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kate kovru\Desktop\"/>
    </mc:Choice>
  </mc:AlternateContent>
  <xr:revisionPtr revIDLastSave="0" documentId="8_{615CCD68-E4BE-413E-9890-2E42307B0B5A}" xr6:coauthVersionLast="47" xr6:coauthVersionMax="47" xr10:uidLastSave="{00000000-0000-0000-0000-000000000000}"/>
  <bookViews>
    <workbookView xWindow="-110" yWindow="-110" windowWidth="19420" windowHeight="11500" xr2:uid="{00000000-000D-0000-FFFF-FFFF00000000}"/>
  </bookViews>
  <sheets>
    <sheet name="Dashboard" sheetId="10" r:id="rId1"/>
    <sheet name="Project_Brief" sheetId="1" r:id="rId2"/>
    <sheet name="Pivot_Analysis" sheetId="8" r:id="rId3"/>
    <sheet name="Clean_Data" sheetId="6" r:id="rId4"/>
    <sheet name="Raw_Data" sheetId="2" r:id="rId5"/>
    <sheet name="Data_Dictionary" sheetId="3" r:id="rId6"/>
    <sheet name="Dashboard_Data" sheetId="11" state="hidden" r:id="rId7"/>
  </sheets>
  <definedNames>
    <definedName name="Datenschnitt_Channel">#N/A</definedName>
    <definedName name="Datenschnitt_Country">#N/A</definedName>
    <definedName name="Datenschnitt_Product_Category">#N/A</definedName>
    <definedName name="ExterneDaten_1" localSheetId="3" hidden="1">'Clean_Data'!$A$1:$Q$3697</definedName>
  </definedNames>
  <calcPr calcId="191029"/>
  <pivotCaches>
    <pivotCache cacheId="2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 i="11" l="1"/>
  <c r="R6" i="11"/>
  <c r="R7" i="11"/>
  <c r="R8" i="11"/>
  <c r="R9" i="11"/>
  <c r="R10" i="11"/>
  <c r="R11" i="11"/>
  <c r="P7" i="11"/>
  <c r="S7" i="11" s="1"/>
  <c r="P6" i="11"/>
  <c r="S6" i="11" s="1"/>
  <c r="P8" i="11"/>
  <c r="S8" i="11" s="1"/>
  <c r="P9" i="11"/>
  <c r="S9" i="11" s="1"/>
  <c r="P10" i="11"/>
  <c r="S10" i="11" s="1"/>
  <c r="P11" i="11"/>
  <c r="S11" i="11" s="1"/>
  <c r="P12" i="11"/>
  <c r="P5" i="11"/>
  <c r="S5" i="11" s="1"/>
  <c r="P6" i="10"/>
  <c r="K7" i="10" s="1"/>
  <c r="P5" i="10"/>
  <c r="H7" i="10" s="1"/>
  <c r="P4" i="10"/>
  <c r="F7" i="10" s="1"/>
  <c r="D67" i="8"/>
  <c r="P2" i="10"/>
  <c r="A7" i="10" s="1"/>
  <c r="C68" i="8"/>
  <c r="B68" i="8"/>
  <c r="D64" i="8"/>
  <c r="D65" i="8"/>
  <c r="D66" i="8"/>
  <c r="D63" i="8"/>
  <c r="P3" i="10" s="1"/>
  <c r="D7" i="10" s="1"/>
  <c r="I32" i="8"/>
  <c r="I33" i="8"/>
  <c r="I34" i="8"/>
  <c r="I31" i="8"/>
  <c r="E25" i="8"/>
  <c r="G15" i="8"/>
  <c r="D41" i="8"/>
  <c r="D42" i="8"/>
  <c r="D43" i="8"/>
  <c r="D44" i="8"/>
  <c r="D45" i="8"/>
  <c r="D46" i="8"/>
  <c r="D47" i="8"/>
  <c r="D40" i="8"/>
  <c r="H32" i="8"/>
  <c r="H33" i="8"/>
  <c r="H34" i="8"/>
  <c r="H31" i="8"/>
  <c r="G32" i="8"/>
  <c r="G33" i="8"/>
  <c r="G34" i="8"/>
  <c r="G31" i="8"/>
  <c r="E22" i="8"/>
  <c r="E23" i="8"/>
  <c r="E24" i="8"/>
  <c r="E21" i="8"/>
  <c r="G9" i="8"/>
  <c r="G10" i="8"/>
  <c r="G11" i="8"/>
  <c r="G12" i="8"/>
  <c r="G13" i="8"/>
  <c r="G14" i="8"/>
  <c r="G8" i="8"/>
  <c r="W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502" i="6"/>
  <c r="W503" i="6"/>
  <c r="W504" i="6"/>
  <c r="W505" i="6"/>
  <c r="W506" i="6"/>
  <c r="W507" i="6"/>
  <c r="W508" i="6"/>
  <c r="W509" i="6"/>
  <c r="W510" i="6"/>
  <c r="W511" i="6"/>
  <c r="W512" i="6"/>
  <c r="W513" i="6"/>
  <c r="W514" i="6"/>
  <c r="W515" i="6"/>
  <c r="W516" i="6"/>
  <c r="W517" i="6"/>
  <c r="W518" i="6"/>
  <c r="W519" i="6"/>
  <c r="W520" i="6"/>
  <c r="W521" i="6"/>
  <c r="W522" i="6"/>
  <c r="W523" i="6"/>
  <c r="W524" i="6"/>
  <c r="W525" i="6"/>
  <c r="W526" i="6"/>
  <c r="W527" i="6"/>
  <c r="W528" i="6"/>
  <c r="W529" i="6"/>
  <c r="W530" i="6"/>
  <c r="W531" i="6"/>
  <c r="W532" i="6"/>
  <c r="W533" i="6"/>
  <c r="W534" i="6"/>
  <c r="W535" i="6"/>
  <c r="W536" i="6"/>
  <c r="W537" i="6"/>
  <c r="W538" i="6"/>
  <c r="W539" i="6"/>
  <c r="W540" i="6"/>
  <c r="W541" i="6"/>
  <c r="W542" i="6"/>
  <c r="W543" i="6"/>
  <c r="W544" i="6"/>
  <c r="W545" i="6"/>
  <c r="W546" i="6"/>
  <c r="W547" i="6"/>
  <c r="W548" i="6"/>
  <c r="W549" i="6"/>
  <c r="W550" i="6"/>
  <c r="W551" i="6"/>
  <c r="W552" i="6"/>
  <c r="W553" i="6"/>
  <c r="W554" i="6"/>
  <c r="W555" i="6"/>
  <c r="W556" i="6"/>
  <c r="W557" i="6"/>
  <c r="W558" i="6"/>
  <c r="W559" i="6"/>
  <c r="W560" i="6"/>
  <c r="W561" i="6"/>
  <c r="W562" i="6"/>
  <c r="W563" i="6"/>
  <c r="W564" i="6"/>
  <c r="W565" i="6"/>
  <c r="W566" i="6"/>
  <c r="W567" i="6"/>
  <c r="W568" i="6"/>
  <c r="W569" i="6"/>
  <c r="W570" i="6"/>
  <c r="W571" i="6"/>
  <c r="W572" i="6"/>
  <c r="W573" i="6"/>
  <c r="W574" i="6"/>
  <c r="W575" i="6"/>
  <c r="W576" i="6"/>
  <c r="W577" i="6"/>
  <c r="W578" i="6"/>
  <c r="W579" i="6"/>
  <c r="W580" i="6"/>
  <c r="W581" i="6"/>
  <c r="W582" i="6"/>
  <c r="W583" i="6"/>
  <c r="W584" i="6"/>
  <c r="W585" i="6"/>
  <c r="W586" i="6"/>
  <c r="W587" i="6"/>
  <c r="W588" i="6"/>
  <c r="W589" i="6"/>
  <c r="W590" i="6"/>
  <c r="W591" i="6"/>
  <c r="W592" i="6"/>
  <c r="W593" i="6"/>
  <c r="W594" i="6"/>
  <c r="W595" i="6"/>
  <c r="W596" i="6"/>
  <c r="W597" i="6"/>
  <c r="W598" i="6"/>
  <c r="W599" i="6"/>
  <c r="W600" i="6"/>
  <c r="W601" i="6"/>
  <c r="W602" i="6"/>
  <c r="W603" i="6"/>
  <c r="W604" i="6"/>
  <c r="W605" i="6"/>
  <c r="W606" i="6"/>
  <c r="W607" i="6"/>
  <c r="W608" i="6"/>
  <c r="W609" i="6"/>
  <c r="W610" i="6"/>
  <c r="W611" i="6"/>
  <c r="W612" i="6"/>
  <c r="W613" i="6"/>
  <c r="W614" i="6"/>
  <c r="W615" i="6"/>
  <c r="W616" i="6"/>
  <c r="W617" i="6"/>
  <c r="W618" i="6"/>
  <c r="W619" i="6"/>
  <c r="W620" i="6"/>
  <c r="W621" i="6"/>
  <c r="W622" i="6"/>
  <c r="W623" i="6"/>
  <c r="W624" i="6"/>
  <c r="W625" i="6"/>
  <c r="W626" i="6"/>
  <c r="W627" i="6"/>
  <c r="W628" i="6"/>
  <c r="W629" i="6"/>
  <c r="W630" i="6"/>
  <c r="W631" i="6"/>
  <c r="W632" i="6"/>
  <c r="W633" i="6"/>
  <c r="W634" i="6"/>
  <c r="W635" i="6"/>
  <c r="W636" i="6"/>
  <c r="W637" i="6"/>
  <c r="W638" i="6"/>
  <c r="W639" i="6"/>
  <c r="W640" i="6"/>
  <c r="W641" i="6"/>
  <c r="W642" i="6"/>
  <c r="W643" i="6"/>
  <c r="W644" i="6"/>
  <c r="W645" i="6"/>
  <c r="W646" i="6"/>
  <c r="W647" i="6"/>
  <c r="W648" i="6"/>
  <c r="W649" i="6"/>
  <c r="W650" i="6"/>
  <c r="W651" i="6"/>
  <c r="W652" i="6"/>
  <c r="W653" i="6"/>
  <c r="W654" i="6"/>
  <c r="W655" i="6"/>
  <c r="W656" i="6"/>
  <c r="W657" i="6"/>
  <c r="W658" i="6"/>
  <c r="W659" i="6"/>
  <c r="W660" i="6"/>
  <c r="W661" i="6"/>
  <c r="W662" i="6"/>
  <c r="W663" i="6"/>
  <c r="W664" i="6"/>
  <c r="W665" i="6"/>
  <c r="W666" i="6"/>
  <c r="W667" i="6"/>
  <c r="W668" i="6"/>
  <c r="W669" i="6"/>
  <c r="W670" i="6"/>
  <c r="W671" i="6"/>
  <c r="W672" i="6"/>
  <c r="W673" i="6"/>
  <c r="W674" i="6"/>
  <c r="W675" i="6"/>
  <c r="W676" i="6"/>
  <c r="W677" i="6"/>
  <c r="W678" i="6"/>
  <c r="W679" i="6"/>
  <c r="W680" i="6"/>
  <c r="W681" i="6"/>
  <c r="W682" i="6"/>
  <c r="W683" i="6"/>
  <c r="W684" i="6"/>
  <c r="W685" i="6"/>
  <c r="W686" i="6"/>
  <c r="W687" i="6"/>
  <c r="W688" i="6"/>
  <c r="W689" i="6"/>
  <c r="W690" i="6"/>
  <c r="W691" i="6"/>
  <c r="W692" i="6"/>
  <c r="W693" i="6"/>
  <c r="W694" i="6"/>
  <c r="W695" i="6"/>
  <c r="W696" i="6"/>
  <c r="W697" i="6"/>
  <c r="W698" i="6"/>
  <c r="W699" i="6"/>
  <c r="W700" i="6"/>
  <c r="W701" i="6"/>
  <c r="W702" i="6"/>
  <c r="W703" i="6"/>
  <c r="W704" i="6"/>
  <c r="W705" i="6"/>
  <c r="W706" i="6"/>
  <c r="W707" i="6"/>
  <c r="W708" i="6"/>
  <c r="W709" i="6"/>
  <c r="W710" i="6"/>
  <c r="W711" i="6"/>
  <c r="W712" i="6"/>
  <c r="W713" i="6"/>
  <c r="W714" i="6"/>
  <c r="W715" i="6"/>
  <c r="W716" i="6"/>
  <c r="W717" i="6"/>
  <c r="W718" i="6"/>
  <c r="W719" i="6"/>
  <c r="W720" i="6"/>
  <c r="W721" i="6"/>
  <c r="W722" i="6"/>
  <c r="W723" i="6"/>
  <c r="W724" i="6"/>
  <c r="W725" i="6"/>
  <c r="W726" i="6"/>
  <c r="W727" i="6"/>
  <c r="W728" i="6"/>
  <c r="W729" i="6"/>
  <c r="W730" i="6"/>
  <c r="W731" i="6"/>
  <c r="W732" i="6"/>
  <c r="W733" i="6"/>
  <c r="W734" i="6"/>
  <c r="W735" i="6"/>
  <c r="W736" i="6"/>
  <c r="W737" i="6"/>
  <c r="W738" i="6"/>
  <c r="W739" i="6"/>
  <c r="W740" i="6"/>
  <c r="W741" i="6"/>
  <c r="W742" i="6"/>
  <c r="W743" i="6"/>
  <c r="W744" i="6"/>
  <c r="W745" i="6"/>
  <c r="W746" i="6"/>
  <c r="W747" i="6"/>
  <c r="W748" i="6"/>
  <c r="W749" i="6"/>
  <c r="W750" i="6"/>
  <c r="W751" i="6"/>
  <c r="W752" i="6"/>
  <c r="W753" i="6"/>
  <c r="W754" i="6"/>
  <c r="W755" i="6"/>
  <c r="W756" i="6"/>
  <c r="W757" i="6"/>
  <c r="W758" i="6"/>
  <c r="W759" i="6"/>
  <c r="W760" i="6"/>
  <c r="W761" i="6"/>
  <c r="W762" i="6"/>
  <c r="W763" i="6"/>
  <c r="W764" i="6"/>
  <c r="W765" i="6"/>
  <c r="W766" i="6"/>
  <c r="W767" i="6"/>
  <c r="W768" i="6"/>
  <c r="W769" i="6"/>
  <c r="W770" i="6"/>
  <c r="W771" i="6"/>
  <c r="W772" i="6"/>
  <c r="W773" i="6"/>
  <c r="W774" i="6"/>
  <c r="W775" i="6"/>
  <c r="W776" i="6"/>
  <c r="W777" i="6"/>
  <c r="W778" i="6"/>
  <c r="W779" i="6"/>
  <c r="W780" i="6"/>
  <c r="W781" i="6"/>
  <c r="W782" i="6"/>
  <c r="W783" i="6"/>
  <c r="W784" i="6"/>
  <c r="W785" i="6"/>
  <c r="W786" i="6"/>
  <c r="W787" i="6"/>
  <c r="W788" i="6"/>
  <c r="W789" i="6"/>
  <c r="W790" i="6"/>
  <c r="W791" i="6"/>
  <c r="W792" i="6"/>
  <c r="W793" i="6"/>
  <c r="W794" i="6"/>
  <c r="W795" i="6"/>
  <c r="W796" i="6"/>
  <c r="W797" i="6"/>
  <c r="W798" i="6"/>
  <c r="W799" i="6"/>
  <c r="W800" i="6"/>
  <c r="W801" i="6"/>
  <c r="W802" i="6"/>
  <c r="W803" i="6"/>
  <c r="W804" i="6"/>
  <c r="W805" i="6"/>
  <c r="W806" i="6"/>
  <c r="W807" i="6"/>
  <c r="W808" i="6"/>
  <c r="W809" i="6"/>
  <c r="W810" i="6"/>
  <c r="W811" i="6"/>
  <c r="W812" i="6"/>
  <c r="W813" i="6"/>
  <c r="W814" i="6"/>
  <c r="W815" i="6"/>
  <c r="W816" i="6"/>
  <c r="W817" i="6"/>
  <c r="W818" i="6"/>
  <c r="W819" i="6"/>
  <c r="W820" i="6"/>
  <c r="W821" i="6"/>
  <c r="W822" i="6"/>
  <c r="W823" i="6"/>
  <c r="W824" i="6"/>
  <c r="W825" i="6"/>
  <c r="W826" i="6"/>
  <c r="W827" i="6"/>
  <c r="W828" i="6"/>
  <c r="W829" i="6"/>
  <c r="W830" i="6"/>
  <c r="W831" i="6"/>
  <c r="W832" i="6"/>
  <c r="W833" i="6"/>
  <c r="W834" i="6"/>
  <c r="W835" i="6"/>
  <c r="W836" i="6"/>
  <c r="W837" i="6"/>
  <c r="W838" i="6"/>
  <c r="W839" i="6"/>
  <c r="W840" i="6"/>
  <c r="W841" i="6"/>
  <c r="W842" i="6"/>
  <c r="W843" i="6"/>
  <c r="W844" i="6"/>
  <c r="W845" i="6"/>
  <c r="W846" i="6"/>
  <c r="W847" i="6"/>
  <c r="W848" i="6"/>
  <c r="W849" i="6"/>
  <c r="W850" i="6"/>
  <c r="W851" i="6"/>
  <c r="W852" i="6"/>
  <c r="W853" i="6"/>
  <c r="W854" i="6"/>
  <c r="W855" i="6"/>
  <c r="W856" i="6"/>
  <c r="W857" i="6"/>
  <c r="W858" i="6"/>
  <c r="W859" i="6"/>
  <c r="W860" i="6"/>
  <c r="W861" i="6"/>
  <c r="W862" i="6"/>
  <c r="W863" i="6"/>
  <c r="W864" i="6"/>
  <c r="W865" i="6"/>
  <c r="W866" i="6"/>
  <c r="W867" i="6"/>
  <c r="W868" i="6"/>
  <c r="W869" i="6"/>
  <c r="W870" i="6"/>
  <c r="W871" i="6"/>
  <c r="W872" i="6"/>
  <c r="W873" i="6"/>
  <c r="W874" i="6"/>
  <c r="W875" i="6"/>
  <c r="W876" i="6"/>
  <c r="W877" i="6"/>
  <c r="W878" i="6"/>
  <c r="W879" i="6"/>
  <c r="W880" i="6"/>
  <c r="W881" i="6"/>
  <c r="W882" i="6"/>
  <c r="W883" i="6"/>
  <c r="W884" i="6"/>
  <c r="W885" i="6"/>
  <c r="W886" i="6"/>
  <c r="W887" i="6"/>
  <c r="W888" i="6"/>
  <c r="W889" i="6"/>
  <c r="W890" i="6"/>
  <c r="W891" i="6"/>
  <c r="W892" i="6"/>
  <c r="W893" i="6"/>
  <c r="W894" i="6"/>
  <c r="W895" i="6"/>
  <c r="W896" i="6"/>
  <c r="W897" i="6"/>
  <c r="W898" i="6"/>
  <c r="W899" i="6"/>
  <c r="W900" i="6"/>
  <c r="W901" i="6"/>
  <c r="W902" i="6"/>
  <c r="W903" i="6"/>
  <c r="W904" i="6"/>
  <c r="W905" i="6"/>
  <c r="W906" i="6"/>
  <c r="W907" i="6"/>
  <c r="W908" i="6"/>
  <c r="W909" i="6"/>
  <c r="W910" i="6"/>
  <c r="W911" i="6"/>
  <c r="W912" i="6"/>
  <c r="W913" i="6"/>
  <c r="W914" i="6"/>
  <c r="W915" i="6"/>
  <c r="W916" i="6"/>
  <c r="W917" i="6"/>
  <c r="W918" i="6"/>
  <c r="W919" i="6"/>
  <c r="W920" i="6"/>
  <c r="W921" i="6"/>
  <c r="W922" i="6"/>
  <c r="W923" i="6"/>
  <c r="W924" i="6"/>
  <c r="W925" i="6"/>
  <c r="W926" i="6"/>
  <c r="W927" i="6"/>
  <c r="W928" i="6"/>
  <c r="W929" i="6"/>
  <c r="W930" i="6"/>
  <c r="W931" i="6"/>
  <c r="W932" i="6"/>
  <c r="W933" i="6"/>
  <c r="W934" i="6"/>
  <c r="W935" i="6"/>
  <c r="W936" i="6"/>
  <c r="W937" i="6"/>
  <c r="W938" i="6"/>
  <c r="W939" i="6"/>
  <c r="W940" i="6"/>
  <c r="W941" i="6"/>
  <c r="W942" i="6"/>
  <c r="W943" i="6"/>
  <c r="W944" i="6"/>
  <c r="W945" i="6"/>
  <c r="W946" i="6"/>
  <c r="W947" i="6"/>
  <c r="W948" i="6"/>
  <c r="W949" i="6"/>
  <c r="W950" i="6"/>
  <c r="W951" i="6"/>
  <c r="W952" i="6"/>
  <c r="W953" i="6"/>
  <c r="W954" i="6"/>
  <c r="W955" i="6"/>
  <c r="W956" i="6"/>
  <c r="W957" i="6"/>
  <c r="W958" i="6"/>
  <c r="W959" i="6"/>
  <c r="W960" i="6"/>
  <c r="W961" i="6"/>
  <c r="W962" i="6"/>
  <c r="W963" i="6"/>
  <c r="W964" i="6"/>
  <c r="W965" i="6"/>
  <c r="W966" i="6"/>
  <c r="W967" i="6"/>
  <c r="W968" i="6"/>
  <c r="W969" i="6"/>
  <c r="W970" i="6"/>
  <c r="W971" i="6"/>
  <c r="W972" i="6"/>
  <c r="W973" i="6"/>
  <c r="W974" i="6"/>
  <c r="W975" i="6"/>
  <c r="W976" i="6"/>
  <c r="W977" i="6"/>
  <c r="W978" i="6"/>
  <c r="W979" i="6"/>
  <c r="W980" i="6"/>
  <c r="W981" i="6"/>
  <c r="W982" i="6"/>
  <c r="W983" i="6"/>
  <c r="W984" i="6"/>
  <c r="W985" i="6"/>
  <c r="W986" i="6"/>
  <c r="W987" i="6"/>
  <c r="W988" i="6"/>
  <c r="W989" i="6"/>
  <c r="W990" i="6"/>
  <c r="W991" i="6"/>
  <c r="W992" i="6"/>
  <c r="W993" i="6"/>
  <c r="W994" i="6"/>
  <c r="W995" i="6"/>
  <c r="W996" i="6"/>
  <c r="W997" i="6"/>
  <c r="W998" i="6"/>
  <c r="W999" i="6"/>
  <c r="W1000" i="6"/>
  <c r="W1001" i="6"/>
  <c r="W1002" i="6"/>
  <c r="W1003" i="6"/>
  <c r="W1004" i="6"/>
  <c r="W1005" i="6"/>
  <c r="W1006" i="6"/>
  <c r="W1007" i="6"/>
  <c r="W1008" i="6"/>
  <c r="W1009" i="6"/>
  <c r="W1010" i="6"/>
  <c r="W1011" i="6"/>
  <c r="W1012" i="6"/>
  <c r="W1013" i="6"/>
  <c r="W1014" i="6"/>
  <c r="W1015" i="6"/>
  <c r="W1016" i="6"/>
  <c r="W1017" i="6"/>
  <c r="W1018" i="6"/>
  <c r="W1019" i="6"/>
  <c r="W1020" i="6"/>
  <c r="W1021" i="6"/>
  <c r="W1022" i="6"/>
  <c r="W1023" i="6"/>
  <c r="W1024" i="6"/>
  <c r="W1025" i="6"/>
  <c r="W1026" i="6"/>
  <c r="W1027" i="6"/>
  <c r="W1028" i="6"/>
  <c r="W1029" i="6"/>
  <c r="W1030" i="6"/>
  <c r="W1031" i="6"/>
  <c r="W1032" i="6"/>
  <c r="W1033" i="6"/>
  <c r="W1034" i="6"/>
  <c r="W1035" i="6"/>
  <c r="W1036" i="6"/>
  <c r="W1037" i="6"/>
  <c r="W1038" i="6"/>
  <c r="W1039" i="6"/>
  <c r="W1040" i="6"/>
  <c r="W1041" i="6"/>
  <c r="W1042" i="6"/>
  <c r="W1043" i="6"/>
  <c r="W1044" i="6"/>
  <c r="W1045" i="6"/>
  <c r="W1046" i="6"/>
  <c r="W1047" i="6"/>
  <c r="W1048" i="6"/>
  <c r="W1049" i="6"/>
  <c r="W1050" i="6"/>
  <c r="W1051" i="6"/>
  <c r="W1052" i="6"/>
  <c r="W1053" i="6"/>
  <c r="W1054" i="6"/>
  <c r="W1055" i="6"/>
  <c r="W1056" i="6"/>
  <c r="W1057" i="6"/>
  <c r="W1058" i="6"/>
  <c r="W1059" i="6"/>
  <c r="W1060" i="6"/>
  <c r="W1061" i="6"/>
  <c r="W1062" i="6"/>
  <c r="W1063" i="6"/>
  <c r="W1064" i="6"/>
  <c r="W1065" i="6"/>
  <c r="W1066" i="6"/>
  <c r="W1067" i="6"/>
  <c r="W1068" i="6"/>
  <c r="W1069" i="6"/>
  <c r="W1070" i="6"/>
  <c r="W1071" i="6"/>
  <c r="W1072" i="6"/>
  <c r="W1073" i="6"/>
  <c r="W1074" i="6"/>
  <c r="W1075" i="6"/>
  <c r="W1076" i="6"/>
  <c r="W1077" i="6"/>
  <c r="W1078" i="6"/>
  <c r="W1079" i="6"/>
  <c r="W1080" i="6"/>
  <c r="W1081" i="6"/>
  <c r="W1082" i="6"/>
  <c r="W1083" i="6"/>
  <c r="W1084" i="6"/>
  <c r="W1085" i="6"/>
  <c r="W1086" i="6"/>
  <c r="W1087" i="6"/>
  <c r="W1088" i="6"/>
  <c r="W1089" i="6"/>
  <c r="W1090" i="6"/>
  <c r="W1091" i="6"/>
  <c r="W1092" i="6"/>
  <c r="W1093" i="6"/>
  <c r="W1094" i="6"/>
  <c r="W1095" i="6"/>
  <c r="W1096" i="6"/>
  <c r="W1097" i="6"/>
  <c r="W1098" i="6"/>
  <c r="W1099" i="6"/>
  <c r="W1100" i="6"/>
  <c r="W1101" i="6"/>
  <c r="W1102" i="6"/>
  <c r="W1103" i="6"/>
  <c r="W1104" i="6"/>
  <c r="W1105" i="6"/>
  <c r="W1106" i="6"/>
  <c r="W1107" i="6"/>
  <c r="W1108" i="6"/>
  <c r="W1109" i="6"/>
  <c r="W1110" i="6"/>
  <c r="W1111" i="6"/>
  <c r="W1112" i="6"/>
  <c r="W1113" i="6"/>
  <c r="W1114" i="6"/>
  <c r="W1115" i="6"/>
  <c r="W1116" i="6"/>
  <c r="W1117" i="6"/>
  <c r="W1118" i="6"/>
  <c r="W1119" i="6"/>
  <c r="W1120" i="6"/>
  <c r="W1121" i="6"/>
  <c r="W1122" i="6"/>
  <c r="W1123" i="6"/>
  <c r="W1124" i="6"/>
  <c r="W1125" i="6"/>
  <c r="W1126" i="6"/>
  <c r="W1127" i="6"/>
  <c r="W1128" i="6"/>
  <c r="W1129" i="6"/>
  <c r="W1130" i="6"/>
  <c r="W1131" i="6"/>
  <c r="W1132" i="6"/>
  <c r="W1133" i="6"/>
  <c r="W1134" i="6"/>
  <c r="W1135" i="6"/>
  <c r="W1136" i="6"/>
  <c r="W1137" i="6"/>
  <c r="W1138" i="6"/>
  <c r="W1139" i="6"/>
  <c r="W1140" i="6"/>
  <c r="W1141" i="6"/>
  <c r="W1142" i="6"/>
  <c r="W1143" i="6"/>
  <c r="W1144" i="6"/>
  <c r="W1145" i="6"/>
  <c r="W1146" i="6"/>
  <c r="W1147" i="6"/>
  <c r="W1148" i="6"/>
  <c r="W1149" i="6"/>
  <c r="W1150" i="6"/>
  <c r="W1151" i="6"/>
  <c r="W1152" i="6"/>
  <c r="W1153" i="6"/>
  <c r="W1154" i="6"/>
  <c r="W1155" i="6"/>
  <c r="W1156" i="6"/>
  <c r="W1157" i="6"/>
  <c r="W1158" i="6"/>
  <c r="W1159" i="6"/>
  <c r="W1160" i="6"/>
  <c r="W1161" i="6"/>
  <c r="W1162" i="6"/>
  <c r="W1163" i="6"/>
  <c r="W1164" i="6"/>
  <c r="W1165" i="6"/>
  <c r="W1166" i="6"/>
  <c r="W1167" i="6"/>
  <c r="W1168" i="6"/>
  <c r="W1169" i="6"/>
  <c r="W1170" i="6"/>
  <c r="W1171" i="6"/>
  <c r="W1172" i="6"/>
  <c r="W1173" i="6"/>
  <c r="W1174" i="6"/>
  <c r="W1175" i="6"/>
  <c r="W1176" i="6"/>
  <c r="W1177" i="6"/>
  <c r="W1178" i="6"/>
  <c r="W1179" i="6"/>
  <c r="W1180" i="6"/>
  <c r="W1181" i="6"/>
  <c r="W1182" i="6"/>
  <c r="W1183" i="6"/>
  <c r="W1184" i="6"/>
  <c r="W1185" i="6"/>
  <c r="W1186" i="6"/>
  <c r="W1187" i="6"/>
  <c r="W1188" i="6"/>
  <c r="W1189" i="6"/>
  <c r="W1190" i="6"/>
  <c r="W1191" i="6"/>
  <c r="W1192" i="6"/>
  <c r="W1193" i="6"/>
  <c r="W1194" i="6"/>
  <c r="W1195" i="6"/>
  <c r="W1196" i="6"/>
  <c r="W1197" i="6"/>
  <c r="W1198" i="6"/>
  <c r="W1199" i="6"/>
  <c r="W1200" i="6"/>
  <c r="W1201" i="6"/>
  <c r="W1202" i="6"/>
  <c r="W1203" i="6"/>
  <c r="W1204" i="6"/>
  <c r="W1205" i="6"/>
  <c r="W1206" i="6"/>
  <c r="W1207" i="6"/>
  <c r="W1208" i="6"/>
  <c r="W1209" i="6"/>
  <c r="W1210" i="6"/>
  <c r="W1211" i="6"/>
  <c r="W1212" i="6"/>
  <c r="W1213" i="6"/>
  <c r="W1214" i="6"/>
  <c r="W1215" i="6"/>
  <c r="W1216" i="6"/>
  <c r="W1217" i="6"/>
  <c r="W1218" i="6"/>
  <c r="W1219" i="6"/>
  <c r="W1220" i="6"/>
  <c r="W1221" i="6"/>
  <c r="W1222" i="6"/>
  <c r="W1223" i="6"/>
  <c r="W1224" i="6"/>
  <c r="W1225" i="6"/>
  <c r="W1226" i="6"/>
  <c r="W1227" i="6"/>
  <c r="W1228" i="6"/>
  <c r="W1229" i="6"/>
  <c r="W1230" i="6"/>
  <c r="W1231" i="6"/>
  <c r="W1232" i="6"/>
  <c r="W1233" i="6"/>
  <c r="W1234" i="6"/>
  <c r="W1235" i="6"/>
  <c r="W1236" i="6"/>
  <c r="W1237" i="6"/>
  <c r="W1238" i="6"/>
  <c r="W1239" i="6"/>
  <c r="W1240" i="6"/>
  <c r="W1241" i="6"/>
  <c r="W1242" i="6"/>
  <c r="W1243" i="6"/>
  <c r="W1244" i="6"/>
  <c r="W1245" i="6"/>
  <c r="W1246" i="6"/>
  <c r="W1247" i="6"/>
  <c r="W1248" i="6"/>
  <c r="W1249" i="6"/>
  <c r="W1250" i="6"/>
  <c r="W1251" i="6"/>
  <c r="W1252" i="6"/>
  <c r="W1253" i="6"/>
  <c r="W1254" i="6"/>
  <c r="W1255" i="6"/>
  <c r="W1256" i="6"/>
  <c r="W1257" i="6"/>
  <c r="W1258" i="6"/>
  <c r="W1259" i="6"/>
  <c r="W1260" i="6"/>
  <c r="W1261" i="6"/>
  <c r="W1262" i="6"/>
  <c r="W1263" i="6"/>
  <c r="W1264" i="6"/>
  <c r="W1265" i="6"/>
  <c r="W1266" i="6"/>
  <c r="W1267" i="6"/>
  <c r="W1268" i="6"/>
  <c r="W1269" i="6"/>
  <c r="W1270" i="6"/>
  <c r="W1271" i="6"/>
  <c r="W1272" i="6"/>
  <c r="W1273" i="6"/>
  <c r="W1274" i="6"/>
  <c r="W1275" i="6"/>
  <c r="W1276" i="6"/>
  <c r="W1277" i="6"/>
  <c r="W1278" i="6"/>
  <c r="W1279" i="6"/>
  <c r="W1280" i="6"/>
  <c r="W1281" i="6"/>
  <c r="W1282" i="6"/>
  <c r="W1283" i="6"/>
  <c r="W1284" i="6"/>
  <c r="W1285" i="6"/>
  <c r="W1286" i="6"/>
  <c r="W1287" i="6"/>
  <c r="W1288" i="6"/>
  <c r="W1289" i="6"/>
  <c r="W1290" i="6"/>
  <c r="W1291" i="6"/>
  <c r="W1292" i="6"/>
  <c r="W1293" i="6"/>
  <c r="W1294" i="6"/>
  <c r="W1295" i="6"/>
  <c r="W1296" i="6"/>
  <c r="W1297" i="6"/>
  <c r="W1298" i="6"/>
  <c r="W1299" i="6"/>
  <c r="W1300" i="6"/>
  <c r="W1301" i="6"/>
  <c r="W1302" i="6"/>
  <c r="W1303" i="6"/>
  <c r="W1304" i="6"/>
  <c r="W1305" i="6"/>
  <c r="W1306" i="6"/>
  <c r="W1307" i="6"/>
  <c r="W1308" i="6"/>
  <c r="W1309" i="6"/>
  <c r="W1310" i="6"/>
  <c r="W1311" i="6"/>
  <c r="W1312" i="6"/>
  <c r="W1313" i="6"/>
  <c r="W1314" i="6"/>
  <c r="W1315" i="6"/>
  <c r="W1316" i="6"/>
  <c r="W1317" i="6"/>
  <c r="W1318" i="6"/>
  <c r="W1319" i="6"/>
  <c r="W1320" i="6"/>
  <c r="W1321" i="6"/>
  <c r="W1322" i="6"/>
  <c r="W1323" i="6"/>
  <c r="W1324" i="6"/>
  <c r="W1325" i="6"/>
  <c r="W1326" i="6"/>
  <c r="W1327" i="6"/>
  <c r="W1328" i="6"/>
  <c r="W1329" i="6"/>
  <c r="W1330" i="6"/>
  <c r="W1331" i="6"/>
  <c r="W1332" i="6"/>
  <c r="W1333" i="6"/>
  <c r="W1334" i="6"/>
  <c r="W1335" i="6"/>
  <c r="W1336" i="6"/>
  <c r="W1337" i="6"/>
  <c r="W1338" i="6"/>
  <c r="W1339" i="6"/>
  <c r="W1340" i="6"/>
  <c r="W1341" i="6"/>
  <c r="W1342" i="6"/>
  <c r="W1343" i="6"/>
  <c r="W1344" i="6"/>
  <c r="W1345" i="6"/>
  <c r="W1346" i="6"/>
  <c r="W1347" i="6"/>
  <c r="W1348" i="6"/>
  <c r="W1349" i="6"/>
  <c r="W1350" i="6"/>
  <c r="W1351" i="6"/>
  <c r="W1352" i="6"/>
  <c r="W1353" i="6"/>
  <c r="W1354" i="6"/>
  <c r="W1355" i="6"/>
  <c r="W1356" i="6"/>
  <c r="W1357" i="6"/>
  <c r="W1358" i="6"/>
  <c r="W1359" i="6"/>
  <c r="W1360" i="6"/>
  <c r="W1361" i="6"/>
  <c r="W1362" i="6"/>
  <c r="W1363" i="6"/>
  <c r="W1364" i="6"/>
  <c r="W1365" i="6"/>
  <c r="W1366" i="6"/>
  <c r="W1367" i="6"/>
  <c r="W1368" i="6"/>
  <c r="W1369" i="6"/>
  <c r="W1370" i="6"/>
  <c r="W1371" i="6"/>
  <c r="W1372" i="6"/>
  <c r="W1373" i="6"/>
  <c r="W1374" i="6"/>
  <c r="W1375" i="6"/>
  <c r="W1376" i="6"/>
  <c r="W1377" i="6"/>
  <c r="W1378" i="6"/>
  <c r="W1379" i="6"/>
  <c r="W1380" i="6"/>
  <c r="W1381" i="6"/>
  <c r="W1382" i="6"/>
  <c r="W1383" i="6"/>
  <c r="W1384" i="6"/>
  <c r="W1385" i="6"/>
  <c r="W1386" i="6"/>
  <c r="W1387" i="6"/>
  <c r="W1388" i="6"/>
  <c r="W1389" i="6"/>
  <c r="W1390" i="6"/>
  <c r="W1391" i="6"/>
  <c r="W1392" i="6"/>
  <c r="W1393" i="6"/>
  <c r="W1394" i="6"/>
  <c r="W1395" i="6"/>
  <c r="W1396" i="6"/>
  <c r="W1397" i="6"/>
  <c r="W1398" i="6"/>
  <c r="W1399" i="6"/>
  <c r="W1400" i="6"/>
  <c r="W1401" i="6"/>
  <c r="W1402" i="6"/>
  <c r="W1403" i="6"/>
  <c r="W1404" i="6"/>
  <c r="W1405" i="6"/>
  <c r="W1406" i="6"/>
  <c r="W1407" i="6"/>
  <c r="W1408" i="6"/>
  <c r="W1409" i="6"/>
  <c r="W1410" i="6"/>
  <c r="W1411" i="6"/>
  <c r="W1412" i="6"/>
  <c r="W1413" i="6"/>
  <c r="W1414" i="6"/>
  <c r="W1415" i="6"/>
  <c r="W1416" i="6"/>
  <c r="W1417" i="6"/>
  <c r="W1418" i="6"/>
  <c r="W1419" i="6"/>
  <c r="W1420" i="6"/>
  <c r="W1421" i="6"/>
  <c r="W1422" i="6"/>
  <c r="W1423" i="6"/>
  <c r="W1424" i="6"/>
  <c r="W1425" i="6"/>
  <c r="W1426" i="6"/>
  <c r="W1427" i="6"/>
  <c r="W1428" i="6"/>
  <c r="W1429" i="6"/>
  <c r="W1430" i="6"/>
  <c r="W1431" i="6"/>
  <c r="W1432" i="6"/>
  <c r="W1433" i="6"/>
  <c r="W1434" i="6"/>
  <c r="W1435" i="6"/>
  <c r="W1436" i="6"/>
  <c r="W1437" i="6"/>
  <c r="W1438" i="6"/>
  <c r="W1439" i="6"/>
  <c r="W1440" i="6"/>
  <c r="W1441" i="6"/>
  <c r="W1442" i="6"/>
  <c r="W1443" i="6"/>
  <c r="W1444" i="6"/>
  <c r="W1445" i="6"/>
  <c r="W1446" i="6"/>
  <c r="W1447" i="6"/>
  <c r="W1448" i="6"/>
  <c r="W1449" i="6"/>
  <c r="W1450" i="6"/>
  <c r="W1451" i="6"/>
  <c r="W1452" i="6"/>
  <c r="W1453" i="6"/>
  <c r="W1454" i="6"/>
  <c r="W1455" i="6"/>
  <c r="W1456" i="6"/>
  <c r="W1457" i="6"/>
  <c r="W1458" i="6"/>
  <c r="W1459" i="6"/>
  <c r="W1460" i="6"/>
  <c r="W1461" i="6"/>
  <c r="W1462" i="6"/>
  <c r="W1463" i="6"/>
  <c r="W1464" i="6"/>
  <c r="W1465" i="6"/>
  <c r="W1466" i="6"/>
  <c r="W1467" i="6"/>
  <c r="W1468" i="6"/>
  <c r="W1469" i="6"/>
  <c r="W1470" i="6"/>
  <c r="W1471" i="6"/>
  <c r="W1472" i="6"/>
  <c r="W1473" i="6"/>
  <c r="W1474" i="6"/>
  <c r="W1475" i="6"/>
  <c r="W1476" i="6"/>
  <c r="W1477" i="6"/>
  <c r="W1478" i="6"/>
  <c r="W1479" i="6"/>
  <c r="W1480" i="6"/>
  <c r="W1481" i="6"/>
  <c r="W1482" i="6"/>
  <c r="W1483" i="6"/>
  <c r="W1484" i="6"/>
  <c r="W1485" i="6"/>
  <c r="W1486" i="6"/>
  <c r="W1487" i="6"/>
  <c r="W1488" i="6"/>
  <c r="W1489" i="6"/>
  <c r="W1490" i="6"/>
  <c r="W1491" i="6"/>
  <c r="W1492" i="6"/>
  <c r="W1493" i="6"/>
  <c r="W1494" i="6"/>
  <c r="W1495" i="6"/>
  <c r="W1496" i="6"/>
  <c r="W1497" i="6"/>
  <c r="W1498" i="6"/>
  <c r="W1499" i="6"/>
  <c r="W1500" i="6"/>
  <c r="W1501" i="6"/>
  <c r="W1502" i="6"/>
  <c r="W1503" i="6"/>
  <c r="W1504" i="6"/>
  <c r="W1505" i="6"/>
  <c r="W1506" i="6"/>
  <c r="W1507" i="6"/>
  <c r="W1508" i="6"/>
  <c r="W1509" i="6"/>
  <c r="W1510" i="6"/>
  <c r="W1511" i="6"/>
  <c r="W1512" i="6"/>
  <c r="W1513" i="6"/>
  <c r="W1514" i="6"/>
  <c r="W1515" i="6"/>
  <c r="W1516" i="6"/>
  <c r="W1517" i="6"/>
  <c r="W1518" i="6"/>
  <c r="W1519" i="6"/>
  <c r="W1520" i="6"/>
  <c r="W1521" i="6"/>
  <c r="W1522" i="6"/>
  <c r="W1523" i="6"/>
  <c r="W1524" i="6"/>
  <c r="W1525" i="6"/>
  <c r="W1526" i="6"/>
  <c r="W1527" i="6"/>
  <c r="W1528" i="6"/>
  <c r="W1529" i="6"/>
  <c r="W1530" i="6"/>
  <c r="W1531" i="6"/>
  <c r="W1532" i="6"/>
  <c r="W1533" i="6"/>
  <c r="W1534" i="6"/>
  <c r="W1535" i="6"/>
  <c r="W1536" i="6"/>
  <c r="W1537" i="6"/>
  <c r="W1538" i="6"/>
  <c r="W1539" i="6"/>
  <c r="W1540" i="6"/>
  <c r="W1541" i="6"/>
  <c r="W1542" i="6"/>
  <c r="W1543" i="6"/>
  <c r="W1544" i="6"/>
  <c r="W1545" i="6"/>
  <c r="W1546" i="6"/>
  <c r="W1547" i="6"/>
  <c r="W1548" i="6"/>
  <c r="W1549" i="6"/>
  <c r="W1550" i="6"/>
  <c r="W1551" i="6"/>
  <c r="W1552" i="6"/>
  <c r="W1553" i="6"/>
  <c r="W1554" i="6"/>
  <c r="W1555" i="6"/>
  <c r="W1556" i="6"/>
  <c r="W1557" i="6"/>
  <c r="W1558" i="6"/>
  <c r="W1559" i="6"/>
  <c r="W1560" i="6"/>
  <c r="W1561" i="6"/>
  <c r="W1562" i="6"/>
  <c r="W1563" i="6"/>
  <c r="W1564" i="6"/>
  <c r="W1565" i="6"/>
  <c r="W1566" i="6"/>
  <c r="W1567" i="6"/>
  <c r="W1568" i="6"/>
  <c r="W1569" i="6"/>
  <c r="W1570" i="6"/>
  <c r="W1571" i="6"/>
  <c r="W1572" i="6"/>
  <c r="W1573" i="6"/>
  <c r="W1574" i="6"/>
  <c r="W1575" i="6"/>
  <c r="W1576" i="6"/>
  <c r="W1577" i="6"/>
  <c r="W1578" i="6"/>
  <c r="W1579" i="6"/>
  <c r="W1580" i="6"/>
  <c r="W1581" i="6"/>
  <c r="W1582" i="6"/>
  <c r="W1583" i="6"/>
  <c r="W1584" i="6"/>
  <c r="W1585" i="6"/>
  <c r="W1586" i="6"/>
  <c r="W1587" i="6"/>
  <c r="W1588" i="6"/>
  <c r="W1589" i="6"/>
  <c r="W1590" i="6"/>
  <c r="W1591" i="6"/>
  <c r="W1592" i="6"/>
  <c r="W1593" i="6"/>
  <c r="W1594" i="6"/>
  <c r="W1595" i="6"/>
  <c r="W1596" i="6"/>
  <c r="W1597" i="6"/>
  <c r="W1598" i="6"/>
  <c r="W1599" i="6"/>
  <c r="W1600" i="6"/>
  <c r="W1601" i="6"/>
  <c r="W1602" i="6"/>
  <c r="W1603" i="6"/>
  <c r="W1604" i="6"/>
  <c r="W1605" i="6"/>
  <c r="W1606" i="6"/>
  <c r="W1607" i="6"/>
  <c r="W1608" i="6"/>
  <c r="W1609" i="6"/>
  <c r="W1610" i="6"/>
  <c r="W1611" i="6"/>
  <c r="W1612" i="6"/>
  <c r="W1613" i="6"/>
  <c r="W1614" i="6"/>
  <c r="W1615" i="6"/>
  <c r="W1616" i="6"/>
  <c r="W1617" i="6"/>
  <c r="W1618" i="6"/>
  <c r="W1619" i="6"/>
  <c r="W1620" i="6"/>
  <c r="W1621" i="6"/>
  <c r="W1622" i="6"/>
  <c r="W1623" i="6"/>
  <c r="W1624" i="6"/>
  <c r="W1625" i="6"/>
  <c r="W1626" i="6"/>
  <c r="W1627" i="6"/>
  <c r="W1628" i="6"/>
  <c r="W1629" i="6"/>
  <c r="W1630" i="6"/>
  <c r="W1631" i="6"/>
  <c r="W1632" i="6"/>
  <c r="W1633" i="6"/>
  <c r="W1634" i="6"/>
  <c r="W1635" i="6"/>
  <c r="W1636" i="6"/>
  <c r="W1637" i="6"/>
  <c r="W1638" i="6"/>
  <c r="W1639" i="6"/>
  <c r="W1640" i="6"/>
  <c r="W1641" i="6"/>
  <c r="W1642" i="6"/>
  <c r="W1643" i="6"/>
  <c r="W1644" i="6"/>
  <c r="W1645" i="6"/>
  <c r="W1646" i="6"/>
  <c r="W1647" i="6"/>
  <c r="W1648" i="6"/>
  <c r="W1649" i="6"/>
  <c r="W1650" i="6"/>
  <c r="W1651" i="6"/>
  <c r="W1652" i="6"/>
  <c r="W1653" i="6"/>
  <c r="W1654" i="6"/>
  <c r="W1655" i="6"/>
  <c r="W1656" i="6"/>
  <c r="W1657" i="6"/>
  <c r="W1658" i="6"/>
  <c r="W1659" i="6"/>
  <c r="W1660" i="6"/>
  <c r="W1661" i="6"/>
  <c r="W1662" i="6"/>
  <c r="W1663" i="6"/>
  <c r="W1664" i="6"/>
  <c r="W1665" i="6"/>
  <c r="W1666" i="6"/>
  <c r="W1667" i="6"/>
  <c r="W1668" i="6"/>
  <c r="W1669" i="6"/>
  <c r="W1670" i="6"/>
  <c r="W1671" i="6"/>
  <c r="W1672" i="6"/>
  <c r="W1673" i="6"/>
  <c r="W1674" i="6"/>
  <c r="W1675" i="6"/>
  <c r="W1676" i="6"/>
  <c r="W1677" i="6"/>
  <c r="W1678" i="6"/>
  <c r="W1679" i="6"/>
  <c r="W1680" i="6"/>
  <c r="W1681" i="6"/>
  <c r="W1682" i="6"/>
  <c r="W1683" i="6"/>
  <c r="W1684" i="6"/>
  <c r="W1685" i="6"/>
  <c r="W1686" i="6"/>
  <c r="W1687" i="6"/>
  <c r="W1688" i="6"/>
  <c r="W1689" i="6"/>
  <c r="W1690" i="6"/>
  <c r="W1691" i="6"/>
  <c r="W1692" i="6"/>
  <c r="W1693" i="6"/>
  <c r="W1694" i="6"/>
  <c r="W1695" i="6"/>
  <c r="W1696" i="6"/>
  <c r="W1697" i="6"/>
  <c r="W1698" i="6"/>
  <c r="W1699" i="6"/>
  <c r="W1700" i="6"/>
  <c r="W1701" i="6"/>
  <c r="W1702" i="6"/>
  <c r="W1703" i="6"/>
  <c r="W1704" i="6"/>
  <c r="W1705" i="6"/>
  <c r="W1706" i="6"/>
  <c r="W1707" i="6"/>
  <c r="W1708" i="6"/>
  <c r="W1709" i="6"/>
  <c r="W1710" i="6"/>
  <c r="W1711" i="6"/>
  <c r="W1712" i="6"/>
  <c r="W1713" i="6"/>
  <c r="W1714" i="6"/>
  <c r="W1715" i="6"/>
  <c r="W1716" i="6"/>
  <c r="W1717" i="6"/>
  <c r="W1718" i="6"/>
  <c r="W1719" i="6"/>
  <c r="W1720" i="6"/>
  <c r="W1721" i="6"/>
  <c r="W1722" i="6"/>
  <c r="W1723" i="6"/>
  <c r="W1724" i="6"/>
  <c r="W1725" i="6"/>
  <c r="W1726" i="6"/>
  <c r="W1727" i="6"/>
  <c r="W1728" i="6"/>
  <c r="W1729" i="6"/>
  <c r="W1730" i="6"/>
  <c r="W1731" i="6"/>
  <c r="W1732" i="6"/>
  <c r="W1733" i="6"/>
  <c r="W1734" i="6"/>
  <c r="W1735" i="6"/>
  <c r="W1736" i="6"/>
  <c r="W1737" i="6"/>
  <c r="W1738" i="6"/>
  <c r="W1739" i="6"/>
  <c r="W1740" i="6"/>
  <c r="W1741" i="6"/>
  <c r="W1742" i="6"/>
  <c r="W1743" i="6"/>
  <c r="W1744" i="6"/>
  <c r="W1745" i="6"/>
  <c r="W1746" i="6"/>
  <c r="W1747" i="6"/>
  <c r="W1748" i="6"/>
  <c r="W1749" i="6"/>
  <c r="W1750" i="6"/>
  <c r="W1751" i="6"/>
  <c r="W1752" i="6"/>
  <c r="W1753" i="6"/>
  <c r="W1754" i="6"/>
  <c r="W1755" i="6"/>
  <c r="W1756" i="6"/>
  <c r="W1757" i="6"/>
  <c r="W1758" i="6"/>
  <c r="W1759" i="6"/>
  <c r="W1760" i="6"/>
  <c r="W1761" i="6"/>
  <c r="W1762" i="6"/>
  <c r="W1763" i="6"/>
  <c r="W1764" i="6"/>
  <c r="W1765" i="6"/>
  <c r="W1766" i="6"/>
  <c r="W1767" i="6"/>
  <c r="W1768" i="6"/>
  <c r="W1769" i="6"/>
  <c r="W1770" i="6"/>
  <c r="W1771" i="6"/>
  <c r="W1772" i="6"/>
  <c r="W1773" i="6"/>
  <c r="W1774" i="6"/>
  <c r="W1775" i="6"/>
  <c r="W1776" i="6"/>
  <c r="W1777" i="6"/>
  <c r="W1778" i="6"/>
  <c r="W1779" i="6"/>
  <c r="W1780" i="6"/>
  <c r="W1781" i="6"/>
  <c r="W1782" i="6"/>
  <c r="W1783" i="6"/>
  <c r="W1784" i="6"/>
  <c r="W1785" i="6"/>
  <c r="W1786" i="6"/>
  <c r="W1787" i="6"/>
  <c r="W1788" i="6"/>
  <c r="W1789" i="6"/>
  <c r="W1790" i="6"/>
  <c r="W1791" i="6"/>
  <c r="W1792" i="6"/>
  <c r="W1793" i="6"/>
  <c r="W1794" i="6"/>
  <c r="W1795" i="6"/>
  <c r="W1796" i="6"/>
  <c r="W1797" i="6"/>
  <c r="W1798" i="6"/>
  <c r="W1799" i="6"/>
  <c r="W1800" i="6"/>
  <c r="W1801" i="6"/>
  <c r="W1802" i="6"/>
  <c r="W1803" i="6"/>
  <c r="W1804" i="6"/>
  <c r="W1805" i="6"/>
  <c r="W1806" i="6"/>
  <c r="W1807" i="6"/>
  <c r="W1808" i="6"/>
  <c r="W1809" i="6"/>
  <c r="W1810" i="6"/>
  <c r="W1811" i="6"/>
  <c r="W1812" i="6"/>
  <c r="W1813" i="6"/>
  <c r="W1814" i="6"/>
  <c r="W1815" i="6"/>
  <c r="W1816" i="6"/>
  <c r="W1817" i="6"/>
  <c r="W1818" i="6"/>
  <c r="W1819" i="6"/>
  <c r="W1820" i="6"/>
  <c r="W1821" i="6"/>
  <c r="W1822" i="6"/>
  <c r="W1823" i="6"/>
  <c r="W1824" i="6"/>
  <c r="W1825" i="6"/>
  <c r="W1826" i="6"/>
  <c r="W1827" i="6"/>
  <c r="W1828" i="6"/>
  <c r="W1829" i="6"/>
  <c r="W1830" i="6"/>
  <c r="W1831" i="6"/>
  <c r="W1832" i="6"/>
  <c r="W1833" i="6"/>
  <c r="W1834" i="6"/>
  <c r="W1835" i="6"/>
  <c r="W1836" i="6"/>
  <c r="W1837" i="6"/>
  <c r="W1838" i="6"/>
  <c r="W1839" i="6"/>
  <c r="W1840" i="6"/>
  <c r="W1841" i="6"/>
  <c r="W1842" i="6"/>
  <c r="W1843" i="6"/>
  <c r="W1844" i="6"/>
  <c r="W1845" i="6"/>
  <c r="W1846" i="6"/>
  <c r="W1847" i="6"/>
  <c r="W1848" i="6"/>
  <c r="W1849" i="6"/>
  <c r="W1850" i="6"/>
  <c r="W1851" i="6"/>
  <c r="W1852" i="6"/>
  <c r="W1853" i="6"/>
  <c r="W1854" i="6"/>
  <c r="W1855" i="6"/>
  <c r="W1856" i="6"/>
  <c r="W1857" i="6"/>
  <c r="W1858" i="6"/>
  <c r="W1859" i="6"/>
  <c r="W1860" i="6"/>
  <c r="W1861" i="6"/>
  <c r="W1862" i="6"/>
  <c r="W1863" i="6"/>
  <c r="W1864" i="6"/>
  <c r="W1865" i="6"/>
  <c r="W1866" i="6"/>
  <c r="W1867" i="6"/>
  <c r="W1868" i="6"/>
  <c r="W1869" i="6"/>
  <c r="W1870" i="6"/>
  <c r="W1871" i="6"/>
  <c r="W1872" i="6"/>
  <c r="W1873" i="6"/>
  <c r="W1874" i="6"/>
  <c r="W1875" i="6"/>
  <c r="W1876" i="6"/>
  <c r="W1877" i="6"/>
  <c r="W1878" i="6"/>
  <c r="W1879" i="6"/>
  <c r="W1880" i="6"/>
  <c r="W1881" i="6"/>
  <c r="W1882" i="6"/>
  <c r="W1883" i="6"/>
  <c r="W1884" i="6"/>
  <c r="W1885" i="6"/>
  <c r="W1886" i="6"/>
  <c r="W1887" i="6"/>
  <c r="W1888" i="6"/>
  <c r="W1889" i="6"/>
  <c r="W1890" i="6"/>
  <c r="W1891" i="6"/>
  <c r="W1892" i="6"/>
  <c r="W1893" i="6"/>
  <c r="W1894" i="6"/>
  <c r="W1895" i="6"/>
  <c r="W1896" i="6"/>
  <c r="W1897" i="6"/>
  <c r="W1898" i="6"/>
  <c r="W1899" i="6"/>
  <c r="W1900" i="6"/>
  <c r="W1901" i="6"/>
  <c r="W1902" i="6"/>
  <c r="W1903" i="6"/>
  <c r="W1904" i="6"/>
  <c r="W1905" i="6"/>
  <c r="W1906" i="6"/>
  <c r="W1907" i="6"/>
  <c r="W1908" i="6"/>
  <c r="W1909" i="6"/>
  <c r="W1910" i="6"/>
  <c r="W1911" i="6"/>
  <c r="W1912" i="6"/>
  <c r="W1913" i="6"/>
  <c r="W1914" i="6"/>
  <c r="W1915" i="6"/>
  <c r="W1916" i="6"/>
  <c r="W1917" i="6"/>
  <c r="W1918" i="6"/>
  <c r="W1919" i="6"/>
  <c r="W1920" i="6"/>
  <c r="W1921" i="6"/>
  <c r="W1922" i="6"/>
  <c r="W1923" i="6"/>
  <c r="W1924" i="6"/>
  <c r="W1925" i="6"/>
  <c r="W1926" i="6"/>
  <c r="W1927" i="6"/>
  <c r="W1928" i="6"/>
  <c r="W1929" i="6"/>
  <c r="W1930" i="6"/>
  <c r="W1931" i="6"/>
  <c r="W1932" i="6"/>
  <c r="W1933" i="6"/>
  <c r="W1934" i="6"/>
  <c r="W1935" i="6"/>
  <c r="W1936" i="6"/>
  <c r="W1937" i="6"/>
  <c r="W1938" i="6"/>
  <c r="W1939" i="6"/>
  <c r="W1940" i="6"/>
  <c r="W1941" i="6"/>
  <c r="W1942" i="6"/>
  <c r="W1943" i="6"/>
  <c r="W1944" i="6"/>
  <c r="W1945" i="6"/>
  <c r="W1946" i="6"/>
  <c r="W1947" i="6"/>
  <c r="W1948" i="6"/>
  <c r="W1949" i="6"/>
  <c r="W1950" i="6"/>
  <c r="W1951" i="6"/>
  <c r="W1952" i="6"/>
  <c r="W1953" i="6"/>
  <c r="W1954" i="6"/>
  <c r="W1955" i="6"/>
  <c r="W1956" i="6"/>
  <c r="W1957" i="6"/>
  <c r="W1958" i="6"/>
  <c r="W1959" i="6"/>
  <c r="W1960" i="6"/>
  <c r="W1961" i="6"/>
  <c r="W1962" i="6"/>
  <c r="W1963" i="6"/>
  <c r="W1964" i="6"/>
  <c r="W1965" i="6"/>
  <c r="W1966" i="6"/>
  <c r="W1967" i="6"/>
  <c r="W1968" i="6"/>
  <c r="W1969" i="6"/>
  <c r="W1970" i="6"/>
  <c r="W1971" i="6"/>
  <c r="W1972" i="6"/>
  <c r="W1973" i="6"/>
  <c r="W1974" i="6"/>
  <c r="W1975" i="6"/>
  <c r="W1976" i="6"/>
  <c r="W1977" i="6"/>
  <c r="W1978" i="6"/>
  <c r="W1979" i="6"/>
  <c r="W1980" i="6"/>
  <c r="W1981" i="6"/>
  <c r="W1982" i="6"/>
  <c r="W1983" i="6"/>
  <c r="W1984" i="6"/>
  <c r="W1985" i="6"/>
  <c r="W1986" i="6"/>
  <c r="W1987" i="6"/>
  <c r="W1988" i="6"/>
  <c r="W1989" i="6"/>
  <c r="W1990" i="6"/>
  <c r="W1991" i="6"/>
  <c r="W1992" i="6"/>
  <c r="W1993" i="6"/>
  <c r="W1994" i="6"/>
  <c r="W1995" i="6"/>
  <c r="W1996" i="6"/>
  <c r="W1997" i="6"/>
  <c r="W1998" i="6"/>
  <c r="W1999" i="6"/>
  <c r="W2000" i="6"/>
  <c r="W2001" i="6"/>
  <c r="W2002" i="6"/>
  <c r="W2003" i="6"/>
  <c r="W2004" i="6"/>
  <c r="W2005" i="6"/>
  <c r="W2006" i="6"/>
  <c r="W2007" i="6"/>
  <c r="W2008" i="6"/>
  <c r="W2009" i="6"/>
  <c r="W2010" i="6"/>
  <c r="W2011" i="6"/>
  <c r="W2012" i="6"/>
  <c r="W2013" i="6"/>
  <c r="W2014" i="6"/>
  <c r="W2015" i="6"/>
  <c r="W2016" i="6"/>
  <c r="W2017" i="6"/>
  <c r="W2018" i="6"/>
  <c r="W2019" i="6"/>
  <c r="W2020" i="6"/>
  <c r="W2021" i="6"/>
  <c r="W2022" i="6"/>
  <c r="W2023" i="6"/>
  <c r="W2024" i="6"/>
  <c r="W2025" i="6"/>
  <c r="W2026" i="6"/>
  <c r="W2027" i="6"/>
  <c r="W2028" i="6"/>
  <c r="W2029" i="6"/>
  <c r="W2030" i="6"/>
  <c r="W2031" i="6"/>
  <c r="W2032" i="6"/>
  <c r="W2033" i="6"/>
  <c r="W2034" i="6"/>
  <c r="W2035" i="6"/>
  <c r="W2036" i="6"/>
  <c r="W2037" i="6"/>
  <c r="W2038" i="6"/>
  <c r="W2039" i="6"/>
  <c r="W2040" i="6"/>
  <c r="W2041" i="6"/>
  <c r="W2042" i="6"/>
  <c r="W2043" i="6"/>
  <c r="W2044" i="6"/>
  <c r="W2045" i="6"/>
  <c r="W2046" i="6"/>
  <c r="W2047" i="6"/>
  <c r="W2048" i="6"/>
  <c r="W2049" i="6"/>
  <c r="W2050" i="6"/>
  <c r="W2051" i="6"/>
  <c r="W2052" i="6"/>
  <c r="W2053" i="6"/>
  <c r="W2054" i="6"/>
  <c r="W2055" i="6"/>
  <c r="W2056" i="6"/>
  <c r="W2057" i="6"/>
  <c r="W2058" i="6"/>
  <c r="W2059" i="6"/>
  <c r="W2060" i="6"/>
  <c r="W2061" i="6"/>
  <c r="W2062" i="6"/>
  <c r="W2063" i="6"/>
  <c r="W2064" i="6"/>
  <c r="W2065" i="6"/>
  <c r="W2066" i="6"/>
  <c r="W2067" i="6"/>
  <c r="W2068" i="6"/>
  <c r="W2069" i="6"/>
  <c r="W2070" i="6"/>
  <c r="W2071" i="6"/>
  <c r="W2072" i="6"/>
  <c r="W2073" i="6"/>
  <c r="W2074" i="6"/>
  <c r="W2075" i="6"/>
  <c r="W2076" i="6"/>
  <c r="W2077" i="6"/>
  <c r="W2078" i="6"/>
  <c r="W2079" i="6"/>
  <c r="W2080" i="6"/>
  <c r="W2081" i="6"/>
  <c r="W2082" i="6"/>
  <c r="W2083" i="6"/>
  <c r="W2084" i="6"/>
  <c r="W2085" i="6"/>
  <c r="W2086" i="6"/>
  <c r="W2087" i="6"/>
  <c r="W2088" i="6"/>
  <c r="W2089" i="6"/>
  <c r="W2090" i="6"/>
  <c r="W2091" i="6"/>
  <c r="W2092" i="6"/>
  <c r="W2093" i="6"/>
  <c r="W2094" i="6"/>
  <c r="W2095" i="6"/>
  <c r="W2096" i="6"/>
  <c r="W2097" i="6"/>
  <c r="W2098" i="6"/>
  <c r="W2099" i="6"/>
  <c r="W2100" i="6"/>
  <c r="W2101" i="6"/>
  <c r="W2102" i="6"/>
  <c r="W2103" i="6"/>
  <c r="W2104" i="6"/>
  <c r="W2105" i="6"/>
  <c r="W2106" i="6"/>
  <c r="W2107" i="6"/>
  <c r="W2108" i="6"/>
  <c r="W2109" i="6"/>
  <c r="W2110" i="6"/>
  <c r="W2111" i="6"/>
  <c r="W2112" i="6"/>
  <c r="W2113" i="6"/>
  <c r="W2114" i="6"/>
  <c r="W2115" i="6"/>
  <c r="W2116" i="6"/>
  <c r="W2117" i="6"/>
  <c r="W2118" i="6"/>
  <c r="W2119" i="6"/>
  <c r="W2120" i="6"/>
  <c r="W2121" i="6"/>
  <c r="W2122" i="6"/>
  <c r="W2123" i="6"/>
  <c r="W2124" i="6"/>
  <c r="W2125" i="6"/>
  <c r="W2126" i="6"/>
  <c r="W2127" i="6"/>
  <c r="W2128" i="6"/>
  <c r="W2129" i="6"/>
  <c r="W2130" i="6"/>
  <c r="W2131" i="6"/>
  <c r="W2132" i="6"/>
  <c r="W2133" i="6"/>
  <c r="W2134" i="6"/>
  <c r="W2135" i="6"/>
  <c r="W2136" i="6"/>
  <c r="W2137" i="6"/>
  <c r="W2138" i="6"/>
  <c r="W2139" i="6"/>
  <c r="W2140" i="6"/>
  <c r="W2141" i="6"/>
  <c r="W2142" i="6"/>
  <c r="W2143" i="6"/>
  <c r="W2144" i="6"/>
  <c r="W2145" i="6"/>
  <c r="W2146" i="6"/>
  <c r="W2147" i="6"/>
  <c r="W2148" i="6"/>
  <c r="W2149" i="6"/>
  <c r="W2150" i="6"/>
  <c r="W2151" i="6"/>
  <c r="W2152" i="6"/>
  <c r="W2153" i="6"/>
  <c r="W2154" i="6"/>
  <c r="W2155" i="6"/>
  <c r="W2156" i="6"/>
  <c r="W2157" i="6"/>
  <c r="W2158" i="6"/>
  <c r="W2159" i="6"/>
  <c r="W2160" i="6"/>
  <c r="W2161" i="6"/>
  <c r="W2162" i="6"/>
  <c r="W2163" i="6"/>
  <c r="W2164" i="6"/>
  <c r="W2165" i="6"/>
  <c r="W2166" i="6"/>
  <c r="W2167" i="6"/>
  <c r="W2168" i="6"/>
  <c r="W2169" i="6"/>
  <c r="W2170" i="6"/>
  <c r="W2171" i="6"/>
  <c r="W2172" i="6"/>
  <c r="W2173" i="6"/>
  <c r="W2174" i="6"/>
  <c r="W2175" i="6"/>
  <c r="W2176" i="6"/>
  <c r="W2177" i="6"/>
  <c r="W2178" i="6"/>
  <c r="W2179" i="6"/>
  <c r="W2180" i="6"/>
  <c r="W2181" i="6"/>
  <c r="W2182" i="6"/>
  <c r="W2183" i="6"/>
  <c r="W2184" i="6"/>
  <c r="W2185" i="6"/>
  <c r="W2186" i="6"/>
  <c r="W2187" i="6"/>
  <c r="W2188" i="6"/>
  <c r="W2189" i="6"/>
  <c r="W2190" i="6"/>
  <c r="W2191" i="6"/>
  <c r="W2192" i="6"/>
  <c r="W2193" i="6"/>
  <c r="W2194" i="6"/>
  <c r="W2195" i="6"/>
  <c r="W2196" i="6"/>
  <c r="W2197" i="6"/>
  <c r="W2198" i="6"/>
  <c r="W2199" i="6"/>
  <c r="W2200" i="6"/>
  <c r="W2201" i="6"/>
  <c r="W2202" i="6"/>
  <c r="W2203" i="6"/>
  <c r="W2204" i="6"/>
  <c r="W2205" i="6"/>
  <c r="W2206" i="6"/>
  <c r="W2207" i="6"/>
  <c r="W2208" i="6"/>
  <c r="W2209" i="6"/>
  <c r="W2210" i="6"/>
  <c r="W2211" i="6"/>
  <c r="W2212" i="6"/>
  <c r="W2213" i="6"/>
  <c r="W2214" i="6"/>
  <c r="W2215" i="6"/>
  <c r="W2216" i="6"/>
  <c r="W2217" i="6"/>
  <c r="W2218" i="6"/>
  <c r="W2219" i="6"/>
  <c r="W2220" i="6"/>
  <c r="W2221" i="6"/>
  <c r="W2222" i="6"/>
  <c r="W2223" i="6"/>
  <c r="W2224" i="6"/>
  <c r="W2225" i="6"/>
  <c r="W2226" i="6"/>
  <c r="W2227" i="6"/>
  <c r="W2228" i="6"/>
  <c r="W2229" i="6"/>
  <c r="W2230" i="6"/>
  <c r="W2231" i="6"/>
  <c r="W2232" i="6"/>
  <c r="W2233" i="6"/>
  <c r="W2234" i="6"/>
  <c r="W2235" i="6"/>
  <c r="W2236" i="6"/>
  <c r="W2237" i="6"/>
  <c r="W2238" i="6"/>
  <c r="W2239" i="6"/>
  <c r="W2240" i="6"/>
  <c r="W2241" i="6"/>
  <c r="W2242" i="6"/>
  <c r="W2243" i="6"/>
  <c r="W2244" i="6"/>
  <c r="W2245" i="6"/>
  <c r="W2246" i="6"/>
  <c r="W2247" i="6"/>
  <c r="W2248" i="6"/>
  <c r="W2249" i="6"/>
  <c r="W2250" i="6"/>
  <c r="W2251" i="6"/>
  <c r="W2252" i="6"/>
  <c r="W2253" i="6"/>
  <c r="W2254" i="6"/>
  <c r="W2255" i="6"/>
  <c r="W2256" i="6"/>
  <c r="W2257" i="6"/>
  <c r="W2258" i="6"/>
  <c r="W2259" i="6"/>
  <c r="W2260" i="6"/>
  <c r="W2261" i="6"/>
  <c r="W2262" i="6"/>
  <c r="W2263" i="6"/>
  <c r="W2264" i="6"/>
  <c r="W2265" i="6"/>
  <c r="W2266" i="6"/>
  <c r="W2267" i="6"/>
  <c r="W2268" i="6"/>
  <c r="W2269" i="6"/>
  <c r="W2270" i="6"/>
  <c r="W2271" i="6"/>
  <c r="W2272" i="6"/>
  <c r="W2273" i="6"/>
  <c r="W2274" i="6"/>
  <c r="W2275" i="6"/>
  <c r="W2276" i="6"/>
  <c r="W2277" i="6"/>
  <c r="W2278" i="6"/>
  <c r="W2279" i="6"/>
  <c r="W2280" i="6"/>
  <c r="W2281" i="6"/>
  <c r="W2282" i="6"/>
  <c r="W2283" i="6"/>
  <c r="W2284" i="6"/>
  <c r="W2285" i="6"/>
  <c r="W2286" i="6"/>
  <c r="W2287" i="6"/>
  <c r="W2288" i="6"/>
  <c r="W2289" i="6"/>
  <c r="W2290" i="6"/>
  <c r="W2291" i="6"/>
  <c r="W2292" i="6"/>
  <c r="W2293" i="6"/>
  <c r="W2294" i="6"/>
  <c r="W2295" i="6"/>
  <c r="W2296" i="6"/>
  <c r="W2297" i="6"/>
  <c r="W2298" i="6"/>
  <c r="W2299" i="6"/>
  <c r="W2300" i="6"/>
  <c r="W2301" i="6"/>
  <c r="W2302" i="6"/>
  <c r="W2303" i="6"/>
  <c r="W2304" i="6"/>
  <c r="W2305" i="6"/>
  <c r="W2306" i="6"/>
  <c r="W2307" i="6"/>
  <c r="W2308" i="6"/>
  <c r="W2309" i="6"/>
  <c r="W2310" i="6"/>
  <c r="W2311" i="6"/>
  <c r="W2312" i="6"/>
  <c r="W2313" i="6"/>
  <c r="W2314" i="6"/>
  <c r="W2315" i="6"/>
  <c r="W2316" i="6"/>
  <c r="W2317" i="6"/>
  <c r="W2318" i="6"/>
  <c r="W2319" i="6"/>
  <c r="W2320" i="6"/>
  <c r="W2321" i="6"/>
  <c r="W2322" i="6"/>
  <c r="W2323" i="6"/>
  <c r="W2324" i="6"/>
  <c r="W2325" i="6"/>
  <c r="W2326" i="6"/>
  <c r="W2327" i="6"/>
  <c r="W2328" i="6"/>
  <c r="W2329" i="6"/>
  <c r="W2330" i="6"/>
  <c r="W2331" i="6"/>
  <c r="W2332" i="6"/>
  <c r="W2333" i="6"/>
  <c r="W2334" i="6"/>
  <c r="W2335" i="6"/>
  <c r="W2336" i="6"/>
  <c r="W2337" i="6"/>
  <c r="W2338" i="6"/>
  <c r="W2339" i="6"/>
  <c r="W2340" i="6"/>
  <c r="W2341" i="6"/>
  <c r="W2342" i="6"/>
  <c r="W2343" i="6"/>
  <c r="W2344" i="6"/>
  <c r="W2345" i="6"/>
  <c r="W2346" i="6"/>
  <c r="W2347" i="6"/>
  <c r="W2348" i="6"/>
  <c r="W2349" i="6"/>
  <c r="W2350" i="6"/>
  <c r="W2351" i="6"/>
  <c r="W2352" i="6"/>
  <c r="W2353" i="6"/>
  <c r="W2354" i="6"/>
  <c r="W2355" i="6"/>
  <c r="W2356" i="6"/>
  <c r="W2357" i="6"/>
  <c r="W2358" i="6"/>
  <c r="W2359" i="6"/>
  <c r="W2360" i="6"/>
  <c r="W2361" i="6"/>
  <c r="W2362" i="6"/>
  <c r="W2363" i="6"/>
  <c r="W2364" i="6"/>
  <c r="W2365" i="6"/>
  <c r="W2366" i="6"/>
  <c r="W2367" i="6"/>
  <c r="W2368" i="6"/>
  <c r="W2369" i="6"/>
  <c r="W2370" i="6"/>
  <c r="W2371" i="6"/>
  <c r="W2372" i="6"/>
  <c r="W2373" i="6"/>
  <c r="W2374" i="6"/>
  <c r="W2375" i="6"/>
  <c r="W2376" i="6"/>
  <c r="W2377" i="6"/>
  <c r="W2378" i="6"/>
  <c r="W2379" i="6"/>
  <c r="W2380" i="6"/>
  <c r="W2381" i="6"/>
  <c r="W2382" i="6"/>
  <c r="W2383" i="6"/>
  <c r="W2384" i="6"/>
  <c r="W2385" i="6"/>
  <c r="W2386" i="6"/>
  <c r="W2387" i="6"/>
  <c r="W2388" i="6"/>
  <c r="W2389" i="6"/>
  <c r="W2390" i="6"/>
  <c r="W2391" i="6"/>
  <c r="W2392" i="6"/>
  <c r="W2393" i="6"/>
  <c r="W2394" i="6"/>
  <c r="W2395" i="6"/>
  <c r="W2396" i="6"/>
  <c r="W2397" i="6"/>
  <c r="W2398" i="6"/>
  <c r="W2399" i="6"/>
  <c r="W2400" i="6"/>
  <c r="W2401" i="6"/>
  <c r="W2402" i="6"/>
  <c r="W2403" i="6"/>
  <c r="W2404" i="6"/>
  <c r="W2405" i="6"/>
  <c r="W2406" i="6"/>
  <c r="W2407" i="6"/>
  <c r="W2408" i="6"/>
  <c r="W2409" i="6"/>
  <c r="W2410" i="6"/>
  <c r="W2411" i="6"/>
  <c r="W2412" i="6"/>
  <c r="W2413" i="6"/>
  <c r="W2414" i="6"/>
  <c r="W2415" i="6"/>
  <c r="W2416" i="6"/>
  <c r="W2417" i="6"/>
  <c r="W2418" i="6"/>
  <c r="W2419" i="6"/>
  <c r="W2420" i="6"/>
  <c r="W2421" i="6"/>
  <c r="W2422" i="6"/>
  <c r="W2423" i="6"/>
  <c r="W2424" i="6"/>
  <c r="W2425" i="6"/>
  <c r="W2426" i="6"/>
  <c r="W2427" i="6"/>
  <c r="W2428" i="6"/>
  <c r="W2429" i="6"/>
  <c r="W2430" i="6"/>
  <c r="W2431" i="6"/>
  <c r="W2432" i="6"/>
  <c r="W2433" i="6"/>
  <c r="W2434" i="6"/>
  <c r="W2435" i="6"/>
  <c r="W2436" i="6"/>
  <c r="W2437" i="6"/>
  <c r="W2438" i="6"/>
  <c r="W2439" i="6"/>
  <c r="W2440" i="6"/>
  <c r="W2441" i="6"/>
  <c r="W2442" i="6"/>
  <c r="W2443" i="6"/>
  <c r="W2444" i="6"/>
  <c r="W2445" i="6"/>
  <c r="W2446" i="6"/>
  <c r="W2447" i="6"/>
  <c r="W2448" i="6"/>
  <c r="W2449" i="6"/>
  <c r="W2450" i="6"/>
  <c r="W2451" i="6"/>
  <c r="W2452" i="6"/>
  <c r="W2453" i="6"/>
  <c r="W2454" i="6"/>
  <c r="W2455" i="6"/>
  <c r="W2456" i="6"/>
  <c r="W2457" i="6"/>
  <c r="W2458" i="6"/>
  <c r="W2459" i="6"/>
  <c r="W2460" i="6"/>
  <c r="W2461" i="6"/>
  <c r="W2462" i="6"/>
  <c r="W2463" i="6"/>
  <c r="W2464" i="6"/>
  <c r="W2465" i="6"/>
  <c r="W2466" i="6"/>
  <c r="W2467" i="6"/>
  <c r="W2468" i="6"/>
  <c r="W2469" i="6"/>
  <c r="W2470" i="6"/>
  <c r="W2471" i="6"/>
  <c r="W2472" i="6"/>
  <c r="W2473" i="6"/>
  <c r="W2474" i="6"/>
  <c r="W2475" i="6"/>
  <c r="W2476" i="6"/>
  <c r="W2477" i="6"/>
  <c r="W2478" i="6"/>
  <c r="W2479" i="6"/>
  <c r="W2480" i="6"/>
  <c r="W2481" i="6"/>
  <c r="W2482" i="6"/>
  <c r="W2483" i="6"/>
  <c r="W2484" i="6"/>
  <c r="W2485" i="6"/>
  <c r="W2486" i="6"/>
  <c r="W2487" i="6"/>
  <c r="W2488" i="6"/>
  <c r="W2489" i="6"/>
  <c r="W2490" i="6"/>
  <c r="W2491" i="6"/>
  <c r="W2492" i="6"/>
  <c r="W2493" i="6"/>
  <c r="W2494" i="6"/>
  <c r="W2495" i="6"/>
  <c r="W2496" i="6"/>
  <c r="W2497" i="6"/>
  <c r="W2498" i="6"/>
  <c r="W2499" i="6"/>
  <c r="W2500" i="6"/>
  <c r="W2501" i="6"/>
  <c r="W2502" i="6"/>
  <c r="W2503" i="6"/>
  <c r="W2504" i="6"/>
  <c r="W2505" i="6"/>
  <c r="W2506" i="6"/>
  <c r="W2507" i="6"/>
  <c r="W2508" i="6"/>
  <c r="W2509" i="6"/>
  <c r="W2510" i="6"/>
  <c r="W2511" i="6"/>
  <c r="W2512" i="6"/>
  <c r="W2513" i="6"/>
  <c r="W2514" i="6"/>
  <c r="W2515" i="6"/>
  <c r="W2516" i="6"/>
  <c r="W2517" i="6"/>
  <c r="W2518" i="6"/>
  <c r="W2519" i="6"/>
  <c r="W2520" i="6"/>
  <c r="W2521" i="6"/>
  <c r="W2522" i="6"/>
  <c r="W2523" i="6"/>
  <c r="W2524" i="6"/>
  <c r="W2525" i="6"/>
  <c r="W2526" i="6"/>
  <c r="W2527" i="6"/>
  <c r="W2528" i="6"/>
  <c r="W2529" i="6"/>
  <c r="W2530" i="6"/>
  <c r="W2531" i="6"/>
  <c r="W2532" i="6"/>
  <c r="W2533" i="6"/>
  <c r="W2534" i="6"/>
  <c r="W2535" i="6"/>
  <c r="W2536" i="6"/>
  <c r="W2537" i="6"/>
  <c r="W2538" i="6"/>
  <c r="W2539" i="6"/>
  <c r="W2540" i="6"/>
  <c r="W2541" i="6"/>
  <c r="W2542" i="6"/>
  <c r="W2543" i="6"/>
  <c r="W2544" i="6"/>
  <c r="W2545" i="6"/>
  <c r="W2546" i="6"/>
  <c r="W2547" i="6"/>
  <c r="W2548" i="6"/>
  <c r="W2549" i="6"/>
  <c r="W2550" i="6"/>
  <c r="W2551" i="6"/>
  <c r="W2552" i="6"/>
  <c r="W2553" i="6"/>
  <c r="W2554" i="6"/>
  <c r="W2555" i="6"/>
  <c r="W2556" i="6"/>
  <c r="W2557" i="6"/>
  <c r="W2558" i="6"/>
  <c r="W2559" i="6"/>
  <c r="W2560" i="6"/>
  <c r="W2561" i="6"/>
  <c r="W2562" i="6"/>
  <c r="W2563" i="6"/>
  <c r="W2564" i="6"/>
  <c r="W2565" i="6"/>
  <c r="W2566" i="6"/>
  <c r="W2567" i="6"/>
  <c r="W2568" i="6"/>
  <c r="W2569" i="6"/>
  <c r="W2570" i="6"/>
  <c r="W2571" i="6"/>
  <c r="W2572" i="6"/>
  <c r="W2573" i="6"/>
  <c r="W2574" i="6"/>
  <c r="W2575" i="6"/>
  <c r="W2576" i="6"/>
  <c r="W2577" i="6"/>
  <c r="W2578" i="6"/>
  <c r="W2579" i="6"/>
  <c r="W2580" i="6"/>
  <c r="W2581" i="6"/>
  <c r="W2582" i="6"/>
  <c r="W2583" i="6"/>
  <c r="W2584" i="6"/>
  <c r="W2585" i="6"/>
  <c r="W2586" i="6"/>
  <c r="W2587" i="6"/>
  <c r="W2588" i="6"/>
  <c r="W2589" i="6"/>
  <c r="W2590" i="6"/>
  <c r="W2591" i="6"/>
  <c r="W2592" i="6"/>
  <c r="W2593" i="6"/>
  <c r="W2594" i="6"/>
  <c r="W2595" i="6"/>
  <c r="W2596" i="6"/>
  <c r="W2597" i="6"/>
  <c r="W2598" i="6"/>
  <c r="W2599" i="6"/>
  <c r="W2600" i="6"/>
  <c r="W2601" i="6"/>
  <c r="W2602" i="6"/>
  <c r="W2603" i="6"/>
  <c r="W2604" i="6"/>
  <c r="W2605" i="6"/>
  <c r="W2606" i="6"/>
  <c r="W2607" i="6"/>
  <c r="W2608" i="6"/>
  <c r="W2609" i="6"/>
  <c r="W2610" i="6"/>
  <c r="W2611" i="6"/>
  <c r="W2612" i="6"/>
  <c r="W2613" i="6"/>
  <c r="W2614" i="6"/>
  <c r="W2615" i="6"/>
  <c r="W2616" i="6"/>
  <c r="W2617" i="6"/>
  <c r="W2618" i="6"/>
  <c r="W2619" i="6"/>
  <c r="W2620" i="6"/>
  <c r="W2621" i="6"/>
  <c r="W2622" i="6"/>
  <c r="W2623" i="6"/>
  <c r="W2624" i="6"/>
  <c r="W2625" i="6"/>
  <c r="W2626" i="6"/>
  <c r="W2627" i="6"/>
  <c r="W2628" i="6"/>
  <c r="W2629" i="6"/>
  <c r="W2630" i="6"/>
  <c r="W2631" i="6"/>
  <c r="W2632" i="6"/>
  <c r="W2633" i="6"/>
  <c r="W2634" i="6"/>
  <c r="W2635" i="6"/>
  <c r="W2636" i="6"/>
  <c r="W2637" i="6"/>
  <c r="W2638" i="6"/>
  <c r="W2639" i="6"/>
  <c r="W2640" i="6"/>
  <c r="W2641" i="6"/>
  <c r="W2642" i="6"/>
  <c r="W2643" i="6"/>
  <c r="W2644" i="6"/>
  <c r="W2645" i="6"/>
  <c r="W2646" i="6"/>
  <c r="W2647" i="6"/>
  <c r="W2648" i="6"/>
  <c r="W2649" i="6"/>
  <c r="W2650" i="6"/>
  <c r="W2651" i="6"/>
  <c r="W2652" i="6"/>
  <c r="W2653" i="6"/>
  <c r="W2654" i="6"/>
  <c r="W2655" i="6"/>
  <c r="W2656" i="6"/>
  <c r="W2657" i="6"/>
  <c r="W2658" i="6"/>
  <c r="W2659" i="6"/>
  <c r="W2660" i="6"/>
  <c r="W2661" i="6"/>
  <c r="W2662" i="6"/>
  <c r="W2663" i="6"/>
  <c r="W2664" i="6"/>
  <c r="W2665" i="6"/>
  <c r="W2666" i="6"/>
  <c r="W2667" i="6"/>
  <c r="W2668" i="6"/>
  <c r="W2669" i="6"/>
  <c r="W2670" i="6"/>
  <c r="W2671" i="6"/>
  <c r="W2672" i="6"/>
  <c r="W2673" i="6"/>
  <c r="W2674" i="6"/>
  <c r="W2675" i="6"/>
  <c r="W2676" i="6"/>
  <c r="W2677" i="6"/>
  <c r="W2678" i="6"/>
  <c r="W2679" i="6"/>
  <c r="W2680" i="6"/>
  <c r="W2681" i="6"/>
  <c r="W2682" i="6"/>
  <c r="W2683" i="6"/>
  <c r="W2684" i="6"/>
  <c r="W2685" i="6"/>
  <c r="W2686" i="6"/>
  <c r="W2687" i="6"/>
  <c r="W2688" i="6"/>
  <c r="W2689" i="6"/>
  <c r="W2690" i="6"/>
  <c r="W2691" i="6"/>
  <c r="W2692" i="6"/>
  <c r="W2693" i="6"/>
  <c r="W2694" i="6"/>
  <c r="W2695" i="6"/>
  <c r="W2696" i="6"/>
  <c r="W2697" i="6"/>
  <c r="W2698" i="6"/>
  <c r="W2699" i="6"/>
  <c r="W2700" i="6"/>
  <c r="W2701" i="6"/>
  <c r="W2702" i="6"/>
  <c r="W2703" i="6"/>
  <c r="W2704" i="6"/>
  <c r="W2705" i="6"/>
  <c r="W2706" i="6"/>
  <c r="W2707" i="6"/>
  <c r="W2708" i="6"/>
  <c r="W2709" i="6"/>
  <c r="W2710" i="6"/>
  <c r="W2711" i="6"/>
  <c r="W2712" i="6"/>
  <c r="W2713" i="6"/>
  <c r="W2714" i="6"/>
  <c r="W2715" i="6"/>
  <c r="W2716" i="6"/>
  <c r="W2717" i="6"/>
  <c r="W2718" i="6"/>
  <c r="W2719" i="6"/>
  <c r="W2720" i="6"/>
  <c r="W2721" i="6"/>
  <c r="W2722" i="6"/>
  <c r="W2723" i="6"/>
  <c r="W2724" i="6"/>
  <c r="W2725" i="6"/>
  <c r="W2726" i="6"/>
  <c r="W2727" i="6"/>
  <c r="W2728" i="6"/>
  <c r="W2729" i="6"/>
  <c r="W2730" i="6"/>
  <c r="W2731" i="6"/>
  <c r="W2732" i="6"/>
  <c r="W2733" i="6"/>
  <c r="W2734" i="6"/>
  <c r="W2735" i="6"/>
  <c r="W2736" i="6"/>
  <c r="W2737" i="6"/>
  <c r="W2738" i="6"/>
  <c r="W2739" i="6"/>
  <c r="W2740" i="6"/>
  <c r="W2741" i="6"/>
  <c r="W2742" i="6"/>
  <c r="W2743" i="6"/>
  <c r="W2744" i="6"/>
  <c r="W2745" i="6"/>
  <c r="W2746" i="6"/>
  <c r="W2747" i="6"/>
  <c r="W2748" i="6"/>
  <c r="W2749" i="6"/>
  <c r="W2750" i="6"/>
  <c r="W2751" i="6"/>
  <c r="W2752" i="6"/>
  <c r="W2753" i="6"/>
  <c r="W2754" i="6"/>
  <c r="W2755" i="6"/>
  <c r="W2756" i="6"/>
  <c r="W2757" i="6"/>
  <c r="W2758" i="6"/>
  <c r="W2759" i="6"/>
  <c r="W2760" i="6"/>
  <c r="W2761" i="6"/>
  <c r="W2762" i="6"/>
  <c r="W2763" i="6"/>
  <c r="W2764" i="6"/>
  <c r="W2765" i="6"/>
  <c r="W2766" i="6"/>
  <c r="W2767" i="6"/>
  <c r="W2768" i="6"/>
  <c r="W2769" i="6"/>
  <c r="W2770" i="6"/>
  <c r="W2771" i="6"/>
  <c r="W2772" i="6"/>
  <c r="W2773" i="6"/>
  <c r="W2774" i="6"/>
  <c r="W2775" i="6"/>
  <c r="W2776" i="6"/>
  <c r="W2777" i="6"/>
  <c r="W2778" i="6"/>
  <c r="W2779" i="6"/>
  <c r="W2780" i="6"/>
  <c r="W2781" i="6"/>
  <c r="W2782" i="6"/>
  <c r="W2783" i="6"/>
  <c r="W2784" i="6"/>
  <c r="W2785" i="6"/>
  <c r="W2786" i="6"/>
  <c r="W2787" i="6"/>
  <c r="W2788" i="6"/>
  <c r="W2789" i="6"/>
  <c r="W2790" i="6"/>
  <c r="W2791" i="6"/>
  <c r="W2792" i="6"/>
  <c r="W2793" i="6"/>
  <c r="W2794" i="6"/>
  <c r="W2795" i="6"/>
  <c r="W2796" i="6"/>
  <c r="W2797" i="6"/>
  <c r="W2798" i="6"/>
  <c r="W2799" i="6"/>
  <c r="W2800" i="6"/>
  <c r="W2801" i="6"/>
  <c r="W2802" i="6"/>
  <c r="W2803" i="6"/>
  <c r="W2804" i="6"/>
  <c r="W2805" i="6"/>
  <c r="W2806" i="6"/>
  <c r="W2807" i="6"/>
  <c r="W2808" i="6"/>
  <c r="W2809" i="6"/>
  <c r="W2810" i="6"/>
  <c r="W2811" i="6"/>
  <c r="W2812" i="6"/>
  <c r="W2813" i="6"/>
  <c r="W2814" i="6"/>
  <c r="W2815" i="6"/>
  <c r="W2816" i="6"/>
  <c r="W2817" i="6"/>
  <c r="W2818" i="6"/>
  <c r="W2819" i="6"/>
  <c r="W2820" i="6"/>
  <c r="W2821" i="6"/>
  <c r="W2822" i="6"/>
  <c r="W2823" i="6"/>
  <c r="W2824" i="6"/>
  <c r="W2825" i="6"/>
  <c r="W2826" i="6"/>
  <c r="W2827" i="6"/>
  <c r="W2828" i="6"/>
  <c r="W2829" i="6"/>
  <c r="W2830" i="6"/>
  <c r="W2831" i="6"/>
  <c r="W2832" i="6"/>
  <c r="W2833" i="6"/>
  <c r="W2834" i="6"/>
  <c r="W2835" i="6"/>
  <c r="W2836" i="6"/>
  <c r="W2837" i="6"/>
  <c r="W2838" i="6"/>
  <c r="W2839" i="6"/>
  <c r="W2840" i="6"/>
  <c r="W2841" i="6"/>
  <c r="W2842" i="6"/>
  <c r="W2843" i="6"/>
  <c r="W2844" i="6"/>
  <c r="W2845" i="6"/>
  <c r="W2846" i="6"/>
  <c r="W2847" i="6"/>
  <c r="W2848" i="6"/>
  <c r="W2849" i="6"/>
  <c r="W2850" i="6"/>
  <c r="W2851" i="6"/>
  <c r="W2852" i="6"/>
  <c r="W2853" i="6"/>
  <c r="W2854" i="6"/>
  <c r="W2855" i="6"/>
  <c r="W2856" i="6"/>
  <c r="W2857" i="6"/>
  <c r="W2858" i="6"/>
  <c r="W2859" i="6"/>
  <c r="W2860" i="6"/>
  <c r="W2861" i="6"/>
  <c r="W2862" i="6"/>
  <c r="W2863" i="6"/>
  <c r="W2864" i="6"/>
  <c r="W2865" i="6"/>
  <c r="W2866" i="6"/>
  <c r="W2867" i="6"/>
  <c r="W2868" i="6"/>
  <c r="W2869" i="6"/>
  <c r="W2870" i="6"/>
  <c r="W2871" i="6"/>
  <c r="W2872" i="6"/>
  <c r="W2873" i="6"/>
  <c r="W2874" i="6"/>
  <c r="W2875" i="6"/>
  <c r="W2876" i="6"/>
  <c r="W2877" i="6"/>
  <c r="W2878" i="6"/>
  <c r="W2879" i="6"/>
  <c r="W2880" i="6"/>
  <c r="W2881" i="6"/>
  <c r="W2882" i="6"/>
  <c r="W2883" i="6"/>
  <c r="W2884" i="6"/>
  <c r="W2885" i="6"/>
  <c r="W2886" i="6"/>
  <c r="W2887" i="6"/>
  <c r="W2888" i="6"/>
  <c r="W2889" i="6"/>
  <c r="W2890" i="6"/>
  <c r="W2891" i="6"/>
  <c r="W2892" i="6"/>
  <c r="W2893" i="6"/>
  <c r="W2894" i="6"/>
  <c r="W2895" i="6"/>
  <c r="W2896" i="6"/>
  <c r="W2897" i="6"/>
  <c r="W2898" i="6"/>
  <c r="W2899" i="6"/>
  <c r="W2900" i="6"/>
  <c r="W2901" i="6"/>
  <c r="W2902" i="6"/>
  <c r="W2903" i="6"/>
  <c r="W2904" i="6"/>
  <c r="W2905" i="6"/>
  <c r="W2906" i="6"/>
  <c r="W2907" i="6"/>
  <c r="W2908" i="6"/>
  <c r="W2909" i="6"/>
  <c r="W2910" i="6"/>
  <c r="W2911" i="6"/>
  <c r="W2912" i="6"/>
  <c r="W2913" i="6"/>
  <c r="W2914" i="6"/>
  <c r="W2915" i="6"/>
  <c r="W2916" i="6"/>
  <c r="W2917" i="6"/>
  <c r="W2918" i="6"/>
  <c r="W2919" i="6"/>
  <c r="W2920" i="6"/>
  <c r="W2921" i="6"/>
  <c r="W2922" i="6"/>
  <c r="W2923" i="6"/>
  <c r="W2924" i="6"/>
  <c r="W2925" i="6"/>
  <c r="W2926" i="6"/>
  <c r="W2927" i="6"/>
  <c r="W2928" i="6"/>
  <c r="W2929" i="6"/>
  <c r="W2930" i="6"/>
  <c r="W2931" i="6"/>
  <c r="W2932" i="6"/>
  <c r="W2933" i="6"/>
  <c r="W2934" i="6"/>
  <c r="W2935" i="6"/>
  <c r="W2936" i="6"/>
  <c r="W2937" i="6"/>
  <c r="W2938" i="6"/>
  <c r="W2939" i="6"/>
  <c r="W2940" i="6"/>
  <c r="W2941" i="6"/>
  <c r="W2942" i="6"/>
  <c r="W2943" i="6"/>
  <c r="W2944" i="6"/>
  <c r="W2945" i="6"/>
  <c r="W2946" i="6"/>
  <c r="W2947" i="6"/>
  <c r="W2948" i="6"/>
  <c r="W2949" i="6"/>
  <c r="W2950" i="6"/>
  <c r="W2951" i="6"/>
  <c r="W2952" i="6"/>
  <c r="W2953" i="6"/>
  <c r="W2954" i="6"/>
  <c r="W2955" i="6"/>
  <c r="W2956" i="6"/>
  <c r="W2957" i="6"/>
  <c r="W2958" i="6"/>
  <c r="W2959" i="6"/>
  <c r="W2960" i="6"/>
  <c r="W2961" i="6"/>
  <c r="W2962" i="6"/>
  <c r="W2963" i="6"/>
  <c r="W2964" i="6"/>
  <c r="W2965" i="6"/>
  <c r="W2966" i="6"/>
  <c r="W2967" i="6"/>
  <c r="W2968" i="6"/>
  <c r="W2969" i="6"/>
  <c r="W2970" i="6"/>
  <c r="W2971" i="6"/>
  <c r="W2972" i="6"/>
  <c r="W2973" i="6"/>
  <c r="W2974" i="6"/>
  <c r="W2975" i="6"/>
  <c r="W2976" i="6"/>
  <c r="W2977" i="6"/>
  <c r="W2978" i="6"/>
  <c r="W2979" i="6"/>
  <c r="W2980" i="6"/>
  <c r="W2981" i="6"/>
  <c r="W2982" i="6"/>
  <c r="W2983" i="6"/>
  <c r="W2984" i="6"/>
  <c r="W2985" i="6"/>
  <c r="W2986" i="6"/>
  <c r="W2987" i="6"/>
  <c r="W2988" i="6"/>
  <c r="W2989" i="6"/>
  <c r="W2990" i="6"/>
  <c r="W2991" i="6"/>
  <c r="W2992" i="6"/>
  <c r="W2993" i="6"/>
  <c r="W2994" i="6"/>
  <c r="W2995" i="6"/>
  <c r="W2996" i="6"/>
  <c r="W2997" i="6"/>
  <c r="W2998" i="6"/>
  <c r="W2999" i="6"/>
  <c r="W3000" i="6"/>
  <c r="W3001" i="6"/>
  <c r="W3002" i="6"/>
  <c r="W3003" i="6"/>
  <c r="W3004" i="6"/>
  <c r="W3005" i="6"/>
  <c r="W3006" i="6"/>
  <c r="W3007" i="6"/>
  <c r="W3008" i="6"/>
  <c r="W3009" i="6"/>
  <c r="W3010" i="6"/>
  <c r="W3011" i="6"/>
  <c r="W3012" i="6"/>
  <c r="W3013" i="6"/>
  <c r="W3014" i="6"/>
  <c r="W3015" i="6"/>
  <c r="W3016" i="6"/>
  <c r="W3017" i="6"/>
  <c r="W3018" i="6"/>
  <c r="W3019" i="6"/>
  <c r="W3020" i="6"/>
  <c r="W3021" i="6"/>
  <c r="W3022" i="6"/>
  <c r="W3023" i="6"/>
  <c r="W3024" i="6"/>
  <c r="W3025" i="6"/>
  <c r="W3026" i="6"/>
  <c r="W3027" i="6"/>
  <c r="W3028" i="6"/>
  <c r="W3029" i="6"/>
  <c r="W3030" i="6"/>
  <c r="W3031" i="6"/>
  <c r="W3032" i="6"/>
  <c r="W3033" i="6"/>
  <c r="W3034" i="6"/>
  <c r="W3035" i="6"/>
  <c r="W3036" i="6"/>
  <c r="W3037" i="6"/>
  <c r="W3038" i="6"/>
  <c r="W3039" i="6"/>
  <c r="W3040" i="6"/>
  <c r="W3041" i="6"/>
  <c r="W3042" i="6"/>
  <c r="W3043" i="6"/>
  <c r="W3044" i="6"/>
  <c r="W3045" i="6"/>
  <c r="W3046" i="6"/>
  <c r="W3047" i="6"/>
  <c r="W3048" i="6"/>
  <c r="W3049" i="6"/>
  <c r="W3050" i="6"/>
  <c r="W3051" i="6"/>
  <c r="W3052" i="6"/>
  <c r="W3053" i="6"/>
  <c r="W3054" i="6"/>
  <c r="W3055" i="6"/>
  <c r="W3056" i="6"/>
  <c r="W3057" i="6"/>
  <c r="W3058" i="6"/>
  <c r="W3059" i="6"/>
  <c r="W3060" i="6"/>
  <c r="W3061" i="6"/>
  <c r="W3062" i="6"/>
  <c r="W3063" i="6"/>
  <c r="W3064" i="6"/>
  <c r="W3065" i="6"/>
  <c r="W3066" i="6"/>
  <c r="W3067" i="6"/>
  <c r="W3068" i="6"/>
  <c r="W3069" i="6"/>
  <c r="W3070" i="6"/>
  <c r="W3071" i="6"/>
  <c r="W3072" i="6"/>
  <c r="W3073" i="6"/>
  <c r="W3074" i="6"/>
  <c r="W3075" i="6"/>
  <c r="W3076" i="6"/>
  <c r="W3077" i="6"/>
  <c r="W3078" i="6"/>
  <c r="W3079" i="6"/>
  <c r="W3080" i="6"/>
  <c r="W3081" i="6"/>
  <c r="W3082" i="6"/>
  <c r="W3083" i="6"/>
  <c r="W3084" i="6"/>
  <c r="W3085" i="6"/>
  <c r="W3086" i="6"/>
  <c r="W3087" i="6"/>
  <c r="W3088" i="6"/>
  <c r="W3089" i="6"/>
  <c r="W3090" i="6"/>
  <c r="W3091" i="6"/>
  <c r="W3092" i="6"/>
  <c r="W3093" i="6"/>
  <c r="W3094" i="6"/>
  <c r="W3095" i="6"/>
  <c r="W3096" i="6"/>
  <c r="W3097" i="6"/>
  <c r="W3098" i="6"/>
  <c r="W3099" i="6"/>
  <c r="W3100" i="6"/>
  <c r="W3101" i="6"/>
  <c r="W3102" i="6"/>
  <c r="W3103" i="6"/>
  <c r="W3104" i="6"/>
  <c r="W3105" i="6"/>
  <c r="W3106" i="6"/>
  <c r="W3107" i="6"/>
  <c r="W3108" i="6"/>
  <c r="W3109" i="6"/>
  <c r="W3110" i="6"/>
  <c r="W3111" i="6"/>
  <c r="W3112" i="6"/>
  <c r="W3113" i="6"/>
  <c r="W3114" i="6"/>
  <c r="W3115" i="6"/>
  <c r="W3116" i="6"/>
  <c r="W3117" i="6"/>
  <c r="W3118" i="6"/>
  <c r="W3119" i="6"/>
  <c r="W3120" i="6"/>
  <c r="W3121" i="6"/>
  <c r="W3122" i="6"/>
  <c r="W3123" i="6"/>
  <c r="W3124" i="6"/>
  <c r="W3125" i="6"/>
  <c r="W3126" i="6"/>
  <c r="W3127" i="6"/>
  <c r="W3128" i="6"/>
  <c r="W3129" i="6"/>
  <c r="W3130" i="6"/>
  <c r="W3131" i="6"/>
  <c r="W3132" i="6"/>
  <c r="W3133" i="6"/>
  <c r="W3134" i="6"/>
  <c r="W3135" i="6"/>
  <c r="W3136" i="6"/>
  <c r="W3137" i="6"/>
  <c r="W3138" i="6"/>
  <c r="W3139" i="6"/>
  <c r="W3140" i="6"/>
  <c r="W3141" i="6"/>
  <c r="W3142" i="6"/>
  <c r="W3143" i="6"/>
  <c r="W3144" i="6"/>
  <c r="W3145" i="6"/>
  <c r="W3146" i="6"/>
  <c r="W3147" i="6"/>
  <c r="W3148" i="6"/>
  <c r="W3149" i="6"/>
  <c r="W3150" i="6"/>
  <c r="W3151" i="6"/>
  <c r="W3152" i="6"/>
  <c r="W3153" i="6"/>
  <c r="W3154" i="6"/>
  <c r="W3155" i="6"/>
  <c r="W3156" i="6"/>
  <c r="W3157" i="6"/>
  <c r="W3158" i="6"/>
  <c r="W3159" i="6"/>
  <c r="W3160" i="6"/>
  <c r="W3161" i="6"/>
  <c r="W3162" i="6"/>
  <c r="W3163" i="6"/>
  <c r="W3164" i="6"/>
  <c r="W3165" i="6"/>
  <c r="W3166" i="6"/>
  <c r="W3167" i="6"/>
  <c r="W3168" i="6"/>
  <c r="W3169" i="6"/>
  <c r="W3170" i="6"/>
  <c r="W3171" i="6"/>
  <c r="W3172" i="6"/>
  <c r="W3173" i="6"/>
  <c r="W3174" i="6"/>
  <c r="W3175" i="6"/>
  <c r="W3176" i="6"/>
  <c r="W3177" i="6"/>
  <c r="W3178" i="6"/>
  <c r="W3179" i="6"/>
  <c r="W3180" i="6"/>
  <c r="W3181" i="6"/>
  <c r="W3182" i="6"/>
  <c r="W3183" i="6"/>
  <c r="W3184" i="6"/>
  <c r="W3185" i="6"/>
  <c r="W3186" i="6"/>
  <c r="W3187" i="6"/>
  <c r="W3188" i="6"/>
  <c r="W3189" i="6"/>
  <c r="W3190" i="6"/>
  <c r="W3191" i="6"/>
  <c r="W3192" i="6"/>
  <c r="W3193" i="6"/>
  <c r="W3194" i="6"/>
  <c r="W3195" i="6"/>
  <c r="W3196" i="6"/>
  <c r="W3197" i="6"/>
  <c r="W3198" i="6"/>
  <c r="W3199" i="6"/>
  <c r="W3200" i="6"/>
  <c r="W3201" i="6"/>
  <c r="W3202" i="6"/>
  <c r="W3203" i="6"/>
  <c r="W3204" i="6"/>
  <c r="W3205" i="6"/>
  <c r="W3206" i="6"/>
  <c r="W3207" i="6"/>
  <c r="W3208" i="6"/>
  <c r="W3209" i="6"/>
  <c r="W3210" i="6"/>
  <c r="W3211" i="6"/>
  <c r="W3212" i="6"/>
  <c r="W3213" i="6"/>
  <c r="W3214" i="6"/>
  <c r="W3215" i="6"/>
  <c r="W3216" i="6"/>
  <c r="W3217" i="6"/>
  <c r="W3218" i="6"/>
  <c r="W3219" i="6"/>
  <c r="W3220" i="6"/>
  <c r="W3221" i="6"/>
  <c r="W3222" i="6"/>
  <c r="W3223" i="6"/>
  <c r="W3224" i="6"/>
  <c r="W3225" i="6"/>
  <c r="W3226" i="6"/>
  <c r="W3227" i="6"/>
  <c r="W3228" i="6"/>
  <c r="W3229" i="6"/>
  <c r="W3230" i="6"/>
  <c r="W3231" i="6"/>
  <c r="W3232" i="6"/>
  <c r="W3233" i="6"/>
  <c r="W3234" i="6"/>
  <c r="W3235" i="6"/>
  <c r="W3236" i="6"/>
  <c r="W3237" i="6"/>
  <c r="W3238" i="6"/>
  <c r="W3239" i="6"/>
  <c r="W3240" i="6"/>
  <c r="W3241" i="6"/>
  <c r="W3242" i="6"/>
  <c r="W3243" i="6"/>
  <c r="W3244" i="6"/>
  <c r="W3245" i="6"/>
  <c r="W3246" i="6"/>
  <c r="W3247" i="6"/>
  <c r="W3248" i="6"/>
  <c r="W3249" i="6"/>
  <c r="W3250" i="6"/>
  <c r="W3251" i="6"/>
  <c r="W3252" i="6"/>
  <c r="W3253" i="6"/>
  <c r="W3254" i="6"/>
  <c r="W3255" i="6"/>
  <c r="W3256" i="6"/>
  <c r="W3257" i="6"/>
  <c r="W3258" i="6"/>
  <c r="W3259" i="6"/>
  <c r="W3260" i="6"/>
  <c r="W3261" i="6"/>
  <c r="W3262" i="6"/>
  <c r="W3263" i="6"/>
  <c r="W3264" i="6"/>
  <c r="W3265" i="6"/>
  <c r="W3266" i="6"/>
  <c r="W3267" i="6"/>
  <c r="W3268" i="6"/>
  <c r="W3269" i="6"/>
  <c r="W3270" i="6"/>
  <c r="W3271" i="6"/>
  <c r="W3272" i="6"/>
  <c r="W3273" i="6"/>
  <c r="W3274" i="6"/>
  <c r="W3275" i="6"/>
  <c r="W3276" i="6"/>
  <c r="W3277" i="6"/>
  <c r="W3278" i="6"/>
  <c r="W3279" i="6"/>
  <c r="W3280" i="6"/>
  <c r="W3281" i="6"/>
  <c r="W3282" i="6"/>
  <c r="W3283" i="6"/>
  <c r="W3284" i="6"/>
  <c r="W3285" i="6"/>
  <c r="W3286" i="6"/>
  <c r="W3287" i="6"/>
  <c r="W3288" i="6"/>
  <c r="W3289" i="6"/>
  <c r="W3290" i="6"/>
  <c r="W3291" i="6"/>
  <c r="W3292" i="6"/>
  <c r="W3293" i="6"/>
  <c r="W3294" i="6"/>
  <c r="W3295" i="6"/>
  <c r="W3296" i="6"/>
  <c r="W3297" i="6"/>
  <c r="W3298" i="6"/>
  <c r="W3299" i="6"/>
  <c r="W3300" i="6"/>
  <c r="W3301" i="6"/>
  <c r="W3302" i="6"/>
  <c r="W3303" i="6"/>
  <c r="W3304" i="6"/>
  <c r="W3305" i="6"/>
  <c r="W3306" i="6"/>
  <c r="W3307" i="6"/>
  <c r="W3308" i="6"/>
  <c r="W3309" i="6"/>
  <c r="W3310" i="6"/>
  <c r="W3311" i="6"/>
  <c r="W3312" i="6"/>
  <c r="W3313" i="6"/>
  <c r="W3314" i="6"/>
  <c r="W3315" i="6"/>
  <c r="W3316" i="6"/>
  <c r="W3317" i="6"/>
  <c r="W3318" i="6"/>
  <c r="W3319" i="6"/>
  <c r="W3320" i="6"/>
  <c r="W3321" i="6"/>
  <c r="W3322" i="6"/>
  <c r="W3323" i="6"/>
  <c r="W3324" i="6"/>
  <c r="W3325" i="6"/>
  <c r="W3326" i="6"/>
  <c r="W3327" i="6"/>
  <c r="W3328" i="6"/>
  <c r="W3329" i="6"/>
  <c r="W3330" i="6"/>
  <c r="W3331" i="6"/>
  <c r="W3332" i="6"/>
  <c r="W3333" i="6"/>
  <c r="W3334" i="6"/>
  <c r="W3335" i="6"/>
  <c r="W3336" i="6"/>
  <c r="W3337" i="6"/>
  <c r="W3338" i="6"/>
  <c r="W3339" i="6"/>
  <c r="W3340" i="6"/>
  <c r="W3341" i="6"/>
  <c r="W3342" i="6"/>
  <c r="W3343" i="6"/>
  <c r="W3344" i="6"/>
  <c r="W3345" i="6"/>
  <c r="W3346" i="6"/>
  <c r="W3347" i="6"/>
  <c r="W3348" i="6"/>
  <c r="W3349" i="6"/>
  <c r="W3350" i="6"/>
  <c r="W3351" i="6"/>
  <c r="W3352" i="6"/>
  <c r="W3353" i="6"/>
  <c r="W3354" i="6"/>
  <c r="W3355" i="6"/>
  <c r="W3356" i="6"/>
  <c r="W3357" i="6"/>
  <c r="W3358" i="6"/>
  <c r="W3359" i="6"/>
  <c r="W3360" i="6"/>
  <c r="W3361" i="6"/>
  <c r="W3362" i="6"/>
  <c r="W3363" i="6"/>
  <c r="W3364" i="6"/>
  <c r="W3365" i="6"/>
  <c r="W3366" i="6"/>
  <c r="W3367" i="6"/>
  <c r="W3368" i="6"/>
  <c r="W3369" i="6"/>
  <c r="W3370" i="6"/>
  <c r="W3371" i="6"/>
  <c r="W3372" i="6"/>
  <c r="W3373" i="6"/>
  <c r="W3374" i="6"/>
  <c r="W3375" i="6"/>
  <c r="W3376" i="6"/>
  <c r="W3377" i="6"/>
  <c r="W3378" i="6"/>
  <c r="W3379" i="6"/>
  <c r="W3380" i="6"/>
  <c r="W3381" i="6"/>
  <c r="W3382" i="6"/>
  <c r="W3383" i="6"/>
  <c r="W3384" i="6"/>
  <c r="W3385" i="6"/>
  <c r="W3386" i="6"/>
  <c r="W3387" i="6"/>
  <c r="W3388" i="6"/>
  <c r="W3389" i="6"/>
  <c r="W3390" i="6"/>
  <c r="W3391" i="6"/>
  <c r="W3392" i="6"/>
  <c r="W3393" i="6"/>
  <c r="W3394" i="6"/>
  <c r="W3395" i="6"/>
  <c r="W3396" i="6"/>
  <c r="W3397" i="6"/>
  <c r="W3398" i="6"/>
  <c r="W3399" i="6"/>
  <c r="W3400" i="6"/>
  <c r="W3401" i="6"/>
  <c r="W3402" i="6"/>
  <c r="W3403" i="6"/>
  <c r="W3404" i="6"/>
  <c r="W3405" i="6"/>
  <c r="W3406" i="6"/>
  <c r="W3407" i="6"/>
  <c r="W3408" i="6"/>
  <c r="W3409" i="6"/>
  <c r="W3410" i="6"/>
  <c r="W3411" i="6"/>
  <c r="W3412" i="6"/>
  <c r="W3413" i="6"/>
  <c r="W3414" i="6"/>
  <c r="W3415" i="6"/>
  <c r="W3416" i="6"/>
  <c r="W3417" i="6"/>
  <c r="W3418" i="6"/>
  <c r="W3419" i="6"/>
  <c r="W3420" i="6"/>
  <c r="W3421" i="6"/>
  <c r="W3422" i="6"/>
  <c r="W3423" i="6"/>
  <c r="W3424" i="6"/>
  <c r="W3425" i="6"/>
  <c r="W3426" i="6"/>
  <c r="W3427" i="6"/>
  <c r="W3428" i="6"/>
  <c r="W3429" i="6"/>
  <c r="W3430" i="6"/>
  <c r="W3431" i="6"/>
  <c r="W3432" i="6"/>
  <c r="W3433" i="6"/>
  <c r="W3434" i="6"/>
  <c r="W3435" i="6"/>
  <c r="W3436" i="6"/>
  <c r="W3437" i="6"/>
  <c r="W3438" i="6"/>
  <c r="W3439" i="6"/>
  <c r="W3440" i="6"/>
  <c r="W3441" i="6"/>
  <c r="W3442" i="6"/>
  <c r="W3443" i="6"/>
  <c r="W3444" i="6"/>
  <c r="W3445" i="6"/>
  <c r="W3446" i="6"/>
  <c r="W3447" i="6"/>
  <c r="W3448" i="6"/>
  <c r="W3449" i="6"/>
  <c r="W3450" i="6"/>
  <c r="W3451" i="6"/>
  <c r="W3452" i="6"/>
  <c r="W3453" i="6"/>
  <c r="W3454" i="6"/>
  <c r="W3455" i="6"/>
  <c r="W3456" i="6"/>
  <c r="W3457" i="6"/>
  <c r="W3458" i="6"/>
  <c r="W3459" i="6"/>
  <c r="W3460" i="6"/>
  <c r="W3461" i="6"/>
  <c r="W3462" i="6"/>
  <c r="W3463" i="6"/>
  <c r="W3464" i="6"/>
  <c r="W3465" i="6"/>
  <c r="W3466" i="6"/>
  <c r="W3467" i="6"/>
  <c r="W3468" i="6"/>
  <c r="W3469" i="6"/>
  <c r="W3470" i="6"/>
  <c r="W3471" i="6"/>
  <c r="W3472" i="6"/>
  <c r="W3473" i="6"/>
  <c r="W3474" i="6"/>
  <c r="W3475" i="6"/>
  <c r="W3476" i="6"/>
  <c r="W3477" i="6"/>
  <c r="W3478" i="6"/>
  <c r="W3479" i="6"/>
  <c r="W3480" i="6"/>
  <c r="W3481" i="6"/>
  <c r="W3482" i="6"/>
  <c r="W3483" i="6"/>
  <c r="W3484" i="6"/>
  <c r="W3485" i="6"/>
  <c r="W3486" i="6"/>
  <c r="W3487" i="6"/>
  <c r="W3488" i="6"/>
  <c r="W3489" i="6"/>
  <c r="W3490" i="6"/>
  <c r="W3491" i="6"/>
  <c r="W3492" i="6"/>
  <c r="W3493" i="6"/>
  <c r="W3494" i="6"/>
  <c r="W3495" i="6"/>
  <c r="W3496" i="6"/>
  <c r="W3497" i="6"/>
  <c r="W3498" i="6"/>
  <c r="W3499" i="6"/>
  <c r="W3500" i="6"/>
  <c r="W3501" i="6"/>
  <c r="W3502" i="6"/>
  <c r="W3503" i="6"/>
  <c r="W3504" i="6"/>
  <c r="W3505" i="6"/>
  <c r="W3506" i="6"/>
  <c r="W3507" i="6"/>
  <c r="W3508" i="6"/>
  <c r="W3509" i="6"/>
  <c r="W3510" i="6"/>
  <c r="W3511" i="6"/>
  <c r="W3512" i="6"/>
  <c r="W3513" i="6"/>
  <c r="W3514" i="6"/>
  <c r="W3515" i="6"/>
  <c r="W3516" i="6"/>
  <c r="W3517" i="6"/>
  <c r="W3518" i="6"/>
  <c r="W3519" i="6"/>
  <c r="W3520" i="6"/>
  <c r="W3521" i="6"/>
  <c r="W3522" i="6"/>
  <c r="W3523" i="6"/>
  <c r="W3524" i="6"/>
  <c r="W3525" i="6"/>
  <c r="W3526" i="6"/>
  <c r="W3527" i="6"/>
  <c r="W3528" i="6"/>
  <c r="W3529" i="6"/>
  <c r="W3530" i="6"/>
  <c r="W3531" i="6"/>
  <c r="W3532" i="6"/>
  <c r="W3533" i="6"/>
  <c r="W3534" i="6"/>
  <c r="W3535" i="6"/>
  <c r="W3536" i="6"/>
  <c r="W3537" i="6"/>
  <c r="W3538" i="6"/>
  <c r="W3539" i="6"/>
  <c r="W3540" i="6"/>
  <c r="W3541" i="6"/>
  <c r="W3542" i="6"/>
  <c r="W3543" i="6"/>
  <c r="W3544" i="6"/>
  <c r="W3545" i="6"/>
  <c r="W3546" i="6"/>
  <c r="W3547" i="6"/>
  <c r="W3548" i="6"/>
  <c r="W3549" i="6"/>
  <c r="W3550" i="6"/>
  <c r="W3551" i="6"/>
  <c r="W3552" i="6"/>
  <c r="W3553" i="6"/>
  <c r="W3554" i="6"/>
  <c r="W3555" i="6"/>
  <c r="W3556" i="6"/>
  <c r="W3557" i="6"/>
  <c r="W3558" i="6"/>
  <c r="W3559" i="6"/>
  <c r="W3560" i="6"/>
  <c r="W3561" i="6"/>
  <c r="W3562" i="6"/>
  <c r="W3563" i="6"/>
  <c r="W3564" i="6"/>
  <c r="W3565" i="6"/>
  <c r="W3566" i="6"/>
  <c r="W3567" i="6"/>
  <c r="W3568" i="6"/>
  <c r="W3569" i="6"/>
  <c r="W3570" i="6"/>
  <c r="W3571" i="6"/>
  <c r="W3572" i="6"/>
  <c r="W3573" i="6"/>
  <c r="W3574" i="6"/>
  <c r="W3575" i="6"/>
  <c r="W3576" i="6"/>
  <c r="W3577" i="6"/>
  <c r="W3578" i="6"/>
  <c r="W3579" i="6"/>
  <c r="W3580" i="6"/>
  <c r="W3581" i="6"/>
  <c r="W3582" i="6"/>
  <c r="W3583" i="6"/>
  <c r="W3584" i="6"/>
  <c r="W3585" i="6"/>
  <c r="W3586" i="6"/>
  <c r="W3587" i="6"/>
  <c r="W3588" i="6"/>
  <c r="W3589" i="6"/>
  <c r="W3590" i="6"/>
  <c r="W3591" i="6"/>
  <c r="W3592" i="6"/>
  <c r="W3593" i="6"/>
  <c r="W3594" i="6"/>
  <c r="W3595" i="6"/>
  <c r="W3596" i="6"/>
  <c r="W3597" i="6"/>
  <c r="W3598" i="6"/>
  <c r="W3599" i="6"/>
  <c r="W3600" i="6"/>
  <c r="W3601" i="6"/>
  <c r="W3602" i="6"/>
  <c r="W3603" i="6"/>
  <c r="W3604" i="6"/>
  <c r="W3605" i="6"/>
  <c r="W3606" i="6"/>
  <c r="W3607" i="6"/>
  <c r="W3608" i="6"/>
  <c r="W3609" i="6"/>
  <c r="W3610" i="6"/>
  <c r="W3611" i="6"/>
  <c r="W3612" i="6"/>
  <c r="W3613" i="6"/>
  <c r="W3614" i="6"/>
  <c r="W3615" i="6"/>
  <c r="W3616" i="6"/>
  <c r="W3617" i="6"/>
  <c r="W3618" i="6"/>
  <c r="W3619" i="6"/>
  <c r="W3620" i="6"/>
  <c r="W3621" i="6"/>
  <c r="W3622" i="6"/>
  <c r="W3623" i="6"/>
  <c r="W3624" i="6"/>
  <c r="W3625" i="6"/>
  <c r="W3626" i="6"/>
  <c r="W3627" i="6"/>
  <c r="W3628" i="6"/>
  <c r="W3629" i="6"/>
  <c r="W3630" i="6"/>
  <c r="W3631" i="6"/>
  <c r="W3632" i="6"/>
  <c r="W3633" i="6"/>
  <c r="W3634" i="6"/>
  <c r="W3635" i="6"/>
  <c r="W3636" i="6"/>
  <c r="W3637" i="6"/>
  <c r="W3638" i="6"/>
  <c r="W3639" i="6"/>
  <c r="W3640" i="6"/>
  <c r="W3641" i="6"/>
  <c r="W3642" i="6"/>
  <c r="W3643" i="6"/>
  <c r="W3644" i="6"/>
  <c r="W3645" i="6"/>
  <c r="W3646" i="6"/>
  <c r="W3647" i="6"/>
  <c r="W3648" i="6"/>
  <c r="W3649" i="6"/>
  <c r="W3650" i="6"/>
  <c r="W3651" i="6"/>
  <c r="W3652" i="6"/>
  <c r="W3653" i="6"/>
  <c r="W3654" i="6"/>
  <c r="W3655" i="6"/>
  <c r="W3656" i="6"/>
  <c r="W3657" i="6"/>
  <c r="W3658" i="6"/>
  <c r="W3659" i="6"/>
  <c r="W3660" i="6"/>
  <c r="W3661" i="6"/>
  <c r="W3662" i="6"/>
  <c r="W3663" i="6"/>
  <c r="W3664" i="6"/>
  <c r="W3665" i="6"/>
  <c r="W3666" i="6"/>
  <c r="W3667" i="6"/>
  <c r="W3668" i="6"/>
  <c r="W3669" i="6"/>
  <c r="W3670" i="6"/>
  <c r="W3671" i="6"/>
  <c r="W3672" i="6"/>
  <c r="W3673" i="6"/>
  <c r="W3674" i="6"/>
  <c r="W3675" i="6"/>
  <c r="W3676" i="6"/>
  <c r="W3677" i="6"/>
  <c r="W3678" i="6"/>
  <c r="W3679" i="6"/>
  <c r="W3680" i="6"/>
  <c r="W3681" i="6"/>
  <c r="W3682" i="6"/>
  <c r="W3683" i="6"/>
  <c r="W3684" i="6"/>
  <c r="W3685" i="6"/>
  <c r="W3686" i="6"/>
  <c r="W3687" i="6"/>
  <c r="W3688" i="6"/>
  <c r="W3689" i="6"/>
  <c r="W3690" i="6"/>
  <c r="W3691" i="6"/>
  <c r="W3692" i="6"/>
  <c r="W3693" i="6"/>
  <c r="W3694" i="6"/>
  <c r="W3695" i="6"/>
  <c r="W3696" i="6"/>
  <c r="W3697" i="6"/>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V702" i="6"/>
  <c r="V703" i="6"/>
  <c r="V704" i="6"/>
  <c r="V705" i="6"/>
  <c r="V706" i="6"/>
  <c r="V707" i="6"/>
  <c r="V708" i="6"/>
  <c r="V709" i="6"/>
  <c r="V710" i="6"/>
  <c r="V711" i="6"/>
  <c r="V712" i="6"/>
  <c r="V713" i="6"/>
  <c r="V714" i="6"/>
  <c r="V715" i="6"/>
  <c r="V716" i="6"/>
  <c r="V717" i="6"/>
  <c r="V718" i="6"/>
  <c r="V719" i="6"/>
  <c r="V720" i="6"/>
  <c r="V721" i="6"/>
  <c r="V722" i="6"/>
  <c r="V723" i="6"/>
  <c r="V724" i="6"/>
  <c r="V725" i="6"/>
  <c r="V726" i="6"/>
  <c r="V727" i="6"/>
  <c r="V728" i="6"/>
  <c r="V729" i="6"/>
  <c r="V730" i="6"/>
  <c r="V731" i="6"/>
  <c r="V732" i="6"/>
  <c r="V733" i="6"/>
  <c r="V734" i="6"/>
  <c r="V735" i="6"/>
  <c r="V736" i="6"/>
  <c r="V737" i="6"/>
  <c r="V738" i="6"/>
  <c r="V739" i="6"/>
  <c r="V740" i="6"/>
  <c r="V741" i="6"/>
  <c r="V742" i="6"/>
  <c r="V743" i="6"/>
  <c r="V744" i="6"/>
  <c r="V745" i="6"/>
  <c r="V746" i="6"/>
  <c r="V747" i="6"/>
  <c r="V748" i="6"/>
  <c r="V749" i="6"/>
  <c r="V750" i="6"/>
  <c r="V751" i="6"/>
  <c r="V752" i="6"/>
  <c r="V753" i="6"/>
  <c r="V754" i="6"/>
  <c r="V755" i="6"/>
  <c r="V756" i="6"/>
  <c r="V757" i="6"/>
  <c r="V758" i="6"/>
  <c r="V759" i="6"/>
  <c r="V760" i="6"/>
  <c r="V761" i="6"/>
  <c r="V762" i="6"/>
  <c r="V763" i="6"/>
  <c r="V764" i="6"/>
  <c r="V765" i="6"/>
  <c r="V766" i="6"/>
  <c r="V767" i="6"/>
  <c r="V768" i="6"/>
  <c r="V769" i="6"/>
  <c r="V770" i="6"/>
  <c r="V771" i="6"/>
  <c r="V772" i="6"/>
  <c r="V773" i="6"/>
  <c r="V774" i="6"/>
  <c r="V775" i="6"/>
  <c r="V776" i="6"/>
  <c r="V777" i="6"/>
  <c r="V778" i="6"/>
  <c r="V779" i="6"/>
  <c r="V780" i="6"/>
  <c r="V781" i="6"/>
  <c r="V782" i="6"/>
  <c r="V783" i="6"/>
  <c r="V784" i="6"/>
  <c r="V785" i="6"/>
  <c r="V786" i="6"/>
  <c r="V787" i="6"/>
  <c r="V788" i="6"/>
  <c r="V789" i="6"/>
  <c r="V790" i="6"/>
  <c r="V791" i="6"/>
  <c r="V792" i="6"/>
  <c r="V793" i="6"/>
  <c r="V794" i="6"/>
  <c r="V795" i="6"/>
  <c r="V796" i="6"/>
  <c r="V797" i="6"/>
  <c r="V798" i="6"/>
  <c r="V799" i="6"/>
  <c r="V800" i="6"/>
  <c r="V801" i="6"/>
  <c r="V802" i="6"/>
  <c r="V803" i="6"/>
  <c r="V804" i="6"/>
  <c r="V805" i="6"/>
  <c r="V806" i="6"/>
  <c r="V807" i="6"/>
  <c r="V808" i="6"/>
  <c r="V809" i="6"/>
  <c r="V810" i="6"/>
  <c r="V811" i="6"/>
  <c r="V812" i="6"/>
  <c r="V813" i="6"/>
  <c r="V814" i="6"/>
  <c r="V815" i="6"/>
  <c r="V816" i="6"/>
  <c r="V817" i="6"/>
  <c r="V818" i="6"/>
  <c r="V819" i="6"/>
  <c r="V820" i="6"/>
  <c r="V821" i="6"/>
  <c r="V822" i="6"/>
  <c r="V823" i="6"/>
  <c r="V824" i="6"/>
  <c r="V825" i="6"/>
  <c r="V826" i="6"/>
  <c r="V827" i="6"/>
  <c r="V828" i="6"/>
  <c r="V829" i="6"/>
  <c r="V830" i="6"/>
  <c r="V831" i="6"/>
  <c r="V832" i="6"/>
  <c r="V833" i="6"/>
  <c r="V834" i="6"/>
  <c r="V835" i="6"/>
  <c r="V836" i="6"/>
  <c r="V837" i="6"/>
  <c r="V838" i="6"/>
  <c r="V839" i="6"/>
  <c r="V840" i="6"/>
  <c r="V841" i="6"/>
  <c r="V842" i="6"/>
  <c r="V843" i="6"/>
  <c r="V844" i="6"/>
  <c r="V845" i="6"/>
  <c r="V846" i="6"/>
  <c r="V847" i="6"/>
  <c r="V848" i="6"/>
  <c r="V849" i="6"/>
  <c r="V850" i="6"/>
  <c r="V851" i="6"/>
  <c r="V852" i="6"/>
  <c r="V853" i="6"/>
  <c r="V854" i="6"/>
  <c r="V855" i="6"/>
  <c r="V856" i="6"/>
  <c r="V857" i="6"/>
  <c r="V858" i="6"/>
  <c r="V859" i="6"/>
  <c r="V860" i="6"/>
  <c r="V861" i="6"/>
  <c r="V862" i="6"/>
  <c r="V863" i="6"/>
  <c r="V864" i="6"/>
  <c r="V865" i="6"/>
  <c r="V866" i="6"/>
  <c r="V867" i="6"/>
  <c r="V868" i="6"/>
  <c r="V869" i="6"/>
  <c r="V870" i="6"/>
  <c r="V871" i="6"/>
  <c r="V872" i="6"/>
  <c r="V873" i="6"/>
  <c r="V874" i="6"/>
  <c r="V875" i="6"/>
  <c r="V876" i="6"/>
  <c r="V877" i="6"/>
  <c r="V878" i="6"/>
  <c r="V879" i="6"/>
  <c r="V880" i="6"/>
  <c r="V881" i="6"/>
  <c r="V882" i="6"/>
  <c r="V883" i="6"/>
  <c r="V884" i="6"/>
  <c r="V885" i="6"/>
  <c r="V886" i="6"/>
  <c r="V887" i="6"/>
  <c r="V888" i="6"/>
  <c r="V889" i="6"/>
  <c r="V890" i="6"/>
  <c r="V891" i="6"/>
  <c r="V892" i="6"/>
  <c r="V893" i="6"/>
  <c r="V894" i="6"/>
  <c r="V895" i="6"/>
  <c r="V896" i="6"/>
  <c r="V897" i="6"/>
  <c r="V898" i="6"/>
  <c r="V899" i="6"/>
  <c r="V900" i="6"/>
  <c r="V901" i="6"/>
  <c r="V902" i="6"/>
  <c r="V903" i="6"/>
  <c r="V904" i="6"/>
  <c r="V905" i="6"/>
  <c r="V906" i="6"/>
  <c r="V907" i="6"/>
  <c r="V908" i="6"/>
  <c r="V909" i="6"/>
  <c r="V910" i="6"/>
  <c r="V911" i="6"/>
  <c r="V912" i="6"/>
  <c r="V913" i="6"/>
  <c r="V914" i="6"/>
  <c r="V915" i="6"/>
  <c r="V916" i="6"/>
  <c r="V917" i="6"/>
  <c r="V918" i="6"/>
  <c r="V919" i="6"/>
  <c r="V920" i="6"/>
  <c r="V921" i="6"/>
  <c r="V922" i="6"/>
  <c r="V923" i="6"/>
  <c r="V924" i="6"/>
  <c r="V925" i="6"/>
  <c r="V926" i="6"/>
  <c r="V927" i="6"/>
  <c r="V928" i="6"/>
  <c r="V929" i="6"/>
  <c r="V930" i="6"/>
  <c r="V931" i="6"/>
  <c r="V932" i="6"/>
  <c r="V933" i="6"/>
  <c r="V934" i="6"/>
  <c r="V935" i="6"/>
  <c r="V936" i="6"/>
  <c r="V937" i="6"/>
  <c r="V938" i="6"/>
  <c r="V939" i="6"/>
  <c r="V940" i="6"/>
  <c r="V941" i="6"/>
  <c r="V942" i="6"/>
  <c r="V943" i="6"/>
  <c r="V944" i="6"/>
  <c r="V945" i="6"/>
  <c r="V946" i="6"/>
  <c r="V947" i="6"/>
  <c r="V948" i="6"/>
  <c r="V949" i="6"/>
  <c r="V950" i="6"/>
  <c r="V951" i="6"/>
  <c r="V952" i="6"/>
  <c r="V953" i="6"/>
  <c r="V954" i="6"/>
  <c r="V955" i="6"/>
  <c r="V956" i="6"/>
  <c r="V957" i="6"/>
  <c r="V958" i="6"/>
  <c r="V959" i="6"/>
  <c r="V960" i="6"/>
  <c r="V961" i="6"/>
  <c r="V962" i="6"/>
  <c r="V963" i="6"/>
  <c r="V964" i="6"/>
  <c r="V965" i="6"/>
  <c r="V966" i="6"/>
  <c r="V967" i="6"/>
  <c r="V968" i="6"/>
  <c r="V969" i="6"/>
  <c r="V970" i="6"/>
  <c r="V971" i="6"/>
  <c r="V972" i="6"/>
  <c r="V973" i="6"/>
  <c r="V974" i="6"/>
  <c r="V975" i="6"/>
  <c r="V976" i="6"/>
  <c r="V977" i="6"/>
  <c r="V978" i="6"/>
  <c r="V979" i="6"/>
  <c r="V980" i="6"/>
  <c r="V981" i="6"/>
  <c r="V982" i="6"/>
  <c r="V983" i="6"/>
  <c r="V984" i="6"/>
  <c r="V985" i="6"/>
  <c r="V986" i="6"/>
  <c r="V987" i="6"/>
  <c r="V988" i="6"/>
  <c r="V989" i="6"/>
  <c r="V990" i="6"/>
  <c r="V991" i="6"/>
  <c r="V992" i="6"/>
  <c r="V993" i="6"/>
  <c r="V994" i="6"/>
  <c r="V995" i="6"/>
  <c r="V996" i="6"/>
  <c r="V997" i="6"/>
  <c r="V998" i="6"/>
  <c r="V999" i="6"/>
  <c r="V1000" i="6"/>
  <c r="V1001" i="6"/>
  <c r="V1002" i="6"/>
  <c r="V1003" i="6"/>
  <c r="V1004" i="6"/>
  <c r="V1005" i="6"/>
  <c r="V1006" i="6"/>
  <c r="V1007" i="6"/>
  <c r="V1008" i="6"/>
  <c r="V1009" i="6"/>
  <c r="V1010" i="6"/>
  <c r="V1011" i="6"/>
  <c r="V1012" i="6"/>
  <c r="V1013" i="6"/>
  <c r="V1014" i="6"/>
  <c r="V1015" i="6"/>
  <c r="V1016" i="6"/>
  <c r="V1017" i="6"/>
  <c r="V1018" i="6"/>
  <c r="V1019" i="6"/>
  <c r="V1020" i="6"/>
  <c r="V1021" i="6"/>
  <c r="V1022" i="6"/>
  <c r="V1023" i="6"/>
  <c r="V1024" i="6"/>
  <c r="V1025" i="6"/>
  <c r="V1026" i="6"/>
  <c r="V1027" i="6"/>
  <c r="V1028" i="6"/>
  <c r="V1029" i="6"/>
  <c r="V1030" i="6"/>
  <c r="V1031" i="6"/>
  <c r="V1032" i="6"/>
  <c r="V1033" i="6"/>
  <c r="V1034" i="6"/>
  <c r="V1035" i="6"/>
  <c r="V1036" i="6"/>
  <c r="V1037" i="6"/>
  <c r="V1038" i="6"/>
  <c r="V1039" i="6"/>
  <c r="V1040" i="6"/>
  <c r="V1041" i="6"/>
  <c r="V1042" i="6"/>
  <c r="V1043" i="6"/>
  <c r="V1044" i="6"/>
  <c r="V1045" i="6"/>
  <c r="V1046" i="6"/>
  <c r="V1047" i="6"/>
  <c r="V1048" i="6"/>
  <c r="V1049" i="6"/>
  <c r="V1050" i="6"/>
  <c r="V1051" i="6"/>
  <c r="V1052" i="6"/>
  <c r="V1053" i="6"/>
  <c r="V1054" i="6"/>
  <c r="V1055" i="6"/>
  <c r="V1056" i="6"/>
  <c r="V1057" i="6"/>
  <c r="V1058" i="6"/>
  <c r="V1059" i="6"/>
  <c r="V1060" i="6"/>
  <c r="V1061" i="6"/>
  <c r="V1062" i="6"/>
  <c r="V1063" i="6"/>
  <c r="V1064" i="6"/>
  <c r="V1065" i="6"/>
  <c r="V1066" i="6"/>
  <c r="V1067" i="6"/>
  <c r="V1068" i="6"/>
  <c r="V1069" i="6"/>
  <c r="V1070" i="6"/>
  <c r="V1071" i="6"/>
  <c r="V1072" i="6"/>
  <c r="V1073" i="6"/>
  <c r="V1074" i="6"/>
  <c r="V1075" i="6"/>
  <c r="V1076" i="6"/>
  <c r="V1077" i="6"/>
  <c r="V1078" i="6"/>
  <c r="V1079" i="6"/>
  <c r="V1080" i="6"/>
  <c r="V1081" i="6"/>
  <c r="V1082" i="6"/>
  <c r="V1083" i="6"/>
  <c r="V1084" i="6"/>
  <c r="V1085" i="6"/>
  <c r="V1086" i="6"/>
  <c r="V1087" i="6"/>
  <c r="V1088" i="6"/>
  <c r="V1089" i="6"/>
  <c r="V1090" i="6"/>
  <c r="V1091" i="6"/>
  <c r="V1092" i="6"/>
  <c r="V1093" i="6"/>
  <c r="V1094" i="6"/>
  <c r="V1095" i="6"/>
  <c r="V1096" i="6"/>
  <c r="V1097" i="6"/>
  <c r="V1098" i="6"/>
  <c r="V1099" i="6"/>
  <c r="V1100" i="6"/>
  <c r="V1101" i="6"/>
  <c r="V1102" i="6"/>
  <c r="V1103" i="6"/>
  <c r="V1104" i="6"/>
  <c r="V1105" i="6"/>
  <c r="V1106" i="6"/>
  <c r="V1107" i="6"/>
  <c r="V1108" i="6"/>
  <c r="V1109" i="6"/>
  <c r="V1110" i="6"/>
  <c r="V1111" i="6"/>
  <c r="V1112" i="6"/>
  <c r="V1113" i="6"/>
  <c r="V1114" i="6"/>
  <c r="V1115" i="6"/>
  <c r="V1116" i="6"/>
  <c r="V1117" i="6"/>
  <c r="V1118" i="6"/>
  <c r="V1119" i="6"/>
  <c r="V1120" i="6"/>
  <c r="V1121" i="6"/>
  <c r="V1122" i="6"/>
  <c r="V1123" i="6"/>
  <c r="V1124" i="6"/>
  <c r="V1125" i="6"/>
  <c r="V1126" i="6"/>
  <c r="V1127" i="6"/>
  <c r="V1128" i="6"/>
  <c r="V1129" i="6"/>
  <c r="V1130" i="6"/>
  <c r="V1131" i="6"/>
  <c r="V1132" i="6"/>
  <c r="V1133" i="6"/>
  <c r="V1134" i="6"/>
  <c r="V1135" i="6"/>
  <c r="V1136" i="6"/>
  <c r="V1137" i="6"/>
  <c r="V1138" i="6"/>
  <c r="V1139" i="6"/>
  <c r="V1140" i="6"/>
  <c r="V1141" i="6"/>
  <c r="V1142" i="6"/>
  <c r="V1143" i="6"/>
  <c r="V1144" i="6"/>
  <c r="V1145" i="6"/>
  <c r="V1146" i="6"/>
  <c r="V1147" i="6"/>
  <c r="V1148" i="6"/>
  <c r="V1149" i="6"/>
  <c r="V1150" i="6"/>
  <c r="V1151" i="6"/>
  <c r="V1152" i="6"/>
  <c r="V1153" i="6"/>
  <c r="V1154" i="6"/>
  <c r="V1155" i="6"/>
  <c r="V1156" i="6"/>
  <c r="V1157" i="6"/>
  <c r="V1158" i="6"/>
  <c r="V1159" i="6"/>
  <c r="V1160" i="6"/>
  <c r="V1161" i="6"/>
  <c r="V1162" i="6"/>
  <c r="V1163" i="6"/>
  <c r="V1164" i="6"/>
  <c r="V1165" i="6"/>
  <c r="V1166" i="6"/>
  <c r="V1167" i="6"/>
  <c r="V1168" i="6"/>
  <c r="V1169" i="6"/>
  <c r="V1170" i="6"/>
  <c r="V1171" i="6"/>
  <c r="V1172" i="6"/>
  <c r="V1173" i="6"/>
  <c r="V1174" i="6"/>
  <c r="V1175" i="6"/>
  <c r="V1176" i="6"/>
  <c r="V1177" i="6"/>
  <c r="V1178" i="6"/>
  <c r="V1179" i="6"/>
  <c r="V1180" i="6"/>
  <c r="V1181" i="6"/>
  <c r="V1182" i="6"/>
  <c r="V1183" i="6"/>
  <c r="V1184" i="6"/>
  <c r="V1185" i="6"/>
  <c r="V1186" i="6"/>
  <c r="V1187" i="6"/>
  <c r="V1188" i="6"/>
  <c r="V1189" i="6"/>
  <c r="V1190" i="6"/>
  <c r="V1191" i="6"/>
  <c r="V1192" i="6"/>
  <c r="V1193" i="6"/>
  <c r="V1194" i="6"/>
  <c r="V1195" i="6"/>
  <c r="V1196" i="6"/>
  <c r="V1197" i="6"/>
  <c r="V1198" i="6"/>
  <c r="V1199" i="6"/>
  <c r="V1200" i="6"/>
  <c r="V1201" i="6"/>
  <c r="V1202" i="6"/>
  <c r="V1203" i="6"/>
  <c r="V1204" i="6"/>
  <c r="V1205" i="6"/>
  <c r="V1206" i="6"/>
  <c r="V1207" i="6"/>
  <c r="V1208" i="6"/>
  <c r="V1209" i="6"/>
  <c r="V1210" i="6"/>
  <c r="V1211" i="6"/>
  <c r="V1212" i="6"/>
  <c r="V1213" i="6"/>
  <c r="V1214" i="6"/>
  <c r="V1215" i="6"/>
  <c r="V1216" i="6"/>
  <c r="V1217" i="6"/>
  <c r="V1218" i="6"/>
  <c r="V1219" i="6"/>
  <c r="V1220" i="6"/>
  <c r="V1221" i="6"/>
  <c r="V1222" i="6"/>
  <c r="V1223" i="6"/>
  <c r="V1224" i="6"/>
  <c r="V1225" i="6"/>
  <c r="V1226" i="6"/>
  <c r="V1227" i="6"/>
  <c r="V1228" i="6"/>
  <c r="V1229" i="6"/>
  <c r="V1230" i="6"/>
  <c r="V1231" i="6"/>
  <c r="V1232" i="6"/>
  <c r="V1233" i="6"/>
  <c r="V1234" i="6"/>
  <c r="V1235" i="6"/>
  <c r="V1236" i="6"/>
  <c r="V1237" i="6"/>
  <c r="V1238" i="6"/>
  <c r="V1239" i="6"/>
  <c r="V1240" i="6"/>
  <c r="V1241" i="6"/>
  <c r="V1242" i="6"/>
  <c r="V1243" i="6"/>
  <c r="V1244" i="6"/>
  <c r="V1245" i="6"/>
  <c r="V1246" i="6"/>
  <c r="V1247" i="6"/>
  <c r="V1248" i="6"/>
  <c r="V1249" i="6"/>
  <c r="V1250" i="6"/>
  <c r="V1251" i="6"/>
  <c r="V1252" i="6"/>
  <c r="V1253" i="6"/>
  <c r="V1254" i="6"/>
  <c r="V1255" i="6"/>
  <c r="V1256" i="6"/>
  <c r="V1257" i="6"/>
  <c r="V1258" i="6"/>
  <c r="V1259" i="6"/>
  <c r="V1260" i="6"/>
  <c r="V1261" i="6"/>
  <c r="V1262" i="6"/>
  <c r="V1263" i="6"/>
  <c r="V1264" i="6"/>
  <c r="V1265" i="6"/>
  <c r="V1266" i="6"/>
  <c r="V1267" i="6"/>
  <c r="V1268" i="6"/>
  <c r="V1269" i="6"/>
  <c r="V1270" i="6"/>
  <c r="V1271" i="6"/>
  <c r="V1272" i="6"/>
  <c r="V1273" i="6"/>
  <c r="V1274" i="6"/>
  <c r="V1275" i="6"/>
  <c r="V1276" i="6"/>
  <c r="V1277" i="6"/>
  <c r="V1278" i="6"/>
  <c r="V1279" i="6"/>
  <c r="V1280" i="6"/>
  <c r="V1281" i="6"/>
  <c r="V1282" i="6"/>
  <c r="V1283" i="6"/>
  <c r="V1284" i="6"/>
  <c r="V1285" i="6"/>
  <c r="V1286" i="6"/>
  <c r="V1287" i="6"/>
  <c r="V1288" i="6"/>
  <c r="V1289" i="6"/>
  <c r="V1290" i="6"/>
  <c r="V1291" i="6"/>
  <c r="V1292" i="6"/>
  <c r="V1293" i="6"/>
  <c r="V1294" i="6"/>
  <c r="V1295" i="6"/>
  <c r="V1296" i="6"/>
  <c r="V1297" i="6"/>
  <c r="V1298" i="6"/>
  <c r="V1299" i="6"/>
  <c r="V1300" i="6"/>
  <c r="V1301" i="6"/>
  <c r="V1302" i="6"/>
  <c r="V1303" i="6"/>
  <c r="V1304" i="6"/>
  <c r="V1305" i="6"/>
  <c r="V1306" i="6"/>
  <c r="V1307" i="6"/>
  <c r="V1308" i="6"/>
  <c r="V1309" i="6"/>
  <c r="V1310" i="6"/>
  <c r="V1311" i="6"/>
  <c r="V1312" i="6"/>
  <c r="V1313" i="6"/>
  <c r="V1314" i="6"/>
  <c r="V1315" i="6"/>
  <c r="V1316" i="6"/>
  <c r="V1317" i="6"/>
  <c r="V1318" i="6"/>
  <c r="V1319" i="6"/>
  <c r="V1320" i="6"/>
  <c r="V1321" i="6"/>
  <c r="V1322" i="6"/>
  <c r="V1323" i="6"/>
  <c r="V1324" i="6"/>
  <c r="V1325" i="6"/>
  <c r="V1326" i="6"/>
  <c r="V1327" i="6"/>
  <c r="V1328" i="6"/>
  <c r="V1329" i="6"/>
  <c r="V1330" i="6"/>
  <c r="V1331" i="6"/>
  <c r="V1332" i="6"/>
  <c r="V1333" i="6"/>
  <c r="V1334" i="6"/>
  <c r="V1335" i="6"/>
  <c r="V1336" i="6"/>
  <c r="V1337" i="6"/>
  <c r="V1338" i="6"/>
  <c r="V1339" i="6"/>
  <c r="V1340" i="6"/>
  <c r="V1341" i="6"/>
  <c r="V1342" i="6"/>
  <c r="V1343" i="6"/>
  <c r="V1344" i="6"/>
  <c r="V1345" i="6"/>
  <c r="V1346" i="6"/>
  <c r="V1347" i="6"/>
  <c r="V1348" i="6"/>
  <c r="V1349" i="6"/>
  <c r="V1350" i="6"/>
  <c r="V1351" i="6"/>
  <c r="V1352" i="6"/>
  <c r="V1353" i="6"/>
  <c r="V1354" i="6"/>
  <c r="V1355" i="6"/>
  <c r="V1356" i="6"/>
  <c r="V1357" i="6"/>
  <c r="V1358" i="6"/>
  <c r="V1359" i="6"/>
  <c r="V1360" i="6"/>
  <c r="V1361" i="6"/>
  <c r="V1362" i="6"/>
  <c r="V1363" i="6"/>
  <c r="V1364" i="6"/>
  <c r="V1365" i="6"/>
  <c r="V1366" i="6"/>
  <c r="V1367" i="6"/>
  <c r="V1368" i="6"/>
  <c r="V1369" i="6"/>
  <c r="V1370" i="6"/>
  <c r="V1371" i="6"/>
  <c r="V1372" i="6"/>
  <c r="V1373" i="6"/>
  <c r="V1374" i="6"/>
  <c r="V1375" i="6"/>
  <c r="V1376" i="6"/>
  <c r="V1377" i="6"/>
  <c r="V1378" i="6"/>
  <c r="V1379" i="6"/>
  <c r="V1380" i="6"/>
  <c r="V1381" i="6"/>
  <c r="V1382" i="6"/>
  <c r="V1383" i="6"/>
  <c r="V1384" i="6"/>
  <c r="V1385" i="6"/>
  <c r="V1386" i="6"/>
  <c r="V1387" i="6"/>
  <c r="V1388" i="6"/>
  <c r="V1389" i="6"/>
  <c r="V1390" i="6"/>
  <c r="V1391" i="6"/>
  <c r="V1392" i="6"/>
  <c r="V1393" i="6"/>
  <c r="V1394" i="6"/>
  <c r="V1395" i="6"/>
  <c r="V1396" i="6"/>
  <c r="V1397" i="6"/>
  <c r="V1398" i="6"/>
  <c r="V1399" i="6"/>
  <c r="V1400" i="6"/>
  <c r="V1401" i="6"/>
  <c r="V1402" i="6"/>
  <c r="V1403" i="6"/>
  <c r="V1404" i="6"/>
  <c r="V1405" i="6"/>
  <c r="V1406" i="6"/>
  <c r="V1407" i="6"/>
  <c r="V1408" i="6"/>
  <c r="V1409" i="6"/>
  <c r="V1410" i="6"/>
  <c r="V1411" i="6"/>
  <c r="V1412" i="6"/>
  <c r="V1413" i="6"/>
  <c r="V1414" i="6"/>
  <c r="V1415" i="6"/>
  <c r="V1416" i="6"/>
  <c r="V1417" i="6"/>
  <c r="V1418" i="6"/>
  <c r="V1419" i="6"/>
  <c r="V1420" i="6"/>
  <c r="V1421" i="6"/>
  <c r="V1422" i="6"/>
  <c r="V1423" i="6"/>
  <c r="V1424" i="6"/>
  <c r="V1425" i="6"/>
  <c r="V1426" i="6"/>
  <c r="V1427" i="6"/>
  <c r="V1428" i="6"/>
  <c r="V1429" i="6"/>
  <c r="V1430" i="6"/>
  <c r="V1431" i="6"/>
  <c r="V1432" i="6"/>
  <c r="V1433" i="6"/>
  <c r="V1434" i="6"/>
  <c r="V1435" i="6"/>
  <c r="V1436" i="6"/>
  <c r="V1437" i="6"/>
  <c r="V1438" i="6"/>
  <c r="V1439" i="6"/>
  <c r="V1440" i="6"/>
  <c r="V1441" i="6"/>
  <c r="V1442" i="6"/>
  <c r="V1443" i="6"/>
  <c r="V1444" i="6"/>
  <c r="V1445" i="6"/>
  <c r="V1446" i="6"/>
  <c r="V1447" i="6"/>
  <c r="V1448" i="6"/>
  <c r="V1449" i="6"/>
  <c r="V1450" i="6"/>
  <c r="V1451" i="6"/>
  <c r="V1452" i="6"/>
  <c r="V1453" i="6"/>
  <c r="V1454" i="6"/>
  <c r="V1455" i="6"/>
  <c r="V1456" i="6"/>
  <c r="V1457" i="6"/>
  <c r="V1458" i="6"/>
  <c r="V1459" i="6"/>
  <c r="V1460" i="6"/>
  <c r="V1461" i="6"/>
  <c r="V1462" i="6"/>
  <c r="V1463" i="6"/>
  <c r="V1464" i="6"/>
  <c r="V1465" i="6"/>
  <c r="V1466" i="6"/>
  <c r="V1467" i="6"/>
  <c r="V1468" i="6"/>
  <c r="V1469" i="6"/>
  <c r="V1470" i="6"/>
  <c r="V1471" i="6"/>
  <c r="V1472" i="6"/>
  <c r="V1473" i="6"/>
  <c r="V1474" i="6"/>
  <c r="V1475" i="6"/>
  <c r="V1476" i="6"/>
  <c r="V1477" i="6"/>
  <c r="V1478" i="6"/>
  <c r="V1479" i="6"/>
  <c r="V1480" i="6"/>
  <c r="V1481" i="6"/>
  <c r="V1482" i="6"/>
  <c r="V1483" i="6"/>
  <c r="V1484" i="6"/>
  <c r="V1485" i="6"/>
  <c r="V1486" i="6"/>
  <c r="V1487" i="6"/>
  <c r="V1488" i="6"/>
  <c r="V1489" i="6"/>
  <c r="V1490" i="6"/>
  <c r="V1491" i="6"/>
  <c r="V1492" i="6"/>
  <c r="V1493" i="6"/>
  <c r="V1494" i="6"/>
  <c r="V1495" i="6"/>
  <c r="V1496" i="6"/>
  <c r="V1497" i="6"/>
  <c r="V1498" i="6"/>
  <c r="V1499" i="6"/>
  <c r="V1500" i="6"/>
  <c r="V1501" i="6"/>
  <c r="V1502" i="6"/>
  <c r="V1503" i="6"/>
  <c r="V1504" i="6"/>
  <c r="V1505" i="6"/>
  <c r="V1506" i="6"/>
  <c r="V1507" i="6"/>
  <c r="V1508" i="6"/>
  <c r="V1509" i="6"/>
  <c r="V1510" i="6"/>
  <c r="V1511" i="6"/>
  <c r="V1512" i="6"/>
  <c r="V1513" i="6"/>
  <c r="V1514" i="6"/>
  <c r="V1515" i="6"/>
  <c r="V1516" i="6"/>
  <c r="V1517" i="6"/>
  <c r="V1518" i="6"/>
  <c r="V1519" i="6"/>
  <c r="V1520" i="6"/>
  <c r="V1521" i="6"/>
  <c r="V1522" i="6"/>
  <c r="V1523" i="6"/>
  <c r="V1524" i="6"/>
  <c r="V1525" i="6"/>
  <c r="V1526" i="6"/>
  <c r="V1527" i="6"/>
  <c r="V1528" i="6"/>
  <c r="V1529" i="6"/>
  <c r="V1530" i="6"/>
  <c r="V1531" i="6"/>
  <c r="V1532" i="6"/>
  <c r="V1533" i="6"/>
  <c r="V1534" i="6"/>
  <c r="V1535" i="6"/>
  <c r="V1536" i="6"/>
  <c r="V1537" i="6"/>
  <c r="V1538" i="6"/>
  <c r="V1539" i="6"/>
  <c r="V1540" i="6"/>
  <c r="V1541" i="6"/>
  <c r="V1542" i="6"/>
  <c r="V1543" i="6"/>
  <c r="V1544" i="6"/>
  <c r="V1545" i="6"/>
  <c r="V1546" i="6"/>
  <c r="V1547" i="6"/>
  <c r="V1548" i="6"/>
  <c r="V1549" i="6"/>
  <c r="V1550" i="6"/>
  <c r="V1551" i="6"/>
  <c r="V1552" i="6"/>
  <c r="V1553" i="6"/>
  <c r="V1554" i="6"/>
  <c r="V1555" i="6"/>
  <c r="V1556" i="6"/>
  <c r="V1557" i="6"/>
  <c r="V1558" i="6"/>
  <c r="V1559" i="6"/>
  <c r="V1560" i="6"/>
  <c r="V1561" i="6"/>
  <c r="V1562" i="6"/>
  <c r="V1563" i="6"/>
  <c r="V1564" i="6"/>
  <c r="V1565" i="6"/>
  <c r="V1566" i="6"/>
  <c r="V1567" i="6"/>
  <c r="V1568" i="6"/>
  <c r="V1569" i="6"/>
  <c r="V1570" i="6"/>
  <c r="V1571" i="6"/>
  <c r="V1572" i="6"/>
  <c r="V1573" i="6"/>
  <c r="V1574" i="6"/>
  <c r="V1575" i="6"/>
  <c r="V1576" i="6"/>
  <c r="V1577" i="6"/>
  <c r="V1578" i="6"/>
  <c r="V1579" i="6"/>
  <c r="V1580" i="6"/>
  <c r="V1581" i="6"/>
  <c r="V1582" i="6"/>
  <c r="V1583" i="6"/>
  <c r="V1584" i="6"/>
  <c r="V1585" i="6"/>
  <c r="V1586" i="6"/>
  <c r="V1587" i="6"/>
  <c r="V1588" i="6"/>
  <c r="V1589" i="6"/>
  <c r="V1590" i="6"/>
  <c r="V1591" i="6"/>
  <c r="V1592" i="6"/>
  <c r="V1593" i="6"/>
  <c r="V1594" i="6"/>
  <c r="V1595" i="6"/>
  <c r="V1596" i="6"/>
  <c r="V1597" i="6"/>
  <c r="V1598" i="6"/>
  <c r="V1599" i="6"/>
  <c r="V1600" i="6"/>
  <c r="V1601" i="6"/>
  <c r="V1602" i="6"/>
  <c r="V1603" i="6"/>
  <c r="V1604" i="6"/>
  <c r="V1605" i="6"/>
  <c r="V1606" i="6"/>
  <c r="V1607" i="6"/>
  <c r="V1608" i="6"/>
  <c r="V1609" i="6"/>
  <c r="V1610" i="6"/>
  <c r="V1611" i="6"/>
  <c r="V1612" i="6"/>
  <c r="V1613" i="6"/>
  <c r="V1614" i="6"/>
  <c r="V1615" i="6"/>
  <c r="V1616" i="6"/>
  <c r="V1617" i="6"/>
  <c r="V1618" i="6"/>
  <c r="V1619" i="6"/>
  <c r="V1620" i="6"/>
  <c r="V1621" i="6"/>
  <c r="V1622" i="6"/>
  <c r="V1623" i="6"/>
  <c r="V1624" i="6"/>
  <c r="V1625" i="6"/>
  <c r="V1626" i="6"/>
  <c r="V1627" i="6"/>
  <c r="V1628" i="6"/>
  <c r="V1629" i="6"/>
  <c r="V1630" i="6"/>
  <c r="V1631" i="6"/>
  <c r="V1632" i="6"/>
  <c r="V1633" i="6"/>
  <c r="V1634" i="6"/>
  <c r="V1635" i="6"/>
  <c r="V1636" i="6"/>
  <c r="V1637" i="6"/>
  <c r="V1638" i="6"/>
  <c r="V1639" i="6"/>
  <c r="V1640" i="6"/>
  <c r="V1641" i="6"/>
  <c r="V1642" i="6"/>
  <c r="V1643" i="6"/>
  <c r="V1644" i="6"/>
  <c r="V1645" i="6"/>
  <c r="V1646" i="6"/>
  <c r="V1647" i="6"/>
  <c r="V1648" i="6"/>
  <c r="V1649" i="6"/>
  <c r="V1650" i="6"/>
  <c r="V1651" i="6"/>
  <c r="V1652" i="6"/>
  <c r="V1653" i="6"/>
  <c r="V1654" i="6"/>
  <c r="V1655" i="6"/>
  <c r="V1656" i="6"/>
  <c r="V1657" i="6"/>
  <c r="V1658" i="6"/>
  <c r="V1659" i="6"/>
  <c r="V1660" i="6"/>
  <c r="V1661" i="6"/>
  <c r="V1662" i="6"/>
  <c r="V1663" i="6"/>
  <c r="V1664" i="6"/>
  <c r="V1665" i="6"/>
  <c r="V1666" i="6"/>
  <c r="V1667" i="6"/>
  <c r="V1668" i="6"/>
  <c r="V1669" i="6"/>
  <c r="V1670" i="6"/>
  <c r="V1671" i="6"/>
  <c r="V1672" i="6"/>
  <c r="V1673" i="6"/>
  <c r="V1674" i="6"/>
  <c r="V1675" i="6"/>
  <c r="V1676" i="6"/>
  <c r="V1677" i="6"/>
  <c r="V1678" i="6"/>
  <c r="V1679" i="6"/>
  <c r="V1680" i="6"/>
  <c r="V1681" i="6"/>
  <c r="V1682" i="6"/>
  <c r="V1683" i="6"/>
  <c r="V1684" i="6"/>
  <c r="V1685" i="6"/>
  <c r="V1686" i="6"/>
  <c r="V1687" i="6"/>
  <c r="V1688" i="6"/>
  <c r="V1689" i="6"/>
  <c r="V1690" i="6"/>
  <c r="V1691" i="6"/>
  <c r="V1692" i="6"/>
  <c r="V1693" i="6"/>
  <c r="V1694" i="6"/>
  <c r="V1695" i="6"/>
  <c r="V1696" i="6"/>
  <c r="V1697" i="6"/>
  <c r="V1698" i="6"/>
  <c r="V1699" i="6"/>
  <c r="V1700" i="6"/>
  <c r="V1701" i="6"/>
  <c r="V1702" i="6"/>
  <c r="V1703" i="6"/>
  <c r="V1704" i="6"/>
  <c r="V1705" i="6"/>
  <c r="V1706" i="6"/>
  <c r="V1707" i="6"/>
  <c r="V1708" i="6"/>
  <c r="V1709" i="6"/>
  <c r="V1710" i="6"/>
  <c r="V1711" i="6"/>
  <c r="V1712" i="6"/>
  <c r="V1713" i="6"/>
  <c r="V1714" i="6"/>
  <c r="V1715" i="6"/>
  <c r="V1716" i="6"/>
  <c r="V1717" i="6"/>
  <c r="V1718" i="6"/>
  <c r="V1719" i="6"/>
  <c r="V1720" i="6"/>
  <c r="V1721" i="6"/>
  <c r="V1722" i="6"/>
  <c r="V1723" i="6"/>
  <c r="V1724" i="6"/>
  <c r="V1725" i="6"/>
  <c r="V1726" i="6"/>
  <c r="V1727" i="6"/>
  <c r="V1728" i="6"/>
  <c r="V1729" i="6"/>
  <c r="V1730" i="6"/>
  <c r="V1731" i="6"/>
  <c r="V1732" i="6"/>
  <c r="V1733" i="6"/>
  <c r="V1734" i="6"/>
  <c r="V1735" i="6"/>
  <c r="V1736" i="6"/>
  <c r="V1737" i="6"/>
  <c r="V1738" i="6"/>
  <c r="V1739" i="6"/>
  <c r="V1740" i="6"/>
  <c r="V1741" i="6"/>
  <c r="V1742" i="6"/>
  <c r="V1743" i="6"/>
  <c r="V1744" i="6"/>
  <c r="V1745" i="6"/>
  <c r="V1746" i="6"/>
  <c r="V1747" i="6"/>
  <c r="V1748" i="6"/>
  <c r="V1749" i="6"/>
  <c r="V1750" i="6"/>
  <c r="V1751" i="6"/>
  <c r="V1752" i="6"/>
  <c r="V1753" i="6"/>
  <c r="V1754" i="6"/>
  <c r="V1755" i="6"/>
  <c r="V1756" i="6"/>
  <c r="V1757" i="6"/>
  <c r="V1758" i="6"/>
  <c r="V1759" i="6"/>
  <c r="V1760" i="6"/>
  <c r="V1761" i="6"/>
  <c r="V1762" i="6"/>
  <c r="V1763" i="6"/>
  <c r="V1764" i="6"/>
  <c r="V1765" i="6"/>
  <c r="V1766" i="6"/>
  <c r="V1767" i="6"/>
  <c r="V1768" i="6"/>
  <c r="V1769" i="6"/>
  <c r="V1770" i="6"/>
  <c r="V1771" i="6"/>
  <c r="V1772" i="6"/>
  <c r="V1773" i="6"/>
  <c r="V1774" i="6"/>
  <c r="V1775" i="6"/>
  <c r="V1776" i="6"/>
  <c r="V1777" i="6"/>
  <c r="V1778" i="6"/>
  <c r="V1779" i="6"/>
  <c r="V1780" i="6"/>
  <c r="V1781" i="6"/>
  <c r="V1782" i="6"/>
  <c r="V1783" i="6"/>
  <c r="V1784" i="6"/>
  <c r="V1785" i="6"/>
  <c r="V1786" i="6"/>
  <c r="V1787" i="6"/>
  <c r="V1788" i="6"/>
  <c r="V1789" i="6"/>
  <c r="V1790" i="6"/>
  <c r="V1791" i="6"/>
  <c r="V1792" i="6"/>
  <c r="V1793" i="6"/>
  <c r="V1794" i="6"/>
  <c r="V1795" i="6"/>
  <c r="V1796" i="6"/>
  <c r="V1797" i="6"/>
  <c r="V1798" i="6"/>
  <c r="V1799" i="6"/>
  <c r="V1800" i="6"/>
  <c r="V1801" i="6"/>
  <c r="V1802" i="6"/>
  <c r="V1803" i="6"/>
  <c r="V1804" i="6"/>
  <c r="V1805" i="6"/>
  <c r="V1806" i="6"/>
  <c r="V1807" i="6"/>
  <c r="V1808" i="6"/>
  <c r="V1809" i="6"/>
  <c r="V1810" i="6"/>
  <c r="V1811" i="6"/>
  <c r="V1812" i="6"/>
  <c r="V1813" i="6"/>
  <c r="V1814" i="6"/>
  <c r="V1815" i="6"/>
  <c r="V1816" i="6"/>
  <c r="V1817" i="6"/>
  <c r="V1818" i="6"/>
  <c r="V1819" i="6"/>
  <c r="V1820" i="6"/>
  <c r="V1821" i="6"/>
  <c r="V1822" i="6"/>
  <c r="V1823" i="6"/>
  <c r="V1824" i="6"/>
  <c r="V1825" i="6"/>
  <c r="V1826" i="6"/>
  <c r="V1827" i="6"/>
  <c r="V1828" i="6"/>
  <c r="V1829" i="6"/>
  <c r="V1830" i="6"/>
  <c r="V1831" i="6"/>
  <c r="V1832" i="6"/>
  <c r="V1833" i="6"/>
  <c r="V1834" i="6"/>
  <c r="V1835" i="6"/>
  <c r="V1836" i="6"/>
  <c r="V1837" i="6"/>
  <c r="V1838" i="6"/>
  <c r="V1839" i="6"/>
  <c r="V1840" i="6"/>
  <c r="V1841" i="6"/>
  <c r="V1842" i="6"/>
  <c r="V1843" i="6"/>
  <c r="V1844" i="6"/>
  <c r="V1845" i="6"/>
  <c r="V1846" i="6"/>
  <c r="V1847" i="6"/>
  <c r="V1848" i="6"/>
  <c r="V1849" i="6"/>
  <c r="V1850" i="6"/>
  <c r="V1851" i="6"/>
  <c r="V1852" i="6"/>
  <c r="V1853" i="6"/>
  <c r="V1854" i="6"/>
  <c r="V1855" i="6"/>
  <c r="V1856" i="6"/>
  <c r="V1857" i="6"/>
  <c r="V1858" i="6"/>
  <c r="V1859" i="6"/>
  <c r="V1860" i="6"/>
  <c r="V1861" i="6"/>
  <c r="V1862" i="6"/>
  <c r="V1863" i="6"/>
  <c r="V1864" i="6"/>
  <c r="V1865" i="6"/>
  <c r="V1866" i="6"/>
  <c r="V1867" i="6"/>
  <c r="V1868" i="6"/>
  <c r="V1869" i="6"/>
  <c r="V1870" i="6"/>
  <c r="V1871" i="6"/>
  <c r="V1872" i="6"/>
  <c r="V1873" i="6"/>
  <c r="V1874" i="6"/>
  <c r="V1875" i="6"/>
  <c r="V1876" i="6"/>
  <c r="V1877" i="6"/>
  <c r="V1878" i="6"/>
  <c r="V1879" i="6"/>
  <c r="V1880" i="6"/>
  <c r="V1881" i="6"/>
  <c r="V1882" i="6"/>
  <c r="V1883" i="6"/>
  <c r="V1884" i="6"/>
  <c r="V1885" i="6"/>
  <c r="V1886" i="6"/>
  <c r="V1887" i="6"/>
  <c r="V1888" i="6"/>
  <c r="V1889" i="6"/>
  <c r="V1890" i="6"/>
  <c r="V1891" i="6"/>
  <c r="V1892" i="6"/>
  <c r="V1893" i="6"/>
  <c r="V1894" i="6"/>
  <c r="V1895" i="6"/>
  <c r="V1896" i="6"/>
  <c r="V1897" i="6"/>
  <c r="V1898" i="6"/>
  <c r="V1899" i="6"/>
  <c r="V1900" i="6"/>
  <c r="V1901" i="6"/>
  <c r="V1902" i="6"/>
  <c r="V1903" i="6"/>
  <c r="V1904" i="6"/>
  <c r="V1905" i="6"/>
  <c r="V1906" i="6"/>
  <c r="V1907" i="6"/>
  <c r="V1908" i="6"/>
  <c r="V1909" i="6"/>
  <c r="V1910" i="6"/>
  <c r="V1911" i="6"/>
  <c r="V1912" i="6"/>
  <c r="V1913" i="6"/>
  <c r="V1914" i="6"/>
  <c r="V1915" i="6"/>
  <c r="V1916" i="6"/>
  <c r="V1917" i="6"/>
  <c r="V1918" i="6"/>
  <c r="V1919" i="6"/>
  <c r="V1920" i="6"/>
  <c r="V1921" i="6"/>
  <c r="V1922" i="6"/>
  <c r="V1923" i="6"/>
  <c r="V1924" i="6"/>
  <c r="V1925" i="6"/>
  <c r="V1926" i="6"/>
  <c r="V1927" i="6"/>
  <c r="V1928" i="6"/>
  <c r="V1929" i="6"/>
  <c r="V1930" i="6"/>
  <c r="V1931" i="6"/>
  <c r="V1932" i="6"/>
  <c r="V1933" i="6"/>
  <c r="V1934" i="6"/>
  <c r="V1935" i="6"/>
  <c r="V1936" i="6"/>
  <c r="V1937" i="6"/>
  <c r="V1938" i="6"/>
  <c r="V1939" i="6"/>
  <c r="V1940" i="6"/>
  <c r="V1941" i="6"/>
  <c r="V1942" i="6"/>
  <c r="V1943" i="6"/>
  <c r="V1944" i="6"/>
  <c r="V1945" i="6"/>
  <c r="V1946" i="6"/>
  <c r="V1947" i="6"/>
  <c r="V1948" i="6"/>
  <c r="V1949" i="6"/>
  <c r="V1950" i="6"/>
  <c r="V1951" i="6"/>
  <c r="V1952" i="6"/>
  <c r="V1953" i="6"/>
  <c r="V1954" i="6"/>
  <c r="V1955" i="6"/>
  <c r="V1956" i="6"/>
  <c r="V1957" i="6"/>
  <c r="V1958" i="6"/>
  <c r="V1959" i="6"/>
  <c r="V1960" i="6"/>
  <c r="V1961" i="6"/>
  <c r="V1962" i="6"/>
  <c r="V1963" i="6"/>
  <c r="V1964" i="6"/>
  <c r="V1965" i="6"/>
  <c r="V1966" i="6"/>
  <c r="V1967" i="6"/>
  <c r="V1968" i="6"/>
  <c r="V1969" i="6"/>
  <c r="V1970" i="6"/>
  <c r="V1971" i="6"/>
  <c r="V1972" i="6"/>
  <c r="V1973" i="6"/>
  <c r="V1974" i="6"/>
  <c r="V1975" i="6"/>
  <c r="V1976" i="6"/>
  <c r="V1977" i="6"/>
  <c r="V1978" i="6"/>
  <c r="V1979" i="6"/>
  <c r="V1980" i="6"/>
  <c r="V1981" i="6"/>
  <c r="V1982" i="6"/>
  <c r="V1983" i="6"/>
  <c r="V1984" i="6"/>
  <c r="V1985" i="6"/>
  <c r="V1986" i="6"/>
  <c r="V1987" i="6"/>
  <c r="V1988" i="6"/>
  <c r="V1989" i="6"/>
  <c r="V1990" i="6"/>
  <c r="V1991" i="6"/>
  <c r="V1992" i="6"/>
  <c r="V1993" i="6"/>
  <c r="V1994" i="6"/>
  <c r="V1995" i="6"/>
  <c r="V1996" i="6"/>
  <c r="V1997" i="6"/>
  <c r="V1998" i="6"/>
  <c r="V1999" i="6"/>
  <c r="V2000" i="6"/>
  <c r="V2001" i="6"/>
  <c r="V2002" i="6"/>
  <c r="V2003" i="6"/>
  <c r="V2004" i="6"/>
  <c r="V2005" i="6"/>
  <c r="V2006" i="6"/>
  <c r="V2007" i="6"/>
  <c r="V2008" i="6"/>
  <c r="V2009" i="6"/>
  <c r="V2010" i="6"/>
  <c r="V2011" i="6"/>
  <c r="V2012" i="6"/>
  <c r="V2013" i="6"/>
  <c r="V2014" i="6"/>
  <c r="V2015" i="6"/>
  <c r="V2016" i="6"/>
  <c r="V2017" i="6"/>
  <c r="V2018" i="6"/>
  <c r="V2019" i="6"/>
  <c r="V2020" i="6"/>
  <c r="V2021" i="6"/>
  <c r="V2022" i="6"/>
  <c r="V2023" i="6"/>
  <c r="V2024" i="6"/>
  <c r="V2025" i="6"/>
  <c r="V2026" i="6"/>
  <c r="V2027" i="6"/>
  <c r="V2028" i="6"/>
  <c r="V2029" i="6"/>
  <c r="V2030" i="6"/>
  <c r="V2031" i="6"/>
  <c r="V2032" i="6"/>
  <c r="V2033" i="6"/>
  <c r="V2034" i="6"/>
  <c r="V2035" i="6"/>
  <c r="V2036" i="6"/>
  <c r="V2037" i="6"/>
  <c r="V2038" i="6"/>
  <c r="V2039" i="6"/>
  <c r="V2040" i="6"/>
  <c r="V2041" i="6"/>
  <c r="V2042" i="6"/>
  <c r="V2043" i="6"/>
  <c r="V2044" i="6"/>
  <c r="V2045" i="6"/>
  <c r="V2046" i="6"/>
  <c r="V2047" i="6"/>
  <c r="V2048" i="6"/>
  <c r="V2049" i="6"/>
  <c r="V2050" i="6"/>
  <c r="V2051" i="6"/>
  <c r="V2052" i="6"/>
  <c r="V2053" i="6"/>
  <c r="V2054" i="6"/>
  <c r="V2055" i="6"/>
  <c r="V2056" i="6"/>
  <c r="V2057" i="6"/>
  <c r="V2058" i="6"/>
  <c r="V2059" i="6"/>
  <c r="V2060" i="6"/>
  <c r="V2061" i="6"/>
  <c r="V2062" i="6"/>
  <c r="V2063" i="6"/>
  <c r="V2064" i="6"/>
  <c r="V2065" i="6"/>
  <c r="V2066" i="6"/>
  <c r="V2067" i="6"/>
  <c r="V2068" i="6"/>
  <c r="V2069" i="6"/>
  <c r="V2070" i="6"/>
  <c r="V2071" i="6"/>
  <c r="V2072" i="6"/>
  <c r="V2073" i="6"/>
  <c r="V2074" i="6"/>
  <c r="V2075" i="6"/>
  <c r="V2076" i="6"/>
  <c r="V2077" i="6"/>
  <c r="V2078" i="6"/>
  <c r="V2079" i="6"/>
  <c r="V2080" i="6"/>
  <c r="V2081" i="6"/>
  <c r="V2082" i="6"/>
  <c r="V2083" i="6"/>
  <c r="V2084" i="6"/>
  <c r="V2085" i="6"/>
  <c r="V2086" i="6"/>
  <c r="V2087" i="6"/>
  <c r="V2088" i="6"/>
  <c r="V2089" i="6"/>
  <c r="V2090" i="6"/>
  <c r="V2091" i="6"/>
  <c r="V2092" i="6"/>
  <c r="V2093" i="6"/>
  <c r="V2094" i="6"/>
  <c r="V2095" i="6"/>
  <c r="V2096" i="6"/>
  <c r="V2097" i="6"/>
  <c r="V2098" i="6"/>
  <c r="V2099" i="6"/>
  <c r="V2100" i="6"/>
  <c r="V2101" i="6"/>
  <c r="V2102" i="6"/>
  <c r="V2103" i="6"/>
  <c r="V2104" i="6"/>
  <c r="V2105" i="6"/>
  <c r="V2106" i="6"/>
  <c r="V2107" i="6"/>
  <c r="V2108" i="6"/>
  <c r="V2109" i="6"/>
  <c r="V2110" i="6"/>
  <c r="V2111" i="6"/>
  <c r="V2112" i="6"/>
  <c r="V2113" i="6"/>
  <c r="V2114" i="6"/>
  <c r="V2115" i="6"/>
  <c r="V2116" i="6"/>
  <c r="V2117" i="6"/>
  <c r="V2118" i="6"/>
  <c r="V2119" i="6"/>
  <c r="V2120" i="6"/>
  <c r="V2121" i="6"/>
  <c r="V2122" i="6"/>
  <c r="V2123" i="6"/>
  <c r="V2124" i="6"/>
  <c r="V2125" i="6"/>
  <c r="V2126" i="6"/>
  <c r="V2127" i="6"/>
  <c r="V2128" i="6"/>
  <c r="V2129" i="6"/>
  <c r="V2130" i="6"/>
  <c r="V2131" i="6"/>
  <c r="V2132" i="6"/>
  <c r="V2133" i="6"/>
  <c r="V2134" i="6"/>
  <c r="V2135" i="6"/>
  <c r="V2136" i="6"/>
  <c r="V2137" i="6"/>
  <c r="V2138" i="6"/>
  <c r="V2139" i="6"/>
  <c r="V2140" i="6"/>
  <c r="V2141" i="6"/>
  <c r="V2142" i="6"/>
  <c r="V2143" i="6"/>
  <c r="V2144" i="6"/>
  <c r="V2145" i="6"/>
  <c r="V2146" i="6"/>
  <c r="V2147" i="6"/>
  <c r="V2148" i="6"/>
  <c r="V2149" i="6"/>
  <c r="V2150" i="6"/>
  <c r="V2151" i="6"/>
  <c r="V2152" i="6"/>
  <c r="V2153" i="6"/>
  <c r="V2154" i="6"/>
  <c r="V2155" i="6"/>
  <c r="V2156" i="6"/>
  <c r="V2157" i="6"/>
  <c r="V2158" i="6"/>
  <c r="V2159" i="6"/>
  <c r="V2160" i="6"/>
  <c r="V2161" i="6"/>
  <c r="V2162" i="6"/>
  <c r="V2163" i="6"/>
  <c r="V2164" i="6"/>
  <c r="V2165" i="6"/>
  <c r="V2166" i="6"/>
  <c r="V2167" i="6"/>
  <c r="V2168" i="6"/>
  <c r="V2169" i="6"/>
  <c r="V2170" i="6"/>
  <c r="V2171" i="6"/>
  <c r="V2172" i="6"/>
  <c r="V2173" i="6"/>
  <c r="V2174" i="6"/>
  <c r="V2175" i="6"/>
  <c r="V2176" i="6"/>
  <c r="V2177" i="6"/>
  <c r="V2178" i="6"/>
  <c r="V2179" i="6"/>
  <c r="V2180" i="6"/>
  <c r="V2181" i="6"/>
  <c r="V2182" i="6"/>
  <c r="V2183" i="6"/>
  <c r="V2184" i="6"/>
  <c r="V2185" i="6"/>
  <c r="V2186" i="6"/>
  <c r="V2187" i="6"/>
  <c r="V2188" i="6"/>
  <c r="V2189" i="6"/>
  <c r="V2190" i="6"/>
  <c r="V2191" i="6"/>
  <c r="V2192" i="6"/>
  <c r="V2193" i="6"/>
  <c r="V2194" i="6"/>
  <c r="V2195" i="6"/>
  <c r="V2196" i="6"/>
  <c r="V2197" i="6"/>
  <c r="V2198" i="6"/>
  <c r="V2199" i="6"/>
  <c r="V2200" i="6"/>
  <c r="V2201" i="6"/>
  <c r="V2202" i="6"/>
  <c r="V2203" i="6"/>
  <c r="V2204" i="6"/>
  <c r="V2205" i="6"/>
  <c r="V2206" i="6"/>
  <c r="V2207" i="6"/>
  <c r="V2208" i="6"/>
  <c r="V2209" i="6"/>
  <c r="V2210" i="6"/>
  <c r="V2211" i="6"/>
  <c r="V2212" i="6"/>
  <c r="V2213" i="6"/>
  <c r="V2214" i="6"/>
  <c r="V2215" i="6"/>
  <c r="V2216" i="6"/>
  <c r="V2217" i="6"/>
  <c r="V2218" i="6"/>
  <c r="V2219" i="6"/>
  <c r="V2220" i="6"/>
  <c r="V2221" i="6"/>
  <c r="V2222" i="6"/>
  <c r="V2223" i="6"/>
  <c r="V2224" i="6"/>
  <c r="V2225" i="6"/>
  <c r="V2226" i="6"/>
  <c r="V2227" i="6"/>
  <c r="V2228" i="6"/>
  <c r="V2229" i="6"/>
  <c r="V2230" i="6"/>
  <c r="V2231" i="6"/>
  <c r="V2232" i="6"/>
  <c r="V2233" i="6"/>
  <c r="V2234" i="6"/>
  <c r="V2235" i="6"/>
  <c r="V2236" i="6"/>
  <c r="V2237" i="6"/>
  <c r="V2238" i="6"/>
  <c r="V2239" i="6"/>
  <c r="V2240" i="6"/>
  <c r="V2241" i="6"/>
  <c r="V2242" i="6"/>
  <c r="V2243" i="6"/>
  <c r="V2244" i="6"/>
  <c r="V2245" i="6"/>
  <c r="V2246" i="6"/>
  <c r="V2247" i="6"/>
  <c r="V2248" i="6"/>
  <c r="V2249" i="6"/>
  <c r="V2250" i="6"/>
  <c r="V2251" i="6"/>
  <c r="V2252" i="6"/>
  <c r="V2253" i="6"/>
  <c r="V2254" i="6"/>
  <c r="V2255" i="6"/>
  <c r="V2256" i="6"/>
  <c r="V2257" i="6"/>
  <c r="V2258" i="6"/>
  <c r="V2259" i="6"/>
  <c r="V2260" i="6"/>
  <c r="V2261" i="6"/>
  <c r="V2262" i="6"/>
  <c r="V2263" i="6"/>
  <c r="V2264" i="6"/>
  <c r="V2265" i="6"/>
  <c r="V2266" i="6"/>
  <c r="V2267" i="6"/>
  <c r="V2268" i="6"/>
  <c r="V2269" i="6"/>
  <c r="V2270" i="6"/>
  <c r="V2271" i="6"/>
  <c r="V2272" i="6"/>
  <c r="V2273" i="6"/>
  <c r="V2274" i="6"/>
  <c r="V2275" i="6"/>
  <c r="V2276" i="6"/>
  <c r="V2277" i="6"/>
  <c r="V2278" i="6"/>
  <c r="V2279" i="6"/>
  <c r="V2280" i="6"/>
  <c r="V2281" i="6"/>
  <c r="V2282" i="6"/>
  <c r="V2283" i="6"/>
  <c r="V2284" i="6"/>
  <c r="V2285" i="6"/>
  <c r="V2286" i="6"/>
  <c r="V2287" i="6"/>
  <c r="V2288" i="6"/>
  <c r="V2289" i="6"/>
  <c r="V2290" i="6"/>
  <c r="V2291" i="6"/>
  <c r="V2292" i="6"/>
  <c r="V2293" i="6"/>
  <c r="V2294" i="6"/>
  <c r="V2295" i="6"/>
  <c r="V2296" i="6"/>
  <c r="V2297" i="6"/>
  <c r="V2298" i="6"/>
  <c r="V2299" i="6"/>
  <c r="V2300" i="6"/>
  <c r="V2301" i="6"/>
  <c r="V2302" i="6"/>
  <c r="V2303" i="6"/>
  <c r="V2304" i="6"/>
  <c r="V2305" i="6"/>
  <c r="V2306" i="6"/>
  <c r="V2307" i="6"/>
  <c r="V2308" i="6"/>
  <c r="V2309" i="6"/>
  <c r="V2310" i="6"/>
  <c r="V2311" i="6"/>
  <c r="V2312" i="6"/>
  <c r="V2313" i="6"/>
  <c r="V2314" i="6"/>
  <c r="V2315" i="6"/>
  <c r="V2316" i="6"/>
  <c r="V2317" i="6"/>
  <c r="V2318" i="6"/>
  <c r="V2319" i="6"/>
  <c r="V2320" i="6"/>
  <c r="V2321" i="6"/>
  <c r="V2322" i="6"/>
  <c r="V2323" i="6"/>
  <c r="V2324" i="6"/>
  <c r="V2325" i="6"/>
  <c r="V2326" i="6"/>
  <c r="V2327" i="6"/>
  <c r="V2328" i="6"/>
  <c r="V2329" i="6"/>
  <c r="V2330" i="6"/>
  <c r="V2331" i="6"/>
  <c r="V2332" i="6"/>
  <c r="V2333" i="6"/>
  <c r="V2334" i="6"/>
  <c r="V2335" i="6"/>
  <c r="V2336" i="6"/>
  <c r="V2337" i="6"/>
  <c r="V2338" i="6"/>
  <c r="V2339" i="6"/>
  <c r="V2340" i="6"/>
  <c r="V2341" i="6"/>
  <c r="V2342" i="6"/>
  <c r="V2343" i="6"/>
  <c r="V2344" i="6"/>
  <c r="V2345" i="6"/>
  <c r="V2346" i="6"/>
  <c r="V2347" i="6"/>
  <c r="V2348" i="6"/>
  <c r="V2349" i="6"/>
  <c r="V2350" i="6"/>
  <c r="V2351" i="6"/>
  <c r="V2352" i="6"/>
  <c r="V2353" i="6"/>
  <c r="V2354" i="6"/>
  <c r="V2355" i="6"/>
  <c r="V2356" i="6"/>
  <c r="V2357" i="6"/>
  <c r="V2358" i="6"/>
  <c r="V2359" i="6"/>
  <c r="V2360" i="6"/>
  <c r="V2361" i="6"/>
  <c r="V2362" i="6"/>
  <c r="V2363" i="6"/>
  <c r="V2364" i="6"/>
  <c r="V2365" i="6"/>
  <c r="V2366" i="6"/>
  <c r="V2367" i="6"/>
  <c r="V2368" i="6"/>
  <c r="V2369" i="6"/>
  <c r="V2370" i="6"/>
  <c r="V2371" i="6"/>
  <c r="V2372" i="6"/>
  <c r="V2373" i="6"/>
  <c r="V2374" i="6"/>
  <c r="V2375" i="6"/>
  <c r="V2376" i="6"/>
  <c r="V2377" i="6"/>
  <c r="V2378" i="6"/>
  <c r="V2379" i="6"/>
  <c r="V2380" i="6"/>
  <c r="V2381" i="6"/>
  <c r="V2382" i="6"/>
  <c r="V2383" i="6"/>
  <c r="V2384" i="6"/>
  <c r="V2385" i="6"/>
  <c r="V2386" i="6"/>
  <c r="V2387" i="6"/>
  <c r="V2388" i="6"/>
  <c r="V2389" i="6"/>
  <c r="V2390" i="6"/>
  <c r="V2391" i="6"/>
  <c r="V2392" i="6"/>
  <c r="V2393" i="6"/>
  <c r="V2394" i="6"/>
  <c r="V2395" i="6"/>
  <c r="V2396" i="6"/>
  <c r="V2397" i="6"/>
  <c r="V2398" i="6"/>
  <c r="V2399" i="6"/>
  <c r="V2400" i="6"/>
  <c r="V2401" i="6"/>
  <c r="V2402" i="6"/>
  <c r="V2403" i="6"/>
  <c r="V2404" i="6"/>
  <c r="V2405" i="6"/>
  <c r="V2406" i="6"/>
  <c r="V2407" i="6"/>
  <c r="V2408" i="6"/>
  <c r="V2409" i="6"/>
  <c r="V2410" i="6"/>
  <c r="V2411" i="6"/>
  <c r="V2412" i="6"/>
  <c r="V2413" i="6"/>
  <c r="V2414" i="6"/>
  <c r="V2415" i="6"/>
  <c r="V2416" i="6"/>
  <c r="V2417" i="6"/>
  <c r="V2418" i="6"/>
  <c r="V2419" i="6"/>
  <c r="V2420" i="6"/>
  <c r="V2421" i="6"/>
  <c r="V2422" i="6"/>
  <c r="V2423" i="6"/>
  <c r="V2424" i="6"/>
  <c r="V2425" i="6"/>
  <c r="V2426" i="6"/>
  <c r="V2427" i="6"/>
  <c r="V2428" i="6"/>
  <c r="V2429" i="6"/>
  <c r="V2430" i="6"/>
  <c r="V2431" i="6"/>
  <c r="V2432" i="6"/>
  <c r="V2433" i="6"/>
  <c r="V2434" i="6"/>
  <c r="V2435" i="6"/>
  <c r="V2436" i="6"/>
  <c r="V2437" i="6"/>
  <c r="V2438" i="6"/>
  <c r="V2439" i="6"/>
  <c r="V2440" i="6"/>
  <c r="V2441" i="6"/>
  <c r="V2442" i="6"/>
  <c r="V2443" i="6"/>
  <c r="V2444" i="6"/>
  <c r="V2445" i="6"/>
  <c r="V2446" i="6"/>
  <c r="V2447" i="6"/>
  <c r="V2448" i="6"/>
  <c r="V2449" i="6"/>
  <c r="V2450" i="6"/>
  <c r="V2451" i="6"/>
  <c r="V2452" i="6"/>
  <c r="V2453" i="6"/>
  <c r="V2454" i="6"/>
  <c r="V2455" i="6"/>
  <c r="V2456" i="6"/>
  <c r="V2457" i="6"/>
  <c r="V2458" i="6"/>
  <c r="V2459" i="6"/>
  <c r="V2460" i="6"/>
  <c r="V2461" i="6"/>
  <c r="V2462" i="6"/>
  <c r="V2463" i="6"/>
  <c r="V2464" i="6"/>
  <c r="V2465" i="6"/>
  <c r="V2466" i="6"/>
  <c r="V2467" i="6"/>
  <c r="V2468" i="6"/>
  <c r="V2469" i="6"/>
  <c r="V2470" i="6"/>
  <c r="V2471" i="6"/>
  <c r="V2472" i="6"/>
  <c r="V2473" i="6"/>
  <c r="V2474" i="6"/>
  <c r="V2475" i="6"/>
  <c r="V2476" i="6"/>
  <c r="V2477" i="6"/>
  <c r="V2478" i="6"/>
  <c r="V2479" i="6"/>
  <c r="V2480" i="6"/>
  <c r="V2481" i="6"/>
  <c r="V2482" i="6"/>
  <c r="V2483" i="6"/>
  <c r="V2484" i="6"/>
  <c r="V2485" i="6"/>
  <c r="V2486" i="6"/>
  <c r="V2487" i="6"/>
  <c r="V2488" i="6"/>
  <c r="V2489" i="6"/>
  <c r="V2490" i="6"/>
  <c r="V2491" i="6"/>
  <c r="V2492" i="6"/>
  <c r="V2493" i="6"/>
  <c r="V2494" i="6"/>
  <c r="V2495" i="6"/>
  <c r="V2496" i="6"/>
  <c r="V2497" i="6"/>
  <c r="V2498" i="6"/>
  <c r="V2499" i="6"/>
  <c r="V2500" i="6"/>
  <c r="V2501" i="6"/>
  <c r="V2502" i="6"/>
  <c r="V2503" i="6"/>
  <c r="V2504" i="6"/>
  <c r="V2505" i="6"/>
  <c r="V2506" i="6"/>
  <c r="V2507" i="6"/>
  <c r="V2508" i="6"/>
  <c r="V2509" i="6"/>
  <c r="V2510" i="6"/>
  <c r="V2511" i="6"/>
  <c r="V2512" i="6"/>
  <c r="V2513" i="6"/>
  <c r="V2514" i="6"/>
  <c r="V2515" i="6"/>
  <c r="V2516" i="6"/>
  <c r="V2517" i="6"/>
  <c r="V2518" i="6"/>
  <c r="V2519" i="6"/>
  <c r="V2520" i="6"/>
  <c r="V2521" i="6"/>
  <c r="V2522" i="6"/>
  <c r="V2523" i="6"/>
  <c r="V2524" i="6"/>
  <c r="V2525" i="6"/>
  <c r="V2526" i="6"/>
  <c r="V2527" i="6"/>
  <c r="V2528" i="6"/>
  <c r="V2529" i="6"/>
  <c r="V2530" i="6"/>
  <c r="V2531" i="6"/>
  <c r="V2532" i="6"/>
  <c r="V2533" i="6"/>
  <c r="V2534" i="6"/>
  <c r="V2535" i="6"/>
  <c r="V2536" i="6"/>
  <c r="V2537" i="6"/>
  <c r="V2538" i="6"/>
  <c r="V2539" i="6"/>
  <c r="V2540" i="6"/>
  <c r="V2541" i="6"/>
  <c r="V2542" i="6"/>
  <c r="V2543" i="6"/>
  <c r="V2544" i="6"/>
  <c r="V2545" i="6"/>
  <c r="V2546" i="6"/>
  <c r="V2547" i="6"/>
  <c r="V2548" i="6"/>
  <c r="V2549" i="6"/>
  <c r="V2550" i="6"/>
  <c r="V2551" i="6"/>
  <c r="V2552" i="6"/>
  <c r="V2553" i="6"/>
  <c r="V2554" i="6"/>
  <c r="V2555" i="6"/>
  <c r="V2556" i="6"/>
  <c r="V2557" i="6"/>
  <c r="V2558" i="6"/>
  <c r="V2559" i="6"/>
  <c r="V2560" i="6"/>
  <c r="V2561" i="6"/>
  <c r="V2562" i="6"/>
  <c r="V2563" i="6"/>
  <c r="V2564" i="6"/>
  <c r="V2565" i="6"/>
  <c r="V2566" i="6"/>
  <c r="V2567" i="6"/>
  <c r="V2568" i="6"/>
  <c r="V2569" i="6"/>
  <c r="V2570" i="6"/>
  <c r="V2571" i="6"/>
  <c r="V2572" i="6"/>
  <c r="V2573" i="6"/>
  <c r="V2574" i="6"/>
  <c r="V2575" i="6"/>
  <c r="V2576" i="6"/>
  <c r="V2577" i="6"/>
  <c r="V2578" i="6"/>
  <c r="V2579" i="6"/>
  <c r="V2580" i="6"/>
  <c r="V2581" i="6"/>
  <c r="V2582" i="6"/>
  <c r="V2583" i="6"/>
  <c r="V2584" i="6"/>
  <c r="V2585" i="6"/>
  <c r="V2586" i="6"/>
  <c r="V2587" i="6"/>
  <c r="V2588" i="6"/>
  <c r="V2589" i="6"/>
  <c r="V2590" i="6"/>
  <c r="V2591" i="6"/>
  <c r="V2592" i="6"/>
  <c r="V2593" i="6"/>
  <c r="V2594" i="6"/>
  <c r="V2595" i="6"/>
  <c r="V2596" i="6"/>
  <c r="V2597" i="6"/>
  <c r="V2598" i="6"/>
  <c r="V2599" i="6"/>
  <c r="V2600" i="6"/>
  <c r="V2601" i="6"/>
  <c r="V2602" i="6"/>
  <c r="V2603" i="6"/>
  <c r="V2604" i="6"/>
  <c r="V2605" i="6"/>
  <c r="V2606" i="6"/>
  <c r="V2607" i="6"/>
  <c r="V2608" i="6"/>
  <c r="V2609" i="6"/>
  <c r="V2610" i="6"/>
  <c r="V2611" i="6"/>
  <c r="V2612" i="6"/>
  <c r="V2613" i="6"/>
  <c r="V2614" i="6"/>
  <c r="V2615" i="6"/>
  <c r="V2616" i="6"/>
  <c r="V2617" i="6"/>
  <c r="V2618" i="6"/>
  <c r="V2619" i="6"/>
  <c r="V2620" i="6"/>
  <c r="V2621" i="6"/>
  <c r="V2622" i="6"/>
  <c r="V2623" i="6"/>
  <c r="V2624" i="6"/>
  <c r="V2625" i="6"/>
  <c r="V2626" i="6"/>
  <c r="V2627" i="6"/>
  <c r="V2628" i="6"/>
  <c r="V2629" i="6"/>
  <c r="V2630" i="6"/>
  <c r="V2631" i="6"/>
  <c r="V2632" i="6"/>
  <c r="V2633" i="6"/>
  <c r="V2634" i="6"/>
  <c r="V2635" i="6"/>
  <c r="V2636" i="6"/>
  <c r="V2637" i="6"/>
  <c r="V2638" i="6"/>
  <c r="V2639" i="6"/>
  <c r="V2640" i="6"/>
  <c r="V2641" i="6"/>
  <c r="V2642" i="6"/>
  <c r="V2643" i="6"/>
  <c r="V2644" i="6"/>
  <c r="V2645" i="6"/>
  <c r="V2646" i="6"/>
  <c r="V2647" i="6"/>
  <c r="V2648" i="6"/>
  <c r="V2649" i="6"/>
  <c r="V2650" i="6"/>
  <c r="V2651" i="6"/>
  <c r="V2652" i="6"/>
  <c r="V2653" i="6"/>
  <c r="V2654" i="6"/>
  <c r="V2655" i="6"/>
  <c r="V2656" i="6"/>
  <c r="V2657" i="6"/>
  <c r="V2658" i="6"/>
  <c r="V2659" i="6"/>
  <c r="V2660" i="6"/>
  <c r="V2661" i="6"/>
  <c r="V2662" i="6"/>
  <c r="V2663" i="6"/>
  <c r="V2664" i="6"/>
  <c r="V2665" i="6"/>
  <c r="V2666" i="6"/>
  <c r="V2667" i="6"/>
  <c r="V2668" i="6"/>
  <c r="V2669" i="6"/>
  <c r="V2670" i="6"/>
  <c r="V2671" i="6"/>
  <c r="V2672" i="6"/>
  <c r="V2673" i="6"/>
  <c r="V2674" i="6"/>
  <c r="V2675" i="6"/>
  <c r="V2676" i="6"/>
  <c r="V2677" i="6"/>
  <c r="V2678" i="6"/>
  <c r="V2679" i="6"/>
  <c r="V2680" i="6"/>
  <c r="V2681" i="6"/>
  <c r="V2682" i="6"/>
  <c r="V2683" i="6"/>
  <c r="V2684" i="6"/>
  <c r="V2685" i="6"/>
  <c r="V2686" i="6"/>
  <c r="V2687" i="6"/>
  <c r="V2688" i="6"/>
  <c r="V2689" i="6"/>
  <c r="V2690" i="6"/>
  <c r="V2691" i="6"/>
  <c r="V2692" i="6"/>
  <c r="V2693" i="6"/>
  <c r="V2694" i="6"/>
  <c r="V2695" i="6"/>
  <c r="V2696" i="6"/>
  <c r="V2697" i="6"/>
  <c r="V2698" i="6"/>
  <c r="V2699" i="6"/>
  <c r="V2700" i="6"/>
  <c r="V2701" i="6"/>
  <c r="V2702" i="6"/>
  <c r="V2703" i="6"/>
  <c r="V2704" i="6"/>
  <c r="V2705" i="6"/>
  <c r="V2706" i="6"/>
  <c r="V2707" i="6"/>
  <c r="V2708" i="6"/>
  <c r="V2709" i="6"/>
  <c r="V2710" i="6"/>
  <c r="V2711" i="6"/>
  <c r="V2712" i="6"/>
  <c r="V2713" i="6"/>
  <c r="V2714" i="6"/>
  <c r="V2715" i="6"/>
  <c r="V2716" i="6"/>
  <c r="V2717" i="6"/>
  <c r="V2718" i="6"/>
  <c r="V2719" i="6"/>
  <c r="V2720" i="6"/>
  <c r="V2721" i="6"/>
  <c r="V2722" i="6"/>
  <c r="V2723" i="6"/>
  <c r="V2724" i="6"/>
  <c r="V2725" i="6"/>
  <c r="V2726" i="6"/>
  <c r="V2727" i="6"/>
  <c r="V2728" i="6"/>
  <c r="V2729" i="6"/>
  <c r="V2730" i="6"/>
  <c r="V2731" i="6"/>
  <c r="V2732" i="6"/>
  <c r="V2733" i="6"/>
  <c r="V2734" i="6"/>
  <c r="V2735" i="6"/>
  <c r="V2736" i="6"/>
  <c r="V2737" i="6"/>
  <c r="V2738" i="6"/>
  <c r="V2739" i="6"/>
  <c r="V2740" i="6"/>
  <c r="V2741" i="6"/>
  <c r="V2742" i="6"/>
  <c r="V2743" i="6"/>
  <c r="V2744" i="6"/>
  <c r="V2745" i="6"/>
  <c r="V2746" i="6"/>
  <c r="V2747" i="6"/>
  <c r="V2748" i="6"/>
  <c r="V2749" i="6"/>
  <c r="V2750" i="6"/>
  <c r="V2751" i="6"/>
  <c r="V2752" i="6"/>
  <c r="V2753" i="6"/>
  <c r="V2754" i="6"/>
  <c r="V2755" i="6"/>
  <c r="V2756" i="6"/>
  <c r="V2757" i="6"/>
  <c r="V2758" i="6"/>
  <c r="V2759" i="6"/>
  <c r="V2760" i="6"/>
  <c r="V2761" i="6"/>
  <c r="V2762" i="6"/>
  <c r="V2763" i="6"/>
  <c r="V2764" i="6"/>
  <c r="V2765" i="6"/>
  <c r="V2766" i="6"/>
  <c r="V2767" i="6"/>
  <c r="V2768" i="6"/>
  <c r="V2769" i="6"/>
  <c r="V2770" i="6"/>
  <c r="V2771" i="6"/>
  <c r="V2772" i="6"/>
  <c r="V2773" i="6"/>
  <c r="V2774" i="6"/>
  <c r="V2775" i="6"/>
  <c r="V2776" i="6"/>
  <c r="V2777" i="6"/>
  <c r="V2778" i="6"/>
  <c r="V2779" i="6"/>
  <c r="V2780" i="6"/>
  <c r="V2781" i="6"/>
  <c r="V2782" i="6"/>
  <c r="V2783" i="6"/>
  <c r="V2784" i="6"/>
  <c r="V2785" i="6"/>
  <c r="V2786" i="6"/>
  <c r="V2787" i="6"/>
  <c r="V2788" i="6"/>
  <c r="V2789" i="6"/>
  <c r="V2790" i="6"/>
  <c r="V2791" i="6"/>
  <c r="V2792" i="6"/>
  <c r="V2793" i="6"/>
  <c r="V2794" i="6"/>
  <c r="V2795" i="6"/>
  <c r="V2796" i="6"/>
  <c r="V2797" i="6"/>
  <c r="V2798" i="6"/>
  <c r="V2799" i="6"/>
  <c r="V2800" i="6"/>
  <c r="V2801" i="6"/>
  <c r="V2802" i="6"/>
  <c r="V2803" i="6"/>
  <c r="V2804" i="6"/>
  <c r="V2805" i="6"/>
  <c r="V2806" i="6"/>
  <c r="V2807" i="6"/>
  <c r="V2808" i="6"/>
  <c r="V2809" i="6"/>
  <c r="V2810" i="6"/>
  <c r="V2811" i="6"/>
  <c r="V2812" i="6"/>
  <c r="V2813" i="6"/>
  <c r="V2814" i="6"/>
  <c r="V2815" i="6"/>
  <c r="V2816" i="6"/>
  <c r="V2817" i="6"/>
  <c r="V2818" i="6"/>
  <c r="V2819" i="6"/>
  <c r="V2820" i="6"/>
  <c r="V2821" i="6"/>
  <c r="V2822" i="6"/>
  <c r="V2823" i="6"/>
  <c r="V2824" i="6"/>
  <c r="V2825" i="6"/>
  <c r="V2826" i="6"/>
  <c r="V2827" i="6"/>
  <c r="V2828" i="6"/>
  <c r="V2829" i="6"/>
  <c r="V2830" i="6"/>
  <c r="V2831" i="6"/>
  <c r="V2832" i="6"/>
  <c r="V2833" i="6"/>
  <c r="V2834" i="6"/>
  <c r="V2835" i="6"/>
  <c r="V2836" i="6"/>
  <c r="V2837" i="6"/>
  <c r="V2838" i="6"/>
  <c r="V2839" i="6"/>
  <c r="V2840" i="6"/>
  <c r="V2841" i="6"/>
  <c r="V2842" i="6"/>
  <c r="V2843" i="6"/>
  <c r="V2844" i="6"/>
  <c r="V2845" i="6"/>
  <c r="V2846" i="6"/>
  <c r="V2847" i="6"/>
  <c r="V2848" i="6"/>
  <c r="V2849" i="6"/>
  <c r="V2850" i="6"/>
  <c r="V2851" i="6"/>
  <c r="V2852" i="6"/>
  <c r="V2853" i="6"/>
  <c r="V2854" i="6"/>
  <c r="V2855" i="6"/>
  <c r="V2856" i="6"/>
  <c r="V2857" i="6"/>
  <c r="V2858" i="6"/>
  <c r="V2859" i="6"/>
  <c r="V2860" i="6"/>
  <c r="V2861" i="6"/>
  <c r="V2862" i="6"/>
  <c r="V2863" i="6"/>
  <c r="V2864" i="6"/>
  <c r="V2865" i="6"/>
  <c r="V2866" i="6"/>
  <c r="V2867" i="6"/>
  <c r="V2868" i="6"/>
  <c r="V2869" i="6"/>
  <c r="V2870" i="6"/>
  <c r="V2871" i="6"/>
  <c r="V2872" i="6"/>
  <c r="V2873" i="6"/>
  <c r="V2874" i="6"/>
  <c r="V2875" i="6"/>
  <c r="V2876" i="6"/>
  <c r="V2877" i="6"/>
  <c r="V2878" i="6"/>
  <c r="V2879" i="6"/>
  <c r="V2880" i="6"/>
  <c r="V2881" i="6"/>
  <c r="V2882" i="6"/>
  <c r="V2883" i="6"/>
  <c r="V2884" i="6"/>
  <c r="V2885" i="6"/>
  <c r="V2886" i="6"/>
  <c r="V2887" i="6"/>
  <c r="V2888" i="6"/>
  <c r="V2889" i="6"/>
  <c r="V2890" i="6"/>
  <c r="V2891" i="6"/>
  <c r="V2892" i="6"/>
  <c r="V2893" i="6"/>
  <c r="V2894" i="6"/>
  <c r="V2895" i="6"/>
  <c r="V2896" i="6"/>
  <c r="V2897" i="6"/>
  <c r="V2898" i="6"/>
  <c r="V2899" i="6"/>
  <c r="V2900" i="6"/>
  <c r="V2901" i="6"/>
  <c r="V2902" i="6"/>
  <c r="V2903" i="6"/>
  <c r="V2904" i="6"/>
  <c r="V2905" i="6"/>
  <c r="V2906" i="6"/>
  <c r="V2907" i="6"/>
  <c r="V2908" i="6"/>
  <c r="V2909" i="6"/>
  <c r="V2910" i="6"/>
  <c r="V2911" i="6"/>
  <c r="V2912" i="6"/>
  <c r="V2913" i="6"/>
  <c r="V2914" i="6"/>
  <c r="V2915" i="6"/>
  <c r="V2916" i="6"/>
  <c r="V2917" i="6"/>
  <c r="V2918" i="6"/>
  <c r="V2919" i="6"/>
  <c r="V2920" i="6"/>
  <c r="V2921" i="6"/>
  <c r="V2922" i="6"/>
  <c r="V2923" i="6"/>
  <c r="V2924" i="6"/>
  <c r="V2925" i="6"/>
  <c r="V2926" i="6"/>
  <c r="V2927" i="6"/>
  <c r="V2928" i="6"/>
  <c r="V2929" i="6"/>
  <c r="V2930" i="6"/>
  <c r="V2931" i="6"/>
  <c r="V2932" i="6"/>
  <c r="V2933" i="6"/>
  <c r="V2934" i="6"/>
  <c r="V2935" i="6"/>
  <c r="V2936" i="6"/>
  <c r="V2937" i="6"/>
  <c r="V2938" i="6"/>
  <c r="V2939" i="6"/>
  <c r="V2940" i="6"/>
  <c r="V2941" i="6"/>
  <c r="V2942" i="6"/>
  <c r="V2943" i="6"/>
  <c r="V2944" i="6"/>
  <c r="V2945" i="6"/>
  <c r="V2946" i="6"/>
  <c r="V2947" i="6"/>
  <c r="V2948" i="6"/>
  <c r="V2949" i="6"/>
  <c r="V2950" i="6"/>
  <c r="V2951" i="6"/>
  <c r="V2952" i="6"/>
  <c r="V2953" i="6"/>
  <c r="V2954" i="6"/>
  <c r="V2955" i="6"/>
  <c r="V2956" i="6"/>
  <c r="V2957" i="6"/>
  <c r="V2958" i="6"/>
  <c r="V2959" i="6"/>
  <c r="V2960" i="6"/>
  <c r="V2961" i="6"/>
  <c r="V2962" i="6"/>
  <c r="V2963" i="6"/>
  <c r="V2964" i="6"/>
  <c r="V2965" i="6"/>
  <c r="V2966" i="6"/>
  <c r="V2967" i="6"/>
  <c r="V2968" i="6"/>
  <c r="V2969" i="6"/>
  <c r="V2970" i="6"/>
  <c r="V2971" i="6"/>
  <c r="V2972" i="6"/>
  <c r="V2973" i="6"/>
  <c r="V2974" i="6"/>
  <c r="V2975" i="6"/>
  <c r="V2976" i="6"/>
  <c r="V2977" i="6"/>
  <c r="V2978" i="6"/>
  <c r="V2979" i="6"/>
  <c r="V2980" i="6"/>
  <c r="V2981" i="6"/>
  <c r="V2982" i="6"/>
  <c r="V2983" i="6"/>
  <c r="V2984" i="6"/>
  <c r="V2985" i="6"/>
  <c r="V2986" i="6"/>
  <c r="V2987" i="6"/>
  <c r="V2988" i="6"/>
  <c r="V2989" i="6"/>
  <c r="V2990" i="6"/>
  <c r="V2991" i="6"/>
  <c r="V2992" i="6"/>
  <c r="V2993" i="6"/>
  <c r="V2994" i="6"/>
  <c r="V2995" i="6"/>
  <c r="V2996" i="6"/>
  <c r="V2997" i="6"/>
  <c r="V2998" i="6"/>
  <c r="V2999" i="6"/>
  <c r="V3000" i="6"/>
  <c r="V3001" i="6"/>
  <c r="V3002" i="6"/>
  <c r="V3003" i="6"/>
  <c r="V3004" i="6"/>
  <c r="V3005" i="6"/>
  <c r="V3006" i="6"/>
  <c r="V3007" i="6"/>
  <c r="V3008" i="6"/>
  <c r="V3009" i="6"/>
  <c r="V3010" i="6"/>
  <c r="V3011" i="6"/>
  <c r="V3012" i="6"/>
  <c r="V3013" i="6"/>
  <c r="V3014" i="6"/>
  <c r="V3015" i="6"/>
  <c r="V3016" i="6"/>
  <c r="V3017" i="6"/>
  <c r="V3018" i="6"/>
  <c r="V3019" i="6"/>
  <c r="V3020" i="6"/>
  <c r="V3021" i="6"/>
  <c r="V3022" i="6"/>
  <c r="V3023" i="6"/>
  <c r="V3024" i="6"/>
  <c r="V3025" i="6"/>
  <c r="V3026" i="6"/>
  <c r="V3027" i="6"/>
  <c r="V3028" i="6"/>
  <c r="V3029" i="6"/>
  <c r="V3030" i="6"/>
  <c r="V3031" i="6"/>
  <c r="V3032" i="6"/>
  <c r="V3033" i="6"/>
  <c r="V3034" i="6"/>
  <c r="V3035" i="6"/>
  <c r="V3036" i="6"/>
  <c r="V3037" i="6"/>
  <c r="V3038" i="6"/>
  <c r="V3039" i="6"/>
  <c r="V3040" i="6"/>
  <c r="V3041" i="6"/>
  <c r="V3042" i="6"/>
  <c r="V3043" i="6"/>
  <c r="V3044" i="6"/>
  <c r="V3045" i="6"/>
  <c r="V3046" i="6"/>
  <c r="V3047" i="6"/>
  <c r="V3048" i="6"/>
  <c r="V3049" i="6"/>
  <c r="V3050" i="6"/>
  <c r="V3051" i="6"/>
  <c r="V3052" i="6"/>
  <c r="V3053" i="6"/>
  <c r="V3054" i="6"/>
  <c r="V3055" i="6"/>
  <c r="V3056" i="6"/>
  <c r="V3057" i="6"/>
  <c r="V3058" i="6"/>
  <c r="V3059" i="6"/>
  <c r="V3060" i="6"/>
  <c r="V3061" i="6"/>
  <c r="V3062" i="6"/>
  <c r="V3063" i="6"/>
  <c r="V3064" i="6"/>
  <c r="V3065" i="6"/>
  <c r="V3066" i="6"/>
  <c r="V3067" i="6"/>
  <c r="V3068" i="6"/>
  <c r="V3069" i="6"/>
  <c r="V3070" i="6"/>
  <c r="V3071" i="6"/>
  <c r="V3072" i="6"/>
  <c r="V3073" i="6"/>
  <c r="V3074" i="6"/>
  <c r="V3075" i="6"/>
  <c r="V3076" i="6"/>
  <c r="V3077" i="6"/>
  <c r="V3078" i="6"/>
  <c r="V3079" i="6"/>
  <c r="V3080" i="6"/>
  <c r="V3081" i="6"/>
  <c r="V3082" i="6"/>
  <c r="V3083" i="6"/>
  <c r="V3084" i="6"/>
  <c r="V3085" i="6"/>
  <c r="V3086" i="6"/>
  <c r="V3087" i="6"/>
  <c r="V3088" i="6"/>
  <c r="V3089" i="6"/>
  <c r="V3090" i="6"/>
  <c r="V3091" i="6"/>
  <c r="V3092" i="6"/>
  <c r="V3093" i="6"/>
  <c r="V3094" i="6"/>
  <c r="V3095" i="6"/>
  <c r="V3096" i="6"/>
  <c r="V3097" i="6"/>
  <c r="V3098" i="6"/>
  <c r="V3099" i="6"/>
  <c r="V3100" i="6"/>
  <c r="V3101" i="6"/>
  <c r="V3102" i="6"/>
  <c r="V3103" i="6"/>
  <c r="V3104" i="6"/>
  <c r="V3105" i="6"/>
  <c r="V3106" i="6"/>
  <c r="V3107" i="6"/>
  <c r="V3108" i="6"/>
  <c r="V3109" i="6"/>
  <c r="V3110" i="6"/>
  <c r="V3111" i="6"/>
  <c r="V3112" i="6"/>
  <c r="V3113" i="6"/>
  <c r="V3114" i="6"/>
  <c r="V3115" i="6"/>
  <c r="V3116" i="6"/>
  <c r="V3117" i="6"/>
  <c r="V3118" i="6"/>
  <c r="V3119" i="6"/>
  <c r="V3120" i="6"/>
  <c r="V3121" i="6"/>
  <c r="V3122" i="6"/>
  <c r="V3123" i="6"/>
  <c r="V3124" i="6"/>
  <c r="V3125" i="6"/>
  <c r="V3126" i="6"/>
  <c r="V3127" i="6"/>
  <c r="V3128" i="6"/>
  <c r="V3129" i="6"/>
  <c r="V3130" i="6"/>
  <c r="V3131" i="6"/>
  <c r="V3132" i="6"/>
  <c r="V3133" i="6"/>
  <c r="V3134" i="6"/>
  <c r="V3135" i="6"/>
  <c r="V3136" i="6"/>
  <c r="V3137" i="6"/>
  <c r="V3138" i="6"/>
  <c r="V3139" i="6"/>
  <c r="V3140" i="6"/>
  <c r="V3141" i="6"/>
  <c r="V3142" i="6"/>
  <c r="V3143" i="6"/>
  <c r="V3144" i="6"/>
  <c r="V3145" i="6"/>
  <c r="V3146" i="6"/>
  <c r="V3147" i="6"/>
  <c r="V3148" i="6"/>
  <c r="V3149" i="6"/>
  <c r="V3150" i="6"/>
  <c r="V3151" i="6"/>
  <c r="V3152" i="6"/>
  <c r="V3153" i="6"/>
  <c r="V3154" i="6"/>
  <c r="V3155" i="6"/>
  <c r="V3156" i="6"/>
  <c r="V3157" i="6"/>
  <c r="V3158" i="6"/>
  <c r="V3159" i="6"/>
  <c r="V3160" i="6"/>
  <c r="V3161" i="6"/>
  <c r="V3162" i="6"/>
  <c r="V3163" i="6"/>
  <c r="V3164" i="6"/>
  <c r="V3165" i="6"/>
  <c r="V3166" i="6"/>
  <c r="V3167" i="6"/>
  <c r="V3168" i="6"/>
  <c r="V3169" i="6"/>
  <c r="V3170" i="6"/>
  <c r="V3171" i="6"/>
  <c r="V3172" i="6"/>
  <c r="V3173" i="6"/>
  <c r="V3174" i="6"/>
  <c r="V3175" i="6"/>
  <c r="V3176" i="6"/>
  <c r="V3177" i="6"/>
  <c r="V3178" i="6"/>
  <c r="V3179" i="6"/>
  <c r="V3180" i="6"/>
  <c r="V3181" i="6"/>
  <c r="V3182" i="6"/>
  <c r="V3183" i="6"/>
  <c r="V3184" i="6"/>
  <c r="V3185" i="6"/>
  <c r="V3186" i="6"/>
  <c r="V3187" i="6"/>
  <c r="V3188" i="6"/>
  <c r="V3189" i="6"/>
  <c r="V3190" i="6"/>
  <c r="V3191" i="6"/>
  <c r="V3192" i="6"/>
  <c r="V3193" i="6"/>
  <c r="V3194" i="6"/>
  <c r="V3195" i="6"/>
  <c r="V3196" i="6"/>
  <c r="V3197" i="6"/>
  <c r="V3198" i="6"/>
  <c r="V3199" i="6"/>
  <c r="V3200" i="6"/>
  <c r="V3201" i="6"/>
  <c r="V3202" i="6"/>
  <c r="V3203" i="6"/>
  <c r="V3204" i="6"/>
  <c r="V3205" i="6"/>
  <c r="V3206" i="6"/>
  <c r="V3207" i="6"/>
  <c r="V3208" i="6"/>
  <c r="V3209" i="6"/>
  <c r="V3210" i="6"/>
  <c r="V3211" i="6"/>
  <c r="V3212" i="6"/>
  <c r="V3213" i="6"/>
  <c r="V3214" i="6"/>
  <c r="V3215" i="6"/>
  <c r="V3216" i="6"/>
  <c r="V3217" i="6"/>
  <c r="V3218" i="6"/>
  <c r="V3219" i="6"/>
  <c r="V3220" i="6"/>
  <c r="V3221" i="6"/>
  <c r="V3222" i="6"/>
  <c r="V3223" i="6"/>
  <c r="V3224" i="6"/>
  <c r="V3225" i="6"/>
  <c r="V3226" i="6"/>
  <c r="V3227" i="6"/>
  <c r="V3228" i="6"/>
  <c r="V3229" i="6"/>
  <c r="V3230" i="6"/>
  <c r="V3231" i="6"/>
  <c r="V3232" i="6"/>
  <c r="V3233" i="6"/>
  <c r="V3234" i="6"/>
  <c r="V3235" i="6"/>
  <c r="V3236" i="6"/>
  <c r="V3237" i="6"/>
  <c r="V3238" i="6"/>
  <c r="V3239" i="6"/>
  <c r="V3240" i="6"/>
  <c r="V3241" i="6"/>
  <c r="V3242" i="6"/>
  <c r="V3243" i="6"/>
  <c r="V3244" i="6"/>
  <c r="V3245" i="6"/>
  <c r="V3246" i="6"/>
  <c r="V3247" i="6"/>
  <c r="V3248" i="6"/>
  <c r="V3249" i="6"/>
  <c r="V3250" i="6"/>
  <c r="V3251" i="6"/>
  <c r="V3252" i="6"/>
  <c r="V3253" i="6"/>
  <c r="V3254" i="6"/>
  <c r="V3255" i="6"/>
  <c r="V3256" i="6"/>
  <c r="V3257" i="6"/>
  <c r="V3258" i="6"/>
  <c r="V3259" i="6"/>
  <c r="V3260" i="6"/>
  <c r="V3261" i="6"/>
  <c r="V3262" i="6"/>
  <c r="V3263" i="6"/>
  <c r="V3264" i="6"/>
  <c r="V3265" i="6"/>
  <c r="V3266" i="6"/>
  <c r="V3267" i="6"/>
  <c r="V3268" i="6"/>
  <c r="V3269" i="6"/>
  <c r="V3270" i="6"/>
  <c r="V3271" i="6"/>
  <c r="V3272" i="6"/>
  <c r="V3273" i="6"/>
  <c r="V3274" i="6"/>
  <c r="V3275" i="6"/>
  <c r="V3276" i="6"/>
  <c r="V3277" i="6"/>
  <c r="V3278" i="6"/>
  <c r="V3279" i="6"/>
  <c r="V3280" i="6"/>
  <c r="V3281" i="6"/>
  <c r="V3282" i="6"/>
  <c r="V3283" i="6"/>
  <c r="V3284" i="6"/>
  <c r="V3285" i="6"/>
  <c r="V3286" i="6"/>
  <c r="V3287" i="6"/>
  <c r="V3288" i="6"/>
  <c r="V3289" i="6"/>
  <c r="V3290" i="6"/>
  <c r="V3291" i="6"/>
  <c r="V3292" i="6"/>
  <c r="V3293" i="6"/>
  <c r="V3294" i="6"/>
  <c r="V3295" i="6"/>
  <c r="V3296" i="6"/>
  <c r="V3297" i="6"/>
  <c r="V3298" i="6"/>
  <c r="V3299" i="6"/>
  <c r="V3300" i="6"/>
  <c r="V3301" i="6"/>
  <c r="V3302" i="6"/>
  <c r="V3303" i="6"/>
  <c r="V3304" i="6"/>
  <c r="V3305" i="6"/>
  <c r="V3306" i="6"/>
  <c r="V3307" i="6"/>
  <c r="V3308" i="6"/>
  <c r="V3309" i="6"/>
  <c r="V3310" i="6"/>
  <c r="V3311" i="6"/>
  <c r="V3312" i="6"/>
  <c r="V3313" i="6"/>
  <c r="V3314" i="6"/>
  <c r="V3315" i="6"/>
  <c r="V3316" i="6"/>
  <c r="V3317" i="6"/>
  <c r="V3318" i="6"/>
  <c r="V3319" i="6"/>
  <c r="V3320" i="6"/>
  <c r="V3321" i="6"/>
  <c r="V3322" i="6"/>
  <c r="V3323" i="6"/>
  <c r="V3324" i="6"/>
  <c r="V3325" i="6"/>
  <c r="V3326" i="6"/>
  <c r="V3327" i="6"/>
  <c r="V3328" i="6"/>
  <c r="V3329" i="6"/>
  <c r="V3330" i="6"/>
  <c r="V3331" i="6"/>
  <c r="V3332" i="6"/>
  <c r="V3333" i="6"/>
  <c r="V3334" i="6"/>
  <c r="V3335" i="6"/>
  <c r="V3336" i="6"/>
  <c r="V3337" i="6"/>
  <c r="V3338" i="6"/>
  <c r="V3339" i="6"/>
  <c r="V3340" i="6"/>
  <c r="V3341" i="6"/>
  <c r="V3342" i="6"/>
  <c r="V3343" i="6"/>
  <c r="V3344" i="6"/>
  <c r="V3345" i="6"/>
  <c r="V3346" i="6"/>
  <c r="V3347" i="6"/>
  <c r="V3348" i="6"/>
  <c r="V3349" i="6"/>
  <c r="V3350" i="6"/>
  <c r="V3351" i="6"/>
  <c r="V3352" i="6"/>
  <c r="V3353" i="6"/>
  <c r="V3354" i="6"/>
  <c r="V3355" i="6"/>
  <c r="V3356" i="6"/>
  <c r="V3357" i="6"/>
  <c r="V3358" i="6"/>
  <c r="V3359" i="6"/>
  <c r="V3360" i="6"/>
  <c r="V3361" i="6"/>
  <c r="V3362" i="6"/>
  <c r="V3363" i="6"/>
  <c r="V3364" i="6"/>
  <c r="V3365" i="6"/>
  <c r="V3366" i="6"/>
  <c r="V3367" i="6"/>
  <c r="V3368" i="6"/>
  <c r="V3369" i="6"/>
  <c r="V3370" i="6"/>
  <c r="V3371" i="6"/>
  <c r="V3372" i="6"/>
  <c r="V3373" i="6"/>
  <c r="V3374" i="6"/>
  <c r="V3375" i="6"/>
  <c r="V3376" i="6"/>
  <c r="V3377" i="6"/>
  <c r="V3378" i="6"/>
  <c r="V3379" i="6"/>
  <c r="V3380" i="6"/>
  <c r="V3381" i="6"/>
  <c r="V3382" i="6"/>
  <c r="V3383" i="6"/>
  <c r="V3384" i="6"/>
  <c r="V3385" i="6"/>
  <c r="V3386" i="6"/>
  <c r="V3387" i="6"/>
  <c r="V3388" i="6"/>
  <c r="V3389" i="6"/>
  <c r="V3390" i="6"/>
  <c r="V3391" i="6"/>
  <c r="V3392" i="6"/>
  <c r="V3393" i="6"/>
  <c r="V3394" i="6"/>
  <c r="V3395" i="6"/>
  <c r="V3396" i="6"/>
  <c r="V3397" i="6"/>
  <c r="V3398" i="6"/>
  <c r="V3399" i="6"/>
  <c r="V3400" i="6"/>
  <c r="V3401" i="6"/>
  <c r="V3402" i="6"/>
  <c r="V3403" i="6"/>
  <c r="V3404" i="6"/>
  <c r="V3405" i="6"/>
  <c r="V3406" i="6"/>
  <c r="V3407" i="6"/>
  <c r="V3408" i="6"/>
  <c r="V3409" i="6"/>
  <c r="V3410" i="6"/>
  <c r="V3411" i="6"/>
  <c r="V3412" i="6"/>
  <c r="V3413" i="6"/>
  <c r="V3414" i="6"/>
  <c r="V3415" i="6"/>
  <c r="V3416" i="6"/>
  <c r="V3417" i="6"/>
  <c r="V3418" i="6"/>
  <c r="V3419" i="6"/>
  <c r="V3420" i="6"/>
  <c r="V3421" i="6"/>
  <c r="V3422" i="6"/>
  <c r="V3423" i="6"/>
  <c r="V3424" i="6"/>
  <c r="V3425" i="6"/>
  <c r="V3426" i="6"/>
  <c r="V3427" i="6"/>
  <c r="V3428" i="6"/>
  <c r="V3429" i="6"/>
  <c r="V3430" i="6"/>
  <c r="V3431" i="6"/>
  <c r="V3432" i="6"/>
  <c r="V3433" i="6"/>
  <c r="V3434" i="6"/>
  <c r="V3435" i="6"/>
  <c r="V3436" i="6"/>
  <c r="V3437" i="6"/>
  <c r="V3438" i="6"/>
  <c r="V3439" i="6"/>
  <c r="V3440" i="6"/>
  <c r="V3441" i="6"/>
  <c r="V3442" i="6"/>
  <c r="V3443" i="6"/>
  <c r="V3444" i="6"/>
  <c r="V3445" i="6"/>
  <c r="V3446" i="6"/>
  <c r="V3447" i="6"/>
  <c r="V3448" i="6"/>
  <c r="V3449" i="6"/>
  <c r="V3450" i="6"/>
  <c r="V3451" i="6"/>
  <c r="V3452" i="6"/>
  <c r="V3453" i="6"/>
  <c r="V3454" i="6"/>
  <c r="V3455" i="6"/>
  <c r="V3456" i="6"/>
  <c r="V3457" i="6"/>
  <c r="V3458" i="6"/>
  <c r="V3459" i="6"/>
  <c r="V3460" i="6"/>
  <c r="V3461" i="6"/>
  <c r="V3462" i="6"/>
  <c r="V3463" i="6"/>
  <c r="V3464" i="6"/>
  <c r="V3465" i="6"/>
  <c r="V3466" i="6"/>
  <c r="V3467" i="6"/>
  <c r="V3468" i="6"/>
  <c r="V3469" i="6"/>
  <c r="V3470" i="6"/>
  <c r="V3471" i="6"/>
  <c r="V3472" i="6"/>
  <c r="V3473" i="6"/>
  <c r="V3474" i="6"/>
  <c r="V3475" i="6"/>
  <c r="V3476" i="6"/>
  <c r="V3477" i="6"/>
  <c r="V3478" i="6"/>
  <c r="V3479" i="6"/>
  <c r="V3480" i="6"/>
  <c r="V3481" i="6"/>
  <c r="V3482" i="6"/>
  <c r="V3483" i="6"/>
  <c r="V3484" i="6"/>
  <c r="V3485" i="6"/>
  <c r="V3486" i="6"/>
  <c r="V3487" i="6"/>
  <c r="V3488" i="6"/>
  <c r="V3489" i="6"/>
  <c r="V3490" i="6"/>
  <c r="V3491" i="6"/>
  <c r="V3492" i="6"/>
  <c r="V3493" i="6"/>
  <c r="V3494" i="6"/>
  <c r="V3495" i="6"/>
  <c r="V3496" i="6"/>
  <c r="V3497" i="6"/>
  <c r="V3498" i="6"/>
  <c r="V3499" i="6"/>
  <c r="V3500" i="6"/>
  <c r="V3501" i="6"/>
  <c r="V3502" i="6"/>
  <c r="V3503" i="6"/>
  <c r="V3504" i="6"/>
  <c r="V3505" i="6"/>
  <c r="V3506" i="6"/>
  <c r="V3507" i="6"/>
  <c r="V3508" i="6"/>
  <c r="V3509" i="6"/>
  <c r="V3510" i="6"/>
  <c r="V3511" i="6"/>
  <c r="V3512" i="6"/>
  <c r="V3513" i="6"/>
  <c r="V3514" i="6"/>
  <c r="V3515" i="6"/>
  <c r="V3516" i="6"/>
  <c r="V3517" i="6"/>
  <c r="V3518" i="6"/>
  <c r="V3519" i="6"/>
  <c r="V3520" i="6"/>
  <c r="V3521" i="6"/>
  <c r="V3522" i="6"/>
  <c r="V3523" i="6"/>
  <c r="V3524" i="6"/>
  <c r="V3525" i="6"/>
  <c r="V3526" i="6"/>
  <c r="V3527" i="6"/>
  <c r="V3528" i="6"/>
  <c r="V3529" i="6"/>
  <c r="V3530" i="6"/>
  <c r="V3531" i="6"/>
  <c r="V3532" i="6"/>
  <c r="V3533" i="6"/>
  <c r="V3534" i="6"/>
  <c r="V3535" i="6"/>
  <c r="V3536" i="6"/>
  <c r="V3537" i="6"/>
  <c r="V3538" i="6"/>
  <c r="V3539" i="6"/>
  <c r="V3540" i="6"/>
  <c r="V3541" i="6"/>
  <c r="V3542" i="6"/>
  <c r="V3543" i="6"/>
  <c r="V3544" i="6"/>
  <c r="V3545" i="6"/>
  <c r="V3546" i="6"/>
  <c r="V3547" i="6"/>
  <c r="V3548" i="6"/>
  <c r="V3549" i="6"/>
  <c r="V3550" i="6"/>
  <c r="V3551" i="6"/>
  <c r="V3552" i="6"/>
  <c r="V3553" i="6"/>
  <c r="V3554" i="6"/>
  <c r="V3555" i="6"/>
  <c r="V3556" i="6"/>
  <c r="V3557" i="6"/>
  <c r="V3558" i="6"/>
  <c r="V3559" i="6"/>
  <c r="V3560" i="6"/>
  <c r="V3561" i="6"/>
  <c r="V3562" i="6"/>
  <c r="V3563" i="6"/>
  <c r="V3564" i="6"/>
  <c r="V3565" i="6"/>
  <c r="V3566" i="6"/>
  <c r="V3567" i="6"/>
  <c r="V3568" i="6"/>
  <c r="V3569" i="6"/>
  <c r="V3570" i="6"/>
  <c r="V3571" i="6"/>
  <c r="V3572" i="6"/>
  <c r="V3573" i="6"/>
  <c r="V3574" i="6"/>
  <c r="V3575" i="6"/>
  <c r="V3576" i="6"/>
  <c r="V3577" i="6"/>
  <c r="V3578" i="6"/>
  <c r="V3579" i="6"/>
  <c r="V3580" i="6"/>
  <c r="V3581" i="6"/>
  <c r="V3582" i="6"/>
  <c r="V3583" i="6"/>
  <c r="V3584" i="6"/>
  <c r="V3585" i="6"/>
  <c r="V3586" i="6"/>
  <c r="V3587" i="6"/>
  <c r="V3588" i="6"/>
  <c r="V3589" i="6"/>
  <c r="V3590" i="6"/>
  <c r="V3591" i="6"/>
  <c r="V3592" i="6"/>
  <c r="V3593" i="6"/>
  <c r="V3594" i="6"/>
  <c r="V3595" i="6"/>
  <c r="V3596" i="6"/>
  <c r="V3597" i="6"/>
  <c r="V3598" i="6"/>
  <c r="V3599" i="6"/>
  <c r="V3600" i="6"/>
  <c r="V3601" i="6"/>
  <c r="V3602" i="6"/>
  <c r="V3603" i="6"/>
  <c r="V3604" i="6"/>
  <c r="V3605" i="6"/>
  <c r="V3606" i="6"/>
  <c r="V3607" i="6"/>
  <c r="V3608" i="6"/>
  <c r="V3609" i="6"/>
  <c r="V3610" i="6"/>
  <c r="V3611" i="6"/>
  <c r="V3612" i="6"/>
  <c r="V3613" i="6"/>
  <c r="V3614" i="6"/>
  <c r="V3615" i="6"/>
  <c r="V3616" i="6"/>
  <c r="V3617" i="6"/>
  <c r="V3618" i="6"/>
  <c r="V3619" i="6"/>
  <c r="V3620" i="6"/>
  <c r="V3621" i="6"/>
  <c r="V3622" i="6"/>
  <c r="V3623" i="6"/>
  <c r="V3624" i="6"/>
  <c r="V3625" i="6"/>
  <c r="V3626" i="6"/>
  <c r="V3627" i="6"/>
  <c r="V3628" i="6"/>
  <c r="V3629" i="6"/>
  <c r="V3630" i="6"/>
  <c r="V3631" i="6"/>
  <c r="V3632" i="6"/>
  <c r="V3633" i="6"/>
  <c r="V3634" i="6"/>
  <c r="V3635" i="6"/>
  <c r="V3636" i="6"/>
  <c r="V3637" i="6"/>
  <c r="V3638" i="6"/>
  <c r="V3639" i="6"/>
  <c r="V3640" i="6"/>
  <c r="V3641" i="6"/>
  <c r="V3642" i="6"/>
  <c r="V3643" i="6"/>
  <c r="V3644" i="6"/>
  <c r="V3645" i="6"/>
  <c r="V3646" i="6"/>
  <c r="V3647" i="6"/>
  <c r="V3648" i="6"/>
  <c r="V3649" i="6"/>
  <c r="V3650" i="6"/>
  <c r="V3651" i="6"/>
  <c r="V3652" i="6"/>
  <c r="V3653" i="6"/>
  <c r="V3654" i="6"/>
  <c r="V3655" i="6"/>
  <c r="V3656" i="6"/>
  <c r="V3657" i="6"/>
  <c r="V3658" i="6"/>
  <c r="V3659" i="6"/>
  <c r="V3660" i="6"/>
  <c r="V3661" i="6"/>
  <c r="V3662" i="6"/>
  <c r="V3663" i="6"/>
  <c r="V3664" i="6"/>
  <c r="V3665" i="6"/>
  <c r="V3666" i="6"/>
  <c r="V3667" i="6"/>
  <c r="V3668" i="6"/>
  <c r="V3669" i="6"/>
  <c r="V3670" i="6"/>
  <c r="V3671" i="6"/>
  <c r="V3672" i="6"/>
  <c r="V3673" i="6"/>
  <c r="V3674" i="6"/>
  <c r="V3675" i="6"/>
  <c r="V3676" i="6"/>
  <c r="V3677" i="6"/>
  <c r="V3678" i="6"/>
  <c r="V3679" i="6"/>
  <c r="V3680" i="6"/>
  <c r="V3681" i="6"/>
  <c r="V3682" i="6"/>
  <c r="V3683" i="6"/>
  <c r="V3684" i="6"/>
  <c r="V3685" i="6"/>
  <c r="V3686" i="6"/>
  <c r="V3687" i="6"/>
  <c r="V3688" i="6"/>
  <c r="V3689" i="6"/>
  <c r="V3690" i="6"/>
  <c r="V3691" i="6"/>
  <c r="V3692" i="6"/>
  <c r="V3693" i="6"/>
  <c r="V3694" i="6"/>
  <c r="V3695" i="6"/>
  <c r="V3696" i="6"/>
  <c r="V3697" i="6"/>
  <c r="U2" i="6"/>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U542" i="6"/>
  <c r="U543" i="6"/>
  <c r="U544" i="6"/>
  <c r="U545" i="6"/>
  <c r="U546" i="6"/>
  <c r="U547" i="6"/>
  <c r="U548" i="6"/>
  <c r="U549" i="6"/>
  <c r="U550" i="6"/>
  <c r="U551" i="6"/>
  <c r="U552" i="6"/>
  <c r="U553" i="6"/>
  <c r="U554" i="6"/>
  <c r="U555" i="6"/>
  <c r="U556" i="6"/>
  <c r="U557" i="6"/>
  <c r="U558" i="6"/>
  <c r="U559" i="6"/>
  <c r="U560" i="6"/>
  <c r="U561" i="6"/>
  <c r="U562" i="6"/>
  <c r="U563" i="6"/>
  <c r="U564" i="6"/>
  <c r="U565" i="6"/>
  <c r="U566" i="6"/>
  <c r="U567" i="6"/>
  <c r="U568" i="6"/>
  <c r="U569" i="6"/>
  <c r="U570" i="6"/>
  <c r="U571" i="6"/>
  <c r="U572" i="6"/>
  <c r="U573" i="6"/>
  <c r="U574" i="6"/>
  <c r="U575" i="6"/>
  <c r="U576" i="6"/>
  <c r="U577" i="6"/>
  <c r="U578" i="6"/>
  <c r="U579" i="6"/>
  <c r="U580" i="6"/>
  <c r="U581" i="6"/>
  <c r="U582" i="6"/>
  <c r="U583" i="6"/>
  <c r="U584" i="6"/>
  <c r="U585" i="6"/>
  <c r="U586" i="6"/>
  <c r="U587" i="6"/>
  <c r="U588" i="6"/>
  <c r="U589" i="6"/>
  <c r="U590" i="6"/>
  <c r="U591" i="6"/>
  <c r="U592" i="6"/>
  <c r="U593" i="6"/>
  <c r="U594" i="6"/>
  <c r="U595" i="6"/>
  <c r="U596" i="6"/>
  <c r="U597" i="6"/>
  <c r="U598" i="6"/>
  <c r="U599" i="6"/>
  <c r="U600" i="6"/>
  <c r="U601" i="6"/>
  <c r="U602" i="6"/>
  <c r="U603" i="6"/>
  <c r="U604" i="6"/>
  <c r="U605" i="6"/>
  <c r="U606" i="6"/>
  <c r="U607" i="6"/>
  <c r="U608" i="6"/>
  <c r="U609" i="6"/>
  <c r="U610" i="6"/>
  <c r="U611" i="6"/>
  <c r="U612" i="6"/>
  <c r="U613" i="6"/>
  <c r="U614" i="6"/>
  <c r="U615" i="6"/>
  <c r="U616" i="6"/>
  <c r="U617" i="6"/>
  <c r="U618" i="6"/>
  <c r="U619" i="6"/>
  <c r="U620" i="6"/>
  <c r="U621" i="6"/>
  <c r="U622" i="6"/>
  <c r="U623" i="6"/>
  <c r="U624" i="6"/>
  <c r="U625" i="6"/>
  <c r="U626" i="6"/>
  <c r="U627" i="6"/>
  <c r="U628" i="6"/>
  <c r="U629" i="6"/>
  <c r="U630" i="6"/>
  <c r="U631" i="6"/>
  <c r="U632" i="6"/>
  <c r="U633" i="6"/>
  <c r="U634" i="6"/>
  <c r="U635" i="6"/>
  <c r="U636" i="6"/>
  <c r="U637" i="6"/>
  <c r="U638" i="6"/>
  <c r="U639" i="6"/>
  <c r="U640" i="6"/>
  <c r="U641" i="6"/>
  <c r="U642" i="6"/>
  <c r="U643" i="6"/>
  <c r="U644" i="6"/>
  <c r="U645" i="6"/>
  <c r="U646" i="6"/>
  <c r="U647" i="6"/>
  <c r="U648" i="6"/>
  <c r="U649" i="6"/>
  <c r="U650" i="6"/>
  <c r="U651" i="6"/>
  <c r="U652" i="6"/>
  <c r="U653" i="6"/>
  <c r="U654" i="6"/>
  <c r="U655" i="6"/>
  <c r="U656" i="6"/>
  <c r="U657" i="6"/>
  <c r="U658" i="6"/>
  <c r="U659" i="6"/>
  <c r="U660" i="6"/>
  <c r="U661" i="6"/>
  <c r="U662" i="6"/>
  <c r="U663" i="6"/>
  <c r="U664" i="6"/>
  <c r="U665" i="6"/>
  <c r="U666" i="6"/>
  <c r="U667" i="6"/>
  <c r="U668" i="6"/>
  <c r="U669" i="6"/>
  <c r="U670" i="6"/>
  <c r="U671" i="6"/>
  <c r="U672" i="6"/>
  <c r="U673" i="6"/>
  <c r="U674" i="6"/>
  <c r="U675" i="6"/>
  <c r="U676" i="6"/>
  <c r="U677" i="6"/>
  <c r="U678" i="6"/>
  <c r="U679" i="6"/>
  <c r="U680" i="6"/>
  <c r="U681" i="6"/>
  <c r="U682" i="6"/>
  <c r="U683" i="6"/>
  <c r="U684" i="6"/>
  <c r="U685" i="6"/>
  <c r="U686" i="6"/>
  <c r="U687" i="6"/>
  <c r="U688" i="6"/>
  <c r="U689" i="6"/>
  <c r="U690" i="6"/>
  <c r="U691" i="6"/>
  <c r="U692" i="6"/>
  <c r="U693" i="6"/>
  <c r="U694" i="6"/>
  <c r="U695" i="6"/>
  <c r="U696" i="6"/>
  <c r="U697" i="6"/>
  <c r="U698" i="6"/>
  <c r="U699" i="6"/>
  <c r="U700" i="6"/>
  <c r="U701" i="6"/>
  <c r="U702" i="6"/>
  <c r="U703" i="6"/>
  <c r="U704" i="6"/>
  <c r="U705" i="6"/>
  <c r="U706" i="6"/>
  <c r="U707" i="6"/>
  <c r="U708" i="6"/>
  <c r="U709" i="6"/>
  <c r="U710" i="6"/>
  <c r="U711" i="6"/>
  <c r="U712" i="6"/>
  <c r="U713" i="6"/>
  <c r="U714" i="6"/>
  <c r="U715" i="6"/>
  <c r="U716" i="6"/>
  <c r="U717" i="6"/>
  <c r="U718" i="6"/>
  <c r="U719" i="6"/>
  <c r="U720" i="6"/>
  <c r="U721" i="6"/>
  <c r="U722" i="6"/>
  <c r="U723" i="6"/>
  <c r="U724" i="6"/>
  <c r="U725" i="6"/>
  <c r="U726" i="6"/>
  <c r="U727" i="6"/>
  <c r="U728" i="6"/>
  <c r="U729" i="6"/>
  <c r="U730" i="6"/>
  <c r="U731" i="6"/>
  <c r="U732" i="6"/>
  <c r="U733" i="6"/>
  <c r="U734" i="6"/>
  <c r="U735" i="6"/>
  <c r="U736" i="6"/>
  <c r="U737" i="6"/>
  <c r="U738" i="6"/>
  <c r="U739" i="6"/>
  <c r="U740" i="6"/>
  <c r="U741" i="6"/>
  <c r="U742" i="6"/>
  <c r="U743" i="6"/>
  <c r="U744" i="6"/>
  <c r="U745" i="6"/>
  <c r="U746" i="6"/>
  <c r="U747" i="6"/>
  <c r="U748" i="6"/>
  <c r="U749" i="6"/>
  <c r="U750" i="6"/>
  <c r="U751" i="6"/>
  <c r="U752" i="6"/>
  <c r="U753" i="6"/>
  <c r="U754" i="6"/>
  <c r="U755" i="6"/>
  <c r="U756" i="6"/>
  <c r="U757" i="6"/>
  <c r="U758" i="6"/>
  <c r="U759" i="6"/>
  <c r="U760" i="6"/>
  <c r="U761" i="6"/>
  <c r="U762" i="6"/>
  <c r="U763" i="6"/>
  <c r="U764" i="6"/>
  <c r="U765" i="6"/>
  <c r="U766" i="6"/>
  <c r="U767" i="6"/>
  <c r="U768" i="6"/>
  <c r="U769" i="6"/>
  <c r="U770" i="6"/>
  <c r="U771" i="6"/>
  <c r="U772" i="6"/>
  <c r="U773" i="6"/>
  <c r="U774" i="6"/>
  <c r="U775" i="6"/>
  <c r="U776" i="6"/>
  <c r="U777" i="6"/>
  <c r="U778" i="6"/>
  <c r="U779" i="6"/>
  <c r="U780" i="6"/>
  <c r="U781" i="6"/>
  <c r="U782" i="6"/>
  <c r="U783" i="6"/>
  <c r="U784" i="6"/>
  <c r="U785" i="6"/>
  <c r="U786" i="6"/>
  <c r="U787" i="6"/>
  <c r="U788" i="6"/>
  <c r="U789" i="6"/>
  <c r="U790" i="6"/>
  <c r="U791" i="6"/>
  <c r="U792" i="6"/>
  <c r="U793" i="6"/>
  <c r="U794" i="6"/>
  <c r="U795" i="6"/>
  <c r="U796" i="6"/>
  <c r="U797" i="6"/>
  <c r="U798" i="6"/>
  <c r="U799" i="6"/>
  <c r="U800" i="6"/>
  <c r="U801" i="6"/>
  <c r="U802" i="6"/>
  <c r="U803" i="6"/>
  <c r="U804" i="6"/>
  <c r="U805" i="6"/>
  <c r="U806" i="6"/>
  <c r="U807" i="6"/>
  <c r="U808" i="6"/>
  <c r="U809" i="6"/>
  <c r="U810" i="6"/>
  <c r="U811" i="6"/>
  <c r="U812" i="6"/>
  <c r="U813" i="6"/>
  <c r="U814" i="6"/>
  <c r="U815" i="6"/>
  <c r="U816" i="6"/>
  <c r="U817" i="6"/>
  <c r="U818" i="6"/>
  <c r="U819" i="6"/>
  <c r="U820" i="6"/>
  <c r="U821" i="6"/>
  <c r="U822" i="6"/>
  <c r="U823" i="6"/>
  <c r="U824" i="6"/>
  <c r="U825" i="6"/>
  <c r="U826" i="6"/>
  <c r="U827" i="6"/>
  <c r="U828" i="6"/>
  <c r="U829" i="6"/>
  <c r="U830" i="6"/>
  <c r="U831" i="6"/>
  <c r="U832" i="6"/>
  <c r="U833" i="6"/>
  <c r="U834" i="6"/>
  <c r="U835" i="6"/>
  <c r="U836" i="6"/>
  <c r="U837" i="6"/>
  <c r="U838" i="6"/>
  <c r="U839" i="6"/>
  <c r="U840" i="6"/>
  <c r="U841" i="6"/>
  <c r="U842" i="6"/>
  <c r="U843" i="6"/>
  <c r="U844" i="6"/>
  <c r="U845" i="6"/>
  <c r="U846" i="6"/>
  <c r="U847" i="6"/>
  <c r="U848" i="6"/>
  <c r="U849" i="6"/>
  <c r="U850" i="6"/>
  <c r="U851" i="6"/>
  <c r="U852" i="6"/>
  <c r="U853" i="6"/>
  <c r="U854" i="6"/>
  <c r="U855" i="6"/>
  <c r="U856" i="6"/>
  <c r="U857" i="6"/>
  <c r="U858" i="6"/>
  <c r="U859" i="6"/>
  <c r="U860" i="6"/>
  <c r="U861" i="6"/>
  <c r="U862" i="6"/>
  <c r="U863" i="6"/>
  <c r="U864" i="6"/>
  <c r="U865" i="6"/>
  <c r="U866" i="6"/>
  <c r="U867" i="6"/>
  <c r="U868" i="6"/>
  <c r="U869" i="6"/>
  <c r="U870" i="6"/>
  <c r="U871" i="6"/>
  <c r="U872" i="6"/>
  <c r="U873" i="6"/>
  <c r="U874" i="6"/>
  <c r="U875" i="6"/>
  <c r="U876" i="6"/>
  <c r="U877" i="6"/>
  <c r="U878" i="6"/>
  <c r="U879" i="6"/>
  <c r="U880" i="6"/>
  <c r="U881" i="6"/>
  <c r="U882" i="6"/>
  <c r="U883" i="6"/>
  <c r="U884" i="6"/>
  <c r="U885" i="6"/>
  <c r="U886" i="6"/>
  <c r="U887" i="6"/>
  <c r="U888" i="6"/>
  <c r="U889" i="6"/>
  <c r="U890" i="6"/>
  <c r="U891" i="6"/>
  <c r="U892" i="6"/>
  <c r="U893" i="6"/>
  <c r="U894" i="6"/>
  <c r="U895" i="6"/>
  <c r="U896" i="6"/>
  <c r="U897" i="6"/>
  <c r="U898" i="6"/>
  <c r="U899" i="6"/>
  <c r="U900" i="6"/>
  <c r="U901" i="6"/>
  <c r="U902" i="6"/>
  <c r="U903" i="6"/>
  <c r="U904" i="6"/>
  <c r="U905" i="6"/>
  <c r="U906" i="6"/>
  <c r="U907" i="6"/>
  <c r="U908" i="6"/>
  <c r="U909" i="6"/>
  <c r="U910" i="6"/>
  <c r="U911" i="6"/>
  <c r="U912" i="6"/>
  <c r="U913" i="6"/>
  <c r="U914" i="6"/>
  <c r="U915" i="6"/>
  <c r="U916" i="6"/>
  <c r="U917" i="6"/>
  <c r="U918" i="6"/>
  <c r="U919" i="6"/>
  <c r="U920" i="6"/>
  <c r="U921" i="6"/>
  <c r="U922" i="6"/>
  <c r="U923" i="6"/>
  <c r="U924" i="6"/>
  <c r="U925" i="6"/>
  <c r="U926" i="6"/>
  <c r="U927" i="6"/>
  <c r="U928" i="6"/>
  <c r="U929" i="6"/>
  <c r="U930" i="6"/>
  <c r="U931" i="6"/>
  <c r="U932" i="6"/>
  <c r="U933" i="6"/>
  <c r="U934" i="6"/>
  <c r="U935" i="6"/>
  <c r="U936" i="6"/>
  <c r="U937" i="6"/>
  <c r="U938" i="6"/>
  <c r="U939" i="6"/>
  <c r="U940" i="6"/>
  <c r="U941" i="6"/>
  <c r="U942" i="6"/>
  <c r="U943" i="6"/>
  <c r="U944" i="6"/>
  <c r="U945" i="6"/>
  <c r="U946" i="6"/>
  <c r="U947" i="6"/>
  <c r="U948" i="6"/>
  <c r="U949" i="6"/>
  <c r="U950" i="6"/>
  <c r="U951" i="6"/>
  <c r="U952" i="6"/>
  <c r="U953" i="6"/>
  <c r="U954" i="6"/>
  <c r="U955" i="6"/>
  <c r="U956" i="6"/>
  <c r="U957" i="6"/>
  <c r="U958" i="6"/>
  <c r="U959" i="6"/>
  <c r="U960" i="6"/>
  <c r="U961" i="6"/>
  <c r="U962" i="6"/>
  <c r="U963" i="6"/>
  <c r="U964" i="6"/>
  <c r="U965" i="6"/>
  <c r="U966" i="6"/>
  <c r="U967" i="6"/>
  <c r="U968" i="6"/>
  <c r="U969" i="6"/>
  <c r="U970" i="6"/>
  <c r="U971" i="6"/>
  <c r="U972" i="6"/>
  <c r="U973" i="6"/>
  <c r="U974" i="6"/>
  <c r="U975" i="6"/>
  <c r="U976" i="6"/>
  <c r="U977" i="6"/>
  <c r="U978" i="6"/>
  <c r="U979" i="6"/>
  <c r="U980" i="6"/>
  <c r="U981" i="6"/>
  <c r="U982" i="6"/>
  <c r="U983" i="6"/>
  <c r="U984" i="6"/>
  <c r="U985" i="6"/>
  <c r="U986" i="6"/>
  <c r="U987" i="6"/>
  <c r="U988" i="6"/>
  <c r="U989" i="6"/>
  <c r="U990" i="6"/>
  <c r="U991" i="6"/>
  <c r="U992" i="6"/>
  <c r="U993" i="6"/>
  <c r="U994" i="6"/>
  <c r="U995" i="6"/>
  <c r="U996" i="6"/>
  <c r="U997" i="6"/>
  <c r="U998" i="6"/>
  <c r="U999" i="6"/>
  <c r="U1000" i="6"/>
  <c r="U1001" i="6"/>
  <c r="U1002" i="6"/>
  <c r="U1003" i="6"/>
  <c r="U1004" i="6"/>
  <c r="U1005" i="6"/>
  <c r="U1006" i="6"/>
  <c r="U1007" i="6"/>
  <c r="U1008" i="6"/>
  <c r="U1009" i="6"/>
  <c r="U1010" i="6"/>
  <c r="U1011" i="6"/>
  <c r="U1012" i="6"/>
  <c r="U1013" i="6"/>
  <c r="U1014" i="6"/>
  <c r="U1015" i="6"/>
  <c r="U1016" i="6"/>
  <c r="U1017" i="6"/>
  <c r="U1018" i="6"/>
  <c r="U1019" i="6"/>
  <c r="U1020" i="6"/>
  <c r="U1021" i="6"/>
  <c r="U1022" i="6"/>
  <c r="U1023" i="6"/>
  <c r="U1024" i="6"/>
  <c r="U1025" i="6"/>
  <c r="U1026" i="6"/>
  <c r="U1027" i="6"/>
  <c r="U1028" i="6"/>
  <c r="U1029" i="6"/>
  <c r="U1030" i="6"/>
  <c r="U1031" i="6"/>
  <c r="U1032" i="6"/>
  <c r="U1033" i="6"/>
  <c r="U1034" i="6"/>
  <c r="U1035" i="6"/>
  <c r="U1036" i="6"/>
  <c r="U1037" i="6"/>
  <c r="U1038" i="6"/>
  <c r="U1039" i="6"/>
  <c r="U1040" i="6"/>
  <c r="U1041" i="6"/>
  <c r="U1042" i="6"/>
  <c r="U1043" i="6"/>
  <c r="U1044" i="6"/>
  <c r="U1045" i="6"/>
  <c r="U1046" i="6"/>
  <c r="U1047" i="6"/>
  <c r="U1048" i="6"/>
  <c r="U1049" i="6"/>
  <c r="U1050" i="6"/>
  <c r="U1051" i="6"/>
  <c r="U1052" i="6"/>
  <c r="U1053" i="6"/>
  <c r="U1054" i="6"/>
  <c r="U1055" i="6"/>
  <c r="U1056" i="6"/>
  <c r="U1057" i="6"/>
  <c r="U1058" i="6"/>
  <c r="U1059" i="6"/>
  <c r="U1060" i="6"/>
  <c r="U1061" i="6"/>
  <c r="U1062" i="6"/>
  <c r="U1063" i="6"/>
  <c r="U1064" i="6"/>
  <c r="U1065" i="6"/>
  <c r="U1066" i="6"/>
  <c r="U1067" i="6"/>
  <c r="U1068" i="6"/>
  <c r="U1069" i="6"/>
  <c r="U1070" i="6"/>
  <c r="U1071" i="6"/>
  <c r="U1072" i="6"/>
  <c r="U1073" i="6"/>
  <c r="U1074" i="6"/>
  <c r="U1075" i="6"/>
  <c r="U1076" i="6"/>
  <c r="U1077" i="6"/>
  <c r="U1078" i="6"/>
  <c r="U1079" i="6"/>
  <c r="U1080" i="6"/>
  <c r="U1081" i="6"/>
  <c r="U1082" i="6"/>
  <c r="U1083" i="6"/>
  <c r="U1084" i="6"/>
  <c r="U1085" i="6"/>
  <c r="U1086" i="6"/>
  <c r="U1087" i="6"/>
  <c r="U1088" i="6"/>
  <c r="U1089" i="6"/>
  <c r="U1090" i="6"/>
  <c r="U1091" i="6"/>
  <c r="U1092" i="6"/>
  <c r="U1093" i="6"/>
  <c r="U1094" i="6"/>
  <c r="U1095" i="6"/>
  <c r="U1096" i="6"/>
  <c r="U1097" i="6"/>
  <c r="U1098" i="6"/>
  <c r="U1099" i="6"/>
  <c r="U1100" i="6"/>
  <c r="U1101" i="6"/>
  <c r="U1102" i="6"/>
  <c r="U1103" i="6"/>
  <c r="U1104" i="6"/>
  <c r="U1105" i="6"/>
  <c r="U1106" i="6"/>
  <c r="U1107" i="6"/>
  <c r="U1108" i="6"/>
  <c r="U1109" i="6"/>
  <c r="U1110" i="6"/>
  <c r="U1111" i="6"/>
  <c r="U1112" i="6"/>
  <c r="U1113" i="6"/>
  <c r="U1114" i="6"/>
  <c r="U1115" i="6"/>
  <c r="U1116" i="6"/>
  <c r="U1117" i="6"/>
  <c r="U1118" i="6"/>
  <c r="U1119" i="6"/>
  <c r="U1120" i="6"/>
  <c r="U1121" i="6"/>
  <c r="U1122" i="6"/>
  <c r="U1123" i="6"/>
  <c r="U1124" i="6"/>
  <c r="U1125" i="6"/>
  <c r="U1126" i="6"/>
  <c r="U1127" i="6"/>
  <c r="U1128" i="6"/>
  <c r="U1129" i="6"/>
  <c r="U1130" i="6"/>
  <c r="U1131" i="6"/>
  <c r="U1132" i="6"/>
  <c r="U1133" i="6"/>
  <c r="U1134" i="6"/>
  <c r="U1135" i="6"/>
  <c r="U1136" i="6"/>
  <c r="U1137" i="6"/>
  <c r="U1138" i="6"/>
  <c r="U1139" i="6"/>
  <c r="U1140" i="6"/>
  <c r="U1141" i="6"/>
  <c r="U1142" i="6"/>
  <c r="U1143" i="6"/>
  <c r="U1144" i="6"/>
  <c r="U1145" i="6"/>
  <c r="U1146" i="6"/>
  <c r="U1147" i="6"/>
  <c r="U1148" i="6"/>
  <c r="U1149" i="6"/>
  <c r="U1150" i="6"/>
  <c r="U1151" i="6"/>
  <c r="U1152" i="6"/>
  <c r="U1153" i="6"/>
  <c r="U1154" i="6"/>
  <c r="U1155" i="6"/>
  <c r="U1156" i="6"/>
  <c r="U1157" i="6"/>
  <c r="U1158" i="6"/>
  <c r="U1159" i="6"/>
  <c r="U1160" i="6"/>
  <c r="U1161" i="6"/>
  <c r="U1162" i="6"/>
  <c r="U1163" i="6"/>
  <c r="U1164" i="6"/>
  <c r="U1165" i="6"/>
  <c r="U1166" i="6"/>
  <c r="U1167" i="6"/>
  <c r="U1168" i="6"/>
  <c r="U1169" i="6"/>
  <c r="U1170" i="6"/>
  <c r="U1171" i="6"/>
  <c r="U1172" i="6"/>
  <c r="U1173" i="6"/>
  <c r="U1174" i="6"/>
  <c r="U1175" i="6"/>
  <c r="U1176" i="6"/>
  <c r="U1177" i="6"/>
  <c r="U1178" i="6"/>
  <c r="U1179" i="6"/>
  <c r="U1180" i="6"/>
  <c r="U1181" i="6"/>
  <c r="U1182" i="6"/>
  <c r="U1183" i="6"/>
  <c r="U1184" i="6"/>
  <c r="U1185" i="6"/>
  <c r="U1186" i="6"/>
  <c r="U1187" i="6"/>
  <c r="U1188" i="6"/>
  <c r="U1189" i="6"/>
  <c r="U1190" i="6"/>
  <c r="U1191" i="6"/>
  <c r="U1192" i="6"/>
  <c r="U1193" i="6"/>
  <c r="U1194" i="6"/>
  <c r="U1195" i="6"/>
  <c r="U1196" i="6"/>
  <c r="U1197" i="6"/>
  <c r="U1198" i="6"/>
  <c r="U1199" i="6"/>
  <c r="U1200" i="6"/>
  <c r="U1201" i="6"/>
  <c r="U1202" i="6"/>
  <c r="U1203" i="6"/>
  <c r="U1204" i="6"/>
  <c r="U1205" i="6"/>
  <c r="U1206" i="6"/>
  <c r="U1207" i="6"/>
  <c r="U1208" i="6"/>
  <c r="U1209" i="6"/>
  <c r="U1210" i="6"/>
  <c r="U1211" i="6"/>
  <c r="U1212" i="6"/>
  <c r="U1213" i="6"/>
  <c r="U1214" i="6"/>
  <c r="U1215" i="6"/>
  <c r="U1216" i="6"/>
  <c r="U1217" i="6"/>
  <c r="U1218" i="6"/>
  <c r="U1219" i="6"/>
  <c r="U1220" i="6"/>
  <c r="U1221" i="6"/>
  <c r="U1222" i="6"/>
  <c r="U1223" i="6"/>
  <c r="U1224" i="6"/>
  <c r="U1225" i="6"/>
  <c r="U1226" i="6"/>
  <c r="U1227" i="6"/>
  <c r="U1228" i="6"/>
  <c r="U1229" i="6"/>
  <c r="U1230" i="6"/>
  <c r="U1231" i="6"/>
  <c r="U1232" i="6"/>
  <c r="U1233" i="6"/>
  <c r="U1234" i="6"/>
  <c r="U1235" i="6"/>
  <c r="U1236" i="6"/>
  <c r="U1237" i="6"/>
  <c r="U1238" i="6"/>
  <c r="U1239" i="6"/>
  <c r="U1240" i="6"/>
  <c r="U1241" i="6"/>
  <c r="U1242" i="6"/>
  <c r="U1243" i="6"/>
  <c r="U1244" i="6"/>
  <c r="U1245" i="6"/>
  <c r="U1246" i="6"/>
  <c r="U1247" i="6"/>
  <c r="U1248" i="6"/>
  <c r="U1249" i="6"/>
  <c r="U1250" i="6"/>
  <c r="U1251" i="6"/>
  <c r="U1252" i="6"/>
  <c r="U1253" i="6"/>
  <c r="U1254" i="6"/>
  <c r="U1255" i="6"/>
  <c r="U1256" i="6"/>
  <c r="U1257" i="6"/>
  <c r="U1258" i="6"/>
  <c r="U1259" i="6"/>
  <c r="U1260" i="6"/>
  <c r="U1261" i="6"/>
  <c r="U1262" i="6"/>
  <c r="U1263" i="6"/>
  <c r="U1264" i="6"/>
  <c r="U1265" i="6"/>
  <c r="U1266" i="6"/>
  <c r="U1267" i="6"/>
  <c r="U1268" i="6"/>
  <c r="U1269" i="6"/>
  <c r="U1270" i="6"/>
  <c r="U1271" i="6"/>
  <c r="U1272" i="6"/>
  <c r="U1273" i="6"/>
  <c r="U1274" i="6"/>
  <c r="U1275" i="6"/>
  <c r="U1276" i="6"/>
  <c r="U1277" i="6"/>
  <c r="U1278" i="6"/>
  <c r="U1279" i="6"/>
  <c r="U1280" i="6"/>
  <c r="U1281" i="6"/>
  <c r="U1282" i="6"/>
  <c r="U1283" i="6"/>
  <c r="U1284" i="6"/>
  <c r="U1285" i="6"/>
  <c r="U1286" i="6"/>
  <c r="U1287" i="6"/>
  <c r="U1288" i="6"/>
  <c r="U1289" i="6"/>
  <c r="U1290" i="6"/>
  <c r="U1291" i="6"/>
  <c r="U1292" i="6"/>
  <c r="U1293" i="6"/>
  <c r="U1294" i="6"/>
  <c r="U1295" i="6"/>
  <c r="U1296" i="6"/>
  <c r="U1297" i="6"/>
  <c r="U1298" i="6"/>
  <c r="U1299" i="6"/>
  <c r="U1300" i="6"/>
  <c r="U1301" i="6"/>
  <c r="U1302" i="6"/>
  <c r="U1303" i="6"/>
  <c r="U1304" i="6"/>
  <c r="U1305" i="6"/>
  <c r="U1306" i="6"/>
  <c r="U1307" i="6"/>
  <c r="U1308" i="6"/>
  <c r="U1309" i="6"/>
  <c r="U1310" i="6"/>
  <c r="U1311" i="6"/>
  <c r="U1312" i="6"/>
  <c r="U1313" i="6"/>
  <c r="U1314" i="6"/>
  <c r="U1315" i="6"/>
  <c r="U1316" i="6"/>
  <c r="U1317" i="6"/>
  <c r="U1318" i="6"/>
  <c r="U1319" i="6"/>
  <c r="U1320" i="6"/>
  <c r="U1321" i="6"/>
  <c r="U1322" i="6"/>
  <c r="U1323" i="6"/>
  <c r="U1324" i="6"/>
  <c r="U1325" i="6"/>
  <c r="U1326" i="6"/>
  <c r="U1327" i="6"/>
  <c r="U1328" i="6"/>
  <c r="U1329" i="6"/>
  <c r="U1330" i="6"/>
  <c r="U1331" i="6"/>
  <c r="U1332" i="6"/>
  <c r="U1333" i="6"/>
  <c r="U1334" i="6"/>
  <c r="U1335" i="6"/>
  <c r="U1336" i="6"/>
  <c r="U1337" i="6"/>
  <c r="U1338" i="6"/>
  <c r="U1339" i="6"/>
  <c r="U1340" i="6"/>
  <c r="U1341" i="6"/>
  <c r="U1342" i="6"/>
  <c r="U1343" i="6"/>
  <c r="U1344" i="6"/>
  <c r="U1345" i="6"/>
  <c r="U1346" i="6"/>
  <c r="U1347" i="6"/>
  <c r="U1348" i="6"/>
  <c r="U1349" i="6"/>
  <c r="U1350" i="6"/>
  <c r="U1351" i="6"/>
  <c r="U1352" i="6"/>
  <c r="U1353" i="6"/>
  <c r="U1354" i="6"/>
  <c r="U1355" i="6"/>
  <c r="U1356" i="6"/>
  <c r="U1357" i="6"/>
  <c r="U1358" i="6"/>
  <c r="U1359" i="6"/>
  <c r="U1360" i="6"/>
  <c r="U1361" i="6"/>
  <c r="U1362" i="6"/>
  <c r="U1363" i="6"/>
  <c r="U1364" i="6"/>
  <c r="U1365" i="6"/>
  <c r="U1366" i="6"/>
  <c r="U1367" i="6"/>
  <c r="U1368" i="6"/>
  <c r="U1369" i="6"/>
  <c r="U1370" i="6"/>
  <c r="U1371" i="6"/>
  <c r="U1372" i="6"/>
  <c r="U1373" i="6"/>
  <c r="U1374" i="6"/>
  <c r="U1375" i="6"/>
  <c r="U1376" i="6"/>
  <c r="U1377" i="6"/>
  <c r="U1378" i="6"/>
  <c r="U1379" i="6"/>
  <c r="U1380" i="6"/>
  <c r="U1381" i="6"/>
  <c r="U1382" i="6"/>
  <c r="U1383" i="6"/>
  <c r="U1384" i="6"/>
  <c r="U1385" i="6"/>
  <c r="U1386" i="6"/>
  <c r="U1387" i="6"/>
  <c r="U1388" i="6"/>
  <c r="U1389" i="6"/>
  <c r="U1390" i="6"/>
  <c r="U1391" i="6"/>
  <c r="U1392" i="6"/>
  <c r="U1393" i="6"/>
  <c r="U1394" i="6"/>
  <c r="U1395" i="6"/>
  <c r="U1396" i="6"/>
  <c r="U1397" i="6"/>
  <c r="U1398" i="6"/>
  <c r="U1399" i="6"/>
  <c r="U1400" i="6"/>
  <c r="U1401" i="6"/>
  <c r="U1402" i="6"/>
  <c r="U1403" i="6"/>
  <c r="U1404" i="6"/>
  <c r="U1405" i="6"/>
  <c r="U1406" i="6"/>
  <c r="U1407" i="6"/>
  <c r="U1408" i="6"/>
  <c r="U1409" i="6"/>
  <c r="U1410" i="6"/>
  <c r="U1411" i="6"/>
  <c r="U1412" i="6"/>
  <c r="U1413" i="6"/>
  <c r="U1414" i="6"/>
  <c r="U1415" i="6"/>
  <c r="U1416" i="6"/>
  <c r="U1417" i="6"/>
  <c r="U1418" i="6"/>
  <c r="U1419" i="6"/>
  <c r="U1420" i="6"/>
  <c r="U1421" i="6"/>
  <c r="U1422" i="6"/>
  <c r="U1423" i="6"/>
  <c r="U1424" i="6"/>
  <c r="U1425" i="6"/>
  <c r="U1426" i="6"/>
  <c r="U1427" i="6"/>
  <c r="U1428" i="6"/>
  <c r="U1429" i="6"/>
  <c r="U1430" i="6"/>
  <c r="U1431" i="6"/>
  <c r="U1432" i="6"/>
  <c r="U1433" i="6"/>
  <c r="U1434" i="6"/>
  <c r="U1435" i="6"/>
  <c r="U1436" i="6"/>
  <c r="U1437" i="6"/>
  <c r="U1438" i="6"/>
  <c r="U1439" i="6"/>
  <c r="U1440" i="6"/>
  <c r="U1441" i="6"/>
  <c r="U1442" i="6"/>
  <c r="U1443" i="6"/>
  <c r="U1444" i="6"/>
  <c r="U1445" i="6"/>
  <c r="U1446" i="6"/>
  <c r="U1447" i="6"/>
  <c r="U1448" i="6"/>
  <c r="U1449" i="6"/>
  <c r="U1450" i="6"/>
  <c r="U1451" i="6"/>
  <c r="U1452" i="6"/>
  <c r="U1453" i="6"/>
  <c r="U1454" i="6"/>
  <c r="U1455" i="6"/>
  <c r="U1456" i="6"/>
  <c r="U1457" i="6"/>
  <c r="U1458" i="6"/>
  <c r="U1459" i="6"/>
  <c r="U1460" i="6"/>
  <c r="U1461" i="6"/>
  <c r="U1462" i="6"/>
  <c r="U1463" i="6"/>
  <c r="U1464" i="6"/>
  <c r="U1465" i="6"/>
  <c r="U1466" i="6"/>
  <c r="U1467" i="6"/>
  <c r="U1468" i="6"/>
  <c r="U1469" i="6"/>
  <c r="U1470" i="6"/>
  <c r="U1471" i="6"/>
  <c r="U1472" i="6"/>
  <c r="U1473" i="6"/>
  <c r="U1474" i="6"/>
  <c r="U1475" i="6"/>
  <c r="U1476" i="6"/>
  <c r="U1477" i="6"/>
  <c r="U1478" i="6"/>
  <c r="U1479" i="6"/>
  <c r="U1480" i="6"/>
  <c r="U1481" i="6"/>
  <c r="U1482" i="6"/>
  <c r="U1483" i="6"/>
  <c r="U1484" i="6"/>
  <c r="U1485" i="6"/>
  <c r="U1486" i="6"/>
  <c r="U1487" i="6"/>
  <c r="U1488" i="6"/>
  <c r="U1489" i="6"/>
  <c r="U1490" i="6"/>
  <c r="U1491" i="6"/>
  <c r="U1492" i="6"/>
  <c r="U1493" i="6"/>
  <c r="U1494" i="6"/>
  <c r="U1495" i="6"/>
  <c r="U1496" i="6"/>
  <c r="U1497" i="6"/>
  <c r="U1498" i="6"/>
  <c r="U1499" i="6"/>
  <c r="U1500" i="6"/>
  <c r="U1501" i="6"/>
  <c r="U1502" i="6"/>
  <c r="U1503" i="6"/>
  <c r="U1504" i="6"/>
  <c r="U1505" i="6"/>
  <c r="U1506" i="6"/>
  <c r="U1507" i="6"/>
  <c r="U1508" i="6"/>
  <c r="U1509" i="6"/>
  <c r="U1510" i="6"/>
  <c r="U1511" i="6"/>
  <c r="U1512" i="6"/>
  <c r="U1513" i="6"/>
  <c r="U1514" i="6"/>
  <c r="U1515" i="6"/>
  <c r="U1516" i="6"/>
  <c r="U1517" i="6"/>
  <c r="U1518" i="6"/>
  <c r="U1519" i="6"/>
  <c r="U1520" i="6"/>
  <c r="U1521" i="6"/>
  <c r="U1522" i="6"/>
  <c r="U1523" i="6"/>
  <c r="U1524" i="6"/>
  <c r="U1525" i="6"/>
  <c r="U1526" i="6"/>
  <c r="U1527" i="6"/>
  <c r="U1528" i="6"/>
  <c r="U1529" i="6"/>
  <c r="U1530" i="6"/>
  <c r="U1531" i="6"/>
  <c r="U1532" i="6"/>
  <c r="U1533" i="6"/>
  <c r="U1534" i="6"/>
  <c r="U1535" i="6"/>
  <c r="U1536" i="6"/>
  <c r="U1537" i="6"/>
  <c r="U1538" i="6"/>
  <c r="U1539" i="6"/>
  <c r="U1540" i="6"/>
  <c r="U1541" i="6"/>
  <c r="U1542" i="6"/>
  <c r="U1543" i="6"/>
  <c r="U1544" i="6"/>
  <c r="U1545" i="6"/>
  <c r="U1546" i="6"/>
  <c r="U1547" i="6"/>
  <c r="U1548" i="6"/>
  <c r="U1549" i="6"/>
  <c r="U1550" i="6"/>
  <c r="U1551" i="6"/>
  <c r="U1552" i="6"/>
  <c r="U1553" i="6"/>
  <c r="U1554" i="6"/>
  <c r="U1555" i="6"/>
  <c r="U1556" i="6"/>
  <c r="U1557" i="6"/>
  <c r="U1558" i="6"/>
  <c r="U1559" i="6"/>
  <c r="U1560" i="6"/>
  <c r="U1561" i="6"/>
  <c r="U1562" i="6"/>
  <c r="U1563" i="6"/>
  <c r="U1564" i="6"/>
  <c r="U1565" i="6"/>
  <c r="U1566" i="6"/>
  <c r="U1567" i="6"/>
  <c r="U1568" i="6"/>
  <c r="U1569" i="6"/>
  <c r="U1570" i="6"/>
  <c r="U1571" i="6"/>
  <c r="U1572" i="6"/>
  <c r="U1573" i="6"/>
  <c r="U1574" i="6"/>
  <c r="U1575" i="6"/>
  <c r="U1576" i="6"/>
  <c r="U1577" i="6"/>
  <c r="U1578" i="6"/>
  <c r="U1579" i="6"/>
  <c r="U1580" i="6"/>
  <c r="U1581" i="6"/>
  <c r="U1582" i="6"/>
  <c r="U1583" i="6"/>
  <c r="U1584" i="6"/>
  <c r="U1585" i="6"/>
  <c r="U1586" i="6"/>
  <c r="U1587" i="6"/>
  <c r="U1588" i="6"/>
  <c r="U1589" i="6"/>
  <c r="U1590" i="6"/>
  <c r="U1591" i="6"/>
  <c r="U1592" i="6"/>
  <c r="U1593" i="6"/>
  <c r="U1594" i="6"/>
  <c r="U1595" i="6"/>
  <c r="U1596" i="6"/>
  <c r="U1597" i="6"/>
  <c r="U1598" i="6"/>
  <c r="U1599" i="6"/>
  <c r="U1600" i="6"/>
  <c r="U1601" i="6"/>
  <c r="U1602" i="6"/>
  <c r="U1603" i="6"/>
  <c r="U1604" i="6"/>
  <c r="U1605" i="6"/>
  <c r="U1606" i="6"/>
  <c r="U1607" i="6"/>
  <c r="U1608" i="6"/>
  <c r="U1609" i="6"/>
  <c r="U1610" i="6"/>
  <c r="U1611" i="6"/>
  <c r="U1612" i="6"/>
  <c r="U1613" i="6"/>
  <c r="U1614" i="6"/>
  <c r="U1615" i="6"/>
  <c r="U1616" i="6"/>
  <c r="U1617" i="6"/>
  <c r="U1618" i="6"/>
  <c r="U1619" i="6"/>
  <c r="U1620" i="6"/>
  <c r="U1621" i="6"/>
  <c r="U1622" i="6"/>
  <c r="U1623" i="6"/>
  <c r="U1624" i="6"/>
  <c r="U1625" i="6"/>
  <c r="U1626" i="6"/>
  <c r="U1627" i="6"/>
  <c r="U1628" i="6"/>
  <c r="U1629" i="6"/>
  <c r="U1630" i="6"/>
  <c r="U1631" i="6"/>
  <c r="U1632" i="6"/>
  <c r="U1633" i="6"/>
  <c r="U1634" i="6"/>
  <c r="U1635" i="6"/>
  <c r="U1636" i="6"/>
  <c r="U1637" i="6"/>
  <c r="U1638" i="6"/>
  <c r="U1639" i="6"/>
  <c r="U1640" i="6"/>
  <c r="U1641" i="6"/>
  <c r="U1642" i="6"/>
  <c r="U1643" i="6"/>
  <c r="U1644" i="6"/>
  <c r="U1645" i="6"/>
  <c r="U1646" i="6"/>
  <c r="U1647" i="6"/>
  <c r="U1648" i="6"/>
  <c r="U1649" i="6"/>
  <c r="U1650" i="6"/>
  <c r="U1651" i="6"/>
  <c r="U1652" i="6"/>
  <c r="U1653" i="6"/>
  <c r="U1654" i="6"/>
  <c r="U1655" i="6"/>
  <c r="U1656" i="6"/>
  <c r="U1657" i="6"/>
  <c r="U1658" i="6"/>
  <c r="U1659" i="6"/>
  <c r="U1660" i="6"/>
  <c r="U1661" i="6"/>
  <c r="U1662" i="6"/>
  <c r="U1663" i="6"/>
  <c r="U1664" i="6"/>
  <c r="U1665" i="6"/>
  <c r="U1666" i="6"/>
  <c r="U1667" i="6"/>
  <c r="U1668" i="6"/>
  <c r="U1669" i="6"/>
  <c r="U1670" i="6"/>
  <c r="U1671" i="6"/>
  <c r="U1672" i="6"/>
  <c r="U1673" i="6"/>
  <c r="U1674" i="6"/>
  <c r="U1675" i="6"/>
  <c r="U1676" i="6"/>
  <c r="U1677" i="6"/>
  <c r="U1678" i="6"/>
  <c r="U1679" i="6"/>
  <c r="U1680" i="6"/>
  <c r="U1681" i="6"/>
  <c r="U1682" i="6"/>
  <c r="U1683" i="6"/>
  <c r="U1684" i="6"/>
  <c r="U1685" i="6"/>
  <c r="U1686" i="6"/>
  <c r="U1687" i="6"/>
  <c r="U1688" i="6"/>
  <c r="U1689" i="6"/>
  <c r="U1690" i="6"/>
  <c r="U1691" i="6"/>
  <c r="U1692" i="6"/>
  <c r="U1693" i="6"/>
  <c r="U1694" i="6"/>
  <c r="U1695" i="6"/>
  <c r="U1696" i="6"/>
  <c r="U1697" i="6"/>
  <c r="U1698" i="6"/>
  <c r="U1699" i="6"/>
  <c r="U1700" i="6"/>
  <c r="U1701" i="6"/>
  <c r="U1702" i="6"/>
  <c r="U1703" i="6"/>
  <c r="U1704" i="6"/>
  <c r="U1705" i="6"/>
  <c r="U1706" i="6"/>
  <c r="U1707" i="6"/>
  <c r="U1708" i="6"/>
  <c r="U1709" i="6"/>
  <c r="U1710" i="6"/>
  <c r="U1711" i="6"/>
  <c r="U1712" i="6"/>
  <c r="U1713" i="6"/>
  <c r="U1714" i="6"/>
  <c r="U1715" i="6"/>
  <c r="U1716" i="6"/>
  <c r="U1717" i="6"/>
  <c r="U1718" i="6"/>
  <c r="U1719" i="6"/>
  <c r="U1720" i="6"/>
  <c r="U1721" i="6"/>
  <c r="U1722" i="6"/>
  <c r="U1723" i="6"/>
  <c r="U1724" i="6"/>
  <c r="U1725" i="6"/>
  <c r="U1726" i="6"/>
  <c r="U1727" i="6"/>
  <c r="U1728" i="6"/>
  <c r="U1729" i="6"/>
  <c r="U1730" i="6"/>
  <c r="U1731" i="6"/>
  <c r="U1732" i="6"/>
  <c r="U1733" i="6"/>
  <c r="U1734" i="6"/>
  <c r="U1735" i="6"/>
  <c r="U1736" i="6"/>
  <c r="U1737" i="6"/>
  <c r="U1738" i="6"/>
  <c r="U1739" i="6"/>
  <c r="U1740" i="6"/>
  <c r="U1741" i="6"/>
  <c r="U1742" i="6"/>
  <c r="U1743" i="6"/>
  <c r="U1744" i="6"/>
  <c r="U1745" i="6"/>
  <c r="U1746" i="6"/>
  <c r="U1747" i="6"/>
  <c r="U1748" i="6"/>
  <c r="U1749" i="6"/>
  <c r="U1750" i="6"/>
  <c r="U1751" i="6"/>
  <c r="U1752" i="6"/>
  <c r="U1753" i="6"/>
  <c r="U1754" i="6"/>
  <c r="U1755" i="6"/>
  <c r="U1756" i="6"/>
  <c r="U1757" i="6"/>
  <c r="U1758" i="6"/>
  <c r="U1759" i="6"/>
  <c r="U1760" i="6"/>
  <c r="U1761" i="6"/>
  <c r="U1762" i="6"/>
  <c r="U1763" i="6"/>
  <c r="U1764" i="6"/>
  <c r="U1765" i="6"/>
  <c r="U1766" i="6"/>
  <c r="U1767" i="6"/>
  <c r="U1768" i="6"/>
  <c r="U1769" i="6"/>
  <c r="U1770" i="6"/>
  <c r="U1771" i="6"/>
  <c r="U1772" i="6"/>
  <c r="U1773" i="6"/>
  <c r="U1774" i="6"/>
  <c r="U1775" i="6"/>
  <c r="U1776" i="6"/>
  <c r="U1777" i="6"/>
  <c r="U1778" i="6"/>
  <c r="U1779" i="6"/>
  <c r="U1780" i="6"/>
  <c r="U1781" i="6"/>
  <c r="U1782" i="6"/>
  <c r="U1783" i="6"/>
  <c r="U1784" i="6"/>
  <c r="U1785" i="6"/>
  <c r="U1786" i="6"/>
  <c r="U1787" i="6"/>
  <c r="U1788" i="6"/>
  <c r="U1789" i="6"/>
  <c r="U1790" i="6"/>
  <c r="U1791" i="6"/>
  <c r="U1792" i="6"/>
  <c r="U1793" i="6"/>
  <c r="U1794" i="6"/>
  <c r="U1795" i="6"/>
  <c r="U1796" i="6"/>
  <c r="U1797" i="6"/>
  <c r="U1798" i="6"/>
  <c r="U1799" i="6"/>
  <c r="U1800" i="6"/>
  <c r="U1801" i="6"/>
  <c r="U1802" i="6"/>
  <c r="U1803" i="6"/>
  <c r="U1804" i="6"/>
  <c r="U1805" i="6"/>
  <c r="U1806" i="6"/>
  <c r="U1807" i="6"/>
  <c r="U1808" i="6"/>
  <c r="U1809" i="6"/>
  <c r="U1810" i="6"/>
  <c r="U1811" i="6"/>
  <c r="U1812" i="6"/>
  <c r="U1813" i="6"/>
  <c r="U1814" i="6"/>
  <c r="U1815" i="6"/>
  <c r="U1816" i="6"/>
  <c r="U1817" i="6"/>
  <c r="U1818" i="6"/>
  <c r="U1819" i="6"/>
  <c r="U1820" i="6"/>
  <c r="U1821" i="6"/>
  <c r="U1822" i="6"/>
  <c r="U1823" i="6"/>
  <c r="U1824" i="6"/>
  <c r="U1825" i="6"/>
  <c r="U1826" i="6"/>
  <c r="U1827" i="6"/>
  <c r="U1828" i="6"/>
  <c r="U1829" i="6"/>
  <c r="U1830" i="6"/>
  <c r="U1831" i="6"/>
  <c r="U1832" i="6"/>
  <c r="U1833" i="6"/>
  <c r="U1834" i="6"/>
  <c r="U1835" i="6"/>
  <c r="U1836" i="6"/>
  <c r="U1837" i="6"/>
  <c r="U1838" i="6"/>
  <c r="U1839" i="6"/>
  <c r="U1840" i="6"/>
  <c r="U1841" i="6"/>
  <c r="U1842" i="6"/>
  <c r="U1843" i="6"/>
  <c r="U1844" i="6"/>
  <c r="U1845" i="6"/>
  <c r="U1846" i="6"/>
  <c r="U1847" i="6"/>
  <c r="U1848" i="6"/>
  <c r="U1849" i="6"/>
  <c r="U1850" i="6"/>
  <c r="U1851" i="6"/>
  <c r="U1852" i="6"/>
  <c r="U1853" i="6"/>
  <c r="U1854" i="6"/>
  <c r="U1855" i="6"/>
  <c r="U1856" i="6"/>
  <c r="U1857" i="6"/>
  <c r="U1858" i="6"/>
  <c r="U1859" i="6"/>
  <c r="U1860" i="6"/>
  <c r="U1861" i="6"/>
  <c r="U1862" i="6"/>
  <c r="U1863" i="6"/>
  <c r="U1864" i="6"/>
  <c r="U1865" i="6"/>
  <c r="U1866" i="6"/>
  <c r="U1867" i="6"/>
  <c r="U1868" i="6"/>
  <c r="U1869" i="6"/>
  <c r="U1870" i="6"/>
  <c r="U1871" i="6"/>
  <c r="U1872" i="6"/>
  <c r="U1873" i="6"/>
  <c r="U1874" i="6"/>
  <c r="U1875" i="6"/>
  <c r="U1876" i="6"/>
  <c r="U1877" i="6"/>
  <c r="U1878" i="6"/>
  <c r="U1879" i="6"/>
  <c r="U1880" i="6"/>
  <c r="U1881" i="6"/>
  <c r="U1882" i="6"/>
  <c r="U1883" i="6"/>
  <c r="U1884" i="6"/>
  <c r="U1885" i="6"/>
  <c r="U1886" i="6"/>
  <c r="U1887" i="6"/>
  <c r="U1888" i="6"/>
  <c r="U1889" i="6"/>
  <c r="U1890" i="6"/>
  <c r="U1891" i="6"/>
  <c r="U1892" i="6"/>
  <c r="U1893" i="6"/>
  <c r="U1894" i="6"/>
  <c r="U1895" i="6"/>
  <c r="U1896" i="6"/>
  <c r="U1897" i="6"/>
  <c r="U1898" i="6"/>
  <c r="U1899" i="6"/>
  <c r="U1900" i="6"/>
  <c r="U1901" i="6"/>
  <c r="U1902" i="6"/>
  <c r="U1903" i="6"/>
  <c r="U1904" i="6"/>
  <c r="U1905" i="6"/>
  <c r="U1906" i="6"/>
  <c r="U1907" i="6"/>
  <c r="U1908" i="6"/>
  <c r="U1909" i="6"/>
  <c r="U1910" i="6"/>
  <c r="U1911" i="6"/>
  <c r="U1912" i="6"/>
  <c r="U1913" i="6"/>
  <c r="U1914" i="6"/>
  <c r="U1915" i="6"/>
  <c r="U1916" i="6"/>
  <c r="U1917" i="6"/>
  <c r="U1918" i="6"/>
  <c r="U1919" i="6"/>
  <c r="U1920" i="6"/>
  <c r="U1921" i="6"/>
  <c r="U1922" i="6"/>
  <c r="U1923" i="6"/>
  <c r="U1924" i="6"/>
  <c r="U1925" i="6"/>
  <c r="U1926" i="6"/>
  <c r="U1927" i="6"/>
  <c r="U1928" i="6"/>
  <c r="U1929" i="6"/>
  <c r="U1930" i="6"/>
  <c r="U1931" i="6"/>
  <c r="U1932" i="6"/>
  <c r="U1933" i="6"/>
  <c r="U1934" i="6"/>
  <c r="U1935" i="6"/>
  <c r="U1936" i="6"/>
  <c r="U1937" i="6"/>
  <c r="U1938" i="6"/>
  <c r="U1939" i="6"/>
  <c r="U1940" i="6"/>
  <c r="U1941" i="6"/>
  <c r="U1942" i="6"/>
  <c r="U1943" i="6"/>
  <c r="U1944" i="6"/>
  <c r="U1945" i="6"/>
  <c r="U1946" i="6"/>
  <c r="U1947" i="6"/>
  <c r="U1948" i="6"/>
  <c r="U1949" i="6"/>
  <c r="U1950" i="6"/>
  <c r="U1951" i="6"/>
  <c r="U1952" i="6"/>
  <c r="U1953" i="6"/>
  <c r="U1954" i="6"/>
  <c r="U1955" i="6"/>
  <c r="U1956" i="6"/>
  <c r="U1957" i="6"/>
  <c r="U1958" i="6"/>
  <c r="U1959" i="6"/>
  <c r="U1960" i="6"/>
  <c r="U1961" i="6"/>
  <c r="U1962" i="6"/>
  <c r="U1963" i="6"/>
  <c r="U1964" i="6"/>
  <c r="U1965" i="6"/>
  <c r="U1966" i="6"/>
  <c r="U1967" i="6"/>
  <c r="U1968" i="6"/>
  <c r="U1969" i="6"/>
  <c r="U1970" i="6"/>
  <c r="U1971" i="6"/>
  <c r="U1972" i="6"/>
  <c r="U1973" i="6"/>
  <c r="U1974" i="6"/>
  <c r="U1975" i="6"/>
  <c r="U1976" i="6"/>
  <c r="U1977" i="6"/>
  <c r="U1978" i="6"/>
  <c r="U1979" i="6"/>
  <c r="U1980" i="6"/>
  <c r="U1981" i="6"/>
  <c r="U1982" i="6"/>
  <c r="U1983" i="6"/>
  <c r="U1984" i="6"/>
  <c r="U1985" i="6"/>
  <c r="U1986" i="6"/>
  <c r="U1987" i="6"/>
  <c r="U1988" i="6"/>
  <c r="U1989" i="6"/>
  <c r="U1990" i="6"/>
  <c r="U1991" i="6"/>
  <c r="U1992" i="6"/>
  <c r="U1993" i="6"/>
  <c r="U1994" i="6"/>
  <c r="U1995" i="6"/>
  <c r="U1996" i="6"/>
  <c r="U1997" i="6"/>
  <c r="U1998" i="6"/>
  <c r="U1999" i="6"/>
  <c r="U2000" i="6"/>
  <c r="U2001" i="6"/>
  <c r="U2002" i="6"/>
  <c r="U2003" i="6"/>
  <c r="U2004" i="6"/>
  <c r="U2005" i="6"/>
  <c r="U2006" i="6"/>
  <c r="U2007" i="6"/>
  <c r="U2008" i="6"/>
  <c r="U2009" i="6"/>
  <c r="U2010" i="6"/>
  <c r="U2011" i="6"/>
  <c r="U2012" i="6"/>
  <c r="U2013" i="6"/>
  <c r="U2014" i="6"/>
  <c r="U2015" i="6"/>
  <c r="U2016" i="6"/>
  <c r="U2017" i="6"/>
  <c r="U2018" i="6"/>
  <c r="U2019" i="6"/>
  <c r="U2020" i="6"/>
  <c r="U2021" i="6"/>
  <c r="U2022" i="6"/>
  <c r="U2023" i="6"/>
  <c r="U2024" i="6"/>
  <c r="U2025" i="6"/>
  <c r="U2026" i="6"/>
  <c r="U2027" i="6"/>
  <c r="U2028" i="6"/>
  <c r="U2029" i="6"/>
  <c r="U2030" i="6"/>
  <c r="U2031" i="6"/>
  <c r="U2032" i="6"/>
  <c r="U2033" i="6"/>
  <c r="U2034" i="6"/>
  <c r="U2035" i="6"/>
  <c r="U2036" i="6"/>
  <c r="U2037" i="6"/>
  <c r="U2038" i="6"/>
  <c r="U2039" i="6"/>
  <c r="U2040" i="6"/>
  <c r="U2041" i="6"/>
  <c r="U2042" i="6"/>
  <c r="U2043" i="6"/>
  <c r="U2044" i="6"/>
  <c r="U2045" i="6"/>
  <c r="U2046" i="6"/>
  <c r="U2047" i="6"/>
  <c r="U2048" i="6"/>
  <c r="U2049" i="6"/>
  <c r="U2050" i="6"/>
  <c r="U2051" i="6"/>
  <c r="U2052" i="6"/>
  <c r="U2053" i="6"/>
  <c r="U2054" i="6"/>
  <c r="U2055" i="6"/>
  <c r="U2056" i="6"/>
  <c r="U2057" i="6"/>
  <c r="U2058" i="6"/>
  <c r="U2059" i="6"/>
  <c r="U2060" i="6"/>
  <c r="U2061" i="6"/>
  <c r="U2062" i="6"/>
  <c r="U2063" i="6"/>
  <c r="U2064" i="6"/>
  <c r="U2065" i="6"/>
  <c r="U2066" i="6"/>
  <c r="U2067" i="6"/>
  <c r="U2068" i="6"/>
  <c r="U2069" i="6"/>
  <c r="U2070" i="6"/>
  <c r="U2071" i="6"/>
  <c r="U2072" i="6"/>
  <c r="U2073" i="6"/>
  <c r="U2074" i="6"/>
  <c r="U2075" i="6"/>
  <c r="U2076" i="6"/>
  <c r="U2077" i="6"/>
  <c r="U2078" i="6"/>
  <c r="U2079" i="6"/>
  <c r="U2080" i="6"/>
  <c r="U2081" i="6"/>
  <c r="U2082" i="6"/>
  <c r="U2083" i="6"/>
  <c r="U2084" i="6"/>
  <c r="U2085" i="6"/>
  <c r="U2086" i="6"/>
  <c r="U2087" i="6"/>
  <c r="U2088" i="6"/>
  <c r="U2089" i="6"/>
  <c r="U2090" i="6"/>
  <c r="U2091" i="6"/>
  <c r="U2092" i="6"/>
  <c r="U2093" i="6"/>
  <c r="U2094" i="6"/>
  <c r="U2095" i="6"/>
  <c r="U2096" i="6"/>
  <c r="U2097" i="6"/>
  <c r="U2098" i="6"/>
  <c r="U2099" i="6"/>
  <c r="U2100" i="6"/>
  <c r="U2101" i="6"/>
  <c r="U2102" i="6"/>
  <c r="U2103" i="6"/>
  <c r="U2104" i="6"/>
  <c r="U2105" i="6"/>
  <c r="U2106" i="6"/>
  <c r="U2107" i="6"/>
  <c r="U2108" i="6"/>
  <c r="U2109" i="6"/>
  <c r="U2110" i="6"/>
  <c r="U2111" i="6"/>
  <c r="U2112" i="6"/>
  <c r="U2113" i="6"/>
  <c r="U2114" i="6"/>
  <c r="U2115" i="6"/>
  <c r="U2116" i="6"/>
  <c r="U2117" i="6"/>
  <c r="U2118" i="6"/>
  <c r="U2119" i="6"/>
  <c r="U2120" i="6"/>
  <c r="U2121" i="6"/>
  <c r="U2122" i="6"/>
  <c r="U2123" i="6"/>
  <c r="U2124" i="6"/>
  <c r="U2125" i="6"/>
  <c r="U2126" i="6"/>
  <c r="U2127" i="6"/>
  <c r="U2128" i="6"/>
  <c r="U2129" i="6"/>
  <c r="U2130" i="6"/>
  <c r="U2131" i="6"/>
  <c r="U2132" i="6"/>
  <c r="U2133" i="6"/>
  <c r="U2134" i="6"/>
  <c r="U2135" i="6"/>
  <c r="U2136" i="6"/>
  <c r="U2137" i="6"/>
  <c r="U2138" i="6"/>
  <c r="U2139" i="6"/>
  <c r="U2140" i="6"/>
  <c r="U2141" i="6"/>
  <c r="U2142" i="6"/>
  <c r="U2143" i="6"/>
  <c r="U2144" i="6"/>
  <c r="U2145" i="6"/>
  <c r="U2146" i="6"/>
  <c r="U2147" i="6"/>
  <c r="U2148" i="6"/>
  <c r="U2149" i="6"/>
  <c r="U2150" i="6"/>
  <c r="U2151" i="6"/>
  <c r="U2152" i="6"/>
  <c r="U2153" i="6"/>
  <c r="U2154" i="6"/>
  <c r="U2155" i="6"/>
  <c r="U2156" i="6"/>
  <c r="U2157" i="6"/>
  <c r="U2158" i="6"/>
  <c r="U2159" i="6"/>
  <c r="U2160" i="6"/>
  <c r="U2161" i="6"/>
  <c r="U2162" i="6"/>
  <c r="U2163" i="6"/>
  <c r="U2164" i="6"/>
  <c r="U2165" i="6"/>
  <c r="U2166" i="6"/>
  <c r="U2167" i="6"/>
  <c r="U2168" i="6"/>
  <c r="U2169" i="6"/>
  <c r="U2170" i="6"/>
  <c r="U2171" i="6"/>
  <c r="U2172" i="6"/>
  <c r="U2173" i="6"/>
  <c r="U2174" i="6"/>
  <c r="U2175" i="6"/>
  <c r="U2176" i="6"/>
  <c r="U2177" i="6"/>
  <c r="U2178" i="6"/>
  <c r="U2179" i="6"/>
  <c r="U2180" i="6"/>
  <c r="U2181" i="6"/>
  <c r="U2182" i="6"/>
  <c r="U2183" i="6"/>
  <c r="U2184" i="6"/>
  <c r="U2185" i="6"/>
  <c r="U2186" i="6"/>
  <c r="U2187" i="6"/>
  <c r="U2188" i="6"/>
  <c r="U2189" i="6"/>
  <c r="U2190" i="6"/>
  <c r="U2191" i="6"/>
  <c r="U2192" i="6"/>
  <c r="U2193" i="6"/>
  <c r="U2194" i="6"/>
  <c r="U2195" i="6"/>
  <c r="U2196" i="6"/>
  <c r="U2197" i="6"/>
  <c r="U2198" i="6"/>
  <c r="U2199" i="6"/>
  <c r="U2200" i="6"/>
  <c r="U2201" i="6"/>
  <c r="U2202" i="6"/>
  <c r="U2203" i="6"/>
  <c r="U2204" i="6"/>
  <c r="U2205" i="6"/>
  <c r="U2206" i="6"/>
  <c r="U2207" i="6"/>
  <c r="U2208" i="6"/>
  <c r="U2209" i="6"/>
  <c r="U2210" i="6"/>
  <c r="U2211" i="6"/>
  <c r="U2212" i="6"/>
  <c r="U2213" i="6"/>
  <c r="U2214" i="6"/>
  <c r="U2215" i="6"/>
  <c r="U2216" i="6"/>
  <c r="U2217" i="6"/>
  <c r="U2218" i="6"/>
  <c r="U2219" i="6"/>
  <c r="U2220" i="6"/>
  <c r="U2221" i="6"/>
  <c r="U2222" i="6"/>
  <c r="U2223" i="6"/>
  <c r="U2224" i="6"/>
  <c r="U2225" i="6"/>
  <c r="U2226" i="6"/>
  <c r="U2227" i="6"/>
  <c r="U2228" i="6"/>
  <c r="U2229" i="6"/>
  <c r="U2230" i="6"/>
  <c r="U2231" i="6"/>
  <c r="U2232" i="6"/>
  <c r="U2233" i="6"/>
  <c r="U2234" i="6"/>
  <c r="U2235" i="6"/>
  <c r="U2236" i="6"/>
  <c r="U2237" i="6"/>
  <c r="U2238" i="6"/>
  <c r="U2239" i="6"/>
  <c r="U2240" i="6"/>
  <c r="U2241" i="6"/>
  <c r="U2242" i="6"/>
  <c r="U2243" i="6"/>
  <c r="U2244" i="6"/>
  <c r="U2245" i="6"/>
  <c r="U2246" i="6"/>
  <c r="U2247" i="6"/>
  <c r="U2248" i="6"/>
  <c r="U2249" i="6"/>
  <c r="U2250" i="6"/>
  <c r="U2251" i="6"/>
  <c r="U2252" i="6"/>
  <c r="U2253" i="6"/>
  <c r="U2254" i="6"/>
  <c r="U2255" i="6"/>
  <c r="U2256" i="6"/>
  <c r="U2257" i="6"/>
  <c r="U2258" i="6"/>
  <c r="U2259" i="6"/>
  <c r="U2260" i="6"/>
  <c r="U2261" i="6"/>
  <c r="U2262" i="6"/>
  <c r="U2263" i="6"/>
  <c r="U2264" i="6"/>
  <c r="U2265" i="6"/>
  <c r="U2266" i="6"/>
  <c r="U2267" i="6"/>
  <c r="U2268" i="6"/>
  <c r="U2269" i="6"/>
  <c r="U2270" i="6"/>
  <c r="U2271" i="6"/>
  <c r="U2272" i="6"/>
  <c r="U2273" i="6"/>
  <c r="U2274" i="6"/>
  <c r="U2275" i="6"/>
  <c r="U2276" i="6"/>
  <c r="U2277" i="6"/>
  <c r="U2278" i="6"/>
  <c r="U2279" i="6"/>
  <c r="U2280" i="6"/>
  <c r="U2281" i="6"/>
  <c r="U2282" i="6"/>
  <c r="U2283" i="6"/>
  <c r="U2284" i="6"/>
  <c r="U2285" i="6"/>
  <c r="U2286" i="6"/>
  <c r="U2287" i="6"/>
  <c r="U2288" i="6"/>
  <c r="U2289" i="6"/>
  <c r="U2290" i="6"/>
  <c r="U2291" i="6"/>
  <c r="U2292" i="6"/>
  <c r="U2293" i="6"/>
  <c r="U2294" i="6"/>
  <c r="U2295" i="6"/>
  <c r="U2296" i="6"/>
  <c r="U2297" i="6"/>
  <c r="U2298" i="6"/>
  <c r="U2299" i="6"/>
  <c r="U2300" i="6"/>
  <c r="U2301" i="6"/>
  <c r="U2302" i="6"/>
  <c r="U2303" i="6"/>
  <c r="U2304" i="6"/>
  <c r="U2305" i="6"/>
  <c r="U2306" i="6"/>
  <c r="U2307" i="6"/>
  <c r="U2308" i="6"/>
  <c r="U2309" i="6"/>
  <c r="U2310" i="6"/>
  <c r="U2311" i="6"/>
  <c r="U2312" i="6"/>
  <c r="U2313" i="6"/>
  <c r="U2314" i="6"/>
  <c r="U2315" i="6"/>
  <c r="U2316" i="6"/>
  <c r="U2317" i="6"/>
  <c r="U2318" i="6"/>
  <c r="U2319" i="6"/>
  <c r="U2320" i="6"/>
  <c r="U2321" i="6"/>
  <c r="U2322" i="6"/>
  <c r="U2323" i="6"/>
  <c r="U2324" i="6"/>
  <c r="U2325" i="6"/>
  <c r="U2326" i="6"/>
  <c r="U2327" i="6"/>
  <c r="U2328" i="6"/>
  <c r="U2329" i="6"/>
  <c r="U2330" i="6"/>
  <c r="U2331" i="6"/>
  <c r="U2332" i="6"/>
  <c r="U2333" i="6"/>
  <c r="U2334" i="6"/>
  <c r="U2335" i="6"/>
  <c r="U2336" i="6"/>
  <c r="U2337" i="6"/>
  <c r="U2338" i="6"/>
  <c r="U2339" i="6"/>
  <c r="U2340" i="6"/>
  <c r="U2341" i="6"/>
  <c r="U2342" i="6"/>
  <c r="U2343" i="6"/>
  <c r="U2344" i="6"/>
  <c r="U2345" i="6"/>
  <c r="U2346" i="6"/>
  <c r="U2347" i="6"/>
  <c r="U2348" i="6"/>
  <c r="U2349" i="6"/>
  <c r="U2350" i="6"/>
  <c r="U2351" i="6"/>
  <c r="U2352" i="6"/>
  <c r="U2353" i="6"/>
  <c r="U2354" i="6"/>
  <c r="U2355" i="6"/>
  <c r="U2356" i="6"/>
  <c r="U2357" i="6"/>
  <c r="U2358" i="6"/>
  <c r="U2359" i="6"/>
  <c r="U2360" i="6"/>
  <c r="U2361" i="6"/>
  <c r="U2362" i="6"/>
  <c r="U2363" i="6"/>
  <c r="U2364" i="6"/>
  <c r="U2365" i="6"/>
  <c r="U2366" i="6"/>
  <c r="U2367" i="6"/>
  <c r="U2368" i="6"/>
  <c r="U2369" i="6"/>
  <c r="U2370" i="6"/>
  <c r="U2371" i="6"/>
  <c r="U2372" i="6"/>
  <c r="U2373" i="6"/>
  <c r="U2374" i="6"/>
  <c r="U2375" i="6"/>
  <c r="U2376" i="6"/>
  <c r="U2377" i="6"/>
  <c r="U2378" i="6"/>
  <c r="U2379" i="6"/>
  <c r="U2380" i="6"/>
  <c r="U2381" i="6"/>
  <c r="U2382" i="6"/>
  <c r="U2383" i="6"/>
  <c r="U2384" i="6"/>
  <c r="U2385" i="6"/>
  <c r="U2386" i="6"/>
  <c r="U2387" i="6"/>
  <c r="U2388" i="6"/>
  <c r="U2389" i="6"/>
  <c r="U2390" i="6"/>
  <c r="U2391" i="6"/>
  <c r="U2392" i="6"/>
  <c r="U2393" i="6"/>
  <c r="U2394" i="6"/>
  <c r="U2395" i="6"/>
  <c r="U2396" i="6"/>
  <c r="U2397" i="6"/>
  <c r="U2398" i="6"/>
  <c r="U2399" i="6"/>
  <c r="U2400" i="6"/>
  <c r="U2401" i="6"/>
  <c r="U2402" i="6"/>
  <c r="U2403" i="6"/>
  <c r="U2404" i="6"/>
  <c r="U2405" i="6"/>
  <c r="U2406" i="6"/>
  <c r="U2407" i="6"/>
  <c r="U2408" i="6"/>
  <c r="U2409" i="6"/>
  <c r="U2410" i="6"/>
  <c r="U2411" i="6"/>
  <c r="U2412" i="6"/>
  <c r="U2413" i="6"/>
  <c r="U2414" i="6"/>
  <c r="U2415" i="6"/>
  <c r="U2416" i="6"/>
  <c r="U2417" i="6"/>
  <c r="U2418" i="6"/>
  <c r="U2419" i="6"/>
  <c r="U2420" i="6"/>
  <c r="U2421" i="6"/>
  <c r="U2422" i="6"/>
  <c r="U2423" i="6"/>
  <c r="U2424" i="6"/>
  <c r="U2425" i="6"/>
  <c r="U2426" i="6"/>
  <c r="U2427" i="6"/>
  <c r="U2428" i="6"/>
  <c r="U2429" i="6"/>
  <c r="U2430" i="6"/>
  <c r="U2431" i="6"/>
  <c r="U2432" i="6"/>
  <c r="U2433" i="6"/>
  <c r="U2434" i="6"/>
  <c r="U2435" i="6"/>
  <c r="U2436" i="6"/>
  <c r="U2437" i="6"/>
  <c r="U2438" i="6"/>
  <c r="U2439" i="6"/>
  <c r="U2440" i="6"/>
  <c r="U2441" i="6"/>
  <c r="U2442" i="6"/>
  <c r="U2443" i="6"/>
  <c r="U2444" i="6"/>
  <c r="U2445" i="6"/>
  <c r="U2446" i="6"/>
  <c r="U2447" i="6"/>
  <c r="U2448" i="6"/>
  <c r="U2449" i="6"/>
  <c r="U2450" i="6"/>
  <c r="U2451" i="6"/>
  <c r="U2452" i="6"/>
  <c r="U2453" i="6"/>
  <c r="U2454" i="6"/>
  <c r="U2455" i="6"/>
  <c r="U2456" i="6"/>
  <c r="U2457" i="6"/>
  <c r="U2458" i="6"/>
  <c r="U2459" i="6"/>
  <c r="U2460" i="6"/>
  <c r="U2461" i="6"/>
  <c r="U2462" i="6"/>
  <c r="U2463" i="6"/>
  <c r="U2464" i="6"/>
  <c r="U2465" i="6"/>
  <c r="U2466" i="6"/>
  <c r="U2467" i="6"/>
  <c r="U2468" i="6"/>
  <c r="U2469" i="6"/>
  <c r="U2470" i="6"/>
  <c r="U2471" i="6"/>
  <c r="U2472" i="6"/>
  <c r="U2473" i="6"/>
  <c r="U2474" i="6"/>
  <c r="U2475" i="6"/>
  <c r="U2476" i="6"/>
  <c r="U2477" i="6"/>
  <c r="U2478" i="6"/>
  <c r="U2479" i="6"/>
  <c r="U2480" i="6"/>
  <c r="U2481" i="6"/>
  <c r="U2482" i="6"/>
  <c r="U2483" i="6"/>
  <c r="U2484" i="6"/>
  <c r="U2485" i="6"/>
  <c r="U2486" i="6"/>
  <c r="U2487" i="6"/>
  <c r="U2488" i="6"/>
  <c r="U2489" i="6"/>
  <c r="U2490" i="6"/>
  <c r="U2491" i="6"/>
  <c r="U2492" i="6"/>
  <c r="U2493" i="6"/>
  <c r="U2494" i="6"/>
  <c r="U2495" i="6"/>
  <c r="U2496" i="6"/>
  <c r="U2497" i="6"/>
  <c r="U2498" i="6"/>
  <c r="U2499" i="6"/>
  <c r="U2500" i="6"/>
  <c r="U2501" i="6"/>
  <c r="U2502" i="6"/>
  <c r="U2503" i="6"/>
  <c r="U2504" i="6"/>
  <c r="U2505" i="6"/>
  <c r="U2506" i="6"/>
  <c r="U2507" i="6"/>
  <c r="U2508" i="6"/>
  <c r="U2509" i="6"/>
  <c r="U2510" i="6"/>
  <c r="U2511" i="6"/>
  <c r="U2512" i="6"/>
  <c r="U2513" i="6"/>
  <c r="U2514" i="6"/>
  <c r="U2515" i="6"/>
  <c r="U2516" i="6"/>
  <c r="U2517" i="6"/>
  <c r="U2518" i="6"/>
  <c r="U2519" i="6"/>
  <c r="U2520" i="6"/>
  <c r="U2521" i="6"/>
  <c r="U2522" i="6"/>
  <c r="U2523" i="6"/>
  <c r="U2524" i="6"/>
  <c r="U2525" i="6"/>
  <c r="U2526" i="6"/>
  <c r="U2527" i="6"/>
  <c r="U2528" i="6"/>
  <c r="U2529" i="6"/>
  <c r="U2530" i="6"/>
  <c r="U2531" i="6"/>
  <c r="U2532" i="6"/>
  <c r="U2533" i="6"/>
  <c r="U2534" i="6"/>
  <c r="U2535" i="6"/>
  <c r="U2536" i="6"/>
  <c r="U2537" i="6"/>
  <c r="U2538" i="6"/>
  <c r="U2539" i="6"/>
  <c r="U2540" i="6"/>
  <c r="U2541" i="6"/>
  <c r="U2542" i="6"/>
  <c r="U2543" i="6"/>
  <c r="U2544" i="6"/>
  <c r="U2545" i="6"/>
  <c r="U2546" i="6"/>
  <c r="U2547" i="6"/>
  <c r="U2548" i="6"/>
  <c r="U2549" i="6"/>
  <c r="U2550" i="6"/>
  <c r="U2551" i="6"/>
  <c r="U2552" i="6"/>
  <c r="U2553" i="6"/>
  <c r="U2554" i="6"/>
  <c r="U2555" i="6"/>
  <c r="U2556" i="6"/>
  <c r="U2557" i="6"/>
  <c r="U2558" i="6"/>
  <c r="U2559" i="6"/>
  <c r="U2560" i="6"/>
  <c r="U2561" i="6"/>
  <c r="U2562" i="6"/>
  <c r="U2563" i="6"/>
  <c r="U2564" i="6"/>
  <c r="U2565" i="6"/>
  <c r="U2566" i="6"/>
  <c r="U2567" i="6"/>
  <c r="U2568" i="6"/>
  <c r="U2569" i="6"/>
  <c r="U2570" i="6"/>
  <c r="U2571" i="6"/>
  <c r="U2572" i="6"/>
  <c r="U2573" i="6"/>
  <c r="U2574" i="6"/>
  <c r="U2575" i="6"/>
  <c r="U2576" i="6"/>
  <c r="U2577" i="6"/>
  <c r="U2578" i="6"/>
  <c r="U2579" i="6"/>
  <c r="U2580" i="6"/>
  <c r="U2581" i="6"/>
  <c r="U2582" i="6"/>
  <c r="U2583" i="6"/>
  <c r="U2584" i="6"/>
  <c r="U2585" i="6"/>
  <c r="U2586" i="6"/>
  <c r="U2587" i="6"/>
  <c r="U2588" i="6"/>
  <c r="U2589" i="6"/>
  <c r="U2590" i="6"/>
  <c r="U2591" i="6"/>
  <c r="U2592" i="6"/>
  <c r="U2593" i="6"/>
  <c r="U2594" i="6"/>
  <c r="U2595" i="6"/>
  <c r="U2596" i="6"/>
  <c r="U2597" i="6"/>
  <c r="U2598" i="6"/>
  <c r="U2599" i="6"/>
  <c r="U2600" i="6"/>
  <c r="U2601" i="6"/>
  <c r="U2602" i="6"/>
  <c r="U2603" i="6"/>
  <c r="U2604" i="6"/>
  <c r="U2605" i="6"/>
  <c r="U2606" i="6"/>
  <c r="U2607" i="6"/>
  <c r="U2608" i="6"/>
  <c r="U2609" i="6"/>
  <c r="U2610" i="6"/>
  <c r="U2611" i="6"/>
  <c r="U2612" i="6"/>
  <c r="U2613" i="6"/>
  <c r="U2614" i="6"/>
  <c r="U2615" i="6"/>
  <c r="U2616" i="6"/>
  <c r="U2617" i="6"/>
  <c r="U2618" i="6"/>
  <c r="U2619" i="6"/>
  <c r="U2620" i="6"/>
  <c r="U2621" i="6"/>
  <c r="U2622" i="6"/>
  <c r="U2623" i="6"/>
  <c r="U2624" i="6"/>
  <c r="U2625" i="6"/>
  <c r="U2626" i="6"/>
  <c r="U2627" i="6"/>
  <c r="U2628" i="6"/>
  <c r="U2629" i="6"/>
  <c r="U2630" i="6"/>
  <c r="U2631" i="6"/>
  <c r="U2632" i="6"/>
  <c r="U2633" i="6"/>
  <c r="U2634" i="6"/>
  <c r="U2635" i="6"/>
  <c r="U2636" i="6"/>
  <c r="U2637" i="6"/>
  <c r="U2638" i="6"/>
  <c r="U2639" i="6"/>
  <c r="U2640" i="6"/>
  <c r="U2641" i="6"/>
  <c r="U2642" i="6"/>
  <c r="U2643" i="6"/>
  <c r="U2644" i="6"/>
  <c r="U2645" i="6"/>
  <c r="U2646" i="6"/>
  <c r="U2647" i="6"/>
  <c r="U2648" i="6"/>
  <c r="U2649" i="6"/>
  <c r="U2650" i="6"/>
  <c r="U2651" i="6"/>
  <c r="U2652" i="6"/>
  <c r="U2653" i="6"/>
  <c r="U2654" i="6"/>
  <c r="U2655" i="6"/>
  <c r="U2656" i="6"/>
  <c r="U2657" i="6"/>
  <c r="U2658" i="6"/>
  <c r="U2659" i="6"/>
  <c r="U2660" i="6"/>
  <c r="U2661" i="6"/>
  <c r="U2662" i="6"/>
  <c r="U2663" i="6"/>
  <c r="U2664" i="6"/>
  <c r="U2665" i="6"/>
  <c r="U2666" i="6"/>
  <c r="U2667" i="6"/>
  <c r="U2668" i="6"/>
  <c r="U2669" i="6"/>
  <c r="U2670" i="6"/>
  <c r="U2671" i="6"/>
  <c r="U2672" i="6"/>
  <c r="U2673" i="6"/>
  <c r="U2674" i="6"/>
  <c r="U2675" i="6"/>
  <c r="U2676" i="6"/>
  <c r="U2677" i="6"/>
  <c r="U2678" i="6"/>
  <c r="U2679" i="6"/>
  <c r="U2680" i="6"/>
  <c r="U2681" i="6"/>
  <c r="U2682" i="6"/>
  <c r="U2683" i="6"/>
  <c r="U2684" i="6"/>
  <c r="U2685" i="6"/>
  <c r="U2686" i="6"/>
  <c r="U2687" i="6"/>
  <c r="U2688" i="6"/>
  <c r="U2689" i="6"/>
  <c r="U2690" i="6"/>
  <c r="U2691" i="6"/>
  <c r="U2692" i="6"/>
  <c r="U2693" i="6"/>
  <c r="U2694" i="6"/>
  <c r="U2695" i="6"/>
  <c r="U2696" i="6"/>
  <c r="U2697" i="6"/>
  <c r="U2698" i="6"/>
  <c r="U2699" i="6"/>
  <c r="U2700" i="6"/>
  <c r="U2701" i="6"/>
  <c r="U2702" i="6"/>
  <c r="U2703" i="6"/>
  <c r="U2704" i="6"/>
  <c r="U2705" i="6"/>
  <c r="U2706" i="6"/>
  <c r="U2707" i="6"/>
  <c r="U2708" i="6"/>
  <c r="U2709" i="6"/>
  <c r="U2710" i="6"/>
  <c r="U2711" i="6"/>
  <c r="U2712" i="6"/>
  <c r="U2713" i="6"/>
  <c r="U2714" i="6"/>
  <c r="U2715" i="6"/>
  <c r="U2716" i="6"/>
  <c r="U2717" i="6"/>
  <c r="U2718" i="6"/>
  <c r="U2719" i="6"/>
  <c r="U2720" i="6"/>
  <c r="U2721" i="6"/>
  <c r="U2722" i="6"/>
  <c r="U2723" i="6"/>
  <c r="U2724" i="6"/>
  <c r="U2725" i="6"/>
  <c r="U2726" i="6"/>
  <c r="U2727" i="6"/>
  <c r="U2728" i="6"/>
  <c r="U2729" i="6"/>
  <c r="U2730" i="6"/>
  <c r="U2731" i="6"/>
  <c r="U2732" i="6"/>
  <c r="U2733" i="6"/>
  <c r="U2734" i="6"/>
  <c r="U2735" i="6"/>
  <c r="U2736" i="6"/>
  <c r="U2737" i="6"/>
  <c r="U2738" i="6"/>
  <c r="U2739" i="6"/>
  <c r="U2740" i="6"/>
  <c r="U2741" i="6"/>
  <c r="U2742" i="6"/>
  <c r="U2743" i="6"/>
  <c r="U2744" i="6"/>
  <c r="U2745" i="6"/>
  <c r="U2746" i="6"/>
  <c r="U2747" i="6"/>
  <c r="U2748" i="6"/>
  <c r="U2749" i="6"/>
  <c r="U2750" i="6"/>
  <c r="U2751" i="6"/>
  <c r="U2752" i="6"/>
  <c r="U2753" i="6"/>
  <c r="U2754" i="6"/>
  <c r="U2755" i="6"/>
  <c r="U2756" i="6"/>
  <c r="U2757" i="6"/>
  <c r="U2758" i="6"/>
  <c r="U2759" i="6"/>
  <c r="U2760" i="6"/>
  <c r="U2761" i="6"/>
  <c r="U2762" i="6"/>
  <c r="U2763" i="6"/>
  <c r="U2764" i="6"/>
  <c r="U2765" i="6"/>
  <c r="U2766" i="6"/>
  <c r="U2767" i="6"/>
  <c r="U2768" i="6"/>
  <c r="U2769" i="6"/>
  <c r="U2770" i="6"/>
  <c r="U2771" i="6"/>
  <c r="U2772" i="6"/>
  <c r="U2773" i="6"/>
  <c r="U2774" i="6"/>
  <c r="U2775" i="6"/>
  <c r="U2776" i="6"/>
  <c r="U2777" i="6"/>
  <c r="U2778" i="6"/>
  <c r="U2779" i="6"/>
  <c r="U2780" i="6"/>
  <c r="U2781" i="6"/>
  <c r="U2782" i="6"/>
  <c r="U2783" i="6"/>
  <c r="U2784" i="6"/>
  <c r="U2785" i="6"/>
  <c r="U2786" i="6"/>
  <c r="U2787" i="6"/>
  <c r="U2788" i="6"/>
  <c r="U2789" i="6"/>
  <c r="U2790" i="6"/>
  <c r="U2791" i="6"/>
  <c r="U2792" i="6"/>
  <c r="U2793" i="6"/>
  <c r="U2794" i="6"/>
  <c r="U2795" i="6"/>
  <c r="U2796" i="6"/>
  <c r="U2797" i="6"/>
  <c r="U2798" i="6"/>
  <c r="U2799" i="6"/>
  <c r="U2800" i="6"/>
  <c r="U2801" i="6"/>
  <c r="U2802" i="6"/>
  <c r="U2803" i="6"/>
  <c r="U2804" i="6"/>
  <c r="U2805" i="6"/>
  <c r="U2806" i="6"/>
  <c r="U2807" i="6"/>
  <c r="U2808" i="6"/>
  <c r="U2809" i="6"/>
  <c r="U2810" i="6"/>
  <c r="U2811" i="6"/>
  <c r="U2812" i="6"/>
  <c r="U2813" i="6"/>
  <c r="U2814" i="6"/>
  <c r="U2815" i="6"/>
  <c r="U2816" i="6"/>
  <c r="U2817" i="6"/>
  <c r="U2818" i="6"/>
  <c r="U2819" i="6"/>
  <c r="U2820" i="6"/>
  <c r="U2821" i="6"/>
  <c r="U2822" i="6"/>
  <c r="U2823" i="6"/>
  <c r="U2824" i="6"/>
  <c r="U2825" i="6"/>
  <c r="U2826" i="6"/>
  <c r="U2827" i="6"/>
  <c r="U2828" i="6"/>
  <c r="U2829" i="6"/>
  <c r="U2830" i="6"/>
  <c r="U2831" i="6"/>
  <c r="U2832" i="6"/>
  <c r="U2833" i="6"/>
  <c r="U2834" i="6"/>
  <c r="U2835" i="6"/>
  <c r="U2836" i="6"/>
  <c r="U2837" i="6"/>
  <c r="U2838" i="6"/>
  <c r="U2839" i="6"/>
  <c r="U2840" i="6"/>
  <c r="U2841" i="6"/>
  <c r="U2842" i="6"/>
  <c r="U2843" i="6"/>
  <c r="U2844" i="6"/>
  <c r="U2845" i="6"/>
  <c r="U2846" i="6"/>
  <c r="U2847" i="6"/>
  <c r="U2848" i="6"/>
  <c r="U2849" i="6"/>
  <c r="U2850" i="6"/>
  <c r="U2851" i="6"/>
  <c r="U2852" i="6"/>
  <c r="U2853" i="6"/>
  <c r="U2854" i="6"/>
  <c r="U2855" i="6"/>
  <c r="U2856" i="6"/>
  <c r="U2857" i="6"/>
  <c r="U2858" i="6"/>
  <c r="U2859" i="6"/>
  <c r="U2860" i="6"/>
  <c r="U2861" i="6"/>
  <c r="U2862" i="6"/>
  <c r="U2863" i="6"/>
  <c r="U2864" i="6"/>
  <c r="U2865" i="6"/>
  <c r="U2866" i="6"/>
  <c r="U2867" i="6"/>
  <c r="U2868" i="6"/>
  <c r="U2869" i="6"/>
  <c r="U2870" i="6"/>
  <c r="U2871" i="6"/>
  <c r="U2872" i="6"/>
  <c r="U2873" i="6"/>
  <c r="U2874" i="6"/>
  <c r="U2875" i="6"/>
  <c r="U2876" i="6"/>
  <c r="U2877" i="6"/>
  <c r="U2878" i="6"/>
  <c r="U2879" i="6"/>
  <c r="U2880" i="6"/>
  <c r="U2881" i="6"/>
  <c r="U2882" i="6"/>
  <c r="U2883" i="6"/>
  <c r="U2884" i="6"/>
  <c r="U2885" i="6"/>
  <c r="U2886" i="6"/>
  <c r="U2887" i="6"/>
  <c r="U2888" i="6"/>
  <c r="U2889" i="6"/>
  <c r="U2890" i="6"/>
  <c r="U2891" i="6"/>
  <c r="U2892" i="6"/>
  <c r="U2893" i="6"/>
  <c r="U2894" i="6"/>
  <c r="U2895" i="6"/>
  <c r="U2896" i="6"/>
  <c r="U2897" i="6"/>
  <c r="U2898" i="6"/>
  <c r="U2899" i="6"/>
  <c r="U2900" i="6"/>
  <c r="U2901" i="6"/>
  <c r="U2902" i="6"/>
  <c r="U2903" i="6"/>
  <c r="U2904" i="6"/>
  <c r="U2905" i="6"/>
  <c r="U2906" i="6"/>
  <c r="U2907" i="6"/>
  <c r="U2908" i="6"/>
  <c r="U2909" i="6"/>
  <c r="U2910" i="6"/>
  <c r="U2911" i="6"/>
  <c r="U2912" i="6"/>
  <c r="U2913" i="6"/>
  <c r="U2914" i="6"/>
  <c r="U2915" i="6"/>
  <c r="U2916" i="6"/>
  <c r="U2917" i="6"/>
  <c r="U2918" i="6"/>
  <c r="U2919" i="6"/>
  <c r="U2920" i="6"/>
  <c r="U2921" i="6"/>
  <c r="U2922" i="6"/>
  <c r="U2923" i="6"/>
  <c r="U2924" i="6"/>
  <c r="U2925" i="6"/>
  <c r="U2926" i="6"/>
  <c r="U2927" i="6"/>
  <c r="U2928" i="6"/>
  <c r="U2929" i="6"/>
  <c r="U2930" i="6"/>
  <c r="U2931" i="6"/>
  <c r="U2932" i="6"/>
  <c r="U2933" i="6"/>
  <c r="U2934" i="6"/>
  <c r="U2935" i="6"/>
  <c r="U2936" i="6"/>
  <c r="U2937" i="6"/>
  <c r="U2938" i="6"/>
  <c r="U2939" i="6"/>
  <c r="U2940" i="6"/>
  <c r="U2941" i="6"/>
  <c r="U2942" i="6"/>
  <c r="U2943" i="6"/>
  <c r="U2944" i="6"/>
  <c r="U2945" i="6"/>
  <c r="U2946" i="6"/>
  <c r="U2947" i="6"/>
  <c r="U2948" i="6"/>
  <c r="U2949" i="6"/>
  <c r="U2950" i="6"/>
  <c r="U2951" i="6"/>
  <c r="U2952" i="6"/>
  <c r="U2953" i="6"/>
  <c r="U2954" i="6"/>
  <c r="U2955" i="6"/>
  <c r="U2956" i="6"/>
  <c r="U2957" i="6"/>
  <c r="U2958" i="6"/>
  <c r="U2959" i="6"/>
  <c r="U2960" i="6"/>
  <c r="U2961" i="6"/>
  <c r="U2962" i="6"/>
  <c r="U2963" i="6"/>
  <c r="U2964" i="6"/>
  <c r="U2965" i="6"/>
  <c r="U2966" i="6"/>
  <c r="U2967" i="6"/>
  <c r="U2968" i="6"/>
  <c r="U2969" i="6"/>
  <c r="U2970" i="6"/>
  <c r="U2971" i="6"/>
  <c r="U2972" i="6"/>
  <c r="U2973" i="6"/>
  <c r="U2974" i="6"/>
  <c r="U2975" i="6"/>
  <c r="U2976" i="6"/>
  <c r="U2977" i="6"/>
  <c r="U2978" i="6"/>
  <c r="U2979" i="6"/>
  <c r="U2980" i="6"/>
  <c r="U2981" i="6"/>
  <c r="U2982" i="6"/>
  <c r="U2983" i="6"/>
  <c r="U2984" i="6"/>
  <c r="U2985" i="6"/>
  <c r="U2986" i="6"/>
  <c r="U2987" i="6"/>
  <c r="U2988" i="6"/>
  <c r="U2989" i="6"/>
  <c r="U2990" i="6"/>
  <c r="U2991" i="6"/>
  <c r="U2992" i="6"/>
  <c r="U2993" i="6"/>
  <c r="U2994" i="6"/>
  <c r="U2995" i="6"/>
  <c r="U2996" i="6"/>
  <c r="U2997" i="6"/>
  <c r="U2998" i="6"/>
  <c r="U2999" i="6"/>
  <c r="U3000" i="6"/>
  <c r="U3001" i="6"/>
  <c r="U3002" i="6"/>
  <c r="U3003" i="6"/>
  <c r="U3004" i="6"/>
  <c r="U3005" i="6"/>
  <c r="U3006" i="6"/>
  <c r="U3007" i="6"/>
  <c r="U3008" i="6"/>
  <c r="U3009" i="6"/>
  <c r="U3010" i="6"/>
  <c r="U3011" i="6"/>
  <c r="U3012" i="6"/>
  <c r="U3013" i="6"/>
  <c r="U3014" i="6"/>
  <c r="U3015" i="6"/>
  <c r="U3016" i="6"/>
  <c r="U3017" i="6"/>
  <c r="U3018" i="6"/>
  <c r="U3019" i="6"/>
  <c r="U3020" i="6"/>
  <c r="U3021" i="6"/>
  <c r="U3022" i="6"/>
  <c r="U3023" i="6"/>
  <c r="U3024" i="6"/>
  <c r="U3025" i="6"/>
  <c r="U3026" i="6"/>
  <c r="U3027" i="6"/>
  <c r="U3028" i="6"/>
  <c r="U3029" i="6"/>
  <c r="U3030" i="6"/>
  <c r="U3031" i="6"/>
  <c r="U3032" i="6"/>
  <c r="U3033" i="6"/>
  <c r="U3034" i="6"/>
  <c r="U3035" i="6"/>
  <c r="U3036" i="6"/>
  <c r="U3037" i="6"/>
  <c r="U3038" i="6"/>
  <c r="U3039" i="6"/>
  <c r="U3040" i="6"/>
  <c r="U3041" i="6"/>
  <c r="U3042" i="6"/>
  <c r="U3043" i="6"/>
  <c r="U3044" i="6"/>
  <c r="U3045" i="6"/>
  <c r="U3046" i="6"/>
  <c r="U3047" i="6"/>
  <c r="U3048" i="6"/>
  <c r="U3049" i="6"/>
  <c r="U3050" i="6"/>
  <c r="U3051" i="6"/>
  <c r="U3052" i="6"/>
  <c r="U3053" i="6"/>
  <c r="U3054" i="6"/>
  <c r="U3055" i="6"/>
  <c r="U3056" i="6"/>
  <c r="U3057" i="6"/>
  <c r="U3058" i="6"/>
  <c r="U3059" i="6"/>
  <c r="U3060" i="6"/>
  <c r="U3061" i="6"/>
  <c r="U3062" i="6"/>
  <c r="U3063" i="6"/>
  <c r="U3064" i="6"/>
  <c r="U3065" i="6"/>
  <c r="U3066" i="6"/>
  <c r="U3067" i="6"/>
  <c r="U3068" i="6"/>
  <c r="U3069" i="6"/>
  <c r="U3070" i="6"/>
  <c r="U3071" i="6"/>
  <c r="U3072" i="6"/>
  <c r="U3073" i="6"/>
  <c r="U3074" i="6"/>
  <c r="U3075" i="6"/>
  <c r="U3076" i="6"/>
  <c r="U3077" i="6"/>
  <c r="U3078" i="6"/>
  <c r="U3079" i="6"/>
  <c r="U3080" i="6"/>
  <c r="U3081" i="6"/>
  <c r="U3082" i="6"/>
  <c r="U3083" i="6"/>
  <c r="U3084" i="6"/>
  <c r="U3085" i="6"/>
  <c r="U3086" i="6"/>
  <c r="U3087" i="6"/>
  <c r="U3088" i="6"/>
  <c r="U3089" i="6"/>
  <c r="U3090" i="6"/>
  <c r="U3091" i="6"/>
  <c r="U3092" i="6"/>
  <c r="U3093" i="6"/>
  <c r="U3094" i="6"/>
  <c r="U3095" i="6"/>
  <c r="U3096" i="6"/>
  <c r="U3097" i="6"/>
  <c r="U3098" i="6"/>
  <c r="U3099" i="6"/>
  <c r="U3100" i="6"/>
  <c r="U3101" i="6"/>
  <c r="U3102" i="6"/>
  <c r="U3103" i="6"/>
  <c r="U3104" i="6"/>
  <c r="U3105" i="6"/>
  <c r="U3106" i="6"/>
  <c r="U3107" i="6"/>
  <c r="U3108" i="6"/>
  <c r="U3109" i="6"/>
  <c r="U3110" i="6"/>
  <c r="U3111" i="6"/>
  <c r="U3112" i="6"/>
  <c r="U3113" i="6"/>
  <c r="U3114" i="6"/>
  <c r="U3115" i="6"/>
  <c r="U3116" i="6"/>
  <c r="U3117" i="6"/>
  <c r="U3118" i="6"/>
  <c r="U3119" i="6"/>
  <c r="U3120" i="6"/>
  <c r="U3121" i="6"/>
  <c r="U3122" i="6"/>
  <c r="U3123" i="6"/>
  <c r="U3124" i="6"/>
  <c r="U3125" i="6"/>
  <c r="U3126" i="6"/>
  <c r="U3127" i="6"/>
  <c r="U3128" i="6"/>
  <c r="U3129" i="6"/>
  <c r="U3130" i="6"/>
  <c r="U3131" i="6"/>
  <c r="U3132" i="6"/>
  <c r="U3133" i="6"/>
  <c r="U3134" i="6"/>
  <c r="U3135" i="6"/>
  <c r="U3136" i="6"/>
  <c r="U3137" i="6"/>
  <c r="U3138" i="6"/>
  <c r="U3139" i="6"/>
  <c r="U3140" i="6"/>
  <c r="U3141" i="6"/>
  <c r="U3142" i="6"/>
  <c r="U3143" i="6"/>
  <c r="U3144" i="6"/>
  <c r="U3145" i="6"/>
  <c r="U3146" i="6"/>
  <c r="U3147" i="6"/>
  <c r="U3148" i="6"/>
  <c r="U3149" i="6"/>
  <c r="U3150" i="6"/>
  <c r="U3151" i="6"/>
  <c r="U3152" i="6"/>
  <c r="U3153" i="6"/>
  <c r="U3154" i="6"/>
  <c r="U3155" i="6"/>
  <c r="U3156" i="6"/>
  <c r="U3157" i="6"/>
  <c r="U3158" i="6"/>
  <c r="U3159" i="6"/>
  <c r="U3160" i="6"/>
  <c r="U3161" i="6"/>
  <c r="U3162" i="6"/>
  <c r="U3163" i="6"/>
  <c r="U3164" i="6"/>
  <c r="U3165" i="6"/>
  <c r="U3166" i="6"/>
  <c r="U3167" i="6"/>
  <c r="U3168" i="6"/>
  <c r="U3169" i="6"/>
  <c r="U3170" i="6"/>
  <c r="U3171" i="6"/>
  <c r="U3172" i="6"/>
  <c r="U3173" i="6"/>
  <c r="U3174" i="6"/>
  <c r="U3175" i="6"/>
  <c r="U3176" i="6"/>
  <c r="U3177" i="6"/>
  <c r="U3178" i="6"/>
  <c r="U3179" i="6"/>
  <c r="U3180" i="6"/>
  <c r="U3181" i="6"/>
  <c r="U3182" i="6"/>
  <c r="U3183" i="6"/>
  <c r="U3184" i="6"/>
  <c r="U3185" i="6"/>
  <c r="U3186" i="6"/>
  <c r="U3187" i="6"/>
  <c r="U3188" i="6"/>
  <c r="U3189" i="6"/>
  <c r="U3190" i="6"/>
  <c r="U3191" i="6"/>
  <c r="U3192" i="6"/>
  <c r="U3193" i="6"/>
  <c r="U3194" i="6"/>
  <c r="U3195" i="6"/>
  <c r="U3196" i="6"/>
  <c r="U3197" i="6"/>
  <c r="U3198" i="6"/>
  <c r="U3199" i="6"/>
  <c r="U3200" i="6"/>
  <c r="U3201" i="6"/>
  <c r="U3202" i="6"/>
  <c r="U3203" i="6"/>
  <c r="U3204" i="6"/>
  <c r="U3205" i="6"/>
  <c r="U3206" i="6"/>
  <c r="U3207" i="6"/>
  <c r="U3208" i="6"/>
  <c r="U3209" i="6"/>
  <c r="U3210" i="6"/>
  <c r="U3211" i="6"/>
  <c r="U3212" i="6"/>
  <c r="U3213" i="6"/>
  <c r="U3214" i="6"/>
  <c r="U3215" i="6"/>
  <c r="U3216" i="6"/>
  <c r="U3217" i="6"/>
  <c r="U3218" i="6"/>
  <c r="U3219" i="6"/>
  <c r="U3220" i="6"/>
  <c r="U3221" i="6"/>
  <c r="U3222" i="6"/>
  <c r="U3223" i="6"/>
  <c r="U3224" i="6"/>
  <c r="U3225" i="6"/>
  <c r="U3226" i="6"/>
  <c r="U3227" i="6"/>
  <c r="U3228" i="6"/>
  <c r="U3229" i="6"/>
  <c r="U3230" i="6"/>
  <c r="U3231" i="6"/>
  <c r="U3232" i="6"/>
  <c r="U3233" i="6"/>
  <c r="U3234" i="6"/>
  <c r="U3235" i="6"/>
  <c r="U3236" i="6"/>
  <c r="U3237" i="6"/>
  <c r="U3238" i="6"/>
  <c r="U3239" i="6"/>
  <c r="U3240" i="6"/>
  <c r="U3241" i="6"/>
  <c r="U3242" i="6"/>
  <c r="U3243" i="6"/>
  <c r="U3244" i="6"/>
  <c r="U3245" i="6"/>
  <c r="U3246" i="6"/>
  <c r="U3247" i="6"/>
  <c r="U3248" i="6"/>
  <c r="U3249" i="6"/>
  <c r="U3250" i="6"/>
  <c r="U3251" i="6"/>
  <c r="U3252" i="6"/>
  <c r="U3253" i="6"/>
  <c r="U3254" i="6"/>
  <c r="U3255" i="6"/>
  <c r="U3256" i="6"/>
  <c r="U3257" i="6"/>
  <c r="U3258" i="6"/>
  <c r="U3259" i="6"/>
  <c r="U3260" i="6"/>
  <c r="U3261" i="6"/>
  <c r="U3262" i="6"/>
  <c r="U3263" i="6"/>
  <c r="U3264" i="6"/>
  <c r="U3265" i="6"/>
  <c r="U3266" i="6"/>
  <c r="U3267" i="6"/>
  <c r="U3268" i="6"/>
  <c r="U3269" i="6"/>
  <c r="U3270" i="6"/>
  <c r="U3271" i="6"/>
  <c r="U3272" i="6"/>
  <c r="U3273" i="6"/>
  <c r="U3274" i="6"/>
  <c r="U3275" i="6"/>
  <c r="U3276" i="6"/>
  <c r="U3277" i="6"/>
  <c r="U3278" i="6"/>
  <c r="U3279" i="6"/>
  <c r="U3280" i="6"/>
  <c r="U3281" i="6"/>
  <c r="U3282" i="6"/>
  <c r="U3283" i="6"/>
  <c r="U3284" i="6"/>
  <c r="U3285" i="6"/>
  <c r="U3286" i="6"/>
  <c r="U3287" i="6"/>
  <c r="U3288" i="6"/>
  <c r="U3289" i="6"/>
  <c r="U3290" i="6"/>
  <c r="U3291" i="6"/>
  <c r="U3292" i="6"/>
  <c r="U3293" i="6"/>
  <c r="U3294" i="6"/>
  <c r="U3295" i="6"/>
  <c r="U3296" i="6"/>
  <c r="U3297" i="6"/>
  <c r="U3298" i="6"/>
  <c r="U3299" i="6"/>
  <c r="U3300" i="6"/>
  <c r="U3301" i="6"/>
  <c r="U3302" i="6"/>
  <c r="U3303" i="6"/>
  <c r="U3304" i="6"/>
  <c r="U3305" i="6"/>
  <c r="U3306" i="6"/>
  <c r="U3307" i="6"/>
  <c r="U3308" i="6"/>
  <c r="U3309" i="6"/>
  <c r="U3310" i="6"/>
  <c r="U3311" i="6"/>
  <c r="U3312" i="6"/>
  <c r="U3313" i="6"/>
  <c r="U3314" i="6"/>
  <c r="U3315" i="6"/>
  <c r="U3316" i="6"/>
  <c r="U3317" i="6"/>
  <c r="U3318" i="6"/>
  <c r="U3319" i="6"/>
  <c r="U3320" i="6"/>
  <c r="U3321" i="6"/>
  <c r="U3322" i="6"/>
  <c r="U3323" i="6"/>
  <c r="U3324" i="6"/>
  <c r="U3325" i="6"/>
  <c r="U3326" i="6"/>
  <c r="U3327" i="6"/>
  <c r="U3328" i="6"/>
  <c r="U3329" i="6"/>
  <c r="U3330" i="6"/>
  <c r="U3331" i="6"/>
  <c r="U3332" i="6"/>
  <c r="U3333" i="6"/>
  <c r="U3334" i="6"/>
  <c r="U3335" i="6"/>
  <c r="U3336" i="6"/>
  <c r="U3337" i="6"/>
  <c r="U3338" i="6"/>
  <c r="U3339" i="6"/>
  <c r="U3340" i="6"/>
  <c r="U3341" i="6"/>
  <c r="U3342" i="6"/>
  <c r="U3343" i="6"/>
  <c r="U3344" i="6"/>
  <c r="U3345" i="6"/>
  <c r="U3346" i="6"/>
  <c r="U3347" i="6"/>
  <c r="U3348" i="6"/>
  <c r="U3349" i="6"/>
  <c r="U3350" i="6"/>
  <c r="U3351" i="6"/>
  <c r="U3352" i="6"/>
  <c r="U3353" i="6"/>
  <c r="U3354" i="6"/>
  <c r="U3355" i="6"/>
  <c r="U3356" i="6"/>
  <c r="U3357" i="6"/>
  <c r="U3358" i="6"/>
  <c r="U3359" i="6"/>
  <c r="U3360" i="6"/>
  <c r="U3361" i="6"/>
  <c r="U3362" i="6"/>
  <c r="U3363" i="6"/>
  <c r="U3364" i="6"/>
  <c r="U3365" i="6"/>
  <c r="U3366" i="6"/>
  <c r="U3367" i="6"/>
  <c r="U3368" i="6"/>
  <c r="U3369" i="6"/>
  <c r="U3370" i="6"/>
  <c r="U3371" i="6"/>
  <c r="U3372" i="6"/>
  <c r="U3373" i="6"/>
  <c r="U3374" i="6"/>
  <c r="U3375" i="6"/>
  <c r="U3376" i="6"/>
  <c r="U3377" i="6"/>
  <c r="U3378" i="6"/>
  <c r="U3379" i="6"/>
  <c r="U3380" i="6"/>
  <c r="U3381" i="6"/>
  <c r="U3382" i="6"/>
  <c r="U3383" i="6"/>
  <c r="U3384" i="6"/>
  <c r="U3385" i="6"/>
  <c r="U3386" i="6"/>
  <c r="U3387" i="6"/>
  <c r="U3388" i="6"/>
  <c r="U3389" i="6"/>
  <c r="U3390" i="6"/>
  <c r="U3391" i="6"/>
  <c r="U3392" i="6"/>
  <c r="U3393" i="6"/>
  <c r="U3394" i="6"/>
  <c r="U3395" i="6"/>
  <c r="U3396" i="6"/>
  <c r="U3397" i="6"/>
  <c r="U3398" i="6"/>
  <c r="U3399" i="6"/>
  <c r="U3400" i="6"/>
  <c r="U3401" i="6"/>
  <c r="U3402" i="6"/>
  <c r="U3403" i="6"/>
  <c r="U3404" i="6"/>
  <c r="U3405" i="6"/>
  <c r="U3406" i="6"/>
  <c r="U3407" i="6"/>
  <c r="U3408" i="6"/>
  <c r="U3409" i="6"/>
  <c r="U3410" i="6"/>
  <c r="U3411" i="6"/>
  <c r="U3412" i="6"/>
  <c r="U3413" i="6"/>
  <c r="U3414" i="6"/>
  <c r="U3415" i="6"/>
  <c r="U3416" i="6"/>
  <c r="U3417" i="6"/>
  <c r="U3418" i="6"/>
  <c r="U3419" i="6"/>
  <c r="U3420" i="6"/>
  <c r="U3421" i="6"/>
  <c r="U3422" i="6"/>
  <c r="U3423" i="6"/>
  <c r="U3424" i="6"/>
  <c r="U3425" i="6"/>
  <c r="U3426" i="6"/>
  <c r="U3427" i="6"/>
  <c r="U3428" i="6"/>
  <c r="U3429" i="6"/>
  <c r="U3430" i="6"/>
  <c r="U3431" i="6"/>
  <c r="U3432" i="6"/>
  <c r="U3433" i="6"/>
  <c r="U3434" i="6"/>
  <c r="U3435" i="6"/>
  <c r="U3436" i="6"/>
  <c r="U3437" i="6"/>
  <c r="U3438" i="6"/>
  <c r="U3439" i="6"/>
  <c r="U3440" i="6"/>
  <c r="U3441" i="6"/>
  <c r="U3442" i="6"/>
  <c r="U3443" i="6"/>
  <c r="U3444" i="6"/>
  <c r="U3445" i="6"/>
  <c r="U3446" i="6"/>
  <c r="U3447" i="6"/>
  <c r="U3448" i="6"/>
  <c r="U3449" i="6"/>
  <c r="U3450" i="6"/>
  <c r="U3451" i="6"/>
  <c r="U3452" i="6"/>
  <c r="U3453" i="6"/>
  <c r="U3454" i="6"/>
  <c r="U3455" i="6"/>
  <c r="U3456" i="6"/>
  <c r="U3457" i="6"/>
  <c r="U3458" i="6"/>
  <c r="U3459" i="6"/>
  <c r="U3460" i="6"/>
  <c r="U3461" i="6"/>
  <c r="U3462" i="6"/>
  <c r="U3463" i="6"/>
  <c r="U3464" i="6"/>
  <c r="U3465" i="6"/>
  <c r="U3466" i="6"/>
  <c r="U3467" i="6"/>
  <c r="U3468" i="6"/>
  <c r="U3469" i="6"/>
  <c r="U3470" i="6"/>
  <c r="U3471" i="6"/>
  <c r="U3472" i="6"/>
  <c r="U3473" i="6"/>
  <c r="U3474" i="6"/>
  <c r="U3475" i="6"/>
  <c r="U3476" i="6"/>
  <c r="U3477" i="6"/>
  <c r="U3478" i="6"/>
  <c r="U3479" i="6"/>
  <c r="U3480" i="6"/>
  <c r="U3481" i="6"/>
  <c r="U3482" i="6"/>
  <c r="U3483" i="6"/>
  <c r="U3484" i="6"/>
  <c r="U3485" i="6"/>
  <c r="U3486" i="6"/>
  <c r="U3487" i="6"/>
  <c r="U3488" i="6"/>
  <c r="U3489" i="6"/>
  <c r="U3490" i="6"/>
  <c r="U3491" i="6"/>
  <c r="U3492" i="6"/>
  <c r="U3493" i="6"/>
  <c r="U3494" i="6"/>
  <c r="U3495" i="6"/>
  <c r="U3496" i="6"/>
  <c r="U3497" i="6"/>
  <c r="U3498" i="6"/>
  <c r="U3499" i="6"/>
  <c r="U3500" i="6"/>
  <c r="U3501" i="6"/>
  <c r="U3502" i="6"/>
  <c r="U3503" i="6"/>
  <c r="U3504" i="6"/>
  <c r="U3505" i="6"/>
  <c r="U3506" i="6"/>
  <c r="U3507" i="6"/>
  <c r="U3508" i="6"/>
  <c r="U3509" i="6"/>
  <c r="U3510" i="6"/>
  <c r="U3511" i="6"/>
  <c r="U3512" i="6"/>
  <c r="U3513" i="6"/>
  <c r="U3514" i="6"/>
  <c r="U3515" i="6"/>
  <c r="U3516" i="6"/>
  <c r="U3517" i="6"/>
  <c r="U3518" i="6"/>
  <c r="U3519" i="6"/>
  <c r="U3520" i="6"/>
  <c r="U3521" i="6"/>
  <c r="U3522" i="6"/>
  <c r="U3523" i="6"/>
  <c r="U3524" i="6"/>
  <c r="U3525" i="6"/>
  <c r="U3526" i="6"/>
  <c r="U3527" i="6"/>
  <c r="U3528" i="6"/>
  <c r="U3529" i="6"/>
  <c r="U3530" i="6"/>
  <c r="U3531" i="6"/>
  <c r="U3532" i="6"/>
  <c r="U3533" i="6"/>
  <c r="U3534" i="6"/>
  <c r="U3535" i="6"/>
  <c r="U3536" i="6"/>
  <c r="U3537" i="6"/>
  <c r="U3538" i="6"/>
  <c r="U3539" i="6"/>
  <c r="U3540" i="6"/>
  <c r="U3541" i="6"/>
  <c r="U3542" i="6"/>
  <c r="U3543" i="6"/>
  <c r="U3544" i="6"/>
  <c r="U3545" i="6"/>
  <c r="U3546" i="6"/>
  <c r="U3547" i="6"/>
  <c r="U3548" i="6"/>
  <c r="U3549" i="6"/>
  <c r="U3550" i="6"/>
  <c r="U3551" i="6"/>
  <c r="U3552" i="6"/>
  <c r="U3553" i="6"/>
  <c r="U3554" i="6"/>
  <c r="U3555" i="6"/>
  <c r="U3556" i="6"/>
  <c r="U3557" i="6"/>
  <c r="U3558" i="6"/>
  <c r="U3559" i="6"/>
  <c r="U3560" i="6"/>
  <c r="U3561" i="6"/>
  <c r="U3562" i="6"/>
  <c r="U3563" i="6"/>
  <c r="U3564" i="6"/>
  <c r="U3565" i="6"/>
  <c r="U3566" i="6"/>
  <c r="U3567" i="6"/>
  <c r="U3568" i="6"/>
  <c r="U3569" i="6"/>
  <c r="U3570" i="6"/>
  <c r="U3571" i="6"/>
  <c r="U3572" i="6"/>
  <c r="U3573" i="6"/>
  <c r="U3574" i="6"/>
  <c r="U3575" i="6"/>
  <c r="U3576" i="6"/>
  <c r="U3577" i="6"/>
  <c r="U3578" i="6"/>
  <c r="U3579" i="6"/>
  <c r="U3580" i="6"/>
  <c r="U3581" i="6"/>
  <c r="U3582" i="6"/>
  <c r="U3583" i="6"/>
  <c r="U3584" i="6"/>
  <c r="U3585" i="6"/>
  <c r="U3586" i="6"/>
  <c r="U3587" i="6"/>
  <c r="U3588" i="6"/>
  <c r="U3589" i="6"/>
  <c r="U3590" i="6"/>
  <c r="U3591" i="6"/>
  <c r="U3592" i="6"/>
  <c r="U3593" i="6"/>
  <c r="U3594" i="6"/>
  <c r="U3595" i="6"/>
  <c r="U3596" i="6"/>
  <c r="U3597" i="6"/>
  <c r="U3598" i="6"/>
  <c r="U3599" i="6"/>
  <c r="U3600" i="6"/>
  <c r="U3601" i="6"/>
  <c r="U3602" i="6"/>
  <c r="U3603" i="6"/>
  <c r="U3604" i="6"/>
  <c r="U3605" i="6"/>
  <c r="U3606" i="6"/>
  <c r="U3607" i="6"/>
  <c r="U3608" i="6"/>
  <c r="U3609" i="6"/>
  <c r="U3610" i="6"/>
  <c r="U3611" i="6"/>
  <c r="U3612" i="6"/>
  <c r="U3613" i="6"/>
  <c r="U3614" i="6"/>
  <c r="U3615" i="6"/>
  <c r="U3616" i="6"/>
  <c r="U3617" i="6"/>
  <c r="U3618" i="6"/>
  <c r="U3619" i="6"/>
  <c r="U3620" i="6"/>
  <c r="U3621" i="6"/>
  <c r="U3622" i="6"/>
  <c r="U3623" i="6"/>
  <c r="U3624" i="6"/>
  <c r="U3625" i="6"/>
  <c r="U3626" i="6"/>
  <c r="U3627" i="6"/>
  <c r="U3628" i="6"/>
  <c r="U3629" i="6"/>
  <c r="U3630" i="6"/>
  <c r="U3631" i="6"/>
  <c r="U3632" i="6"/>
  <c r="U3633" i="6"/>
  <c r="U3634" i="6"/>
  <c r="U3635" i="6"/>
  <c r="U3636" i="6"/>
  <c r="U3637" i="6"/>
  <c r="U3638" i="6"/>
  <c r="U3639" i="6"/>
  <c r="U3640" i="6"/>
  <c r="U3641" i="6"/>
  <c r="U3642" i="6"/>
  <c r="U3643" i="6"/>
  <c r="U3644" i="6"/>
  <c r="U3645" i="6"/>
  <c r="U3646" i="6"/>
  <c r="U3647" i="6"/>
  <c r="U3648" i="6"/>
  <c r="U3649" i="6"/>
  <c r="U3650" i="6"/>
  <c r="U3651" i="6"/>
  <c r="U3652" i="6"/>
  <c r="U3653" i="6"/>
  <c r="U3654" i="6"/>
  <c r="U3655" i="6"/>
  <c r="U3656" i="6"/>
  <c r="U3657" i="6"/>
  <c r="U3658" i="6"/>
  <c r="U3659" i="6"/>
  <c r="U3660" i="6"/>
  <c r="U3661" i="6"/>
  <c r="U3662" i="6"/>
  <c r="U3663" i="6"/>
  <c r="U3664" i="6"/>
  <c r="U3665" i="6"/>
  <c r="U3666" i="6"/>
  <c r="U3667" i="6"/>
  <c r="U3668" i="6"/>
  <c r="U3669" i="6"/>
  <c r="U3670" i="6"/>
  <c r="U3671" i="6"/>
  <c r="U3672" i="6"/>
  <c r="U3673" i="6"/>
  <c r="U3674" i="6"/>
  <c r="U3675" i="6"/>
  <c r="U3676" i="6"/>
  <c r="U3677" i="6"/>
  <c r="U3678" i="6"/>
  <c r="U3679" i="6"/>
  <c r="U3680" i="6"/>
  <c r="U3681" i="6"/>
  <c r="U3682" i="6"/>
  <c r="U3683" i="6"/>
  <c r="U3684" i="6"/>
  <c r="U3685" i="6"/>
  <c r="U3686" i="6"/>
  <c r="U3687" i="6"/>
  <c r="U3688" i="6"/>
  <c r="U3689" i="6"/>
  <c r="U3690" i="6"/>
  <c r="U3691" i="6"/>
  <c r="U3692" i="6"/>
  <c r="U3693" i="6"/>
  <c r="U3694" i="6"/>
  <c r="U3695" i="6"/>
  <c r="U3696" i="6"/>
  <c r="U3697"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T1375" i="6"/>
  <c r="T1376" i="6"/>
  <c r="T1377" i="6"/>
  <c r="T1378" i="6"/>
  <c r="T1379" i="6"/>
  <c r="T1380" i="6"/>
  <c r="T1381" i="6"/>
  <c r="T1382" i="6"/>
  <c r="T1383" i="6"/>
  <c r="T1384" i="6"/>
  <c r="T1385" i="6"/>
  <c r="T1386" i="6"/>
  <c r="T1387" i="6"/>
  <c r="T1388" i="6"/>
  <c r="T1389" i="6"/>
  <c r="T1390" i="6"/>
  <c r="T1391" i="6"/>
  <c r="T1392" i="6"/>
  <c r="T1393" i="6"/>
  <c r="T1394" i="6"/>
  <c r="T1395" i="6"/>
  <c r="T1396" i="6"/>
  <c r="T1397" i="6"/>
  <c r="T1398" i="6"/>
  <c r="T1399" i="6"/>
  <c r="T1400" i="6"/>
  <c r="T1401" i="6"/>
  <c r="T1402" i="6"/>
  <c r="T1403" i="6"/>
  <c r="T1404" i="6"/>
  <c r="T1405" i="6"/>
  <c r="T1406" i="6"/>
  <c r="T1407" i="6"/>
  <c r="T1408" i="6"/>
  <c r="T1409" i="6"/>
  <c r="T1410" i="6"/>
  <c r="T1411" i="6"/>
  <c r="T1412" i="6"/>
  <c r="T1413" i="6"/>
  <c r="T1414" i="6"/>
  <c r="T1415" i="6"/>
  <c r="T1416" i="6"/>
  <c r="T1417" i="6"/>
  <c r="T1418" i="6"/>
  <c r="T1419" i="6"/>
  <c r="T1420" i="6"/>
  <c r="T1421" i="6"/>
  <c r="T1422" i="6"/>
  <c r="T1423" i="6"/>
  <c r="T1424" i="6"/>
  <c r="T1425" i="6"/>
  <c r="T1426" i="6"/>
  <c r="T1427" i="6"/>
  <c r="T1428" i="6"/>
  <c r="T1429" i="6"/>
  <c r="T1430" i="6"/>
  <c r="T1431" i="6"/>
  <c r="T1432" i="6"/>
  <c r="T1433" i="6"/>
  <c r="T1434" i="6"/>
  <c r="T1435" i="6"/>
  <c r="T1436" i="6"/>
  <c r="T1437" i="6"/>
  <c r="T1438" i="6"/>
  <c r="T1439" i="6"/>
  <c r="T1440" i="6"/>
  <c r="T1441" i="6"/>
  <c r="T1442" i="6"/>
  <c r="T1443" i="6"/>
  <c r="T1444" i="6"/>
  <c r="T1445" i="6"/>
  <c r="T1446" i="6"/>
  <c r="T1447" i="6"/>
  <c r="T1448" i="6"/>
  <c r="T1449" i="6"/>
  <c r="T1450" i="6"/>
  <c r="T1451" i="6"/>
  <c r="T1452" i="6"/>
  <c r="T1453" i="6"/>
  <c r="T1454" i="6"/>
  <c r="T1455" i="6"/>
  <c r="T1456" i="6"/>
  <c r="T1457" i="6"/>
  <c r="T1458" i="6"/>
  <c r="T1459" i="6"/>
  <c r="T1460" i="6"/>
  <c r="T1461" i="6"/>
  <c r="T1462" i="6"/>
  <c r="T1463" i="6"/>
  <c r="T1464" i="6"/>
  <c r="T1465" i="6"/>
  <c r="T1466" i="6"/>
  <c r="T1467" i="6"/>
  <c r="T1468" i="6"/>
  <c r="T1469" i="6"/>
  <c r="T1470" i="6"/>
  <c r="T1471" i="6"/>
  <c r="T1472" i="6"/>
  <c r="T1473" i="6"/>
  <c r="T1474" i="6"/>
  <c r="T1475" i="6"/>
  <c r="T1476" i="6"/>
  <c r="T1477" i="6"/>
  <c r="T1478" i="6"/>
  <c r="T1479" i="6"/>
  <c r="T1480" i="6"/>
  <c r="T1481" i="6"/>
  <c r="T1482" i="6"/>
  <c r="T1483" i="6"/>
  <c r="T1484" i="6"/>
  <c r="T1485" i="6"/>
  <c r="T1486" i="6"/>
  <c r="T1487" i="6"/>
  <c r="T1488" i="6"/>
  <c r="T1489" i="6"/>
  <c r="T1490" i="6"/>
  <c r="T1491" i="6"/>
  <c r="T1492" i="6"/>
  <c r="T1493" i="6"/>
  <c r="T1494" i="6"/>
  <c r="T1495" i="6"/>
  <c r="T1496" i="6"/>
  <c r="T1497" i="6"/>
  <c r="T1498" i="6"/>
  <c r="T1499" i="6"/>
  <c r="T1500" i="6"/>
  <c r="T1501" i="6"/>
  <c r="T1502" i="6"/>
  <c r="T1503" i="6"/>
  <c r="T1504" i="6"/>
  <c r="T1505" i="6"/>
  <c r="T1506" i="6"/>
  <c r="T1507" i="6"/>
  <c r="T1508" i="6"/>
  <c r="T1509" i="6"/>
  <c r="T1510" i="6"/>
  <c r="T1511" i="6"/>
  <c r="T1512" i="6"/>
  <c r="T1513" i="6"/>
  <c r="T1514" i="6"/>
  <c r="T1515" i="6"/>
  <c r="T1516" i="6"/>
  <c r="T1517" i="6"/>
  <c r="T1518" i="6"/>
  <c r="T1519" i="6"/>
  <c r="T1520" i="6"/>
  <c r="T1521" i="6"/>
  <c r="T1522" i="6"/>
  <c r="T1523" i="6"/>
  <c r="T1524" i="6"/>
  <c r="T1525" i="6"/>
  <c r="T1526" i="6"/>
  <c r="T1527" i="6"/>
  <c r="T1528" i="6"/>
  <c r="T1529" i="6"/>
  <c r="T1530" i="6"/>
  <c r="T1531" i="6"/>
  <c r="T1532" i="6"/>
  <c r="T1533" i="6"/>
  <c r="T1534" i="6"/>
  <c r="T1535" i="6"/>
  <c r="T1536" i="6"/>
  <c r="T1537" i="6"/>
  <c r="T1538" i="6"/>
  <c r="T1539" i="6"/>
  <c r="T1540" i="6"/>
  <c r="T1541" i="6"/>
  <c r="T1542" i="6"/>
  <c r="T1543" i="6"/>
  <c r="T1544" i="6"/>
  <c r="T1545" i="6"/>
  <c r="T1546" i="6"/>
  <c r="T1547" i="6"/>
  <c r="T1548" i="6"/>
  <c r="T1549" i="6"/>
  <c r="T1550" i="6"/>
  <c r="T1551" i="6"/>
  <c r="T1552" i="6"/>
  <c r="T1553" i="6"/>
  <c r="T1554" i="6"/>
  <c r="T1555" i="6"/>
  <c r="T1556" i="6"/>
  <c r="T1557" i="6"/>
  <c r="T1558" i="6"/>
  <c r="T1559" i="6"/>
  <c r="T1560" i="6"/>
  <c r="T1561" i="6"/>
  <c r="T1562" i="6"/>
  <c r="T1563" i="6"/>
  <c r="T1564" i="6"/>
  <c r="T1565" i="6"/>
  <c r="T1566" i="6"/>
  <c r="T1567" i="6"/>
  <c r="T1568" i="6"/>
  <c r="T1569" i="6"/>
  <c r="T1570" i="6"/>
  <c r="T1571" i="6"/>
  <c r="T1572" i="6"/>
  <c r="T1573" i="6"/>
  <c r="T1574" i="6"/>
  <c r="T1575" i="6"/>
  <c r="T1576" i="6"/>
  <c r="T1577" i="6"/>
  <c r="T1578" i="6"/>
  <c r="T1579" i="6"/>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T1610" i="6"/>
  <c r="T1611" i="6"/>
  <c r="T1612" i="6"/>
  <c r="T1613" i="6"/>
  <c r="T1614" i="6"/>
  <c r="T1615" i="6"/>
  <c r="T1616" i="6"/>
  <c r="T1617" i="6"/>
  <c r="T1618" i="6"/>
  <c r="T1619" i="6"/>
  <c r="T1620" i="6"/>
  <c r="T1621" i="6"/>
  <c r="T1622" i="6"/>
  <c r="T1623" i="6"/>
  <c r="T1624" i="6"/>
  <c r="T1625" i="6"/>
  <c r="T1626" i="6"/>
  <c r="T1627" i="6"/>
  <c r="T1628" i="6"/>
  <c r="T1629" i="6"/>
  <c r="T1630" i="6"/>
  <c r="T1631" i="6"/>
  <c r="T1632" i="6"/>
  <c r="T1633" i="6"/>
  <c r="T1634" i="6"/>
  <c r="T1635" i="6"/>
  <c r="T1636" i="6"/>
  <c r="T1637" i="6"/>
  <c r="T1638" i="6"/>
  <c r="T1639" i="6"/>
  <c r="T1640" i="6"/>
  <c r="T1641" i="6"/>
  <c r="T1642" i="6"/>
  <c r="T1643" i="6"/>
  <c r="T1644" i="6"/>
  <c r="T1645" i="6"/>
  <c r="T1646" i="6"/>
  <c r="T1647" i="6"/>
  <c r="T1648" i="6"/>
  <c r="T1649" i="6"/>
  <c r="T1650" i="6"/>
  <c r="T1651" i="6"/>
  <c r="T1652" i="6"/>
  <c r="T1653" i="6"/>
  <c r="T1654" i="6"/>
  <c r="T1655" i="6"/>
  <c r="T1656" i="6"/>
  <c r="T1657" i="6"/>
  <c r="T1658" i="6"/>
  <c r="T1659" i="6"/>
  <c r="T1660" i="6"/>
  <c r="T1661" i="6"/>
  <c r="T1662" i="6"/>
  <c r="T1663" i="6"/>
  <c r="T1664" i="6"/>
  <c r="T1665" i="6"/>
  <c r="T1666" i="6"/>
  <c r="T1667" i="6"/>
  <c r="T1668" i="6"/>
  <c r="T1669" i="6"/>
  <c r="T1670" i="6"/>
  <c r="T1671" i="6"/>
  <c r="T1672" i="6"/>
  <c r="T1673" i="6"/>
  <c r="T1674" i="6"/>
  <c r="T1675" i="6"/>
  <c r="T1676" i="6"/>
  <c r="T1677" i="6"/>
  <c r="T1678" i="6"/>
  <c r="T1679" i="6"/>
  <c r="T1680" i="6"/>
  <c r="T1681" i="6"/>
  <c r="T1682" i="6"/>
  <c r="T1683" i="6"/>
  <c r="T1684" i="6"/>
  <c r="T1685" i="6"/>
  <c r="T1686" i="6"/>
  <c r="T1687" i="6"/>
  <c r="T1688" i="6"/>
  <c r="T1689" i="6"/>
  <c r="T1690" i="6"/>
  <c r="T1691" i="6"/>
  <c r="T1692" i="6"/>
  <c r="T1693" i="6"/>
  <c r="T1694" i="6"/>
  <c r="T1695" i="6"/>
  <c r="T1696" i="6"/>
  <c r="T1697" i="6"/>
  <c r="T1698" i="6"/>
  <c r="T1699" i="6"/>
  <c r="T1700" i="6"/>
  <c r="T1701" i="6"/>
  <c r="T1702" i="6"/>
  <c r="T1703" i="6"/>
  <c r="T1704" i="6"/>
  <c r="T1705" i="6"/>
  <c r="T1706" i="6"/>
  <c r="T1707" i="6"/>
  <c r="T1708" i="6"/>
  <c r="T1709" i="6"/>
  <c r="T1710" i="6"/>
  <c r="T1711" i="6"/>
  <c r="T1712" i="6"/>
  <c r="T1713" i="6"/>
  <c r="T1714" i="6"/>
  <c r="T1715" i="6"/>
  <c r="T1716" i="6"/>
  <c r="T1717" i="6"/>
  <c r="T1718" i="6"/>
  <c r="T1719" i="6"/>
  <c r="T1720" i="6"/>
  <c r="T1721" i="6"/>
  <c r="T1722" i="6"/>
  <c r="T1723" i="6"/>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T1925" i="6"/>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T1951" i="6"/>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002" i="6"/>
  <c r="T2003" i="6"/>
  <c r="T2004" i="6"/>
  <c r="T2005" i="6"/>
  <c r="T2006" i="6"/>
  <c r="T2007" i="6"/>
  <c r="T2008" i="6"/>
  <c r="T2009" i="6"/>
  <c r="T2010" i="6"/>
  <c r="T2011" i="6"/>
  <c r="T2012" i="6"/>
  <c r="T2013" i="6"/>
  <c r="T2014" i="6"/>
  <c r="T2015" i="6"/>
  <c r="T2016" i="6"/>
  <c r="T2017" i="6"/>
  <c r="T2018" i="6"/>
  <c r="T2019" i="6"/>
  <c r="T2020" i="6"/>
  <c r="T2021" i="6"/>
  <c r="T2022" i="6"/>
  <c r="T2023" i="6"/>
  <c r="T2024" i="6"/>
  <c r="T2025" i="6"/>
  <c r="T2026" i="6"/>
  <c r="T2027" i="6"/>
  <c r="T2028" i="6"/>
  <c r="T2029" i="6"/>
  <c r="T2030" i="6"/>
  <c r="T2031" i="6"/>
  <c r="T2032" i="6"/>
  <c r="T2033" i="6"/>
  <c r="T2034" i="6"/>
  <c r="T2035" i="6"/>
  <c r="T2036" i="6"/>
  <c r="T2037" i="6"/>
  <c r="T2038" i="6"/>
  <c r="T2039" i="6"/>
  <c r="T2040" i="6"/>
  <c r="T2041" i="6"/>
  <c r="T2042" i="6"/>
  <c r="T2043" i="6"/>
  <c r="T2044" i="6"/>
  <c r="T2045" i="6"/>
  <c r="T2046" i="6"/>
  <c r="T2047" i="6"/>
  <c r="T2048" i="6"/>
  <c r="T2049" i="6"/>
  <c r="T2050" i="6"/>
  <c r="T2051" i="6"/>
  <c r="T2052" i="6"/>
  <c r="T2053" i="6"/>
  <c r="T2054" i="6"/>
  <c r="T2055" i="6"/>
  <c r="T2056" i="6"/>
  <c r="T2057" i="6"/>
  <c r="T2058" i="6"/>
  <c r="T2059" i="6"/>
  <c r="T2060" i="6"/>
  <c r="T2061" i="6"/>
  <c r="T2062" i="6"/>
  <c r="T2063" i="6"/>
  <c r="T2064" i="6"/>
  <c r="T2065" i="6"/>
  <c r="T2066" i="6"/>
  <c r="T2067" i="6"/>
  <c r="T2068" i="6"/>
  <c r="T2069" i="6"/>
  <c r="T2070" i="6"/>
  <c r="T2071" i="6"/>
  <c r="T2072" i="6"/>
  <c r="T2073" i="6"/>
  <c r="T2074" i="6"/>
  <c r="T2075" i="6"/>
  <c r="T2076" i="6"/>
  <c r="T2077" i="6"/>
  <c r="T2078" i="6"/>
  <c r="T2079" i="6"/>
  <c r="T2080" i="6"/>
  <c r="T2081" i="6"/>
  <c r="T2082" i="6"/>
  <c r="T2083" i="6"/>
  <c r="T2084" i="6"/>
  <c r="T2085" i="6"/>
  <c r="T2086" i="6"/>
  <c r="T2087" i="6"/>
  <c r="T2088" i="6"/>
  <c r="T2089" i="6"/>
  <c r="T2090" i="6"/>
  <c r="T2091" i="6"/>
  <c r="T2092" i="6"/>
  <c r="T2093" i="6"/>
  <c r="T2094" i="6"/>
  <c r="T2095" i="6"/>
  <c r="T2096" i="6"/>
  <c r="T2097" i="6"/>
  <c r="T2098" i="6"/>
  <c r="T2099" i="6"/>
  <c r="T2100" i="6"/>
  <c r="T2101" i="6"/>
  <c r="T2102" i="6"/>
  <c r="T2103" i="6"/>
  <c r="T2104" i="6"/>
  <c r="T2105" i="6"/>
  <c r="T2106" i="6"/>
  <c r="T2107" i="6"/>
  <c r="T2108" i="6"/>
  <c r="T2109" i="6"/>
  <c r="T2110" i="6"/>
  <c r="T2111" i="6"/>
  <c r="T2112" i="6"/>
  <c r="T2113" i="6"/>
  <c r="T2114" i="6"/>
  <c r="T2115" i="6"/>
  <c r="T2116" i="6"/>
  <c r="T2117" i="6"/>
  <c r="T2118" i="6"/>
  <c r="T2119" i="6"/>
  <c r="T2120" i="6"/>
  <c r="T2121" i="6"/>
  <c r="T2122" i="6"/>
  <c r="T2123" i="6"/>
  <c r="T2124" i="6"/>
  <c r="T2125" i="6"/>
  <c r="T2126" i="6"/>
  <c r="T2127" i="6"/>
  <c r="T2128" i="6"/>
  <c r="T2129" i="6"/>
  <c r="T2130" i="6"/>
  <c r="T2131" i="6"/>
  <c r="T2132" i="6"/>
  <c r="T2133" i="6"/>
  <c r="T2134" i="6"/>
  <c r="T2135" i="6"/>
  <c r="T2136" i="6"/>
  <c r="T2137" i="6"/>
  <c r="T2138" i="6"/>
  <c r="T2139" i="6"/>
  <c r="T2140" i="6"/>
  <c r="T2141" i="6"/>
  <c r="T2142" i="6"/>
  <c r="T2143" i="6"/>
  <c r="T2144" i="6"/>
  <c r="T2145" i="6"/>
  <c r="T2146" i="6"/>
  <c r="T2147" i="6"/>
  <c r="T2148" i="6"/>
  <c r="T2149" i="6"/>
  <c r="T2150" i="6"/>
  <c r="T2151" i="6"/>
  <c r="T2152" i="6"/>
  <c r="T2153" i="6"/>
  <c r="T2154" i="6"/>
  <c r="T2155" i="6"/>
  <c r="T2156" i="6"/>
  <c r="T2157" i="6"/>
  <c r="T2158" i="6"/>
  <c r="T2159" i="6"/>
  <c r="T2160" i="6"/>
  <c r="T2161" i="6"/>
  <c r="T2162" i="6"/>
  <c r="T2163" i="6"/>
  <c r="T2164" i="6"/>
  <c r="T2165" i="6"/>
  <c r="T2166" i="6"/>
  <c r="T2167" i="6"/>
  <c r="T2168" i="6"/>
  <c r="T2169" i="6"/>
  <c r="T2170" i="6"/>
  <c r="T2171" i="6"/>
  <c r="T2172" i="6"/>
  <c r="T2173" i="6"/>
  <c r="T2174" i="6"/>
  <c r="T2175" i="6"/>
  <c r="T2176" i="6"/>
  <c r="T2177" i="6"/>
  <c r="T2178" i="6"/>
  <c r="T2179" i="6"/>
  <c r="T2180" i="6"/>
  <c r="T2181" i="6"/>
  <c r="T2182" i="6"/>
  <c r="T2183" i="6"/>
  <c r="T2184" i="6"/>
  <c r="T2185" i="6"/>
  <c r="T2186" i="6"/>
  <c r="T2187" i="6"/>
  <c r="T2188" i="6"/>
  <c r="T2189" i="6"/>
  <c r="T2190" i="6"/>
  <c r="T2191" i="6"/>
  <c r="T2192" i="6"/>
  <c r="T2193" i="6"/>
  <c r="T2194" i="6"/>
  <c r="T2195" i="6"/>
  <c r="T2196" i="6"/>
  <c r="T2197" i="6"/>
  <c r="T2198" i="6"/>
  <c r="T2199" i="6"/>
  <c r="T2200" i="6"/>
  <c r="T2201" i="6"/>
  <c r="T2202" i="6"/>
  <c r="T2203" i="6"/>
  <c r="T2204" i="6"/>
  <c r="T2205" i="6"/>
  <c r="T2206" i="6"/>
  <c r="T2207" i="6"/>
  <c r="T2208" i="6"/>
  <c r="T2209" i="6"/>
  <c r="T2210" i="6"/>
  <c r="T2211" i="6"/>
  <c r="T2212" i="6"/>
  <c r="T2213" i="6"/>
  <c r="T2214" i="6"/>
  <c r="T2215" i="6"/>
  <c r="T2216" i="6"/>
  <c r="T2217" i="6"/>
  <c r="T2218" i="6"/>
  <c r="T2219" i="6"/>
  <c r="T2220" i="6"/>
  <c r="T2221" i="6"/>
  <c r="T2222" i="6"/>
  <c r="T2223" i="6"/>
  <c r="T2224" i="6"/>
  <c r="T2225" i="6"/>
  <c r="T2226" i="6"/>
  <c r="T2227" i="6"/>
  <c r="T2228" i="6"/>
  <c r="T2229" i="6"/>
  <c r="T2230" i="6"/>
  <c r="T2231" i="6"/>
  <c r="T2232" i="6"/>
  <c r="T2233" i="6"/>
  <c r="T2234" i="6"/>
  <c r="T2235" i="6"/>
  <c r="T2236" i="6"/>
  <c r="T2237" i="6"/>
  <c r="T2238" i="6"/>
  <c r="T2239" i="6"/>
  <c r="T2240" i="6"/>
  <c r="T2241" i="6"/>
  <c r="T2242" i="6"/>
  <c r="T2243" i="6"/>
  <c r="T2244" i="6"/>
  <c r="T2245" i="6"/>
  <c r="T2246" i="6"/>
  <c r="T2247" i="6"/>
  <c r="T2248" i="6"/>
  <c r="T2249" i="6"/>
  <c r="T2250" i="6"/>
  <c r="T2251" i="6"/>
  <c r="T2252" i="6"/>
  <c r="T2253" i="6"/>
  <c r="T2254" i="6"/>
  <c r="T2255" i="6"/>
  <c r="T2256" i="6"/>
  <c r="T2257" i="6"/>
  <c r="T2258" i="6"/>
  <c r="T2259" i="6"/>
  <c r="T2260" i="6"/>
  <c r="T2261" i="6"/>
  <c r="T2262" i="6"/>
  <c r="T2263" i="6"/>
  <c r="T2264" i="6"/>
  <c r="T2265" i="6"/>
  <c r="T2266" i="6"/>
  <c r="T2267" i="6"/>
  <c r="T2268" i="6"/>
  <c r="T2269" i="6"/>
  <c r="T2270" i="6"/>
  <c r="T2271" i="6"/>
  <c r="T2272" i="6"/>
  <c r="T2273" i="6"/>
  <c r="T2274" i="6"/>
  <c r="T2275" i="6"/>
  <c r="T2276" i="6"/>
  <c r="T2277" i="6"/>
  <c r="T2278" i="6"/>
  <c r="T2279" i="6"/>
  <c r="T2280" i="6"/>
  <c r="T2281" i="6"/>
  <c r="T2282" i="6"/>
  <c r="T2283" i="6"/>
  <c r="T2284" i="6"/>
  <c r="T2285" i="6"/>
  <c r="T2286" i="6"/>
  <c r="T2287" i="6"/>
  <c r="T2288" i="6"/>
  <c r="T2289" i="6"/>
  <c r="T2290" i="6"/>
  <c r="T2291" i="6"/>
  <c r="T2292" i="6"/>
  <c r="T2293" i="6"/>
  <c r="T2294" i="6"/>
  <c r="T2295" i="6"/>
  <c r="T2296" i="6"/>
  <c r="T2297" i="6"/>
  <c r="T2298" i="6"/>
  <c r="T2299" i="6"/>
  <c r="T2300" i="6"/>
  <c r="T2301" i="6"/>
  <c r="T2302" i="6"/>
  <c r="T2303" i="6"/>
  <c r="T2304" i="6"/>
  <c r="T2305" i="6"/>
  <c r="T2306" i="6"/>
  <c r="T2307" i="6"/>
  <c r="T2308" i="6"/>
  <c r="T2309" i="6"/>
  <c r="T2310" i="6"/>
  <c r="T2311" i="6"/>
  <c r="T2312" i="6"/>
  <c r="T2313" i="6"/>
  <c r="T2314" i="6"/>
  <c r="T2315" i="6"/>
  <c r="T2316" i="6"/>
  <c r="T2317" i="6"/>
  <c r="T2318" i="6"/>
  <c r="T2319" i="6"/>
  <c r="T2320" i="6"/>
  <c r="T2321" i="6"/>
  <c r="T2322" i="6"/>
  <c r="T2323" i="6"/>
  <c r="T2324" i="6"/>
  <c r="T2325" i="6"/>
  <c r="T2326" i="6"/>
  <c r="T2327" i="6"/>
  <c r="T2328" i="6"/>
  <c r="T2329" i="6"/>
  <c r="T2330" i="6"/>
  <c r="T2331" i="6"/>
  <c r="T2332" i="6"/>
  <c r="T2333" i="6"/>
  <c r="T2334" i="6"/>
  <c r="T2335" i="6"/>
  <c r="T2336" i="6"/>
  <c r="T2337" i="6"/>
  <c r="T2338" i="6"/>
  <c r="T2339" i="6"/>
  <c r="T2340" i="6"/>
  <c r="T2341" i="6"/>
  <c r="T2342" i="6"/>
  <c r="T2343" i="6"/>
  <c r="T2344" i="6"/>
  <c r="T2345" i="6"/>
  <c r="T2346" i="6"/>
  <c r="T2347" i="6"/>
  <c r="T2348" i="6"/>
  <c r="T2349" i="6"/>
  <c r="T2350" i="6"/>
  <c r="T2351" i="6"/>
  <c r="T2352" i="6"/>
  <c r="T2353" i="6"/>
  <c r="T2354" i="6"/>
  <c r="T2355" i="6"/>
  <c r="T2356" i="6"/>
  <c r="T2357" i="6"/>
  <c r="T2358" i="6"/>
  <c r="T2359" i="6"/>
  <c r="T2360" i="6"/>
  <c r="T2361" i="6"/>
  <c r="T2362" i="6"/>
  <c r="T2363" i="6"/>
  <c r="T2364" i="6"/>
  <c r="T2365" i="6"/>
  <c r="T2366" i="6"/>
  <c r="T2367" i="6"/>
  <c r="T2368" i="6"/>
  <c r="T2369" i="6"/>
  <c r="T2370" i="6"/>
  <c r="T2371" i="6"/>
  <c r="T2372" i="6"/>
  <c r="T2373" i="6"/>
  <c r="T2374" i="6"/>
  <c r="T2375" i="6"/>
  <c r="T2376" i="6"/>
  <c r="T2377" i="6"/>
  <c r="T2378" i="6"/>
  <c r="T2379" i="6"/>
  <c r="T2380" i="6"/>
  <c r="T2381" i="6"/>
  <c r="T2382" i="6"/>
  <c r="T2383" i="6"/>
  <c r="T2384" i="6"/>
  <c r="T2385" i="6"/>
  <c r="T2386" i="6"/>
  <c r="T2387" i="6"/>
  <c r="T2388" i="6"/>
  <c r="T2389" i="6"/>
  <c r="T2390" i="6"/>
  <c r="T2391" i="6"/>
  <c r="T2392" i="6"/>
  <c r="T2393" i="6"/>
  <c r="T2394" i="6"/>
  <c r="T2395" i="6"/>
  <c r="T2396" i="6"/>
  <c r="T2397" i="6"/>
  <c r="T2398" i="6"/>
  <c r="T2399" i="6"/>
  <c r="T2400" i="6"/>
  <c r="T2401" i="6"/>
  <c r="T2402" i="6"/>
  <c r="T2403" i="6"/>
  <c r="T2404" i="6"/>
  <c r="T2405" i="6"/>
  <c r="T2406" i="6"/>
  <c r="T2407" i="6"/>
  <c r="T2408" i="6"/>
  <c r="T2409" i="6"/>
  <c r="T2410" i="6"/>
  <c r="T2411" i="6"/>
  <c r="T2412" i="6"/>
  <c r="T2413" i="6"/>
  <c r="T2414" i="6"/>
  <c r="T2415" i="6"/>
  <c r="T2416" i="6"/>
  <c r="T2417" i="6"/>
  <c r="T2418" i="6"/>
  <c r="T2419" i="6"/>
  <c r="T2420" i="6"/>
  <c r="T2421" i="6"/>
  <c r="T2422" i="6"/>
  <c r="T2423" i="6"/>
  <c r="T2424" i="6"/>
  <c r="T2425" i="6"/>
  <c r="T2426" i="6"/>
  <c r="T2427" i="6"/>
  <c r="T2428" i="6"/>
  <c r="T2429" i="6"/>
  <c r="T2430" i="6"/>
  <c r="T2431" i="6"/>
  <c r="T2432" i="6"/>
  <c r="T2433" i="6"/>
  <c r="T2434" i="6"/>
  <c r="T2435" i="6"/>
  <c r="T2436" i="6"/>
  <c r="T2437" i="6"/>
  <c r="T2438" i="6"/>
  <c r="T2439" i="6"/>
  <c r="T2440" i="6"/>
  <c r="T2441" i="6"/>
  <c r="T2442" i="6"/>
  <c r="T2443" i="6"/>
  <c r="T2444" i="6"/>
  <c r="T2445" i="6"/>
  <c r="T2446" i="6"/>
  <c r="T2447" i="6"/>
  <c r="T2448" i="6"/>
  <c r="T2449" i="6"/>
  <c r="T2450" i="6"/>
  <c r="T2451" i="6"/>
  <c r="T2452" i="6"/>
  <c r="T2453" i="6"/>
  <c r="T2454" i="6"/>
  <c r="T2455" i="6"/>
  <c r="T2456" i="6"/>
  <c r="T2457" i="6"/>
  <c r="T2458" i="6"/>
  <c r="T2459" i="6"/>
  <c r="T2460" i="6"/>
  <c r="T2461" i="6"/>
  <c r="T2462" i="6"/>
  <c r="T2463" i="6"/>
  <c r="T2464" i="6"/>
  <c r="T2465" i="6"/>
  <c r="T2466" i="6"/>
  <c r="T2467" i="6"/>
  <c r="T2468" i="6"/>
  <c r="T2469" i="6"/>
  <c r="T2470" i="6"/>
  <c r="T2471" i="6"/>
  <c r="T2472" i="6"/>
  <c r="T2473" i="6"/>
  <c r="T2474" i="6"/>
  <c r="T2475" i="6"/>
  <c r="T2476" i="6"/>
  <c r="T2477" i="6"/>
  <c r="T2478" i="6"/>
  <c r="T2479" i="6"/>
  <c r="T2480" i="6"/>
  <c r="T2481" i="6"/>
  <c r="T2482" i="6"/>
  <c r="T2483" i="6"/>
  <c r="T2484" i="6"/>
  <c r="T2485" i="6"/>
  <c r="T2486" i="6"/>
  <c r="T2487" i="6"/>
  <c r="T2488" i="6"/>
  <c r="T2489" i="6"/>
  <c r="T2490" i="6"/>
  <c r="T2491" i="6"/>
  <c r="T2492" i="6"/>
  <c r="T2493" i="6"/>
  <c r="T2494" i="6"/>
  <c r="T2495" i="6"/>
  <c r="T2496" i="6"/>
  <c r="T2497" i="6"/>
  <c r="T2498" i="6"/>
  <c r="T2499" i="6"/>
  <c r="T2500" i="6"/>
  <c r="T2501" i="6"/>
  <c r="T2502" i="6"/>
  <c r="T2503" i="6"/>
  <c r="T2504" i="6"/>
  <c r="T2505" i="6"/>
  <c r="T2506" i="6"/>
  <c r="T2507" i="6"/>
  <c r="T2508" i="6"/>
  <c r="T2509" i="6"/>
  <c r="T2510" i="6"/>
  <c r="T2511" i="6"/>
  <c r="T2512" i="6"/>
  <c r="T2513" i="6"/>
  <c r="T2514" i="6"/>
  <c r="T2515" i="6"/>
  <c r="T2516" i="6"/>
  <c r="T2517" i="6"/>
  <c r="T2518" i="6"/>
  <c r="T2519" i="6"/>
  <c r="T2520" i="6"/>
  <c r="T2521" i="6"/>
  <c r="T2522" i="6"/>
  <c r="T2523" i="6"/>
  <c r="T2524" i="6"/>
  <c r="T2525" i="6"/>
  <c r="T2526" i="6"/>
  <c r="T2527" i="6"/>
  <c r="T2528" i="6"/>
  <c r="T2529" i="6"/>
  <c r="T2530" i="6"/>
  <c r="T2531" i="6"/>
  <c r="T2532" i="6"/>
  <c r="T2533" i="6"/>
  <c r="T2534" i="6"/>
  <c r="T2535" i="6"/>
  <c r="T2536" i="6"/>
  <c r="T2537" i="6"/>
  <c r="T2538" i="6"/>
  <c r="T2539" i="6"/>
  <c r="T2540" i="6"/>
  <c r="T2541" i="6"/>
  <c r="T2542" i="6"/>
  <c r="T2543" i="6"/>
  <c r="T2544" i="6"/>
  <c r="T2545" i="6"/>
  <c r="T2546" i="6"/>
  <c r="T2547" i="6"/>
  <c r="T2548" i="6"/>
  <c r="T2549" i="6"/>
  <c r="T2550" i="6"/>
  <c r="T2551" i="6"/>
  <c r="T2552" i="6"/>
  <c r="T2553" i="6"/>
  <c r="T2554" i="6"/>
  <c r="T2555" i="6"/>
  <c r="T2556" i="6"/>
  <c r="T2557" i="6"/>
  <c r="T2558" i="6"/>
  <c r="T2559" i="6"/>
  <c r="T2560" i="6"/>
  <c r="T2561" i="6"/>
  <c r="T2562" i="6"/>
  <c r="T2563" i="6"/>
  <c r="T2564" i="6"/>
  <c r="T2565" i="6"/>
  <c r="T2566" i="6"/>
  <c r="T2567" i="6"/>
  <c r="T2568" i="6"/>
  <c r="T2569" i="6"/>
  <c r="T2570" i="6"/>
  <c r="T2571" i="6"/>
  <c r="T2572" i="6"/>
  <c r="T2573" i="6"/>
  <c r="T2574" i="6"/>
  <c r="T2575" i="6"/>
  <c r="T2576" i="6"/>
  <c r="T2577" i="6"/>
  <c r="T2578" i="6"/>
  <c r="T2579" i="6"/>
  <c r="T2580" i="6"/>
  <c r="T2581" i="6"/>
  <c r="T2582" i="6"/>
  <c r="T2583" i="6"/>
  <c r="T2584" i="6"/>
  <c r="T2585" i="6"/>
  <c r="T2586" i="6"/>
  <c r="T2587" i="6"/>
  <c r="T2588" i="6"/>
  <c r="T2589" i="6"/>
  <c r="T2590" i="6"/>
  <c r="T2591" i="6"/>
  <c r="T2592" i="6"/>
  <c r="T2593" i="6"/>
  <c r="T2594" i="6"/>
  <c r="T2595" i="6"/>
  <c r="T2596" i="6"/>
  <c r="T2597" i="6"/>
  <c r="T2598" i="6"/>
  <c r="T2599" i="6"/>
  <c r="T2600" i="6"/>
  <c r="T2601" i="6"/>
  <c r="T2602" i="6"/>
  <c r="T2603" i="6"/>
  <c r="T2604" i="6"/>
  <c r="T2605" i="6"/>
  <c r="T2606" i="6"/>
  <c r="T2607" i="6"/>
  <c r="T2608" i="6"/>
  <c r="T2609" i="6"/>
  <c r="T2610" i="6"/>
  <c r="T2611" i="6"/>
  <c r="T2612" i="6"/>
  <c r="T2613" i="6"/>
  <c r="T2614" i="6"/>
  <c r="T2615" i="6"/>
  <c r="T2616" i="6"/>
  <c r="T2617" i="6"/>
  <c r="T2618" i="6"/>
  <c r="T2619" i="6"/>
  <c r="T2620" i="6"/>
  <c r="T2621" i="6"/>
  <c r="T2622" i="6"/>
  <c r="T2623" i="6"/>
  <c r="T2624" i="6"/>
  <c r="T2625" i="6"/>
  <c r="T2626" i="6"/>
  <c r="T2627" i="6"/>
  <c r="T2628" i="6"/>
  <c r="T2629" i="6"/>
  <c r="T2630" i="6"/>
  <c r="T2631" i="6"/>
  <c r="T2632" i="6"/>
  <c r="T2633" i="6"/>
  <c r="T2634" i="6"/>
  <c r="T2635" i="6"/>
  <c r="T2636" i="6"/>
  <c r="T2637" i="6"/>
  <c r="T2638" i="6"/>
  <c r="T2639" i="6"/>
  <c r="T2640" i="6"/>
  <c r="T2641" i="6"/>
  <c r="T2642" i="6"/>
  <c r="T2643" i="6"/>
  <c r="T2644" i="6"/>
  <c r="T2645" i="6"/>
  <c r="T2646" i="6"/>
  <c r="T2647" i="6"/>
  <c r="T2648" i="6"/>
  <c r="T2649" i="6"/>
  <c r="T2650" i="6"/>
  <c r="T2651" i="6"/>
  <c r="T2652" i="6"/>
  <c r="T2653" i="6"/>
  <c r="T2654" i="6"/>
  <c r="T2655" i="6"/>
  <c r="T2656" i="6"/>
  <c r="T2657" i="6"/>
  <c r="T2658" i="6"/>
  <c r="T2659" i="6"/>
  <c r="T2660" i="6"/>
  <c r="T2661" i="6"/>
  <c r="T2662" i="6"/>
  <c r="T2663" i="6"/>
  <c r="T2664" i="6"/>
  <c r="T2665" i="6"/>
  <c r="T2666" i="6"/>
  <c r="T2667" i="6"/>
  <c r="T2668" i="6"/>
  <c r="T2669" i="6"/>
  <c r="T2670" i="6"/>
  <c r="T2671" i="6"/>
  <c r="T2672" i="6"/>
  <c r="T2673" i="6"/>
  <c r="T2674" i="6"/>
  <c r="T2675" i="6"/>
  <c r="T2676" i="6"/>
  <c r="T2677" i="6"/>
  <c r="T2678" i="6"/>
  <c r="T2679" i="6"/>
  <c r="T2680" i="6"/>
  <c r="T2681" i="6"/>
  <c r="T2682" i="6"/>
  <c r="T2683" i="6"/>
  <c r="T2684" i="6"/>
  <c r="T2685" i="6"/>
  <c r="T2686" i="6"/>
  <c r="T2687" i="6"/>
  <c r="T2688" i="6"/>
  <c r="T2689" i="6"/>
  <c r="T2690" i="6"/>
  <c r="T2691" i="6"/>
  <c r="T2692" i="6"/>
  <c r="T2693" i="6"/>
  <c r="T2694" i="6"/>
  <c r="T2695" i="6"/>
  <c r="T2696" i="6"/>
  <c r="T2697" i="6"/>
  <c r="T2698" i="6"/>
  <c r="T2699" i="6"/>
  <c r="T2700" i="6"/>
  <c r="T2701" i="6"/>
  <c r="T2702" i="6"/>
  <c r="T2703" i="6"/>
  <c r="T2704" i="6"/>
  <c r="T2705" i="6"/>
  <c r="T2706" i="6"/>
  <c r="T2707" i="6"/>
  <c r="T2708" i="6"/>
  <c r="T2709" i="6"/>
  <c r="T2710" i="6"/>
  <c r="T2711" i="6"/>
  <c r="T2712" i="6"/>
  <c r="T2713" i="6"/>
  <c r="T2714" i="6"/>
  <c r="T2715" i="6"/>
  <c r="T2716" i="6"/>
  <c r="T2717" i="6"/>
  <c r="T2718" i="6"/>
  <c r="T2719" i="6"/>
  <c r="T2720" i="6"/>
  <c r="T2721" i="6"/>
  <c r="T2722" i="6"/>
  <c r="T2723" i="6"/>
  <c r="T2724" i="6"/>
  <c r="T2725" i="6"/>
  <c r="T2726" i="6"/>
  <c r="T2727" i="6"/>
  <c r="T2728" i="6"/>
  <c r="T2729" i="6"/>
  <c r="T2730" i="6"/>
  <c r="T2731" i="6"/>
  <c r="T2732" i="6"/>
  <c r="T2733" i="6"/>
  <c r="T2734" i="6"/>
  <c r="T2735" i="6"/>
  <c r="T2736" i="6"/>
  <c r="T2737" i="6"/>
  <c r="T2738" i="6"/>
  <c r="T2739" i="6"/>
  <c r="T2740" i="6"/>
  <c r="T2741" i="6"/>
  <c r="T2742" i="6"/>
  <c r="T2743" i="6"/>
  <c r="T2744" i="6"/>
  <c r="T2745" i="6"/>
  <c r="T2746" i="6"/>
  <c r="T2747" i="6"/>
  <c r="T2748" i="6"/>
  <c r="T2749" i="6"/>
  <c r="T2750" i="6"/>
  <c r="T2751" i="6"/>
  <c r="T2752" i="6"/>
  <c r="T2753" i="6"/>
  <c r="T2754" i="6"/>
  <c r="T2755" i="6"/>
  <c r="T2756" i="6"/>
  <c r="T2757" i="6"/>
  <c r="T2758" i="6"/>
  <c r="T2759" i="6"/>
  <c r="T2760" i="6"/>
  <c r="T2761" i="6"/>
  <c r="T2762" i="6"/>
  <c r="T2763" i="6"/>
  <c r="T2764" i="6"/>
  <c r="T2765" i="6"/>
  <c r="T2766" i="6"/>
  <c r="T2767" i="6"/>
  <c r="T2768" i="6"/>
  <c r="T2769" i="6"/>
  <c r="T2770" i="6"/>
  <c r="T2771" i="6"/>
  <c r="T2772" i="6"/>
  <c r="T2773" i="6"/>
  <c r="T2774" i="6"/>
  <c r="T2775" i="6"/>
  <c r="T2776" i="6"/>
  <c r="T2777" i="6"/>
  <c r="T2778" i="6"/>
  <c r="T2779" i="6"/>
  <c r="T2780" i="6"/>
  <c r="T2781" i="6"/>
  <c r="T2782" i="6"/>
  <c r="T2783" i="6"/>
  <c r="T2784" i="6"/>
  <c r="T2785" i="6"/>
  <c r="T2786" i="6"/>
  <c r="T2787" i="6"/>
  <c r="T2788" i="6"/>
  <c r="T2789" i="6"/>
  <c r="T2790" i="6"/>
  <c r="T2791" i="6"/>
  <c r="T2792" i="6"/>
  <c r="T2793" i="6"/>
  <c r="T2794" i="6"/>
  <c r="T2795" i="6"/>
  <c r="T2796" i="6"/>
  <c r="T2797" i="6"/>
  <c r="T2798" i="6"/>
  <c r="T2799" i="6"/>
  <c r="T2800" i="6"/>
  <c r="T2801" i="6"/>
  <c r="T2802" i="6"/>
  <c r="T2803" i="6"/>
  <c r="T2804" i="6"/>
  <c r="T2805" i="6"/>
  <c r="T2806" i="6"/>
  <c r="T2807" i="6"/>
  <c r="T2808" i="6"/>
  <c r="T2809" i="6"/>
  <c r="T2810" i="6"/>
  <c r="T2811" i="6"/>
  <c r="T2812" i="6"/>
  <c r="T2813" i="6"/>
  <c r="T2814" i="6"/>
  <c r="T2815" i="6"/>
  <c r="T2816" i="6"/>
  <c r="T2817" i="6"/>
  <c r="T2818" i="6"/>
  <c r="T2819" i="6"/>
  <c r="T2820" i="6"/>
  <c r="T2821" i="6"/>
  <c r="T2822" i="6"/>
  <c r="T2823" i="6"/>
  <c r="T2824" i="6"/>
  <c r="T2825" i="6"/>
  <c r="T2826" i="6"/>
  <c r="T2827" i="6"/>
  <c r="T2828" i="6"/>
  <c r="T2829" i="6"/>
  <c r="T2830" i="6"/>
  <c r="T2831" i="6"/>
  <c r="T2832" i="6"/>
  <c r="T2833" i="6"/>
  <c r="T2834" i="6"/>
  <c r="T2835" i="6"/>
  <c r="T2836" i="6"/>
  <c r="T2837" i="6"/>
  <c r="T2838" i="6"/>
  <c r="T2839" i="6"/>
  <c r="T2840" i="6"/>
  <c r="T2841" i="6"/>
  <c r="T2842" i="6"/>
  <c r="T2843" i="6"/>
  <c r="T2844" i="6"/>
  <c r="T2845" i="6"/>
  <c r="T2846" i="6"/>
  <c r="T2847" i="6"/>
  <c r="T2848" i="6"/>
  <c r="T2849" i="6"/>
  <c r="T2850" i="6"/>
  <c r="T2851" i="6"/>
  <c r="T2852" i="6"/>
  <c r="T2853" i="6"/>
  <c r="T2854" i="6"/>
  <c r="T2855" i="6"/>
  <c r="T2856" i="6"/>
  <c r="T2857" i="6"/>
  <c r="T2858" i="6"/>
  <c r="T2859" i="6"/>
  <c r="T2860" i="6"/>
  <c r="T2861" i="6"/>
  <c r="T2862" i="6"/>
  <c r="T2863" i="6"/>
  <c r="T2864" i="6"/>
  <c r="T2865" i="6"/>
  <c r="T2866" i="6"/>
  <c r="T2867" i="6"/>
  <c r="T2868" i="6"/>
  <c r="T2869" i="6"/>
  <c r="T2870" i="6"/>
  <c r="T2871" i="6"/>
  <c r="T2872" i="6"/>
  <c r="T2873" i="6"/>
  <c r="T2874" i="6"/>
  <c r="T2875" i="6"/>
  <c r="T2876" i="6"/>
  <c r="T2877" i="6"/>
  <c r="T2878" i="6"/>
  <c r="T2879" i="6"/>
  <c r="T2880" i="6"/>
  <c r="T2881" i="6"/>
  <c r="T2882" i="6"/>
  <c r="T2883" i="6"/>
  <c r="T2884" i="6"/>
  <c r="T2885" i="6"/>
  <c r="T2886" i="6"/>
  <c r="T2887" i="6"/>
  <c r="T2888" i="6"/>
  <c r="T2889" i="6"/>
  <c r="T2890" i="6"/>
  <c r="T2891" i="6"/>
  <c r="T2892" i="6"/>
  <c r="T2893" i="6"/>
  <c r="T2894" i="6"/>
  <c r="T2895" i="6"/>
  <c r="T2896" i="6"/>
  <c r="T2897" i="6"/>
  <c r="T2898" i="6"/>
  <c r="T2899" i="6"/>
  <c r="T2900" i="6"/>
  <c r="T2901" i="6"/>
  <c r="T2902" i="6"/>
  <c r="T2903" i="6"/>
  <c r="T2904" i="6"/>
  <c r="T2905" i="6"/>
  <c r="T2906" i="6"/>
  <c r="T2907" i="6"/>
  <c r="T2908" i="6"/>
  <c r="T2909" i="6"/>
  <c r="T2910" i="6"/>
  <c r="T2911" i="6"/>
  <c r="T2912" i="6"/>
  <c r="T2913" i="6"/>
  <c r="T2914" i="6"/>
  <c r="T2915" i="6"/>
  <c r="T2916" i="6"/>
  <c r="T2917" i="6"/>
  <c r="T2918" i="6"/>
  <c r="T2919" i="6"/>
  <c r="T2920" i="6"/>
  <c r="T2921" i="6"/>
  <c r="T2922" i="6"/>
  <c r="T2923" i="6"/>
  <c r="T2924" i="6"/>
  <c r="T2925" i="6"/>
  <c r="T2926" i="6"/>
  <c r="T2927" i="6"/>
  <c r="T2928" i="6"/>
  <c r="T2929" i="6"/>
  <c r="T2930" i="6"/>
  <c r="T2931" i="6"/>
  <c r="T2932" i="6"/>
  <c r="T2933" i="6"/>
  <c r="T2934" i="6"/>
  <c r="T2935" i="6"/>
  <c r="T2936" i="6"/>
  <c r="T2937" i="6"/>
  <c r="T2938" i="6"/>
  <c r="T2939" i="6"/>
  <c r="T2940" i="6"/>
  <c r="T2941" i="6"/>
  <c r="T2942" i="6"/>
  <c r="T2943" i="6"/>
  <c r="T2944" i="6"/>
  <c r="T2945" i="6"/>
  <c r="T2946" i="6"/>
  <c r="T2947" i="6"/>
  <c r="T2948" i="6"/>
  <c r="T2949" i="6"/>
  <c r="T2950" i="6"/>
  <c r="T2951" i="6"/>
  <c r="T2952" i="6"/>
  <c r="T2953" i="6"/>
  <c r="T2954" i="6"/>
  <c r="T2955" i="6"/>
  <c r="T2956" i="6"/>
  <c r="T2957" i="6"/>
  <c r="T2958" i="6"/>
  <c r="T2959" i="6"/>
  <c r="T2960" i="6"/>
  <c r="T2961" i="6"/>
  <c r="T2962" i="6"/>
  <c r="T2963" i="6"/>
  <c r="T2964" i="6"/>
  <c r="T2965" i="6"/>
  <c r="T2966" i="6"/>
  <c r="T2967" i="6"/>
  <c r="T2968" i="6"/>
  <c r="T2969" i="6"/>
  <c r="T2970" i="6"/>
  <c r="T2971" i="6"/>
  <c r="T2972" i="6"/>
  <c r="T2973" i="6"/>
  <c r="T2974" i="6"/>
  <c r="T2975" i="6"/>
  <c r="T2976" i="6"/>
  <c r="T2977" i="6"/>
  <c r="T2978" i="6"/>
  <c r="T2979" i="6"/>
  <c r="T2980" i="6"/>
  <c r="T2981" i="6"/>
  <c r="T2982" i="6"/>
  <c r="T2983" i="6"/>
  <c r="T2984" i="6"/>
  <c r="T2985" i="6"/>
  <c r="T2986" i="6"/>
  <c r="T2987" i="6"/>
  <c r="T2988" i="6"/>
  <c r="T2989" i="6"/>
  <c r="T2990" i="6"/>
  <c r="T2991" i="6"/>
  <c r="T2992" i="6"/>
  <c r="T2993" i="6"/>
  <c r="T2994" i="6"/>
  <c r="T2995" i="6"/>
  <c r="T2996" i="6"/>
  <c r="T2997" i="6"/>
  <c r="T2998" i="6"/>
  <c r="T2999" i="6"/>
  <c r="T3000" i="6"/>
  <c r="T3001" i="6"/>
  <c r="T3002" i="6"/>
  <c r="T3003" i="6"/>
  <c r="T3004" i="6"/>
  <c r="T3005" i="6"/>
  <c r="T3006" i="6"/>
  <c r="T3007" i="6"/>
  <c r="T3008" i="6"/>
  <c r="T3009" i="6"/>
  <c r="T3010" i="6"/>
  <c r="T3011" i="6"/>
  <c r="T3012" i="6"/>
  <c r="T3013" i="6"/>
  <c r="T3014" i="6"/>
  <c r="T3015" i="6"/>
  <c r="T3016" i="6"/>
  <c r="T3017" i="6"/>
  <c r="T3018" i="6"/>
  <c r="T3019" i="6"/>
  <c r="T3020" i="6"/>
  <c r="T3021" i="6"/>
  <c r="T3022" i="6"/>
  <c r="T3023" i="6"/>
  <c r="T3024" i="6"/>
  <c r="T3025" i="6"/>
  <c r="T3026" i="6"/>
  <c r="T3027" i="6"/>
  <c r="T3028" i="6"/>
  <c r="T3029" i="6"/>
  <c r="T3030" i="6"/>
  <c r="T3031" i="6"/>
  <c r="T3032" i="6"/>
  <c r="T3033" i="6"/>
  <c r="T3034" i="6"/>
  <c r="T3035" i="6"/>
  <c r="T3036" i="6"/>
  <c r="T3037" i="6"/>
  <c r="T3038" i="6"/>
  <c r="T3039" i="6"/>
  <c r="T3040" i="6"/>
  <c r="T3041" i="6"/>
  <c r="T3042" i="6"/>
  <c r="T3043" i="6"/>
  <c r="T3044" i="6"/>
  <c r="T3045" i="6"/>
  <c r="T3046" i="6"/>
  <c r="T3047" i="6"/>
  <c r="T3048" i="6"/>
  <c r="T3049" i="6"/>
  <c r="T3050" i="6"/>
  <c r="T3051" i="6"/>
  <c r="T3052" i="6"/>
  <c r="T3053" i="6"/>
  <c r="T3054" i="6"/>
  <c r="T3055" i="6"/>
  <c r="T3056" i="6"/>
  <c r="T3057" i="6"/>
  <c r="T3058" i="6"/>
  <c r="T3059" i="6"/>
  <c r="T3060" i="6"/>
  <c r="T3061" i="6"/>
  <c r="T3062" i="6"/>
  <c r="T3063" i="6"/>
  <c r="T3064" i="6"/>
  <c r="T3065" i="6"/>
  <c r="T3066" i="6"/>
  <c r="T3067" i="6"/>
  <c r="T3068" i="6"/>
  <c r="T3069" i="6"/>
  <c r="T3070" i="6"/>
  <c r="T3071" i="6"/>
  <c r="T3072" i="6"/>
  <c r="T3073" i="6"/>
  <c r="T3074" i="6"/>
  <c r="T3075" i="6"/>
  <c r="T3076" i="6"/>
  <c r="T3077" i="6"/>
  <c r="T3078" i="6"/>
  <c r="T3079" i="6"/>
  <c r="T3080" i="6"/>
  <c r="T3081" i="6"/>
  <c r="T3082" i="6"/>
  <c r="T3083" i="6"/>
  <c r="T3084" i="6"/>
  <c r="T3085" i="6"/>
  <c r="T3086" i="6"/>
  <c r="T3087" i="6"/>
  <c r="T3088" i="6"/>
  <c r="T3089" i="6"/>
  <c r="T3090" i="6"/>
  <c r="T3091" i="6"/>
  <c r="T3092" i="6"/>
  <c r="T3093" i="6"/>
  <c r="T3094" i="6"/>
  <c r="T3095" i="6"/>
  <c r="T3096" i="6"/>
  <c r="T3097" i="6"/>
  <c r="T3098" i="6"/>
  <c r="T3099" i="6"/>
  <c r="T3100" i="6"/>
  <c r="T3101" i="6"/>
  <c r="T3102" i="6"/>
  <c r="T3103" i="6"/>
  <c r="T3104" i="6"/>
  <c r="T3105" i="6"/>
  <c r="T3106" i="6"/>
  <c r="T3107" i="6"/>
  <c r="T3108" i="6"/>
  <c r="T3109" i="6"/>
  <c r="T3110" i="6"/>
  <c r="T3111" i="6"/>
  <c r="T3112" i="6"/>
  <c r="T3113" i="6"/>
  <c r="T3114" i="6"/>
  <c r="T3115" i="6"/>
  <c r="T3116" i="6"/>
  <c r="T3117" i="6"/>
  <c r="T3118" i="6"/>
  <c r="T3119" i="6"/>
  <c r="T3120" i="6"/>
  <c r="T3121" i="6"/>
  <c r="T3122" i="6"/>
  <c r="T3123" i="6"/>
  <c r="T3124" i="6"/>
  <c r="T3125" i="6"/>
  <c r="T3126" i="6"/>
  <c r="T3127" i="6"/>
  <c r="T3128" i="6"/>
  <c r="T3129" i="6"/>
  <c r="T3130" i="6"/>
  <c r="T3131" i="6"/>
  <c r="T3132" i="6"/>
  <c r="T3133" i="6"/>
  <c r="T3134" i="6"/>
  <c r="T3135" i="6"/>
  <c r="T3136" i="6"/>
  <c r="T3137" i="6"/>
  <c r="T3138" i="6"/>
  <c r="T3139" i="6"/>
  <c r="T3140" i="6"/>
  <c r="T3141" i="6"/>
  <c r="T3142" i="6"/>
  <c r="T3143" i="6"/>
  <c r="T3144" i="6"/>
  <c r="T3145" i="6"/>
  <c r="T3146" i="6"/>
  <c r="T3147" i="6"/>
  <c r="T3148" i="6"/>
  <c r="T3149" i="6"/>
  <c r="T3150" i="6"/>
  <c r="T3151" i="6"/>
  <c r="T3152" i="6"/>
  <c r="T3153" i="6"/>
  <c r="T3154" i="6"/>
  <c r="T3155" i="6"/>
  <c r="T3156" i="6"/>
  <c r="T3157" i="6"/>
  <c r="T3158" i="6"/>
  <c r="T3159" i="6"/>
  <c r="T3160" i="6"/>
  <c r="T3161" i="6"/>
  <c r="T3162" i="6"/>
  <c r="T3163" i="6"/>
  <c r="T3164" i="6"/>
  <c r="T3165" i="6"/>
  <c r="T3166" i="6"/>
  <c r="T3167" i="6"/>
  <c r="T3168" i="6"/>
  <c r="T3169" i="6"/>
  <c r="T3170" i="6"/>
  <c r="T3171" i="6"/>
  <c r="T3172" i="6"/>
  <c r="T3173" i="6"/>
  <c r="T3174" i="6"/>
  <c r="T3175" i="6"/>
  <c r="T3176" i="6"/>
  <c r="T3177" i="6"/>
  <c r="T3178" i="6"/>
  <c r="T3179" i="6"/>
  <c r="T3180" i="6"/>
  <c r="T3181" i="6"/>
  <c r="T3182" i="6"/>
  <c r="T3183" i="6"/>
  <c r="T3184" i="6"/>
  <c r="T3185" i="6"/>
  <c r="T3186" i="6"/>
  <c r="T3187" i="6"/>
  <c r="T3188" i="6"/>
  <c r="T3189" i="6"/>
  <c r="T3190" i="6"/>
  <c r="T3191" i="6"/>
  <c r="T3192" i="6"/>
  <c r="T3193" i="6"/>
  <c r="T3194" i="6"/>
  <c r="T3195" i="6"/>
  <c r="T3196" i="6"/>
  <c r="T3197" i="6"/>
  <c r="T3198" i="6"/>
  <c r="T3199" i="6"/>
  <c r="T3200" i="6"/>
  <c r="T3201" i="6"/>
  <c r="T3202" i="6"/>
  <c r="T3203" i="6"/>
  <c r="T3204" i="6"/>
  <c r="T3205" i="6"/>
  <c r="T3206" i="6"/>
  <c r="T3207" i="6"/>
  <c r="T3208" i="6"/>
  <c r="T3209" i="6"/>
  <c r="T3210" i="6"/>
  <c r="T3211" i="6"/>
  <c r="T3212" i="6"/>
  <c r="T3213" i="6"/>
  <c r="T3214" i="6"/>
  <c r="T3215" i="6"/>
  <c r="T3216" i="6"/>
  <c r="T3217" i="6"/>
  <c r="T3218" i="6"/>
  <c r="T3219" i="6"/>
  <c r="T3220" i="6"/>
  <c r="T3221" i="6"/>
  <c r="T3222" i="6"/>
  <c r="T3223" i="6"/>
  <c r="T3224" i="6"/>
  <c r="T3225" i="6"/>
  <c r="T3226" i="6"/>
  <c r="T3227" i="6"/>
  <c r="T3228" i="6"/>
  <c r="T3229" i="6"/>
  <c r="T3230" i="6"/>
  <c r="T3231" i="6"/>
  <c r="T3232" i="6"/>
  <c r="T3233" i="6"/>
  <c r="T3234" i="6"/>
  <c r="T3235" i="6"/>
  <c r="T3236" i="6"/>
  <c r="T3237" i="6"/>
  <c r="T3238" i="6"/>
  <c r="T3239" i="6"/>
  <c r="T3240" i="6"/>
  <c r="T3241" i="6"/>
  <c r="T3242" i="6"/>
  <c r="T3243" i="6"/>
  <c r="T3244" i="6"/>
  <c r="T3245" i="6"/>
  <c r="T3246" i="6"/>
  <c r="T3247" i="6"/>
  <c r="T3248" i="6"/>
  <c r="T3249" i="6"/>
  <c r="T3250" i="6"/>
  <c r="T3251" i="6"/>
  <c r="T3252" i="6"/>
  <c r="T3253" i="6"/>
  <c r="T3254" i="6"/>
  <c r="T3255" i="6"/>
  <c r="T3256" i="6"/>
  <c r="T3257" i="6"/>
  <c r="T3258" i="6"/>
  <c r="T3259" i="6"/>
  <c r="T3260" i="6"/>
  <c r="T3261" i="6"/>
  <c r="T3262" i="6"/>
  <c r="T3263" i="6"/>
  <c r="T3264" i="6"/>
  <c r="T3265" i="6"/>
  <c r="T3266" i="6"/>
  <c r="T3267" i="6"/>
  <c r="T3268" i="6"/>
  <c r="T3269" i="6"/>
  <c r="T3270" i="6"/>
  <c r="T3271" i="6"/>
  <c r="T3272" i="6"/>
  <c r="T3273" i="6"/>
  <c r="T3274" i="6"/>
  <c r="T3275" i="6"/>
  <c r="T3276" i="6"/>
  <c r="T3277" i="6"/>
  <c r="T3278" i="6"/>
  <c r="T3279" i="6"/>
  <c r="T3280" i="6"/>
  <c r="T3281" i="6"/>
  <c r="T3282" i="6"/>
  <c r="T3283" i="6"/>
  <c r="T3284" i="6"/>
  <c r="T3285" i="6"/>
  <c r="T3286" i="6"/>
  <c r="T3287" i="6"/>
  <c r="T3288" i="6"/>
  <c r="T3289" i="6"/>
  <c r="T3290" i="6"/>
  <c r="T3291" i="6"/>
  <c r="T3292" i="6"/>
  <c r="T3293" i="6"/>
  <c r="T3294" i="6"/>
  <c r="T3295" i="6"/>
  <c r="T3296" i="6"/>
  <c r="T3297" i="6"/>
  <c r="T3298" i="6"/>
  <c r="T3299" i="6"/>
  <c r="T3300" i="6"/>
  <c r="T3301" i="6"/>
  <c r="T3302" i="6"/>
  <c r="T3303" i="6"/>
  <c r="T3304" i="6"/>
  <c r="T3305" i="6"/>
  <c r="T3306" i="6"/>
  <c r="T3307" i="6"/>
  <c r="T3308" i="6"/>
  <c r="T3309" i="6"/>
  <c r="T3310" i="6"/>
  <c r="T3311" i="6"/>
  <c r="T3312" i="6"/>
  <c r="T3313" i="6"/>
  <c r="T3314" i="6"/>
  <c r="T3315" i="6"/>
  <c r="T3316" i="6"/>
  <c r="T3317" i="6"/>
  <c r="T3318" i="6"/>
  <c r="T3319" i="6"/>
  <c r="T3320" i="6"/>
  <c r="T3321" i="6"/>
  <c r="T3322" i="6"/>
  <c r="T3323" i="6"/>
  <c r="T3324" i="6"/>
  <c r="T3325" i="6"/>
  <c r="T3326" i="6"/>
  <c r="T3327" i="6"/>
  <c r="T3328" i="6"/>
  <c r="T3329" i="6"/>
  <c r="T3330" i="6"/>
  <c r="T3331" i="6"/>
  <c r="T3332" i="6"/>
  <c r="T3333" i="6"/>
  <c r="T3334" i="6"/>
  <c r="T3335" i="6"/>
  <c r="T3336" i="6"/>
  <c r="T3337" i="6"/>
  <c r="T3338" i="6"/>
  <c r="T3339" i="6"/>
  <c r="T3340" i="6"/>
  <c r="T3341" i="6"/>
  <c r="T3342" i="6"/>
  <c r="T3343" i="6"/>
  <c r="T3344" i="6"/>
  <c r="T3345" i="6"/>
  <c r="T3346" i="6"/>
  <c r="T3347" i="6"/>
  <c r="T3348" i="6"/>
  <c r="T3349" i="6"/>
  <c r="T3350" i="6"/>
  <c r="T3351" i="6"/>
  <c r="T3352" i="6"/>
  <c r="T3353" i="6"/>
  <c r="T3354" i="6"/>
  <c r="T3355" i="6"/>
  <c r="T3356" i="6"/>
  <c r="T3357" i="6"/>
  <c r="T3358" i="6"/>
  <c r="T3359" i="6"/>
  <c r="T3360" i="6"/>
  <c r="T3361" i="6"/>
  <c r="T3362" i="6"/>
  <c r="T3363" i="6"/>
  <c r="T3364" i="6"/>
  <c r="T3365" i="6"/>
  <c r="T3366" i="6"/>
  <c r="T3367" i="6"/>
  <c r="T3368" i="6"/>
  <c r="T3369" i="6"/>
  <c r="T3370" i="6"/>
  <c r="T3371" i="6"/>
  <c r="T3372" i="6"/>
  <c r="T3373" i="6"/>
  <c r="T3374" i="6"/>
  <c r="T3375" i="6"/>
  <c r="T3376" i="6"/>
  <c r="T3377" i="6"/>
  <c r="T3378" i="6"/>
  <c r="T3379" i="6"/>
  <c r="T3380" i="6"/>
  <c r="T3381" i="6"/>
  <c r="T3382" i="6"/>
  <c r="T3383" i="6"/>
  <c r="T3384" i="6"/>
  <c r="T3385" i="6"/>
  <c r="T3386" i="6"/>
  <c r="T3387" i="6"/>
  <c r="T3388" i="6"/>
  <c r="T3389" i="6"/>
  <c r="T3390" i="6"/>
  <c r="T3391" i="6"/>
  <c r="T3392" i="6"/>
  <c r="T3393" i="6"/>
  <c r="T3394" i="6"/>
  <c r="T3395" i="6"/>
  <c r="T3396" i="6"/>
  <c r="T3397" i="6"/>
  <c r="T3398" i="6"/>
  <c r="T3399" i="6"/>
  <c r="T3400" i="6"/>
  <c r="T3401" i="6"/>
  <c r="T3402" i="6"/>
  <c r="T3403" i="6"/>
  <c r="T3404" i="6"/>
  <c r="T3405" i="6"/>
  <c r="T3406" i="6"/>
  <c r="T3407" i="6"/>
  <c r="T3408" i="6"/>
  <c r="T3409" i="6"/>
  <c r="T3410" i="6"/>
  <c r="T3411" i="6"/>
  <c r="T3412" i="6"/>
  <c r="T3413" i="6"/>
  <c r="T3414" i="6"/>
  <c r="T3415" i="6"/>
  <c r="T3416" i="6"/>
  <c r="T3417" i="6"/>
  <c r="T3418" i="6"/>
  <c r="T3419" i="6"/>
  <c r="T3420" i="6"/>
  <c r="T3421" i="6"/>
  <c r="T3422" i="6"/>
  <c r="T3423" i="6"/>
  <c r="T3424" i="6"/>
  <c r="T3425" i="6"/>
  <c r="T3426" i="6"/>
  <c r="T3427" i="6"/>
  <c r="T3428" i="6"/>
  <c r="T3429" i="6"/>
  <c r="T3430" i="6"/>
  <c r="T3431" i="6"/>
  <c r="T3432" i="6"/>
  <c r="T3433" i="6"/>
  <c r="T3434" i="6"/>
  <c r="T3435" i="6"/>
  <c r="T3436" i="6"/>
  <c r="T3437" i="6"/>
  <c r="T3438" i="6"/>
  <c r="T3439" i="6"/>
  <c r="T3440" i="6"/>
  <c r="T3441" i="6"/>
  <c r="T3442" i="6"/>
  <c r="T3443" i="6"/>
  <c r="T3444" i="6"/>
  <c r="T3445" i="6"/>
  <c r="T3446" i="6"/>
  <c r="T3447" i="6"/>
  <c r="T3448" i="6"/>
  <c r="T3449" i="6"/>
  <c r="T3450" i="6"/>
  <c r="T3451" i="6"/>
  <c r="T3452" i="6"/>
  <c r="T3453" i="6"/>
  <c r="T3454" i="6"/>
  <c r="T3455" i="6"/>
  <c r="T3456" i="6"/>
  <c r="T3457" i="6"/>
  <c r="T3458" i="6"/>
  <c r="T3459" i="6"/>
  <c r="T3460" i="6"/>
  <c r="T3461" i="6"/>
  <c r="T3462" i="6"/>
  <c r="T3463" i="6"/>
  <c r="T3464" i="6"/>
  <c r="T3465" i="6"/>
  <c r="T3466" i="6"/>
  <c r="T3467" i="6"/>
  <c r="T3468" i="6"/>
  <c r="T3469" i="6"/>
  <c r="T3470" i="6"/>
  <c r="T3471" i="6"/>
  <c r="T3472" i="6"/>
  <c r="T3473" i="6"/>
  <c r="T3474" i="6"/>
  <c r="T3475" i="6"/>
  <c r="T3476" i="6"/>
  <c r="T3477" i="6"/>
  <c r="T3478" i="6"/>
  <c r="T3479" i="6"/>
  <c r="T3480" i="6"/>
  <c r="T3481" i="6"/>
  <c r="T3482" i="6"/>
  <c r="T3483" i="6"/>
  <c r="T3484" i="6"/>
  <c r="T3485" i="6"/>
  <c r="T3486" i="6"/>
  <c r="T3487" i="6"/>
  <c r="T3488" i="6"/>
  <c r="T3489" i="6"/>
  <c r="T3490" i="6"/>
  <c r="T3491" i="6"/>
  <c r="T3492" i="6"/>
  <c r="T3493" i="6"/>
  <c r="T3494" i="6"/>
  <c r="T3495" i="6"/>
  <c r="T3496" i="6"/>
  <c r="T3497" i="6"/>
  <c r="T3498" i="6"/>
  <c r="T3499" i="6"/>
  <c r="T3500" i="6"/>
  <c r="T3501" i="6"/>
  <c r="T3502" i="6"/>
  <c r="T3503" i="6"/>
  <c r="T3504" i="6"/>
  <c r="T3505" i="6"/>
  <c r="T3506" i="6"/>
  <c r="T3507" i="6"/>
  <c r="T3508" i="6"/>
  <c r="T3509" i="6"/>
  <c r="T3510" i="6"/>
  <c r="T3511" i="6"/>
  <c r="T3512" i="6"/>
  <c r="T3513" i="6"/>
  <c r="T3514" i="6"/>
  <c r="T3515" i="6"/>
  <c r="T3516" i="6"/>
  <c r="T3517" i="6"/>
  <c r="T3518" i="6"/>
  <c r="T3519" i="6"/>
  <c r="T3520" i="6"/>
  <c r="T3521" i="6"/>
  <c r="T3522" i="6"/>
  <c r="T3523" i="6"/>
  <c r="T3524" i="6"/>
  <c r="T3525" i="6"/>
  <c r="T3526" i="6"/>
  <c r="T3527" i="6"/>
  <c r="T3528" i="6"/>
  <c r="T3529" i="6"/>
  <c r="T3530" i="6"/>
  <c r="T3531" i="6"/>
  <c r="T3532" i="6"/>
  <c r="T3533" i="6"/>
  <c r="T3534" i="6"/>
  <c r="T3535" i="6"/>
  <c r="T3536" i="6"/>
  <c r="T3537" i="6"/>
  <c r="T3538" i="6"/>
  <c r="T3539" i="6"/>
  <c r="T3540" i="6"/>
  <c r="T3541" i="6"/>
  <c r="T3542" i="6"/>
  <c r="T3543" i="6"/>
  <c r="T3544" i="6"/>
  <c r="T3545" i="6"/>
  <c r="T3546" i="6"/>
  <c r="T3547" i="6"/>
  <c r="T3548" i="6"/>
  <c r="T3549" i="6"/>
  <c r="T3550" i="6"/>
  <c r="T3551" i="6"/>
  <c r="T3552" i="6"/>
  <c r="T3553" i="6"/>
  <c r="T3554" i="6"/>
  <c r="T3555" i="6"/>
  <c r="T3556" i="6"/>
  <c r="T3557" i="6"/>
  <c r="T3558" i="6"/>
  <c r="T3559" i="6"/>
  <c r="T3560" i="6"/>
  <c r="T3561" i="6"/>
  <c r="T3562" i="6"/>
  <c r="T3563" i="6"/>
  <c r="T3564" i="6"/>
  <c r="T3565" i="6"/>
  <c r="T3566" i="6"/>
  <c r="T3567" i="6"/>
  <c r="T3568" i="6"/>
  <c r="T3569" i="6"/>
  <c r="T3570" i="6"/>
  <c r="T3571" i="6"/>
  <c r="T3572" i="6"/>
  <c r="T3573" i="6"/>
  <c r="T3574" i="6"/>
  <c r="T3575" i="6"/>
  <c r="T3576" i="6"/>
  <c r="T3577" i="6"/>
  <c r="T3578" i="6"/>
  <c r="T3579" i="6"/>
  <c r="T3580" i="6"/>
  <c r="T3581" i="6"/>
  <c r="T3582" i="6"/>
  <c r="T3583" i="6"/>
  <c r="T3584" i="6"/>
  <c r="T3585" i="6"/>
  <c r="T3586" i="6"/>
  <c r="T3587" i="6"/>
  <c r="T3588" i="6"/>
  <c r="T3589" i="6"/>
  <c r="T3590" i="6"/>
  <c r="T3591" i="6"/>
  <c r="T3592" i="6"/>
  <c r="T3593" i="6"/>
  <c r="T3594" i="6"/>
  <c r="T3595" i="6"/>
  <c r="T3596" i="6"/>
  <c r="T3597" i="6"/>
  <c r="T3598" i="6"/>
  <c r="T3599" i="6"/>
  <c r="T3600" i="6"/>
  <c r="T3601" i="6"/>
  <c r="T3602" i="6"/>
  <c r="T3603" i="6"/>
  <c r="T3604" i="6"/>
  <c r="T3605" i="6"/>
  <c r="T3606" i="6"/>
  <c r="T3607" i="6"/>
  <c r="T3608" i="6"/>
  <c r="T3609" i="6"/>
  <c r="T3610" i="6"/>
  <c r="T3611" i="6"/>
  <c r="T3612" i="6"/>
  <c r="T3613" i="6"/>
  <c r="T3614" i="6"/>
  <c r="T3615" i="6"/>
  <c r="T3616" i="6"/>
  <c r="T3617" i="6"/>
  <c r="T3618" i="6"/>
  <c r="T3619" i="6"/>
  <c r="T3620" i="6"/>
  <c r="T3621" i="6"/>
  <c r="T3622" i="6"/>
  <c r="T3623" i="6"/>
  <c r="T3624" i="6"/>
  <c r="T3625" i="6"/>
  <c r="T3626" i="6"/>
  <c r="T3627" i="6"/>
  <c r="T3628" i="6"/>
  <c r="T3629" i="6"/>
  <c r="T3630" i="6"/>
  <c r="T3631" i="6"/>
  <c r="T3632" i="6"/>
  <c r="T3633" i="6"/>
  <c r="T3634" i="6"/>
  <c r="T3635" i="6"/>
  <c r="T3636" i="6"/>
  <c r="T3637" i="6"/>
  <c r="T3638" i="6"/>
  <c r="T3639" i="6"/>
  <c r="T3640" i="6"/>
  <c r="T3641" i="6"/>
  <c r="T3642" i="6"/>
  <c r="T3643" i="6"/>
  <c r="T3644" i="6"/>
  <c r="T3645" i="6"/>
  <c r="T3646" i="6"/>
  <c r="T3647" i="6"/>
  <c r="T3648" i="6"/>
  <c r="T3649" i="6"/>
  <c r="T3650" i="6"/>
  <c r="T3651" i="6"/>
  <c r="T3652" i="6"/>
  <c r="T3653" i="6"/>
  <c r="T3654" i="6"/>
  <c r="T3655" i="6"/>
  <c r="T3656" i="6"/>
  <c r="T3657" i="6"/>
  <c r="T3658" i="6"/>
  <c r="T3659" i="6"/>
  <c r="T3660" i="6"/>
  <c r="T3661" i="6"/>
  <c r="T3662" i="6"/>
  <c r="T3663" i="6"/>
  <c r="T3664" i="6"/>
  <c r="T3665" i="6"/>
  <c r="T3666" i="6"/>
  <c r="T3667" i="6"/>
  <c r="T3668" i="6"/>
  <c r="T3669" i="6"/>
  <c r="T3670" i="6"/>
  <c r="T3671" i="6"/>
  <c r="T3672" i="6"/>
  <c r="T3673" i="6"/>
  <c r="T3674" i="6"/>
  <c r="T3675" i="6"/>
  <c r="T3676" i="6"/>
  <c r="T3677" i="6"/>
  <c r="T3678" i="6"/>
  <c r="T3679" i="6"/>
  <c r="T3680" i="6"/>
  <c r="T3681" i="6"/>
  <c r="T3682" i="6"/>
  <c r="T3683" i="6"/>
  <c r="T3684" i="6"/>
  <c r="T3685" i="6"/>
  <c r="T3686" i="6"/>
  <c r="T3687" i="6"/>
  <c r="T3688" i="6"/>
  <c r="T3689" i="6"/>
  <c r="T3690" i="6"/>
  <c r="T3691" i="6"/>
  <c r="T3692" i="6"/>
  <c r="T3693" i="6"/>
  <c r="T3694" i="6"/>
  <c r="T3695" i="6"/>
  <c r="T3696" i="6"/>
  <c r="T3697"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002" i="6"/>
  <c r="S2003" i="6"/>
  <c r="S2004" i="6"/>
  <c r="S2005" i="6"/>
  <c r="S2006" i="6"/>
  <c r="S2007" i="6"/>
  <c r="S2008" i="6"/>
  <c r="S2009" i="6"/>
  <c r="S2010" i="6"/>
  <c r="S2011" i="6"/>
  <c r="S2012" i="6"/>
  <c r="S2013" i="6"/>
  <c r="S2014" i="6"/>
  <c r="S2015" i="6"/>
  <c r="S2016" i="6"/>
  <c r="S2017" i="6"/>
  <c r="S2018" i="6"/>
  <c r="S2019" i="6"/>
  <c r="S2020" i="6"/>
  <c r="S2021" i="6"/>
  <c r="S2022" i="6"/>
  <c r="S2023" i="6"/>
  <c r="S2024" i="6"/>
  <c r="S2025" i="6"/>
  <c r="S2026" i="6"/>
  <c r="S2027" i="6"/>
  <c r="S2028" i="6"/>
  <c r="S2029" i="6"/>
  <c r="S2030" i="6"/>
  <c r="S2031" i="6"/>
  <c r="S2032" i="6"/>
  <c r="S2033" i="6"/>
  <c r="S2034" i="6"/>
  <c r="S2035" i="6"/>
  <c r="S2036" i="6"/>
  <c r="S2037" i="6"/>
  <c r="S2038" i="6"/>
  <c r="S2039" i="6"/>
  <c r="S2040" i="6"/>
  <c r="S2041" i="6"/>
  <c r="S2042" i="6"/>
  <c r="S2043" i="6"/>
  <c r="S2044" i="6"/>
  <c r="S2045" i="6"/>
  <c r="S2046" i="6"/>
  <c r="S2047" i="6"/>
  <c r="S2048" i="6"/>
  <c r="S2049" i="6"/>
  <c r="S2050" i="6"/>
  <c r="S2051" i="6"/>
  <c r="S2052" i="6"/>
  <c r="S2053" i="6"/>
  <c r="S2054" i="6"/>
  <c r="S2055" i="6"/>
  <c r="S2056" i="6"/>
  <c r="S2057" i="6"/>
  <c r="S2058" i="6"/>
  <c r="S2059" i="6"/>
  <c r="S2060" i="6"/>
  <c r="S2061" i="6"/>
  <c r="S2062" i="6"/>
  <c r="S2063" i="6"/>
  <c r="S2064" i="6"/>
  <c r="S2065" i="6"/>
  <c r="S2066" i="6"/>
  <c r="S2067" i="6"/>
  <c r="S2068" i="6"/>
  <c r="S2069" i="6"/>
  <c r="S2070" i="6"/>
  <c r="S2071" i="6"/>
  <c r="S2072" i="6"/>
  <c r="S2073" i="6"/>
  <c r="S2074" i="6"/>
  <c r="S2075" i="6"/>
  <c r="S2076" i="6"/>
  <c r="S2077" i="6"/>
  <c r="S2078" i="6"/>
  <c r="S2079" i="6"/>
  <c r="S2080" i="6"/>
  <c r="S2081" i="6"/>
  <c r="S2082" i="6"/>
  <c r="S2083" i="6"/>
  <c r="S2084" i="6"/>
  <c r="S2085" i="6"/>
  <c r="S2086" i="6"/>
  <c r="S2087" i="6"/>
  <c r="S2088" i="6"/>
  <c r="S2089" i="6"/>
  <c r="S2090" i="6"/>
  <c r="S2091" i="6"/>
  <c r="S2092" i="6"/>
  <c r="S2093" i="6"/>
  <c r="S2094" i="6"/>
  <c r="S2095" i="6"/>
  <c r="S2096" i="6"/>
  <c r="S2097" i="6"/>
  <c r="S2098" i="6"/>
  <c r="S2099" i="6"/>
  <c r="S2100" i="6"/>
  <c r="S2101" i="6"/>
  <c r="S2102" i="6"/>
  <c r="S2103" i="6"/>
  <c r="S2104" i="6"/>
  <c r="S2105" i="6"/>
  <c r="S2106" i="6"/>
  <c r="S2107" i="6"/>
  <c r="S2108" i="6"/>
  <c r="S2109" i="6"/>
  <c r="S2110" i="6"/>
  <c r="S2111" i="6"/>
  <c r="S2112" i="6"/>
  <c r="S2113" i="6"/>
  <c r="S2114" i="6"/>
  <c r="S2115" i="6"/>
  <c r="S2116" i="6"/>
  <c r="S2117" i="6"/>
  <c r="S2118" i="6"/>
  <c r="S2119" i="6"/>
  <c r="S2120" i="6"/>
  <c r="S2121" i="6"/>
  <c r="S2122" i="6"/>
  <c r="S2123" i="6"/>
  <c r="S2124" i="6"/>
  <c r="S2125" i="6"/>
  <c r="S2126" i="6"/>
  <c r="S2127" i="6"/>
  <c r="S2128" i="6"/>
  <c r="S2129" i="6"/>
  <c r="S2130" i="6"/>
  <c r="S2131" i="6"/>
  <c r="S2132" i="6"/>
  <c r="S2133" i="6"/>
  <c r="S2134" i="6"/>
  <c r="S2135" i="6"/>
  <c r="S2136" i="6"/>
  <c r="S2137" i="6"/>
  <c r="S2138" i="6"/>
  <c r="S2139" i="6"/>
  <c r="S2140" i="6"/>
  <c r="S2141" i="6"/>
  <c r="S2142" i="6"/>
  <c r="S2143" i="6"/>
  <c r="S2144" i="6"/>
  <c r="S2145" i="6"/>
  <c r="S2146" i="6"/>
  <c r="S2147" i="6"/>
  <c r="S2148" i="6"/>
  <c r="S2149" i="6"/>
  <c r="S2150" i="6"/>
  <c r="S2151" i="6"/>
  <c r="S2152" i="6"/>
  <c r="S2153" i="6"/>
  <c r="S2154" i="6"/>
  <c r="S2155" i="6"/>
  <c r="S2156" i="6"/>
  <c r="S2157" i="6"/>
  <c r="S2158" i="6"/>
  <c r="S2159" i="6"/>
  <c r="S2160" i="6"/>
  <c r="S2161" i="6"/>
  <c r="S2162" i="6"/>
  <c r="S2163" i="6"/>
  <c r="S2164" i="6"/>
  <c r="S2165" i="6"/>
  <c r="S2166" i="6"/>
  <c r="S2167" i="6"/>
  <c r="S2168" i="6"/>
  <c r="S2169" i="6"/>
  <c r="S2170" i="6"/>
  <c r="S2171" i="6"/>
  <c r="S2172" i="6"/>
  <c r="S2173" i="6"/>
  <c r="S2174" i="6"/>
  <c r="S2175" i="6"/>
  <c r="S2176" i="6"/>
  <c r="S2177" i="6"/>
  <c r="S2178" i="6"/>
  <c r="S2179" i="6"/>
  <c r="S2180" i="6"/>
  <c r="S2181" i="6"/>
  <c r="S2182" i="6"/>
  <c r="S2183" i="6"/>
  <c r="S2184" i="6"/>
  <c r="S2185" i="6"/>
  <c r="S2186" i="6"/>
  <c r="S2187" i="6"/>
  <c r="S2188" i="6"/>
  <c r="S2189" i="6"/>
  <c r="S2190" i="6"/>
  <c r="S2191" i="6"/>
  <c r="S2192" i="6"/>
  <c r="S2193" i="6"/>
  <c r="S2194" i="6"/>
  <c r="S2195" i="6"/>
  <c r="S2196" i="6"/>
  <c r="S2197" i="6"/>
  <c r="S2198" i="6"/>
  <c r="S2199" i="6"/>
  <c r="S2200" i="6"/>
  <c r="S2201" i="6"/>
  <c r="S2202" i="6"/>
  <c r="S2203" i="6"/>
  <c r="S2204" i="6"/>
  <c r="S2205" i="6"/>
  <c r="S2206" i="6"/>
  <c r="S2207" i="6"/>
  <c r="S2208" i="6"/>
  <c r="S2209" i="6"/>
  <c r="S2210" i="6"/>
  <c r="S2211" i="6"/>
  <c r="S2212" i="6"/>
  <c r="S2213" i="6"/>
  <c r="S2214" i="6"/>
  <c r="S2215" i="6"/>
  <c r="S2216" i="6"/>
  <c r="S2217" i="6"/>
  <c r="S2218" i="6"/>
  <c r="S2219" i="6"/>
  <c r="S2220" i="6"/>
  <c r="S2221" i="6"/>
  <c r="S2222" i="6"/>
  <c r="S2223" i="6"/>
  <c r="S2224" i="6"/>
  <c r="S2225" i="6"/>
  <c r="S2226" i="6"/>
  <c r="S2227" i="6"/>
  <c r="S2228" i="6"/>
  <c r="S2229" i="6"/>
  <c r="S2230" i="6"/>
  <c r="S2231" i="6"/>
  <c r="S2232" i="6"/>
  <c r="S2233" i="6"/>
  <c r="S2234" i="6"/>
  <c r="S2235" i="6"/>
  <c r="S2236" i="6"/>
  <c r="S2237" i="6"/>
  <c r="S2238" i="6"/>
  <c r="S2239" i="6"/>
  <c r="S2240" i="6"/>
  <c r="S2241" i="6"/>
  <c r="S2242" i="6"/>
  <c r="S2243" i="6"/>
  <c r="S2244" i="6"/>
  <c r="S2245" i="6"/>
  <c r="S2246" i="6"/>
  <c r="S2247" i="6"/>
  <c r="S2248" i="6"/>
  <c r="S2249" i="6"/>
  <c r="S2250" i="6"/>
  <c r="S2251" i="6"/>
  <c r="S2252" i="6"/>
  <c r="S2253" i="6"/>
  <c r="S2254" i="6"/>
  <c r="S2255" i="6"/>
  <c r="S2256" i="6"/>
  <c r="S2257" i="6"/>
  <c r="S2258" i="6"/>
  <c r="S2259" i="6"/>
  <c r="S2260" i="6"/>
  <c r="S2261" i="6"/>
  <c r="S2262" i="6"/>
  <c r="S2263" i="6"/>
  <c r="S2264" i="6"/>
  <c r="S2265" i="6"/>
  <c r="S2266" i="6"/>
  <c r="S2267" i="6"/>
  <c r="S2268" i="6"/>
  <c r="S2269" i="6"/>
  <c r="S2270" i="6"/>
  <c r="S2271" i="6"/>
  <c r="S2272" i="6"/>
  <c r="S2273" i="6"/>
  <c r="S2274" i="6"/>
  <c r="S2275" i="6"/>
  <c r="S2276" i="6"/>
  <c r="S2277" i="6"/>
  <c r="S2278" i="6"/>
  <c r="S2279" i="6"/>
  <c r="S2280" i="6"/>
  <c r="S2281" i="6"/>
  <c r="S2282" i="6"/>
  <c r="S2283" i="6"/>
  <c r="S2284" i="6"/>
  <c r="S2285" i="6"/>
  <c r="S2286" i="6"/>
  <c r="S2287" i="6"/>
  <c r="S2288" i="6"/>
  <c r="S2289" i="6"/>
  <c r="S2290" i="6"/>
  <c r="S2291" i="6"/>
  <c r="S2292" i="6"/>
  <c r="S2293" i="6"/>
  <c r="S2294" i="6"/>
  <c r="S2295" i="6"/>
  <c r="S2296" i="6"/>
  <c r="S2297" i="6"/>
  <c r="S2298" i="6"/>
  <c r="S2299" i="6"/>
  <c r="S2300" i="6"/>
  <c r="S2301" i="6"/>
  <c r="S2302" i="6"/>
  <c r="S2303" i="6"/>
  <c r="S2304" i="6"/>
  <c r="S2305" i="6"/>
  <c r="S2306" i="6"/>
  <c r="S2307" i="6"/>
  <c r="S2308" i="6"/>
  <c r="S2309" i="6"/>
  <c r="S2310" i="6"/>
  <c r="S2311" i="6"/>
  <c r="S2312" i="6"/>
  <c r="S2313" i="6"/>
  <c r="S2314" i="6"/>
  <c r="S2315" i="6"/>
  <c r="S2316" i="6"/>
  <c r="S2317" i="6"/>
  <c r="S2318" i="6"/>
  <c r="S2319" i="6"/>
  <c r="S2320" i="6"/>
  <c r="S2321" i="6"/>
  <c r="S2322" i="6"/>
  <c r="S2323" i="6"/>
  <c r="S2324" i="6"/>
  <c r="S2325" i="6"/>
  <c r="S2326" i="6"/>
  <c r="S2327" i="6"/>
  <c r="S2328" i="6"/>
  <c r="S2329" i="6"/>
  <c r="S2330" i="6"/>
  <c r="S2331" i="6"/>
  <c r="S2332" i="6"/>
  <c r="S2333" i="6"/>
  <c r="S2334" i="6"/>
  <c r="S2335" i="6"/>
  <c r="S2336" i="6"/>
  <c r="S2337" i="6"/>
  <c r="S2338" i="6"/>
  <c r="S2339" i="6"/>
  <c r="S2340" i="6"/>
  <c r="S2341" i="6"/>
  <c r="S2342" i="6"/>
  <c r="S2343" i="6"/>
  <c r="S2344" i="6"/>
  <c r="S2345" i="6"/>
  <c r="S2346" i="6"/>
  <c r="S2347" i="6"/>
  <c r="S2348" i="6"/>
  <c r="S2349" i="6"/>
  <c r="S2350" i="6"/>
  <c r="S2351" i="6"/>
  <c r="S2352" i="6"/>
  <c r="S2353" i="6"/>
  <c r="S2354" i="6"/>
  <c r="S2355" i="6"/>
  <c r="S2356" i="6"/>
  <c r="S2357" i="6"/>
  <c r="S2358" i="6"/>
  <c r="S2359" i="6"/>
  <c r="S2360" i="6"/>
  <c r="S2361" i="6"/>
  <c r="S2362" i="6"/>
  <c r="S2363" i="6"/>
  <c r="S2364" i="6"/>
  <c r="S2365" i="6"/>
  <c r="S2366" i="6"/>
  <c r="S2367" i="6"/>
  <c r="S2368" i="6"/>
  <c r="S2369" i="6"/>
  <c r="S2370" i="6"/>
  <c r="S2371" i="6"/>
  <c r="S2372" i="6"/>
  <c r="S2373" i="6"/>
  <c r="S2374" i="6"/>
  <c r="S2375" i="6"/>
  <c r="S2376" i="6"/>
  <c r="S2377" i="6"/>
  <c r="S2378" i="6"/>
  <c r="S2379" i="6"/>
  <c r="S2380" i="6"/>
  <c r="S2381" i="6"/>
  <c r="S2382" i="6"/>
  <c r="S2383" i="6"/>
  <c r="S2384" i="6"/>
  <c r="S2385" i="6"/>
  <c r="S2386" i="6"/>
  <c r="S2387" i="6"/>
  <c r="S2388" i="6"/>
  <c r="S2389" i="6"/>
  <c r="S2390" i="6"/>
  <c r="S2391" i="6"/>
  <c r="S2392" i="6"/>
  <c r="S2393" i="6"/>
  <c r="S2394" i="6"/>
  <c r="S2395" i="6"/>
  <c r="S2396" i="6"/>
  <c r="S2397" i="6"/>
  <c r="S2398" i="6"/>
  <c r="S2399" i="6"/>
  <c r="S2400" i="6"/>
  <c r="S2401" i="6"/>
  <c r="S2402" i="6"/>
  <c r="S2403" i="6"/>
  <c r="S2404" i="6"/>
  <c r="S2405" i="6"/>
  <c r="S2406" i="6"/>
  <c r="S2407" i="6"/>
  <c r="S2408" i="6"/>
  <c r="S2409" i="6"/>
  <c r="S2410" i="6"/>
  <c r="S2411" i="6"/>
  <c r="S2412" i="6"/>
  <c r="S2413" i="6"/>
  <c r="S2414" i="6"/>
  <c r="S2415" i="6"/>
  <c r="S2416" i="6"/>
  <c r="S2417" i="6"/>
  <c r="S2418" i="6"/>
  <c r="S2419" i="6"/>
  <c r="S2420" i="6"/>
  <c r="S2421" i="6"/>
  <c r="S2422" i="6"/>
  <c r="S2423" i="6"/>
  <c r="S2424" i="6"/>
  <c r="S2425" i="6"/>
  <c r="S2426" i="6"/>
  <c r="S2427" i="6"/>
  <c r="S2428" i="6"/>
  <c r="S2429" i="6"/>
  <c r="S2430" i="6"/>
  <c r="S2431" i="6"/>
  <c r="S2432" i="6"/>
  <c r="S2433" i="6"/>
  <c r="S2434" i="6"/>
  <c r="S2435" i="6"/>
  <c r="S2436" i="6"/>
  <c r="S2437" i="6"/>
  <c r="S2438" i="6"/>
  <c r="S2439" i="6"/>
  <c r="S2440" i="6"/>
  <c r="S2441" i="6"/>
  <c r="S2442" i="6"/>
  <c r="S2443" i="6"/>
  <c r="S2444" i="6"/>
  <c r="S2445" i="6"/>
  <c r="S2446" i="6"/>
  <c r="S2447" i="6"/>
  <c r="S2448" i="6"/>
  <c r="S2449" i="6"/>
  <c r="S2450" i="6"/>
  <c r="S2451" i="6"/>
  <c r="S2452" i="6"/>
  <c r="S2453" i="6"/>
  <c r="S2454" i="6"/>
  <c r="S2455" i="6"/>
  <c r="S2456" i="6"/>
  <c r="S2457" i="6"/>
  <c r="S2458" i="6"/>
  <c r="S2459" i="6"/>
  <c r="S2460" i="6"/>
  <c r="S2461" i="6"/>
  <c r="S2462" i="6"/>
  <c r="S2463" i="6"/>
  <c r="S2464" i="6"/>
  <c r="S2465" i="6"/>
  <c r="S2466" i="6"/>
  <c r="S2467" i="6"/>
  <c r="S2468" i="6"/>
  <c r="S2469" i="6"/>
  <c r="S2470" i="6"/>
  <c r="S2471" i="6"/>
  <c r="S2472" i="6"/>
  <c r="S2473" i="6"/>
  <c r="S2474" i="6"/>
  <c r="S2475" i="6"/>
  <c r="S2476" i="6"/>
  <c r="S2477" i="6"/>
  <c r="S2478" i="6"/>
  <c r="S2479" i="6"/>
  <c r="S2480" i="6"/>
  <c r="S2481" i="6"/>
  <c r="S2482" i="6"/>
  <c r="S2483" i="6"/>
  <c r="S2484" i="6"/>
  <c r="S2485" i="6"/>
  <c r="S2486" i="6"/>
  <c r="S2487" i="6"/>
  <c r="S2488" i="6"/>
  <c r="S2489" i="6"/>
  <c r="S2490" i="6"/>
  <c r="S2491" i="6"/>
  <c r="S2492" i="6"/>
  <c r="S2493" i="6"/>
  <c r="S2494" i="6"/>
  <c r="S2495" i="6"/>
  <c r="S2496" i="6"/>
  <c r="S2497" i="6"/>
  <c r="S2498" i="6"/>
  <c r="S2499" i="6"/>
  <c r="S2500" i="6"/>
  <c r="S2501" i="6"/>
  <c r="S2502" i="6"/>
  <c r="S2503" i="6"/>
  <c r="S2504" i="6"/>
  <c r="S2505" i="6"/>
  <c r="S2506" i="6"/>
  <c r="S2507" i="6"/>
  <c r="S2508" i="6"/>
  <c r="S2509" i="6"/>
  <c r="S2510" i="6"/>
  <c r="S2511" i="6"/>
  <c r="S2512" i="6"/>
  <c r="S2513" i="6"/>
  <c r="S2514" i="6"/>
  <c r="S2515" i="6"/>
  <c r="S2516" i="6"/>
  <c r="S2517" i="6"/>
  <c r="S2518" i="6"/>
  <c r="S2519" i="6"/>
  <c r="S2520" i="6"/>
  <c r="S2521" i="6"/>
  <c r="S2522" i="6"/>
  <c r="S2523" i="6"/>
  <c r="S2524" i="6"/>
  <c r="S2525" i="6"/>
  <c r="S2526" i="6"/>
  <c r="S2527" i="6"/>
  <c r="S2528" i="6"/>
  <c r="S2529" i="6"/>
  <c r="S2530" i="6"/>
  <c r="S2531" i="6"/>
  <c r="S2532" i="6"/>
  <c r="S2533" i="6"/>
  <c r="S2534" i="6"/>
  <c r="S2535" i="6"/>
  <c r="S2536" i="6"/>
  <c r="S2537" i="6"/>
  <c r="S2538" i="6"/>
  <c r="S2539" i="6"/>
  <c r="S2540" i="6"/>
  <c r="S2541" i="6"/>
  <c r="S2542" i="6"/>
  <c r="S2543" i="6"/>
  <c r="S2544" i="6"/>
  <c r="S2545" i="6"/>
  <c r="S2546" i="6"/>
  <c r="S2547" i="6"/>
  <c r="S2548" i="6"/>
  <c r="S2549" i="6"/>
  <c r="S2550" i="6"/>
  <c r="S2551" i="6"/>
  <c r="S2552" i="6"/>
  <c r="S2553" i="6"/>
  <c r="S2554" i="6"/>
  <c r="S2555" i="6"/>
  <c r="S2556" i="6"/>
  <c r="S2557" i="6"/>
  <c r="S2558" i="6"/>
  <c r="S2559" i="6"/>
  <c r="S2560" i="6"/>
  <c r="S2561" i="6"/>
  <c r="S2562" i="6"/>
  <c r="S2563" i="6"/>
  <c r="S2564" i="6"/>
  <c r="S2565" i="6"/>
  <c r="S2566" i="6"/>
  <c r="S2567" i="6"/>
  <c r="S2568" i="6"/>
  <c r="S2569" i="6"/>
  <c r="S2570" i="6"/>
  <c r="S2571" i="6"/>
  <c r="S2572" i="6"/>
  <c r="S2573" i="6"/>
  <c r="S2574" i="6"/>
  <c r="S2575" i="6"/>
  <c r="S2576" i="6"/>
  <c r="S2577" i="6"/>
  <c r="S2578" i="6"/>
  <c r="S2579" i="6"/>
  <c r="S2580" i="6"/>
  <c r="S2581" i="6"/>
  <c r="S2582" i="6"/>
  <c r="S2583" i="6"/>
  <c r="S2584" i="6"/>
  <c r="S2585" i="6"/>
  <c r="S2586" i="6"/>
  <c r="S2587" i="6"/>
  <c r="S2588" i="6"/>
  <c r="S2589" i="6"/>
  <c r="S2590" i="6"/>
  <c r="S2591" i="6"/>
  <c r="S2592" i="6"/>
  <c r="S2593" i="6"/>
  <c r="S2594" i="6"/>
  <c r="S2595" i="6"/>
  <c r="S2596" i="6"/>
  <c r="S2597" i="6"/>
  <c r="S2598" i="6"/>
  <c r="S2599" i="6"/>
  <c r="S2600" i="6"/>
  <c r="S2601" i="6"/>
  <c r="S2602" i="6"/>
  <c r="S2603" i="6"/>
  <c r="S2604" i="6"/>
  <c r="S2605" i="6"/>
  <c r="S2606" i="6"/>
  <c r="S2607" i="6"/>
  <c r="S2608" i="6"/>
  <c r="S2609" i="6"/>
  <c r="S2610" i="6"/>
  <c r="S2611" i="6"/>
  <c r="S2612" i="6"/>
  <c r="S2613" i="6"/>
  <c r="S2614" i="6"/>
  <c r="S2615" i="6"/>
  <c r="S2616" i="6"/>
  <c r="S2617" i="6"/>
  <c r="S2618" i="6"/>
  <c r="S2619" i="6"/>
  <c r="S2620" i="6"/>
  <c r="S2621" i="6"/>
  <c r="S2622" i="6"/>
  <c r="S2623" i="6"/>
  <c r="S2624" i="6"/>
  <c r="S2625" i="6"/>
  <c r="S2626" i="6"/>
  <c r="S2627" i="6"/>
  <c r="S2628" i="6"/>
  <c r="S2629" i="6"/>
  <c r="S2630" i="6"/>
  <c r="S2631" i="6"/>
  <c r="S2632" i="6"/>
  <c r="S2633" i="6"/>
  <c r="S2634" i="6"/>
  <c r="S2635" i="6"/>
  <c r="S2636" i="6"/>
  <c r="S2637" i="6"/>
  <c r="S2638" i="6"/>
  <c r="S2639" i="6"/>
  <c r="S2640" i="6"/>
  <c r="S2641" i="6"/>
  <c r="S2642" i="6"/>
  <c r="S2643" i="6"/>
  <c r="S2644" i="6"/>
  <c r="S2645" i="6"/>
  <c r="S2646" i="6"/>
  <c r="S2647" i="6"/>
  <c r="S2648" i="6"/>
  <c r="S2649" i="6"/>
  <c r="S2650" i="6"/>
  <c r="S2651" i="6"/>
  <c r="S2652" i="6"/>
  <c r="S2653" i="6"/>
  <c r="S2654" i="6"/>
  <c r="S2655" i="6"/>
  <c r="S2656" i="6"/>
  <c r="S2657" i="6"/>
  <c r="S2658" i="6"/>
  <c r="S2659" i="6"/>
  <c r="S2660" i="6"/>
  <c r="S2661" i="6"/>
  <c r="S2662" i="6"/>
  <c r="S2663" i="6"/>
  <c r="S2664" i="6"/>
  <c r="S2665" i="6"/>
  <c r="S2666" i="6"/>
  <c r="S2667" i="6"/>
  <c r="S2668" i="6"/>
  <c r="S2669" i="6"/>
  <c r="S2670" i="6"/>
  <c r="S2671" i="6"/>
  <c r="S2672" i="6"/>
  <c r="S2673" i="6"/>
  <c r="S2674" i="6"/>
  <c r="S2675" i="6"/>
  <c r="S2676" i="6"/>
  <c r="S2677" i="6"/>
  <c r="S2678" i="6"/>
  <c r="S2679" i="6"/>
  <c r="S2680" i="6"/>
  <c r="S2681" i="6"/>
  <c r="S2682" i="6"/>
  <c r="S2683" i="6"/>
  <c r="S2684" i="6"/>
  <c r="S2685" i="6"/>
  <c r="S2686" i="6"/>
  <c r="S2687" i="6"/>
  <c r="S2688" i="6"/>
  <c r="S2689" i="6"/>
  <c r="S2690" i="6"/>
  <c r="S2691" i="6"/>
  <c r="S2692" i="6"/>
  <c r="S2693" i="6"/>
  <c r="S2694" i="6"/>
  <c r="S2695" i="6"/>
  <c r="S2696" i="6"/>
  <c r="S2697" i="6"/>
  <c r="S2698" i="6"/>
  <c r="S2699" i="6"/>
  <c r="S2700" i="6"/>
  <c r="S2701" i="6"/>
  <c r="S2702" i="6"/>
  <c r="S2703" i="6"/>
  <c r="S2704" i="6"/>
  <c r="S2705" i="6"/>
  <c r="S2706" i="6"/>
  <c r="S2707" i="6"/>
  <c r="S2708" i="6"/>
  <c r="S2709" i="6"/>
  <c r="S2710" i="6"/>
  <c r="S2711" i="6"/>
  <c r="S2712" i="6"/>
  <c r="S2713" i="6"/>
  <c r="S2714" i="6"/>
  <c r="S2715" i="6"/>
  <c r="S2716" i="6"/>
  <c r="S2717" i="6"/>
  <c r="S2718" i="6"/>
  <c r="S2719" i="6"/>
  <c r="S2720" i="6"/>
  <c r="S2721" i="6"/>
  <c r="S2722" i="6"/>
  <c r="S2723" i="6"/>
  <c r="S2724" i="6"/>
  <c r="S2725" i="6"/>
  <c r="S2726" i="6"/>
  <c r="S2727" i="6"/>
  <c r="S2728" i="6"/>
  <c r="S2729" i="6"/>
  <c r="S2730" i="6"/>
  <c r="S2731" i="6"/>
  <c r="S2732" i="6"/>
  <c r="S2733" i="6"/>
  <c r="S2734" i="6"/>
  <c r="S2735" i="6"/>
  <c r="S2736" i="6"/>
  <c r="S2737" i="6"/>
  <c r="S2738" i="6"/>
  <c r="S2739" i="6"/>
  <c r="S2740" i="6"/>
  <c r="S2741" i="6"/>
  <c r="S2742" i="6"/>
  <c r="S2743" i="6"/>
  <c r="S2744" i="6"/>
  <c r="S2745" i="6"/>
  <c r="S2746" i="6"/>
  <c r="S2747" i="6"/>
  <c r="S2748" i="6"/>
  <c r="S2749" i="6"/>
  <c r="S2750" i="6"/>
  <c r="S2751" i="6"/>
  <c r="S2752" i="6"/>
  <c r="S2753" i="6"/>
  <c r="S2754" i="6"/>
  <c r="S2755" i="6"/>
  <c r="S2756" i="6"/>
  <c r="S2757" i="6"/>
  <c r="S2758" i="6"/>
  <c r="S2759" i="6"/>
  <c r="S2760" i="6"/>
  <c r="S2761" i="6"/>
  <c r="S2762" i="6"/>
  <c r="S2763" i="6"/>
  <c r="S2764" i="6"/>
  <c r="S2765" i="6"/>
  <c r="S2766" i="6"/>
  <c r="S2767" i="6"/>
  <c r="S2768" i="6"/>
  <c r="S2769" i="6"/>
  <c r="S2770" i="6"/>
  <c r="S2771" i="6"/>
  <c r="S2772" i="6"/>
  <c r="S2773" i="6"/>
  <c r="S2774" i="6"/>
  <c r="S2775" i="6"/>
  <c r="S2776" i="6"/>
  <c r="S2777" i="6"/>
  <c r="S2778" i="6"/>
  <c r="S2779" i="6"/>
  <c r="S2780" i="6"/>
  <c r="S2781" i="6"/>
  <c r="S2782" i="6"/>
  <c r="S2783" i="6"/>
  <c r="S2784" i="6"/>
  <c r="S2785" i="6"/>
  <c r="S2786" i="6"/>
  <c r="S2787" i="6"/>
  <c r="S2788" i="6"/>
  <c r="S2789" i="6"/>
  <c r="S2790" i="6"/>
  <c r="S2791" i="6"/>
  <c r="S2792" i="6"/>
  <c r="S2793" i="6"/>
  <c r="S2794" i="6"/>
  <c r="S2795" i="6"/>
  <c r="S2796" i="6"/>
  <c r="S2797" i="6"/>
  <c r="S2798" i="6"/>
  <c r="S2799" i="6"/>
  <c r="S2800" i="6"/>
  <c r="S2801" i="6"/>
  <c r="S2802" i="6"/>
  <c r="S2803" i="6"/>
  <c r="S2804" i="6"/>
  <c r="S2805" i="6"/>
  <c r="S2806" i="6"/>
  <c r="S2807" i="6"/>
  <c r="S2808" i="6"/>
  <c r="S2809" i="6"/>
  <c r="S2810" i="6"/>
  <c r="S2811" i="6"/>
  <c r="S2812" i="6"/>
  <c r="S2813" i="6"/>
  <c r="S2814" i="6"/>
  <c r="S2815" i="6"/>
  <c r="S2816" i="6"/>
  <c r="S2817" i="6"/>
  <c r="S2818" i="6"/>
  <c r="S2819" i="6"/>
  <c r="S2820" i="6"/>
  <c r="S2821" i="6"/>
  <c r="S2822" i="6"/>
  <c r="S2823" i="6"/>
  <c r="S2824" i="6"/>
  <c r="S2825" i="6"/>
  <c r="S2826" i="6"/>
  <c r="S2827" i="6"/>
  <c r="S2828" i="6"/>
  <c r="S2829" i="6"/>
  <c r="S2830" i="6"/>
  <c r="S2831" i="6"/>
  <c r="S2832" i="6"/>
  <c r="S2833" i="6"/>
  <c r="S2834" i="6"/>
  <c r="S2835" i="6"/>
  <c r="S2836" i="6"/>
  <c r="S2837" i="6"/>
  <c r="S2838" i="6"/>
  <c r="S2839" i="6"/>
  <c r="S2840" i="6"/>
  <c r="S2841" i="6"/>
  <c r="S2842" i="6"/>
  <c r="S2843" i="6"/>
  <c r="S2844" i="6"/>
  <c r="S2845" i="6"/>
  <c r="S2846" i="6"/>
  <c r="S2847" i="6"/>
  <c r="S2848" i="6"/>
  <c r="S2849" i="6"/>
  <c r="S2850" i="6"/>
  <c r="S2851" i="6"/>
  <c r="S2852" i="6"/>
  <c r="S2853" i="6"/>
  <c r="S2854" i="6"/>
  <c r="S2855" i="6"/>
  <c r="S2856" i="6"/>
  <c r="S2857" i="6"/>
  <c r="S2858" i="6"/>
  <c r="S2859" i="6"/>
  <c r="S2860" i="6"/>
  <c r="S2861" i="6"/>
  <c r="S2862" i="6"/>
  <c r="S2863" i="6"/>
  <c r="S2864" i="6"/>
  <c r="S2865" i="6"/>
  <c r="S2866" i="6"/>
  <c r="S2867" i="6"/>
  <c r="S2868" i="6"/>
  <c r="S2869" i="6"/>
  <c r="S2870" i="6"/>
  <c r="S2871" i="6"/>
  <c r="S2872" i="6"/>
  <c r="S2873" i="6"/>
  <c r="S2874" i="6"/>
  <c r="S2875" i="6"/>
  <c r="S2876" i="6"/>
  <c r="S2877" i="6"/>
  <c r="S2878" i="6"/>
  <c r="S2879" i="6"/>
  <c r="S2880" i="6"/>
  <c r="S2881" i="6"/>
  <c r="S2882" i="6"/>
  <c r="S2883" i="6"/>
  <c r="S2884" i="6"/>
  <c r="S2885" i="6"/>
  <c r="S2886" i="6"/>
  <c r="S2887" i="6"/>
  <c r="S2888" i="6"/>
  <c r="S2889" i="6"/>
  <c r="S2890" i="6"/>
  <c r="S2891" i="6"/>
  <c r="S2892" i="6"/>
  <c r="S2893" i="6"/>
  <c r="S2894" i="6"/>
  <c r="S2895" i="6"/>
  <c r="S2896" i="6"/>
  <c r="S2897" i="6"/>
  <c r="S2898" i="6"/>
  <c r="S2899" i="6"/>
  <c r="S2900" i="6"/>
  <c r="S2901" i="6"/>
  <c r="S2902" i="6"/>
  <c r="S2903" i="6"/>
  <c r="S2904" i="6"/>
  <c r="S2905" i="6"/>
  <c r="S2906" i="6"/>
  <c r="S2907" i="6"/>
  <c r="S2908" i="6"/>
  <c r="S2909" i="6"/>
  <c r="S2910" i="6"/>
  <c r="S2911" i="6"/>
  <c r="S2912" i="6"/>
  <c r="S2913" i="6"/>
  <c r="S2914" i="6"/>
  <c r="S2915" i="6"/>
  <c r="S2916" i="6"/>
  <c r="S2917" i="6"/>
  <c r="S2918" i="6"/>
  <c r="S2919" i="6"/>
  <c r="S2920" i="6"/>
  <c r="S2921" i="6"/>
  <c r="S2922" i="6"/>
  <c r="S2923" i="6"/>
  <c r="S2924" i="6"/>
  <c r="S2925" i="6"/>
  <c r="S2926" i="6"/>
  <c r="S2927" i="6"/>
  <c r="S2928" i="6"/>
  <c r="S2929" i="6"/>
  <c r="S2930" i="6"/>
  <c r="S2931" i="6"/>
  <c r="S2932" i="6"/>
  <c r="S2933" i="6"/>
  <c r="S2934" i="6"/>
  <c r="S2935" i="6"/>
  <c r="S2936" i="6"/>
  <c r="S2937" i="6"/>
  <c r="S2938" i="6"/>
  <c r="S2939" i="6"/>
  <c r="S2940" i="6"/>
  <c r="S2941" i="6"/>
  <c r="S2942" i="6"/>
  <c r="S2943" i="6"/>
  <c r="S2944" i="6"/>
  <c r="S2945" i="6"/>
  <c r="S2946" i="6"/>
  <c r="S2947" i="6"/>
  <c r="S2948" i="6"/>
  <c r="S2949" i="6"/>
  <c r="S2950" i="6"/>
  <c r="S2951" i="6"/>
  <c r="S2952" i="6"/>
  <c r="S2953" i="6"/>
  <c r="S2954" i="6"/>
  <c r="S2955" i="6"/>
  <c r="S2956" i="6"/>
  <c r="S2957" i="6"/>
  <c r="S2958" i="6"/>
  <c r="S2959" i="6"/>
  <c r="S2960" i="6"/>
  <c r="S2961" i="6"/>
  <c r="S2962" i="6"/>
  <c r="S2963" i="6"/>
  <c r="S2964" i="6"/>
  <c r="S2965" i="6"/>
  <c r="S2966" i="6"/>
  <c r="S2967" i="6"/>
  <c r="S2968" i="6"/>
  <c r="S2969" i="6"/>
  <c r="S2970" i="6"/>
  <c r="S2971" i="6"/>
  <c r="S2972" i="6"/>
  <c r="S2973" i="6"/>
  <c r="S2974" i="6"/>
  <c r="S2975" i="6"/>
  <c r="S2976" i="6"/>
  <c r="S2977" i="6"/>
  <c r="S2978" i="6"/>
  <c r="S2979" i="6"/>
  <c r="S2980" i="6"/>
  <c r="S2981" i="6"/>
  <c r="S2982" i="6"/>
  <c r="S2983" i="6"/>
  <c r="S2984" i="6"/>
  <c r="S2985" i="6"/>
  <c r="S2986" i="6"/>
  <c r="S2987" i="6"/>
  <c r="S2988" i="6"/>
  <c r="S2989" i="6"/>
  <c r="S2990" i="6"/>
  <c r="S2991" i="6"/>
  <c r="S2992" i="6"/>
  <c r="S2993" i="6"/>
  <c r="S2994" i="6"/>
  <c r="S2995" i="6"/>
  <c r="S2996" i="6"/>
  <c r="S2997" i="6"/>
  <c r="S2998" i="6"/>
  <c r="S2999" i="6"/>
  <c r="S3000" i="6"/>
  <c r="S3001" i="6"/>
  <c r="S3002" i="6"/>
  <c r="S3003" i="6"/>
  <c r="S3004" i="6"/>
  <c r="S3005" i="6"/>
  <c r="S3006" i="6"/>
  <c r="S3007" i="6"/>
  <c r="S3008" i="6"/>
  <c r="S3009" i="6"/>
  <c r="S3010" i="6"/>
  <c r="S3011" i="6"/>
  <c r="S3012" i="6"/>
  <c r="S3013" i="6"/>
  <c r="S3014" i="6"/>
  <c r="S3015" i="6"/>
  <c r="S3016" i="6"/>
  <c r="S3017" i="6"/>
  <c r="S3018" i="6"/>
  <c r="S3019" i="6"/>
  <c r="S3020" i="6"/>
  <c r="S3021" i="6"/>
  <c r="S3022" i="6"/>
  <c r="S3023" i="6"/>
  <c r="S3024" i="6"/>
  <c r="S3025" i="6"/>
  <c r="S3026" i="6"/>
  <c r="S3027" i="6"/>
  <c r="S3028" i="6"/>
  <c r="S3029" i="6"/>
  <c r="S3030" i="6"/>
  <c r="S3031" i="6"/>
  <c r="S3032" i="6"/>
  <c r="S3033" i="6"/>
  <c r="S3034" i="6"/>
  <c r="S3035" i="6"/>
  <c r="S3036" i="6"/>
  <c r="S3037" i="6"/>
  <c r="S3038" i="6"/>
  <c r="S3039" i="6"/>
  <c r="S3040" i="6"/>
  <c r="S3041" i="6"/>
  <c r="S3042" i="6"/>
  <c r="S3043" i="6"/>
  <c r="S3044" i="6"/>
  <c r="S3045" i="6"/>
  <c r="S3046" i="6"/>
  <c r="S3047" i="6"/>
  <c r="S3048" i="6"/>
  <c r="S3049" i="6"/>
  <c r="S3050" i="6"/>
  <c r="S3051" i="6"/>
  <c r="S3052" i="6"/>
  <c r="S3053" i="6"/>
  <c r="S3054" i="6"/>
  <c r="S3055" i="6"/>
  <c r="S3056" i="6"/>
  <c r="S3057" i="6"/>
  <c r="S3058" i="6"/>
  <c r="S3059" i="6"/>
  <c r="S3060" i="6"/>
  <c r="S3061" i="6"/>
  <c r="S3062" i="6"/>
  <c r="S3063" i="6"/>
  <c r="S3064" i="6"/>
  <c r="S3065" i="6"/>
  <c r="S3066" i="6"/>
  <c r="S3067" i="6"/>
  <c r="S3068" i="6"/>
  <c r="S3069" i="6"/>
  <c r="S3070" i="6"/>
  <c r="S3071" i="6"/>
  <c r="S3072" i="6"/>
  <c r="S3073" i="6"/>
  <c r="S3074" i="6"/>
  <c r="S3075" i="6"/>
  <c r="S3076" i="6"/>
  <c r="S3077" i="6"/>
  <c r="S3078" i="6"/>
  <c r="S3079" i="6"/>
  <c r="S3080" i="6"/>
  <c r="S3081" i="6"/>
  <c r="S3082" i="6"/>
  <c r="S3083" i="6"/>
  <c r="S3084" i="6"/>
  <c r="S3085" i="6"/>
  <c r="S3086" i="6"/>
  <c r="S3087" i="6"/>
  <c r="S3088" i="6"/>
  <c r="S3089" i="6"/>
  <c r="S3090" i="6"/>
  <c r="S3091" i="6"/>
  <c r="S3092" i="6"/>
  <c r="S3093" i="6"/>
  <c r="S3094" i="6"/>
  <c r="S3095" i="6"/>
  <c r="S3096" i="6"/>
  <c r="S3097" i="6"/>
  <c r="S3098" i="6"/>
  <c r="S3099" i="6"/>
  <c r="S3100" i="6"/>
  <c r="S3101" i="6"/>
  <c r="S3102" i="6"/>
  <c r="S3103" i="6"/>
  <c r="S3104" i="6"/>
  <c r="S3105" i="6"/>
  <c r="S3106" i="6"/>
  <c r="S3107" i="6"/>
  <c r="S3108" i="6"/>
  <c r="S3109" i="6"/>
  <c r="S3110" i="6"/>
  <c r="S3111" i="6"/>
  <c r="S3112" i="6"/>
  <c r="S3113" i="6"/>
  <c r="S3114" i="6"/>
  <c r="S3115" i="6"/>
  <c r="S3116" i="6"/>
  <c r="S3117" i="6"/>
  <c r="S3118" i="6"/>
  <c r="S3119" i="6"/>
  <c r="S3120" i="6"/>
  <c r="S3121" i="6"/>
  <c r="S3122" i="6"/>
  <c r="S3123" i="6"/>
  <c r="S3124" i="6"/>
  <c r="S3125" i="6"/>
  <c r="S3126" i="6"/>
  <c r="S3127" i="6"/>
  <c r="S3128" i="6"/>
  <c r="S3129" i="6"/>
  <c r="S3130" i="6"/>
  <c r="S3131" i="6"/>
  <c r="S3132" i="6"/>
  <c r="S3133" i="6"/>
  <c r="S3134" i="6"/>
  <c r="S3135" i="6"/>
  <c r="S3136" i="6"/>
  <c r="S3137" i="6"/>
  <c r="S3138" i="6"/>
  <c r="S3139" i="6"/>
  <c r="S3140" i="6"/>
  <c r="S3141" i="6"/>
  <c r="S3142" i="6"/>
  <c r="S3143" i="6"/>
  <c r="S3144" i="6"/>
  <c r="S3145" i="6"/>
  <c r="S3146" i="6"/>
  <c r="S3147" i="6"/>
  <c r="S3148" i="6"/>
  <c r="S3149" i="6"/>
  <c r="S3150" i="6"/>
  <c r="S3151" i="6"/>
  <c r="S3152" i="6"/>
  <c r="S3153" i="6"/>
  <c r="S3154" i="6"/>
  <c r="S3155" i="6"/>
  <c r="S3156" i="6"/>
  <c r="S3157" i="6"/>
  <c r="S3158" i="6"/>
  <c r="S3159" i="6"/>
  <c r="S3160" i="6"/>
  <c r="S3161" i="6"/>
  <c r="S3162" i="6"/>
  <c r="S3163" i="6"/>
  <c r="S3164" i="6"/>
  <c r="S3165" i="6"/>
  <c r="S3166" i="6"/>
  <c r="S3167" i="6"/>
  <c r="S3168" i="6"/>
  <c r="S3169" i="6"/>
  <c r="S3170" i="6"/>
  <c r="S3171" i="6"/>
  <c r="S3172" i="6"/>
  <c r="S3173" i="6"/>
  <c r="S3174" i="6"/>
  <c r="S3175" i="6"/>
  <c r="S3176" i="6"/>
  <c r="S3177" i="6"/>
  <c r="S3178" i="6"/>
  <c r="S3179" i="6"/>
  <c r="S3180" i="6"/>
  <c r="S3181" i="6"/>
  <c r="S3182" i="6"/>
  <c r="S3183" i="6"/>
  <c r="S3184" i="6"/>
  <c r="S3185" i="6"/>
  <c r="S3186" i="6"/>
  <c r="S3187" i="6"/>
  <c r="S3188" i="6"/>
  <c r="S3189" i="6"/>
  <c r="S3190" i="6"/>
  <c r="S3191" i="6"/>
  <c r="S3192" i="6"/>
  <c r="S3193" i="6"/>
  <c r="S3194" i="6"/>
  <c r="S3195" i="6"/>
  <c r="S3196" i="6"/>
  <c r="S3197" i="6"/>
  <c r="S3198" i="6"/>
  <c r="S3199" i="6"/>
  <c r="S3200" i="6"/>
  <c r="S3201" i="6"/>
  <c r="S3202" i="6"/>
  <c r="S3203" i="6"/>
  <c r="S3204" i="6"/>
  <c r="S3205" i="6"/>
  <c r="S3206" i="6"/>
  <c r="S3207" i="6"/>
  <c r="S3208" i="6"/>
  <c r="S3209" i="6"/>
  <c r="S3210" i="6"/>
  <c r="S3211" i="6"/>
  <c r="S3212" i="6"/>
  <c r="S3213" i="6"/>
  <c r="S3214" i="6"/>
  <c r="S3215" i="6"/>
  <c r="S3216" i="6"/>
  <c r="S3217" i="6"/>
  <c r="S3218" i="6"/>
  <c r="S3219" i="6"/>
  <c r="S3220" i="6"/>
  <c r="S3221" i="6"/>
  <c r="S3222" i="6"/>
  <c r="S3223" i="6"/>
  <c r="S3224" i="6"/>
  <c r="S3225" i="6"/>
  <c r="S3226" i="6"/>
  <c r="S3227" i="6"/>
  <c r="S3228" i="6"/>
  <c r="S3229" i="6"/>
  <c r="S3230" i="6"/>
  <c r="S3231" i="6"/>
  <c r="S3232" i="6"/>
  <c r="S3233" i="6"/>
  <c r="S3234" i="6"/>
  <c r="S3235" i="6"/>
  <c r="S3236" i="6"/>
  <c r="S3237" i="6"/>
  <c r="S3238" i="6"/>
  <c r="S3239" i="6"/>
  <c r="S3240" i="6"/>
  <c r="S3241" i="6"/>
  <c r="S3242" i="6"/>
  <c r="S3243" i="6"/>
  <c r="S3244" i="6"/>
  <c r="S3245" i="6"/>
  <c r="S3246" i="6"/>
  <c r="S3247" i="6"/>
  <c r="S3248" i="6"/>
  <c r="S3249" i="6"/>
  <c r="S3250" i="6"/>
  <c r="S3251" i="6"/>
  <c r="S3252" i="6"/>
  <c r="S3253" i="6"/>
  <c r="S3254" i="6"/>
  <c r="S3255" i="6"/>
  <c r="S3256" i="6"/>
  <c r="S3257" i="6"/>
  <c r="S3258" i="6"/>
  <c r="S3259" i="6"/>
  <c r="S3260" i="6"/>
  <c r="S3261" i="6"/>
  <c r="S3262" i="6"/>
  <c r="S3263" i="6"/>
  <c r="S3264" i="6"/>
  <c r="S3265" i="6"/>
  <c r="S3266" i="6"/>
  <c r="S3267" i="6"/>
  <c r="S3268" i="6"/>
  <c r="S3269" i="6"/>
  <c r="S3270" i="6"/>
  <c r="S3271" i="6"/>
  <c r="S3272" i="6"/>
  <c r="S3273" i="6"/>
  <c r="S3274" i="6"/>
  <c r="S3275" i="6"/>
  <c r="S3276" i="6"/>
  <c r="S3277" i="6"/>
  <c r="S3278" i="6"/>
  <c r="S3279" i="6"/>
  <c r="S3280" i="6"/>
  <c r="S3281" i="6"/>
  <c r="S3282" i="6"/>
  <c r="S3283" i="6"/>
  <c r="S3284" i="6"/>
  <c r="S3285" i="6"/>
  <c r="S3286" i="6"/>
  <c r="S3287" i="6"/>
  <c r="S3288" i="6"/>
  <c r="S3289" i="6"/>
  <c r="S3290" i="6"/>
  <c r="S3291" i="6"/>
  <c r="S3292" i="6"/>
  <c r="S3293" i="6"/>
  <c r="S3294" i="6"/>
  <c r="S3295" i="6"/>
  <c r="S3296" i="6"/>
  <c r="S3297" i="6"/>
  <c r="S3298" i="6"/>
  <c r="S3299" i="6"/>
  <c r="S3300" i="6"/>
  <c r="S3301" i="6"/>
  <c r="S3302" i="6"/>
  <c r="S3303" i="6"/>
  <c r="S3304" i="6"/>
  <c r="S3305" i="6"/>
  <c r="S3306" i="6"/>
  <c r="S3307" i="6"/>
  <c r="S3308" i="6"/>
  <c r="S3309" i="6"/>
  <c r="S3310" i="6"/>
  <c r="S3311" i="6"/>
  <c r="S3312" i="6"/>
  <c r="S3313" i="6"/>
  <c r="S3314" i="6"/>
  <c r="S3315" i="6"/>
  <c r="S3316" i="6"/>
  <c r="S3317" i="6"/>
  <c r="S3318" i="6"/>
  <c r="S3319" i="6"/>
  <c r="S3320" i="6"/>
  <c r="S3321" i="6"/>
  <c r="S3322" i="6"/>
  <c r="S3323" i="6"/>
  <c r="S3324" i="6"/>
  <c r="S3325" i="6"/>
  <c r="S3326" i="6"/>
  <c r="S3327" i="6"/>
  <c r="S3328" i="6"/>
  <c r="S3329" i="6"/>
  <c r="S3330" i="6"/>
  <c r="S3331" i="6"/>
  <c r="S3332" i="6"/>
  <c r="S3333" i="6"/>
  <c r="S3334" i="6"/>
  <c r="S3335" i="6"/>
  <c r="S3336" i="6"/>
  <c r="S3337" i="6"/>
  <c r="S3338" i="6"/>
  <c r="S3339" i="6"/>
  <c r="S3340" i="6"/>
  <c r="S3341" i="6"/>
  <c r="S3342" i="6"/>
  <c r="S3343" i="6"/>
  <c r="S3344" i="6"/>
  <c r="S3345" i="6"/>
  <c r="S3346" i="6"/>
  <c r="S3347" i="6"/>
  <c r="S3348" i="6"/>
  <c r="S3349" i="6"/>
  <c r="S3350" i="6"/>
  <c r="S3351" i="6"/>
  <c r="S3352" i="6"/>
  <c r="S3353" i="6"/>
  <c r="S3354" i="6"/>
  <c r="S3355" i="6"/>
  <c r="S3356" i="6"/>
  <c r="S3357" i="6"/>
  <c r="S3358" i="6"/>
  <c r="S3359" i="6"/>
  <c r="S3360" i="6"/>
  <c r="S3361" i="6"/>
  <c r="S3362" i="6"/>
  <c r="S3363" i="6"/>
  <c r="S3364" i="6"/>
  <c r="S3365" i="6"/>
  <c r="S3366" i="6"/>
  <c r="S3367" i="6"/>
  <c r="S3368" i="6"/>
  <c r="S3369" i="6"/>
  <c r="S3370" i="6"/>
  <c r="S3371" i="6"/>
  <c r="S3372" i="6"/>
  <c r="S3373" i="6"/>
  <c r="S3374" i="6"/>
  <c r="S3375" i="6"/>
  <c r="S3376" i="6"/>
  <c r="S3377" i="6"/>
  <c r="S3378" i="6"/>
  <c r="S3379" i="6"/>
  <c r="S3380" i="6"/>
  <c r="S3381" i="6"/>
  <c r="S3382" i="6"/>
  <c r="S3383" i="6"/>
  <c r="S3384" i="6"/>
  <c r="S3385" i="6"/>
  <c r="S3386" i="6"/>
  <c r="S3387" i="6"/>
  <c r="S3388" i="6"/>
  <c r="S3389" i="6"/>
  <c r="S3390" i="6"/>
  <c r="S3391" i="6"/>
  <c r="S3392" i="6"/>
  <c r="S3393" i="6"/>
  <c r="S3394" i="6"/>
  <c r="S3395" i="6"/>
  <c r="S3396" i="6"/>
  <c r="S3397" i="6"/>
  <c r="S3398" i="6"/>
  <c r="S3399" i="6"/>
  <c r="S3400" i="6"/>
  <c r="S3401" i="6"/>
  <c r="S3402" i="6"/>
  <c r="S3403" i="6"/>
  <c r="S3404" i="6"/>
  <c r="S3405" i="6"/>
  <c r="S3406" i="6"/>
  <c r="S3407" i="6"/>
  <c r="S3408" i="6"/>
  <c r="S3409" i="6"/>
  <c r="S3410" i="6"/>
  <c r="S3411" i="6"/>
  <c r="S3412" i="6"/>
  <c r="S3413" i="6"/>
  <c r="S3414" i="6"/>
  <c r="S3415" i="6"/>
  <c r="S3416" i="6"/>
  <c r="S3417" i="6"/>
  <c r="S3418" i="6"/>
  <c r="S3419" i="6"/>
  <c r="S3420" i="6"/>
  <c r="S3421" i="6"/>
  <c r="S3422" i="6"/>
  <c r="S3423" i="6"/>
  <c r="S3424" i="6"/>
  <c r="S3425" i="6"/>
  <c r="S3426" i="6"/>
  <c r="S3427" i="6"/>
  <c r="S3428" i="6"/>
  <c r="S3429" i="6"/>
  <c r="S3430" i="6"/>
  <c r="S3431" i="6"/>
  <c r="S3432" i="6"/>
  <c r="S3433" i="6"/>
  <c r="S3434" i="6"/>
  <c r="S3435" i="6"/>
  <c r="S3436" i="6"/>
  <c r="S3437" i="6"/>
  <c r="S3438" i="6"/>
  <c r="S3439" i="6"/>
  <c r="S3440" i="6"/>
  <c r="S3441" i="6"/>
  <c r="S3442" i="6"/>
  <c r="S3443" i="6"/>
  <c r="S3444" i="6"/>
  <c r="S3445" i="6"/>
  <c r="S3446" i="6"/>
  <c r="S3447" i="6"/>
  <c r="S3448" i="6"/>
  <c r="S3449" i="6"/>
  <c r="S3450" i="6"/>
  <c r="S3451" i="6"/>
  <c r="S3452" i="6"/>
  <c r="S3453" i="6"/>
  <c r="S3454" i="6"/>
  <c r="S3455" i="6"/>
  <c r="S3456" i="6"/>
  <c r="S3457" i="6"/>
  <c r="S3458" i="6"/>
  <c r="S3459" i="6"/>
  <c r="S3460" i="6"/>
  <c r="S3461" i="6"/>
  <c r="S3462" i="6"/>
  <c r="S3463" i="6"/>
  <c r="S3464" i="6"/>
  <c r="S3465" i="6"/>
  <c r="S3466" i="6"/>
  <c r="S3467" i="6"/>
  <c r="S3468" i="6"/>
  <c r="S3469" i="6"/>
  <c r="S3470" i="6"/>
  <c r="S3471" i="6"/>
  <c r="S3472" i="6"/>
  <c r="S3473" i="6"/>
  <c r="S3474" i="6"/>
  <c r="S3475" i="6"/>
  <c r="S3476" i="6"/>
  <c r="S3477" i="6"/>
  <c r="S3478" i="6"/>
  <c r="S3479" i="6"/>
  <c r="S3480" i="6"/>
  <c r="S3481" i="6"/>
  <c r="S3482" i="6"/>
  <c r="S3483" i="6"/>
  <c r="S3484" i="6"/>
  <c r="S3485" i="6"/>
  <c r="S3486" i="6"/>
  <c r="S3487" i="6"/>
  <c r="S3488" i="6"/>
  <c r="S3489" i="6"/>
  <c r="S3490" i="6"/>
  <c r="S3491" i="6"/>
  <c r="S3492" i="6"/>
  <c r="S3493" i="6"/>
  <c r="S3494" i="6"/>
  <c r="S3495" i="6"/>
  <c r="S3496" i="6"/>
  <c r="S3497" i="6"/>
  <c r="S3498" i="6"/>
  <c r="S3499" i="6"/>
  <c r="S3500" i="6"/>
  <c r="S3501" i="6"/>
  <c r="S3502" i="6"/>
  <c r="S3503" i="6"/>
  <c r="S3504" i="6"/>
  <c r="S3505" i="6"/>
  <c r="S3506" i="6"/>
  <c r="S3507" i="6"/>
  <c r="S3508" i="6"/>
  <c r="S3509" i="6"/>
  <c r="S3510" i="6"/>
  <c r="S3511" i="6"/>
  <c r="S3512" i="6"/>
  <c r="S3513" i="6"/>
  <c r="S3514" i="6"/>
  <c r="S3515" i="6"/>
  <c r="S3516" i="6"/>
  <c r="S3517" i="6"/>
  <c r="S3518" i="6"/>
  <c r="S3519" i="6"/>
  <c r="S3520" i="6"/>
  <c r="S3521" i="6"/>
  <c r="S3522" i="6"/>
  <c r="S3523" i="6"/>
  <c r="S3524" i="6"/>
  <c r="S3525" i="6"/>
  <c r="S3526" i="6"/>
  <c r="S3527" i="6"/>
  <c r="S3528" i="6"/>
  <c r="S3529" i="6"/>
  <c r="S3530" i="6"/>
  <c r="S3531" i="6"/>
  <c r="S3532" i="6"/>
  <c r="S3533" i="6"/>
  <c r="S3534" i="6"/>
  <c r="S3535" i="6"/>
  <c r="S3536" i="6"/>
  <c r="S3537" i="6"/>
  <c r="S3538" i="6"/>
  <c r="S3539" i="6"/>
  <c r="S3540" i="6"/>
  <c r="S3541" i="6"/>
  <c r="S3542" i="6"/>
  <c r="S3543" i="6"/>
  <c r="S3544" i="6"/>
  <c r="S3545" i="6"/>
  <c r="S3546" i="6"/>
  <c r="S3547" i="6"/>
  <c r="S3548" i="6"/>
  <c r="S3549" i="6"/>
  <c r="S3550" i="6"/>
  <c r="S3551" i="6"/>
  <c r="S3552" i="6"/>
  <c r="S3553" i="6"/>
  <c r="S3554" i="6"/>
  <c r="S3555" i="6"/>
  <c r="S3556" i="6"/>
  <c r="S3557" i="6"/>
  <c r="S3558" i="6"/>
  <c r="S3559" i="6"/>
  <c r="S3560" i="6"/>
  <c r="S3561" i="6"/>
  <c r="S3562" i="6"/>
  <c r="S3563" i="6"/>
  <c r="S3564" i="6"/>
  <c r="S3565" i="6"/>
  <c r="S3566" i="6"/>
  <c r="S3567" i="6"/>
  <c r="S3568" i="6"/>
  <c r="S3569" i="6"/>
  <c r="S3570" i="6"/>
  <c r="S3571" i="6"/>
  <c r="S3572" i="6"/>
  <c r="S3573" i="6"/>
  <c r="S3574" i="6"/>
  <c r="S3575" i="6"/>
  <c r="S3576" i="6"/>
  <c r="S3577" i="6"/>
  <c r="S3578" i="6"/>
  <c r="S3579" i="6"/>
  <c r="S3580" i="6"/>
  <c r="S3581" i="6"/>
  <c r="S3582" i="6"/>
  <c r="S3583" i="6"/>
  <c r="S3584" i="6"/>
  <c r="S3585" i="6"/>
  <c r="S3586" i="6"/>
  <c r="S3587" i="6"/>
  <c r="S3588" i="6"/>
  <c r="S3589" i="6"/>
  <c r="S3590" i="6"/>
  <c r="S3591" i="6"/>
  <c r="S3592" i="6"/>
  <c r="S3593" i="6"/>
  <c r="S3594" i="6"/>
  <c r="S3595" i="6"/>
  <c r="S3596" i="6"/>
  <c r="S3597" i="6"/>
  <c r="S3598" i="6"/>
  <c r="S3599" i="6"/>
  <c r="S3600" i="6"/>
  <c r="S3601" i="6"/>
  <c r="S3602" i="6"/>
  <c r="S3603" i="6"/>
  <c r="S3604" i="6"/>
  <c r="S3605" i="6"/>
  <c r="S3606" i="6"/>
  <c r="S3607" i="6"/>
  <c r="S3608" i="6"/>
  <c r="S3609" i="6"/>
  <c r="S3610" i="6"/>
  <c r="S3611" i="6"/>
  <c r="S3612" i="6"/>
  <c r="S3613" i="6"/>
  <c r="S3614" i="6"/>
  <c r="S3615" i="6"/>
  <c r="S3616" i="6"/>
  <c r="S3617" i="6"/>
  <c r="S3618" i="6"/>
  <c r="S3619" i="6"/>
  <c r="S3620" i="6"/>
  <c r="S3621" i="6"/>
  <c r="S3622" i="6"/>
  <c r="S3623" i="6"/>
  <c r="S3624" i="6"/>
  <c r="S3625" i="6"/>
  <c r="S3626" i="6"/>
  <c r="S3627" i="6"/>
  <c r="S3628" i="6"/>
  <c r="S3629" i="6"/>
  <c r="S3630" i="6"/>
  <c r="S3631" i="6"/>
  <c r="S3632" i="6"/>
  <c r="S3633" i="6"/>
  <c r="S3634" i="6"/>
  <c r="S3635" i="6"/>
  <c r="S3636" i="6"/>
  <c r="S3637" i="6"/>
  <c r="S3638" i="6"/>
  <c r="S3639" i="6"/>
  <c r="S3640" i="6"/>
  <c r="S3641" i="6"/>
  <c r="S3642" i="6"/>
  <c r="S3643" i="6"/>
  <c r="S3644" i="6"/>
  <c r="S3645" i="6"/>
  <c r="S3646" i="6"/>
  <c r="S3647" i="6"/>
  <c r="S3648" i="6"/>
  <c r="S3649" i="6"/>
  <c r="S3650" i="6"/>
  <c r="S3651" i="6"/>
  <c r="S3652" i="6"/>
  <c r="S3653" i="6"/>
  <c r="S3654" i="6"/>
  <c r="S3655" i="6"/>
  <c r="S3656" i="6"/>
  <c r="S3657" i="6"/>
  <c r="S3658" i="6"/>
  <c r="S3659" i="6"/>
  <c r="S3660" i="6"/>
  <c r="S3661" i="6"/>
  <c r="S3662" i="6"/>
  <c r="S3663" i="6"/>
  <c r="S3664" i="6"/>
  <c r="S3665" i="6"/>
  <c r="S3666" i="6"/>
  <c r="S3667" i="6"/>
  <c r="S3668" i="6"/>
  <c r="S3669" i="6"/>
  <c r="S3670" i="6"/>
  <c r="S3671" i="6"/>
  <c r="S3672" i="6"/>
  <c r="S3673" i="6"/>
  <c r="S3674" i="6"/>
  <c r="S3675" i="6"/>
  <c r="S3676" i="6"/>
  <c r="S3677" i="6"/>
  <c r="S3678" i="6"/>
  <c r="S3679" i="6"/>
  <c r="S3680" i="6"/>
  <c r="S3681" i="6"/>
  <c r="S3682" i="6"/>
  <c r="S3683" i="6"/>
  <c r="S3684" i="6"/>
  <c r="S3685" i="6"/>
  <c r="S3686" i="6"/>
  <c r="S3687" i="6"/>
  <c r="S3688" i="6"/>
  <c r="S3689" i="6"/>
  <c r="S3690" i="6"/>
  <c r="S3691" i="6"/>
  <c r="S3692" i="6"/>
  <c r="S3693" i="6"/>
  <c r="S3694" i="6"/>
  <c r="S3695" i="6"/>
  <c r="S3696" i="6"/>
  <c r="S3697"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R2337" i="6"/>
  <c r="R2338" i="6"/>
  <c r="R2339" i="6"/>
  <c r="R2340" i="6"/>
  <c r="R2341" i="6"/>
  <c r="R2342" i="6"/>
  <c r="R2343" i="6"/>
  <c r="R2344" i="6"/>
  <c r="R2345" i="6"/>
  <c r="R2346" i="6"/>
  <c r="R2347" i="6"/>
  <c r="R2348" i="6"/>
  <c r="R2349" i="6"/>
  <c r="R2350" i="6"/>
  <c r="R2351" i="6"/>
  <c r="R2352" i="6"/>
  <c r="R2353" i="6"/>
  <c r="R2354" i="6"/>
  <c r="R2355" i="6"/>
  <c r="R2356" i="6"/>
  <c r="R2357" i="6"/>
  <c r="R2358" i="6"/>
  <c r="R2359" i="6"/>
  <c r="R2360" i="6"/>
  <c r="R2361" i="6"/>
  <c r="R2362" i="6"/>
  <c r="R2363" i="6"/>
  <c r="R2364" i="6"/>
  <c r="R2365" i="6"/>
  <c r="R2366" i="6"/>
  <c r="R2367" i="6"/>
  <c r="R2368" i="6"/>
  <c r="R2369" i="6"/>
  <c r="R2370" i="6"/>
  <c r="R2371" i="6"/>
  <c r="R2372" i="6"/>
  <c r="R2373" i="6"/>
  <c r="R2374" i="6"/>
  <c r="R2375" i="6"/>
  <c r="R2376" i="6"/>
  <c r="R2377" i="6"/>
  <c r="R2378" i="6"/>
  <c r="R2379" i="6"/>
  <c r="R2380" i="6"/>
  <c r="R2381" i="6"/>
  <c r="R2382" i="6"/>
  <c r="R2383" i="6"/>
  <c r="R2384" i="6"/>
  <c r="R2385" i="6"/>
  <c r="R2386" i="6"/>
  <c r="R2387" i="6"/>
  <c r="R2388" i="6"/>
  <c r="R2389" i="6"/>
  <c r="R2390" i="6"/>
  <c r="R2391" i="6"/>
  <c r="R2392" i="6"/>
  <c r="R2393" i="6"/>
  <c r="R2394" i="6"/>
  <c r="R2395" i="6"/>
  <c r="R2396" i="6"/>
  <c r="R2397" i="6"/>
  <c r="R2398" i="6"/>
  <c r="R2399" i="6"/>
  <c r="R2400" i="6"/>
  <c r="R2401" i="6"/>
  <c r="R2402" i="6"/>
  <c r="R2403" i="6"/>
  <c r="R2404" i="6"/>
  <c r="R2405" i="6"/>
  <c r="R2406" i="6"/>
  <c r="R2407" i="6"/>
  <c r="R2408" i="6"/>
  <c r="R2409" i="6"/>
  <c r="R2410" i="6"/>
  <c r="R2411" i="6"/>
  <c r="R2412" i="6"/>
  <c r="R2413" i="6"/>
  <c r="R2414" i="6"/>
  <c r="R2415" i="6"/>
  <c r="R2416" i="6"/>
  <c r="R2417" i="6"/>
  <c r="R2418" i="6"/>
  <c r="R2419" i="6"/>
  <c r="R2420" i="6"/>
  <c r="R2421" i="6"/>
  <c r="R2422" i="6"/>
  <c r="R2423" i="6"/>
  <c r="R2424" i="6"/>
  <c r="R2425" i="6"/>
  <c r="R2426" i="6"/>
  <c r="R2427" i="6"/>
  <c r="R2428" i="6"/>
  <c r="R2429" i="6"/>
  <c r="R2430" i="6"/>
  <c r="R2431" i="6"/>
  <c r="R2432" i="6"/>
  <c r="R2433" i="6"/>
  <c r="R2434" i="6"/>
  <c r="R2435" i="6"/>
  <c r="R2436" i="6"/>
  <c r="R2437" i="6"/>
  <c r="R2438" i="6"/>
  <c r="R2439" i="6"/>
  <c r="R2440" i="6"/>
  <c r="R2441" i="6"/>
  <c r="R2442" i="6"/>
  <c r="R2443" i="6"/>
  <c r="R2444" i="6"/>
  <c r="R2445" i="6"/>
  <c r="R2446" i="6"/>
  <c r="R2447" i="6"/>
  <c r="R2448" i="6"/>
  <c r="R2449" i="6"/>
  <c r="R2450" i="6"/>
  <c r="R2451" i="6"/>
  <c r="R2452" i="6"/>
  <c r="R2453" i="6"/>
  <c r="R2454" i="6"/>
  <c r="R2455" i="6"/>
  <c r="R2456" i="6"/>
  <c r="R2457" i="6"/>
  <c r="R2458" i="6"/>
  <c r="R2459" i="6"/>
  <c r="R2460" i="6"/>
  <c r="R2461" i="6"/>
  <c r="R2462" i="6"/>
  <c r="R2463" i="6"/>
  <c r="R2464" i="6"/>
  <c r="R2465" i="6"/>
  <c r="R2466" i="6"/>
  <c r="R2467" i="6"/>
  <c r="R2468" i="6"/>
  <c r="R2469" i="6"/>
  <c r="R2470" i="6"/>
  <c r="R2471" i="6"/>
  <c r="R2472" i="6"/>
  <c r="R2473" i="6"/>
  <c r="R2474" i="6"/>
  <c r="R2475" i="6"/>
  <c r="R2476" i="6"/>
  <c r="R2477" i="6"/>
  <c r="R2478" i="6"/>
  <c r="R2479" i="6"/>
  <c r="R2480" i="6"/>
  <c r="R2481" i="6"/>
  <c r="R2482" i="6"/>
  <c r="R2483" i="6"/>
  <c r="R2484" i="6"/>
  <c r="R2485" i="6"/>
  <c r="R2486" i="6"/>
  <c r="R2487" i="6"/>
  <c r="R2488" i="6"/>
  <c r="R2489" i="6"/>
  <c r="R2490" i="6"/>
  <c r="R2491" i="6"/>
  <c r="R2492" i="6"/>
  <c r="R2493" i="6"/>
  <c r="R2494" i="6"/>
  <c r="R2495" i="6"/>
  <c r="R2496" i="6"/>
  <c r="R2497" i="6"/>
  <c r="R2498" i="6"/>
  <c r="R2499" i="6"/>
  <c r="R2500" i="6"/>
  <c r="R2501" i="6"/>
  <c r="R2502" i="6"/>
  <c r="R2503" i="6"/>
  <c r="R2504" i="6"/>
  <c r="R2505" i="6"/>
  <c r="R2506" i="6"/>
  <c r="R2507" i="6"/>
  <c r="R2508" i="6"/>
  <c r="R2509" i="6"/>
  <c r="R2510" i="6"/>
  <c r="R2511" i="6"/>
  <c r="R2512" i="6"/>
  <c r="R2513" i="6"/>
  <c r="R2514" i="6"/>
  <c r="R2515" i="6"/>
  <c r="R2516" i="6"/>
  <c r="R2517" i="6"/>
  <c r="R2518" i="6"/>
  <c r="R2519" i="6"/>
  <c r="R2520" i="6"/>
  <c r="R2521" i="6"/>
  <c r="R2522" i="6"/>
  <c r="R2523" i="6"/>
  <c r="R2524" i="6"/>
  <c r="R2525" i="6"/>
  <c r="R2526" i="6"/>
  <c r="R2527" i="6"/>
  <c r="R2528" i="6"/>
  <c r="R2529" i="6"/>
  <c r="R2530" i="6"/>
  <c r="R2531" i="6"/>
  <c r="R2532" i="6"/>
  <c r="R2533" i="6"/>
  <c r="R2534" i="6"/>
  <c r="R2535" i="6"/>
  <c r="R2536" i="6"/>
  <c r="R2537" i="6"/>
  <c r="R2538" i="6"/>
  <c r="R2539" i="6"/>
  <c r="R2540" i="6"/>
  <c r="R2541" i="6"/>
  <c r="R2542" i="6"/>
  <c r="R2543" i="6"/>
  <c r="R2544" i="6"/>
  <c r="R2545" i="6"/>
  <c r="R2546" i="6"/>
  <c r="R2547" i="6"/>
  <c r="R2548" i="6"/>
  <c r="R2549" i="6"/>
  <c r="R2550" i="6"/>
  <c r="R2551" i="6"/>
  <c r="R2552" i="6"/>
  <c r="R2553" i="6"/>
  <c r="R2554" i="6"/>
  <c r="R2555" i="6"/>
  <c r="R2556" i="6"/>
  <c r="R2557" i="6"/>
  <c r="R2558" i="6"/>
  <c r="R2559" i="6"/>
  <c r="R2560" i="6"/>
  <c r="R2561" i="6"/>
  <c r="R2562" i="6"/>
  <c r="R2563" i="6"/>
  <c r="R2564" i="6"/>
  <c r="R2565" i="6"/>
  <c r="R2566" i="6"/>
  <c r="R2567" i="6"/>
  <c r="R2568" i="6"/>
  <c r="R2569" i="6"/>
  <c r="R2570" i="6"/>
  <c r="R2571" i="6"/>
  <c r="R2572" i="6"/>
  <c r="R2573" i="6"/>
  <c r="R2574" i="6"/>
  <c r="R2575" i="6"/>
  <c r="R2576" i="6"/>
  <c r="R2577" i="6"/>
  <c r="R2578" i="6"/>
  <c r="R2579" i="6"/>
  <c r="R2580" i="6"/>
  <c r="R2581" i="6"/>
  <c r="R2582" i="6"/>
  <c r="R2583" i="6"/>
  <c r="R2584" i="6"/>
  <c r="R2585" i="6"/>
  <c r="R2586" i="6"/>
  <c r="R2587" i="6"/>
  <c r="R2588" i="6"/>
  <c r="R2589" i="6"/>
  <c r="R2590" i="6"/>
  <c r="R2591" i="6"/>
  <c r="R2592" i="6"/>
  <c r="R2593" i="6"/>
  <c r="R2594" i="6"/>
  <c r="R2595" i="6"/>
  <c r="R2596" i="6"/>
  <c r="R2597" i="6"/>
  <c r="R2598" i="6"/>
  <c r="R2599" i="6"/>
  <c r="R2600" i="6"/>
  <c r="R2601" i="6"/>
  <c r="R2602" i="6"/>
  <c r="R2603" i="6"/>
  <c r="R2604" i="6"/>
  <c r="R2605" i="6"/>
  <c r="R2606" i="6"/>
  <c r="R2607" i="6"/>
  <c r="R2608" i="6"/>
  <c r="R2609" i="6"/>
  <c r="R2610" i="6"/>
  <c r="R2611" i="6"/>
  <c r="R2612" i="6"/>
  <c r="R2613" i="6"/>
  <c r="R2614" i="6"/>
  <c r="R2615" i="6"/>
  <c r="R2616" i="6"/>
  <c r="R2617" i="6"/>
  <c r="R2618" i="6"/>
  <c r="R2619" i="6"/>
  <c r="R2620" i="6"/>
  <c r="R2621" i="6"/>
  <c r="R2622" i="6"/>
  <c r="R2623" i="6"/>
  <c r="R2624" i="6"/>
  <c r="R2625" i="6"/>
  <c r="R2626" i="6"/>
  <c r="R2627" i="6"/>
  <c r="R2628" i="6"/>
  <c r="R2629" i="6"/>
  <c r="R2630" i="6"/>
  <c r="R2631" i="6"/>
  <c r="R2632" i="6"/>
  <c r="R2633" i="6"/>
  <c r="R2634" i="6"/>
  <c r="R2635" i="6"/>
  <c r="R2636" i="6"/>
  <c r="R2637" i="6"/>
  <c r="R2638" i="6"/>
  <c r="R2639" i="6"/>
  <c r="R2640" i="6"/>
  <c r="R2641" i="6"/>
  <c r="R2642" i="6"/>
  <c r="R2643" i="6"/>
  <c r="R2644" i="6"/>
  <c r="R2645" i="6"/>
  <c r="R2646" i="6"/>
  <c r="R2647" i="6"/>
  <c r="R2648" i="6"/>
  <c r="R2649" i="6"/>
  <c r="R2650" i="6"/>
  <c r="R2651" i="6"/>
  <c r="R2652" i="6"/>
  <c r="R2653" i="6"/>
  <c r="R2654" i="6"/>
  <c r="R2655" i="6"/>
  <c r="R2656" i="6"/>
  <c r="R2657" i="6"/>
  <c r="R2658" i="6"/>
  <c r="R2659" i="6"/>
  <c r="R2660" i="6"/>
  <c r="R2661" i="6"/>
  <c r="R2662" i="6"/>
  <c r="R2663" i="6"/>
  <c r="R2664" i="6"/>
  <c r="R2665" i="6"/>
  <c r="R2666" i="6"/>
  <c r="R2667" i="6"/>
  <c r="R2668" i="6"/>
  <c r="R2669" i="6"/>
  <c r="R2670" i="6"/>
  <c r="R2671" i="6"/>
  <c r="R2672" i="6"/>
  <c r="R2673" i="6"/>
  <c r="R2674" i="6"/>
  <c r="R2675" i="6"/>
  <c r="R2676" i="6"/>
  <c r="R2677" i="6"/>
  <c r="R2678" i="6"/>
  <c r="R2679" i="6"/>
  <c r="R2680" i="6"/>
  <c r="R2681" i="6"/>
  <c r="R2682" i="6"/>
  <c r="R2683" i="6"/>
  <c r="R2684" i="6"/>
  <c r="R2685" i="6"/>
  <c r="R2686" i="6"/>
  <c r="R2687" i="6"/>
  <c r="R2688" i="6"/>
  <c r="R2689" i="6"/>
  <c r="R2690" i="6"/>
  <c r="R2691" i="6"/>
  <c r="R2692" i="6"/>
  <c r="R2693" i="6"/>
  <c r="R2694" i="6"/>
  <c r="R2695" i="6"/>
  <c r="R2696" i="6"/>
  <c r="R2697" i="6"/>
  <c r="R2698" i="6"/>
  <c r="R2699" i="6"/>
  <c r="R2700" i="6"/>
  <c r="R2701" i="6"/>
  <c r="R2702" i="6"/>
  <c r="R2703" i="6"/>
  <c r="R2704" i="6"/>
  <c r="R2705" i="6"/>
  <c r="R2706" i="6"/>
  <c r="R2707" i="6"/>
  <c r="R2708" i="6"/>
  <c r="R2709" i="6"/>
  <c r="R2710" i="6"/>
  <c r="R2711" i="6"/>
  <c r="R2712" i="6"/>
  <c r="R2713" i="6"/>
  <c r="R2714" i="6"/>
  <c r="R2715" i="6"/>
  <c r="R2716" i="6"/>
  <c r="R2717" i="6"/>
  <c r="R2718" i="6"/>
  <c r="R2719" i="6"/>
  <c r="R2720" i="6"/>
  <c r="R2721" i="6"/>
  <c r="R2722" i="6"/>
  <c r="R2723" i="6"/>
  <c r="R2724" i="6"/>
  <c r="R2725" i="6"/>
  <c r="R2726" i="6"/>
  <c r="R2727" i="6"/>
  <c r="R2728" i="6"/>
  <c r="R2729" i="6"/>
  <c r="R2730" i="6"/>
  <c r="R2731" i="6"/>
  <c r="R2732" i="6"/>
  <c r="R2733" i="6"/>
  <c r="R2734" i="6"/>
  <c r="R2735" i="6"/>
  <c r="R2736" i="6"/>
  <c r="R2737" i="6"/>
  <c r="R2738" i="6"/>
  <c r="R2739" i="6"/>
  <c r="R2740" i="6"/>
  <c r="R2741" i="6"/>
  <c r="R2742" i="6"/>
  <c r="R2743" i="6"/>
  <c r="R2744" i="6"/>
  <c r="R2745" i="6"/>
  <c r="R2746" i="6"/>
  <c r="R2747" i="6"/>
  <c r="R2748" i="6"/>
  <c r="R2749" i="6"/>
  <c r="R2750" i="6"/>
  <c r="R2751" i="6"/>
  <c r="R2752" i="6"/>
  <c r="R2753" i="6"/>
  <c r="R2754" i="6"/>
  <c r="R2755" i="6"/>
  <c r="R2756" i="6"/>
  <c r="R2757" i="6"/>
  <c r="R2758" i="6"/>
  <c r="R2759" i="6"/>
  <c r="R2760" i="6"/>
  <c r="R2761" i="6"/>
  <c r="R2762" i="6"/>
  <c r="R2763" i="6"/>
  <c r="R2764" i="6"/>
  <c r="R2765" i="6"/>
  <c r="R2766" i="6"/>
  <c r="R2767" i="6"/>
  <c r="R2768" i="6"/>
  <c r="R2769" i="6"/>
  <c r="R2770" i="6"/>
  <c r="R2771" i="6"/>
  <c r="R2772" i="6"/>
  <c r="R2773" i="6"/>
  <c r="R2774" i="6"/>
  <c r="R2775" i="6"/>
  <c r="R2776" i="6"/>
  <c r="R2777" i="6"/>
  <c r="R2778" i="6"/>
  <c r="R2779" i="6"/>
  <c r="R2780" i="6"/>
  <c r="R2781" i="6"/>
  <c r="R2782" i="6"/>
  <c r="R2783" i="6"/>
  <c r="R2784" i="6"/>
  <c r="R2785" i="6"/>
  <c r="R2786" i="6"/>
  <c r="R2787" i="6"/>
  <c r="R2788" i="6"/>
  <c r="R2789" i="6"/>
  <c r="R2790" i="6"/>
  <c r="R2791" i="6"/>
  <c r="R2792" i="6"/>
  <c r="R2793" i="6"/>
  <c r="R2794" i="6"/>
  <c r="R2795" i="6"/>
  <c r="R2796" i="6"/>
  <c r="R2797" i="6"/>
  <c r="R2798" i="6"/>
  <c r="R2799" i="6"/>
  <c r="R2800" i="6"/>
  <c r="R2801" i="6"/>
  <c r="R2802" i="6"/>
  <c r="R2803" i="6"/>
  <c r="R2804" i="6"/>
  <c r="R2805" i="6"/>
  <c r="R2806" i="6"/>
  <c r="R2807" i="6"/>
  <c r="R2808" i="6"/>
  <c r="R2809" i="6"/>
  <c r="R2810" i="6"/>
  <c r="R2811" i="6"/>
  <c r="R2812" i="6"/>
  <c r="R2813" i="6"/>
  <c r="R2814" i="6"/>
  <c r="R2815" i="6"/>
  <c r="R2816" i="6"/>
  <c r="R2817" i="6"/>
  <c r="R2818" i="6"/>
  <c r="R2819" i="6"/>
  <c r="R2820" i="6"/>
  <c r="R2821" i="6"/>
  <c r="R2822" i="6"/>
  <c r="R2823" i="6"/>
  <c r="R2824" i="6"/>
  <c r="R2825" i="6"/>
  <c r="R2826" i="6"/>
  <c r="R2827" i="6"/>
  <c r="R2828" i="6"/>
  <c r="R2829" i="6"/>
  <c r="R2830" i="6"/>
  <c r="R2831" i="6"/>
  <c r="R2832" i="6"/>
  <c r="R2833" i="6"/>
  <c r="R2834" i="6"/>
  <c r="R2835" i="6"/>
  <c r="R2836" i="6"/>
  <c r="R2837" i="6"/>
  <c r="R2838" i="6"/>
  <c r="R2839" i="6"/>
  <c r="R2840" i="6"/>
  <c r="R2841" i="6"/>
  <c r="R2842" i="6"/>
  <c r="R2843" i="6"/>
  <c r="R2844" i="6"/>
  <c r="R2845" i="6"/>
  <c r="R2846" i="6"/>
  <c r="R2847" i="6"/>
  <c r="R2848" i="6"/>
  <c r="R2849" i="6"/>
  <c r="R2850" i="6"/>
  <c r="R2851" i="6"/>
  <c r="R2852" i="6"/>
  <c r="R2853" i="6"/>
  <c r="R2854" i="6"/>
  <c r="R2855" i="6"/>
  <c r="R2856" i="6"/>
  <c r="R2857" i="6"/>
  <c r="R2858" i="6"/>
  <c r="R2859" i="6"/>
  <c r="R2860" i="6"/>
  <c r="R2861" i="6"/>
  <c r="R2862" i="6"/>
  <c r="R2863" i="6"/>
  <c r="R2864" i="6"/>
  <c r="R2865" i="6"/>
  <c r="R2866" i="6"/>
  <c r="R2867" i="6"/>
  <c r="R2868" i="6"/>
  <c r="R2869" i="6"/>
  <c r="R2870" i="6"/>
  <c r="R2871" i="6"/>
  <c r="R2872" i="6"/>
  <c r="R2873" i="6"/>
  <c r="R2874" i="6"/>
  <c r="R2875" i="6"/>
  <c r="R2876" i="6"/>
  <c r="R2877" i="6"/>
  <c r="R2878" i="6"/>
  <c r="R2879" i="6"/>
  <c r="R2880" i="6"/>
  <c r="R2881" i="6"/>
  <c r="R2882" i="6"/>
  <c r="R2883" i="6"/>
  <c r="R2884" i="6"/>
  <c r="R2885" i="6"/>
  <c r="R2886" i="6"/>
  <c r="R2887" i="6"/>
  <c r="R2888" i="6"/>
  <c r="R2889" i="6"/>
  <c r="R2890" i="6"/>
  <c r="R2891" i="6"/>
  <c r="R2892" i="6"/>
  <c r="R2893" i="6"/>
  <c r="R2894" i="6"/>
  <c r="R2895" i="6"/>
  <c r="R2896" i="6"/>
  <c r="R2897" i="6"/>
  <c r="R2898" i="6"/>
  <c r="R2899" i="6"/>
  <c r="R2900" i="6"/>
  <c r="R2901" i="6"/>
  <c r="R2902" i="6"/>
  <c r="R2903" i="6"/>
  <c r="R2904" i="6"/>
  <c r="R2905" i="6"/>
  <c r="R2906" i="6"/>
  <c r="R2907" i="6"/>
  <c r="R2908" i="6"/>
  <c r="R2909" i="6"/>
  <c r="R2910" i="6"/>
  <c r="R2911" i="6"/>
  <c r="R2912" i="6"/>
  <c r="R2913" i="6"/>
  <c r="R2914" i="6"/>
  <c r="R2915" i="6"/>
  <c r="R2916" i="6"/>
  <c r="R2917" i="6"/>
  <c r="R2918" i="6"/>
  <c r="R2919" i="6"/>
  <c r="R2920" i="6"/>
  <c r="R2921" i="6"/>
  <c r="R2922" i="6"/>
  <c r="R2923" i="6"/>
  <c r="R2924" i="6"/>
  <c r="R2925" i="6"/>
  <c r="R2926" i="6"/>
  <c r="R2927" i="6"/>
  <c r="R2928" i="6"/>
  <c r="R2929" i="6"/>
  <c r="R2930" i="6"/>
  <c r="R2931" i="6"/>
  <c r="R2932" i="6"/>
  <c r="R2933" i="6"/>
  <c r="R2934" i="6"/>
  <c r="R2935" i="6"/>
  <c r="R2936" i="6"/>
  <c r="R2937" i="6"/>
  <c r="R2938" i="6"/>
  <c r="R2939" i="6"/>
  <c r="R2940" i="6"/>
  <c r="R2941" i="6"/>
  <c r="R2942" i="6"/>
  <c r="R2943" i="6"/>
  <c r="R2944" i="6"/>
  <c r="R2945" i="6"/>
  <c r="R2946" i="6"/>
  <c r="R2947" i="6"/>
  <c r="R2948" i="6"/>
  <c r="R2949" i="6"/>
  <c r="R2950" i="6"/>
  <c r="R2951" i="6"/>
  <c r="R2952" i="6"/>
  <c r="R2953" i="6"/>
  <c r="R2954" i="6"/>
  <c r="R2955" i="6"/>
  <c r="R2956" i="6"/>
  <c r="R2957" i="6"/>
  <c r="R2958" i="6"/>
  <c r="R2959" i="6"/>
  <c r="R2960" i="6"/>
  <c r="R2961" i="6"/>
  <c r="R2962" i="6"/>
  <c r="R2963" i="6"/>
  <c r="R2964" i="6"/>
  <c r="R2965" i="6"/>
  <c r="R2966" i="6"/>
  <c r="R2967" i="6"/>
  <c r="R2968" i="6"/>
  <c r="R2969" i="6"/>
  <c r="R2970" i="6"/>
  <c r="R2971" i="6"/>
  <c r="R2972" i="6"/>
  <c r="R2973" i="6"/>
  <c r="R2974" i="6"/>
  <c r="R2975" i="6"/>
  <c r="R2976" i="6"/>
  <c r="R2977" i="6"/>
  <c r="R2978" i="6"/>
  <c r="R2979" i="6"/>
  <c r="R2980" i="6"/>
  <c r="R2981" i="6"/>
  <c r="R2982" i="6"/>
  <c r="R2983" i="6"/>
  <c r="R2984" i="6"/>
  <c r="R2985" i="6"/>
  <c r="R2986" i="6"/>
  <c r="R2987" i="6"/>
  <c r="R2988" i="6"/>
  <c r="R2989" i="6"/>
  <c r="R2990" i="6"/>
  <c r="R2991" i="6"/>
  <c r="R2992" i="6"/>
  <c r="R2993" i="6"/>
  <c r="R2994" i="6"/>
  <c r="R2995" i="6"/>
  <c r="R2996" i="6"/>
  <c r="R2997" i="6"/>
  <c r="R2998" i="6"/>
  <c r="R2999" i="6"/>
  <c r="R3000" i="6"/>
  <c r="R3001" i="6"/>
  <c r="R3002" i="6"/>
  <c r="R3003" i="6"/>
  <c r="R3004" i="6"/>
  <c r="R3005" i="6"/>
  <c r="R3006" i="6"/>
  <c r="R3007" i="6"/>
  <c r="R3008" i="6"/>
  <c r="R3009" i="6"/>
  <c r="R3010" i="6"/>
  <c r="R3011" i="6"/>
  <c r="R3012" i="6"/>
  <c r="R3013" i="6"/>
  <c r="R3014" i="6"/>
  <c r="R3015" i="6"/>
  <c r="R3016" i="6"/>
  <c r="R3017" i="6"/>
  <c r="R3018" i="6"/>
  <c r="R3019" i="6"/>
  <c r="R3020" i="6"/>
  <c r="R3021" i="6"/>
  <c r="R3022" i="6"/>
  <c r="R3023" i="6"/>
  <c r="R3024" i="6"/>
  <c r="R3025" i="6"/>
  <c r="R3026" i="6"/>
  <c r="R3027" i="6"/>
  <c r="R3028" i="6"/>
  <c r="R3029" i="6"/>
  <c r="R3030" i="6"/>
  <c r="R3031" i="6"/>
  <c r="R3032" i="6"/>
  <c r="R3033" i="6"/>
  <c r="R3034" i="6"/>
  <c r="R3035" i="6"/>
  <c r="R3036" i="6"/>
  <c r="R3037" i="6"/>
  <c r="R3038" i="6"/>
  <c r="R3039" i="6"/>
  <c r="R3040" i="6"/>
  <c r="R3041" i="6"/>
  <c r="R3042" i="6"/>
  <c r="R3043" i="6"/>
  <c r="R3044" i="6"/>
  <c r="R3045" i="6"/>
  <c r="R3046" i="6"/>
  <c r="R3047" i="6"/>
  <c r="R3048" i="6"/>
  <c r="R3049" i="6"/>
  <c r="R3050" i="6"/>
  <c r="R3051" i="6"/>
  <c r="R3052" i="6"/>
  <c r="R3053" i="6"/>
  <c r="R3054" i="6"/>
  <c r="R3055" i="6"/>
  <c r="R3056" i="6"/>
  <c r="R3057" i="6"/>
  <c r="R3058" i="6"/>
  <c r="R3059" i="6"/>
  <c r="R3060" i="6"/>
  <c r="R3061" i="6"/>
  <c r="R3062" i="6"/>
  <c r="R3063" i="6"/>
  <c r="R3064" i="6"/>
  <c r="R3065" i="6"/>
  <c r="R3066" i="6"/>
  <c r="R3067" i="6"/>
  <c r="R3068" i="6"/>
  <c r="R3069" i="6"/>
  <c r="R3070" i="6"/>
  <c r="R3071" i="6"/>
  <c r="R3072" i="6"/>
  <c r="R3073" i="6"/>
  <c r="R3074" i="6"/>
  <c r="R3075" i="6"/>
  <c r="R3076" i="6"/>
  <c r="R3077" i="6"/>
  <c r="R3078" i="6"/>
  <c r="R3079" i="6"/>
  <c r="R3080" i="6"/>
  <c r="R3081" i="6"/>
  <c r="R3082" i="6"/>
  <c r="R3083" i="6"/>
  <c r="R3084" i="6"/>
  <c r="R3085" i="6"/>
  <c r="R3086" i="6"/>
  <c r="R3087" i="6"/>
  <c r="R3088" i="6"/>
  <c r="R3089" i="6"/>
  <c r="R3090" i="6"/>
  <c r="R3091" i="6"/>
  <c r="R3092" i="6"/>
  <c r="R3093" i="6"/>
  <c r="R3094" i="6"/>
  <c r="R3095" i="6"/>
  <c r="R3096" i="6"/>
  <c r="R3097" i="6"/>
  <c r="R3098" i="6"/>
  <c r="R3099" i="6"/>
  <c r="R3100" i="6"/>
  <c r="R3101" i="6"/>
  <c r="R3102" i="6"/>
  <c r="R3103" i="6"/>
  <c r="R3104" i="6"/>
  <c r="R3105" i="6"/>
  <c r="R3106" i="6"/>
  <c r="R3107" i="6"/>
  <c r="R3108" i="6"/>
  <c r="R3109" i="6"/>
  <c r="R3110" i="6"/>
  <c r="R3111" i="6"/>
  <c r="R3112" i="6"/>
  <c r="R3113" i="6"/>
  <c r="R3114" i="6"/>
  <c r="R3115" i="6"/>
  <c r="R3116" i="6"/>
  <c r="R3117" i="6"/>
  <c r="R3118" i="6"/>
  <c r="R3119" i="6"/>
  <c r="R3120" i="6"/>
  <c r="R3121" i="6"/>
  <c r="R3122" i="6"/>
  <c r="R3123" i="6"/>
  <c r="R3124" i="6"/>
  <c r="R3125" i="6"/>
  <c r="R3126" i="6"/>
  <c r="R3127" i="6"/>
  <c r="R3128" i="6"/>
  <c r="R3129" i="6"/>
  <c r="R3130" i="6"/>
  <c r="R3131" i="6"/>
  <c r="R3132" i="6"/>
  <c r="R3133" i="6"/>
  <c r="R3134" i="6"/>
  <c r="R3135" i="6"/>
  <c r="R3136" i="6"/>
  <c r="R3137" i="6"/>
  <c r="R3138" i="6"/>
  <c r="R3139" i="6"/>
  <c r="R3140" i="6"/>
  <c r="R3141" i="6"/>
  <c r="R3142" i="6"/>
  <c r="R3143" i="6"/>
  <c r="R3144" i="6"/>
  <c r="R3145" i="6"/>
  <c r="R3146" i="6"/>
  <c r="R3147" i="6"/>
  <c r="R3148" i="6"/>
  <c r="R3149" i="6"/>
  <c r="R3150" i="6"/>
  <c r="R3151" i="6"/>
  <c r="R3152" i="6"/>
  <c r="R3153" i="6"/>
  <c r="R3154" i="6"/>
  <c r="R3155" i="6"/>
  <c r="R3156" i="6"/>
  <c r="R3157" i="6"/>
  <c r="R3158" i="6"/>
  <c r="R3159" i="6"/>
  <c r="R3160" i="6"/>
  <c r="R3161" i="6"/>
  <c r="R3162" i="6"/>
  <c r="R3163" i="6"/>
  <c r="R3164" i="6"/>
  <c r="R3165" i="6"/>
  <c r="R3166" i="6"/>
  <c r="R3167" i="6"/>
  <c r="R3168" i="6"/>
  <c r="R3169" i="6"/>
  <c r="R3170" i="6"/>
  <c r="R3171" i="6"/>
  <c r="R3172" i="6"/>
  <c r="R3173" i="6"/>
  <c r="R3174" i="6"/>
  <c r="R3175" i="6"/>
  <c r="R3176" i="6"/>
  <c r="R3177" i="6"/>
  <c r="R3178" i="6"/>
  <c r="R3179" i="6"/>
  <c r="R3180" i="6"/>
  <c r="R3181" i="6"/>
  <c r="R3182" i="6"/>
  <c r="R3183" i="6"/>
  <c r="R3184" i="6"/>
  <c r="R3185" i="6"/>
  <c r="R3186" i="6"/>
  <c r="R3187" i="6"/>
  <c r="R3188" i="6"/>
  <c r="R3189" i="6"/>
  <c r="R3190" i="6"/>
  <c r="R3191" i="6"/>
  <c r="R3192" i="6"/>
  <c r="R3193" i="6"/>
  <c r="R3194" i="6"/>
  <c r="R3195" i="6"/>
  <c r="R3196" i="6"/>
  <c r="R3197" i="6"/>
  <c r="R3198" i="6"/>
  <c r="R3199" i="6"/>
  <c r="R3200" i="6"/>
  <c r="R3201" i="6"/>
  <c r="R3202" i="6"/>
  <c r="R3203" i="6"/>
  <c r="R3204" i="6"/>
  <c r="R3205" i="6"/>
  <c r="R3206" i="6"/>
  <c r="R3207" i="6"/>
  <c r="R3208" i="6"/>
  <c r="R3209" i="6"/>
  <c r="R3210" i="6"/>
  <c r="R3211" i="6"/>
  <c r="R3212" i="6"/>
  <c r="R3213" i="6"/>
  <c r="R3214" i="6"/>
  <c r="R3215" i="6"/>
  <c r="R3216" i="6"/>
  <c r="R3217" i="6"/>
  <c r="R3218" i="6"/>
  <c r="R3219" i="6"/>
  <c r="R3220" i="6"/>
  <c r="R3221" i="6"/>
  <c r="R3222" i="6"/>
  <c r="R3223" i="6"/>
  <c r="R3224" i="6"/>
  <c r="R3225" i="6"/>
  <c r="R3226" i="6"/>
  <c r="R3227" i="6"/>
  <c r="R3228" i="6"/>
  <c r="R3229" i="6"/>
  <c r="R3230" i="6"/>
  <c r="R3231" i="6"/>
  <c r="R3232" i="6"/>
  <c r="R3233" i="6"/>
  <c r="R3234" i="6"/>
  <c r="R3235" i="6"/>
  <c r="R3236" i="6"/>
  <c r="R3237" i="6"/>
  <c r="R3238" i="6"/>
  <c r="R3239" i="6"/>
  <c r="R3240" i="6"/>
  <c r="R3241" i="6"/>
  <c r="R3242" i="6"/>
  <c r="R3243" i="6"/>
  <c r="R3244" i="6"/>
  <c r="R3245" i="6"/>
  <c r="R3246" i="6"/>
  <c r="R3247" i="6"/>
  <c r="R3248" i="6"/>
  <c r="R3249" i="6"/>
  <c r="R3250" i="6"/>
  <c r="R3251" i="6"/>
  <c r="R3252" i="6"/>
  <c r="R3253" i="6"/>
  <c r="R3254" i="6"/>
  <c r="R3255" i="6"/>
  <c r="R3256" i="6"/>
  <c r="R3257" i="6"/>
  <c r="R3258" i="6"/>
  <c r="R3259" i="6"/>
  <c r="R3260" i="6"/>
  <c r="R3261" i="6"/>
  <c r="R3262" i="6"/>
  <c r="R3263" i="6"/>
  <c r="R3264" i="6"/>
  <c r="R3265" i="6"/>
  <c r="R3266" i="6"/>
  <c r="R3267" i="6"/>
  <c r="R3268" i="6"/>
  <c r="R3269" i="6"/>
  <c r="R3270" i="6"/>
  <c r="R3271" i="6"/>
  <c r="R3272" i="6"/>
  <c r="R3273" i="6"/>
  <c r="R3274" i="6"/>
  <c r="R3275" i="6"/>
  <c r="R3276" i="6"/>
  <c r="R3277" i="6"/>
  <c r="R3278" i="6"/>
  <c r="R3279" i="6"/>
  <c r="R3280" i="6"/>
  <c r="R3281" i="6"/>
  <c r="R3282" i="6"/>
  <c r="R3283" i="6"/>
  <c r="R3284" i="6"/>
  <c r="R3285" i="6"/>
  <c r="R3286" i="6"/>
  <c r="R3287" i="6"/>
  <c r="R3288" i="6"/>
  <c r="R3289" i="6"/>
  <c r="R3290" i="6"/>
  <c r="R3291" i="6"/>
  <c r="R3292" i="6"/>
  <c r="R3293" i="6"/>
  <c r="R3294" i="6"/>
  <c r="R3295" i="6"/>
  <c r="R3296" i="6"/>
  <c r="R3297" i="6"/>
  <c r="R3298" i="6"/>
  <c r="R3299" i="6"/>
  <c r="R3300" i="6"/>
  <c r="R3301" i="6"/>
  <c r="R3302" i="6"/>
  <c r="R3303" i="6"/>
  <c r="R3304" i="6"/>
  <c r="R3305" i="6"/>
  <c r="R3306" i="6"/>
  <c r="R3307" i="6"/>
  <c r="R3308" i="6"/>
  <c r="R3309" i="6"/>
  <c r="R3310" i="6"/>
  <c r="R3311" i="6"/>
  <c r="R3312" i="6"/>
  <c r="R3313" i="6"/>
  <c r="R3314" i="6"/>
  <c r="R3315" i="6"/>
  <c r="R3316" i="6"/>
  <c r="R3317" i="6"/>
  <c r="R3318" i="6"/>
  <c r="R3319" i="6"/>
  <c r="R3320" i="6"/>
  <c r="R3321" i="6"/>
  <c r="R3322" i="6"/>
  <c r="R3323" i="6"/>
  <c r="R3324" i="6"/>
  <c r="R3325" i="6"/>
  <c r="R3326" i="6"/>
  <c r="R3327" i="6"/>
  <c r="R3328" i="6"/>
  <c r="R3329" i="6"/>
  <c r="R3330" i="6"/>
  <c r="R3331" i="6"/>
  <c r="R3332" i="6"/>
  <c r="R3333" i="6"/>
  <c r="R3334" i="6"/>
  <c r="R3335" i="6"/>
  <c r="R3336" i="6"/>
  <c r="R3337" i="6"/>
  <c r="R3338" i="6"/>
  <c r="R3339" i="6"/>
  <c r="R3340" i="6"/>
  <c r="R3341" i="6"/>
  <c r="R3342" i="6"/>
  <c r="R3343" i="6"/>
  <c r="R3344" i="6"/>
  <c r="R3345" i="6"/>
  <c r="R3346" i="6"/>
  <c r="R3347" i="6"/>
  <c r="R3348" i="6"/>
  <c r="R3349" i="6"/>
  <c r="R3350" i="6"/>
  <c r="R3351" i="6"/>
  <c r="R3352" i="6"/>
  <c r="R3353" i="6"/>
  <c r="R3354" i="6"/>
  <c r="R3355" i="6"/>
  <c r="R3356" i="6"/>
  <c r="R3357" i="6"/>
  <c r="R3358" i="6"/>
  <c r="R3359" i="6"/>
  <c r="R3360" i="6"/>
  <c r="R3361" i="6"/>
  <c r="R3362" i="6"/>
  <c r="R3363" i="6"/>
  <c r="R3364" i="6"/>
  <c r="R3365" i="6"/>
  <c r="R3366" i="6"/>
  <c r="R3367" i="6"/>
  <c r="R3368" i="6"/>
  <c r="R3369" i="6"/>
  <c r="R3370" i="6"/>
  <c r="R3371" i="6"/>
  <c r="R3372" i="6"/>
  <c r="R3373" i="6"/>
  <c r="R3374" i="6"/>
  <c r="R3375" i="6"/>
  <c r="R3376" i="6"/>
  <c r="R3377" i="6"/>
  <c r="R3378" i="6"/>
  <c r="R3379" i="6"/>
  <c r="R3380" i="6"/>
  <c r="R3381" i="6"/>
  <c r="R3382" i="6"/>
  <c r="R3383" i="6"/>
  <c r="R3384" i="6"/>
  <c r="R3385" i="6"/>
  <c r="R3386" i="6"/>
  <c r="R3387" i="6"/>
  <c r="R3388" i="6"/>
  <c r="R3389" i="6"/>
  <c r="R3390" i="6"/>
  <c r="R3391" i="6"/>
  <c r="R3392" i="6"/>
  <c r="R3393" i="6"/>
  <c r="R3394" i="6"/>
  <c r="R3395" i="6"/>
  <c r="R3396" i="6"/>
  <c r="R3397" i="6"/>
  <c r="R3398" i="6"/>
  <c r="R3399" i="6"/>
  <c r="R3400" i="6"/>
  <c r="R3401" i="6"/>
  <c r="R3402" i="6"/>
  <c r="R3403" i="6"/>
  <c r="R3404" i="6"/>
  <c r="R3405" i="6"/>
  <c r="R3406" i="6"/>
  <c r="R3407" i="6"/>
  <c r="R3408" i="6"/>
  <c r="R3409" i="6"/>
  <c r="R3410" i="6"/>
  <c r="R3411" i="6"/>
  <c r="R3412" i="6"/>
  <c r="R3413" i="6"/>
  <c r="R3414" i="6"/>
  <c r="R3415" i="6"/>
  <c r="R3416" i="6"/>
  <c r="R3417" i="6"/>
  <c r="R3418" i="6"/>
  <c r="R3419" i="6"/>
  <c r="R3420" i="6"/>
  <c r="R3421" i="6"/>
  <c r="R3422" i="6"/>
  <c r="R3423" i="6"/>
  <c r="R3424" i="6"/>
  <c r="R3425" i="6"/>
  <c r="R3426" i="6"/>
  <c r="R3427" i="6"/>
  <c r="R3428" i="6"/>
  <c r="R3429" i="6"/>
  <c r="R3430" i="6"/>
  <c r="R3431" i="6"/>
  <c r="R3432" i="6"/>
  <c r="R3433" i="6"/>
  <c r="R3434" i="6"/>
  <c r="R3435" i="6"/>
  <c r="R3436" i="6"/>
  <c r="R3437" i="6"/>
  <c r="R3438" i="6"/>
  <c r="R3439" i="6"/>
  <c r="R3440" i="6"/>
  <c r="R3441" i="6"/>
  <c r="R3442" i="6"/>
  <c r="R3443" i="6"/>
  <c r="R3444" i="6"/>
  <c r="R3445" i="6"/>
  <c r="R3446" i="6"/>
  <c r="R3447" i="6"/>
  <c r="R3448" i="6"/>
  <c r="R3449" i="6"/>
  <c r="R3450" i="6"/>
  <c r="R3451" i="6"/>
  <c r="R3452" i="6"/>
  <c r="R3453" i="6"/>
  <c r="R3454" i="6"/>
  <c r="R3455" i="6"/>
  <c r="R3456" i="6"/>
  <c r="R3457" i="6"/>
  <c r="R3458" i="6"/>
  <c r="R3459" i="6"/>
  <c r="R3460" i="6"/>
  <c r="R3461" i="6"/>
  <c r="R3462" i="6"/>
  <c r="R3463" i="6"/>
  <c r="R3464" i="6"/>
  <c r="R3465" i="6"/>
  <c r="R3466" i="6"/>
  <c r="R3467" i="6"/>
  <c r="R3468" i="6"/>
  <c r="R3469" i="6"/>
  <c r="R3470" i="6"/>
  <c r="R3471" i="6"/>
  <c r="R3472" i="6"/>
  <c r="R3473" i="6"/>
  <c r="R3474" i="6"/>
  <c r="R3475" i="6"/>
  <c r="R3476" i="6"/>
  <c r="R3477" i="6"/>
  <c r="R3478" i="6"/>
  <c r="R3479" i="6"/>
  <c r="R3480" i="6"/>
  <c r="R3481" i="6"/>
  <c r="R3482" i="6"/>
  <c r="R3483" i="6"/>
  <c r="R3484" i="6"/>
  <c r="R3485" i="6"/>
  <c r="R3486" i="6"/>
  <c r="R3487" i="6"/>
  <c r="R3488" i="6"/>
  <c r="R3489" i="6"/>
  <c r="R3490" i="6"/>
  <c r="R3491" i="6"/>
  <c r="R3492" i="6"/>
  <c r="R3493" i="6"/>
  <c r="R3494" i="6"/>
  <c r="R3495" i="6"/>
  <c r="R3496" i="6"/>
  <c r="R3497" i="6"/>
  <c r="R3498" i="6"/>
  <c r="R3499" i="6"/>
  <c r="R3500" i="6"/>
  <c r="R3501" i="6"/>
  <c r="R3502" i="6"/>
  <c r="R3503" i="6"/>
  <c r="R3504" i="6"/>
  <c r="R3505" i="6"/>
  <c r="R3506" i="6"/>
  <c r="R3507" i="6"/>
  <c r="R3508" i="6"/>
  <c r="R3509" i="6"/>
  <c r="R3510" i="6"/>
  <c r="R3511" i="6"/>
  <c r="R3512" i="6"/>
  <c r="R3513" i="6"/>
  <c r="R3514" i="6"/>
  <c r="R3515" i="6"/>
  <c r="R3516" i="6"/>
  <c r="R3517" i="6"/>
  <c r="R3518" i="6"/>
  <c r="R3519" i="6"/>
  <c r="R3520" i="6"/>
  <c r="R3521" i="6"/>
  <c r="R3522" i="6"/>
  <c r="R3523" i="6"/>
  <c r="R3524" i="6"/>
  <c r="R3525" i="6"/>
  <c r="R3526" i="6"/>
  <c r="R3527" i="6"/>
  <c r="R3528" i="6"/>
  <c r="R3529" i="6"/>
  <c r="R3530" i="6"/>
  <c r="R3531" i="6"/>
  <c r="R3532" i="6"/>
  <c r="R3533" i="6"/>
  <c r="R3534" i="6"/>
  <c r="R3535" i="6"/>
  <c r="R3536" i="6"/>
  <c r="R3537" i="6"/>
  <c r="R3538" i="6"/>
  <c r="R3539" i="6"/>
  <c r="R3540" i="6"/>
  <c r="R3541" i="6"/>
  <c r="R3542" i="6"/>
  <c r="R3543" i="6"/>
  <c r="R3544" i="6"/>
  <c r="R3545" i="6"/>
  <c r="R3546" i="6"/>
  <c r="R3547" i="6"/>
  <c r="R3548" i="6"/>
  <c r="R3549" i="6"/>
  <c r="R3550" i="6"/>
  <c r="R3551" i="6"/>
  <c r="R3552" i="6"/>
  <c r="R3553" i="6"/>
  <c r="R3554" i="6"/>
  <c r="R3555" i="6"/>
  <c r="R3556" i="6"/>
  <c r="R3557" i="6"/>
  <c r="R3558" i="6"/>
  <c r="R3559" i="6"/>
  <c r="R3560" i="6"/>
  <c r="R3561" i="6"/>
  <c r="R3562" i="6"/>
  <c r="R3563" i="6"/>
  <c r="R3564" i="6"/>
  <c r="R3565" i="6"/>
  <c r="R3566" i="6"/>
  <c r="R3567" i="6"/>
  <c r="R3568" i="6"/>
  <c r="R3569" i="6"/>
  <c r="R3570" i="6"/>
  <c r="R3571" i="6"/>
  <c r="R3572" i="6"/>
  <c r="R3573" i="6"/>
  <c r="R3574" i="6"/>
  <c r="R3575" i="6"/>
  <c r="R3576" i="6"/>
  <c r="R3577" i="6"/>
  <c r="R3578" i="6"/>
  <c r="R3579" i="6"/>
  <c r="R3580" i="6"/>
  <c r="R3581" i="6"/>
  <c r="R3582" i="6"/>
  <c r="R3583" i="6"/>
  <c r="R3584" i="6"/>
  <c r="R3585" i="6"/>
  <c r="R3586" i="6"/>
  <c r="R3587" i="6"/>
  <c r="R3588" i="6"/>
  <c r="R3589" i="6"/>
  <c r="R3590" i="6"/>
  <c r="R3591" i="6"/>
  <c r="R3592" i="6"/>
  <c r="R3593" i="6"/>
  <c r="R3594" i="6"/>
  <c r="R3595" i="6"/>
  <c r="R3596" i="6"/>
  <c r="R3597" i="6"/>
  <c r="R3598" i="6"/>
  <c r="R3599" i="6"/>
  <c r="R3600" i="6"/>
  <c r="R3601" i="6"/>
  <c r="R3602" i="6"/>
  <c r="R3603" i="6"/>
  <c r="R3604" i="6"/>
  <c r="R3605" i="6"/>
  <c r="R3606" i="6"/>
  <c r="R3607" i="6"/>
  <c r="R3608" i="6"/>
  <c r="R3609" i="6"/>
  <c r="R3610" i="6"/>
  <c r="R3611" i="6"/>
  <c r="R3612" i="6"/>
  <c r="R3613" i="6"/>
  <c r="R3614" i="6"/>
  <c r="R3615" i="6"/>
  <c r="R3616" i="6"/>
  <c r="R3617" i="6"/>
  <c r="R3618" i="6"/>
  <c r="R3619" i="6"/>
  <c r="R3620" i="6"/>
  <c r="R3621" i="6"/>
  <c r="R3622" i="6"/>
  <c r="R3623" i="6"/>
  <c r="R3624" i="6"/>
  <c r="R3625" i="6"/>
  <c r="R3626" i="6"/>
  <c r="R3627" i="6"/>
  <c r="R3628" i="6"/>
  <c r="R3629" i="6"/>
  <c r="R3630" i="6"/>
  <c r="R3631" i="6"/>
  <c r="R3632" i="6"/>
  <c r="R3633" i="6"/>
  <c r="R3634" i="6"/>
  <c r="R3635" i="6"/>
  <c r="R3636" i="6"/>
  <c r="R3637" i="6"/>
  <c r="R3638" i="6"/>
  <c r="R3639" i="6"/>
  <c r="R3640" i="6"/>
  <c r="R3641" i="6"/>
  <c r="R3642" i="6"/>
  <c r="R3643" i="6"/>
  <c r="R3644" i="6"/>
  <c r="R3645" i="6"/>
  <c r="R3646" i="6"/>
  <c r="R3647" i="6"/>
  <c r="R3648" i="6"/>
  <c r="R3649" i="6"/>
  <c r="R3650" i="6"/>
  <c r="R3651" i="6"/>
  <c r="R3652" i="6"/>
  <c r="R3653" i="6"/>
  <c r="R3654" i="6"/>
  <c r="R3655" i="6"/>
  <c r="R3656" i="6"/>
  <c r="R3657" i="6"/>
  <c r="R3658" i="6"/>
  <c r="R3659" i="6"/>
  <c r="R3660" i="6"/>
  <c r="R3661" i="6"/>
  <c r="R3662" i="6"/>
  <c r="R3663" i="6"/>
  <c r="R3664" i="6"/>
  <c r="R3665" i="6"/>
  <c r="R3666" i="6"/>
  <c r="R3667" i="6"/>
  <c r="R3668" i="6"/>
  <c r="R3669" i="6"/>
  <c r="R3670" i="6"/>
  <c r="R3671" i="6"/>
  <c r="R3672" i="6"/>
  <c r="R3673" i="6"/>
  <c r="R3674" i="6"/>
  <c r="R3675" i="6"/>
  <c r="R3676" i="6"/>
  <c r="R3677" i="6"/>
  <c r="R3678" i="6"/>
  <c r="R3679" i="6"/>
  <c r="R3680" i="6"/>
  <c r="R3681" i="6"/>
  <c r="R3682" i="6"/>
  <c r="R3683" i="6"/>
  <c r="R3684" i="6"/>
  <c r="R3685" i="6"/>
  <c r="R3686" i="6"/>
  <c r="R3687" i="6"/>
  <c r="R3688" i="6"/>
  <c r="R3689" i="6"/>
  <c r="R3690" i="6"/>
  <c r="R3691" i="6"/>
  <c r="R3692" i="6"/>
  <c r="R3693" i="6"/>
  <c r="R3694" i="6"/>
  <c r="R3695" i="6"/>
  <c r="R3696" i="6"/>
  <c r="R3697" i="6"/>
  <c r="U5" i="11" l="1" a="1"/>
  <c r="U5" i="11" s="1"/>
  <c r="D6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8B18CF-9136-4898-85F1-008409629E1D}" keepAlive="1" name="Abfrage - Clean_Data" description="Verbindung mit der Abfrage 'Clean_Data' in der Arbeitsmappe." type="5" refreshedVersion="8" background="1" saveData="1">
    <dbPr connection="Provider=Microsoft.Mashup.OleDb.1;Data Source=$Workbook$;Location=Clean_Data;Extended Properties=&quot;&quot;" command="SELECT * FROM [Clean_Data]"/>
  </connection>
  <connection id="2" xr16:uid="{7231C4A3-4452-4D5B-8734-0C3AA22309DC}" keepAlive="1" name="Abfrage - Duplicate_check" description="Verbindung mit der Abfrage 'Duplicate_check' in der Arbeitsmappe." type="5" refreshedVersion="8" background="1" saveData="1">
    <dbPr connection="Provider=Microsoft.Mashup.OleDb.1;Data Source=$Workbook$;Location=Duplicate_check;Extended Properties=&quot;&quot;" command="SELECT * FROM [Duplicate_check]"/>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<sst xmlns="http://schemas.openxmlformats.org/spreadsheetml/2006/main" count="37339" uniqueCount="199">
  <si>
    <t>Sales &amp; Market Performance Dashboard</t>
  </si>
  <si>
    <t>Portfolio case | Synthetic European optical sales data | Data cut: August 2026</t>
  </si>
  <si>
    <t>Objective</t>
  </si>
  <si>
    <t>Build an Excel dashboard that explains sales performance, target attainment, profitability and market-share development across countries, channels and product categories.</t>
  </si>
  <si>
    <t>Data period</t>
  </si>
  <si>
    <t>January 2023 – August 2026</t>
  </si>
  <si>
    <t>Geography</t>
  </si>
  <si>
    <t>Germany, France, Italy, Spain, Netherlands, Poland and Austria</t>
  </si>
  <si>
    <t>Channels</t>
  </si>
  <si>
    <t>Independent Opticians, Optical Chains, E-commerce</t>
  </si>
  <si>
    <t>Product categories</t>
  </si>
  <si>
    <t>Single Vision, Progressive, Myopia Management, Occupational / Digital</t>
  </si>
  <si>
    <t>Business questions to answer</t>
  </si>
  <si>
    <t>1. Is revenue growing, and which countries/products are driving the change?</t>
  </si>
  <si>
    <t>2. Which markets are above or below revenue target?</t>
  </si>
  <si>
    <t>3. How are units and average selling price developing?</t>
  </si>
  <si>
    <t>4. Which product categories have the highest gross margin?</t>
  </si>
  <si>
    <t>5. Where is company market share gaining or losing?</t>
  </si>
  <si>
    <t>6. How do Independent Opticians, Optical Chains and E-commerce differ?</t>
  </si>
  <si>
    <t>7. Which countries/categories deserve management attention?</t>
  </si>
  <si>
    <t>Recommended dashboard KPIs</t>
  </si>
  <si>
    <t>KPI</t>
  </si>
  <si>
    <t>Suggested formula / logic</t>
  </si>
  <si>
    <t>Why it matters</t>
  </si>
  <si>
    <t>Type</t>
  </si>
  <si>
    <t>Revenue</t>
  </si>
  <si>
    <t>SUM(Revenue_EUR)</t>
  </si>
  <si>
    <t>Top-line performance</t>
  </si>
  <si>
    <t>Core</t>
  </si>
  <si>
    <t>Unit growth</t>
  </si>
  <si>
    <t>YoY % change in Units_Sold</t>
  </si>
  <si>
    <t>Volume performance</t>
  </si>
  <si>
    <t>Revenue target attainment</t>
  </si>
  <si>
    <t>Revenue / Revenue_Target</t>
  </si>
  <si>
    <t>Plan vs. actual</t>
  </si>
  <si>
    <t>Return rate</t>
  </si>
  <si>
    <t>Returns_Units / Units_Sold</t>
  </si>
  <si>
    <t>Quality / channel signal</t>
  </si>
  <si>
    <t>Gross margin %</t>
  </si>
  <si>
    <t>Gross_Profit / Revenue</t>
  </si>
  <si>
    <t>Profitability</t>
  </si>
  <si>
    <t>Marketing efficiency</t>
  </si>
  <si>
    <t>Revenue / Marketing_Spend</t>
  </si>
  <si>
    <t>Commercial efficiency</t>
  </si>
  <si>
    <t>Market share %</t>
  </si>
  <si>
    <t>Revenue / Market_Revenue</t>
  </si>
  <si>
    <t>Competitive performance</t>
  </si>
  <si>
    <t>New accounts</t>
  </si>
  <si>
    <t>SUM(New_Accounts)</t>
  </si>
  <si>
    <t>Customer acquisition</t>
  </si>
  <si>
    <t>Average selling price</t>
  </si>
  <si>
    <t>Revenue / Units_Sold</t>
  </si>
  <si>
    <t>Price / mix development</t>
  </si>
  <si>
    <t>YoY revenue growth</t>
  </si>
  <si>
    <t>(Current year / prior year) - 1</t>
  </si>
  <si>
    <t>Growth trend</t>
  </si>
  <si>
    <t>IMPORTANT: All numbers in this workbook are synthetic and were generated specifically for portfolio practice. They do not represent Rodenstock, EssilorLuxottica, ZEISS, HOYA or any other real company.</t>
  </si>
  <si>
    <t>Month</t>
  </si>
  <si>
    <t>Year</t>
  </si>
  <si>
    <t>Month_Name</t>
  </si>
  <si>
    <t>Country</t>
  </si>
  <si>
    <t>Region</t>
  </si>
  <si>
    <t>Channel</t>
  </si>
  <si>
    <t>Product_Category</t>
  </si>
  <si>
    <t>Revenue_EUR</t>
  </si>
  <si>
    <t>Revenue_Target_EUR</t>
  </si>
  <si>
    <t>Units_Sold</t>
  </si>
  <si>
    <t>Units_Target</t>
  </si>
  <si>
    <t>Gross_Profit_EUR</t>
  </si>
  <si>
    <t>Marketing_Spend_EUR</t>
  </si>
  <si>
    <t>Market_Revenue_EUR</t>
  </si>
  <si>
    <t>Market_Units</t>
  </si>
  <si>
    <t>New_Accounts</t>
  </si>
  <si>
    <t>Returns_Units</t>
  </si>
  <si>
    <t>Jan</t>
  </si>
  <si>
    <t>Germany</t>
  </si>
  <si>
    <t>DACH</t>
  </si>
  <si>
    <t>Independent Opticians</t>
  </si>
  <si>
    <t>Single Vision</t>
  </si>
  <si>
    <t>Progressive</t>
  </si>
  <si>
    <t>Myopia Management</t>
  </si>
  <si>
    <t>Occupational / Digital</t>
  </si>
  <si>
    <t>Optical Chains</t>
  </si>
  <si>
    <t>E-commerce</t>
  </si>
  <si>
    <t>France</t>
  </si>
  <si>
    <t>Western Europe</t>
  </si>
  <si>
    <t>Italy</t>
  </si>
  <si>
    <t>Southern Europe</t>
  </si>
  <si>
    <t>Spain</t>
  </si>
  <si>
    <t>Netherlands</t>
  </si>
  <si>
    <t>Poland</t>
  </si>
  <si>
    <t>Central &amp; Eastern Europe</t>
  </si>
  <si>
    <t>Austria</t>
  </si>
  <si>
    <t>Feb</t>
  </si>
  <si>
    <t>Mar</t>
  </si>
  <si>
    <t>Apr</t>
  </si>
  <si>
    <t>May</t>
  </si>
  <si>
    <t>Jun</t>
  </si>
  <si>
    <t>Jul</t>
  </si>
  <si>
    <t>Aug</t>
  </si>
  <si>
    <t>Sep</t>
  </si>
  <si>
    <t>Oct</t>
  </si>
  <si>
    <t>Nov</t>
  </si>
  <si>
    <t>Dec</t>
  </si>
  <si>
    <t>Data Dictionary</t>
  </si>
  <si>
    <t>Column</t>
  </si>
  <si>
    <t>Definition</t>
  </si>
  <si>
    <t>Example</t>
  </si>
  <si>
    <t>Use in dashboard</t>
  </si>
  <si>
    <t>Date</t>
  </si>
  <si>
    <t>First day of the reporting month</t>
  </si>
  <si>
    <t>Integer</t>
  </si>
  <si>
    <t>Calendar year</t>
  </si>
  <si>
    <t>Year filters / YoY analysis</t>
  </si>
  <si>
    <t>Text</t>
  </si>
  <si>
    <t>Three-letter month label</t>
  </si>
  <si>
    <t>Chart labels</t>
  </si>
  <si>
    <t>Sales market</t>
  </si>
  <si>
    <t>Country slicer / ranking</t>
  </si>
  <si>
    <t>European region grouping</t>
  </si>
  <si>
    <t>Regional comparison</t>
  </si>
  <si>
    <t>Go-to-market channel</t>
  </si>
  <si>
    <t>Channel mix</t>
  </si>
  <si>
    <t>Lens category</t>
  </si>
  <si>
    <t>Product mix</t>
  </si>
  <si>
    <t>Currency</t>
  </si>
  <si>
    <t>Synthetic company revenue</t>
  </si>
  <si>
    <t>Revenue KPI</t>
  </si>
  <si>
    <t>Synthetic revenue target</t>
  </si>
  <si>
    <t>Target attainment</t>
  </si>
  <si>
    <t>Synthetic unit sales</t>
  </si>
  <si>
    <t>Volume KPI</t>
  </si>
  <si>
    <t>Synthetic unit target</t>
  </si>
  <si>
    <t>Revenue less synthetic cost of sales</t>
  </si>
  <si>
    <t>Synthetic commercial / marketing spend</t>
  </si>
  <si>
    <t>Efficiency metric</t>
  </si>
  <si>
    <t>Synthetic total market revenue at same grain</t>
  </si>
  <si>
    <t>Synthetic total market units at same grain</t>
  </si>
  <si>
    <t>Unit share / market context</t>
  </si>
  <si>
    <t>Synthetic number of newly acquired B2B accounts</t>
  </si>
  <si>
    <t>Commercial expansion</t>
  </si>
  <si>
    <t>Synthetic returned units</t>
  </si>
  <si>
    <t>Return rate / quality signal</t>
  </si>
  <si>
    <t>ASP_EUR</t>
  </si>
  <si>
    <t>Gross_Margin_%</t>
  </si>
  <si>
    <t>Revenue_Target_Attainment_%</t>
  </si>
  <si>
    <t>Market_Share_%</t>
  </si>
  <si>
    <t>Return_Rate_%</t>
  </si>
  <si>
    <t>Revenue_per_Marketing_EUR</t>
  </si>
  <si>
    <t>(Alle)</t>
  </si>
  <si>
    <t>Target Attainment %</t>
  </si>
  <si>
    <t>Gross Margin</t>
  </si>
  <si>
    <t>Return Rate %</t>
  </si>
  <si>
    <t>Revenue per Marketing</t>
  </si>
  <si>
    <t>Gross Profit</t>
  </si>
  <si>
    <t>Revenue Target</t>
  </si>
  <si>
    <t>Units Sold</t>
  </si>
  <si>
    <t>Returns Units</t>
  </si>
  <si>
    <t>Marketing Spend</t>
  </si>
  <si>
    <t>Market Revenue</t>
  </si>
  <si>
    <t>Market Share</t>
  </si>
  <si>
    <t>Revenue YoY %</t>
  </si>
  <si>
    <t>Units YoY %</t>
  </si>
  <si>
    <t>Gross Profit YoY %</t>
  </si>
  <si>
    <t>Market Revenue YoY %</t>
  </si>
  <si>
    <t>(Mehrere Elemente)</t>
  </si>
  <si>
    <t>Jan–Aug</t>
  </si>
  <si>
    <t>YoY / Δ</t>
  </si>
  <si>
    <t>Jan–Aug 2026 YTD | Comparison vs Jan–Aug 2025 | Synthetic portfolio dataset</t>
  </si>
  <si>
    <t>Jan–Aug 2026 YTD</t>
  </si>
  <si>
    <t>Revenue YoY</t>
  </si>
  <si>
    <t>Target Attainment</t>
  </si>
  <si>
    <t>+0,16 pp vs 2025 YTD</t>
  </si>
  <si>
    <t>vs Jan–Aug 2025</t>
  </si>
  <si>
    <t>vs YTD target</t>
  </si>
  <si>
    <t>Mrz</t>
  </si>
  <si>
    <t>Mai</t>
  </si>
  <si>
    <t>Target</t>
  </si>
  <si>
    <t>Product Category</t>
  </si>
  <si>
    <t>Key findings</t>
  </si>
  <si>
    <t>Synthetic dataset created for portfolio purposes; no proprietary company data is used.</t>
  </si>
  <si>
    <t>Data note</t>
  </si>
  <si>
    <t>Revenue grew 9.5% YTD, ahead of market growth of 8.3%, increasing market share by 0.16 pp to 13.73%.</t>
  </si>
  <si>
    <t>Progressive and Single Vision are the largest revenue categories, contributing approximately €53m and €51m respectively.</t>
  </si>
  <si>
    <t>Germany is the largest revenue market and also has the highest market share, while Austria combines relatively low absolute revenue with a comparatively strong market share.</t>
  </si>
  <si>
    <t>Total</t>
  </si>
  <si>
    <t>Revenue / Units Sold</t>
  </si>
  <si>
    <t>Price / mix analysis</t>
  </si>
  <si>
    <t>Percentage</t>
  </si>
  <si>
    <t>Gross Profit / Revenue</t>
  </si>
  <si>
    <t>Revenue / Revenue Target</t>
  </si>
  <si>
    <t>Plan vs actual</t>
  </si>
  <si>
    <t>Revenue / Market Revenue</t>
  </si>
  <si>
    <t>Returns / Units Sold</t>
  </si>
  <si>
    <t>Decimal</t>
  </si>
  <si>
    <t>Revenue / Marketing Spend</t>
  </si>
  <si>
    <t>Time trends / monthly analysis</t>
  </si>
  <si>
    <t>Pivot Analysis</t>
  </si>
  <si>
    <t>Additional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</si>
</sst>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0.00\ &quot;€&quot;_-;\-* #,##0.00\ &quot;€&quot;_-;_-* &quot;-&quot;??\ &quot;€&quot;_-;_-@_-"/>
    <numFmt numFmtId="164" formatCode="yyyy\-mm"/>
    <numFmt numFmtId="165" formatCode="\€#,##0.00"/>
    <numFmt numFmtId="166" formatCode="0.0%"/>
    <numFmt numFmtId="172" formatCode="#,##0\ &quot;€&quot;"/>
    <numFmt numFmtId="176" formatCode="\+0.00\ &quot;pp&quot;;\-0.00\ &quot;pp&quot;"/>
    <numFmt numFmtId="177" formatCode="0.0\ &quot;Mio. €&quot;"/>
    <numFmt numFmtId="178" formatCode="\+0.0%;\-0.0%"/>
    <numFmt numFmtId="187" formatCode="_-* #,##0\ &quot;€&quot;_-;\-* #,##0\ &quot;€&quot;_-;_-* &quot;-&quot;??\ &quot;€&quot;_-;_-@_-"/>
  </numFmts>
  <fonts count="18">
    <font>
      <sz val="11"/>
      <name val="Carlito"/>
    </font>
    <font>
      <b/>
      <sz val="11"/>
      <color rgb="FF17324D"/>
      <name val="Carlito"/>
    </font>
    <font>
      <i/>
      <sz val="11"/>
      <color rgb="FF1F2937"/>
      <name val="Aptos"/>
      <family val="2"/>
    </font>
    <font>
      <sz val="11"/>
      <color rgb="FF1F2937"/>
      <name val="Aptos"/>
      <family val="2"/>
    </font>
    <font>
      <b/>
      <sz val="11"/>
      <color rgb="FF1F2937"/>
      <name val="Aptos"/>
      <family val="2"/>
    </font>
    <font>
      <b/>
      <sz val="20"/>
      <color rgb="FFFFFFFF"/>
      <name val="Aptos Display"/>
      <family val="2"/>
    </font>
    <font>
      <b/>
      <sz val="18"/>
      <color rgb="FFFFFFFF"/>
      <name val="Carlito"/>
    </font>
    <font>
      <b/>
      <sz val="11"/>
      <color rgb="FFFFFFFF"/>
      <name val="Aptos"/>
      <family val="2"/>
    </font>
    <font>
      <b/>
      <sz val="18"/>
      <color rgb="FFFFFFFF"/>
      <name val="Aptos Display"/>
      <family val="2"/>
    </font>
    <font>
      <sz val="11"/>
      <name val="Carlito"/>
    </font>
    <font>
      <b/>
      <sz val="11"/>
      <color theme="0"/>
      <name val="Carlito"/>
    </font>
    <font>
      <sz val="11"/>
      <color theme="0"/>
      <name val="Carlito"/>
    </font>
    <font>
      <i/>
      <sz val="11"/>
      <color rgb="FF4B5563"/>
      <name val="Carlito"/>
    </font>
    <font>
      <b/>
      <sz val="18"/>
      <color rgb="FF17324D"/>
      <name val="Carlito"/>
    </font>
    <font>
      <i/>
      <sz val="10"/>
      <color theme="2" tint="-0.249977111117893"/>
      <name val="Carlito"/>
    </font>
    <font>
      <b/>
      <sz val="10"/>
      <color rgb="FFFFFFFF"/>
      <name val="Carlito"/>
    </font>
    <font>
      <b/>
      <sz val="12"/>
      <color theme="0"/>
      <name val="Aptos"/>
      <family val="2"/>
    </font>
    <font>
      <b/>
      <sz val="20"/>
      <color theme="0"/>
      <name val="Aptos Display"/>
      <family val="2"/>
    </font>
  </fonts>
  <fills count="12">
    <fill>
      <patternFill patternType="none"/>
    </fill>
    <fill>
      <patternFill patternType="gray125"/>
    </fill>
    <fill>
      <patternFill patternType="solid">
        <fgColor rgb="FF17324D"/>
      </patternFill>
    </fill>
    <fill>
      <patternFill patternType="solid">
        <fgColor rgb="FFEAF1F7"/>
      </patternFill>
    </fill>
    <fill>
      <patternFill patternType="solid">
        <fgColor rgb="FFDCEAF7"/>
      </patternFill>
    </fill>
    <fill>
      <patternFill patternType="solid">
        <fgColor rgb="FFFFF4E5"/>
      </patternFill>
    </fill>
    <fill>
      <patternFill patternType="solid">
        <fgColor rgb="FFEEF4F8"/>
      </patternFill>
    </fill>
    <fill>
      <patternFill patternType="solid">
        <fgColor rgb="FF17324D"/>
        <bgColor indexed="64"/>
      </patternFill>
    </fill>
    <fill>
      <patternFill patternType="solid">
        <fgColor rgb="FFF7F7F7"/>
      </patternFill>
    </fill>
    <fill>
      <patternFill patternType="solid">
        <fgColor theme="4" tint="-0.249977111117893"/>
        <bgColor indexed="64"/>
      </patternFill>
    </fill>
    <fill>
      <patternFill patternType="solid">
        <fgColor theme="4" tint="-0.249977111117893"/>
        <bgColor theme="4" tint="0.79998168889431442"/>
      </patternFill>
    </fill>
    <fill>
      <patternFill patternType="solid">
        <fgColor theme="2"/>
        <bgColor indexed="64"/>
      </patternFill>
    </fill>
  </fills>
  <borders count="9">
    <border>
      <left/>
      <right/>
      <top/>
      <bottom/>
      <diagonal/>
    </border>
    <border>
      <left/>
      <right/>
      <top/>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right style="thin">
        <color indexed="64"/>
      </right>
      <top/>
      <bottom/>
      <diagonal/>
    </border>
    <border>
      <left/>
      <right style="thin">
        <color indexed="64"/>
      </right>
      <top/>
      <bottom style="thin">
        <color theme="4" tint="0.39997558519241921"/>
      </bottom>
      <diagonal/>
    </border>
    <border>
      <left/>
      <right style="thin">
        <color indexed="64"/>
      </right>
      <top style="thin">
        <color indexed="64"/>
      </top>
      <bottom/>
      <diagonal/>
    </border>
    <border>
      <left/>
      <right/>
      <top style="thin">
        <color indexed="64"/>
      </top>
      <bottom/>
      <diagonal/>
    </border>
  </borders>
  <cellStyleXfs count="4">
    <xf numFmtId="0" fontId="0" fillId="0" borderId="0"/>
    <xf numFmtId="0" fontId="9" fillId="0" borderId="0"/>
    <xf numFmtId="44" fontId="9" fillId="0" borderId="0" applyFont="0" applyFill="0" applyBorder="0" applyAlignment="0" applyProtection="0"/>
    <xf numFmtId="9" fontId="9" fillId="0" borderId="0" applyFont="0" applyFill="0" applyBorder="0" applyAlignment="0" applyProtection="0"/>
  </cellStyleXfs>
  <cellXfs count="87">
    <xf numFmtId="0" fontId="0" fillId="0" borderId="0" xfId="0"/>
    <xf numFmtId="0" fontId="3" fillId="0" borderId="0" xfId="1" applyFont="1"/>
    <xf numFmtId="0" fontId="4" fillId="4" borderId="0" xfId="1" applyFont="1" applyFill="1" applyAlignment="1">
      <alignment vertical="top"/>
    </xf>
    <xf numFmtId="0" fontId="3" fillId="0" borderId="0" xfId="1" applyFont="1" applyAlignment="1">
      <alignment vertical="top" wrapText="1"/>
    </xf>
    <xf numFmtId="0" fontId="4" fillId="4" borderId="0" xfId="1" applyFont="1" applyFill="1"/>
    <xf numFmtId="164" fontId="3" fillId="0" borderId="0" xfId="1" applyNumberFormat="1" applyFont="1" applyAlignment="1">
      <alignment vertical="center"/>
    </xf>
    <xf numFmtId="0" fontId="3" fillId="0" borderId="0" xfId="1" applyFont="1" applyAlignment="1">
      <alignment vertical="center"/>
    </xf>
    <xf numFmtId="165" fontId="3" fillId="0" borderId="0" xfId="1" applyNumberFormat="1" applyFont="1" applyAlignment="1">
      <alignment vertical="center"/>
    </xf>
    <xf numFmtId="3" fontId="3" fillId="0" borderId="0" xfId="1" applyNumberFormat="1" applyFont="1" applyAlignment="1">
      <alignment vertical="center"/>
    </xf>
    <xf numFmtId="0" fontId="7" fillId="2" borderId="0" xfId="1" applyFont="1" applyFill="1" applyAlignment="1">
      <alignment horizontal="center" vertical="center"/>
    </xf>
    <xf numFmtId="0" fontId="4" fillId="4" borderId="0" xfId="1" applyFont="1" applyFill="1" applyAlignment="1">
      <alignment horizontal="center"/>
    </xf>
    <xf numFmtId="0" fontId="5" fillId="2" borderId="0" xfId="1" applyFont="1" applyFill="1" applyAlignment="1">
      <alignment horizontal="left" vertical="center"/>
    </xf>
    <xf numFmtId="0" fontId="2" fillId="3" borderId="0" xfId="1" applyFont="1" applyFill="1"/>
    <xf numFmtId="0" fontId="3" fillId="0" borderId="0" xfId="1" applyFont="1" applyAlignment="1">
      <alignment wrapText="1"/>
    </xf>
    <xf numFmtId="0" fontId="4" fillId="5" borderId="0" xfId="1" applyFont="1" applyFill="1" applyAlignment="1">
      <alignment vertical="center" wrapText="1"/>
    </xf>
    <xf numFmtId="0" fontId="8" fillId="2" borderId="0" xfId="1" applyFont="1" applyFill="1" applyAlignment="1">
      <alignment vertical="center"/>
    </xf>
    <xf numFmtId="0" fontId="0" fillId="0" borderId="0" xfId="0" applyNumberFormat="1"/>
    <xf numFmtId="14" fontId="0" fillId="0" borderId="0" xfId="0" applyNumberFormat="1"/>
    <xf numFmtId="2" fontId="0" fillId="0" borderId="0" xfId="0" applyNumberFormat="1"/>
    <xf numFmtId="166" fontId="0" fillId="0" borderId="0" xfId="3" applyNumberFormat="1" applyFont="1"/>
    <xf numFmtId="10" fontId="0" fillId="0" borderId="0" xfId="3" applyNumberFormat="1" applyFont="1"/>
    <xf numFmtId="2" fontId="0" fillId="0" borderId="0" xfId="3" applyNumberFormat="1" applyFont="1"/>
    <xf numFmtId="0" fontId="0" fillId="0" borderId="0" xfId="0" applyAlignment="1">
      <alignment horizontal="left"/>
    </xf>
    <xf numFmtId="172" fontId="0" fillId="0" borderId="0" xfId="0" applyNumberFormat="1"/>
    <xf numFmtId="3" fontId="0" fillId="0" borderId="0" xfId="0" applyNumberFormat="1"/>
    <xf numFmtId="2" fontId="0" fillId="0" borderId="0" xfId="2" applyNumberFormat="1" applyFont="1"/>
    <xf numFmtId="166" fontId="0" fillId="0" borderId="0" xfId="0" applyNumberFormat="1"/>
    <xf numFmtId="0" fontId="0" fillId="0" borderId="4" xfId="0" applyBorder="1"/>
    <xf numFmtId="10" fontId="0" fillId="0" borderId="4" xfId="3" applyNumberFormat="1" applyFont="1" applyBorder="1"/>
    <xf numFmtId="176" fontId="0" fillId="0" borderId="4" xfId="3" applyNumberFormat="1" applyFont="1" applyBorder="1"/>
    <xf numFmtId="166" fontId="0" fillId="0" borderId="5" xfId="3" applyNumberFormat="1" applyFont="1" applyBorder="1"/>
    <xf numFmtId="177" fontId="0" fillId="0" borderId="0" xfId="0" applyNumberFormat="1"/>
    <xf numFmtId="0" fontId="13" fillId="0" borderId="0" xfId="1" applyFont="1" applyAlignment="1">
      <alignment horizontal="center" vertical="center"/>
    </xf>
    <xf numFmtId="166" fontId="13" fillId="0" borderId="0" xfId="1" applyNumberFormat="1" applyFont="1" applyAlignment="1">
      <alignment horizontal="center" vertical="center"/>
    </xf>
    <xf numFmtId="177" fontId="13" fillId="0" borderId="0" xfId="1" applyNumberFormat="1" applyFont="1" applyAlignment="1">
      <alignment horizontal="center" vertical="center"/>
    </xf>
    <xf numFmtId="178" fontId="0" fillId="0" borderId="0" xfId="0" applyNumberFormat="1"/>
    <xf numFmtId="178" fontId="13" fillId="0" borderId="0" xfId="1" applyNumberFormat="1" applyFont="1" applyAlignment="1">
      <alignment horizontal="center" vertical="center"/>
    </xf>
    <xf numFmtId="0" fontId="6" fillId="2" borderId="0" xfId="1" applyFont="1" applyFill="1" applyAlignment="1">
      <alignment horizontal="left" vertical="center"/>
    </xf>
    <xf numFmtId="0" fontId="1" fillId="6" borderId="0" xfId="1" applyFont="1" applyFill="1" applyAlignment="1">
      <alignment horizontal="center" wrapText="1"/>
    </xf>
    <xf numFmtId="0" fontId="14" fillId="0" borderId="0" xfId="1" applyFont="1" applyAlignment="1">
      <alignment horizontal="center"/>
    </xf>
    <xf numFmtId="166" fontId="0" fillId="0" borderId="0" xfId="3" applyNumberFormat="1" applyFont="1" applyBorder="1"/>
    <xf numFmtId="0" fontId="0" fillId="7" borderId="0" xfId="0" applyFill="1"/>
    <xf numFmtId="166" fontId="0" fillId="7" borderId="0" xfId="3" applyNumberFormat="1" applyFont="1" applyFill="1"/>
    <xf numFmtId="2" fontId="0" fillId="7" borderId="0" xfId="0" applyNumberFormat="1" applyFill="1"/>
    <xf numFmtId="0" fontId="15" fillId="2" borderId="0" xfId="1" applyFont="1" applyFill="1" applyAlignment="1">
      <alignment horizontal="center" vertical="center" wrapText="1"/>
    </xf>
    <xf numFmtId="0" fontId="15" fillId="2" borderId="1" xfId="1" applyFont="1" applyFill="1" applyBorder="1" applyAlignment="1">
      <alignment horizontal="center" vertical="center" wrapText="1"/>
    </xf>
    <xf numFmtId="0" fontId="12" fillId="8" borderId="1" xfId="1" applyFont="1" applyFill="1" applyBorder="1" applyAlignment="1">
      <alignment horizontal="center" vertical="center" wrapText="1"/>
    </xf>
    <xf numFmtId="0" fontId="1" fillId="0" borderId="0" xfId="1" applyNumberFormat="1" applyFont="1" applyAlignment="1">
      <alignment horizontal="center" vertical="center"/>
    </xf>
    <xf numFmtId="0" fontId="0" fillId="0" borderId="0" xfId="1" applyFont="1" applyAlignment="1">
      <alignment horizontal="left" vertical="center" wrapText="1"/>
    </xf>
    <xf numFmtId="0" fontId="0" fillId="0" borderId="0" xfId="0" applyAlignment="1">
      <alignment horizontal="left" wrapText="1"/>
    </xf>
    <xf numFmtId="0" fontId="0" fillId="0" borderId="0" xfId="0" applyAlignment="1">
      <alignment vertical="center" wrapText="1"/>
    </xf>
    <xf numFmtId="0" fontId="16" fillId="2" borderId="0" xfId="1" applyFont="1" applyFill="1"/>
    <xf numFmtId="0" fontId="17" fillId="7" borderId="0" xfId="0" applyFont="1" applyFill="1" applyAlignment="1">
      <alignment horizontal="left"/>
    </xf>
    <xf numFmtId="0" fontId="11" fillId="9" borderId="0" xfId="0" applyFont="1" applyFill="1"/>
    <xf numFmtId="172" fontId="11" fillId="9" borderId="0" xfId="0" applyNumberFormat="1" applyFont="1" applyFill="1"/>
    <xf numFmtId="0" fontId="10" fillId="10" borderId="2" xfId="0" applyFont="1" applyFill="1" applyBorder="1"/>
    <xf numFmtId="0" fontId="10" fillId="0" borderId="0" xfId="0" pivotButton="1" applyFont="1"/>
    <xf numFmtId="0" fontId="10" fillId="0" borderId="0" xfId="0" applyFont="1"/>
    <xf numFmtId="3" fontId="11" fillId="9" borderId="0" xfId="0" applyNumberFormat="1" applyFont="1" applyFill="1"/>
    <xf numFmtId="166" fontId="10" fillId="10" borderId="3" xfId="3" applyNumberFormat="1" applyFont="1" applyFill="1" applyBorder="1"/>
    <xf numFmtId="2" fontId="10" fillId="10" borderId="3" xfId="2" applyNumberFormat="1" applyFont="1" applyFill="1" applyBorder="1"/>
    <xf numFmtId="0" fontId="11" fillId="9" borderId="0" xfId="0" applyFont="1" applyFill="1" applyAlignment="1">
      <alignment horizontal="left"/>
    </xf>
    <xf numFmtId="166" fontId="11" fillId="9" borderId="0" xfId="0" applyNumberFormat="1" applyFont="1" applyFill="1"/>
    <xf numFmtId="0" fontId="11" fillId="9" borderId="8" xfId="0" applyFont="1" applyFill="1" applyBorder="1"/>
    <xf numFmtId="0" fontId="10" fillId="10" borderId="7" xfId="0" applyFont="1" applyFill="1" applyBorder="1"/>
    <xf numFmtId="0" fontId="10" fillId="10" borderId="6" xfId="0" applyFont="1" applyFill="1" applyBorder="1"/>
    <xf numFmtId="0" fontId="10" fillId="9" borderId="0" xfId="0" applyFont="1" applyFill="1"/>
    <xf numFmtId="0" fontId="0" fillId="11" borderId="0" xfId="0" applyFill="1"/>
    <xf numFmtId="0" fontId="0" fillId="11" borderId="0" xfId="0" applyFill="1" applyAlignment="1">
      <alignment horizontal="left"/>
    </xf>
    <xf numFmtId="172" fontId="3" fillId="0" borderId="0" xfId="1" applyNumberFormat="1" applyFont="1" applyFill="1" applyAlignment="1">
      <alignment vertical="top" wrapText="1"/>
    </xf>
    <xf numFmtId="187" fontId="3" fillId="0" borderId="0" xfId="2" applyNumberFormat="1" applyFont="1" applyFill="1" applyAlignment="1">
      <alignment vertical="top" wrapText="1"/>
    </xf>
    <xf numFmtId="1" fontId="3" fillId="0" borderId="0" xfId="1" applyNumberFormat="1" applyFont="1" applyAlignment="1">
      <alignment horizontal="right" vertical="top" wrapText="1"/>
    </xf>
    <xf numFmtId="49" fontId="3" fillId="0" borderId="0" xfId="1" applyNumberFormat="1" applyFont="1" applyAlignment="1">
      <alignment horizontal="right" vertical="top" wrapText="1"/>
    </xf>
    <xf numFmtId="172" fontId="3" fillId="0" borderId="0" xfId="1" applyNumberFormat="1" applyFont="1" applyFill="1" applyAlignment="1">
      <alignment horizontal="right" vertical="top" wrapText="1"/>
    </xf>
    <xf numFmtId="3" fontId="3" fillId="0" borderId="0" xfId="1" applyNumberFormat="1" applyFont="1" applyAlignment="1">
      <alignment horizontal="right" vertical="top" wrapText="1"/>
    </xf>
    <xf numFmtId="1" fontId="3" fillId="0" borderId="0" xfId="1" applyNumberFormat="1" applyFont="1" applyFill="1" applyAlignment="1">
      <alignment vertical="top" wrapText="1"/>
    </xf>
    <xf numFmtId="44" fontId="3" fillId="0" borderId="0" xfId="2" applyFont="1" applyAlignment="1">
      <alignment horizontal="right" vertical="top" wrapText="1"/>
    </xf>
    <xf numFmtId="166" fontId="3" fillId="0" borderId="0" xfId="1" applyNumberFormat="1" applyFont="1" applyFill="1" applyAlignment="1">
      <alignment vertical="top" wrapText="1"/>
    </xf>
    <xf numFmtId="2" fontId="3" fillId="0" borderId="0" xfId="1" applyNumberFormat="1" applyFont="1" applyFill="1" applyAlignment="1">
      <alignment vertical="top" wrapText="1"/>
    </xf>
    <xf numFmtId="14" fontId="3" fillId="0" borderId="0" xfId="1" applyNumberFormat="1" applyFont="1" applyAlignment="1">
      <alignment horizontal="right" vertical="top" wrapText="1"/>
    </xf>
    <xf numFmtId="0" fontId="3" fillId="0" borderId="0" xfId="1" applyFont="1" applyFill="1"/>
    <xf numFmtId="2" fontId="0" fillId="7" borderId="0" xfId="2" applyNumberFormat="1" applyFont="1" applyFill="1"/>
    <xf numFmtId="0" fontId="12" fillId="0" borderId="0" xfId="1" applyFont="1" applyAlignment="1">
      <alignment horizontal="left"/>
    </xf>
    <xf numFmtId="0" fontId="1" fillId="6" borderId="1" xfId="1" applyFont="1" applyFill="1" applyBorder="1" applyAlignment="1">
      <alignment horizontal="center" wrapText="1"/>
    </xf>
    <xf numFmtId="10" fontId="13" fillId="0" borderId="1" xfId="1" applyNumberFormat="1" applyFont="1" applyBorder="1" applyAlignment="1">
      <alignment horizontal="center" vertical="center"/>
    </xf>
    <xf numFmtId="0" fontId="14" fillId="0" borderId="1" xfId="1" applyFont="1" applyBorder="1" applyAlignment="1">
      <alignment horizontal="center"/>
    </xf>
    <xf numFmtId="166" fontId="13" fillId="0" borderId="1" xfId="1" applyNumberFormat="1" applyFont="1" applyBorder="1" applyAlignment="1">
      <alignment horizontal="center" vertical="center"/>
    </xf>
  </cellXfs>
  <cellStyles count="4">
    <cellStyle name="Normal" xfId="1" xr:uid="{00000000-0005-0000-0000-000000000000}"/>
    <cellStyle name="Prozent" xfId="3" builtinId="5"/>
    <cellStyle name="Standard" xfId="0" builtinId="0"/>
    <cellStyle name="Währung" xfId="2" builtinId="4"/>
  </cellStyles>
  <dxfs count="127">
    <dxf>
      <fill>
        <patternFill>
          <bgColor rgb="FFFF9999"/>
        </patternFill>
      </fill>
    </dxf>
    <dxf>
      <fill>
        <patternFill>
          <bgColor theme="9" tint="0.59996337778862885"/>
        </patternFill>
      </fill>
    </dxf>
    <dxf>
      <fill>
        <patternFill>
          <bgColor rgb="FFFF9999"/>
        </patternFill>
      </fill>
    </dxf>
    <dxf>
      <fill>
        <patternFill>
          <bgColor theme="9" tint="0.59996337778862885"/>
        </patternFill>
      </fill>
    </dxf>
    <dxf>
      <fill>
        <patternFill>
          <bgColor rgb="FFFF9999"/>
        </patternFill>
      </fill>
    </dxf>
    <dxf>
      <fill>
        <patternFill>
          <bgColor theme="9" tint="0.59996337778862885"/>
        </patternFill>
      </fill>
    </dxf>
    <dxf>
      <fill>
        <patternFill>
          <bgColor rgb="FFFF9999"/>
        </patternFill>
      </fill>
    </dxf>
    <dxf>
      <fill>
        <patternFill>
          <bgColor theme="9" tint="0.59996337778862885"/>
        </patternFill>
      </fill>
    </dxf>
    <dxf>
      <fill>
        <patternFill>
          <bgColor rgb="FFFF9999"/>
        </patternFill>
      </fill>
    </dxf>
    <dxf>
      <fill>
        <patternFill>
          <bgColor theme="9" tint="0.59996337778862885"/>
        </patternFill>
      </fill>
    </dxf>
    <dxf>
      <fill>
        <patternFill>
          <bgColor rgb="FFFF9999"/>
        </patternFill>
      </fill>
    </dxf>
    <dxf>
      <fill>
        <patternFill>
          <bgColor theme="9" tint="0.59996337778862885"/>
        </patternFill>
      </fill>
    </dxf>
    <dxf>
      <fill>
        <patternFill>
          <bgColor rgb="FFFF9999"/>
        </patternFill>
      </fill>
    </dxf>
    <dxf>
      <fill>
        <patternFill>
          <bgColor theme="9" tint="0.59996337778862885"/>
        </patternFill>
      </fill>
    </dxf>
    <dxf>
      <fill>
        <patternFill>
          <bgColor rgb="FFFF7C80"/>
        </patternFill>
      </fill>
    </dxf>
    <dxf>
      <fill>
        <patternFill>
          <bgColor rgb="FFFFFF99"/>
        </patternFill>
      </fill>
    </dxf>
    <dxf>
      <fill>
        <patternFill>
          <bgColor theme="9" tint="0.59996337778862885"/>
        </patternFill>
      </fill>
    </dxf>
    <dxf>
      <numFmt numFmtId="2" formatCode="0.00"/>
    </dxf>
    <dxf>
      <numFmt numFmtId="166" formatCode="0.0%"/>
    </dxf>
    <dxf>
      <font>
        <color theme="0"/>
      </font>
    </dxf>
    <dxf>
      <font>
        <color theme="0"/>
      </font>
    </dxf>
    <dxf>
      <fill>
        <patternFill>
          <bgColor theme="4" tint="-0.249977111117893"/>
        </patternFill>
      </fill>
    </dxf>
    <dxf>
      <fill>
        <patternFill>
          <bgColor theme="4" tint="-0.249977111117893"/>
        </patternFill>
      </fill>
    </dxf>
    <dxf>
      <font>
        <color theme="0"/>
      </font>
    </dxf>
    <dxf>
      <font>
        <color theme="0"/>
      </font>
    </dxf>
    <dxf>
      <fill>
        <patternFill>
          <bgColor theme="4" tint="-0.249977111117893"/>
        </patternFill>
      </fill>
    </dxf>
    <dxf>
      <fill>
        <patternFill>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ont>
        <b/>
      </font>
    </dxf>
    <dxf>
      <font>
        <b/>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4" tint="-0.249977111117893"/>
        </patternFill>
      </fill>
    </dxf>
    <dxf>
      <fill>
        <patternFill>
          <bgColor theme="4" tint="-0.249977111117893"/>
        </patternFill>
      </fill>
    </dxf>
    <dxf>
      <font>
        <color theme="0"/>
      </font>
    </dxf>
    <dxf>
      <font>
        <color theme="0"/>
      </font>
    </dxf>
    <dxf>
      <fill>
        <patternFill>
          <bgColor theme="4" tint="-0.249977111117893"/>
        </patternFill>
      </fill>
    </dxf>
    <dxf>
      <fill>
        <patternFill>
          <bgColor theme="4" tint="-0.249977111117893"/>
        </patternFill>
      </fill>
    </dxf>
    <dxf>
      <font>
        <color theme="0"/>
      </font>
    </dxf>
    <dxf>
      <font>
        <color theme="0"/>
      </font>
    </dxf>
    <dxf>
      <fill>
        <patternFill>
          <bgColor theme="4" tint="-0.249977111117893"/>
        </patternFill>
      </fill>
    </dxf>
    <dxf>
      <fill>
        <patternFill>
          <bgColor theme="4" tint="-0.249977111117893"/>
        </patternFill>
      </fill>
    </dxf>
    <dxf>
      <font>
        <color theme="0"/>
      </font>
    </dxf>
    <dxf>
      <font>
        <color theme="0"/>
      </font>
    </dxf>
    <dxf>
      <fill>
        <patternFill>
          <bgColor theme="4" tint="-0.249977111117893"/>
        </patternFill>
      </fill>
    </dxf>
    <dxf>
      <fill>
        <patternFill>
          <bgColor theme="4" tint="-0.249977111117893"/>
        </patternFill>
      </fill>
    </dxf>
    <dxf>
      <font>
        <color theme="0"/>
      </font>
    </dxf>
    <dxf>
      <font>
        <color theme="0"/>
      </font>
    </dxf>
    <dxf>
      <fill>
        <patternFill>
          <bgColor theme="4" tint="-0.249977111117893"/>
        </patternFill>
      </fill>
    </dxf>
    <dxf>
      <fill>
        <patternFill>
          <bgColor theme="4" tint="-0.249977111117893"/>
        </patternFill>
      </fill>
    </dxf>
    <dxf>
      <font>
        <color theme="0"/>
      </font>
    </dxf>
    <dxf>
      <font>
        <color theme="0"/>
      </font>
    </dxf>
    <dxf>
      <fill>
        <patternFill>
          <bgColor theme="4" tint="-0.249977111117893"/>
        </patternFill>
      </fill>
    </dxf>
    <dxf>
      <fill>
        <patternFill>
          <bgColor theme="4" tint="-0.249977111117893"/>
        </patternFill>
      </fill>
    </dxf>
    <dxf>
      <font>
        <b/>
      </font>
    </dxf>
    <dxf>
      <font>
        <b/>
      </font>
    </dxf>
    <dxf>
      <font>
        <color theme="0"/>
      </font>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bgColor theme="4" tint="-0.249977111117893"/>
        </patternFill>
      </fill>
    </dxf>
    <dxf>
      <fill>
        <patternFill>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fgColor indexed="64"/>
          <bgColor rgb="FF17324D"/>
        </patternFill>
      </fill>
    </dxf>
    <dxf>
      <fill>
        <patternFill>
          <bgColor theme="0"/>
        </patternFill>
      </fill>
    </dxf>
    <dxf>
      <numFmt numFmtId="172" formatCode="#,##0\ &quot;€&quot;"/>
    </dxf>
    <dxf>
      <border>
        <top style="thin">
          <color indexed="64"/>
        </top>
      </border>
    </dxf>
    <dxf>
      <border>
        <top style="thin">
          <color indexed="64"/>
        </top>
      </border>
    </dxf>
    <dxf>
      <border>
        <top style="thin">
          <color indexed="64"/>
        </top>
      </border>
    </dxf>
    <dxf>
      <numFmt numFmtId="2" formatCode="0.00"/>
    </dxf>
    <dxf>
      <numFmt numFmtId="166" formatCode="0.0%"/>
    </dxf>
    <dxf>
      <numFmt numFmtId="166" formatCode="0.0%"/>
    </dxf>
    <dxf>
      <numFmt numFmtId="166" formatCode="0.0%"/>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Datenschnittformat 1" pivot="0" table="0" count="1" xr9:uid="{0846A934-4A22-486C-A76D-10FD69DE560E}">
      <tableStyleElement type="wholeTable" dxfId="112"/>
    </tableStyle>
  </tableStyles>
  <colors>
    <mruColors>
      <color rgb="FFF7F7F7"/>
      <color rgb="FF17324D"/>
      <color rgb="FFFF9999"/>
      <color rgb="FFFFFF99"/>
      <color rgb="FFFF7C80"/>
    </mruColors>
  </colors>
  <extLst>
    <ext xmlns:x14="http://schemas.microsoft.com/office/spreadsheetml/2009/9/main" uri="{EB79DEF2-80B8-43e5-95BD-54CBDDF9020C}">
      <x14:slicerStyles defaultSlicerStyle="SlicerStyleLight1">
        <x14:slicerStyle name="Datenschnittformat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Market Share by Country</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Dashboard_Data!$V$4</c:f>
              <c:strCache>
                <c:ptCount val="1"/>
                <c:pt idx="0">
                  <c:v>Market Share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Dashboard_Data!$U$5:$U$11</c:f>
              <c:strCache>
                <c:ptCount val="7"/>
                <c:pt idx="0">
                  <c:v>Germany</c:v>
                </c:pt>
                <c:pt idx="1">
                  <c:v>Austria</c:v>
                </c:pt>
                <c:pt idx="2">
                  <c:v>Netherlands</c:v>
                </c:pt>
                <c:pt idx="3">
                  <c:v>France</c:v>
                </c:pt>
                <c:pt idx="4">
                  <c:v>Italy</c:v>
                </c:pt>
                <c:pt idx="5">
                  <c:v>Spain</c:v>
                </c:pt>
                <c:pt idx="6">
                  <c:v>Poland</c:v>
                </c:pt>
              </c:strCache>
            </c:strRef>
          </c:cat>
          <c:val>
            <c:numRef>
              <c:f>Dashboard_Data!$V$5:$V$11</c:f>
              <c:numCache>
                <c:formatCode>0.0%</c:formatCode>
                <c:ptCount val="7"/>
                <c:pt idx="0">
                  <c:v>0.17688887827681893</c:v>
                </c:pt>
                <c:pt idx="1">
                  <c:v>0.15748905187506684</c:v>
                </c:pt>
                <c:pt idx="2">
                  <c:v>0.14747576780518282</c:v>
                </c:pt>
                <c:pt idx="3">
                  <c:v>0.1316543178693696</c:v>
                </c:pt>
                <c:pt idx="4">
                  <c:v>0.11433139048646072</c:v>
                </c:pt>
                <c:pt idx="5">
                  <c:v>0.11360186940837243</c:v>
                </c:pt>
                <c:pt idx="6">
                  <c:v>9.3888748742879682E-2</c:v>
                </c:pt>
              </c:numCache>
            </c:numRef>
          </c:val>
          <c:extLst>
            <c:ext xmlns:c16="http://schemas.microsoft.com/office/drawing/2014/chart" uri="{C3380CC4-5D6E-409C-BE32-E72D297353CC}">
              <c16:uniqueId val="{00000000-E9E6-4C2E-AE69-B25EA4AC3689}"/>
            </c:ext>
          </c:extLst>
        </c:ser>
        <c:dLbls>
          <c:dLblPos val="outEnd"/>
          <c:showLegendKey val="0"/>
          <c:showVal val="1"/>
          <c:showCatName val="0"/>
          <c:showSerName val="0"/>
          <c:showPercent val="0"/>
          <c:showBubbleSize val="0"/>
        </c:dLbls>
        <c:gapWidth val="182"/>
        <c:axId val="463296687"/>
        <c:axId val="806170032"/>
      </c:barChart>
      <c:catAx>
        <c:axId val="463296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6170032"/>
        <c:crosses val="autoZero"/>
        <c:auto val="1"/>
        <c:lblAlgn val="ctr"/>
        <c:lblOffset val="100"/>
        <c:noMultiLvlLbl val="0"/>
      </c:catAx>
      <c:valAx>
        <c:axId val="806170032"/>
        <c:scaling>
          <c:orientation val="minMax"/>
        </c:scaling>
        <c:delete val="0"/>
        <c:axPos val="b"/>
        <c:majorGridlines>
          <c:spPr>
            <a:ln w="9525" cap="flat" cmpd="sng" algn="ctr">
              <a:solidFill>
                <a:schemeClr val="bg1">
                  <a:lumMod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6329668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[Sales_Market_Performance_Dashboard.xlsx]Dashboard_Data!pt_DashboardProductRevenue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Dashboard_Data!$J$4</c:f>
              <c:strCache>
                <c:ptCount val="1"/>
                <c:pt idx="0">
                  <c:v>Ergebnis</c:v>
                </c:pt>
              </c:strCache>
            </c:strRef>
          </c:tx>
          <c:spPr>
            <a:solidFill>
              <a:schemeClr val="accent1"/>
            </a:solidFill>
            <a:ln>
              <a:noFill/>
            </a:ln>
            <a:effectLst/>
          </c:spPr>
          <c:invertIfNegative val="0"/>
          <c:dLbls>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Dashboard_Data!$I$5:$I$9</c:f>
              <c:strCache>
                <c:ptCount val="4"/>
                <c:pt idx="0">
                  <c:v>Progressive</c:v>
                </c:pt>
                <c:pt idx="1">
                  <c:v>Single Vision</c:v>
                </c:pt>
                <c:pt idx="2">
                  <c:v>Occupational / Digital</c:v>
                </c:pt>
                <c:pt idx="3">
                  <c:v>Myopia Management</c:v>
                </c:pt>
              </c:strCache>
            </c:strRef>
          </c:cat>
          <c:val>
            <c:numRef>
              <c:f>Dashboard_Data!$J$5:$J$9</c:f>
              <c:numCache>
                <c:formatCode>#,##0\ "€"</c:formatCode>
                <c:ptCount val="4"/>
                <c:pt idx="0">
                  <c:v>53026067.819999978</c:v>
                </c:pt>
                <c:pt idx="1">
                  <c:v>50846543.099999994</c:v>
                </c:pt>
                <c:pt idx="2">
                  <c:v>22730606.739999983</c:v>
                </c:pt>
                <c:pt idx="3">
                  <c:v>17482670.559999999</c:v>
                </c:pt>
              </c:numCache>
            </c:numRef>
          </c:val>
          <c:extLst>
            <c:ext xmlns:c16="http://schemas.microsoft.com/office/drawing/2014/chart" uri="{C3380CC4-5D6E-409C-BE32-E72D297353CC}">
              <c16:uniqueId val="{00000000-2650-474D-9F81-524067BCCB6B}"/>
            </c:ext>
          </c:extLst>
        </c:ser>
        <c:dLbls>
          <c:dLblPos val="outEnd"/>
          <c:showLegendKey val="0"/>
          <c:showVal val="1"/>
          <c:showCatName val="0"/>
          <c:showSerName val="0"/>
          <c:showPercent val="0"/>
          <c:showBubbleSize val="0"/>
        </c:dLbls>
        <c:gapWidth val="219"/>
        <c:overlap val="-27"/>
        <c:axId val="808030080"/>
        <c:axId val="588347856"/>
      </c:barChart>
      <c:catAx>
        <c:axId val="80803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88347856"/>
        <c:crosses val="autoZero"/>
        <c:auto val="1"/>
        <c:lblAlgn val="ctr"/>
        <c:lblOffset val="100"/>
        <c:noMultiLvlLbl val="0"/>
      </c:catAx>
      <c:valAx>
        <c:axId val="58834785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de-DE" sz="1000" b="0" i="0" u="none" strike="noStrike" kern="1200" baseline="0">
                    <a:solidFill>
                      <a:sysClr val="windowText" lastClr="000000">
                        <a:lumMod val="65000"/>
                        <a:lumOff val="35000"/>
                      </a:sysClr>
                    </a:solidFill>
                  </a:rPr>
                  <a:t>Revenue (€m)</a:t>
                </a:r>
              </a:p>
            </c:rich>
          </c:tx>
          <c:layout>
            <c:manualLayout>
              <c:xMode val="edge"/>
              <c:yMode val="edge"/>
              <c:x val="1.9444444444444445E-2"/>
              <c:y val="0.36145049577136196"/>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803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[Sales_Market_Performance_Dashboard.xlsx]Dashboard_Data!pt_DashboardCountryRevenue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Revenue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Dashboard_Data!$F$4</c:f>
              <c:strCache>
                <c:ptCount val="1"/>
                <c:pt idx="0">
                  <c:v>Ergebnis</c:v>
                </c:pt>
              </c:strCache>
            </c:strRef>
          </c:tx>
          <c:spPr>
            <a:solidFill>
              <a:schemeClr val="accent1"/>
            </a:solidFill>
            <a:ln>
              <a:noFill/>
            </a:ln>
            <a:effectLst/>
          </c:spPr>
          <c:invertIfNegative val="0"/>
          <c:dLbls>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Dashboard_Data!$E$5:$E$12</c:f>
              <c:strCache>
                <c:ptCount val="7"/>
                <c:pt idx="0">
                  <c:v>Germany</c:v>
                </c:pt>
                <c:pt idx="1">
                  <c:v>France</c:v>
                </c:pt>
                <c:pt idx="2">
                  <c:v>Italy</c:v>
                </c:pt>
                <c:pt idx="3">
                  <c:v>Spain</c:v>
                </c:pt>
                <c:pt idx="4">
                  <c:v>Netherlands</c:v>
                </c:pt>
                <c:pt idx="5">
                  <c:v>Poland</c:v>
                </c:pt>
                <c:pt idx="6">
                  <c:v>Austria</c:v>
                </c:pt>
              </c:strCache>
            </c:strRef>
          </c:cat>
          <c:val>
            <c:numRef>
              <c:f>Dashboard_Data!$F$5:$F$12</c:f>
              <c:numCache>
                <c:formatCode>#,##0\ "€"</c:formatCode>
                <c:ptCount val="7"/>
                <c:pt idx="0">
                  <c:v>49037538.55999998</c:v>
                </c:pt>
                <c:pt idx="1">
                  <c:v>28430416.32</c:v>
                </c:pt>
                <c:pt idx="2">
                  <c:v>18900032.330000002</c:v>
                </c:pt>
                <c:pt idx="3">
                  <c:v>16538429.060000008</c:v>
                </c:pt>
                <c:pt idx="4">
                  <c:v>11854286.350000005</c:v>
                </c:pt>
                <c:pt idx="5">
                  <c:v>9866072.8400000054</c:v>
                </c:pt>
                <c:pt idx="6">
                  <c:v>9459112.7599999998</c:v>
                </c:pt>
              </c:numCache>
            </c:numRef>
          </c:val>
          <c:extLst>
            <c:ext xmlns:c16="http://schemas.microsoft.com/office/drawing/2014/chart" uri="{C3380CC4-5D6E-409C-BE32-E72D297353CC}">
              <c16:uniqueId val="{00000000-F632-40E5-A157-38ED268BBC64}"/>
            </c:ext>
          </c:extLst>
        </c:ser>
        <c:dLbls>
          <c:dLblPos val="outEnd"/>
          <c:showLegendKey val="0"/>
          <c:showVal val="1"/>
          <c:showCatName val="0"/>
          <c:showSerName val="0"/>
          <c:showPercent val="0"/>
          <c:showBubbleSize val="0"/>
        </c:dLbls>
        <c:gapWidth val="182"/>
        <c:axId val="808022192"/>
        <c:axId val="806251632"/>
      </c:barChart>
      <c:catAx>
        <c:axId val="808022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6251632"/>
        <c:crosses val="autoZero"/>
        <c:auto val="1"/>
        <c:lblAlgn val="ctr"/>
        <c:lblOffset val="100"/>
        <c:noMultiLvlLbl val="0"/>
      </c:catAx>
      <c:valAx>
        <c:axId val="806251632"/>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000" b="0" i="0" u="none" strike="noStrike" baseline="0"/>
                  <a:t>Revenue (€m)</a:t>
                </a:r>
                <a:endParaRPr lang="de-DE"/>
              </a:p>
            </c:rich>
          </c:tx>
          <c:layout>
            <c:manualLayout>
              <c:xMode val="edge"/>
              <c:yMode val="edge"/>
              <c:x val="0.45213779527559056"/>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8022192"/>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[Sales_Market_Performance_Dashboard.xlsx]Dashboard_Data!pt_MonthlyRevenueTarget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Monthly Revenue vs Target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rnd">
            <a:solidFill>
              <a:schemeClr val="accent2"/>
            </a:solidFill>
            <a:prstDash val="dash"/>
            <a:round/>
          </a:ln>
          <a:effectLst/>
        </c:spPr>
        <c:marker>
          <c:symbol val="circle"/>
          <c:size val="5"/>
          <c:spPr>
            <a:solidFill>
              <a:schemeClr val="accent2"/>
            </a:solidFill>
            <a:ln w="31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rnd">
            <a:solidFill>
              <a:schemeClr val="accent1"/>
            </a:solidFill>
            <a:prstDash val="dash"/>
            <a:round/>
          </a:ln>
          <a:effectLst/>
        </c:spPr>
        <c:marker>
          <c:symbol val="circle"/>
          <c:size val="5"/>
          <c:spPr>
            <a:solidFill>
              <a:schemeClr val="accent2"/>
            </a:solidFill>
            <a:ln w="31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9525" cap="rnd">
            <a:solidFill>
              <a:schemeClr val="accent1"/>
            </a:solidFill>
            <a:prstDash val="dash"/>
            <a:round/>
          </a:ln>
          <a:effectLst/>
        </c:spPr>
        <c:marker>
          <c:symbol val="circle"/>
          <c:size val="5"/>
          <c:spPr>
            <a:solidFill>
              <a:schemeClr val="accent2"/>
            </a:solidFill>
            <a:ln w="31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Dashboard_Data!$B$3</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Dashboard_Data!$A$4:$A$12</c:f>
              <c:strCache>
                <c:ptCount val="8"/>
                <c:pt idx="0">
                  <c:v>Jan</c:v>
                </c:pt>
                <c:pt idx="1">
                  <c:v>Feb</c:v>
                </c:pt>
                <c:pt idx="2">
                  <c:v>Mrz</c:v>
                </c:pt>
                <c:pt idx="3">
                  <c:v>Apr</c:v>
                </c:pt>
                <c:pt idx="4">
                  <c:v>Mai</c:v>
                </c:pt>
                <c:pt idx="5">
                  <c:v>Jun</c:v>
                </c:pt>
                <c:pt idx="6">
                  <c:v>Jul</c:v>
                </c:pt>
                <c:pt idx="7">
                  <c:v>Aug</c:v>
                </c:pt>
              </c:strCache>
            </c:strRef>
          </c:cat>
          <c:val>
            <c:numRef>
              <c:f>Dashboard_Data!$B$4:$B$12</c:f>
              <c:numCache>
                <c:formatCode>#,##0\ "€"</c:formatCode>
                <c:ptCount val="8"/>
                <c:pt idx="0">
                  <c:v>17610859.580000002</c:v>
                </c:pt>
                <c:pt idx="1">
                  <c:v>17773720.84</c:v>
                </c:pt>
                <c:pt idx="2">
                  <c:v>18620830.02</c:v>
                </c:pt>
                <c:pt idx="3">
                  <c:v>19064124.200000007</c:v>
                </c:pt>
                <c:pt idx="4">
                  <c:v>18932319.370000001</c:v>
                </c:pt>
                <c:pt idx="5">
                  <c:v>18299448.719999999</c:v>
                </c:pt>
                <c:pt idx="6">
                  <c:v>17571556.349999998</c:v>
                </c:pt>
                <c:pt idx="7">
                  <c:v>16213029.140000001</c:v>
                </c:pt>
              </c:numCache>
            </c:numRef>
          </c:val>
          <c:smooth val="0"/>
          <c:extLst>
            <c:ext xmlns:c16="http://schemas.microsoft.com/office/drawing/2014/chart" uri="{C3380CC4-5D6E-409C-BE32-E72D297353CC}">
              <c16:uniqueId val="{00000000-5FDB-4085-B385-327C4B204D5F}"/>
            </c:ext>
          </c:extLst>
        </c:ser>
        <c:ser>
          <c:idx val="1"/>
          <c:order val="1"/>
          <c:tx>
            <c:strRef>
              <c:f>Dashboard_Data!$C$3</c:f>
              <c:strCache>
                <c:ptCount val="1"/>
                <c:pt idx="0">
                  <c:v>Target</c:v>
                </c:pt>
              </c:strCache>
            </c:strRef>
          </c:tx>
          <c:spPr>
            <a:ln w="9525" cap="rnd">
              <a:solidFill>
                <a:schemeClr val="accent2"/>
              </a:solidFill>
              <a:prstDash val="dash"/>
              <a:round/>
            </a:ln>
            <a:effectLst/>
          </c:spPr>
          <c:marker>
            <c:symbol val="circle"/>
            <c:size val="5"/>
            <c:spPr>
              <a:solidFill>
                <a:schemeClr val="accent2"/>
              </a:solidFill>
              <a:ln w="3175">
                <a:solidFill>
                  <a:schemeClr val="accent2"/>
                </a:solidFill>
              </a:ln>
              <a:effectLst/>
            </c:spPr>
          </c:marker>
          <c:cat>
            <c:strRef>
              <c:f>Dashboard_Data!$A$4:$A$12</c:f>
              <c:strCache>
                <c:ptCount val="8"/>
                <c:pt idx="0">
                  <c:v>Jan</c:v>
                </c:pt>
                <c:pt idx="1">
                  <c:v>Feb</c:v>
                </c:pt>
                <c:pt idx="2">
                  <c:v>Mrz</c:v>
                </c:pt>
                <c:pt idx="3">
                  <c:v>Apr</c:v>
                </c:pt>
                <c:pt idx="4">
                  <c:v>Mai</c:v>
                </c:pt>
                <c:pt idx="5">
                  <c:v>Jun</c:v>
                </c:pt>
                <c:pt idx="6">
                  <c:v>Jul</c:v>
                </c:pt>
                <c:pt idx="7">
                  <c:v>Aug</c:v>
                </c:pt>
              </c:strCache>
            </c:strRef>
          </c:cat>
          <c:val>
            <c:numRef>
              <c:f>Dashboard_Data!$C$4:$C$12</c:f>
              <c:numCache>
                <c:formatCode>#,##0\ "€"</c:formatCode>
                <c:ptCount val="8"/>
                <c:pt idx="0">
                  <c:v>17249020.410000004</c:v>
                </c:pt>
                <c:pt idx="1">
                  <c:v>17482551.600000005</c:v>
                </c:pt>
                <c:pt idx="2">
                  <c:v>18186599.320000004</c:v>
                </c:pt>
                <c:pt idx="3">
                  <c:v>18757741.289999999</c:v>
                </c:pt>
                <c:pt idx="4">
                  <c:v>18481425.460000005</c:v>
                </c:pt>
                <c:pt idx="5">
                  <c:v>17959018.000000007</c:v>
                </c:pt>
                <c:pt idx="6">
                  <c:v>17255632.02</c:v>
                </c:pt>
                <c:pt idx="7">
                  <c:v>15854226.179999998</c:v>
                </c:pt>
              </c:numCache>
            </c:numRef>
          </c:val>
          <c:smooth val="0"/>
          <c:extLst>
            <c:ext xmlns:c16="http://schemas.microsoft.com/office/drawing/2014/chart" uri="{C3380CC4-5D6E-409C-BE32-E72D297353CC}">
              <c16:uniqueId val="{00000001-5FDB-4085-B385-327C4B204D5F}"/>
            </c:ext>
          </c:extLst>
        </c:ser>
        <c:dLbls>
          <c:showLegendKey val="0"/>
          <c:showVal val="0"/>
          <c:showCatName val="0"/>
          <c:showSerName val="0"/>
          <c:showPercent val="0"/>
          <c:showBubbleSize val="0"/>
        </c:dLbls>
        <c:marker val="1"/>
        <c:smooth val="0"/>
        <c:axId val="76882463"/>
        <c:axId val="806220912"/>
      </c:lineChart>
      <c:catAx>
        <c:axId val="76882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6220912"/>
        <c:crosses val="autoZero"/>
        <c:auto val="1"/>
        <c:lblAlgn val="ctr"/>
        <c:lblOffset val="100"/>
        <c:noMultiLvlLbl val="0"/>
      </c:catAx>
      <c:valAx>
        <c:axId val="806220912"/>
        <c:scaling>
          <c:orientation val="minMax"/>
        </c:scaling>
        <c:delete val="0"/>
        <c:axPos val="l"/>
        <c:majorGridlines>
          <c:spPr>
            <a:ln w="9525" cap="flat" cmpd="sng" algn="ctr">
              <a:solidFill>
                <a:schemeClr val="bg1">
                  <a:lumMod val="9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6882463"/>
        <c:crosses val="autoZero"/>
        <c:crossBetween val="between"/>
        <c:dispUnits>
          <c:builtInUnit val="millions"/>
          <c:dispUnitsLbl>
            <c:layout>
              <c:manualLayout>
                <c:xMode val="edge"/>
                <c:yMode val="edge"/>
                <c:x val="2.2222222222222223E-2"/>
                <c:y val="0.39856481481481482"/>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000" b="0" i="0" u="none" strike="noStrike" baseline="0"/>
                    <a:t>Revenue (€m)</a:t>
                  </a:r>
                  <a:endParaRPr lang="de-DE"/>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[Sales_Market_Performance_Dashboard.xlsx]Dashboard_Data!pt_MonthlyRevenueTarget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Monthly Revenue vs Target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9525" cap="rnd">
            <a:solidFill>
              <a:schemeClr val="accent2"/>
            </a:solidFill>
            <a:prstDash val="dash"/>
            <a:round/>
          </a:ln>
          <a:effectLst/>
        </c:spPr>
        <c:marker>
          <c:symbol val="circle"/>
          <c:size val="5"/>
          <c:spPr>
            <a:solidFill>
              <a:schemeClr val="accent2"/>
            </a:solidFill>
            <a:ln w="31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Dashboard_Data!$B$3</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Dashboard_Data!$A$4:$A$12</c:f>
              <c:strCache>
                <c:ptCount val="8"/>
                <c:pt idx="0">
                  <c:v>Jan</c:v>
                </c:pt>
                <c:pt idx="1">
                  <c:v>Feb</c:v>
                </c:pt>
                <c:pt idx="2">
                  <c:v>Mrz</c:v>
                </c:pt>
                <c:pt idx="3">
                  <c:v>Apr</c:v>
                </c:pt>
                <c:pt idx="4">
                  <c:v>Mai</c:v>
                </c:pt>
                <c:pt idx="5">
                  <c:v>Jun</c:v>
                </c:pt>
                <c:pt idx="6">
                  <c:v>Jul</c:v>
                </c:pt>
                <c:pt idx="7">
                  <c:v>Aug</c:v>
                </c:pt>
              </c:strCache>
            </c:strRef>
          </c:cat>
          <c:val>
            <c:numRef>
              <c:f>Dashboard_Data!$B$4:$B$12</c:f>
              <c:numCache>
                <c:formatCode>#,##0\ "€"</c:formatCode>
                <c:ptCount val="8"/>
                <c:pt idx="0">
                  <c:v>17610859.580000002</c:v>
                </c:pt>
                <c:pt idx="1">
                  <c:v>17773720.84</c:v>
                </c:pt>
                <c:pt idx="2">
                  <c:v>18620830.02</c:v>
                </c:pt>
                <c:pt idx="3">
                  <c:v>19064124.200000007</c:v>
                </c:pt>
                <c:pt idx="4">
                  <c:v>18932319.370000001</c:v>
                </c:pt>
                <c:pt idx="5">
                  <c:v>18299448.719999999</c:v>
                </c:pt>
                <c:pt idx="6">
                  <c:v>17571556.349999998</c:v>
                </c:pt>
                <c:pt idx="7">
                  <c:v>16213029.140000001</c:v>
                </c:pt>
              </c:numCache>
            </c:numRef>
          </c:val>
          <c:smooth val="0"/>
          <c:extLst>
            <c:ext xmlns:c16="http://schemas.microsoft.com/office/drawing/2014/chart" uri="{C3380CC4-5D6E-409C-BE32-E72D297353CC}">
              <c16:uniqueId val="{00000000-7953-4668-8EE2-A7C21BBCE3A7}"/>
            </c:ext>
          </c:extLst>
        </c:ser>
        <c:ser>
          <c:idx val="1"/>
          <c:order val="1"/>
          <c:tx>
            <c:strRef>
              <c:f>Dashboard_Data!$C$3</c:f>
              <c:strCache>
                <c:ptCount val="1"/>
                <c:pt idx="0">
                  <c:v>Target</c:v>
                </c:pt>
              </c:strCache>
            </c:strRef>
          </c:tx>
          <c:spPr>
            <a:ln w="9525" cap="rnd">
              <a:solidFill>
                <a:schemeClr val="accent2"/>
              </a:solidFill>
              <a:prstDash val="dash"/>
              <a:round/>
            </a:ln>
            <a:effectLst/>
          </c:spPr>
          <c:marker>
            <c:symbol val="circle"/>
            <c:size val="5"/>
            <c:spPr>
              <a:solidFill>
                <a:schemeClr val="accent2"/>
              </a:solidFill>
              <a:ln w="3175">
                <a:solidFill>
                  <a:schemeClr val="accent2"/>
                </a:solidFill>
              </a:ln>
              <a:effectLst/>
            </c:spPr>
          </c:marker>
          <c:cat>
            <c:strRef>
              <c:f>Dashboard_Data!$A$4:$A$12</c:f>
              <c:strCache>
                <c:ptCount val="8"/>
                <c:pt idx="0">
                  <c:v>Jan</c:v>
                </c:pt>
                <c:pt idx="1">
                  <c:v>Feb</c:v>
                </c:pt>
                <c:pt idx="2">
                  <c:v>Mrz</c:v>
                </c:pt>
                <c:pt idx="3">
                  <c:v>Apr</c:v>
                </c:pt>
                <c:pt idx="4">
                  <c:v>Mai</c:v>
                </c:pt>
                <c:pt idx="5">
                  <c:v>Jun</c:v>
                </c:pt>
                <c:pt idx="6">
                  <c:v>Jul</c:v>
                </c:pt>
                <c:pt idx="7">
                  <c:v>Aug</c:v>
                </c:pt>
              </c:strCache>
            </c:strRef>
          </c:cat>
          <c:val>
            <c:numRef>
              <c:f>Dashboard_Data!$C$4:$C$12</c:f>
              <c:numCache>
                <c:formatCode>#,##0\ "€"</c:formatCode>
                <c:ptCount val="8"/>
                <c:pt idx="0">
                  <c:v>17249020.410000004</c:v>
                </c:pt>
                <c:pt idx="1">
                  <c:v>17482551.600000005</c:v>
                </c:pt>
                <c:pt idx="2">
                  <c:v>18186599.320000004</c:v>
                </c:pt>
                <c:pt idx="3">
                  <c:v>18757741.289999999</c:v>
                </c:pt>
                <c:pt idx="4">
                  <c:v>18481425.460000005</c:v>
                </c:pt>
                <c:pt idx="5">
                  <c:v>17959018.000000007</c:v>
                </c:pt>
                <c:pt idx="6">
                  <c:v>17255632.02</c:v>
                </c:pt>
                <c:pt idx="7">
                  <c:v>15854226.179999998</c:v>
                </c:pt>
              </c:numCache>
            </c:numRef>
          </c:val>
          <c:smooth val="0"/>
          <c:extLst>
            <c:ext xmlns:c16="http://schemas.microsoft.com/office/drawing/2014/chart" uri="{C3380CC4-5D6E-409C-BE32-E72D297353CC}">
              <c16:uniqueId val="{00000001-7953-4668-8EE2-A7C21BBCE3A7}"/>
            </c:ext>
          </c:extLst>
        </c:ser>
        <c:dLbls>
          <c:showLegendKey val="0"/>
          <c:showVal val="0"/>
          <c:showCatName val="0"/>
          <c:showSerName val="0"/>
          <c:showPercent val="0"/>
          <c:showBubbleSize val="0"/>
        </c:dLbls>
        <c:marker val="1"/>
        <c:smooth val="0"/>
        <c:axId val="76882463"/>
        <c:axId val="806220912"/>
      </c:lineChart>
      <c:catAx>
        <c:axId val="76882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6220912"/>
        <c:crosses val="autoZero"/>
        <c:auto val="1"/>
        <c:lblAlgn val="ctr"/>
        <c:lblOffset val="100"/>
        <c:noMultiLvlLbl val="0"/>
      </c:catAx>
      <c:valAx>
        <c:axId val="806220912"/>
        <c:scaling>
          <c:orientation val="minMax"/>
          <c:max val="20000000"/>
          <c:min val="15000000"/>
        </c:scaling>
        <c:delete val="0"/>
        <c:axPos val="l"/>
        <c:majorGridlines>
          <c:spPr>
            <a:ln w="9525" cap="flat" cmpd="sng" algn="ctr">
              <a:solidFill>
                <a:schemeClr val="bg1">
                  <a:lumMod val="9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6882463"/>
        <c:crosses val="autoZero"/>
        <c:crossBetween val="between"/>
        <c:majorUnit val="1000000"/>
        <c:minorUnit val="500000"/>
        <c:dispUnits>
          <c:builtInUnit val="millions"/>
          <c:dispUnitsLbl>
            <c:layout>
              <c:manualLayout>
                <c:xMode val="edge"/>
                <c:yMode val="edge"/>
                <c:x val="2.2222222222222223E-2"/>
                <c:y val="0.39856481481481482"/>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000" b="0" i="0" u="none" strike="noStrike" baseline="0"/>
                    <a:t>Revenue (€m)</a:t>
                  </a:r>
                  <a:endParaRPr lang="de-DE"/>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[Sales_Market_Performance_Dashboard.xlsx]Dashboard_Data!pt_DashboardCountryRevenue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Revenue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Dashboard_Data!$F$4</c:f>
              <c:strCache>
                <c:ptCount val="1"/>
                <c:pt idx="0">
                  <c:v>Ergebnis</c:v>
                </c:pt>
              </c:strCache>
            </c:strRef>
          </c:tx>
          <c:spPr>
            <a:solidFill>
              <a:schemeClr val="accent1"/>
            </a:solidFill>
            <a:ln>
              <a:noFill/>
            </a:ln>
            <a:effectLst/>
          </c:spPr>
          <c:invertIfNegative val="0"/>
          <c:dLbls>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Dashboard_Data!$E$5:$E$12</c:f>
              <c:strCache>
                <c:ptCount val="7"/>
                <c:pt idx="0">
                  <c:v>Germany</c:v>
                </c:pt>
                <c:pt idx="1">
                  <c:v>France</c:v>
                </c:pt>
                <c:pt idx="2">
                  <c:v>Italy</c:v>
                </c:pt>
                <c:pt idx="3">
                  <c:v>Spain</c:v>
                </c:pt>
                <c:pt idx="4">
                  <c:v>Netherlands</c:v>
                </c:pt>
                <c:pt idx="5">
                  <c:v>Poland</c:v>
                </c:pt>
                <c:pt idx="6">
                  <c:v>Austria</c:v>
                </c:pt>
              </c:strCache>
            </c:strRef>
          </c:cat>
          <c:val>
            <c:numRef>
              <c:f>Dashboard_Data!$F$5:$F$12</c:f>
              <c:numCache>
                <c:formatCode>#,##0\ "€"</c:formatCode>
                <c:ptCount val="7"/>
                <c:pt idx="0">
                  <c:v>49037538.55999998</c:v>
                </c:pt>
                <c:pt idx="1">
                  <c:v>28430416.32</c:v>
                </c:pt>
                <c:pt idx="2">
                  <c:v>18900032.330000002</c:v>
                </c:pt>
                <c:pt idx="3">
                  <c:v>16538429.060000008</c:v>
                </c:pt>
                <c:pt idx="4">
                  <c:v>11854286.350000005</c:v>
                </c:pt>
                <c:pt idx="5">
                  <c:v>9866072.8400000054</c:v>
                </c:pt>
                <c:pt idx="6">
                  <c:v>9459112.7599999998</c:v>
                </c:pt>
              </c:numCache>
            </c:numRef>
          </c:val>
          <c:extLst>
            <c:ext xmlns:c16="http://schemas.microsoft.com/office/drawing/2014/chart" uri="{C3380CC4-5D6E-409C-BE32-E72D297353CC}">
              <c16:uniqueId val="{00000000-4BC9-4916-9E49-5DF49EB371E5}"/>
            </c:ext>
          </c:extLst>
        </c:ser>
        <c:dLbls>
          <c:dLblPos val="outEnd"/>
          <c:showLegendKey val="0"/>
          <c:showVal val="1"/>
          <c:showCatName val="0"/>
          <c:showSerName val="0"/>
          <c:showPercent val="0"/>
          <c:showBubbleSize val="0"/>
        </c:dLbls>
        <c:gapWidth val="182"/>
        <c:axId val="808022192"/>
        <c:axId val="806251632"/>
      </c:barChart>
      <c:catAx>
        <c:axId val="808022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6251632"/>
        <c:crosses val="autoZero"/>
        <c:auto val="1"/>
        <c:lblAlgn val="ctr"/>
        <c:lblOffset val="100"/>
        <c:noMultiLvlLbl val="0"/>
      </c:catAx>
      <c:valAx>
        <c:axId val="806251632"/>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000" b="0" i="0" u="none" strike="noStrike" baseline="0"/>
                  <a:t>Revenue (€m)</a:t>
                </a:r>
                <a:endParaRPr lang="de-DE"/>
              </a:p>
            </c:rich>
          </c:tx>
          <c:layout>
            <c:manualLayout>
              <c:xMode val="edge"/>
              <c:yMode val="edge"/>
              <c:x val="0.45213779527559056"/>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8022192"/>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[Sales_Market_Performance_Dashboard.xlsx]Dashboard_Data!pt_DashboardProductRevenue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Dashboard_Data!$J$4</c:f>
              <c:strCache>
                <c:ptCount val="1"/>
                <c:pt idx="0">
                  <c:v>Ergebnis</c:v>
                </c:pt>
              </c:strCache>
            </c:strRef>
          </c:tx>
          <c:spPr>
            <a:solidFill>
              <a:schemeClr val="accent1"/>
            </a:solidFill>
            <a:ln>
              <a:noFill/>
            </a:ln>
            <a:effectLst/>
          </c:spPr>
          <c:invertIfNegative val="0"/>
          <c:dLbls>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Dashboard_Data!$I$5:$I$9</c:f>
              <c:strCache>
                <c:ptCount val="4"/>
                <c:pt idx="0">
                  <c:v>Progressive</c:v>
                </c:pt>
                <c:pt idx="1">
                  <c:v>Single Vision</c:v>
                </c:pt>
                <c:pt idx="2">
                  <c:v>Occupational / Digital</c:v>
                </c:pt>
                <c:pt idx="3">
                  <c:v>Myopia Management</c:v>
                </c:pt>
              </c:strCache>
            </c:strRef>
          </c:cat>
          <c:val>
            <c:numRef>
              <c:f>Dashboard_Data!$J$5:$J$9</c:f>
              <c:numCache>
                <c:formatCode>#,##0\ "€"</c:formatCode>
                <c:ptCount val="4"/>
                <c:pt idx="0">
                  <c:v>53026067.819999978</c:v>
                </c:pt>
                <c:pt idx="1">
                  <c:v>50846543.099999994</c:v>
                </c:pt>
                <c:pt idx="2">
                  <c:v>22730606.739999983</c:v>
                </c:pt>
                <c:pt idx="3">
                  <c:v>17482670.559999999</c:v>
                </c:pt>
              </c:numCache>
            </c:numRef>
          </c:val>
          <c:extLst>
            <c:ext xmlns:c16="http://schemas.microsoft.com/office/drawing/2014/chart" uri="{C3380CC4-5D6E-409C-BE32-E72D297353CC}">
              <c16:uniqueId val="{00000000-166F-448B-9F41-3CE7F47AF0E1}"/>
            </c:ext>
          </c:extLst>
        </c:ser>
        <c:dLbls>
          <c:dLblPos val="outEnd"/>
          <c:showLegendKey val="0"/>
          <c:showVal val="1"/>
          <c:showCatName val="0"/>
          <c:showSerName val="0"/>
          <c:showPercent val="0"/>
          <c:showBubbleSize val="0"/>
        </c:dLbls>
        <c:gapWidth val="219"/>
        <c:overlap val="-27"/>
        <c:axId val="808030080"/>
        <c:axId val="588347856"/>
      </c:barChart>
      <c:catAx>
        <c:axId val="80803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88347856"/>
        <c:crosses val="autoZero"/>
        <c:auto val="1"/>
        <c:lblAlgn val="ctr"/>
        <c:lblOffset val="100"/>
        <c:noMultiLvlLbl val="0"/>
      </c:catAx>
      <c:valAx>
        <c:axId val="58834785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de-DE" sz="1000" b="0" i="0" u="none" strike="noStrike" kern="1200" baseline="0">
                    <a:solidFill>
                      <a:sysClr val="windowText" lastClr="000000">
                        <a:lumMod val="65000"/>
                        <a:lumOff val="35000"/>
                      </a:sysClr>
                    </a:solidFill>
                  </a:rPr>
                  <a:t>Revenue (€m)</a:t>
                </a:r>
              </a:p>
            </c:rich>
          </c:tx>
          <c:layout>
            <c:manualLayout>
              <c:xMode val="edge"/>
              <c:yMode val="edge"/>
              <c:x val="1.9444444444444445E-2"/>
              <c:y val="0.36145049577136196"/>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de-D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803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Market Share by Country</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Dashboard_Data!$V$4</c:f>
              <c:strCache>
                <c:ptCount val="1"/>
                <c:pt idx="0">
                  <c:v>Market Share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Dashboard_Data!$U$5:$U$11</c:f>
              <c:strCache>
                <c:ptCount val="7"/>
                <c:pt idx="0">
                  <c:v>Germany</c:v>
                </c:pt>
                <c:pt idx="1">
                  <c:v>Austria</c:v>
                </c:pt>
                <c:pt idx="2">
                  <c:v>Netherlands</c:v>
                </c:pt>
                <c:pt idx="3">
                  <c:v>France</c:v>
                </c:pt>
                <c:pt idx="4">
                  <c:v>Italy</c:v>
                </c:pt>
                <c:pt idx="5">
                  <c:v>Spain</c:v>
                </c:pt>
                <c:pt idx="6">
                  <c:v>Poland</c:v>
                </c:pt>
              </c:strCache>
            </c:strRef>
          </c:cat>
          <c:val>
            <c:numRef>
              <c:f>Dashboard_Data!$V$5:$V$11</c:f>
              <c:numCache>
                <c:formatCode>0.0%</c:formatCode>
                <c:ptCount val="7"/>
                <c:pt idx="0">
                  <c:v>0.17688887827681893</c:v>
                </c:pt>
                <c:pt idx="1">
                  <c:v>0.15748905187506684</c:v>
                </c:pt>
                <c:pt idx="2">
                  <c:v>0.14747576780518282</c:v>
                </c:pt>
                <c:pt idx="3">
                  <c:v>0.1316543178693696</c:v>
                </c:pt>
                <c:pt idx="4">
                  <c:v>0.11433139048646072</c:v>
                </c:pt>
                <c:pt idx="5">
                  <c:v>0.11360186940837243</c:v>
                </c:pt>
                <c:pt idx="6">
                  <c:v>9.3888748742879682E-2</c:v>
                </c:pt>
              </c:numCache>
            </c:numRef>
          </c:val>
          <c:extLst>
            <c:ext xmlns:c16="http://schemas.microsoft.com/office/drawing/2014/chart" uri="{C3380CC4-5D6E-409C-BE32-E72D297353CC}">
              <c16:uniqueId val="{00000000-94CD-4876-99E4-767D680BA0DD}"/>
            </c:ext>
          </c:extLst>
        </c:ser>
        <c:dLbls>
          <c:dLblPos val="outEnd"/>
          <c:showLegendKey val="0"/>
          <c:showVal val="1"/>
          <c:showCatName val="0"/>
          <c:showSerName val="0"/>
          <c:showPercent val="0"/>
          <c:showBubbleSize val="0"/>
        </c:dLbls>
        <c:gapWidth val="182"/>
        <c:axId val="463296687"/>
        <c:axId val="806170032"/>
      </c:barChart>
      <c:catAx>
        <c:axId val="463296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06170032"/>
        <c:crosses val="autoZero"/>
        <c:auto val="1"/>
        <c:lblAlgn val="ctr"/>
        <c:lblOffset val="100"/>
        <c:noMultiLvlLbl val="0"/>
      </c:catAx>
      <c:valAx>
        <c:axId val="806170032"/>
        <c:scaling>
          <c:orientation val="minMax"/>
        </c:scaling>
        <c:delete val="0"/>
        <c:axPos val="b"/>
        <c:majorGridlines>
          <c:spPr>
            <a:ln w="9525" cap="flat" cmpd="sng" algn="ctr">
              <a:solidFill>
                <a:schemeClr val="bg1">
                  <a:lumMod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6329668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525319</xdr:colOff>
      <xdr:row>35</xdr:row>
      <xdr:rowOff>131620</xdr:rowOff>
    </xdr:from>
    <xdr:to>
      <xdr:col>12</xdr:col>
      <xdr:colOff>565049</xdr:colOff>
      <xdr:row>51</xdr:row>
      <xdr:rowOff>212564</xdr:rowOff>
    </xdr:to>
    <xdr:graphicFrame macro="">
      <xdr:nvGraphicFramePr>
        <xdr:cNvPr id="12" name="Diagramm 11">
          <a:extLst>
            <a:ext uri="{FF2B5EF4-FFF2-40B4-BE49-F238E27FC236}">
              <a16:creationId xmlns:a16="http://schemas.microsoft.com/office/drawing/2014/main" id="{3237D695-3BC3-4CA6-9CFC-F5E6DD50E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131620</xdr:rowOff>
    </xdr:from>
    <xdr:to>
      <xdr:col>6</xdr:col>
      <xdr:colOff>173948</xdr:colOff>
      <xdr:row>52</xdr:row>
      <xdr:rowOff>34639</xdr:rowOff>
    </xdr:to>
    <xdr:graphicFrame macro="">
      <xdr:nvGraphicFramePr>
        <xdr:cNvPr id="13" name="Diagramm 12">
          <a:extLst>
            <a:ext uri="{FF2B5EF4-FFF2-40B4-BE49-F238E27FC236}">
              <a16:creationId xmlns:a16="http://schemas.microsoft.com/office/drawing/2014/main" id="{133962DA-98F9-4A4A-A32B-513E43CC8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467591</xdr:colOff>
      <xdr:row>18</xdr:row>
      <xdr:rowOff>68117</xdr:rowOff>
    </xdr:from>
    <xdr:to>
      <xdr:col>12</xdr:col>
      <xdr:colOff>548408</xdr:colOff>
      <xdr:row>35</xdr:row>
      <xdr:rowOff>475</xdr:rowOff>
    </xdr:to>
    <xdr:graphicFrame macro="">
      <xdr:nvGraphicFramePr>
        <xdr:cNvPr id="14" name="Diagramm 13">
          <a:extLst>
            <a:ext uri="{FF2B5EF4-FFF2-40B4-BE49-F238E27FC236}">
              <a16:creationId xmlns:a16="http://schemas.microsoft.com/office/drawing/2014/main" id="{3DDFFC9A-9614-4B48-AE0A-CDEAB6E52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28863</xdr:colOff>
      <xdr:row>18</xdr:row>
      <xdr:rowOff>81153</xdr:rowOff>
    </xdr:from>
    <xdr:to>
      <xdr:col>6</xdr:col>
      <xdr:colOff>109968</xdr:colOff>
      <xdr:row>35</xdr:row>
      <xdr:rowOff>11546</xdr:rowOff>
    </xdr:to>
    <xdr:graphicFrame macro="">
      <xdr:nvGraphicFramePr>
        <xdr:cNvPr id="15" name="Diagramm 14">
          <a:extLst>
            <a:ext uri="{FF2B5EF4-FFF2-40B4-BE49-F238E27FC236}">
              <a16:creationId xmlns:a16="http://schemas.microsoft.com/office/drawing/2014/main" id="{20380272-84AE-4236-A0EA-1F9AA3FFF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146050</xdr:colOff>
      <xdr:row>11</xdr:row>
      <xdr:rowOff>95251</xdr:rowOff>
    </xdr:from>
    <xdr:to>
      <xdr:col>4</xdr:col>
      <xdr:colOff>559956</xdr:colOff>
      <xdr:row>17</xdr:row>
      <xdr:rowOff>19050</xdr:rowOff>
    </xdr:to>
    <mc:AlternateContent xmlns:mc="http://schemas.openxmlformats.org/markup-compatibility/2006">
      <mc:Choice xmlns:a14="http://schemas.microsoft.com/office/drawing/2010/main" Requires="a14">
        <xdr:graphicFrame macro="">
          <xdr:nvGraphicFramePr>
            <xdr:cNvPr id="16" name="Country">
              <a:extLst>
                <a:ext uri="{FF2B5EF4-FFF2-40B4-BE49-F238E27FC236}">
                  <a16:creationId xmlns:a16="http://schemas.microsoft.com/office/drawing/2014/main" id="{9C3B4BA8-DFA8-4CDB-8B5B-A3870C379E5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6050" y="2133601"/>
              <a:ext cx="3665106" cy="990599"/>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4</xdr:col>
      <xdr:colOff>675989</xdr:colOff>
      <xdr:row>11</xdr:row>
      <xdr:rowOff>94097</xdr:rowOff>
    </xdr:from>
    <xdr:to>
      <xdr:col>8</xdr:col>
      <xdr:colOff>254003</xdr:colOff>
      <xdr:row>17</xdr:row>
      <xdr:rowOff>24246</xdr:rowOff>
    </xdr:to>
    <mc:AlternateContent xmlns:mc="http://schemas.openxmlformats.org/markup-compatibility/2006">
      <mc:Choice xmlns:a14="http://schemas.microsoft.com/office/drawing/2010/main" Requires="a14">
        <xdr:graphicFrame macro="">
          <xdr:nvGraphicFramePr>
            <xdr:cNvPr id="17" name="Channel">
              <a:extLst>
                <a:ext uri="{FF2B5EF4-FFF2-40B4-BE49-F238E27FC236}">
                  <a16:creationId xmlns:a16="http://schemas.microsoft.com/office/drawing/2014/main" id="{8692B139-3F7E-4BAC-94E4-29E3CCC88FF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3927189" y="2132447"/>
              <a:ext cx="2829214" cy="996949"/>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8</xdr:col>
      <xdr:colOff>375229</xdr:colOff>
      <xdr:row>11</xdr:row>
      <xdr:rowOff>99869</xdr:rowOff>
    </xdr:from>
    <xdr:to>
      <xdr:col>12</xdr:col>
      <xdr:colOff>550718</xdr:colOff>
      <xdr:row>17</xdr:row>
      <xdr:rowOff>17318</xdr:rowOff>
    </xdr:to>
    <mc:AlternateContent xmlns:mc="http://schemas.openxmlformats.org/markup-compatibility/2006">
      <mc:Choice xmlns:a14="http://schemas.microsoft.com/office/drawing/2010/main" Requires="a14">
        <xdr:graphicFrame macro="">
          <xdr:nvGraphicFramePr>
            <xdr:cNvPr id="18" name="Product_Category">
              <a:extLst>
                <a:ext uri="{FF2B5EF4-FFF2-40B4-BE49-F238E27FC236}">
                  <a16:creationId xmlns:a16="http://schemas.microsoft.com/office/drawing/2014/main" id="{BF6B6A8E-5B3F-431F-8941-4D0B0CE24AD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6877629" y="2138219"/>
              <a:ext cx="3426689" cy="984249"/>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57151</xdr:rowOff>
    </xdr:from>
    <xdr:to>
      <xdr:col>3</xdr:col>
      <xdr:colOff>254000</xdr:colOff>
      <xdr:row>24</xdr:row>
      <xdr:rowOff>171451</xdr:rowOff>
    </xdr:to>
    <xdr:graphicFrame macro="">
      <xdr:nvGraphicFramePr>
        <xdr:cNvPr id="2" name="Diagramm 1">
          <a:extLst>
            <a:ext uri="{FF2B5EF4-FFF2-40B4-BE49-F238E27FC236}">
              <a16:creationId xmlns:a16="http://schemas.microsoft.com/office/drawing/2014/main" id="{B0CA1D34-4A90-32B4-CBE3-28E3B7811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403225</xdr:colOff>
      <xdr:row>13</xdr:row>
      <xdr:rowOff>38100</xdr:rowOff>
    </xdr:from>
    <xdr:to>
      <xdr:col>7</xdr:col>
      <xdr:colOff>352425</xdr:colOff>
      <xdr:row>28</xdr:row>
      <xdr:rowOff>114300</xdr:rowOff>
    </xdr:to>
    <xdr:graphicFrame macro="">
      <xdr:nvGraphicFramePr>
        <xdr:cNvPr id="3" name="Diagramm 2">
          <a:extLst>
            <a:ext uri="{FF2B5EF4-FFF2-40B4-BE49-F238E27FC236}">
              <a16:creationId xmlns:a16="http://schemas.microsoft.com/office/drawing/2014/main" id="{B5F71DA2-2D32-27F8-BB94-967125B4E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644525</xdr:colOff>
      <xdr:row>12</xdr:row>
      <xdr:rowOff>158750</xdr:rowOff>
    </xdr:from>
    <xdr:to>
      <xdr:col>11</xdr:col>
      <xdr:colOff>386292</xdr:colOff>
      <xdr:row>26</xdr:row>
      <xdr:rowOff>158750</xdr:rowOff>
    </xdr:to>
    <xdr:graphicFrame macro="">
      <xdr:nvGraphicFramePr>
        <xdr:cNvPr id="4" name="Diagramm 3">
          <a:extLst>
            <a:ext uri="{FF2B5EF4-FFF2-40B4-BE49-F238E27FC236}">
              <a16:creationId xmlns:a16="http://schemas.microsoft.com/office/drawing/2014/main" id="{D98DAF5E-0809-9B74-764F-F5F2E802B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641350</xdr:colOff>
      <xdr:row>12</xdr:row>
      <xdr:rowOff>92075</xdr:rowOff>
    </xdr:from>
    <xdr:to>
      <xdr:col>22</xdr:col>
      <xdr:colOff>146050</xdr:colOff>
      <xdr:row>27</xdr:row>
      <xdr:rowOff>168275</xdr:rowOff>
    </xdr:to>
    <xdr:graphicFrame macro="">
      <xdr:nvGraphicFramePr>
        <xdr:cNvPr id="5" name="Diagramm 4">
          <a:extLst>
            <a:ext uri="{FF2B5EF4-FFF2-40B4-BE49-F238E27FC236}">
              <a16:creationId xmlns:a16="http://schemas.microsoft.com/office/drawing/2014/main" id="{DF3880BC-D643-83AB-AD93-D3EF76C0B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e kovru" refreshedDate="46290.052733217592" createdVersion="8" refreshedVersion="8" minRefreshableVersion="3" recordCount="3696" xr:uid="{3EF80895-C597-48E5-952D-8237AC3D7E74}">
  <cacheSource type="worksheet">
    <worksheetSource name="Clean_Data"/>
  </cacheSource>
  <cacheFields count="24">
    <cacheField name="Month" numFmtId="14">
      <sharedItems containsSemiMixedTypes="0" containsNonDate="0" containsDate="1" containsString="0" minDate="2023-01-01T00:00:00" maxDate="2026-08-02T00:00:00" count="44">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fieldGroup par="23"/>
    </cacheField>
    <cacheField name="Year" numFmtId="0">
      <sharedItems containsSemiMixedTypes="0" containsString="0" containsNumber="1" containsInteger="1" minValue="2023" maxValue="2026" count="4">
        <n v="2023"/>
        <n v="2024"/>
        <n v="2025"/>
        <n v="2026"/>
      </sharedItems>
    </cacheField>
    <cacheField name="Month_Name" numFmtId="0">
      <sharedItems count="12">
        <s v="Jan"/>
        <s v="Feb"/>
        <s v="Mar"/>
        <s v="Apr"/>
        <s v="May"/>
        <s v="Jun"/>
        <s v="Jul"/>
        <s v="Aug"/>
        <s v="Sep"/>
        <s v="Oct"/>
        <s v="Nov"/>
        <s v="Dec"/>
      </sharedItems>
    </cacheField>
    <cacheField name="Country" numFmtId="0">
      <sharedItems count="7">
        <s v="Germany"/>
        <s v="France"/>
        <s v="Italy"/>
        <s v="Spain"/>
        <s v="Netherlands"/>
        <s v="Poland"/>
        <s v="Austria"/>
      </sharedItems>
    </cacheField>
    <cacheField name="Region" numFmtId="0">
      <sharedItems/>
    </cacheField>
    <cacheField name="Channel" numFmtId="0">
      <sharedItems count="3">
        <s v="Independent Opticians"/>
        <s v="Optical Chains"/>
        <s v="E-commerce"/>
      </sharedItems>
    </cacheField>
    <cacheField name="Product_Category" numFmtId="0">
      <sharedItems count="4">
        <s v="Single Vision"/>
        <s v="Progressive"/>
        <s v="Myopia Management"/>
        <s v="Occupational / Digital"/>
      </sharedItems>
    </cacheField>
    <cacheField name="Revenue_EUR" numFmtId="0">
      <sharedItems containsSemiMixedTypes="0" containsString="0" containsNumber="1" minValue="2465.92" maxValue="1295920.8999999999"/>
    </cacheField>
    <cacheField name="Revenue_Target_EUR" numFmtId="0">
      <sharedItems containsSemiMixedTypes="0" containsString="0" containsNumber="1" minValue="2437.37" maxValue="1241590.79"/>
    </cacheField>
    <cacheField name="Units_Sold" numFmtId="0">
      <sharedItems containsSemiMixedTypes="0" containsString="0" containsNumber="1" containsInteger="1" minValue="18" maxValue="17044"/>
    </cacheField>
    <cacheField name="Units_Target" numFmtId="0">
      <sharedItems containsSemiMixedTypes="0" containsString="0" containsNumber="1" containsInteger="1" minValue="17" maxValue="16476"/>
    </cacheField>
    <cacheField name="Gross_Profit_EUR" numFmtId="0">
      <sharedItems containsSemiMixedTypes="0" containsString="0" containsNumber="1" minValue="1411.4" maxValue="852664.45"/>
    </cacheField>
    <cacheField name="Marketing_Spend_EUR" numFmtId="0">
      <sharedItems containsSemiMixedTypes="0" containsString="0" containsNumber="1" minValue="128.87" maxValue="31643.84"/>
    </cacheField>
    <cacheField name="Market_Revenue_EUR" numFmtId="0">
      <sharedItems containsSemiMixedTypes="0" containsString="0" containsNumber="1" minValue="25741.94" maxValue="7244274.79"/>
    </cacheField>
    <cacheField name="Market_Units" numFmtId="0">
      <sharedItems containsSemiMixedTypes="0" containsString="0" containsNumber="1" containsInteger="1" minValue="206" maxValue="107293"/>
    </cacheField>
    <cacheField name="New_Accounts" numFmtId="0">
      <sharedItems containsSemiMixedTypes="0" containsString="0" containsNumber="1" containsInteger="1" minValue="0" maxValue="68"/>
    </cacheField>
    <cacheField name="Returns_Units" numFmtId="0">
      <sharedItems containsSemiMixedTypes="0" containsString="0" containsNumber="1" containsInteger="1" minValue="0" maxValue="326"/>
    </cacheField>
    <cacheField name="ASP_EUR" numFmtId="165">
      <sharedItems containsSemiMixedTypes="0" containsString="0" containsNumber="1" minValue="71.811470588235295" maxValue="201.92280991735538"/>
    </cacheField>
    <cacheField name="Gross_Margin_%" numFmtId="166">
      <sharedItems containsSemiMixedTypes="0" containsString="0" containsNumber="1" minValue="0.46809021530159445" maxValue="0.69660267277026044"/>
    </cacheField>
    <cacheField name="Revenue_Target_Attainment_%" numFmtId="166">
      <sharedItems containsSemiMixedTypes="0" containsString="0" containsNumber="1" minValue="0.86849961224057948" maxValue="1.1794663111957604"/>
    </cacheField>
    <cacheField name="Market_Share_%" numFmtId="166">
      <sharedItems containsSemiMixedTypes="0" containsString="0" containsNumber="1" minValue="5.7577418529843112E-2" maxValue="0.21729751530258704"/>
    </cacheField>
    <cacheField name="Return_Rate_%" numFmtId="166">
      <sharedItems containsSemiMixedTypes="0" containsString="0" containsNumber="1" minValue="0" maxValue="5.5555555555555552E-2"/>
    </cacheField>
    <cacheField name="Revenue_per_Marketing_EUR" numFmtId="2">
      <sharedItems containsSemiMixedTypes="0" containsString="0" containsNumber="1" minValue="16.532962518172049" maxValue="61.723948050712401"/>
    </cacheField>
    <cacheField name="Monate (Month)" numFmtId="0" databaseField="0">
      <fieldGroup base="0">
        <rangePr groupBy="months" startDate="2023-01-01T00:00:00" endDate="2026-08-02T00:00:00"/>
        <groupItems count="14">
          <s v="&lt;01.01.2023"/>
          <s v="Jan"/>
          <s v="Feb"/>
          <s v="Mrz"/>
          <s v="Apr"/>
          <s v="Mai"/>
          <s v="Jun"/>
          <s v="Jul"/>
          <s v="Aug"/>
          <s v="Sep"/>
          <s v="Okt"/>
          <s v="Nov"/>
          <s v="Dez"/>
          <s v="&gt;02.08.2026"/>
        </groupItems>
      </fieldGroup>
    </cacheField>
  </cacheFields>
  <extLst>
    <ext xmlns:x14="http://schemas.microsoft.com/office/spreadsheetml/2009/9/main" uri="{725AE2AE-9491-48be-B2B4-4EB974FC3084}">
      <x14:pivotCacheDefinition pivotCacheId="274867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6">
  <r>
    <x v="0"/>
    <x v="0"/>
    <x v="0"/>
    <x v="0"/>
    <s v="DACH"/>
    <x v="0"/>
    <x v="0"/>
    <n v="954664.99"/>
    <n v="919123.74"/>
    <n v="13259"/>
    <n v="12809"/>
    <n v="532521.38"/>
    <n v="16232.7"/>
    <n v="5924182.2599999998"/>
    <n v="89223"/>
    <n v="52"/>
    <n v="122"/>
    <n v="72.00128139377027"/>
    <n v="0.55780968777329942"/>
    <n v="1.0386686236610536"/>
    <n v="0.16114713357924271"/>
    <n v="9.2012972320687832E-3"/>
    <n v="58.811226105330597"/>
  </r>
  <r>
    <x v="0"/>
    <x v="0"/>
    <x v="0"/>
    <x v="0"/>
    <s v="DACH"/>
    <x v="0"/>
    <x v="1"/>
    <n v="877806.91"/>
    <n v="859854.25"/>
    <n v="5016"/>
    <n v="4935"/>
    <n v="575231.49"/>
    <n v="19867.12"/>
    <n v="4430206.6900000004"/>
    <n v="26962"/>
    <n v="42"/>
    <n v="56"/>
    <n v="175.00137759170656"/>
    <n v="0.65530526525474719"/>
    <n v="1.0208787245047635"/>
    <n v="0.19814129936226518"/>
    <n v="1.1164274322169059E-2"/>
    <n v="44.183903353883203"/>
  </r>
  <r>
    <x v="0"/>
    <x v="0"/>
    <x v="0"/>
    <x v="0"/>
    <s v="DACH"/>
    <x v="0"/>
    <x v="2"/>
    <n v="206834.21"/>
    <n v="194026.17"/>
    <n v="1477"/>
    <n v="1403"/>
    <n v="143273.53"/>
    <n v="11826.68"/>
    <n v="1429491.45"/>
    <n v="11482"/>
    <n v="12"/>
    <n v="19"/>
    <n v="140.03670277589708"/>
    <n v="0.69269745077470501"/>
    <n v="1.0660119199384288"/>
    <n v="0.14469076397763694"/>
    <n v="1.2863913337846988E-2"/>
    <n v="17.488780452333199"/>
  </r>
  <r>
    <x v="0"/>
    <x v="0"/>
    <x v="0"/>
    <x v="0"/>
    <s v="DACH"/>
    <x v="0"/>
    <x v="3"/>
    <n v="389302.27"/>
    <n v="374411.34"/>
    <n v="3385"/>
    <n v="3215"/>
    <n v="243680.54"/>
    <n v="12396.46"/>
    <n v="2024932.26"/>
    <n v="18828"/>
    <n v="22"/>
    <n v="45"/>
    <n v="115.00805612998523"/>
    <n v="0.62594173930709418"/>
    <n v="1.0397715784997323"/>
    <n v="0.19225446583581024"/>
    <n v="1.3293943870014771E-2"/>
    <n v="31.404309778759423"/>
  </r>
  <r>
    <x v="0"/>
    <x v="0"/>
    <x v="0"/>
    <x v="0"/>
    <s v="DACH"/>
    <x v="1"/>
    <x v="0"/>
    <n v="842749.23"/>
    <n v="858430.26"/>
    <n v="11705"/>
    <n v="11888"/>
    <n v="446222.12"/>
    <n v="15404.16"/>
    <n v="5105569.3499999996"/>
    <n v="79856"/>
    <n v="35"/>
    <n v="141"/>
    <n v="71.999079880392998"/>
    <n v="0.52948386556223848"/>
    <n v="0.98173290163373317"/>
    <n v="0.16506469156079528"/>
    <n v="1.2046134130713371E-2"/>
    <n v="54.709197385641282"/>
  </r>
  <r>
    <x v="0"/>
    <x v="0"/>
    <x v="0"/>
    <x v="0"/>
    <s v="DACH"/>
    <x v="1"/>
    <x v="1"/>
    <n v="711249.36"/>
    <n v="661325.09"/>
    <n v="4064"/>
    <n v="3837"/>
    <n v="431749.41"/>
    <n v="18263.759999999998"/>
    <n v="3824968.63"/>
    <n v="22448"/>
    <n v="29"/>
    <n v="48"/>
    <n v="175.01214566929133"/>
    <n v="0.60702959367162024"/>
    <n v="1.0754912685983229"/>
    <n v="0.18594907012348491"/>
    <n v="1.1811023622047244E-2"/>
    <n v="38.943205561176889"/>
  </r>
  <r>
    <x v="0"/>
    <x v="0"/>
    <x v="0"/>
    <x v="0"/>
    <s v="DACH"/>
    <x v="1"/>
    <x v="2"/>
    <n v="177838.36"/>
    <n v="169497.60000000001"/>
    <n v="1270"/>
    <n v="1228"/>
    <n v="112728.87"/>
    <n v="10229.33"/>
    <n v="1198426.6499999999"/>
    <n v="9148"/>
    <n v="10"/>
    <n v="22"/>
    <n v="140.03020472440943"/>
    <n v="0.63388388197012169"/>
    <n v="1.0492087203594622"/>
    <n v="0.14839319536160181"/>
    <n v="1.7322834645669291E-2"/>
    <n v="17.385142526441125"/>
  </r>
  <r>
    <x v="0"/>
    <x v="0"/>
    <x v="0"/>
    <x v="0"/>
    <s v="DACH"/>
    <x v="1"/>
    <x v="3"/>
    <n v="329922.34000000003"/>
    <n v="321334.44"/>
    <n v="2869"/>
    <n v="2832"/>
    <n v="193604.68"/>
    <n v="9361.31"/>
    <n v="1802838.85"/>
    <n v="16091"/>
    <n v="14"/>
    <n v="31"/>
    <n v="114.9955873126525"/>
    <n v="0.58681894654360167"/>
    <n v="1.0267257378325212"/>
    <n v="0.1830015699961203"/>
    <n v="1.0805158591843849E-2"/>
    <n v="35.243180708682871"/>
  </r>
  <r>
    <x v="0"/>
    <x v="0"/>
    <x v="0"/>
    <x v="0"/>
    <s v="DACH"/>
    <x v="2"/>
    <x v="0"/>
    <n v="65234.13"/>
    <n v="66011.69"/>
    <n v="906"/>
    <n v="910"/>
    <n v="31143.81"/>
    <n v="1149.7"/>
    <n v="569362.06999999995"/>
    <n v="8447"/>
    <n v="3"/>
    <n v="16"/>
    <n v="72.002350993377476"/>
    <n v="0.47741588643858673"/>
    <n v="0.98822087421182514"/>
    <n v="0.11457407059096859"/>
    <n v="1.7660044150110375E-2"/>
    <n v="56.740132208402187"/>
  </r>
  <r>
    <x v="0"/>
    <x v="0"/>
    <x v="0"/>
    <x v="0"/>
    <s v="DACH"/>
    <x v="2"/>
    <x v="1"/>
    <n v="60515.71"/>
    <n v="56283.8"/>
    <n v="346"/>
    <n v="325"/>
    <n v="33950.32"/>
    <n v="1482.45"/>
    <n v="426037.07"/>
    <n v="2752"/>
    <n v="3"/>
    <n v="5"/>
    <n v="174.90089595375721"/>
    <n v="0.56101663518448353"/>
    <n v="1.0751887754558149"/>
    <n v="0.14204329684269024"/>
    <n v="1.4450867052023121E-2"/>
    <n v="40.821417248473807"/>
  </r>
  <r>
    <x v="0"/>
    <x v="0"/>
    <x v="0"/>
    <x v="0"/>
    <s v="DACH"/>
    <x v="2"/>
    <x v="2"/>
    <n v="13651.02"/>
    <n v="12677.51"/>
    <n v="98"/>
    <n v="90"/>
    <n v="7997.98"/>
    <n v="739.12"/>
    <n v="127490.39"/>
    <n v="932"/>
    <n v="1"/>
    <n v="2"/>
    <n v="139.29612244897959"/>
    <n v="0.58588882002956555"/>
    <n v="1.0767903160794194"/>
    <n v="0.10707489403711135"/>
    <n v="2.0408163265306121E-2"/>
    <n v="18.469287801710141"/>
  </r>
  <r>
    <x v="0"/>
    <x v="0"/>
    <x v="0"/>
    <x v="0"/>
    <s v="DACH"/>
    <x v="2"/>
    <x v="3"/>
    <n v="24196.11"/>
    <n v="23567.119999999999"/>
    <n v="210"/>
    <n v="206"/>
    <n v="12860.14"/>
    <n v="752.26"/>
    <n v="203097.43"/>
    <n v="1912"/>
    <n v="1"/>
    <n v="3"/>
    <n v="115.21957142857143"/>
    <n v="0.53149617851795183"/>
    <n v="1.0266893027234554"/>
    <n v="0.1191354809364156"/>
    <n v="1.4285714285714285E-2"/>
    <n v="32.16455746683328"/>
  </r>
  <r>
    <x v="0"/>
    <x v="0"/>
    <x v="0"/>
    <x v="1"/>
    <s v="Western Europe"/>
    <x v="0"/>
    <x v="0"/>
    <n v="574855.68999999994"/>
    <n v="634295.57999999996"/>
    <n v="7984"/>
    <n v="8868"/>
    <n v="326479.15999999997"/>
    <n v="9857.74"/>
    <n v="4326722.5"/>
    <n v="66048"/>
    <n v="32"/>
    <n v="161"/>
    <n v="72.000963176352698"/>
    <n v="0.56793237968993571"/>
    <n v="0.90628991928337255"/>
    <n v="0.13286169612218024"/>
    <n v="2.0165330661322645E-2"/>
    <n v="58.315160472887293"/>
  </r>
  <r>
    <x v="0"/>
    <x v="0"/>
    <x v="0"/>
    <x v="1"/>
    <s v="Western Europe"/>
    <x v="0"/>
    <x v="1"/>
    <n v="528481.07999999996"/>
    <n v="546407.24"/>
    <n v="3020"/>
    <n v="3136"/>
    <n v="342654.56"/>
    <n v="13905.69"/>
    <n v="3450129.88"/>
    <n v="21608"/>
    <n v="25"/>
    <n v="24"/>
    <n v="174.99373509933773"/>
    <n v="0.64837621055421701"/>
    <n v="0.96719267482619731"/>
    <n v="0.15317715517422781"/>
    <n v="7.9470198675496689E-3"/>
    <n v="38.004664277716529"/>
  </r>
  <r>
    <x v="0"/>
    <x v="0"/>
    <x v="0"/>
    <x v="1"/>
    <s v="Western Europe"/>
    <x v="0"/>
    <x v="2"/>
    <n v="118553.68"/>
    <n v="120579.22"/>
    <n v="847"/>
    <n v="868"/>
    <n v="82299.8"/>
    <n v="6952.97"/>
    <n v="994251.12"/>
    <n v="7992"/>
    <n v="6"/>
    <n v="18"/>
    <n v="139.96892561983469"/>
    <n v="0.69419861112704395"/>
    <n v="0.98320158315835837"/>
    <n v="0.11923917168934141"/>
    <n v="2.1251475796930343E-2"/>
    <n v="17.050796997542054"/>
  </r>
  <r>
    <x v="0"/>
    <x v="0"/>
    <x v="0"/>
    <x v="1"/>
    <s v="Western Europe"/>
    <x v="0"/>
    <x v="3"/>
    <n v="199925.12"/>
    <n v="214053.31"/>
    <n v="1738"/>
    <n v="1853"/>
    <n v="125728.6"/>
    <n v="6316.64"/>
    <n v="1549261.7"/>
    <n v="13928"/>
    <n v="10"/>
    <n v="20"/>
    <n v="115.03171461449942"/>
    <n v="0.62887845209246351"/>
    <n v="0.9339968627441454"/>
    <n v="0.12904541563249128"/>
    <n v="1.1507479861910242E-2"/>
    <n v="31.650548392816432"/>
  </r>
  <r>
    <x v="0"/>
    <x v="0"/>
    <x v="0"/>
    <x v="1"/>
    <s v="Western Europe"/>
    <x v="1"/>
    <x v="0"/>
    <n v="477018.41"/>
    <n v="512992.51"/>
    <n v="6625"/>
    <n v="7142"/>
    <n v="250156.79999999999"/>
    <n v="8981.18"/>
    <n v="4117555.85"/>
    <n v="61905"/>
    <n v="27"/>
    <n v="113"/>
    <n v="72.002778867924519"/>
    <n v="0.52441749575241758"/>
    <n v="0.92987402486636694"/>
    <n v="0.11584989430076582"/>
    <n v="1.7056603773584905E-2"/>
    <n v="53.113110972054891"/>
  </r>
  <r>
    <x v="0"/>
    <x v="0"/>
    <x v="0"/>
    <x v="1"/>
    <s v="Western Europe"/>
    <x v="1"/>
    <x v="1"/>
    <n v="448064.8"/>
    <n v="446845.53"/>
    <n v="2560"/>
    <n v="2530"/>
    <n v="271550.96000000002"/>
    <n v="10838.88"/>
    <n v="3259815.88"/>
    <n v="19751"/>
    <n v="18"/>
    <n v="23"/>
    <n v="175.02531249999998"/>
    <n v="0.60605287449493916"/>
    <n v="1.0027286163072953"/>
    <n v="0.13745095321150469"/>
    <n v="8.9843749999999993E-3"/>
    <n v="41.338662297211521"/>
  </r>
  <r>
    <x v="0"/>
    <x v="0"/>
    <x v="0"/>
    <x v="1"/>
    <s v="Western Europe"/>
    <x v="1"/>
    <x v="2"/>
    <n v="109295.49"/>
    <n v="109760.54"/>
    <n v="781"/>
    <n v="795"/>
    <n v="70725.899999999994"/>
    <n v="5495.32"/>
    <n v="965045.47"/>
    <n v="7080"/>
    <n v="4"/>
    <n v="8"/>
    <n v="139.94300896286813"/>
    <n v="0.6471072136645345"/>
    <n v="0.99576304927071246"/>
    <n v="0.11325423868369644"/>
    <n v="1.0243277848911651E-2"/>
    <n v="19.888830859713359"/>
  </r>
  <r>
    <x v="0"/>
    <x v="0"/>
    <x v="0"/>
    <x v="1"/>
    <s v="Western Europe"/>
    <x v="1"/>
    <x v="3"/>
    <n v="192220.58"/>
    <n v="198566.53"/>
    <n v="1671"/>
    <n v="1698"/>
    <n v="112827.61"/>
    <n v="6121.26"/>
    <n v="1488063.54"/>
    <n v="13963"/>
    <n v="9"/>
    <n v="23"/>
    <n v="115.03326152004787"/>
    <n v="0.58696945977376624"/>
    <n v="0.96804119002331357"/>
    <n v="0.12917498133177832"/>
    <n v="1.3764213046080191E-2"/>
    <n v="31.402126359605699"/>
  </r>
  <r>
    <x v="0"/>
    <x v="0"/>
    <x v="0"/>
    <x v="1"/>
    <s v="Western Europe"/>
    <x v="2"/>
    <x v="0"/>
    <n v="39004.32"/>
    <n v="41960.35"/>
    <n v="542"/>
    <n v="573"/>
    <n v="18804.07"/>
    <n v="645.69000000000005"/>
    <n v="442238.64"/>
    <n v="6832"/>
    <n v="2"/>
    <n v="10"/>
    <n v="71.963690036900374"/>
    <n v="0.48210223893148246"/>
    <n v="0.92955182690325511"/>
    <n v="8.8197449232387287E-2"/>
    <n v="1.8450184501845018E-2"/>
    <n v="60.407192305905305"/>
  </r>
  <r>
    <x v="0"/>
    <x v="0"/>
    <x v="0"/>
    <x v="1"/>
    <s v="Western Europe"/>
    <x v="2"/>
    <x v="1"/>
    <n v="34901.980000000003"/>
    <n v="34608.26"/>
    <n v="199"/>
    <n v="196"/>
    <n v="19221.11"/>
    <n v="828.89"/>
    <n v="339817.27"/>
    <n v="2194"/>
    <n v="2"/>
    <n v="5"/>
    <n v="175.38683417085429"/>
    <n v="0.55071689342553054"/>
    <n v="1.0084869912558447"/>
    <n v="0.10270808190531341"/>
    <n v="2.5125628140703519E-2"/>
    <n v="42.106889937144864"/>
  </r>
  <r>
    <x v="0"/>
    <x v="0"/>
    <x v="0"/>
    <x v="1"/>
    <s v="Western Europe"/>
    <x v="2"/>
    <x v="2"/>
    <n v="8698.7000000000007"/>
    <n v="8498.24"/>
    <n v="62"/>
    <n v="60"/>
    <n v="5123.29"/>
    <n v="519.23"/>
    <n v="107530.06"/>
    <n v="835"/>
    <n v="0"/>
    <n v="1"/>
    <n v="140.30161290322582"/>
    <n v="0.58897191534367199"/>
    <n v="1.0235884136009339"/>
    <n v="8.0895518890252649E-2"/>
    <n v="1.6129032258064516E-2"/>
    <n v="16.753076671224697"/>
  </r>
  <r>
    <x v="0"/>
    <x v="0"/>
    <x v="0"/>
    <x v="1"/>
    <s v="Western Europe"/>
    <x v="2"/>
    <x v="3"/>
    <n v="13758.9"/>
    <n v="14378.28"/>
    <n v="120"/>
    <n v="127"/>
    <n v="7370.47"/>
    <n v="393.38"/>
    <n v="149623.54999999999"/>
    <n v="1328"/>
    <n v="1"/>
    <n v="4"/>
    <n v="114.6575"/>
    <n v="0.53568744594407991"/>
    <n v="0.95692252480825235"/>
    <n v="9.1956780867717691E-2"/>
    <n v="3.3333333333333333E-2"/>
    <n v="34.976104529971018"/>
  </r>
  <r>
    <x v="0"/>
    <x v="0"/>
    <x v="0"/>
    <x v="2"/>
    <s v="Southern Europe"/>
    <x v="0"/>
    <x v="0"/>
    <n v="381367.57"/>
    <n v="401954.27"/>
    <n v="5297"/>
    <n v="5556"/>
    <n v="211958"/>
    <n v="6585.51"/>
    <n v="3370771.79"/>
    <n v="52857"/>
    <n v="18"/>
    <n v="98"/>
    <n v="71.996898244289227"/>
    <n v="0.5557840169786854"/>
    <n v="0.94878347728461743"/>
    <n v="0.11313954006954591"/>
    <n v="1.8501038323579383E-2"/>
    <n v="57.91010415290539"/>
  </r>
  <r>
    <x v="0"/>
    <x v="0"/>
    <x v="0"/>
    <x v="2"/>
    <s v="Southern Europe"/>
    <x v="0"/>
    <x v="1"/>
    <n v="351304.66"/>
    <n v="346879.64"/>
    <n v="2007"/>
    <n v="1953"/>
    <n v="232610.43"/>
    <n v="8180.89"/>
    <n v="2654456.09"/>
    <n v="16008"/>
    <n v="14"/>
    <n v="33"/>
    <n v="175.03969108121572"/>
    <n v="0.6621330613718589"/>
    <n v="1.0127566437741919"/>
    <n v="0.13234525194199012"/>
    <n v="1.6442451420029897E-2"/>
    <n v="42.942107765780982"/>
  </r>
  <r>
    <x v="0"/>
    <x v="0"/>
    <x v="0"/>
    <x v="2"/>
    <s v="Southern Europe"/>
    <x v="0"/>
    <x v="2"/>
    <n v="74061.64"/>
    <n v="72871"/>
    <n v="529"/>
    <n v="526"/>
    <n v="51431.13"/>
    <n v="3866.64"/>
    <n v="782074.23"/>
    <n v="5992"/>
    <n v="3"/>
    <n v="9"/>
    <n v="140.00310018903591"/>
    <n v="0.69443682316513644"/>
    <n v="1.0163390100314253"/>
    <n v="9.4698990401461E-2"/>
    <n v="1.7013232514177693E-2"/>
    <n v="19.154004510375934"/>
  </r>
  <r>
    <x v="0"/>
    <x v="0"/>
    <x v="0"/>
    <x v="2"/>
    <s v="Southern Europe"/>
    <x v="0"/>
    <x v="3"/>
    <n v="142427.60999999999"/>
    <n v="140043.09"/>
    <n v="1239"/>
    <n v="1217"/>
    <n v="89451.25"/>
    <n v="4049.52"/>
    <n v="1240179.6399999999"/>
    <n v="11290"/>
    <n v="6"/>
    <n v="15"/>
    <n v="114.95368038740919"/>
    <n v="0.62804711811143932"/>
    <n v="1.0170270450330681"/>
    <n v="0.11484433819603747"/>
    <n v="1.2106537530266344E-2"/>
    <n v="35.171479582765365"/>
  </r>
  <r>
    <x v="0"/>
    <x v="0"/>
    <x v="0"/>
    <x v="2"/>
    <s v="Southern Europe"/>
    <x v="1"/>
    <x v="0"/>
    <n v="304745.43"/>
    <n v="324909.56"/>
    <n v="4233"/>
    <n v="4548"/>
    <n v="162012.64000000001"/>
    <n v="6029.68"/>
    <n v="2916938.89"/>
    <n v="41849"/>
    <n v="13"/>
    <n v="89"/>
    <n v="71.99277817150957"/>
    <n v="0.53163271390156697"/>
    <n v="0.93793925300320491"/>
    <n v="0.10447439644510344"/>
    <n v="2.1025277580911883E-2"/>
    <n v="50.54089603428374"/>
  </r>
  <r>
    <x v="0"/>
    <x v="0"/>
    <x v="0"/>
    <x v="2"/>
    <s v="Southern Europe"/>
    <x v="1"/>
    <x v="1"/>
    <n v="303250.53999999998"/>
    <n v="290713.17"/>
    <n v="1733"/>
    <n v="1659"/>
    <n v="183413.65"/>
    <n v="8087.31"/>
    <n v="2445031.5699999998"/>
    <n v="15863"/>
    <n v="17"/>
    <n v="30"/>
    <n v="174.98588574725909"/>
    <n v="0.60482546873618104"/>
    <n v="1.0431262539636577"/>
    <n v="0.12402724926778758"/>
    <n v="1.7311021350259664E-2"/>
    <n v="37.497083702739225"/>
  </r>
  <r>
    <x v="0"/>
    <x v="0"/>
    <x v="0"/>
    <x v="2"/>
    <s v="Southern Europe"/>
    <x v="1"/>
    <x v="2"/>
    <n v="68001.37"/>
    <n v="67572.710000000006"/>
    <n v="486"/>
    <n v="493"/>
    <n v="43747.87"/>
    <n v="4068.4"/>
    <n v="737342.37"/>
    <n v="5805"/>
    <n v="3"/>
    <n v="8"/>
    <n v="139.92051440329217"/>
    <n v="0.64333806804186455"/>
    <n v="1.0063436851948071"/>
    <n v="9.2224959213994442E-2"/>
    <n v="1.646090534979424E-2"/>
    <n v="16.714524137252972"/>
  </r>
  <r>
    <x v="0"/>
    <x v="0"/>
    <x v="0"/>
    <x v="2"/>
    <s v="Southern Europe"/>
    <x v="1"/>
    <x v="3"/>
    <n v="126565.68"/>
    <n v="131594.99"/>
    <n v="1101"/>
    <n v="1142"/>
    <n v="73006.23"/>
    <n v="3898.91"/>
    <n v="1087695.98"/>
    <n v="10636"/>
    <n v="7"/>
    <n v="22"/>
    <n v="114.95520435967302"/>
    <n v="0.57682485488957191"/>
    <n v="0.96178190370317296"/>
    <n v="0.11636126484534769"/>
    <n v="1.9981834695731154E-2"/>
    <n v="32.461811121569873"/>
  </r>
  <r>
    <x v="0"/>
    <x v="0"/>
    <x v="0"/>
    <x v="2"/>
    <s v="Southern Europe"/>
    <x v="2"/>
    <x v="0"/>
    <n v="24539.02"/>
    <n v="25098"/>
    <n v="341"/>
    <n v="348"/>
    <n v="11487.27"/>
    <n v="465.65"/>
    <n v="333528.28000000003"/>
    <n v="5020"/>
    <n v="1"/>
    <n v="8"/>
    <n v="71.961935483870974"/>
    <n v="0.46812260636325331"/>
    <n v="0.97772810582516534"/>
    <n v="7.3574030963731163E-2"/>
    <n v="2.3460410557184751E-2"/>
    <n v="52.698421561258456"/>
  </r>
  <r>
    <x v="0"/>
    <x v="0"/>
    <x v="0"/>
    <x v="2"/>
    <s v="Southern Europe"/>
    <x v="2"/>
    <x v="1"/>
    <n v="21810.44"/>
    <n v="20898.78"/>
    <n v="125"/>
    <n v="121"/>
    <n v="12230.68"/>
    <n v="589.30999999999995"/>
    <n v="253327.17"/>
    <n v="1621"/>
    <n v="1"/>
    <n v="2"/>
    <n v="174.48352"/>
    <n v="0.56077181386528663"/>
    <n v="1.0436226420872414"/>
    <n v="8.6095936728776454E-2"/>
    <n v="1.6E-2"/>
    <n v="37.010130491591866"/>
  </r>
  <r>
    <x v="0"/>
    <x v="0"/>
    <x v="0"/>
    <x v="2"/>
    <s v="Southern Europe"/>
    <x v="2"/>
    <x v="2"/>
    <n v="5609.3"/>
    <n v="5262.87"/>
    <n v="40"/>
    <n v="38"/>
    <n v="3286.82"/>
    <n v="330.77"/>
    <n v="78674.39"/>
    <n v="587"/>
    <n v="0"/>
    <n v="1"/>
    <n v="140.23250000000002"/>
    <n v="0.58595903232132351"/>
    <n v="1.0658253006439453"/>
    <n v="7.1297661157588899E-2"/>
    <n v="2.5000000000000001E-2"/>
    <n v="16.95830939928047"/>
  </r>
  <r>
    <x v="0"/>
    <x v="0"/>
    <x v="0"/>
    <x v="2"/>
    <s v="Southern Europe"/>
    <x v="2"/>
    <x v="3"/>
    <n v="9972.91"/>
    <n v="10204.75"/>
    <n v="87"/>
    <n v="89"/>
    <n v="5284.76"/>
    <n v="278.52"/>
    <n v="123533.08"/>
    <n v="1110"/>
    <n v="1"/>
    <n v="3"/>
    <n v="114.63114942528736"/>
    <n v="0.52991153033567939"/>
    <n v="0.97728116808349053"/>
    <n v="8.0730683635508796E-2"/>
    <n v="3.4482758620689655E-2"/>
    <n v="35.806800229786013"/>
  </r>
  <r>
    <x v="0"/>
    <x v="0"/>
    <x v="0"/>
    <x v="3"/>
    <s v="Southern Europe"/>
    <x v="0"/>
    <x v="0"/>
    <n v="272717.08"/>
    <n v="270566.46999999997"/>
    <n v="3788"/>
    <n v="3713"/>
    <n v="152386.85"/>
    <n v="5331.87"/>
    <n v="2658535.9700000002"/>
    <n v="38513"/>
    <n v="14"/>
    <n v="44"/>
    <n v="71.995005279831048"/>
    <n v="0.5587726665304571"/>
    <n v="1.0079485458785786"/>
    <n v="0.1025816776893186"/>
    <n v="1.1615628299894404E-2"/>
    <n v="51.14848636594666"/>
  </r>
  <r>
    <x v="0"/>
    <x v="0"/>
    <x v="0"/>
    <x v="3"/>
    <s v="Southern Europe"/>
    <x v="0"/>
    <x v="1"/>
    <n v="263011.53000000003"/>
    <n v="236927.35999999999"/>
    <n v="1503"/>
    <n v="1338"/>
    <n v="174178.99"/>
    <n v="6210.27"/>
    <n v="2103321.5099999998"/>
    <n v="13314"/>
    <n v="11"/>
    <n v="29"/>
    <n v="174.99103792415173"/>
    <n v="0.66224849534162999"/>
    <n v="1.1100935324649717"/>
    <n v="0.12504580433830112"/>
    <n v="1.9294743845642049E-2"/>
    <n v="42.351062031119419"/>
  </r>
  <r>
    <x v="0"/>
    <x v="0"/>
    <x v="0"/>
    <x v="3"/>
    <s v="Southern Europe"/>
    <x v="0"/>
    <x v="2"/>
    <n v="54728.51"/>
    <n v="47785.04"/>
    <n v="391"/>
    <n v="341"/>
    <n v="37372.1"/>
    <n v="3229.41"/>
    <n v="632925.69999999995"/>
    <n v="4622"/>
    <n v="3"/>
    <n v="5"/>
    <n v="139.9706138107417"/>
    <n v="0.68286346549540622"/>
    <n v="1.1453063552944605"/>
    <n v="8.6469091079727056E-2"/>
    <n v="1.278772378516624E-2"/>
    <n v="16.946906710513687"/>
  </r>
  <r>
    <x v="0"/>
    <x v="0"/>
    <x v="0"/>
    <x v="3"/>
    <s v="Southern Europe"/>
    <x v="0"/>
    <x v="3"/>
    <n v="112258.28"/>
    <n v="106889.02"/>
    <n v="976"/>
    <n v="944"/>
    <n v="69240.81"/>
    <n v="3684.59"/>
    <n v="989859.59"/>
    <n v="9321"/>
    <n v="5"/>
    <n v="9"/>
    <n v="115.01872950819671"/>
    <n v="0.6167991349947638"/>
    <n v="1.0502321005469037"/>
    <n v="0.11340828652273804"/>
    <n v="9.2213114754098359E-3"/>
    <n v="30.466966473881762"/>
  </r>
  <r>
    <x v="0"/>
    <x v="0"/>
    <x v="0"/>
    <x v="3"/>
    <s v="Southern Europe"/>
    <x v="1"/>
    <x v="0"/>
    <n v="249342"/>
    <n v="242616.1"/>
    <n v="3463"/>
    <n v="3309"/>
    <n v="131021.48"/>
    <n v="4498.41"/>
    <n v="2684678.66"/>
    <n v="42364"/>
    <n v="10"/>
    <n v="62"/>
    <n v="72.001732601790351"/>
    <n v="0.52546895428768514"/>
    <n v="1.0277223976479715"/>
    <n v="9.2875919831686665E-2"/>
    <n v="1.7903551833670227E-2"/>
    <n v="55.428918217770281"/>
  </r>
  <r>
    <x v="0"/>
    <x v="0"/>
    <x v="0"/>
    <x v="3"/>
    <s v="Southern Europe"/>
    <x v="1"/>
    <x v="1"/>
    <n v="245319.6"/>
    <n v="231980.67"/>
    <n v="1402"/>
    <n v="1332"/>
    <n v="150901.68"/>
    <n v="6429.77"/>
    <n v="2142042.4500000002"/>
    <n v="13406"/>
    <n v="9"/>
    <n v="24"/>
    <n v="174.97831669044223"/>
    <n v="0.61512280306995437"/>
    <n v="1.057500178786448"/>
    <n v="0.11452602164817041"/>
    <n v="1.7118402282453638E-2"/>
    <n v="38.153713118820733"/>
  </r>
  <r>
    <x v="0"/>
    <x v="0"/>
    <x v="0"/>
    <x v="3"/>
    <s v="Southern Europe"/>
    <x v="1"/>
    <x v="2"/>
    <n v="55080.13"/>
    <n v="50785.55"/>
    <n v="393"/>
    <n v="362"/>
    <n v="35494.769999999997"/>
    <n v="2908.43"/>
    <n v="618387.11"/>
    <n v="4948"/>
    <n v="2"/>
    <n v="5"/>
    <n v="140.15300254452924"/>
    <n v="0.64442059232612559"/>
    <n v="1.0845630302320246"/>
    <n v="8.9070630854514415E-2"/>
    <n v="1.2722646310432569E-2"/>
    <n v="18.938097186454549"/>
  </r>
  <r>
    <x v="0"/>
    <x v="0"/>
    <x v="0"/>
    <x v="3"/>
    <s v="Southern Europe"/>
    <x v="1"/>
    <x v="3"/>
    <n v="101065.74"/>
    <n v="93847.52"/>
    <n v="879"/>
    <n v="805"/>
    <n v="59133.16"/>
    <n v="3276.23"/>
    <n v="935605.39"/>
    <n v="8953"/>
    <n v="5"/>
    <n v="7"/>
    <n v="114.97808873720138"/>
    <n v="0.58509599791185418"/>
    <n v="1.0769143393453551"/>
    <n v="0.10802175904523167"/>
    <n v="7.9635949943117172E-3"/>
    <n v="30.848182209429741"/>
  </r>
  <r>
    <x v="0"/>
    <x v="0"/>
    <x v="0"/>
    <x v="3"/>
    <s v="Southern Europe"/>
    <x v="2"/>
    <x v="0"/>
    <n v="18977.41"/>
    <n v="19170.43"/>
    <n v="264"/>
    <n v="262"/>
    <n v="9059.92"/>
    <n v="339.2"/>
    <n v="274809.90999999997"/>
    <n v="3977"/>
    <n v="1"/>
    <n v="8"/>
    <n v="71.884128787878794"/>
    <n v="0.47740550475539079"/>
    <n v="0.98993136825830197"/>
    <n v="6.9056497998925881E-2"/>
    <n v="3.0303030303030304E-2"/>
    <n v="55.947553066037734"/>
  </r>
  <r>
    <x v="0"/>
    <x v="0"/>
    <x v="0"/>
    <x v="3"/>
    <s v="Southern Europe"/>
    <x v="2"/>
    <x v="1"/>
    <n v="16487.34"/>
    <n v="14822.2"/>
    <n v="94"/>
    <n v="86"/>
    <n v="9144.82"/>
    <n v="423.14"/>
    <n v="211402.14"/>
    <n v="1339"/>
    <n v="1"/>
    <n v="3"/>
    <n v="175.39723404255318"/>
    <n v="0.55465708840843941"/>
    <n v="1.1123409480374034"/>
    <n v="7.7990412017588842E-2"/>
    <n v="3.1914893617021274E-2"/>
    <n v="38.964267145625563"/>
  </r>
  <r>
    <x v="0"/>
    <x v="0"/>
    <x v="0"/>
    <x v="3"/>
    <s v="Southern Europe"/>
    <x v="2"/>
    <x v="2"/>
    <n v="3727.55"/>
    <n v="3390.45"/>
    <n v="27"/>
    <n v="25"/>
    <n v="2148.39"/>
    <n v="204"/>
    <n v="64216.22"/>
    <n v="510"/>
    <n v="0"/>
    <n v="1"/>
    <n v="138.05740740740742"/>
    <n v="0.57635444192566154"/>
    <n v="1.0994263298382221"/>
    <n v="5.8046861057844887E-2"/>
    <n v="3.7037037037037035E-2"/>
    <n v="18.272303921568628"/>
  </r>
  <r>
    <x v="0"/>
    <x v="0"/>
    <x v="0"/>
    <x v="3"/>
    <s v="Southern Europe"/>
    <x v="2"/>
    <x v="3"/>
    <n v="7400.7"/>
    <n v="7078.97"/>
    <n v="64"/>
    <n v="60"/>
    <n v="3877.56"/>
    <n v="228.95"/>
    <n v="100250.41"/>
    <n v="945"/>
    <n v="0"/>
    <n v="1"/>
    <n v="115.6359375"/>
    <n v="0.52394503222668132"/>
    <n v="1.0454487022829593"/>
    <n v="7.382214197428219E-2"/>
    <n v="1.5625E-2"/>
    <n v="32.324525005459705"/>
  </r>
  <r>
    <x v="0"/>
    <x v="0"/>
    <x v="0"/>
    <x v="4"/>
    <s v="Western Europe"/>
    <x v="0"/>
    <x v="0"/>
    <n v="230030.33"/>
    <n v="235900.5"/>
    <n v="3195"/>
    <n v="3316"/>
    <n v="129254.63"/>
    <n v="3768.08"/>
    <n v="1538252.82"/>
    <n v="22566"/>
    <n v="11"/>
    <n v="61"/>
    <n v="71.996973395931136"/>
    <n v="0.56190255432837932"/>
    <n v="0.9751159069183829"/>
    <n v="0.1495400021434708"/>
    <n v="1.9092331768388107E-2"/>
    <n v="61.04709294919428"/>
  </r>
  <r>
    <x v="0"/>
    <x v="0"/>
    <x v="0"/>
    <x v="4"/>
    <s v="Western Europe"/>
    <x v="0"/>
    <x v="1"/>
    <n v="221809.95"/>
    <n v="213945.16"/>
    <n v="1267"/>
    <n v="1203"/>
    <n v="147292.01"/>
    <n v="5979.36"/>
    <n v="1289230.1599999999"/>
    <n v="7881"/>
    <n v="10"/>
    <n v="25"/>
    <n v="175.06704814522496"/>
    <n v="0.66404599973986744"/>
    <n v="1.0367607755183619"/>
    <n v="0.17204837187488697"/>
    <n v="1.973164956590371E-2"/>
    <n v="37.095935016456615"/>
  </r>
  <r>
    <x v="0"/>
    <x v="0"/>
    <x v="0"/>
    <x v="4"/>
    <s v="Western Europe"/>
    <x v="0"/>
    <x v="2"/>
    <n v="50939.56"/>
    <n v="47589.919999999998"/>
    <n v="364"/>
    <n v="335"/>
    <n v="34938.35"/>
    <n v="2666.74"/>
    <n v="387948.02"/>
    <n v="2940"/>
    <n v="3"/>
    <n v="6"/>
    <n v="139.94384615384615"/>
    <n v="0.68587851956318424"/>
    <n v="1.0703854933986021"/>
    <n v="0.13130511659783697"/>
    <n v="1.6483516483516484E-2"/>
    <n v="19.101809700233243"/>
  </r>
  <r>
    <x v="0"/>
    <x v="0"/>
    <x v="0"/>
    <x v="4"/>
    <s v="Western Europe"/>
    <x v="0"/>
    <x v="3"/>
    <n v="80487"/>
    <n v="75923.53"/>
    <n v="700"/>
    <n v="667"/>
    <n v="49901.04"/>
    <n v="2304.37"/>
    <n v="553829.84"/>
    <n v="5073"/>
    <n v="3"/>
    <n v="8"/>
    <n v="114.98142857142857"/>
    <n v="0.61998881806999884"/>
    <n v="1.0601061357394737"/>
    <n v="0.14532803071788261"/>
    <n v="1.1428571428571429E-2"/>
    <n v="34.927984655242"/>
  </r>
  <r>
    <x v="0"/>
    <x v="0"/>
    <x v="0"/>
    <x v="4"/>
    <s v="Western Europe"/>
    <x v="1"/>
    <x v="0"/>
    <n v="184842.09"/>
    <n v="180012.96"/>
    <n v="2567"/>
    <n v="2541"/>
    <n v="96551.9"/>
    <n v="3355.51"/>
    <n v="1444750.35"/>
    <n v="21383"/>
    <n v="8"/>
    <n v="53"/>
    <n v="72.007047136735494"/>
    <n v="0.52234802149229109"/>
    <n v="1.026826568487069"/>
    <n v="0.12794050543057489"/>
    <n v="2.0646669263731984E-2"/>
    <n v="55.086138917780005"/>
  </r>
  <r>
    <x v="0"/>
    <x v="0"/>
    <x v="0"/>
    <x v="4"/>
    <s v="Western Europe"/>
    <x v="1"/>
    <x v="1"/>
    <n v="191603.83"/>
    <n v="181734.76"/>
    <n v="1095"/>
    <n v="1031"/>
    <n v="118022.05"/>
    <n v="4675.5"/>
    <n v="1134187.55"/>
    <n v="6645"/>
    <n v="10"/>
    <n v="22"/>
    <n v="174.98066666666665"/>
    <n v="0.61596915886284742"/>
    <n v="1.0543048011288538"/>
    <n v="0.16893487324913767"/>
    <n v="2.0091324200913242E-2"/>
    <n v="40.98039354079777"/>
  </r>
  <r>
    <x v="0"/>
    <x v="0"/>
    <x v="0"/>
    <x v="4"/>
    <s v="Western Europe"/>
    <x v="1"/>
    <x v="2"/>
    <n v="42062.54"/>
    <n v="39415.99"/>
    <n v="300"/>
    <n v="285"/>
    <n v="26965.71"/>
    <n v="2361.21"/>
    <n v="336207.74"/>
    <n v="2629"/>
    <n v="2"/>
    <n v="3"/>
    <n v="140.20846666666668"/>
    <n v="0.64108610654515863"/>
    <n v="1.0671440702110997"/>
    <n v="0.12510877947069274"/>
    <n v="0.01"/>
    <n v="17.813976732268625"/>
  </r>
  <r>
    <x v="0"/>
    <x v="0"/>
    <x v="0"/>
    <x v="4"/>
    <s v="Western Europe"/>
    <x v="1"/>
    <x v="3"/>
    <n v="74206.78"/>
    <n v="75324.55"/>
    <n v="645"/>
    <n v="666"/>
    <n v="42754.36"/>
    <n v="2211.6799999999998"/>
    <n v="514874.59"/>
    <n v="4781"/>
    <n v="3"/>
    <n v="9"/>
    <n v="115.04927131782945"/>
    <n v="0.57615166700401232"/>
    <n v="0.98516061496550589"/>
    <n v="0.14412593171475019"/>
    <n v="1.3953488372093023E-2"/>
    <n v="33.552222744700863"/>
  </r>
  <r>
    <x v="0"/>
    <x v="0"/>
    <x v="0"/>
    <x v="4"/>
    <s v="Western Europe"/>
    <x v="2"/>
    <x v="0"/>
    <n v="18777.63"/>
    <n v="19165.580000000002"/>
    <n v="261"/>
    <n v="271"/>
    <n v="8825.61"/>
    <n v="335.41"/>
    <n v="189932"/>
    <n v="2759"/>
    <n v="1"/>
    <n v="5"/>
    <n v="71.944942528735638"/>
    <n v="0.47000659827677932"/>
    <n v="0.97975798280041615"/>
    <n v="9.886501484741908E-2"/>
    <n v="1.9157088122605363E-2"/>
    <n v="55.984109000924242"/>
  </r>
  <r>
    <x v="0"/>
    <x v="0"/>
    <x v="0"/>
    <x v="4"/>
    <s v="Western Europe"/>
    <x v="2"/>
    <x v="1"/>
    <n v="18457.73"/>
    <n v="17395.77"/>
    <n v="105"/>
    <n v="98"/>
    <n v="10334.86"/>
    <n v="438.58"/>
    <n v="153600.20000000001"/>
    <n v="959"/>
    <n v="1"/>
    <n v="4"/>
    <n v="175.78790476190477"/>
    <n v="0.55992042358404859"/>
    <n v="1.0610470246502455"/>
    <n v="0.12016735655292114"/>
    <n v="3.8095238095238099E-2"/>
    <n v="42.085206803775826"/>
  </r>
  <r>
    <x v="0"/>
    <x v="0"/>
    <x v="0"/>
    <x v="4"/>
    <s v="Western Europe"/>
    <x v="2"/>
    <x v="2"/>
    <n v="4301.37"/>
    <n v="4130.92"/>
    <n v="31"/>
    <n v="30"/>
    <n v="2509.61"/>
    <n v="248.6"/>
    <n v="47564.54"/>
    <n v="381"/>
    <n v="0"/>
    <n v="0"/>
    <n v="138.75387096774193"/>
    <n v="0.58344434447629479"/>
    <n v="1.0412619949067035"/>
    <n v="9.0432284218453493E-2"/>
    <n v="0"/>
    <n v="17.302373290426388"/>
  </r>
  <r>
    <x v="0"/>
    <x v="0"/>
    <x v="0"/>
    <x v="4"/>
    <s v="Western Europe"/>
    <x v="2"/>
    <x v="3"/>
    <n v="7558.72"/>
    <n v="7377.16"/>
    <n v="66"/>
    <n v="65"/>
    <n v="3957.24"/>
    <n v="235.81"/>
    <n v="71455.75"/>
    <n v="697"/>
    <n v="0"/>
    <n v="2"/>
    <n v="114.52606060606061"/>
    <n v="0.52353308496676676"/>
    <n v="1.0246110969532991"/>
    <n v="0.1057818300136798"/>
    <n v="3.0303030303030304E-2"/>
    <n v="32.054280988931765"/>
  </r>
  <r>
    <x v="0"/>
    <x v="0"/>
    <x v="0"/>
    <x v="5"/>
    <s v="Central &amp; Eastern Europe"/>
    <x v="0"/>
    <x v="0"/>
    <n v="190755.73"/>
    <n v="182292.06"/>
    <n v="2649"/>
    <n v="2528"/>
    <n v="105868.9"/>
    <n v="3107.88"/>
    <n v="2024424.04"/>
    <n v="29550"/>
    <n v="11"/>
    <n v="36"/>
    <n v="72.010468101170261"/>
    <n v="0.55499722079121816"/>
    <n v="1.0464291752476769"/>
    <n v="9.4227161025019254E-2"/>
    <n v="1.3590033975084938E-2"/>
    <n v="61.378087313538494"/>
  </r>
  <r>
    <x v="0"/>
    <x v="0"/>
    <x v="0"/>
    <x v="5"/>
    <s v="Central &amp; Eastern Europe"/>
    <x v="0"/>
    <x v="1"/>
    <n v="164148.25"/>
    <n v="147547.75"/>
    <n v="938"/>
    <n v="846"/>
    <n v="107960.48"/>
    <n v="3776.97"/>
    <n v="1498389.64"/>
    <n v="8751"/>
    <n v="8"/>
    <n v="9"/>
    <n v="174.99813432835822"/>
    <n v="0.65770107204919936"/>
    <n v="1.1125093401966482"/>
    <n v="0.10954977638526653"/>
    <n v="9.5948827292110881E-3"/>
    <n v="43.460300187716612"/>
  </r>
  <r>
    <x v="0"/>
    <x v="0"/>
    <x v="0"/>
    <x v="5"/>
    <s v="Central &amp; Eastern Europe"/>
    <x v="0"/>
    <x v="2"/>
    <n v="42446.32"/>
    <n v="37796.93"/>
    <n v="303"/>
    <n v="274"/>
    <n v="29072.55"/>
    <n v="2274.12"/>
    <n v="480627.09"/>
    <n v="3855"/>
    <n v="2"/>
    <n v="6"/>
    <n v="140.08686468646866"/>
    <n v="0.68492510069188561"/>
    <n v="1.1230097259221847"/>
    <n v="8.8314456016201665E-2"/>
    <n v="1.9801980198019802E-2"/>
    <n v="18.664942922976799"/>
  </r>
  <r>
    <x v="0"/>
    <x v="0"/>
    <x v="0"/>
    <x v="5"/>
    <s v="Central &amp; Eastern Europe"/>
    <x v="0"/>
    <x v="3"/>
    <n v="71606.37"/>
    <n v="70358.66"/>
    <n v="623"/>
    <n v="619"/>
    <n v="45123"/>
    <n v="2237.2600000000002"/>
    <n v="730988.42"/>
    <n v="6616"/>
    <n v="4"/>
    <n v="7"/>
    <n v="114.93799357945424"/>
    <n v="0.63015343467347951"/>
    <n v="1.0177335668416652"/>
    <n v="9.7958282293993101E-2"/>
    <n v="1.1235955056179775E-2"/>
    <n v="32.006280003218215"/>
  </r>
  <r>
    <x v="0"/>
    <x v="0"/>
    <x v="0"/>
    <x v="5"/>
    <s v="Central &amp; Eastern Europe"/>
    <x v="1"/>
    <x v="0"/>
    <n v="151172.20000000001"/>
    <n v="143945.72"/>
    <n v="2100"/>
    <n v="2000"/>
    <n v="79030.960000000006"/>
    <n v="2846.83"/>
    <n v="1782025.44"/>
    <n v="25564"/>
    <n v="8"/>
    <n v="19"/>
    <n v="71.986761904761906"/>
    <n v="0.52278765540224992"/>
    <n v="1.050202812560179"/>
    <n v="8.4831673334584953E-2"/>
    <n v="9.0476190476190474E-3"/>
    <n v="53.101941457691545"/>
  </r>
  <r>
    <x v="0"/>
    <x v="0"/>
    <x v="0"/>
    <x v="5"/>
    <s v="Central &amp; Eastern Europe"/>
    <x v="1"/>
    <x v="1"/>
    <n v="138873.64000000001"/>
    <n v="127561.58"/>
    <n v="794"/>
    <n v="742"/>
    <n v="85146.58"/>
    <n v="3387.81"/>
    <n v="1367296.72"/>
    <n v="8141"/>
    <n v="6"/>
    <n v="9"/>
    <n v="174.90382871536525"/>
    <n v="0.6131226919665963"/>
    <n v="1.0886792088965973"/>
    <n v="0.10156803418646394"/>
    <n v="1.1335012594458438E-2"/>
    <n v="40.992157175284333"/>
  </r>
  <r>
    <x v="0"/>
    <x v="0"/>
    <x v="0"/>
    <x v="5"/>
    <s v="Central &amp; Eastern Europe"/>
    <x v="1"/>
    <x v="2"/>
    <n v="37412.65"/>
    <n v="34797.949999999997"/>
    <n v="267"/>
    <n v="249"/>
    <n v="24096.14"/>
    <n v="1965.62"/>
    <n v="417597.07"/>
    <n v="3211"/>
    <n v="1"/>
    <n v="5"/>
    <n v="140.12228464419476"/>
    <n v="0.64406397301447504"/>
    <n v="1.0751394837914303"/>
    <n v="8.9590307709773928E-2"/>
    <n v="1.8726591760299626E-2"/>
    <n v="19.033511055036072"/>
  </r>
  <r>
    <x v="0"/>
    <x v="0"/>
    <x v="0"/>
    <x v="5"/>
    <s v="Central &amp; Eastern Europe"/>
    <x v="1"/>
    <x v="3"/>
    <n v="60809.9"/>
    <n v="55912.11"/>
    <n v="529"/>
    <n v="488"/>
    <n v="35546.269999999997"/>
    <n v="1820.95"/>
    <n v="647604.43999999994"/>
    <n v="6184"/>
    <n v="2"/>
    <n v="9"/>
    <n v="114.95255198487713"/>
    <n v="0.58454741744354122"/>
    <n v="1.0875980176745252"/>
    <n v="9.3899757697769967E-2"/>
    <n v="1.7013232514177693E-2"/>
    <n v="33.394601718883003"/>
  </r>
  <r>
    <x v="0"/>
    <x v="0"/>
    <x v="0"/>
    <x v="5"/>
    <s v="Central &amp; Eastern Europe"/>
    <x v="2"/>
    <x v="0"/>
    <n v="12120.68"/>
    <n v="11554.94"/>
    <n v="168"/>
    <n v="159"/>
    <n v="5765.09"/>
    <n v="214.92"/>
    <n v="198687.93"/>
    <n v="3049"/>
    <n v="1"/>
    <n v="3"/>
    <n v="72.146904761904764"/>
    <n v="0.47564080563136724"/>
    <n v="1.0489608773390429"/>
    <n v="6.1003605000062161E-2"/>
    <n v="1.7857142857142856E-2"/>
    <n v="56.396240461567096"/>
  </r>
  <r>
    <x v="0"/>
    <x v="0"/>
    <x v="0"/>
    <x v="5"/>
    <s v="Central &amp; Eastern Europe"/>
    <x v="2"/>
    <x v="1"/>
    <n v="10637.43"/>
    <n v="10130.84"/>
    <n v="61"/>
    <n v="59"/>
    <n v="5830.08"/>
    <n v="267.83999999999997"/>
    <n v="150393.1"/>
    <n v="902"/>
    <n v="0"/>
    <n v="1"/>
    <n v="174.38409836065574"/>
    <n v="0.54807223173266473"/>
    <n v="1.0500047380079045"/>
    <n v="7.073083805041587E-2"/>
    <n v="1.6393442622950821E-2"/>
    <n v="39.715613799283162"/>
  </r>
  <r>
    <x v="0"/>
    <x v="0"/>
    <x v="0"/>
    <x v="5"/>
    <s v="Central &amp; Eastern Europe"/>
    <x v="2"/>
    <x v="2"/>
    <n v="3018.86"/>
    <n v="2702.21"/>
    <n v="22"/>
    <n v="20"/>
    <n v="1741.94"/>
    <n v="152.77000000000001"/>
    <n v="48792.04"/>
    <n v="373"/>
    <n v="0"/>
    <n v="0"/>
    <n v="137.22090909090909"/>
    <n v="0.57701913967524165"/>
    <n v="1.1171818622534888"/>
    <n v="6.1871977478293594E-2"/>
    <n v="0"/>
    <n v="19.760816914315637"/>
  </r>
  <r>
    <x v="0"/>
    <x v="0"/>
    <x v="0"/>
    <x v="5"/>
    <s v="Central &amp; Eastern Europe"/>
    <x v="2"/>
    <x v="3"/>
    <n v="4836.0600000000004"/>
    <n v="4779.37"/>
    <n v="42"/>
    <n v="41"/>
    <n v="2557.5300000000002"/>
    <n v="150.81"/>
    <n v="69227.12"/>
    <n v="642"/>
    <n v="0"/>
    <n v="1"/>
    <n v="115.14428571428573"/>
    <n v="0.52884579595786652"/>
    <n v="1.0118613959580447"/>
    <n v="6.9857882286595202E-2"/>
    <n v="2.3809523809523808E-2"/>
    <n v="32.067236920628609"/>
  </r>
  <r>
    <x v="0"/>
    <x v="0"/>
    <x v="0"/>
    <x v="6"/>
    <s v="DACH"/>
    <x v="0"/>
    <x v="0"/>
    <n v="189314.28"/>
    <n v="192282.67"/>
    <n v="2629"/>
    <n v="2707"/>
    <n v="105312.16"/>
    <n v="3101.91"/>
    <n v="1252390.32"/>
    <n v="19601"/>
    <n v="10"/>
    <n v="36"/>
    <n v="72.00999619627234"/>
    <n v="0.55628217797410739"/>
    <n v="0.98456236331646518"/>
    <n v="0.15116236286463791"/>
    <n v="1.3693419551160137E-2"/>
    <n v="61.031519289727946"/>
  </r>
  <r>
    <x v="0"/>
    <x v="0"/>
    <x v="0"/>
    <x v="6"/>
    <s v="DACH"/>
    <x v="0"/>
    <x v="1"/>
    <n v="172334.27"/>
    <n v="172393.77"/>
    <n v="985"/>
    <n v="1000"/>
    <n v="111725.11"/>
    <n v="4362.5"/>
    <n v="996651.19"/>
    <n v="6055"/>
    <n v="7"/>
    <n v="18"/>
    <n v="174.95864974619289"/>
    <n v="0.64830465815069749"/>
    <n v="0.99965485991750169"/>
    <n v="0.17291332386810274"/>
    <n v="1.8274111675126905E-2"/>
    <n v="39.503557593123205"/>
  </r>
  <r>
    <x v="0"/>
    <x v="0"/>
    <x v="0"/>
    <x v="6"/>
    <s v="DACH"/>
    <x v="0"/>
    <x v="2"/>
    <n v="40532.550000000003"/>
    <n v="37383.25"/>
    <n v="290"/>
    <n v="262"/>
    <n v="27840.39"/>
    <n v="2207.23"/>
    <n v="305872.65999999997"/>
    <n v="2319"/>
    <n v="2"/>
    <n v="4"/>
    <n v="139.76741379310346"/>
    <n v="0.68686500109171511"/>
    <n v="1.0842436117780023"/>
    <n v="0.13251445879471543"/>
    <n v="1.3793103448275862E-2"/>
    <n v="18.363537103065834"/>
  </r>
  <r>
    <x v="0"/>
    <x v="0"/>
    <x v="0"/>
    <x v="6"/>
    <s v="DACH"/>
    <x v="0"/>
    <x v="3"/>
    <n v="76516.509999999995"/>
    <n v="77494.289999999994"/>
    <n v="665"/>
    <n v="681"/>
    <n v="48387.42"/>
    <n v="2161.34"/>
    <n v="452312.5"/>
    <n v="4432"/>
    <n v="3"/>
    <n v="7"/>
    <n v="115.06242105263158"/>
    <n v="0.63237881602284263"/>
    <n v="0.98738255425012611"/>
    <n v="0.16916735663949148"/>
    <n v="1.0526315789473684E-2"/>
    <n v="35.40234761768162"/>
  </r>
  <r>
    <x v="0"/>
    <x v="0"/>
    <x v="0"/>
    <x v="6"/>
    <s v="DACH"/>
    <x v="1"/>
    <x v="0"/>
    <n v="147533.20000000001"/>
    <n v="150620.34"/>
    <n v="2049"/>
    <n v="2110"/>
    <n v="77495.38"/>
    <n v="2544.73"/>
    <n v="1023549.78"/>
    <n v="14984"/>
    <n v="7"/>
    <n v="29"/>
    <n v="72.002537823328453"/>
    <n v="0.52527417557539591"/>
    <n v="0.97950383062473512"/>
    <n v="0.14413876382250798"/>
    <n v="1.4153245485602733E-2"/>
    <n v="57.975973875420969"/>
  </r>
  <r>
    <x v="0"/>
    <x v="0"/>
    <x v="0"/>
    <x v="6"/>
    <s v="DACH"/>
    <x v="1"/>
    <x v="1"/>
    <n v="155878.34"/>
    <n v="145757.73000000001"/>
    <n v="891"/>
    <n v="827"/>
    <n v="95614.63"/>
    <n v="4022.58"/>
    <n v="865943.4"/>
    <n v="5097"/>
    <n v="7"/>
    <n v="15"/>
    <n v="174.94763187429854"/>
    <n v="0.61339266250846658"/>
    <n v="1.0694344649851502"/>
    <n v="0.18000984821871729"/>
    <n v="1.6835016835016835E-2"/>
    <n v="38.750836527800566"/>
  </r>
  <r>
    <x v="0"/>
    <x v="0"/>
    <x v="0"/>
    <x v="6"/>
    <s v="DACH"/>
    <x v="1"/>
    <x v="2"/>
    <n v="32238.42"/>
    <n v="29898.67"/>
    <n v="230"/>
    <n v="216"/>
    <n v="20432.18"/>
    <n v="1704.89"/>
    <n v="260431.92"/>
    <n v="1960"/>
    <n v="1"/>
    <n v="2"/>
    <n v="140.16704347826087"/>
    <n v="0.63378354150110339"/>
    <n v="1.0782559893132371"/>
    <n v="0.12378828217370588"/>
    <n v="8.6956521739130436E-3"/>
    <n v="18.909384183143779"/>
  </r>
  <r>
    <x v="0"/>
    <x v="0"/>
    <x v="0"/>
    <x v="6"/>
    <s v="DACH"/>
    <x v="1"/>
    <x v="3"/>
    <n v="63787.79"/>
    <n v="61243.01"/>
    <n v="555"/>
    <n v="528"/>
    <n v="37125.019999999997"/>
    <n v="1911.26"/>
    <n v="386783.09"/>
    <n v="3716"/>
    <n v="3"/>
    <n v="7"/>
    <n v="114.93295495495495"/>
    <n v="0.58200824954117392"/>
    <n v="1.0415521706068986"/>
    <n v="0.16491876622631046"/>
    <n v="1.2612612612612612E-2"/>
    <n v="33.374731852285926"/>
  </r>
  <r>
    <x v="0"/>
    <x v="0"/>
    <x v="0"/>
    <x v="6"/>
    <s v="DACH"/>
    <x v="2"/>
    <x v="0"/>
    <n v="12623.86"/>
    <n v="12694.46"/>
    <n v="175"/>
    <n v="179"/>
    <n v="6059.32"/>
    <n v="230.65"/>
    <n v="114567.74"/>
    <n v="1800"/>
    <n v="1"/>
    <n v="3"/>
    <n v="72.136342857142864"/>
    <n v="0.47998948023821553"/>
    <n v="0.99443851884995516"/>
    <n v="0.11018686412073765"/>
    <n v="1.7142857142857144E-2"/>
    <n v="54.731671363537828"/>
  </r>
  <r>
    <x v="0"/>
    <x v="0"/>
    <x v="0"/>
    <x v="6"/>
    <s v="DACH"/>
    <x v="2"/>
    <x v="1"/>
    <n v="11855.46"/>
    <n v="11815.62"/>
    <n v="68"/>
    <n v="67"/>
    <n v="6602.54"/>
    <n v="321.05"/>
    <n v="94967.87"/>
    <n v="610"/>
    <n v="1"/>
    <n v="2"/>
    <n v="174.345"/>
    <n v="0.55691976523897013"/>
    <n v="1.0033718078272658"/>
    <n v="0.12483653682029511"/>
    <n v="2.9411764705882353E-2"/>
    <n v="36.927145304469704"/>
  </r>
  <r>
    <x v="0"/>
    <x v="0"/>
    <x v="0"/>
    <x v="6"/>
    <s v="DACH"/>
    <x v="2"/>
    <x v="2"/>
    <n v="2565.09"/>
    <n v="2450.9499999999998"/>
    <n v="18"/>
    <n v="17"/>
    <n v="1497.41"/>
    <n v="151.16999999999999"/>
    <n v="27857"/>
    <n v="207"/>
    <n v="0"/>
    <n v="1"/>
    <n v="142.505"/>
    <n v="0.5837650920630465"/>
    <n v="1.0465696974642487"/>
    <n v="9.208062605449259E-2"/>
    <n v="5.5555555555555552E-2"/>
    <n v="16.968247668188134"/>
  </r>
  <r>
    <x v="0"/>
    <x v="0"/>
    <x v="0"/>
    <x v="6"/>
    <s v="DACH"/>
    <x v="2"/>
    <x v="3"/>
    <n v="4762.57"/>
    <n v="4635.47"/>
    <n v="41"/>
    <n v="41"/>
    <n v="2500.64"/>
    <n v="137.83000000000001"/>
    <n v="42469.53"/>
    <n v="390"/>
    <n v="0"/>
    <n v="1"/>
    <n v="116.16024390243902"/>
    <n v="0.52506104897145867"/>
    <n v="1.0274190103700378"/>
    <n v="0.11214086899478284"/>
    <n v="2.4390243902439025E-2"/>
    <n v="34.553943263440466"/>
  </r>
  <r>
    <x v="1"/>
    <x v="0"/>
    <x v="1"/>
    <x v="0"/>
    <s v="DACH"/>
    <x v="0"/>
    <x v="0"/>
    <n v="1015306.64"/>
    <n v="1039796.49"/>
    <n v="14101"/>
    <n v="14660"/>
    <n v="564852.03"/>
    <n v="17770.310000000001"/>
    <n v="6003876.6600000001"/>
    <n v="89192"/>
    <n v="53"/>
    <n v="153"/>
    <n v="72.002456563364305"/>
    <n v="0.55633638917204364"/>
    <n v="0.97644745848295755"/>
    <n v="0.16910851063352791"/>
    <n v="1.0850294305368413E-2"/>
    <n v="57.134998770420999"/>
  </r>
  <r>
    <x v="1"/>
    <x v="0"/>
    <x v="1"/>
    <x v="0"/>
    <s v="DACH"/>
    <x v="0"/>
    <x v="1"/>
    <n v="989654.99"/>
    <n v="963061.49"/>
    <n v="5655"/>
    <n v="5564"/>
    <n v="652278.43999999994"/>
    <n v="22868.09"/>
    <n v="4862161.8499999996"/>
    <n v="29713"/>
    <n v="41"/>
    <n v="58"/>
    <n v="175.00530327144119"/>
    <n v="0.65909680301819118"/>
    <n v="1.0276135016051779"/>
    <n v="0.20354217332358035"/>
    <n v="1.0256410256410256E-2"/>
    <n v="43.276678988057157"/>
  </r>
  <r>
    <x v="1"/>
    <x v="0"/>
    <x v="1"/>
    <x v="0"/>
    <s v="DACH"/>
    <x v="0"/>
    <x v="2"/>
    <n v="209283.31"/>
    <n v="191717.61"/>
    <n v="1495"/>
    <n v="1397"/>
    <n v="145773.48000000001"/>
    <n v="12461.19"/>
    <n v="1430595.16"/>
    <n v="10738"/>
    <n v="11"/>
    <n v="22"/>
    <n v="139.98883612040134"/>
    <n v="0.69653657522905199"/>
    <n v="1.0916227778971375"/>
    <n v="0.14629107930156846"/>
    <n v="1.471571906354515E-2"/>
    <n v="16.794809323989121"/>
  </r>
  <r>
    <x v="1"/>
    <x v="0"/>
    <x v="1"/>
    <x v="0"/>
    <s v="DACH"/>
    <x v="0"/>
    <x v="3"/>
    <n v="383943.26"/>
    <n v="356142.79"/>
    <n v="3339"/>
    <n v="3066"/>
    <n v="241986.4"/>
    <n v="12624.62"/>
    <n v="2138476.73"/>
    <n v="19977"/>
    <n v="17"/>
    <n v="70"/>
    <n v="114.98749925127284"/>
    <n v="0.63026604504009265"/>
    <n v="1.078059898390755"/>
    <n v="0.17954053678199247"/>
    <n v="2.0964360587002098E-2"/>
    <n v="30.412262705728963"/>
  </r>
  <r>
    <x v="1"/>
    <x v="0"/>
    <x v="1"/>
    <x v="0"/>
    <s v="DACH"/>
    <x v="1"/>
    <x v="0"/>
    <n v="889127.22"/>
    <n v="881156.66"/>
    <n v="12349"/>
    <n v="12283"/>
    <n v="462598.62"/>
    <n v="16932.560000000001"/>
    <n v="5234487.9000000004"/>
    <n v="80042"/>
    <n v="42"/>
    <n v="241"/>
    <n v="71.999936836990841"/>
    <n v="0.52028394766724162"/>
    <n v="1.0090455651779333"/>
    <n v="0.16985944699576055"/>
    <n v="1.9515750263179206E-2"/>
    <n v="52.509911082553373"/>
  </r>
  <r>
    <x v="1"/>
    <x v="0"/>
    <x v="1"/>
    <x v="0"/>
    <s v="DACH"/>
    <x v="1"/>
    <x v="1"/>
    <n v="775013.71"/>
    <n v="751873.61"/>
    <n v="4429"/>
    <n v="4242"/>
    <n v="480699.44"/>
    <n v="19335.2"/>
    <n v="3927351.95"/>
    <n v="24019"/>
    <n v="34"/>
    <n v="70"/>
    <n v="174.98616166177464"/>
    <n v="0.62024636957712664"/>
    <n v="1.0307765822503066"/>
    <n v="0.19733747315414396"/>
    <n v="1.5804922104312485E-2"/>
    <n v="40.083045947287843"/>
  </r>
  <r>
    <x v="1"/>
    <x v="0"/>
    <x v="1"/>
    <x v="0"/>
    <s v="DACH"/>
    <x v="1"/>
    <x v="2"/>
    <n v="172767.53"/>
    <n v="157998.04999999999"/>
    <n v="1234"/>
    <n v="1111"/>
    <n v="109572.67"/>
    <n v="9877.5499999999993"/>
    <n v="1205278.79"/>
    <n v="9020"/>
    <n v="9"/>
    <n v="11"/>
    <n v="140.00610210696919"/>
    <n v="0.63422027275611337"/>
    <n v="1.0934788752139664"/>
    <n v="0.14334237973274216"/>
    <n v="8.9141004862236632E-3"/>
    <n v="17.490929430881142"/>
  </r>
  <r>
    <x v="1"/>
    <x v="0"/>
    <x v="1"/>
    <x v="0"/>
    <s v="DACH"/>
    <x v="1"/>
    <x v="3"/>
    <n v="336266.44"/>
    <n v="329474.15999999997"/>
    <n v="2924"/>
    <n v="2917"/>
    <n v="195038.21"/>
    <n v="10418.25"/>
    <n v="1844189.24"/>
    <n v="17239"/>
    <n v="16"/>
    <n v="25"/>
    <n v="115.0022024623803"/>
    <n v="0.58001092823892864"/>
    <n v="1.0206155165552286"/>
    <n v="0.18233835915884641"/>
    <n v="8.5499316005471955E-3"/>
    <n v="32.276672185827756"/>
  </r>
  <r>
    <x v="1"/>
    <x v="0"/>
    <x v="1"/>
    <x v="0"/>
    <s v="DACH"/>
    <x v="2"/>
    <x v="0"/>
    <n v="69578.63"/>
    <n v="69239.149999999994"/>
    <n v="966"/>
    <n v="961"/>
    <n v="33434.93"/>
    <n v="1237.46"/>
    <n v="568552.4"/>
    <n v="8352"/>
    <n v="4"/>
    <n v="21"/>
    <n v="72.027567287784677"/>
    <n v="0.48053446870109395"/>
    <n v="1.0049030064638287"/>
    <n v="0.1223785705591956"/>
    <n v="2.1739130434782608E-2"/>
    <n v="56.226972993066447"/>
  </r>
  <r>
    <x v="1"/>
    <x v="0"/>
    <x v="1"/>
    <x v="0"/>
    <s v="DACH"/>
    <x v="2"/>
    <x v="1"/>
    <n v="60419.5"/>
    <n v="55257.89"/>
    <n v="345"/>
    <n v="321"/>
    <n v="33968.07"/>
    <n v="1461.72"/>
    <n v="431256.18"/>
    <n v="2551"/>
    <n v="3"/>
    <n v="11"/>
    <n v="175.12898550724637"/>
    <n v="0.56220375872028072"/>
    <n v="1.0934094660509115"/>
    <n v="0.14010118069496419"/>
    <n v="3.1884057971014491E-2"/>
    <n v="41.33452371179159"/>
  </r>
  <r>
    <x v="1"/>
    <x v="0"/>
    <x v="1"/>
    <x v="0"/>
    <s v="DACH"/>
    <x v="2"/>
    <x v="2"/>
    <n v="13729.19"/>
    <n v="13061.81"/>
    <n v="98"/>
    <n v="94"/>
    <n v="8026.23"/>
    <n v="794.28"/>
    <n v="133109.85999999999"/>
    <n v="978"/>
    <n v="1"/>
    <n v="3"/>
    <n v="140.0937755102041"/>
    <n v="0.58461059975133267"/>
    <n v="1.0510939908021937"/>
    <n v="0.1031417958068621"/>
    <n v="3.0612244897959183E-2"/>
    <n v="17.285075791912174"/>
  </r>
  <r>
    <x v="1"/>
    <x v="0"/>
    <x v="1"/>
    <x v="0"/>
    <s v="DACH"/>
    <x v="2"/>
    <x v="3"/>
    <n v="27314.21"/>
    <n v="25327.59"/>
    <n v="238"/>
    <n v="223"/>
    <n v="14393.34"/>
    <n v="753.62"/>
    <n v="209622.49"/>
    <n v="1879"/>
    <n v="1"/>
    <n v="7"/>
    <n v="114.76558823529412"/>
    <n v="0.52695428496742169"/>
    <n v="1.0784369930182856"/>
    <n v="0.1303019060597935"/>
    <n v="2.9411764705882353E-2"/>
    <n v="36.244008916960802"/>
  </r>
  <r>
    <x v="1"/>
    <x v="0"/>
    <x v="1"/>
    <x v="1"/>
    <s v="Western Europe"/>
    <x v="0"/>
    <x v="0"/>
    <n v="557676.04"/>
    <n v="590533.39"/>
    <n v="7746"/>
    <n v="8224"/>
    <n v="311249.40000000002"/>
    <n v="9786.9"/>
    <n v="4274110.33"/>
    <n v="66179"/>
    <n v="27"/>
    <n v="148"/>
    <n v="71.995357603924617"/>
    <n v="0.55811865254243309"/>
    <n v="0.94435987777084041"/>
    <n v="0.13047768937682055"/>
    <n v="1.9106635682933127E-2"/>
    <n v="56.981888034004648"/>
  </r>
  <r>
    <x v="1"/>
    <x v="0"/>
    <x v="1"/>
    <x v="1"/>
    <s v="Western Europe"/>
    <x v="0"/>
    <x v="1"/>
    <n v="531812.13"/>
    <n v="543388.75"/>
    <n v="3039"/>
    <n v="3138"/>
    <n v="349694.67"/>
    <n v="12606.15"/>
    <n v="3367423.11"/>
    <n v="21250"/>
    <n v="24"/>
    <n v="35"/>
    <n v="174.99576505429417"/>
    <n v="0.65755301594944815"/>
    <n v="0.9786955103505548"/>
    <n v="0.15792851466176464"/>
    <n v="1.1516946363935505E-2"/>
    <n v="42.186720767244559"/>
  </r>
  <r>
    <x v="1"/>
    <x v="0"/>
    <x v="1"/>
    <x v="1"/>
    <s v="Western Europe"/>
    <x v="0"/>
    <x v="2"/>
    <n v="119256.19"/>
    <n v="120173.61"/>
    <n v="852"/>
    <n v="872"/>
    <n v="82842.710000000006"/>
    <n v="6792.08"/>
    <n v="1014553.9"/>
    <n v="7678"/>
    <n v="5"/>
    <n v="14"/>
    <n v="139.97205399061033"/>
    <n v="0.69466171944617716"/>
    <n v="0.99236587799933784"/>
    <n v="0.11754544534302219"/>
    <n v="1.6431924882629109E-2"/>
    <n v="17.558125051530606"/>
  </r>
  <r>
    <x v="1"/>
    <x v="0"/>
    <x v="1"/>
    <x v="1"/>
    <s v="Western Europe"/>
    <x v="0"/>
    <x v="3"/>
    <n v="207820.66"/>
    <n v="217108.02"/>
    <n v="1807"/>
    <n v="1869"/>
    <n v="131023.46"/>
    <n v="5859.57"/>
    <n v="1574408.43"/>
    <n v="14604"/>
    <n v="9"/>
    <n v="29"/>
    <n v="115.00866629773105"/>
    <n v="0.63046407416856443"/>
    <n v="0.95722240016743743"/>
    <n v="0.13199920429795972"/>
    <n v="1.6048699501936912E-2"/>
    <n v="35.46687896893458"/>
  </r>
  <r>
    <x v="1"/>
    <x v="0"/>
    <x v="1"/>
    <x v="1"/>
    <s v="Western Europe"/>
    <x v="1"/>
    <x v="0"/>
    <n v="514786.37"/>
    <n v="555303.93000000005"/>
    <n v="7150"/>
    <n v="7763"/>
    <n v="273511.36"/>
    <n v="9559.39"/>
    <n v="4397954.33"/>
    <n v="69027"/>
    <n v="26"/>
    <n v="132"/>
    <n v="71.998093706293702"/>
    <n v="0.53131041523107925"/>
    <n v="0.92703534441040236"/>
    <n v="0.11705132235877493"/>
    <n v="1.8461538461538463E-2"/>
    <n v="53.851382776516076"/>
  </r>
  <r>
    <x v="1"/>
    <x v="0"/>
    <x v="1"/>
    <x v="1"/>
    <s v="Western Europe"/>
    <x v="1"/>
    <x v="1"/>
    <n v="482613.46"/>
    <n v="487127.22"/>
    <n v="2758"/>
    <n v="2810"/>
    <n v="298500.95"/>
    <n v="11549.41"/>
    <n v="3352799.06"/>
    <n v="20337"/>
    <n v="21"/>
    <n v="47"/>
    <n v="174.98675126903555"/>
    <n v="0.61850937601284472"/>
    <n v="0.9907339195703333"/>
    <n v="0.14394344885076413"/>
    <n v="1.704133430021755E-2"/>
    <n v="41.786849717864378"/>
  </r>
  <r>
    <x v="1"/>
    <x v="0"/>
    <x v="1"/>
    <x v="1"/>
    <s v="Western Europe"/>
    <x v="1"/>
    <x v="2"/>
    <n v="113274.59"/>
    <n v="114761.22"/>
    <n v="809"/>
    <n v="821"/>
    <n v="72864.7"/>
    <n v="6651.68"/>
    <n v="1021750.73"/>
    <n v="7898"/>
    <n v="6"/>
    <n v="10"/>
    <n v="140.01803461063039"/>
    <n v="0.64325723889179387"/>
    <n v="0.98704588536092586"/>
    <n v="0.11086323373607963"/>
    <n v="1.2360939431396786E-2"/>
    <n v="17.029470750246553"/>
  </r>
  <r>
    <x v="1"/>
    <x v="0"/>
    <x v="1"/>
    <x v="1"/>
    <s v="Western Europe"/>
    <x v="1"/>
    <x v="3"/>
    <n v="202585.44"/>
    <n v="214296.17"/>
    <n v="1762"/>
    <n v="1873"/>
    <n v="116454.97"/>
    <n v="5828.52"/>
    <n v="1520755.75"/>
    <n v="13533"/>
    <n v="8"/>
    <n v="27"/>
    <n v="114.97471055618615"/>
    <n v="0.57484373013183965"/>
    <n v="0.94535259309580755"/>
    <n v="0.13321366037905824"/>
    <n v="1.532349602724177E-2"/>
    <n v="34.757612567169708"/>
  </r>
  <r>
    <x v="1"/>
    <x v="0"/>
    <x v="1"/>
    <x v="1"/>
    <s v="Western Europe"/>
    <x v="2"/>
    <x v="0"/>
    <n v="40320.79"/>
    <n v="43866.51"/>
    <n v="560"/>
    <n v="618"/>
    <n v="19350.400000000001"/>
    <n v="690.5"/>
    <n v="444614.69"/>
    <n v="6757"/>
    <n v="2"/>
    <n v="16"/>
    <n v="72.001410714285711"/>
    <n v="0.47991123189798618"/>
    <n v="0.91917022803956816"/>
    <n v="9.0687039602762559E-2"/>
    <n v="2.8571428571428571E-2"/>
    <n v="58.393613323678494"/>
  </r>
  <r>
    <x v="1"/>
    <x v="0"/>
    <x v="1"/>
    <x v="1"/>
    <s v="Western Europe"/>
    <x v="2"/>
    <x v="1"/>
    <n v="36963.24"/>
    <n v="36625.93"/>
    <n v="211"/>
    <n v="213"/>
    <n v="20271.57"/>
    <n v="1010.3"/>
    <n v="337751.55"/>
    <n v="2009"/>
    <n v="2"/>
    <n v="7"/>
    <n v="175.18123222748815"/>
    <n v="0.54842513805607951"/>
    <n v="1.0092095954969607"/>
    <n v="0.10943914247025661"/>
    <n v="3.3175355450236969E-2"/>
    <n v="36.586400079184401"/>
  </r>
  <r>
    <x v="1"/>
    <x v="0"/>
    <x v="1"/>
    <x v="1"/>
    <s v="Western Europe"/>
    <x v="2"/>
    <x v="2"/>
    <n v="8406.64"/>
    <n v="8338.94"/>
    <n v="60"/>
    <n v="60"/>
    <n v="4811.37"/>
    <n v="465.75"/>
    <n v="104466.07"/>
    <n v="775"/>
    <n v="0"/>
    <n v="2"/>
    <n v="140.11066666666665"/>
    <n v="0.57232972983260855"/>
    <n v="1.008118537847736"/>
    <n v="8.0472444306558089E-2"/>
    <n v="3.3333333333333333E-2"/>
    <n v="18.049683306494899"/>
  </r>
  <r>
    <x v="1"/>
    <x v="0"/>
    <x v="1"/>
    <x v="1"/>
    <s v="Western Europe"/>
    <x v="2"/>
    <x v="3"/>
    <n v="14582.11"/>
    <n v="14815.47"/>
    <n v="127"/>
    <n v="129"/>
    <n v="7637.87"/>
    <n v="395.91"/>
    <n v="163979.38"/>
    <n v="1609"/>
    <n v="1"/>
    <n v="2"/>
    <n v="114.81976377952756"/>
    <n v="0.52378359510386352"/>
    <n v="0.98424889659254833"/>
    <n v="8.8926485756928714E-2"/>
    <n v="1.5748031496062992E-2"/>
    <n v="36.831880983051704"/>
  </r>
  <r>
    <x v="1"/>
    <x v="0"/>
    <x v="1"/>
    <x v="2"/>
    <s v="Southern Europe"/>
    <x v="0"/>
    <x v="0"/>
    <n v="406681.59"/>
    <n v="407836.27"/>
    <n v="5648"/>
    <n v="5774"/>
    <n v="227037.03"/>
    <n v="7186.01"/>
    <n v="3515993.36"/>
    <n v="54886"/>
    <n v="17"/>
    <n v="84"/>
    <n v="72.004530807365441"/>
    <n v="0.55826729210928872"/>
    <n v="0.99716876578927127"/>
    <n v="0.11566619966540552"/>
    <n v="1.4872521246458924E-2"/>
    <n v="56.593518517230009"/>
  </r>
  <r>
    <x v="1"/>
    <x v="0"/>
    <x v="1"/>
    <x v="2"/>
    <s v="Southern Europe"/>
    <x v="0"/>
    <x v="1"/>
    <n v="351236.33"/>
    <n v="341999.27"/>
    <n v="2007"/>
    <n v="1930"/>
    <n v="229810"/>
    <n v="9080.31"/>
    <n v="2776224.95"/>
    <n v="17716"/>
    <n v="16"/>
    <n v="37"/>
    <n v="175.00564524165421"/>
    <n v="0.65428880890538854"/>
    <n v="1.0270090050192213"/>
    <n v="0.12651580341139143"/>
    <n v="1.8435475834578975E-2"/>
    <n v="38.681094588180365"/>
  </r>
  <r>
    <x v="1"/>
    <x v="0"/>
    <x v="1"/>
    <x v="2"/>
    <s v="Southern Europe"/>
    <x v="0"/>
    <x v="2"/>
    <n v="76546.850000000006"/>
    <n v="70921.37"/>
    <n v="547"/>
    <n v="515"/>
    <n v="52524.97"/>
    <n v="4132.71"/>
    <n v="810443.66"/>
    <n v="5937"/>
    <n v="3"/>
    <n v="8"/>
    <n v="139.9393967093236"/>
    <n v="0.68618068542337141"/>
    <n v="1.0793199567351845"/>
    <n v="9.445055070206855E-2"/>
    <n v="1.4625228519195612E-2"/>
    <n v="18.522192459669323"/>
  </r>
  <r>
    <x v="1"/>
    <x v="0"/>
    <x v="1"/>
    <x v="2"/>
    <s v="Southern Europe"/>
    <x v="0"/>
    <x v="3"/>
    <n v="142679.85999999999"/>
    <n v="145351.41"/>
    <n v="1241"/>
    <n v="1263"/>
    <n v="89528.18"/>
    <n v="4318.46"/>
    <n v="1258805.68"/>
    <n v="12268"/>
    <n v="6"/>
    <n v="13"/>
    <n v="114.97168412570507"/>
    <n v="0.62747594509834814"/>
    <n v="0.9816200613396181"/>
    <n v="0.11334542119320593"/>
    <n v="1.0475423045930701E-2"/>
    <n v="33.039523348601115"/>
  </r>
  <r>
    <x v="1"/>
    <x v="0"/>
    <x v="1"/>
    <x v="2"/>
    <s v="Southern Europe"/>
    <x v="1"/>
    <x v="0"/>
    <n v="331078.93"/>
    <n v="339371.73"/>
    <n v="4598"/>
    <n v="4778"/>
    <n v="174265.96"/>
    <n v="6128.32"/>
    <n v="3170360.11"/>
    <n v="49331"/>
    <n v="17"/>
    <n v="52"/>
    <n v="72.004986950848192"/>
    <n v="0.52635774798474788"/>
    <n v="0.97556425810717939"/>
    <n v="0.10442943972065054"/>
    <n v="1.1309264897781644E-2"/>
    <n v="54.024419416740642"/>
  </r>
  <r>
    <x v="1"/>
    <x v="0"/>
    <x v="1"/>
    <x v="2"/>
    <s v="Southern Europe"/>
    <x v="1"/>
    <x v="1"/>
    <n v="291051.75"/>
    <n v="277322.61"/>
    <n v="1663"/>
    <n v="1605"/>
    <n v="179276.56"/>
    <n v="6850.13"/>
    <n v="2436040.48"/>
    <n v="14350"/>
    <n v="13"/>
    <n v="17"/>
    <n v="175.01608538785328"/>
    <n v="0.61596111344460225"/>
    <n v="1.0495060247702126"/>
    <n v="0.11947738651699252"/>
    <n v="1.0222489476849068E-2"/>
    <n v="42.488500218244035"/>
  </r>
  <r>
    <x v="1"/>
    <x v="0"/>
    <x v="1"/>
    <x v="2"/>
    <s v="Southern Europe"/>
    <x v="1"/>
    <x v="2"/>
    <n v="69506.64"/>
    <n v="66706.44"/>
    <n v="496"/>
    <n v="473"/>
    <n v="44023.83"/>
    <n v="3539.97"/>
    <n v="705190.59"/>
    <n v="5714"/>
    <n v="3"/>
    <n v="4"/>
    <n v="140.13435483870967"/>
    <n v="0.63337589041852693"/>
    <n v="1.0419779559514792"/>
    <n v="9.8564332799732909E-2"/>
    <n v="8.0645161290322578E-3"/>
    <n v="19.634810464495462"/>
  </r>
  <r>
    <x v="1"/>
    <x v="0"/>
    <x v="1"/>
    <x v="2"/>
    <s v="Southern Europe"/>
    <x v="1"/>
    <x v="3"/>
    <n v="123799.77"/>
    <n v="121929.91"/>
    <n v="1077"/>
    <n v="1079"/>
    <n v="71670.539999999994"/>
    <n v="3472.02"/>
    <n v="1127155.77"/>
    <n v="10566"/>
    <n v="6"/>
    <n v="20"/>
    <n v="114.94871866295264"/>
    <n v="0.57892304646446424"/>
    <n v="1.0153355317001382"/>
    <n v="0.10983377213248884"/>
    <n v="1.8570102135561744E-2"/>
    <n v="35.656410389341076"/>
  </r>
  <r>
    <x v="1"/>
    <x v="0"/>
    <x v="1"/>
    <x v="2"/>
    <s v="Southern Europe"/>
    <x v="2"/>
    <x v="0"/>
    <n v="26527.97"/>
    <n v="26484.41"/>
    <n v="368"/>
    <n v="360"/>
    <n v="12458.24"/>
    <n v="477.87"/>
    <n v="350342.56"/>
    <n v="5220"/>
    <n v="1"/>
    <n v="11"/>
    <n v="72.086875000000006"/>
    <n v="0.46962658658012651"/>
    <n v="1.0016447411892506"/>
    <n v="7.5720089503256469E-2"/>
    <n v="2.9891304347826088E-2"/>
    <n v="55.512942850566056"/>
  </r>
  <r>
    <x v="1"/>
    <x v="0"/>
    <x v="1"/>
    <x v="2"/>
    <s v="Southern Europe"/>
    <x v="2"/>
    <x v="1"/>
    <n v="25702.81"/>
    <n v="26029.94"/>
    <n v="147"/>
    <n v="147"/>
    <n v="14061.89"/>
    <n v="639.87"/>
    <n v="268376.14"/>
    <n v="1728"/>
    <n v="1"/>
    <n v="5"/>
    <n v="174.84904761904764"/>
    <n v="0.54709543431243501"/>
    <n v="0.9874325488264668"/>
    <n v="9.5771591319556204E-2"/>
    <n v="3.4013605442176874E-2"/>
    <n v="40.168799912482221"/>
  </r>
  <r>
    <x v="1"/>
    <x v="0"/>
    <x v="1"/>
    <x v="2"/>
    <s v="Southern Europe"/>
    <x v="2"/>
    <x v="2"/>
    <n v="5435.6"/>
    <n v="5213.76"/>
    <n v="39"/>
    <n v="38"/>
    <n v="3115.86"/>
    <n v="285.51"/>
    <n v="78863.399999999994"/>
    <n v="604"/>
    <n v="0"/>
    <n v="1"/>
    <n v="139.37435897435898"/>
    <n v="0.57323202590330413"/>
    <n v="1.0425489474007243"/>
    <n v="6.8924241156227112E-2"/>
    <n v="2.564102564102564E-2"/>
    <n v="19.038212321810096"/>
  </r>
  <r>
    <x v="1"/>
    <x v="0"/>
    <x v="1"/>
    <x v="2"/>
    <s v="Southern Europe"/>
    <x v="2"/>
    <x v="3"/>
    <n v="10082.68"/>
    <n v="10109.31"/>
    <n v="88"/>
    <n v="87"/>
    <n v="5259.64"/>
    <n v="314.69"/>
    <n v="121946.78"/>
    <n v="1176"/>
    <n v="1"/>
    <n v="2"/>
    <n v="114.57590909090909"/>
    <n v="0.52165098961783973"/>
    <n v="0.99736579450031715"/>
    <n v="8.268098591861138E-2"/>
    <n v="2.2727272727272728E-2"/>
    <n v="32.040039403857769"/>
  </r>
  <r>
    <x v="1"/>
    <x v="0"/>
    <x v="1"/>
    <x v="3"/>
    <s v="Southern Europe"/>
    <x v="0"/>
    <x v="0"/>
    <n v="271306.21999999997"/>
    <n v="264585.43"/>
    <n v="3768"/>
    <n v="3625"/>
    <n v="151629.34"/>
    <n v="4838.09"/>
    <n v="2811461.49"/>
    <n v="42562"/>
    <n v="12"/>
    <n v="65"/>
    <n v="72.00271231422505"/>
    <n v="0.55888633883882211"/>
    <n v="1.0254012097340355"/>
    <n v="9.6500066234234613E-2"/>
    <n v="1.7250530785562632E-2"/>
    <n v="56.077133744928261"/>
  </r>
  <r>
    <x v="1"/>
    <x v="0"/>
    <x v="1"/>
    <x v="3"/>
    <s v="Southern Europe"/>
    <x v="0"/>
    <x v="1"/>
    <n v="271169.43"/>
    <n v="252853.08"/>
    <n v="1550"/>
    <n v="1437"/>
    <n v="175362.99"/>
    <n v="7229.07"/>
    <n v="2155975.37"/>
    <n v="13167"/>
    <n v="14"/>
    <n v="30"/>
    <n v="174.94801935483869"/>
    <n v="0.64669159056756509"/>
    <n v="1.072438706303281"/>
    <n v="0.12577575503564309"/>
    <n v="1.935483870967742E-2"/>
    <n v="37.510970290784293"/>
  </r>
  <r>
    <x v="1"/>
    <x v="0"/>
    <x v="1"/>
    <x v="3"/>
    <s v="Southern Europe"/>
    <x v="0"/>
    <x v="2"/>
    <n v="61195.040000000001"/>
    <n v="55393.64"/>
    <n v="437"/>
    <n v="395"/>
    <n v="41789.61"/>
    <n v="3111.43"/>
    <n v="676648.36"/>
    <n v="5076"/>
    <n v="3"/>
    <n v="9"/>
    <n v="140.03441647597253"/>
    <n v="0.68289211021023921"/>
    <n v="1.104730434757492"/>
    <n v="9.0438466443634041E-2"/>
    <n v="2.0594965675057208E-2"/>
    <n v="19.667818334335017"/>
  </r>
  <r>
    <x v="1"/>
    <x v="0"/>
    <x v="1"/>
    <x v="3"/>
    <s v="Southern Europe"/>
    <x v="0"/>
    <x v="3"/>
    <n v="114018.46"/>
    <n v="111030.57"/>
    <n v="991"/>
    <n v="947"/>
    <n v="70830.87"/>
    <n v="3473.86"/>
    <n v="1045771.67"/>
    <n v="9428"/>
    <n v="5"/>
    <n v="9"/>
    <n v="115.05394550958628"/>
    <n v="0.62122282654931482"/>
    <n v="1.0269105166261867"/>
    <n v="0.10902806345863242"/>
    <n v="9.0817356205852677E-3"/>
    <n v="32.821835076830958"/>
  </r>
  <r>
    <x v="1"/>
    <x v="0"/>
    <x v="1"/>
    <x v="3"/>
    <s v="Southern Europe"/>
    <x v="1"/>
    <x v="0"/>
    <n v="261059.3"/>
    <n v="254545.97"/>
    <n v="3626"/>
    <n v="3479"/>
    <n v="137046.84"/>
    <n v="4987.8"/>
    <n v="2664041.5099999998"/>
    <n v="39184"/>
    <n v="14"/>
    <n v="60"/>
    <n v="71.996497517926088"/>
    <n v="0.52496440463909921"/>
    <n v="1.0255880303270957"/>
    <n v="9.7993705811288204E-2"/>
    <n v="1.6547159404302261E-2"/>
    <n v="52.339568547255297"/>
  </r>
  <r>
    <x v="1"/>
    <x v="0"/>
    <x v="1"/>
    <x v="3"/>
    <s v="Southern Europe"/>
    <x v="1"/>
    <x v="1"/>
    <n v="243984.36"/>
    <n v="232044.31"/>
    <n v="1394"/>
    <n v="1333"/>
    <n v="150572.51"/>
    <n v="5815.91"/>
    <n v="2035410.17"/>
    <n v="13208"/>
    <n v="10"/>
    <n v="18"/>
    <n v="175.02464849354374"/>
    <n v="0.61714000848251105"/>
    <n v="1.0514559051243273"/>
    <n v="0.11986987369725091"/>
    <n v="1.2912482065997131E-2"/>
    <n v="41.951192504698319"/>
  </r>
  <r>
    <x v="1"/>
    <x v="0"/>
    <x v="1"/>
    <x v="3"/>
    <s v="Southern Europe"/>
    <x v="1"/>
    <x v="2"/>
    <n v="56884.03"/>
    <n v="52157.59"/>
    <n v="406"/>
    <n v="365"/>
    <n v="36308.76"/>
    <n v="2904.53"/>
    <n v="660057.16"/>
    <n v="5114"/>
    <n v="3"/>
    <n v="4"/>
    <n v="140.10844827586206"/>
    <n v="0.63829443870274316"/>
    <n v="1.090618450737467"/>
    <n v="8.6180460492239791E-2"/>
    <n v="9.852216748768473E-3"/>
    <n v="19.584590277945139"/>
  </r>
  <r>
    <x v="1"/>
    <x v="0"/>
    <x v="1"/>
    <x v="3"/>
    <s v="Southern Europe"/>
    <x v="1"/>
    <x v="3"/>
    <n v="95888.68"/>
    <n v="89798.32"/>
    <n v="834"/>
    <n v="791"/>
    <n v="56178.21"/>
    <n v="3035.93"/>
    <n v="949392.04"/>
    <n v="8766"/>
    <n v="4"/>
    <n v="9"/>
    <n v="114.97443645083932"/>
    <n v="0.58586905148762092"/>
    <n v="1.0678226496887691"/>
    <n v="0.10100008843554238"/>
    <n v="1.0791366906474821E-2"/>
    <n v="31.584614928539196"/>
  </r>
  <r>
    <x v="1"/>
    <x v="0"/>
    <x v="1"/>
    <x v="3"/>
    <s v="Southern Europe"/>
    <x v="2"/>
    <x v="0"/>
    <n v="19038.599999999999"/>
    <n v="18588.2"/>
    <n v="264"/>
    <n v="255"/>
    <n v="9091.09"/>
    <n v="341.71"/>
    <n v="286168.07"/>
    <n v="4306"/>
    <n v="1"/>
    <n v="4"/>
    <n v="72.115909090909085"/>
    <n v="0.47750832519197844"/>
    <n v="1.0242304257539729"/>
    <n v="6.6529434957575795E-2"/>
    <n v="1.5151515151515152E-2"/>
    <n v="55.715665330250793"/>
  </r>
  <r>
    <x v="1"/>
    <x v="0"/>
    <x v="1"/>
    <x v="3"/>
    <s v="Southern Europe"/>
    <x v="2"/>
    <x v="1"/>
    <n v="18269.53"/>
    <n v="17127.810000000001"/>
    <n v="104"/>
    <n v="97"/>
    <n v="10124.57"/>
    <n v="472.01"/>
    <n v="217914.62"/>
    <n v="1368"/>
    <n v="1"/>
    <n v="1"/>
    <n v="175.66855769230767"/>
    <n v="0.55417791262282068"/>
    <n v="1.0666588431328932"/>
    <n v="8.3838018761659958E-2"/>
    <n v="9.6153846153846159E-3"/>
    <n v="38.705811317556829"/>
  </r>
  <r>
    <x v="1"/>
    <x v="0"/>
    <x v="1"/>
    <x v="3"/>
    <s v="Southern Europe"/>
    <x v="2"/>
    <x v="2"/>
    <n v="3865.34"/>
    <n v="3558.9"/>
    <n v="28"/>
    <n v="25"/>
    <n v="2228.5300000000002"/>
    <n v="205.29"/>
    <n v="65647.59"/>
    <n v="493"/>
    <n v="0"/>
    <n v="1"/>
    <n v="138.04785714285714"/>
    <n v="0.57654177898968784"/>
    <n v="1.0861052572424064"/>
    <n v="5.8880150817417674E-2"/>
    <n v="3.5714285714285712E-2"/>
    <n v="18.828681377563449"/>
  </r>
  <r>
    <x v="1"/>
    <x v="0"/>
    <x v="1"/>
    <x v="3"/>
    <s v="Southern Europe"/>
    <x v="2"/>
    <x v="3"/>
    <n v="7744.33"/>
    <n v="7277.36"/>
    <n v="67"/>
    <n v="63"/>
    <n v="4126.57"/>
    <n v="212.45"/>
    <n v="100802.12"/>
    <n v="907"/>
    <n v="0"/>
    <n v="2"/>
    <n v="115.58701492537314"/>
    <n v="0.53285048545193703"/>
    <n v="1.0641675003023074"/>
    <n v="7.6827054827815128E-2"/>
    <n v="2.9850746268656716E-2"/>
    <n v="36.452482937161683"/>
  </r>
  <r>
    <x v="1"/>
    <x v="0"/>
    <x v="1"/>
    <x v="4"/>
    <s v="Western Europe"/>
    <x v="0"/>
    <x v="0"/>
    <n v="232025.8"/>
    <n v="235342.98"/>
    <n v="3223"/>
    <n v="3209"/>
    <n v="131124.66"/>
    <n v="4107.71"/>
    <n v="1622574.75"/>
    <n v="23928"/>
    <n v="10"/>
    <n v="62"/>
    <n v="71.990629847967725"/>
    <n v="0.5651296536850644"/>
    <n v="0.98590491205643771"/>
    <n v="0.14299852749465009"/>
    <n v="1.923673596028545E-2"/>
    <n v="56.485438358598827"/>
  </r>
  <r>
    <x v="1"/>
    <x v="0"/>
    <x v="1"/>
    <x v="4"/>
    <s v="Western Europe"/>
    <x v="0"/>
    <x v="1"/>
    <n v="232422.39999999999"/>
    <n v="232534"/>
    <n v="1328"/>
    <n v="1337"/>
    <n v="150401.53"/>
    <n v="6210.89"/>
    <n v="1300859.46"/>
    <n v="8159"/>
    <n v="11"/>
    <n v="18"/>
    <n v="175.01686746987951"/>
    <n v="0.64710428082663285"/>
    <n v="0.99952007018328504"/>
    <n v="0.17866833977592014"/>
    <n v="1.355421686746988E-2"/>
    <n v="37.42175437014663"/>
  </r>
  <r>
    <x v="1"/>
    <x v="0"/>
    <x v="1"/>
    <x v="4"/>
    <s v="Western Europe"/>
    <x v="0"/>
    <x v="2"/>
    <n v="47391.1"/>
    <n v="45228.39"/>
    <n v="339"/>
    <n v="319"/>
    <n v="32205.39"/>
    <n v="2611.98"/>
    <n v="379069.85"/>
    <n v="2842"/>
    <n v="3"/>
    <n v="4"/>
    <n v="139.79675516224188"/>
    <n v="0.67956620546895941"/>
    <n v="1.0478175323065888"/>
    <n v="0.12501943902950868"/>
    <n v="1.1799410029498525E-2"/>
    <n v="18.143745357927703"/>
  </r>
  <r>
    <x v="1"/>
    <x v="0"/>
    <x v="1"/>
    <x v="4"/>
    <s v="Western Europe"/>
    <x v="0"/>
    <x v="3"/>
    <n v="93848.48"/>
    <n v="95602.66"/>
    <n v="816"/>
    <n v="841"/>
    <n v="58098.11"/>
    <n v="2616.37"/>
    <n v="590697.15"/>
    <n v="5722"/>
    <n v="5"/>
    <n v="14"/>
    <n v="115.01039215686274"/>
    <n v="0.61906287667099136"/>
    <n v="0.98165134735790816"/>
    <n v="0.15887748908218025"/>
    <n v="1.7156862745098041E-2"/>
    <n v="35.869727905456799"/>
  </r>
  <r>
    <x v="1"/>
    <x v="0"/>
    <x v="1"/>
    <x v="4"/>
    <s v="Western Europe"/>
    <x v="1"/>
    <x v="0"/>
    <n v="200091.12"/>
    <n v="196833.21"/>
    <n v="2779"/>
    <n v="2699"/>
    <n v="105607.77"/>
    <n v="3788.84"/>
    <n v="1483203.56"/>
    <n v="21858"/>
    <n v="10"/>
    <n v="47"/>
    <n v="72.001122706009355"/>
    <n v="0.52779838505576859"/>
    <n v="1.0165516276445423"/>
    <n v="0.13490469238086239"/>
    <n v="1.6912558474271321E-2"/>
    <n v="52.810654448327192"/>
  </r>
  <r>
    <x v="1"/>
    <x v="0"/>
    <x v="1"/>
    <x v="4"/>
    <s v="Western Europe"/>
    <x v="1"/>
    <x v="1"/>
    <n v="193044.27"/>
    <n v="180115.53"/>
    <n v="1103"/>
    <n v="1009"/>
    <n v="116734.07"/>
    <n v="4409.41"/>
    <n v="1173713.3"/>
    <n v="7206"/>
    <n v="8"/>
    <n v="10"/>
    <n v="175.01747053490479"/>
    <n v="0.60470103567435596"/>
    <n v="1.07178026236827"/>
    <n v="0.164473104292164"/>
    <n v="9.0661831368993653E-3"/>
    <n v="43.780068081670791"/>
  </r>
  <r>
    <x v="1"/>
    <x v="0"/>
    <x v="1"/>
    <x v="4"/>
    <s v="Western Europe"/>
    <x v="1"/>
    <x v="2"/>
    <n v="41114.89"/>
    <n v="39006.269999999997"/>
    <n v="294"/>
    <n v="282"/>
    <n v="25971.85"/>
    <n v="2411.33"/>
    <n v="340358.16"/>
    <n v="2612"/>
    <n v="2"/>
    <n v="5"/>
    <n v="139.84656462585033"/>
    <n v="0.63168963847404191"/>
    <n v="1.0540584885455595"/>
    <n v="0.12079889608052882"/>
    <n v="1.7006802721088437E-2"/>
    <n v="17.050710603691741"/>
  </r>
  <r>
    <x v="1"/>
    <x v="0"/>
    <x v="1"/>
    <x v="4"/>
    <s v="Western Europe"/>
    <x v="1"/>
    <x v="3"/>
    <n v="75848.429999999993"/>
    <n v="72483.66"/>
    <n v="660"/>
    <n v="641"/>
    <n v="44530.239999999998"/>
    <n v="2455.61"/>
    <n v="516853.58"/>
    <n v="4845"/>
    <n v="4"/>
    <n v="8"/>
    <n v="114.92186363636363"/>
    <n v="0.58709507896208268"/>
    <n v="1.0464210830413363"/>
    <n v="0.14675032337011187"/>
    <n v="1.2121212121212121E-2"/>
    <n v="30.887816061996812"/>
  </r>
  <r>
    <x v="1"/>
    <x v="0"/>
    <x v="1"/>
    <x v="4"/>
    <s v="Western Europe"/>
    <x v="2"/>
    <x v="0"/>
    <n v="18046.73"/>
    <n v="17682.11"/>
    <n v="251"/>
    <n v="243"/>
    <n v="8473.7999999999993"/>
    <n v="350.77"/>
    <n v="195969.09"/>
    <n v="3008"/>
    <n v="1"/>
    <n v="4"/>
    <n v="71.899322709163343"/>
    <n v="0.46954766874663717"/>
    <n v="1.0206208421958691"/>
    <n v="9.2089675979002611E-2"/>
    <n v="1.5936254980079681E-2"/>
    <n v="51.448898138381274"/>
  </r>
  <r>
    <x v="1"/>
    <x v="0"/>
    <x v="1"/>
    <x v="4"/>
    <s v="Western Europe"/>
    <x v="2"/>
    <x v="1"/>
    <n v="18250.14"/>
    <n v="17826.87"/>
    <n v="104"/>
    <n v="102"/>
    <n v="10124.780000000001"/>
    <n v="425.11"/>
    <n v="157611.26999999999"/>
    <n v="958"/>
    <n v="1"/>
    <n v="2"/>
    <n v="175.48211538461538"/>
    <n v="0.55477820992058147"/>
    <n v="1.023743371663113"/>
    <n v="0.11579210039992699"/>
    <n v="1.9230769230769232E-2"/>
    <n v="42.930394486132997"/>
  </r>
  <r>
    <x v="1"/>
    <x v="0"/>
    <x v="1"/>
    <x v="4"/>
    <s v="Western Europe"/>
    <x v="2"/>
    <x v="2"/>
    <n v="4372.1400000000003"/>
    <n v="4005.74"/>
    <n v="31"/>
    <n v="29"/>
    <n v="2506.27"/>
    <n v="220.97"/>
    <n v="49110.63"/>
    <n v="361"/>
    <n v="0"/>
    <n v="1"/>
    <n v="141.03677419354841"/>
    <n v="0.57323644714030197"/>
    <n v="1.0914687423547211"/>
    <n v="8.9026347249057905E-2"/>
    <n v="3.2258064516129031E-2"/>
    <n v="19.786124813323077"/>
  </r>
  <r>
    <x v="1"/>
    <x v="0"/>
    <x v="1"/>
    <x v="4"/>
    <s v="Western Europe"/>
    <x v="2"/>
    <x v="3"/>
    <n v="7628.33"/>
    <n v="7291.63"/>
    <n v="66"/>
    <n v="62"/>
    <n v="4037.75"/>
    <n v="212.44"/>
    <n v="74150.09"/>
    <n v="686"/>
    <n v="0"/>
    <n v="1"/>
    <n v="115.58075757575757"/>
    <n v="0.52930982272659943"/>
    <n v="1.0461762322004819"/>
    <n v="0.10287688120135795"/>
    <n v="1.5151515151515152E-2"/>
    <n v="35.908162304650723"/>
  </r>
  <r>
    <x v="1"/>
    <x v="0"/>
    <x v="1"/>
    <x v="5"/>
    <s v="Central &amp; Eastern Europe"/>
    <x v="0"/>
    <x v="0"/>
    <n v="181977.26"/>
    <n v="179204.02"/>
    <n v="2527"/>
    <n v="2464"/>
    <n v="101820.33"/>
    <n v="3466.66"/>
    <n v="2086640.99"/>
    <n v="30553"/>
    <n v="10"/>
    <n v="46"/>
    <n v="72.013161851998419"/>
    <n v="0.55952227217840289"/>
    <n v="1.0154753224843953"/>
    <n v="8.7210622657230563E-2"/>
    <n v="1.8203403244954491E-2"/>
    <n v="52.49354133373334"/>
  </r>
  <r>
    <x v="1"/>
    <x v="0"/>
    <x v="1"/>
    <x v="5"/>
    <s v="Central &amp; Eastern Europe"/>
    <x v="0"/>
    <x v="1"/>
    <n v="172983.59"/>
    <n v="159097.32"/>
    <n v="988"/>
    <n v="896"/>
    <n v="113078.42"/>
    <n v="4205.08"/>
    <n v="1587344.56"/>
    <n v="9768"/>
    <n v="7"/>
    <n v="21"/>
    <n v="175.0846052631579"/>
    <n v="0.65369449206135677"/>
    <n v="1.0872816085148385"/>
    <n v="0.10897671139528774"/>
    <n v="2.1255060728744939E-2"/>
    <n v="41.136813092735451"/>
  </r>
  <r>
    <x v="1"/>
    <x v="0"/>
    <x v="1"/>
    <x v="5"/>
    <s v="Central &amp; Eastern Europe"/>
    <x v="0"/>
    <x v="2"/>
    <n v="40401.01"/>
    <n v="35588.25"/>
    <n v="289"/>
    <n v="251"/>
    <n v="27379.48"/>
    <n v="2375.12"/>
    <n v="469499.25"/>
    <n v="3795"/>
    <n v="2"/>
    <n v="6"/>
    <n v="139.79588235294119"/>
    <n v="0.67769295866613233"/>
    <n v="1.1352345226303626"/>
    <n v="8.6051276972220939E-2"/>
    <n v="2.0761245674740483E-2"/>
    <n v="17.010092121661224"/>
  </r>
  <r>
    <x v="1"/>
    <x v="0"/>
    <x v="1"/>
    <x v="5"/>
    <s v="Central &amp; Eastern Europe"/>
    <x v="0"/>
    <x v="3"/>
    <n v="70683.38"/>
    <n v="65080.73"/>
    <n v="615"/>
    <n v="562"/>
    <n v="43618.23"/>
    <n v="2068.2199999999998"/>
    <n v="710597.63"/>
    <n v="6892"/>
    <n v="4"/>
    <n v="12"/>
    <n v="114.93232520325203"/>
    <n v="0.61709315542069443"/>
    <n v="1.086087694468086"/>
    <n v="9.9470328939881211E-2"/>
    <n v="1.9512195121951219E-2"/>
    <n v="34.175948400073501"/>
  </r>
  <r>
    <x v="1"/>
    <x v="0"/>
    <x v="1"/>
    <x v="5"/>
    <s v="Central &amp; Eastern Europe"/>
    <x v="1"/>
    <x v="0"/>
    <n v="151813.51999999999"/>
    <n v="146820.14000000001"/>
    <n v="2109"/>
    <n v="2047"/>
    <n v="79940.649999999994"/>
    <n v="2589.1999999999998"/>
    <n v="1805353.17"/>
    <n v="26863"/>
    <n v="8"/>
    <n v="30"/>
    <n v="71.983651019440487"/>
    <n v="0.52657134884956225"/>
    <n v="1.0340101841613827"/>
    <n v="8.4090759925937369E-2"/>
    <n v="1.422475106685633E-2"/>
    <n v="58.63336938050363"/>
  </r>
  <r>
    <x v="1"/>
    <x v="0"/>
    <x v="1"/>
    <x v="5"/>
    <s v="Central &amp; Eastern Europe"/>
    <x v="1"/>
    <x v="1"/>
    <n v="148497.96"/>
    <n v="134143.41"/>
    <n v="849"/>
    <n v="767"/>
    <n v="90662.75"/>
    <n v="3961.27"/>
    <n v="1403870.19"/>
    <n v="8833"/>
    <n v="8"/>
    <n v="12"/>
    <n v="174.90925795053002"/>
    <n v="0.61053195612922906"/>
    <n v="1.1070089838926862"/>
    <n v="0.10577755768145486"/>
    <n v="1.4134275618374558E-2"/>
    <n v="37.487462354244975"/>
  </r>
  <r>
    <x v="1"/>
    <x v="0"/>
    <x v="1"/>
    <x v="5"/>
    <s v="Central &amp; Eastern Europe"/>
    <x v="1"/>
    <x v="2"/>
    <n v="36784.79"/>
    <n v="32444.27"/>
    <n v="263"/>
    <n v="228"/>
    <n v="23879.03"/>
    <n v="2151.39"/>
    <n v="427917.51"/>
    <n v="3160"/>
    <n v="2"/>
    <n v="4"/>
    <n v="139.86612167300382"/>
    <n v="0.64915499041859415"/>
    <n v="1.1337838700023148"/>
    <n v="8.5962338862927104E-2"/>
    <n v="1.5209125475285171E-2"/>
    <n v="17.098150498050099"/>
  </r>
  <r>
    <x v="1"/>
    <x v="0"/>
    <x v="1"/>
    <x v="5"/>
    <s v="Central &amp; Eastern Europe"/>
    <x v="1"/>
    <x v="3"/>
    <n v="56896.72"/>
    <n v="52861.77"/>
    <n v="495"/>
    <n v="463"/>
    <n v="33457.5"/>
    <n v="1826.78"/>
    <n v="650827.39"/>
    <n v="6325"/>
    <n v="2"/>
    <n v="10"/>
    <n v="114.94286868686869"/>
    <n v="0.58803916992051564"/>
    <n v="1.0763302099040575"/>
    <n v="8.7422135076398677E-2"/>
    <n v="2.0202020202020204E-2"/>
    <n v="31.145907005769715"/>
  </r>
  <r>
    <x v="1"/>
    <x v="0"/>
    <x v="1"/>
    <x v="5"/>
    <s v="Central &amp; Eastern Europe"/>
    <x v="2"/>
    <x v="0"/>
    <n v="12933.83"/>
    <n v="13100.27"/>
    <n v="180"/>
    <n v="185"/>
    <n v="6094.91"/>
    <n v="230.53"/>
    <n v="200591.56"/>
    <n v="3083"/>
    <n v="0"/>
    <n v="4"/>
    <n v="71.854611111111112"/>
    <n v="0.47123783133070407"/>
    <n v="0.98729491834901106"/>
    <n v="6.4478435682937013E-2"/>
    <n v="2.2222222222222223E-2"/>
    <n v="56.104758599748408"/>
  </r>
  <r>
    <x v="1"/>
    <x v="0"/>
    <x v="1"/>
    <x v="5"/>
    <s v="Central &amp; Eastern Europe"/>
    <x v="2"/>
    <x v="1"/>
    <n v="11911.59"/>
    <n v="10873.82"/>
    <n v="68"/>
    <n v="61"/>
    <n v="6510.31"/>
    <n v="323.45"/>
    <n v="164666.63"/>
    <n v="1036"/>
    <n v="1"/>
    <n v="1"/>
    <n v="175.1704411764706"/>
    <n v="0.54655255931407987"/>
    <n v="1.0954374819520647"/>
    <n v="7.2337607200681761E-2"/>
    <n v="1.4705882352941176E-2"/>
    <n v="36.826681094450457"/>
  </r>
  <r>
    <x v="1"/>
    <x v="0"/>
    <x v="1"/>
    <x v="5"/>
    <s v="Central &amp; Eastern Europe"/>
    <x v="2"/>
    <x v="2"/>
    <n v="3110.73"/>
    <n v="2788.26"/>
    <n v="22"/>
    <n v="20"/>
    <n v="1787.13"/>
    <n v="178.12"/>
    <n v="49266.28"/>
    <n v="365"/>
    <n v="0"/>
    <n v="0"/>
    <n v="141.39681818181819"/>
    <n v="0.57450501972205881"/>
    <n v="1.1156527726969507"/>
    <n v="6.3141158618024343E-2"/>
    <n v="0"/>
    <n v="17.464237592634181"/>
  </r>
  <r>
    <x v="1"/>
    <x v="0"/>
    <x v="1"/>
    <x v="5"/>
    <s v="Central &amp; Eastern Europe"/>
    <x v="2"/>
    <x v="3"/>
    <n v="4907.7700000000004"/>
    <n v="4526.1400000000003"/>
    <n v="43"/>
    <n v="40"/>
    <n v="2593.46"/>
    <n v="135.78"/>
    <n v="72281.11"/>
    <n v="655"/>
    <n v="0"/>
    <n v="1"/>
    <n v="114.13418604651164"/>
    <n v="0.52843959680262109"/>
    <n v="1.0843168792834512"/>
    <n v="6.7898376214753767E-2"/>
    <n v="2.3255813953488372E-2"/>
    <n v="36.145013993224339"/>
  </r>
  <r>
    <x v="1"/>
    <x v="0"/>
    <x v="1"/>
    <x v="6"/>
    <s v="DACH"/>
    <x v="0"/>
    <x v="0"/>
    <n v="185457.03"/>
    <n v="187770.96"/>
    <n v="2576"/>
    <n v="2651"/>
    <n v="105418.58"/>
    <n v="3402.81"/>
    <n v="1277776.97"/>
    <n v="19229"/>
    <n v="8"/>
    <n v="26"/>
    <n v="71.99418866459628"/>
    <n v="0.56842590437256546"/>
    <n v="0.9876768484327928"/>
    <n v="0.1451403761017856"/>
    <n v="1.0093167701863354E-2"/>
    <n v="54.501141703474481"/>
  </r>
  <r>
    <x v="1"/>
    <x v="0"/>
    <x v="1"/>
    <x v="6"/>
    <s v="DACH"/>
    <x v="0"/>
    <x v="1"/>
    <n v="179964.15"/>
    <n v="172032.16"/>
    <n v="1028"/>
    <n v="1002"/>
    <n v="117617.38"/>
    <n v="4647.01"/>
    <n v="1016676.95"/>
    <n v="6242"/>
    <n v="7"/>
    <n v="16"/>
    <n v="175.0624027237354"/>
    <n v="0.65356005626676206"/>
    <n v="1.0461075998813245"/>
    <n v="0.17701212759864379"/>
    <n v="1.556420233463035E-2"/>
    <n v="38.726869535464736"/>
  </r>
  <r>
    <x v="1"/>
    <x v="0"/>
    <x v="1"/>
    <x v="6"/>
    <s v="DACH"/>
    <x v="0"/>
    <x v="2"/>
    <n v="43747.63"/>
    <n v="41544.400000000001"/>
    <n v="312"/>
    <n v="291"/>
    <n v="29929.69"/>
    <n v="2391.75"/>
    <n v="317206.23"/>
    <n v="2363"/>
    <n v="2"/>
    <n v="3"/>
    <n v="140.2167628205128"/>
    <n v="0.68414426107197124"/>
    <n v="1.0530331404473285"/>
    <n v="0.13791541862213741"/>
    <n v="9.6153846153846159E-3"/>
    <n v="18.291054667084769"/>
  </r>
  <r>
    <x v="1"/>
    <x v="0"/>
    <x v="1"/>
    <x v="6"/>
    <s v="DACH"/>
    <x v="0"/>
    <x v="3"/>
    <n v="76439.53"/>
    <n v="72976.899999999994"/>
    <n v="665"/>
    <n v="641"/>
    <n v="47881.8"/>
    <n v="2417.71"/>
    <n v="452234.56"/>
    <n v="4091"/>
    <n v="3"/>
    <n v="10"/>
    <n v="114.94666165413534"/>
    <n v="0.62640102575198986"/>
    <n v="1.0474483021339631"/>
    <n v="0.16902629025079374"/>
    <n v="1.5037593984962405E-2"/>
    <n v="31.616500738301944"/>
  </r>
  <r>
    <x v="1"/>
    <x v="0"/>
    <x v="1"/>
    <x v="6"/>
    <s v="DACH"/>
    <x v="1"/>
    <x v="0"/>
    <n v="158899.93"/>
    <n v="160303.48000000001"/>
    <n v="2207"/>
    <n v="2239"/>
    <n v="83143.45"/>
    <n v="2971.97"/>
    <n v="1060343.1200000001"/>
    <n v="15908"/>
    <n v="6"/>
    <n v="42"/>
    <n v="71.998155867693697"/>
    <n v="0.52324409456945642"/>
    <n v="0.99124441964703436"/>
    <n v="0.1498570858836713"/>
    <n v="1.9030357951971E-2"/>
    <n v="53.466195822972644"/>
  </r>
  <r>
    <x v="1"/>
    <x v="0"/>
    <x v="1"/>
    <x v="6"/>
    <s v="DACH"/>
    <x v="1"/>
    <x v="1"/>
    <n v="138360.29"/>
    <n v="134133.22"/>
    <n v="791"/>
    <n v="757"/>
    <n v="83789.66"/>
    <n v="3142.1"/>
    <n v="841225.52"/>
    <n v="5310"/>
    <n v="8"/>
    <n v="12"/>
    <n v="174.91819216182049"/>
    <n v="0.60559037567787688"/>
    <n v="1.0315139679789989"/>
    <n v="0.16447467024062704"/>
    <n v="1.5170670037926675E-2"/>
    <n v="44.034336908437034"/>
  </r>
  <r>
    <x v="1"/>
    <x v="0"/>
    <x v="1"/>
    <x v="6"/>
    <s v="DACH"/>
    <x v="1"/>
    <x v="2"/>
    <n v="33231.78"/>
    <n v="31029.75"/>
    <n v="237"/>
    <n v="222"/>
    <n v="21183.7"/>
    <n v="1930.41"/>
    <n v="264452.24"/>
    <n v="1949"/>
    <n v="1"/>
    <n v="3"/>
    <n v="140.21848101265823"/>
    <n v="0.637453064506325"/>
    <n v="1.0709651221811325"/>
    <n v="0.1256626905485845"/>
    <n v="1.2658227848101266E-2"/>
    <n v="17.214881812671919"/>
  </r>
  <r>
    <x v="1"/>
    <x v="0"/>
    <x v="1"/>
    <x v="6"/>
    <s v="DACH"/>
    <x v="1"/>
    <x v="3"/>
    <n v="65010.68"/>
    <n v="63449.34"/>
    <n v="565"/>
    <n v="542"/>
    <n v="37707.550000000003"/>
    <n v="2135.1"/>
    <n v="396367.84"/>
    <n v="3590"/>
    <n v="4"/>
    <n v="9"/>
    <n v="115.06315044247788"/>
    <n v="0.5800208519584783"/>
    <n v="1.0246076633736458"/>
    <n v="0.16401603116943089"/>
    <n v="1.5929203539823009E-2"/>
    <n v="30.448541051941362"/>
  </r>
  <r>
    <x v="1"/>
    <x v="0"/>
    <x v="1"/>
    <x v="6"/>
    <s v="DACH"/>
    <x v="2"/>
    <x v="0"/>
    <n v="12207.95"/>
    <n v="12139.3"/>
    <n v="170"/>
    <n v="172"/>
    <n v="5819.05"/>
    <n v="233.91"/>
    <n v="123157.42"/>
    <n v="1878"/>
    <n v="0"/>
    <n v="5"/>
    <n v="71.811470588235295"/>
    <n v="0.47666070060902938"/>
    <n v="1.0056551860486191"/>
    <n v="9.9124762438186839E-2"/>
    <n v="2.9411764705882353E-2"/>
    <n v="52.190799880295842"/>
  </r>
  <r>
    <x v="1"/>
    <x v="0"/>
    <x v="1"/>
    <x v="6"/>
    <s v="DACH"/>
    <x v="2"/>
    <x v="1"/>
    <n v="11897.93"/>
    <n v="11398.49"/>
    <n v="68"/>
    <n v="66"/>
    <n v="6633.76"/>
    <n v="288.62"/>
    <n v="95820.25"/>
    <n v="603"/>
    <n v="1"/>
    <n v="2"/>
    <n v="174.96955882352941"/>
    <n v="0.55755581012831645"/>
    <n v="1.0438163300577532"/>
    <n v="0.12416926484746178"/>
    <n v="2.9411764705882353E-2"/>
    <n v="41.223511884138311"/>
  </r>
  <r>
    <x v="1"/>
    <x v="0"/>
    <x v="1"/>
    <x v="6"/>
    <s v="DACH"/>
    <x v="2"/>
    <x v="2"/>
    <n v="2961"/>
    <n v="2772.15"/>
    <n v="21"/>
    <n v="20"/>
    <n v="1697.82"/>
    <n v="167.33"/>
    <n v="29905.98"/>
    <n v="239"/>
    <n v="0"/>
    <n v="1"/>
    <n v="141"/>
    <n v="0.57339412360688957"/>
    <n v="1.0681240192630268"/>
    <n v="9.9010298274793199E-2"/>
    <n v="4.7619047619047616E-2"/>
    <n v="17.695571624932768"/>
  </r>
  <r>
    <x v="1"/>
    <x v="0"/>
    <x v="1"/>
    <x v="6"/>
    <s v="DACH"/>
    <x v="2"/>
    <x v="3"/>
    <n v="5078.6499999999996"/>
    <n v="4947.8"/>
    <n v="44"/>
    <n v="42"/>
    <n v="2644.1"/>
    <n v="139.16999999999999"/>
    <n v="43571.77"/>
    <n v="403"/>
    <n v="0"/>
    <n v="1"/>
    <n v="115.42386363636363"/>
    <n v="0.5206304825101159"/>
    <n v="1.0264460972553457"/>
    <n v="0.11655826696964572"/>
    <n v="2.2727272727272728E-2"/>
    <n v="36.492419343249267"/>
  </r>
  <r>
    <x v="2"/>
    <x v="0"/>
    <x v="2"/>
    <x v="0"/>
    <s v="DACH"/>
    <x v="0"/>
    <x v="0"/>
    <n v="1149937.96"/>
    <n v="1164548.21"/>
    <n v="15971"/>
    <n v="15983"/>
    <n v="643325.53"/>
    <n v="21787.99"/>
    <n v="6385305.4900000002"/>
    <n v="97998"/>
    <n v="51"/>
    <n v="273"/>
    <n v="72.001625446121096"/>
    <n v="0.55944368511845632"/>
    <n v="0.98745414756165395"/>
    <n v="0.18009129896774914"/>
    <n v="1.7093481936009017E-2"/>
    <n v="52.778524315460025"/>
  </r>
  <r>
    <x v="2"/>
    <x v="0"/>
    <x v="2"/>
    <x v="0"/>
    <s v="DACH"/>
    <x v="0"/>
    <x v="1"/>
    <n v="1010718.81"/>
    <n v="958586.55"/>
    <n v="5776"/>
    <n v="5372"/>
    <n v="662203.97"/>
    <n v="24696.85"/>
    <n v="4793216.03"/>
    <n v="27959"/>
    <n v="42"/>
    <n v="82"/>
    <n v="174.9859435595568"/>
    <n v="0.65518120712525374"/>
    <n v="1.0543845101936804"/>
    <n v="0.21086443917279479"/>
    <n v="1.4196675900277008E-2"/>
    <n v="40.925009059859867"/>
  </r>
  <r>
    <x v="2"/>
    <x v="0"/>
    <x v="2"/>
    <x v="0"/>
    <s v="DACH"/>
    <x v="0"/>
    <x v="2"/>
    <n v="237888.58"/>
    <n v="224474.51"/>
    <n v="1699"/>
    <n v="1634"/>
    <n v="163243.62"/>
    <n v="12096.4"/>
    <n v="1473129.12"/>
    <n v="11839"/>
    <n v="13"/>
    <n v="24"/>
    <n v="140.01682165979989"/>
    <n v="0.68621881722947775"/>
    <n v="1.0597576535527351"/>
    <n v="0.1614852199785447"/>
    <n v="1.4125956444967627E-2"/>
    <n v="19.666064283588504"/>
  </r>
  <r>
    <x v="2"/>
    <x v="0"/>
    <x v="2"/>
    <x v="0"/>
    <s v="DACH"/>
    <x v="0"/>
    <x v="3"/>
    <n v="438429.28"/>
    <n v="426657.16"/>
    <n v="3812"/>
    <n v="3745"/>
    <n v="272099.15999999997"/>
    <n v="12751.52"/>
    <n v="2280981.94"/>
    <n v="20853"/>
    <n v="24"/>
    <n v="76"/>
    <n v="115.01292759706192"/>
    <n v="0.62062269198808973"/>
    <n v="1.027591521023578"/>
    <n v="0.1922107634048168"/>
    <n v="1.993704092339979E-2"/>
    <n v="34.382511261402563"/>
  </r>
  <r>
    <x v="2"/>
    <x v="0"/>
    <x v="2"/>
    <x v="0"/>
    <s v="DACH"/>
    <x v="1"/>
    <x v="0"/>
    <n v="914488.99"/>
    <n v="904022.1"/>
    <n v="12701"/>
    <n v="12460"/>
    <n v="483229.83"/>
    <n v="16489.63"/>
    <n v="5527641.2000000002"/>
    <n v="86982"/>
    <n v="36"/>
    <n v="242"/>
    <n v="72.001337689945672"/>
    <n v="0.52841514253769206"/>
    <n v="1.0115781350920514"/>
    <n v="0.16543928176814371"/>
    <n v="1.9053617825368081E-2"/>
    <n v="55.458429934449711"/>
  </r>
  <r>
    <x v="2"/>
    <x v="0"/>
    <x v="2"/>
    <x v="0"/>
    <s v="DACH"/>
    <x v="1"/>
    <x v="1"/>
    <n v="810764.85"/>
    <n v="790908.05"/>
    <n v="4633"/>
    <n v="4523"/>
    <n v="499971.95"/>
    <n v="20478.490000000002"/>
    <n v="4217729.3899999997"/>
    <n v="25320"/>
    <n v="35"/>
    <n v="102"/>
    <n v="174.9978091949061"/>
    <n v="0.61666702743711699"/>
    <n v="1.025106331892816"/>
    <n v="0.19222780198328468"/>
    <n v="2.2015972372113102E-2"/>
    <n v="39.59104650782357"/>
  </r>
  <r>
    <x v="2"/>
    <x v="0"/>
    <x v="2"/>
    <x v="0"/>
    <s v="DACH"/>
    <x v="1"/>
    <x v="2"/>
    <n v="192820.45"/>
    <n v="178257.61"/>
    <n v="1377"/>
    <n v="1296"/>
    <n v="124641.08"/>
    <n v="9701.0400000000009"/>
    <n v="1275216.02"/>
    <n v="9961"/>
    <n v="9"/>
    <n v="24"/>
    <n v="140.02937545388528"/>
    <n v="0.64641006698200321"/>
    <n v="1.0816954743194416"/>
    <n v="0.15120610702491019"/>
    <n v="1.7429193899782137E-2"/>
    <n v="19.876265843662122"/>
  </r>
  <r>
    <x v="2"/>
    <x v="0"/>
    <x v="2"/>
    <x v="0"/>
    <s v="DACH"/>
    <x v="1"/>
    <x v="3"/>
    <n v="357298.14"/>
    <n v="338035.29"/>
    <n v="3107"/>
    <n v="2981"/>
    <n v="208819.61"/>
    <n v="10037.14"/>
    <n v="1966619.05"/>
    <n v="19163"/>
    <n v="20"/>
    <n v="27"/>
    <n v="114.9977920823946"/>
    <n v="0.5844407978166356"/>
    <n v="1.056984730795415"/>
    <n v="0.1816814191848696"/>
    <n v="8.6900547151593181E-3"/>
    <n v="35.597604496898519"/>
  </r>
  <r>
    <x v="2"/>
    <x v="0"/>
    <x v="2"/>
    <x v="0"/>
    <s v="DACH"/>
    <x v="2"/>
    <x v="0"/>
    <n v="64936.42"/>
    <n v="65144.1"/>
    <n v="902"/>
    <n v="890"/>
    <n v="30693.62"/>
    <n v="1217.79"/>
    <n v="577394.63"/>
    <n v="8861"/>
    <n v="4"/>
    <n v="28"/>
    <n v="71.991596452328153"/>
    <n v="0.47267188428311879"/>
    <n v="0.99681199064842407"/>
    <n v="0.11246453746894043"/>
    <n v="3.1042128603104215E-2"/>
    <n v="53.323167376969757"/>
  </r>
  <r>
    <x v="2"/>
    <x v="0"/>
    <x v="2"/>
    <x v="0"/>
    <s v="DACH"/>
    <x v="2"/>
    <x v="1"/>
    <n v="66727.81"/>
    <n v="64092.14"/>
    <n v="381"/>
    <n v="361"/>
    <n v="36577.9"/>
    <n v="1602.41"/>
    <n v="471661.63"/>
    <n v="3010"/>
    <n v="3"/>
    <n v="13"/>
    <n v="175.1386089238845"/>
    <n v="0.54816574978258692"/>
    <n v="1.0411231392804172"/>
    <n v="0.14147389941386582"/>
    <n v="3.4120734908136482E-2"/>
    <n v="41.642157749889229"/>
  </r>
  <r>
    <x v="2"/>
    <x v="0"/>
    <x v="2"/>
    <x v="0"/>
    <s v="DACH"/>
    <x v="2"/>
    <x v="2"/>
    <n v="15501.52"/>
    <n v="14884.96"/>
    <n v="111"/>
    <n v="108"/>
    <n v="9031.68"/>
    <n v="910.99"/>
    <n v="143195.59"/>
    <n v="1083"/>
    <n v="1"/>
    <n v="1"/>
    <n v="139.65333333333334"/>
    <n v="0.58263189674302907"/>
    <n v="1.0414216766454194"/>
    <n v="0.10825417179397774"/>
    <n v="9.0090090090090089E-3"/>
    <n v="17.016125314218598"/>
  </r>
  <r>
    <x v="2"/>
    <x v="0"/>
    <x v="2"/>
    <x v="0"/>
    <s v="DACH"/>
    <x v="2"/>
    <x v="3"/>
    <n v="27496.83"/>
    <n v="26743.85"/>
    <n v="239"/>
    <n v="233"/>
    <n v="14634.6"/>
    <n v="811.14"/>
    <n v="213402.65"/>
    <n v="1902"/>
    <n v="1"/>
    <n v="4"/>
    <n v="115.0494979079498"/>
    <n v="0.53222862417231365"/>
    <n v="1.0281552581247653"/>
    <n v="0.12884952459587545"/>
    <n v="1.6736401673640166E-2"/>
    <n v="33.898994008432581"/>
  </r>
  <r>
    <x v="2"/>
    <x v="0"/>
    <x v="2"/>
    <x v="1"/>
    <s v="Western Europe"/>
    <x v="0"/>
    <x v="0"/>
    <n v="608606.31999999995"/>
    <n v="662383.64"/>
    <n v="8453"/>
    <n v="9379"/>
    <n v="343690.17"/>
    <n v="10511.09"/>
    <n v="4659833.37"/>
    <n v="71879"/>
    <n v="28"/>
    <n v="125"/>
    <n v="71.998854844433922"/>
    <n v="0.56471672854136645"/>
    <n v="0.91881242719098544"/>
    <n v="0.13060688476935817"/>
    <n v="1.4787649355258487E-2"/>
    <n v="57.901351810326041"/>
  </r>
  <r>
    <x v="2"/>
    <x v="0"/>
    <x v="2"/>
    <x v="1"/>
    <s v="Western Europe"/>
    <x v="0"/>
    <x v="1"/>
    <n v="546501.04"/>
    <n v="539963.56999999995"/>
    <n v="3123"/>
    <n v="3096"/>
    <n v="360413.14"/>
    <n v="14302.48"/>
    <n v="3697583.88"/>
    <n v="22570"/>
    <n v="21"/>
    <n v="41"/>
    <n v="174.99232788984952"/>
    <n v="0.65949213930132689"/>
    <n v="1.0121072427163931"/>
    <n v="0.14779949765466849"/>
    <n v="1.3128402177393531E-2"/>
    <n v="38.210229274922952"/>
  </r>
  <r>
    <x v="2"/>
    <x v="0"/>
    <x v="2"/>
    <x v="1"/>
    <s v="Western Europe"/>
    <x v="0"/>
    <x v="2"/>
    <n v="123664.72"/>
    <n v="126623.89"/>
    <n v="883"/>
    <n v="893"/>
    <n v="84291.33"/>
    <n v="6458.65"/>
    <n v="1094923.02"/>
    <n v="8644"/>
    <n v="5"/>
    <n v="15"/>
    <n v="140.05064552661381"/>
    <n v="0.68161178062749017"/>
    <n v="0.97663023936478344"/>
    <n v="0.11294375745246456"/>
    <n v="1.698754246885617E-2"/>
    <n v="19.147146849573829"/>
  </r>
  <r>
    <x v="2"/>
    <x v="0"/>
    <x v="2"/>
    <x v="1"/>
    <s v="Western Europe"/>
    <x v="0"/>
    <x v="3"/>
    <n v="223873.47"/>
    <n v="229937.46"/>
    <n v="1947"/>
    <n v="2003"/>
    <n v="138973.84"/>
    <n v="6820.56"/>
    <n v="1715202.8"/>
    <n v="16040"/>
    <n v="10"/>
    <n v="30"/>
    <n v="114.98380585516179"/>
    <n v="0.62076958024548423"/>
    <n v="0.9736276551023918"/>
    <n v="0.13052303202863241"/>
    <n v="1.5408320493066256E-2"/>
    <n v="32.823326823603928"/>
  </r>
  <r>
    <x v="2"/>
    <x v="0"/>
    <x v="2"/>
    <x v="1"/>
    <s v="Western Europe"/>
    <x v="1"/>
    <x v="0"/>
    <n v="495907.19"/>
    <n v="551036.14"/>
    <n v="6888"/>
    <n v="7592"/>
    <n v="263225.75"/>
    <n v="8936.0499999999993"/>
    <n v="4383371.4000000004"/>
    <n v="65498"/>
    <n v="22"/>
    <n v="60"/>
    <n v="71.995817363530776"/>
    <n v="0.53079639760818953"/>
    <n v="0.89995402116456458"/>
    <n v="0.11313373765225551"/>
    <n v="8.7108013937282226E-3"/>
    <n v="55.49512256533928"/>
  </r>
  <r>
    <x v="2"/>
    <x v="0"/>
    <x v="2"/>
    <x v="1"/>
    <s v="Western Europe"/>
    <x v="1"/>
    <x v="1"/>
    <n v="528675.77"/>
    <n v="560045.21"/>
    <n v="3021"/>
    <n v="3245"/>
    <n v="322788.68"/>
    <n v="13313.88"/>
    <n v="3604633.38"/>
    <n v="21537"/>
    <n v="29"/>
    <n v="55"/>
    <n v="175.00025488248926"/>
    <n v="0.61056076014227012"/>
    <n v="0.9439876648529858"/>
    <n v="0.14666561457631511"/>
    <n v="1.8205892088712348E-2"/>
    <n v="39.708617623112126"/>
  </r>
  <r>
    <x v="2"/>
    <x v="0"/>
    <x v="2"/>
    <x v="1"/>
    <s v="Western Europe"/>
    <x v="1"/>
    <x v="2"/>
    <n v="111889.89"/>
    <n v="111115.65"/>
    <n v="799"/>
    <n v="807"/>
    <n v="71782.94"/>
    <n v="5778.13"/>
    <n v="1048526.62"/>
    <n v="8249"/>
    <n v="5"/>
    <n v="15"/>
    <n v="140.03740926157698"/>
    <n v="0.64154983082028239"/>
    <n v="1.0069678753622915"/>
    <n v="0.10671153966505877"/>
    <n v="1.8773466833541929E-2"/>
    <n v="19.364377402377585"/>
  </r>
  <r>
    <x v="2"/>
    <x v="0"/>
    <x v="2"/>
    <x v="1"/>
    <s v="Western Europe"/>
    <x v="1"/>
    <x v="3"/>
    <n v="218740.22"/>
    <n v="225353.43"/>
    <n v="1902"/>
    <n v="1986"/>
    <n v="125850.97"/>
    <n v="7185.73"/>
    <n v="1652047.12"/>
    <n v="15035"/>
    <n v="9"/>
    <n v="40"/>
    <n v="115.00537329127235"/>
    <n v="0.57534444282811825"/>
    <n v="0.97065405217040635"/>
    <n v="0.13240555753639763"/>
    <n v="2.1030494216614092E-2"/>
    <n v="30.440918320059343"/>
  </r>
  <r>
    <x v="2"/>
    <x v="0"/>
    <x v="2"/>
    <x v="1"/>
    <s v="Western Europe"/>
    <x v="2"/>
    <x v="0"/>
    <n v="39388.42"/>
    <n v="41398.769999999997"/>
    <n v="547"/>
    <n v="586"/>
    <n v="18717.419999999998"/>
    <n v="644.52"/>
    <n v="455385.95"/>
    <n v="6724"/>
    <n v="2"/>
    <n v="12"/>
    <n v="72.008080438756849"/>
    <n v="0.47520108701999214"/>
    <n v="0.95143937851293647"/>
    <n v="8.6494587722787661E-2"/>
    <n v="2.1937842778793418E-2"/>
    <n v="61.112797120337618"/>
  </r>
  <r>
    <x v="2"/>
    <x v="0"/>
    <x v="2"/>
    <x v="1"/>
    <s v="Western Europe"/>
    <x v="2"/>
    <x v="1"/>
    <n v="37273.65"/>
    <n v="37867.019999999997"/>
    <n v="213"/>
    <n v="220"/>
    <n v="20734.61"/>
    <n v="868.94"/>
    <n v="367084.79"/>
    <n v="2179"/>
    <n v="2"/>
    <n v="4"/>
    <n v="174.99366197183099"/>
    <n v="0.55628064329626958"/>
    <n v="0.98433016382065464"/>
    <n v="0.10153961977013541"/>
    <n v="1.8779342723004695E-2"/>
    <n v="42.895539392823437"/>
  </r>
  <r>
    <x v="2"/>
    <x v="0"/>
    <x v="2"/>
    <x v="1"/>
    <s v="Western Europe"/>
    <x v="2"/>
    <x v="2"/>
    <n v="8878.4500000000007"/>
    <n v="8671.06"/>
    <n v="63"/>
    <n v="61"/>
    <n v="5125.63"/>
    <n v="519.15"/>
    <n v="111387.44"/>
    <n v="829"/>
    <n v="1"/>
    <n v="2"/>
    <n v="140.92777777777778"/>
    <n v="0.5773113550225546"/>
    <n v="1.023917491056457"/>
    <n v="7.9707819840369801E-2"/>
    <n v="3.1746031746031744E-2"/>
    <n v="17.1018973321776"/>
  </r>
  <r>
    <x v="2"/>
    <x v="0"/>
    <x v="2"/>
    <x v="1"/>
    <s v="Western Europe"/>
    <x v="2"/>
    <x v="3"/>
    <n v="16187.98"/>
    <n v="17004.04"/>
    <n v="141"/>
    <n v="150"/>
    <n v="8425.8799999999992"/>
    <n v="483.17"/>
    <n v="169654.02"/>
    <n v="1549"/>
    <n v="1"/>
    <n v="4"/>
    <n v="114.80836879432624"/>
    <n v="0.52050224919971477"/>
    <n v="0.95200787577540391"/>
    <n v="9.5417603426078565E-2"/>
    <n v="2.8368794326241134E-2"/>
    <n v="33.503694351884427"/>
  </r>
  <r>
    <x v="2"/>
    <x v="0"/>
    <x v="2"/>
    <x v="2"/>
    <s v="Southern Europe"/>
    <x v="0"/>
    <x v="0"/>
    <n v="384361.93"/>
    <n v="391576.24"/>
    <n v="5338"/>
    <n v="5371"/>
    <n v="216693.19"/>
    <n v="7084.19"/>
    <n v="3629792.79"/>
    <n v="51716"/>
    <n v="19"/>
    <n v="45"/>
    <n v="72.004857624578491"/>
    <n v="0.56377381079338429"/>
    <n v="0.98157623148942852"/>
    <n v="0.10589087373221653"/>
    <n v="8.4301236418134126E-3"/>
    <n v="54.256298885264229"/>
  </r>
  <r>
    <x v="2"/>
    <x v="0"/>
    <x v="2"/>
    <x v="2"/>
    <s v="Southern Europe"/>
    <x v="0"/>
    <x v="1"/>
    <n v="342153.49"/>
    <n v="323464.81"/>
    <n v="1955"/>
    <n v="1823"/>
    <n v="222925.98"/>
    <n v="7957.52"/>
    <n v="2744635.16"/>
    <n v="16214"/>
    <n v="18"/>
    <n v="41"/>
    <n v="175.01457289002556"/>
    <n v="0.65153793988773878"/>
    <n v="1.0577765476250724"/>
    <n v="0.12466264915151781"/>
    <n v="2.0971867007672635E-2"/>
    <n v="42.997502990881578"/>
  </r>
  <r>
    <x v="2"/>
    <x v="0"/>
    <x v="2"/>
    <x v="2"/>
    <s v="Southern Europe"/>
    <x v="0"/>
    <x v="2"/>
    <n v="82232.990000000005"/>
    <n v="77780.06"/>
    <n v="587"/>
    <n v="560"/>
    <n v="55831.87"/>
    <n v="4258.09"/>
    <n v="874697.3"/>
    <n v="6963"/>
    <n v="4"/>
    <n v="7"/>
    <n v="140.09027257240206"/>
    <n v="0.67894734217982344"/>
    <n v="1.0572502772561503"/>
    <n v="9.4013083154595306E-2"/>
    <n v="1.192504258943782E-2"/>
    <n v="19.312177525604202"/>
  </r>
  <r>
    <x v="2"/>
    <x v="0"/>
    <x v="2"/>
    <x v="2"/>
    <s v="Southern Europe"/>
    <x v="0"/>
    <x v="3"/>
    <n v="155390.93"/>
    <n v="158567.31"/>
    <n v="1351"/>
    <n v="1398"/>
    <n v="96540.08"/>
    <n v="4915.32"/>
    <n v="1330207.03"/>
    <n v="12863"/>
    <n v="8"/>
    <n v="22"/>
    <n v="115.01919319022946"/>
    <n v="0.62127229690947861"/>
    <n v="0.97996825449079006"/>
    <n v="0.11681710177099273"/>
    <n v="1.628423390081421E-2"/>
    <n v="31.613593825020548"/>
  </r>
  <r>
    <x v="2"/>
    <x v="0"/>
    <x v="2"/>
    <x v="2"/>
    <s v="Southern Europe"/>
    <x v="1"/>
    <x v="0"/>
    <n v="336155.91"/>
    <n v="348970.05"/>
    <n v="4669"/>
    <n v="4774"/>
    <n v="174625.12"/>
    <n v="6623.1"/>
    <n v="3179323.73"/>
    <n v="48434"/>
    <n v="14"/>
    <n v="83"/>
    <n v="71.997410580424074"/>
    <n v="0.51947657264154601"/>
    <n v="0.96328011529929281"/>
    <n v="0.10573189097670151"/>
    <n v="1.7776825872777898E-2"/>
    <n v="50.755070888254735"/>
  </r>
  <r>
    <x v="2"/>
    <x v="0"/>
    <x v="2"/>
    <x v="2"/>
    <s v="Southern Europe"/>
    <x v="1"/>
    <x v="1"/>
    <n v="333899.73"/>
    <n v="321499.84999999998"/>
    <n v="1908"/>
    <n v="1819"/>
    <n v="205854.42"/>
    <n v="7969.28"/>
    <n v="2518903.9300000002"/>
    <n v="14965"/>
    <n v="15"/>
    <n v="41"/>
    <n v="174.99985849056603"/>
    <n v="0.61651568271708401"/>
    <n v="1.0385688515873335"/>
    <n v="0.13255754855247692"/>
    <n v="2.1488469601677149E-2"/>
    <n v="41.898355936797302"/>
  </r>
  <r>
    <x v="2"/>
    <x v="0"/>
    <x v="2"/>
    <x v="2"/>
    <s v="Southern Europe"/>
    <x v="1"/>
    <x v="2"/>
    <n v="78436.97"/>
    <n v="74567.899999999994"/>
    <n v="560"/>
    <n v="535"/>
    <n v="49899.67"/>
    <n v="4130.8"/>
    <n v="800750.28"/>
    <n v="6164"/>
    <n v="4"/>
    <n v="6"/>
    <n v="140.06601785714287"/>
    <n v="0.63617539025283609"/>
    <n v="1.0518865356272606"/>
    <n v="9.795434601658834E-2"/>
    <n v="1.0714285714285714E-2"/>
    <n v="18.988324295535975"/>
  </r>
  <r>
    <x v="2"/>
    <x v="0"/>
    <x v="2"/>
    <x v="2"/>
    <s v="Southern Europe"/>
    <x v="1"/>
    <x v="3"/>
    <n v="128889.17"/>
    <n v="128865.98"/>
    <n v="1121"/>
    <n v="1113"/>
    <n v="75987.97"/>
    <n v="4018.38"/>
    <n v="1131351.3400000001"/>
    <n v="10389"/>
    <n v="6"/>
    <n v="13"/>
    <n v="114.97695807314898"/>
    <n v="0.58956055035500654"/>
    <n v="1.0001799543991363"/>
    <n v="0.11392497223718318"/>
    <n v="1.159678858162355E-2"/>
    <n v="32.07490829637814"/>
  </r>
  <r>
    <x v="2"/>
    <x v="0"/>
    <x v="2"/>
    <x v="2"/>
    <s v="Southern Europe"/>
    <x v="2"/>
    <x v="0"/>
    <n v="27779.13"/>
    <n v="28440.53"/>
    <n v="386"/>
    <n v="402"/>
    <n v="13023.42"/>
    <n v="491.35"/>
    <n v="361465.41"/>
    <n v="5369"/>
    <n v="1"/>
    <n v="5"/>
    <n v="71.966658031088087"/>
    <n v="0.46882029782790174"/>
    <n v="0.97674445588742553"/>
    <n v="7.6851419891048503E-2"/>
    <n v="1.2953367875647668E-2"/>
    <n v="56.536338658797192"/>
  </r>
  <r>
    <x v="2"/>
    <x v="0"/>
    <x v="2"/>
    <x v="2"/>
    <s v="Southern Europe"/>
    <x v="2"/>
    <x v="1"/>
    <n v="26286.74"/>
    <n v="26827.41"/>
    <n v="150"/>
    <n v="155"/>
    <n v="14763.56"/>
    <n v="706.9"/>
    <n v="293030.28999999998"/>
    <n v="1773"/>
    <n v="1"/>
    <n v="3"/>
    <n v="175.24493333333334"/>
    <n v="0.56163525792852209"/>
    <n v="0.97984635863096747"/>
    <n v="8.9706562417148084E-2"/>
    <n v="0.02"/>
    <n v="37.18593860517754"/>
  </r>
  <r>
    <x v="2"/>
    <x v="0"/>
    <x v="2"/>
    <x v="2"/>
    <s v="Southern Europe"/>
    <x v="2"/>
    <x v="2"/>
    <n v="5734.7"/>
    <n v="5628.81"/>
    <n v="41"/>
    <n v="40"/>
    <n v="3338.12"/>
    <n v="317.63"/>
    <n v="88651.71"/>
    <n v="654"/>
    <n v="0"/>
    <n v="1"/>
    <n v="139.87073170731708"/>
    <n v="0.58209147819415141"/>
    <n v="1.018812146794793"/>
    <n v="6.4687979509927093E-2"/>
    <n v="2.4390243902439025E-2"/>
    <n v="18.054654787016339"/>
  </r>
  <r>
    <x v="2"/>
    <x v="0"/>
    <x v="2"/>
    <x v="2"/>
    <s v="Southern Europe"/>
    <x v="2"/>
    <x v="3"/>
    <n v="10757.24"/>
    <n v="11098.6"/>
    <n v="94"/>
    <n v="97"/>
    <n v="5764.54"/>
    <n v="316.07"/>
    <n v="125434.98"/>
    <n v="1127"/>
    <n v="1"/>
    <n v="3"/>
    <n v="114.43872340425531"/>
    <n v="0.5358753732370013"/>
    <n v="0.96924296758149675"/>
    <n v="8.5759490693903734E-2"/>
    <n v="3.1914893617021274E-2"/>
    <n v="34.034359477330973"/>
  </r>
  <r>
    <x v="2"/>
    <x v="0"/>
    <x v="2"/>
    <x v="3"/>
    <s v="Southern Europe"/>
    <x v="0"/>
    <x v="0"/>
    <n v="286890.12"/>
    <n v="284830.28999999998"/>
    <n v="3985"/>
    <n v="3920"/>
    <n v="159219.37"/>
    <n v="5662.86"/>
    <n v="2852825.43"/>
    <n v="40686"/>
    <n v="14"/>
    <n v="59"/>
    <n v="71.992501882057709"/>
    <n v="0.55498380355517296"/>
    <n v="1.0072317800189019"/>
    <n v="0.10056350345979634"/>
    <n v="1.4805520702634882E-2"/>
    <n v="50.661700977951071"/>
  </r>
  <r>
    <x v="2"/>
    <x v="0"/>
    <x v="2"/>
    <x v="3"/>
    <s v="Southern Europe"/>
    <x v="0"/>
    <x v="1"/>
    <n v="286013.56"/>
    <n v="273118.69"/>
    <n v="1634"/>
    <n v="1534"/>
    <n v="185669.1"/>
    <n v="6596.4"/>
    <n v="2398624.6"/>
    <n v="14372"/>
    <n v="12"/>
    <n v="17"/>
    <n v="175.03889840881274"/>
    <n v="0.64916187889832921"/>
    <n v="1.0472134294434408"/>
    <n v="0.11924065149669523"/>
    <n v="1.0403916768665851E-2"/>
    <n v="43.359038263295133"/>
  </r>
  <r>
    <x v="2"/>
    <x v="0"/>
    <x v="2"/>
    <x v="3"/>
    <s v="Southern Europe"/>
    <x v="0"/>
    <x v="2"/>
    <n v="65475.61"/>
    <n v="58502.04"/>
    <n v="468"/>
    <n v="412"/>
    <n v="45289.35"/>
    <n v="3367.44"/>
    <n v="723445.82"/>
    <n v="5815"/>
    <n v="3"/>
    <n v="7"/>
    <n v="139.90514957264958"/>
    <n v="0.6916980231264741"/>
    <n v="1.1192021679927742"/>
    <n v="9.0505201896114357E-2"/>
    <n v="1.4957264957264958E-2"/>
    <n v="19.443734706483262"/>
  </r>
  <r>
    <x v="2"/>
    <x v="0"/>
    <x v="2"/>
    <x v="3"/>
    <s v="Southern Europe"/>
    <x v="0"/>
    <x v="3"/>
    <n v="111414.55"/>
    <n v="106419.74"/>
    <n v="969"/>
    <n v="944"/>
    <n v="68773.11"/>
    <n v="3224.52"/>
    <n v="1074859.67"/>
    <n v="9582"/>
    <n v="5"/>
    <n v="18"/>
    <n v="114.97889576883385"/>
    <n v="0.61727225034791233"/>
    <n v="1.0469349953307534"/>
    <n v="0.10365497293242011"/>
    <n v="1.8575851393188854E-2"/>
    <n v="34.552289953233348"/>
  </r>
  <r>
    <x v="2"/>
    <x v="0"/>
    <x v="2"/>
    <x v="3"/>
    <s v="Southern Europe"/>
    <x v="1"/>
    <x v="0"/>
    <n v="271936.46999999997"/>
    <n v="260101.14"/>
    <n v="3777"/>
    <n v="3631"/>
    <n v="140352.59"/>
    <n v="5045.3100000000004"/>
    <n v="2787923.65"/>
    <n v="42063"/>
    <n v="11"/>
    <n v="46"/>
    <n v="71.998006354249398"/>
    <n v="0.516122717927463"/>
    <n v="1.0455027994110289"/>
    <n v="9.7540859843848304E-2"/>
    <n v="1.2178978024887478E-2"/>
    <n v="53.89886250795292"/>
  </r>
  <r>
    <x v="2"/>
    <x v="0"/>
    <x v="2"/>
    <x v="3"/>
    <s v="Southern Europe"/>
    <x v="1"/>
    <x v="1"/>
    <n v="265823.03000000003"/>
    <n v="238749.81"/>
    <n v="1519"/>
    <n v="1380"/>
    <n v="163436.45000000001"/>
    <n v="6394.34"/>
    <n v="2226226.2000000002"/>
    <n v="14105"/>
    <n v="11"/>
    <n v="25"/>
    <n v="174.99870309414089"/>
    <n v="0.61483179241467523"/>
    <n v="1.1133957761055393"/>
    <n v="0.11940522036799316"/>
    <n v="1.6458196181698487E-2"/>
    <n v="41.571613333041412"/>
  </r>
  <r>
    <x v="2"/>
    <x v="0"/>
    <x v="2"/>
    <x v="3"/>
    <s v="Southern Europe"/>
    <x v="1"/>
    <x v="2"/>
    <n v="53647.71"/>
    <n v="48179.13"/>
    <n v="383"/>
    <n v="339"/>
    <n v="34600.519999999997"/>
    <n v="3013.02"/>
    <n v="654706.02"/>
    <n v="4941"/>
    <n v="2"/>
    <n v="6"/>
    <n v="140.0723498694517"/>
    <n v="0.64495800473123643"/>
    <n v="1.1135051629201276"/>
    <n v="8.1941678190159295E-2"/>
    <n v="1.5665796344647518E-2"/>
    <n v="17.805295019614871"/>
  </r>
  <r>
    <x v="2"/>
    <x v="0"/>
    <x v="2"/>
    <x v="3"/>
    <s v="Southern Europe"/>
    <x v="1"/>
    <x v="3"/>
    <n v="98389.03"/>
    <n v="91596.82"/>
    <n v="856"/>
    <n v="787"/>
    <n v="57700.03"/>
    <n v="3171.95"/>
    <n v="988925.98"/>
    <n v="9183"/>
    <n v="5"/>
    <n v="8"/>
    <n v="114.94045560747664"/>
    <n v="0.58644779809293779"/>
    <n v="1.0741533385110966"/>
    <n v="9.9490793031850572E-2"/>
    <n v="9.3457943925233638E-3"/>
    <n v="31.018468134743614"/>
  </r>
  <r>
    <x v="2"/>
    <x v="0"/>
    <x v="2"/>
    <x v="3"/>
    <s v="Southern Europe"/>
    <x v="2"/>
    <x v="0"/>
    <n v="19710.68"/>
    <n v="19122.349999999999"/>
    <n v="274"/>
    <n v="265"/>
    <n v="9368.06"/>
    <n v="359.95"/>
    <n v="286529.46999999997"/>
    <n v="4419"/>
    <n v="1"/>
    <n v="4"/>
    <n v="71.936788321167882"/>
    <n v="0.47527837700170666"/>
    <n v="1.0307666160278419"/>
    <n v="6.8791108991336919E-2"/>
    <n v="1.4598540145985401E-2"/>
    <n v="54.759494374218647"/>
  </r>
  <r>
    <x v="2"/>
    <x v="0"/>
    <x v="2"/>
    <x v="3"/>
    <s v="Southern Europe"/>
    <x v="2"/>
    <x v="1"/>
    <n v="18331.189999999999"/>
    <n v="17460.66"/>
    <n v="105"/>
    <n v="101"/>
    <n v="10165.98"/>
    <n v="486.57"/>
    <n v="234861.93"/>
    <n v="1449"/>
    <n v="1"/>
    <n v="1"/>
    <n v="174.5827619047619"/>
    <n v="0.55457283460593665"/>
    <n v="1.0498566491759189"/>
    <n v="7.8050921237000817E-2"/>
    <n v="9.5238095238095247E-3"/>
    <n v="37.674312020880855"/>
  </r>
  <r>
    <x v="2"/>
    <x v="0"/>
    <x v="2"/>
    <x v="3"/>
    <s v="Southern Europe"/>
    <x v="2"/>
    <x v="2"/>
    <n v="4578.63"/>
    <n v="4114.09"/>
    <n v="33"/>
    <n v="30"/>
    <n v="2650.97"/>
    <n v="267.76"/>
    <n v="72435.91"/>
    <n v="584"/>
    <n v="0"/>
    <n v="1"/>
    <n v="138.74636363636364"/>
    <n v="0.57898760109465053"/>
    <n v="1.1129143990530106"/>
    <n v="6.3209394345981162E-2"/>
    <n v="3.0303030303030304E-2"/>
    <n v="17.099753510606515"/>
  </r>
  <r>
    <x v="2"/>
    <x v="0"/>
    <x v="2"/>
    <x v="3"/>
    <s v="Southern Europe"/>
    <x v="2"/>
    <x v="3"/>
    <n v="8568.51"/>
    <n v="8405.34"/>
    <n v="75"/>
    <n v="74"/>
    <n v="4465.68"/>
    <n v="279.36"/>
    <n v="110242.15"/>
    <n v="980"/>
    <n v="0"/>
    <n v="2"/>
    <n v="114.24680000000001"/>
    <n v="0.52117345956298122"/>
    <n v="1.0194126590952894"/>
    <n v="7.7724445686155441E-2"/>
    <n v="2.6666666666666668E-2"/>
    <n v="30.671928694158076"/>
  </r>
  <r>
    <x v="2"/>
    <x v="0"/>
    <x v="2"/>
    <x v="4"/>
    <s v="Western Europe"/>
    <x v="0"/>
    <x v="0"/>
    <n v="241003.01"/>
    <n v="250089.24"/>
    <n v="3347"/>
    <n v="3481"/>
    <n v="137348.5"/>
    <n v="4236.09"/>
    <n v="1716602.45"/>
    <n v="25198"/>
    <n v="11"/>
    <n v="59"/>
    <n v="72.005679713175979"/>
    <n v="0.56990367049772528"/>
    <n v="0.96366804905321002"/>
    <n v="0.14039535478933984"/>
    <n v="1.7627726322079474E-2"/>
    <n v="56.892797367383601"/>
  </r>
  <r>
    <x v="2"/>
    <x v="0"/>
    <x v="2"/>
    <x v="4"/>
    <s v="Western Europe"/>
    <x v="0"/>
    <x v="1"/>
    <n v="231681.62"/>
    <n v="226483.08"/>
    <n v="1324"/>
    <n v="1318"/>
    <n v="151104.54999999999"/>
    <n v="5419.58"/>
    <n v="1337391.6100000001"/>
    <n v="8681"/>
    <n v="12"/>
    <n v="15"/>
    <n v="174.9861178247734"/>
    <n v="0.65220775821577903"/>
    <n v="1.0229533261380939"/>
    <n v="0.17323394155284105"/>
    <n v="1.1329305135951661E-2"/>
    <n v="42.748998999922506"/>
  </r>
  <r>
    <x v="2"/>
    <x v="0"/>
    <x v="2"/>
    <x v="4"/>
    <s v="Western Europe"/>
    <x v="0"/>
    <x v="2"/>
    <n v="48372.95"/>
    <n v="44046.18"/>
    <n v="346"/>
    <n v="309"/>
    <n v="33376.019999999997"/>
    <n v="2684.16"/>
    <n v="388574.81"/>
    <n v="3058"/>
    <n v="2"/>
    <n v="4"/>
    <n v="139.80621387283236"/>
    <n v="0.68997280504910286"/>
    <n v="1.0982325822579846"/>
    <n v="0.12448812623751909"/>
    <n v="1.1560693641618497E-2"/>
    <n v="18.021634328803053"/>
  </r>
  <r>
    <x v="2"/>
    <x v="0"/>
    <x v="2"/>
    <x v="4"/>
    <s v="Western Europe"/>
    <x v="0"/>
    <x v="3"/>
    <n v="98611.7"/>
    <n v="94266.8"/>
    <n v="857"/>
    <n v="810"/>
    <n v="60819.01"/>
    <n v="3141.46"/>
    <n v="627205.65"/>
    <n v="6056"/>
    <n v="5"/>
    <n v="7"/>
    <n v="115.0661610268378"/>
    <n v="0.61675247460494043"/>
    <n v="1.0460915189653197"/>
    <n v="0.15722387067144564"/>
    <n v="8.1680280046674443E-3"/>
    <n v="31.390404461619756"/>
  </r>
  <r>
    <x v="2"/>
    <x v="0"/>
    <x v="2"/>
    <x v="4"/>
    <s v="Western Europe"/>
    <x v="1"/>
    <x v="0"/>
    <n v="188408.23"/>
    <n v="186849.16"/>
    <n v="2617"/>
    <n v="2616"/>
    <n v="98977.74"/>
    <n v="3529.23"/>
    <n v="1478361.71"/>
    <n v="22771"/>
    <n v="8"/>
    <n v="30"/>
    <n v="71.993974016048909"/>
    <n v="0.5253366055187717"/>
    <n v="1.0083440032590996"/>
    <n v="0.12744393251364716"/>
    <n v="1.1463507833397019E-2"/>
    <n v="53.385081165013332"/>
  </r>
  <r>
    <x v="2"/>
    <x v="0"/>
    <x v="2"/>
    <x v="4"/>
    <s v="Western Europe"/>
    <x v="1"/>
    <x v="1"/>
    <n v="189389.43"/>
    <n v="177798.36"/>
    <n v="1082"/>
    <n v="1026"/>
    <n v="115749.41"/>
    <n v="4535.18"/>
    <n v="1234794.6100000001"/>
    <n v="7449"/>
    <n v="8"/>
    <n v="18"/>
    <n v="175.03644177449166"/>
    <n v="0.61117143654743566"/>
    <n v="1.0651922211205997"/>
    <n v="0.15337727300251172"/>
    <n v="1.6635859519408502E-2"/>
    <n v="41.760069060103454"/>
  </r>
  <r>
    <x v="2"/>
    <x v="0"/>
    <x v="2"/>
    <x v="4"/>
    <s v="Western Europe"/>
    <x v="1"/>
    <x v="2"/>
    <n v="42507.77"/>
    <n v="41375.660000000003"/>
    <n v="304"/>
    <n v="293"/>
    <n v="26922.23"/>
    <n v="2412.84"/>
    <n v="358383.51"/>
    <n v="2645"/>
    <n v="2"/>
    <n v="6"/>
    <n v="139.82819078947367"/>
    <n v="0.63334844429618398"/>
    <n v="1.0273617387613876"/>
    <n v="0.11860972621201236"/>
    <n v="1.9736842105263157E-2"/>
    <n v="17.617318181064636"/>
  </r>
  <r>
    <x v="2"/>
    <x v="0"/>
    <x v="2"/>
    <x v="4"/>
    <s v="Western Europe"/>
    <x v="1"/>
    <x v="3"/>
    <n v="83379.44"/>
    <n v="82775.570000000007"/>
    <n v="725"/>
    <n v="717"/>
    <n v="48420.85"/>
    <n v="2499.19"/>
    <n v="563357.96"/>
    <n v="5372"/>
    <n v="4"/>
    <n v="14"/>
    <n v="115.00612413793104"/>
    <n v="0.58072889431735208"/>
    <n v="1.0072952683986349"/>
    <n v="0.148004370081147"/>
    <n v="1.9310344827586208E-2"/>
    <n v="33.362585477694772"/>
  </r>
  <r>
    <x v="2"/>
    <x v="0"/>
    <x v="2"/>
    <x v="4"/>
    <s v="Western Europe"/>
    <x v="2"/>
    <x v="0"/>
    <n v="19616.11"/>
    <n v="19876.79"/>
    <n v="272"/>
    <n v="281"/>
    <n v="9287.0300000000007"/>
    <n v="371.06"/>
    <n v="210680.2"/>
    <n v="3046"/>
    <n v="1"/>
    <n v="8"/>
    <n v="72.118051470588242"/>
    <n v="0.47343892341549881"/>
    <n v="0.9868852063134943"/>
    <n v="9.3108464867605018E-2"/>
    <n v="2.9411764705882353E-2"/>
    <n v="52.8650622540829"/>
  </r>
  <r>
    <x v="2"/>
    <x v="0"/>
    <x v="2"/>
    <x v="4"/>
    <s v="Western Europe"/>
    <x v="2"/>
    <x v="1"/>
    <n v="20233.34"/>
    <n v="18810.689999999999"/>
    <n v="116"/>
    <n v="106"/>
    <n v="11374.79"/>
    <n v="511.63"/>
    <n v="172179.33"/>
    <n v="1012"/>
    <n v="1"/>
    <n v="3"/>
    <n v="174.4253448275862"/>
    <n v="0.56218053964397374"/>
    <n v="1.075629867910215"/>
    <n v="0.11751317652356993"/>
    <n v="2.5862068965517241E-2"/>
    <n v="39.546820944823409"/>
  </r>
  <r>
    <x v="2"/>
    <x v="0"/>
    <x v="2"/>
    <x v="4"/>
    <s v="Western Europe"/>
    <x v="2"/>
    <x v="2"/>
    <n v="4318.38"/>
    <n v="4138.9799999999996"/>
    <n v="31"/>
    <n v="30"/>
    <n v="2525.0100000000002"/>
    <n v="222.81"/>
    <n v="51902.42"/>
    <n v="412"/>
    <n v="0"/>
    <n v="1"/>
    <n v="139.3025806451613"/>
    <n v="0.58471232267655926"/>
    <n v="1.0433440122928839"/>
    <n v="8.3201900797689202E-2"/>
    <n v="3.2258064516129031E-2"/>
    <n v="19.381446075131279"/>
  </r>
  <r>
    <x v="2"/>
    <x v="0"/>
    <x v="2"/>
    <x v="4"/>
    <s v="Western Europe"/>
    <x v="2"/>
    <x v="3"/>
    <n v="8336.93"/>
    <n v="8188.12"/>
    <n v="72"/>
    <n v="71"/>
    <n v="4409.67"/>
    <n v="249.08"/>
    <n v="77335.88"/>
    <n v="691"/>
    <n v="0"/>
    <n v="1"/>
    <n v="115.79069444444445"/>
    <n v="0.52893211290007236"/>
    <n v="1.0181738909542117"/>
    <n v="0.10780157929281983"/>
    <n v="1.3888888888888888E-2"/>
    <n v="33.470892885819815"/>
  </r>
  <r>
    <x v="2"/>
    <x v="0"/>
    <x v="2"/>
    <x v="5"/>
    <s v="Central &amp; Eastern Europe"/>
    <x v="0"/>
    <x v="0"/>
    <n v="187282.57"/>
    <n v="179888.89"/>
    <n v="2601"/>
    <n v="2466"/>
    <n v="106754.21"/>
    <n v="3356.87"/>
    <n v="2199405.3199999998"/>
    <n v="32664"/>
    <n v="8"/>
    <n v="54"/>
    <n v="72.004063821607076"/>
    <n v="0.57001679334067235"/>
    <n v="1.0411013709629315"/>
    <n v="8.5151458122325552E-2"/>
    <n v="2.0761245674740483E-2"/>
    <n v="55.790831935702009"/>
  </r>
  <r>
    <x v="2"/>
    <x v="0"/>
    <x v="2"/>
    <x v="5"/>
    <s v="Central &amp; Eastern Europe"/>
    <x v="0"/>
    <x v="1"/>
    <n v="179803.79"/>
    <n v="174038.72"/>
    <n v="1027"/>
    <n v="1014"/>
    <n v="117926.37"/>
    <n v="4368.57"/>
    <n v="1703231.51"/>
    <n v="9950"/>
    <n v="8"/>
    <n v="10"/>
    <n v="175.07671859785785"/>
    <n v="0.65586142539042136"/>
    <n v="1.0331252148947085"/>
    <n v="0.10556626562175332"/>
    <n v="9.7370983446932822E-3"/>
    <n v="41.158500378842511"/>
  </r>
  <r>
    <x v="2"/>
    <x v="0"/>
    <x v="2"/>
    <x v="5"/>
    <s v="Central &amp; Eastern Europe"/>
    <x v="0"/>
    <x v="2"/>
    <n v="47168.56"/>
    <n v="42132.33"/>
    <n v="337"/>
    <n v="296"/>
    <n v="32778.94"/>
    <n v="2527.19"/>
    <n v="503767.41"/>
    <n v="3971"/>
    <n v="2"/>
    <n v="3"/>
    <n v="139.96605341246291"/>
    <n v="0.69493196315511863"/>
    <n v="1.1195336218053926"/>
    <n v="9.3631622577570073E-2"/>
    <n v="8.9020771513353119E-3"/>
    <n v="18.66442966298537"/>
  </r>
  <r>
    <x v="2"/>
    <x v="0"/>
    <x v="2"/>
    <x v="5"/>
    <s v="Central &amp; Eastern Europe"/>
    <x v="0"/>
    <x v="3"/>
    <n v="76272.509999999995"/>
    <n v="71086.53"/>
    <n v="663"/>
    <n v="629"/>
    <n v="47476.36"/>
    <n v="2129.11"/>
    <n v="783846.35"/>
    <n v="7209"/>
    <n v="4"/>
    <n v="10"/>
    <n v="115.04149321266968"/>
    <n v="0.62245702940679415"/>
    <n v="1.0729530615715803"/>
    <n v="9.7305434923566331E-2"/>
    <n v="1.5082956259426848E-2"/>
    <n v="35.823658711856126"/>
  </r>
  <r>
    <x v="2"/>
    <x v="0"/>
    <x v="2"/>
    <x v="5"/>
    <s v="Central &amp; Eastern Europe"/>
    <x v="1"/>
    <x v="0"/>
    <n v="159861"/>
    <n v="155973.57999999999"/>
    <n v="2220"/>
    <n v="2206"/>
    <n v="84543.05"/>
    <n v="3145.97"/>
    <n v="1937128.3"/>
    <n v="29996"/>
    <n v="6"/>
    <n v="42"/>
    <n v="72.009459459459464"/>
    <n v="0.52885350398158404"/>
    <n v="1.0249235800063063"/>
    <n v="8.2524735196940743E-2"/>
    <n v="1.891891891891892E-2"/>
    <n v="50.814534150039577"/>
  </r>
  <r>
    <x v="2"/>
    <x v="0"/>
    <x v="2"/>
    <x v="5"/>
    <s v="Central &amp; Eastern Europe"/>
    <x v="1"/>
    <x v="1"/>
    <n v="155462.79999999999"/>
    <n v="150559.85"/>
    <n v="888"/>
    <n v="875"/>
    <n v="96191.52"/>
    <n v="3919.32"/>
    <n v="1526284.98"/>
    <n v="8950"/>
    <n v="6"/>
    <n v="18"/>
    <n v="175.07072072072071"/>
    <n v="0.61874300475740829"/>
    <n v="1.0325647906795867"/>
    <n v="0.10185699396714236"/>
    <n v="2.0270270270270271E-2"/>
    <n v="39.665758345835499"/>
  </r>
  <r>
    <x v="2"/>
    <x v="0"/>
    <x v="2"/>
    <x v="5"/>
    <s v="Central &amp; Eastern Europe"/>
    <x v="1"/>
    <x v="2"/>
    <n v="40717.480000000003"/>
    <n v="37362.28"/>
    <n v="291"/>
    <n v="271"/>
    <n v="25998.82"/>
    <n v="2392.88"/>
    <n v="460616.32"/>
    <n v="3587"/>
    <n v="1"/>
    <n v="4"/>
    <n v="139.9226116838488"/>
    <n v="0.63851741316014643"/>
    <n v="1.0898018001042764"/>
    <n v="8.8397823160065198E-2"/>
    <n v="1.3745704467353952E-2"/>
    <n v="17.016097756678146"/>
  </r>
  <r>
    <x v="2"/>
    <x v="0"/>
    <x v="2"/>
    <x v="5"/>
    <s v="Central &amp; Eastern Europe"/>
    <x v="1"/>
    <x v="3"/>
    <n v="64438.78"/>
    <n v="62158.61"/>
    <n v="560"/>
    <n v="531"/>
    <n v="37634.47"/>
    <n v="1926.67"/>
    <n v="688176.73"/>
    <n v="6414"/>
    <n v="3"/>
    <n v="5"/>
    <n v="115.06925"/>
    <n v="0.58403448979015438"/>
    <n v="1.0366830918516357"/>
    <n v="9.3636964446618245E-2"/>
    <n v="8.9285714285714281E-3"/>
    <n v="33.445675699523008"/>
  </r>
  <r>
    <x v="2"/>
    <x v="0"/>
    <x v="2"/>
    <x v="5"/>
    <s v="Central &amp; Eastern Europe"/>
    <x v="2"/>
    <x v="0"/>
    <n v="13476.95"/>
    <n v="13055.3"/>
    <n v="187"/>
    <n v="183"/>
    <n v="6311.48"/>
    <n v="257.77999999999997"/>
    <n v="208277.8"/>
    <n v="3252"/>
    <n v="1"/>
    <n v="3"/>
    <n v="72.069251336898404"/>
    <n v="0.46831664434460313"/>
    <n v="1.0322972279457385"/>
    <n v="6.4706608193480064E-2"/>
    <n v="1.6042780748663103E-2"/>
    <n v="52.280820854992641"/>
  </r>
  <r>
    <x v="2"/>
    <x v="0"/>
    <x v="2"/>
    <x v="5"/>
    <s v="Central &amp; Eastern Europe"/>
    <x v="2"/>
    <x v="1"/>
    <n v="11455.27"/>
    <n v="10819.95"/>
    <n v="65"/>
    <n v="61"/>
    <n v="6355.84"/>
    <n v="304.44"/>
    <n v="161969.1"/>
    <n v="988"/>
    <n v="1"/>
    <n v="1"/>
    <n v="176.23492307692308"/>
    <n v="0.55483982481425576"/>
    <n v="1.0587174617257935"/>
    <n v="7.0725033355127614E-2"/>
    <n v="1.5384615384615385E-2"/>
    <n v="37.627348574431743"/>
  </r>
  <r>
    <x v="2"/>
    <x v="0"/>
    <x v="2"/>
    <x v="5"/>
    <s v="Central &amp; Eastern Europe"/>
    <x v="2"/>
    <x v="2"/>
    <n v="3131"/>
    <n v="2803.18"/>
    <n v="22"/>
    <n v="20"/>
    <n v="1828.52"/>
    <n v="184.19"/>
    <n v="52480.54"/>
    <n v="408"/>
    <n v="0"/>
    <n v="0"/>
    <n v="142.31818181818181"/>
    <n v="0.58400511018843815"/>
    <n v="1.1169457544645724"/>
    <n v="5.9660209289005027E-2"/>
    <n v="0"/>
    <n v="16.998751289429393"/>
  </r>
  <r>
    <x v="2"/>
    <x v="0"/>
    <x v="2"/>
    <x v="5"/>
    <s v="Central &amp; Eastern Europe"/>
    <x v="2"/>
    <x v="3"/>
    <n v="4760.0600000000004"/>
    <n v="4392.99"/>
    <n v="41"/>
    <n v="38"/>
    <n v="2476.33"/>
    <n v="133.41999999999999"/>
    <n v="76069.37"/>
    <n v="685"/>
    <n v="0"/>
    <n v="1"/>
    <n v="116.09902439024391"/>
    <n v="0.52023083742641896"/>
    <n v="1.0835581232827756"/>
    <n v="6.2575252036397841E-2"/>
    <n v="2.4390243902439025E-2"/>
    <n v="35.677259781142261"/>
  </r>
  <r>
    <x v="2"/>
    <x v="0"/>
    <x v="2"/>
    <x v="6"/>
    <s v="DACH"/>
    <x v="0"/>
    <x v="0"/>
    <n v="199401.76"/>
    <n v="206964.95"/>
    <n v="2769"/>
    <n v="2929"/>
    <n v="110447.22"/>
    <n v="3382.07"/>
    <n v="1305288.8700000001"/>
    <n v="20429"/>
    <n v="9"/>
    <n v="24"/>
    <n v="72.012192127121708"/>
    <n v="0.55389290445580819"/>
    <n v="0.96345666258948681"/>
    <n v="0.15276446814412811"/>
    <n v="8.6673889490790895E-3"/>
    <n v="58.958495832433982"/>
  </r>
  <r>
    <x v="2"/>
    <x v="0"/>
    <x v="2"/>
    <x v="6"/>
    <s v="DACH"/>
    <x v="0"/>
    <x v="1"/>
    <n v="209830.31"/>
    <n v="206807.36"/>
    <n v="1199"/>
    <n v="1174"/>
    <n v="137742.76"/>
    <n v="4755.7"/>
    <n v="1095979.98"/>
    <n v="6556"/>
    <n v="12"/>
    <n v="19"/>
    <n v="175.00442869057548"/>
    <n v="0.65644834628514825"/>
    <n v="1.0146172263888482"/>
    <n v="0.19145450996285535"/>
    <n v="1.5846538782318599E-2"/>
    <n v="44.12185587820931"/>
  </r>
  <r>
    <x v="2"/>
    <x v="0"/>
    <x v="2"/>
    <x v="6"/>
    <s v="DACH"/>
    <x v="0"/>
    <x v="2"/>
    <n v="44212.34"/>
    <n v="43243.64"/>
    <n v="316"/>
    <n v="306"/>
    <n v="29962.19"/>
    <n v="2267.52"/>
    <n v="326645.49"/>
    <n v="2555"/>
    <n v="2"/>
    <n v="6"/>
    <n v="139.91246835443036"/>
    <n v="0.67768840102107242"/>
    <n v="1.0224009819709903"/>
    <n v="0.13535267240334467"/>
    <n v="1.8987341772151899E-2"/>
    <n v="19.49810365509455"/>
  </r>
  <r>
    <x v="2"/>
    <x v="0"/>
    <x v="2"/>
    <x v="6"/>
    <s v="DACH"/>
    <x v="0"/>
    <x v="3"/>
    <n v="77344.69"/>
    <n v="74821.710000000006"/>
    <n v="673"/>
    <n v="657"/>
    <n v="48970.35"/>
    <n v="2424.37"/>
    <n v="491621.59"/>
    <n v="4435"/>
    <n v="3"/>
    <n v="10"/>
    <n v="114.92524517087668"/>
    <n v="0.63314430505830455"/>
    <n v="1.0337198922612167"/>
    <n v="0.1573256577279285"/>
    <n v="1.4858841010401188E-2"/>
    <n v="31.903005729323496"/>
  </r>
  <r>
    <x v="2"/>
    <x v="0"/>
    <x v="2"/>
    <x v="6"/>
    <s v="DACH"/>
    <x v="1"/>
    <x v="0"/>
    <n v="169249.05"/>
    <n v="166318.82999999999"/>
    <n v="2351"/>
    <n v="2272"/>
    <n v="89862.38"/>
    <n v="2983.54"/>
    <n v="1130733.96"/>
    <n v="16904"/>
    <n v="7"/>
    <n v="51"/>
    <n v="71.990238196512124"/>
    <n v="0.53094761831750314"/>
    <n v="1.0176180893047408"/>
    <n v="0.14968069942818379"/>
    <n v="2.1692896639727774E-2"/>
    <n v="56.727595406798635"/>
  </r>
  <r>
    <x v="2"/>
    <x v="0"/>
    <x v="2"/>
    <x v="6"/>
    <s v="DACH"/>
    <x v="1"/>
    <x v="1"/>
    <n v="162971.63"/>
    <n v="158252"/>
    <n v="931"/>
    <n v="897"/>
    <n v="99388.34"/>
    <n v="4220.72"/>
    <n v="889529.44"/>
    <n v="5343"/>
    <n v="8"/>
    <n v="18"/>
    <n v="175.05008592910849"/>
    <n v="0.60985056110686253"/>
    <n v="1.0298235093395345"/>
    <n v="0.18321105819724193"/>
    <n v="1.9334049409237379E-2"/>
    <n v="38.612281790784508"/>
  </r>
  <r>
    <x v="2"/>
    <x v="0"/>
    <x v="2"/>
    <x v="6"/>
    <s v="DACH"/>
    <x v="1"/>
    <x v="2"/>
    <n v="32970.15"/>
    <n v="31866.7"/>
    <n v="236"/>
    <n v="226"/>
    <n v="21241.53"/>
    <n v="1861.92"/>
    <n v="263581.74"/>
    <n v="2067"/>
    <n v="1"/>
    <n v="2"/>
    <n v="139.70402542372881"/>
    <n v="0.64426549469747629"/>
    <n v="1.0346270558294395"/>
    <n v="0.12508510642656812"/>
    <n v="8.4745762711864406E-3"/>
    <n v="17.707608275328692"/>
  </r>
  <r>
    <x v="2"/>
    <x v="0"/>
    <x v="2"/>
    <x v="6"/>
    <s v="DACH"/>
    <x v="1"/>
    <x v="3"/>
    <n v="61589.42"/>
    <n v="62348.07"/>
    <n v="536"/>
    <n v="549"/>
    <n v="35449.86"/>
    <n v="1732.16"/>
    <n v="404465.94"/>
    <n v="3842"/>
    <n v="3"/>
    <n v="4"/>
    <n v="114.9056343283582"/>
    <n v="0.57558359861157971"/>
    <n v="0.98783202110345991"/>
    <n v="0.15227343988470327"/>
    <n v="7.462686567164179E-3"/>
    <n v="35.556426658045446"/>
  </r>
  <r>
    <x v="2"/>
    <x v="0"/>
    <x v="2"/>
    <x v="6"/>
    <s v="DACH"/>
    <x v="2"/>
    <x v="0"/>
    <n v="13004.65"/>
    <n v="13140.46"/>
    <n v="181"/>
    <n v="184"/>
    <n v="6147.26"/>
    <n v="228.71"/>
    <n v="123117.07"/>
    <n v="1762"/>
    <n v="0"/>
    <n v="6"/>
    <n v="71.848895027624309"/>
    <n v="0.47269707373900877"/>
    <n v="0.98966474537421067"/>
    <n v="0.10562832595025205"/>
    <n v="3.3149171270718231E-2"/>
    <n v="56.860871846443089"/>
  </r>
  <r>
    <x v="2"/>
    <x v="0"/>
    <x v="2"/>
    <x v="6"/>
    <s v="DACH"/>
    <x v="2"/>
    <x v="1"/>
    <n v="13118.25"/>
    <n v="12429.12"/>
    <n v="75"/>
    <n v="71"/>
    <n v="7200.67"/>
    <n v="320.13"/>
    <n v="103815"/>
    <n v="642"/>
    <n v="1"/>
    <n v="1"/>
    <n v="174.91"/>
    <n v="0.5489047700722276"/>
    <n v="1.0554447941608094"/>
    <n v="0.12636179742811732"/>
    <n v="1.3333333333333334E-2"/>
    <n v="40.977883984631241"/>
  </r>
  <r>
    <x v="2"/>
    <x v="0"/>
    <x v="2"/>
    <x v="6"/>
    <s v="DACH"/>
    <x v="2"/>
    <x v="2"/>
    <n v="2823.67"/>
    <n v="2785.49"/>
    <n v="20"/>
    <n v="20"/>
    <n v="1619.17"/>
    <n v="147.59"/>
    <n v="30108.75"/>
    <n v="241"/>
    <n v="0"/>
    <n v="0"/>
    <n v="141.18350000000001"/>
    <n v="0.57342748975623925"/>
    <n v="1.0137067445943084"/>
    <n v="9.378237223398514E-2"/>
    <n v="0"/>
    <n v="19.131851751473675"/>
  </r>
  <r>
    <x v="2"/>
    <x v="0"/>
    <x v="2"/>
    <x v="6"/>
    <s v="DACH"/>
    <x v="2"/>
    <x v="3"/>
    <n v="5316.19"/>
    <n v="5280.28"/>
    <n v="46"/>
    <n v="45"/>
    <n v="2792.82"/>
    <n v="163.32"/>
    <n v="44739.74"/>
    <n v="403"/>
    <n v="0"/>
    <n v="1"/>
    <n v="115.56934782608695"/>
    <n v="0.52534239746886402"/>
    <n v="1.0068007757164392"/>
    <n v="0.11882478530273086"/>
    <n v="2.1739130434782608E-2"/>
    <n v="32.550759245652706"/>
  </r>
  <r>
    <x v="3"/>
    <x v="0"/>
    <x v="3"/>
    <x v="0"/>
    <s v="DACH"/>
    <x v="0"/>
    <x v="0"/>
    <n v="1088960.58"/>
    <n v="1057774.3600000001"/>
    <n v="15124"/>
    <n v="14755"/>
    <n v="608270.04"/>
    <n v="21354.74"/>
    <n v="6663337.96"/>
    <n v="101795"/>
    <n v="61"/>
    <n v="326"/>
    <n v="72.002154192012696"/>
    <n v="0.55857856672828321"/>
    <n v="1.0294828662702695"/>
    <n v="0.16342568642578653"/>
    <n v="2.1555144141761438E-2"/>
    <n v="50.993858038074919"/>
  </r>
  <r>
    <x v="3"/>
    <x v="0"/>
    <x v="3"/>
    <x v="0"/>
    <s v="DACH"/>
    <x v="0"/>
    <x v="1"/>
    <n v="1049370.73"/>
    <n v="976483.4"/>
    <n v="5996"/>
    <n v="5612"/>
    <n v="689112.82"/>
    <n v="24882.81"/>
    <n v="5122787.17"/>
    <n v="31262"/>
    <n v="47"/>
    <n v="58"/>
    <n v="175.01179619746497"/>
    <n v="0.65669148214187367"/>
    <n v="1.0746426718569921"/>
    <n v="0.20484371010869071"/>
    <n v="9.673115410273516E-3"/>
    <n v="42.172517091116312"/>
  </r>
  <r>
    <x v="3"/>
    <x v="0"/>
    <x v="3"/>
    <x v="0"/>
    <s v="DACH"/>
    <x v="0"/>
    <x v="2"/>
    <n v="238115.66"/>
    <n v="218171.24"/>
    <n v="1701"/>
    <n v="1550"/>
    <n v="164333.57"/>
    <n v="13227.58"/>
    <n v="1539797.67"/>
    <n v="12098"/>
    <n v="12"/>
    <n v="24"/>
    <n v="139.98569077013522"/>
    <n v="0.69014179915760265"/>
    <n v="1.0914163571697169"/>
    <n v="0.15464087564179779"/>
    <n v="1.4109347442680775E-2"/>
    <n v="18.001453024665132"/>
  </r>
  <r>
    <x v="3"/>
    <x v="0"/>
    <x v="3"/>
    <x v="0"/>
    <s v="DACH"/>
    <x v="0"/>
    <x v="3"/>
    <n v="446126.3"/>
    <n v="444287.76"/>
    <n v="3879"/>
    <n v="3938"/>
    <n v="280851.99"/>
    <n v="13140.58"/>
    <n v="2328150.31"/>
    <n v="21276"/>
    <n v="18"/>
    <n v="67"/>
    <n v="115.01064707398814"/>
    <n v="0.62953470799636779"/>
    <n v="1.0041381738718167"/>
    <n v="0.19162263625495898"/>
    <n v="1.7272492910543953E-2"/>
    <n v="33.95027464541139"/>
  </r>
  <r>
    <x v="3"/>
    <x v="0"/>
    <x v="3"/>
    <x v="0"/>
    <s v="DACH"/>
    <x v="1"/>
    <x v="0"/>
    <n v="861224.98"/>
    <n v="879621.44"/>
    <n v="11961"/>
    <n v="12075"/>
    <n v="457750.44"/>
    <n v="15437.67"/>
    <n v="5576815.04"/>
    <n v="82897"/>
    <n v="48"/>
    <n v="212"/>
    <n v="72.002757294540586"/>
    <n v="0.53151087187461754"/>
    <n v="0.97908593496766072"/>
    <n v="0.15442953976827606"/>
    <n v="1.7724270545940973E-2"/>
    <n v="55.78723861826299"/>
  </r>
  <r>
    <x v="3"/>
    <x v="0"/>
    <x v="3"/>
    <x v="0"/>
    <s v="DACH"/>
    <x v="1"/>
    <x v="1"/>
    <n v="841445.31"/>
    <n v="784854.9"/>
    <n v="4808"/>
    <n v="4424"/>
    <n v="520308.32"/>
    <n v="21191.4"/>
    <n v="4382346.57"/>
    <n v="27353"/>
    <n v="44"/>
    <n v="83"/>
    <n v="175.00942387687189"/>
    <n v="0.61835072798730073"/>
    <n v="1.0721030218451844"/>
    <n v="0.19200793377690345"/>
    <n v="1.7262895174708817E-2"/>
    <n v="39.706924035221839"/>
  </r>
  <r>
    <x v="3"/>
    <x v="0"/>
    <x v="3"/>
    <x v="0"/>
    <s v="DACH"/>
    <x v="1"/>
    <x v="2"/>
    <n v="181813.28"/>
    <n v="174102.92"/>
    <n v="1299"/>
    <n v="1222"/>
    <n v="118085.58"/>
    <n v="10354.66"/>
    <n v="1313062.1100000001"/>
    <n v="10645"/>
    <n v="10"/>
    <n v="18"/>
    <n v="139.9640338722094"/>
    <n v="0.64948820020187747"/>
    <n v="1.0442862187492317"/>
    <n v="0.13846510276654012"/>
    <n v="1.3856812933025405E-2"/>
    <n v="17.558594874191911"/>
  </r>
  <r>
    <x v="3"/>
    <x v="0"/>
    <x v="3"/>
    <x v="0"/>
    <s v="DACH"/>
    <x v="1"/>
    <x v="3"/>
    <n v="335997.14"/>
    <n v="335256.90999999997"/>
    <n v="2922"/>
    <n v="2868"/>
    <n v="195660.61"/>
    <n v="10242.24"/>
    <n v="1909126.88"/>
    <n v="17682"/>
    <n v="15"/>
    <n v="55"/>
    <n v="114.98875427789186"/>
    <n v="0.58232820076980407"/>
    <n v="1.0022079485252073"/>
    <n v="0.17599518582023213"/>
    <n v="1.8822724161533196E-2"/>
    <n v="32.805044599618839"/>
  </r>
  <r>
    <x v="3"/>
    <x v="0"/>
    <x v="3"/>
    <x v="0"/>
    <s v="DACH"/>
    <x v="2"/>
    <x v="0"/>
    <n v="69651.19"/>
    <n v="68242.17"/>
    <n v="967"/>
    <n v="940"/>
    <n v="32626.16"/>
    <n v="1154.56"/>
    <n v="605662.56999999995"/>
    <n v="9408"/>
    <n v="3"/>
    <n v="32"/>
    <n v="72.028117890382632"/>
    <n v="0.46842214756129791"/>
    <n v="1.0206473504579354"/>
    <n v="0.11499999083648178"/>
    <n v="3.3092037228541885E-2"/>
    <n v="60.327042336474506"/>
  </r>
  <r>
    <x v="3"/>
    <x v="0"/>
    <x v="3"/>
    <x v="0"/>
    <s v="DACH"/>
    <x v="2"/>
    <x v="1"/>
    <n v="65553.3"/>
    <n v="64300.44"/>
    <n v="375"/>
    <n v="375"/>
    <n v="36023.15"/>
    <n v="1633.24"/>
    <n v="468698.89"/>
    <n v="2943"/>
    <n v="3"/>
    <n v="7"/>
    <n v="174.80880000000002"/>
    <n v="0.54952458533742776"/>
    <n v="1.019484470090718"/>
    <n v="0.13986228983815174"/>
    <n v="1.8666666666666668E-2"/>
    <n v="40.136967010359776"/>
  </r>
  <r>
    <x v="3"/>
    <x v="0"/>
    <x v="3"/>
    <x v="0"/>
    <s v="DACH"/>
    <x v="2"/>
    <x v="2"/>
    <n v="14865.13"/>
    <n v="13405.71"/>
    <n v="106"/>
    <n v="97"/>
    <n v="8724.11"/>
    <n v="841.78"/>
    <n v="147778.29999999999"/>
    <n v="1176"/>
    <n v="1"/>
    <n v="2"/>
    <n v="140.23707547169812"/>
    <n v="0.58688420484718273"/>
    <n v="1.1088655505750908"/>
    <n v="0.10059074979208721"/>
    <n v="1.8867924528301886E-2"/>
    <n v="17.659162726603149"/>
  </r>
  <r>
    <x v="3"/>
    <x v="0"/>
    <x v="3"/>
    <x v="0"/>
    <s v="DACH"/>
    <x v="2"/>
    <x v="3"/>
    <n v="26820.7"/>
    <n v="26528.23"/>
    <n v="233"/>
    <n v="235"/>
    <n v="14356.1"/>
    <n v="761.47"/>
    <n v="210418.99"/>
    <n v="2072"/>
    <n v="1"/>
    <n v="5"/>
    <n v="115.11030042918455"/>
    <n v="0.53526194320058762"/>
    <n v="1.0110248591783169"/>
    <n v="0.12746330547447263"/>
    <n v="2.1459227467811159E-2"/>
    <n v="35.222267456367291"/>
  </r>
  <r>
    <x v="3"/>
    <x v="0"/>
    <x v="3"/>
    <x v="1"/>
    <s v="Western Europe"/>
    <x v="0"/>
    <x v="0"/>
    <n v="583080.62"/>
    <n v="636223.87"/>
    <n v="8098"/>
    <n v="8841"/>
    <n v="328363.86"/>
    <n v="10262.11"/>
    <n v="4802039.1399999997"/>
    <n v="75255"/>
    <n v="30"/>
    <n v="156"/>
    <n v="72.003040256853538"/>
    <n v="0.56315344523026678"/>
    <n v="0.91647083282178643"/>
    <n v="0.1214235459147049"/>
    <n v="1.9264015806371944E-2"/>
    <n v="56.818784830799899"/>
  </r>
  <r>
    <x v="3"/>
    <x v="0"/>
    <x v="3"/>
    <x v="1"/>
    <s v="Western Europe"/>
    <x v="0"/>
    <x v="1"/>
    <n v="571741.21"/>
    <n v="561999.98"/>
    <n v="3267"/>
    <n v="3252"/>
    <n v="371086.85"/>
    <n v="13796.07"/>
    <n v="3619779.26"/>
    <n v="21914"/>
    <n v="31"/>
    <n v="50"/>
    <n v="175.0049617385981"/>
    <n v="0.64904688259221333"/>
    <n v="1.0173331500830303"/>
    <n v="0.15794919218361397"/>
    <n v="1.5304560759106214E-2"/>
    <n v="41.442324517054494"/>
  </r>
  <r>
    <x v="3"/>
    <x v="0"/>
    <x v="3"/>
    <x v="1"/>
    <s v="Western Europe"/>
    <x v="0"/>
    <x v="2"/>
    <n v="131208.37"/>
    <n v="132522.94"/>
    <n v="937"/>
    <n v="954"/>
    <n v="90296.5"/>
    <n v="6996.97"/>
    <n v="1141789.44"/>
    <n v="8965"/>
    <n v="7"/>
    <n v="17"/>
    <n v="140.03027748132337"/>
    <n v="0.68819161460507439"/>
    <n v="0.99008043437611626"/>
    <n v="0.11491468164217739"/>
    <n v="1.8143009605122731E-2"/>
    <n v="18.75216986781421"/>
  </r>
  <r>
    <x v="3"/>
    <x v="0"/>
    <x v="3"/>
    <x v="1"/>
    <s v="Western Europe"/>
    <x v="0"/>
    <x v="3"/>
    <n v="221756.51"/>
    <n v="232301.53"/>
    <n v="1928"/>
    <n v="1994"/>
    <n v="136856.48000000001"/>
    <n v="6144.25"/>
    <n v="1715065.31"/>
    <n v="16178"/>
    <n v="11"/>
    <n v="29"/>
    <n v="115.01893672199171"/>
    <n v="0.61714751914160271"/>
    <n v="0.9546063256664733"/>
    <n v="0.12929916354030857"/>
    <n v="1.504149377593361E-2"/>
    <n v="36.091713390568422"/>
  </r>
  <r>
    <x v="3"/>
    <x v="0"/>
    <x v="3"/>
    <x v="1"/>
    <s v="Western Europe"/>
    <x v="1"/>
    <x v="0"/>
    <n v="521600.52"/>
    <n v="561465.27"/>
    <n v="7244"/>
    <n v="7874"/>
    <n v="270638.65000000002"/>
    <n v="9643.25"/>
    <n v="4408186.37"/>
    <n v="65907"/>
    <n v="30"/>
    <n v="114"/>
    <n v="72.004489232468245"/>
    <n v="0.51886192521433838"/>
    <n v="0.92899872506807057"/>
    <n v="0.11832542370480584"/>
    <n v="1.5737161789066815E-2"/>
    <n v="54.08970212324683"/>
  </r>
  <r>
    <x v="3"/>
    <x v="0"/>
    <x v="3"/>
    <x v="1"/>
    <s v="Western Europe"/>
    <x v="1"/>
    <x v="1"/>
    <n v="487754.91"/>
    <n v="484305.83"/>
    <n v="2787"/>
    <n v="2787"/>
    <n v="297628.87"/>
    <n v="11105.23"/>
    <n v="3464268.19"/>
    <n v="20275"/>
    <n v="19"/>
    <n v="54"/>
    <n v="175.01073196986005"/>
    <n v="0.6102016892049329"/>
    <n v="1.0071216982872164"/>
    <n v="0.1407959439768432"/>
    <n v="1.9375672766415501E-2"/>
    <n v="43.921189385541766"/>
  </r>
  <r>
    <x v="3"/>
    <x v="0"/>
    <x v="3"/>
    <x v="1"/>
    <s v="Western Europe"/>
    <x v="1"/>
    <x v="2"/>
    <n v="116715.55"/>
    <n v="116092.96"/>
    <n v="834"/>
    <n v="815"/>
    <n v="75135.320000000007"/>
    <n v="6311.04"/>
    <n v="1081352.23"/>
    <n v="8079"/>
    <n v="4"/>
    <n v="7"/>
    <n v="139.9467026378897"/>
    <n v="0.64374729845337664"/>
    <n v="1.0053628574893774"/>
    <n v="0.10793481232290056"/>
    <n v="8.3932853717026377E-3"/>
    <n v="18.493869473177163"/>
  </r>
  <r>
    <x v="3"/>
    <x v="0"/>
    <x v="3"/>
    <x v="1"/>
    <s v="Western Europe"/>
    <x v="1"/>
    <x v="3"/>
    <n v="201045.9"/>
    <n v="213883.97"/>
    <n v="1748"/>
    <n v="1878"/>
    <n v="117140.73"/>
    <n v="5631.15"/>
    <n v="1594355.85"/>
    <n v="15554"/>
    <n v="10"/>
    <n v="27"/>
    <n v="115.01481693363844"/>
    <n v="0.58265664706417786"/>
    <n v="0.93997647416026542"/>
    <n v="0.12609851182218823"/>
    <n v="1.5446224256292907E-2"/>
    <n v="35.70245864521457"/>
  </r>
  <r>
    <x v="3"/>
    <x v="0"/>
    <x v="3"/>
    <x v="1"/>
    <s v="Western Europe"/>
    <x v="2"/>
    <x v="0"/>
    <n v="41160.81"/>
    <n v="44675.75"/>
    <n v="572"/>
    <n v="623"/>
    <n v="19749.32"/>
    <n v="721.17"/>
    <n v="461173.31"/>
    <n v="6543"/>
    <n v="2"/>
    <n v="14"/>
    <n v="71.959458041958044"/>
    <n v="0.47980882786320289"/>
    <n v="0.92132331298299408"/>
    <n v="8.9252368052262165E-2"/>
    <n v="2.4475524475524476E-2"/>
    <n v="57.075044718998292"/>
  </r>
  <r>
    <x v="3"/>
    <x v="0"/>
    <x v="3"/>
    <x v="1"/>
    <s v="Western Europe"/>
    <x v="2"/>
    <x v="1"/>
    <n v="39018.51"/>
    <n v="40718.379999999997"/>
    <n v="223"/>
    <n v="236"/>
    <n v="21794.98"/>
    <n v="936"/>
    <n v="361997.8"/>
    <n v="2239"/>
    <n v="2"/>
    <n v="7"/>
    <n v="174.97089686098656"/>
    <n v="0.55858053011250297"/>
    <n v="0.95825300515393796"/>
    <n v="0.10778659428316968"/>
    <n v="3.1390134529147982E-2"/>
    <n v="41.68644230769231"/>
  </r>
  <r>
    <x v="3"/>
    <x v="0"/>
    <x v="3"/>
    <x v="1"/>
    <s v="Western Europe"/>
    <x v="2"/>
    <x v="2"/>
    <n v="9461.2800000000007"/>
    <n v="9848.26"/>
    <n v="68"/>
    <n v="71"/>
    <n v="5451.74"/>
    <n v="552.71"/>
    <n v="117777.23"/>
    <n v="938"/>
    <n v="0"/>
    <n v="2"/>
    <n v="139.13647058823531"/>
    <n v="0.57621590313361404"/>
    <n v="0.96070574903587036"/>
    <n v="8.0331996261076954E-2"/>
    <n v="2.9411764705882353E-2"/>
    <n v="17.117982305368095"/>
  </r>
  <r>
    <x v="3"/>
    <x v="0"/>
    <x v="3"/>
    <x v="1"/>
    <s v="Western Europe"/>
    <x v="2"/>
    <x v="3"/>
    <n v="14858.49"/>
    <n v="15406.07"/>
    <n v="129"/>
    <n v="133"/>
    <n v="7776.31"/>
    <n v="406.47"/>
    <n v="165045.04"/>
    <n v="1510"/>
    <n v="1"/>
    <n v="3"/>
    <n v="115.18209302325582"/>
    <n v="0.52335802628665495"/>
    <n v="0.96445686667657615"/>
    <n v="9.0026879935319465E-2"/>
    <n v="2.3255813953488372E-2"/>
    <n v="36.554948704701452"/>
  </r>
  <r>
    <x v="3"/>
    <x v="0"/>
    <x v="3"/>
    <x v="2"/>
    <s v="Southern Europe"/>
    <x v="0"/>
    <x v="0"/>
    <n v="387440.38"/>
    <n v="413861.86"/>
    <n v="5381"/>
    <n v="5830"/>
    <n v="219923.5"/>
    <n v="7651.08"/>
    <n v="3615128.58"/>
    <n v="51663"/>
    <n v="22"/>
    <n v="102"/>
    <n v="72.001557331351052"/>
    <n v="0.56763185086696433"/>
    <n v="0.93615869797714635"/>
    <n v="0.10717195016062195"/>
    <n v="1.8955584463854303E-2"/>
    <n v="50.638652320979524"/>
  </r>
  <r>
    <x v="3"/>
    <x v="0"/>
    <x v="3"/>
    <x v="2"/>
    <s v="Southern Europe"/>
    <x v="0"/>
    <x v="1"/>
    <n v="414793.27"/>
    <n v="416519.32"/>
    <n v="2370"/>
    <n v="2376"/>
    <n v="268730.5"/>
    <n v="11129.07"/>
    <n v="3002979.33"/>
    <n v="18108"/>
    <n v="22"/>
    <n v="44"/>
    <n v="175.01825738396624"/>
    <n v="0.64786610448139625"/>
    <n v="0.99585601455413886"/>
    <n v="0.13812724778228827"/>
    <n v="1.8565400843881856E-2"/>
    <n v="37.271152935510337"/>
  </r>
  <r>
    <x v="3"/>
    <x v="0"/>
    <x v="3"/>
    <x v="2"/>
    <s v="Southern Europe"/>
    <x v="0"/>
    <x v="2"/>
    <n v="87604.68"/>
    <n v="82603.33"/>
    <n v="626"/>
    <n v="580"/>
    <n v="59714.63"/>
    <n v="4735.6000000000004"/>
    <n v="874761.69"/>
    <n v="6707"/>
    <n v="5"/>
    <n v="6"/>
    <n v="139.94357827476037"/>
    <n v="0.68163744220057654"/>
    <n v="1.0605465905551263"/>
    <n v="0.10014690972577914"/>
    <n v="9.5846645367412137E-3"/>
    <n v="18.499172227384065"/>
  </r>
  <r>
    <x v="3"/>
    <x v="0"/>
    <x v="3"/>
    <x v="2"/>
    <s v="Southern Europe"/>
    <x v="0"/>
    <x v="3"/>
    <n v="161636.65"/>
    <n v="157204.14000000001"/>
    <n v="1406"/>
    <n v="1356"/>
    <n v="100465.1"/>
    <n v="5285.76"/>
    <n v="1289950.3899999999"/>
    <n v="11769"/>
    <n v="8"/>
    <n v="26"/>
    <n v="114.96205547652916"/>
    <n v="0.62154901131643103"/>
    <n v="1.0281958859353193"/>
    <n v="0.12530454756480985"/>
    <n v="1.849217638691323E-2"/>
    <n v="30.579642284174838"/>
  </r>
  <r>
    <x v="3"/>
    <x v="0"/>
    <x v="3"/>
    <x v="2"/>
    <s v="Southern Europe"/>
    <x v="1"/>
    <x v="0"/>
    <n v="353152.66"/>
    <n v="362187.24"/>
    <n v="4905"/>
    <n v="5070"/>
    <n v="184194.58"/>
    <n v="5801.59"/>
    <n v="3298389.39"/>
    <n v="50516"/>
    <n v="16"/>
    <n v="54"/>
    <n v="71.998503567787964"/>
    <n v="0.52157211558310224"/>
    <n v="0.97505549891818377"/>
    <n v="0.10706821367746394"/>
    <n v="1.1009174311926606E-2"/>
    <n v="60.871702412614468"/>
  </r>
  <r>
    <x v="3"/>
    <x v="0"/>
    <x v="3"/>
    <x v="2"/>
    <s v="Southern Europe"/>
    <x v="1"/>
    <x v="1"/>
    <n v="329689.32"/>
    <n v="321196.38"/>
    <n v="1884"/>
    <n v="1854"/>
    <n v="201944.19"/>
    <n v="8351.26"/>
    <n v="2668536.65"/>
    <n v="17134"/>
    <n v="17"/>
    <n v="16"/>
    <n v="174.99433121019109"/>
    <n v="0.61252875889337266"/>
    <n v="1.0264415806927836"/>
    <n v="0.12354685853761836"/>
    <n v="8.4925690021231421E-3"/>
    <n v="39.477793770041885"/>
  </r>
  <r>
    <x v="3"/>
    <x v="0"/>
    <x v="3"/>
    <x v="2"/>
    <s v="Southern Europe"/>
    <x v="1"/>
    <x v="2"/>
    <n v="75783.03"/>
    <n v="75897.47"/>
    <n v="541"/>
    <n v="549"/>
    <n v="47969.37"/>
    <n v="4466.21"/>
    <n v="805845.28"/>
    <n v="6066"/>
    <n v="4"/>
    <n v="6"/>
    <n v="140.07953789279114"/>
    <n v="0.63298300424250653"/>
    <n v="0.99849217635317744"/>
    <n v="9.4041662687408184E-2"/>
    <n v="1.1090573012939002E-2"/>
    <n v="16.968084796729219"/>
  </r>
  <r>
    <x v="3"/>
    <x v="0"/>
    <x v="3"/>
    <x v="2"/>
    <s v="Southern Europe"/>
    <x v="1"/>
    <x v="3"/>
    <n v="132424.97"/>
    <n v="135915.97"/>
    <n v="1152"/>
    <n v="1170"/>
    <n v="76282.84"/>
    <n v="4316.57"/>
    <n v="1147120.9099999999"/>
    <n v="10279"/>
    <n v="5"/>
    <n v="15"/>
    <n v="114.95223090277779"/>
    <n v="0.57604574122236918"/>
    <n v="0.97431501243010665"/>
    <n v="0.11544116129833254"/>
    <n v="1.3020833333333334E-2"/>
    <n v="30.678286231892454"/>
  </r>
  <r>
    <x v="3"/>
    <x v="0"/>
    <x v="3"/>
    <x v="2"/>
    <s v="Southern Europe"/>
    <x v="2"/>
    <x v="0"/>
    <n v="26718.5"/>
    <n v="27560.46"/>
    <n v="371"/>
    <n v="377"/>
    <n v="12622.55"/>
    <n v="500.12"/>
    <n v="357870.82"/>
    <n v="5358"/>
    <n v="1"/>
    <n v="5"/>
    <n v="72.017520215633425"/>
    <n v="0.4724273443494208"/>
    <n v="0.96945043732942049"/>
    <n v="7.4659621591947611E-2"/>
    <n v="1.3477088948787063E-2"/>
    <n v="53.424178197232663"/>
  </r>
  <r>
    <x v="3"/>
    <x v="0"/>
    <x v="3"/>
    <x v="2"/>
    <s v="Southern Europe"/>
    <x v="2"/>
    <x v="1"/>
    <n v="24604.31"/>
    <n v="24391.82"/>
    <n v="141"/>
    <n v="138"/>
    <n v="13714.28"/>
    <n v="554.74"/>
    <n v="280425.52"/>
    <n v="1794"/>
    <n v="1"/>
    <n v="3"/>
    <n v="174.49865248226951"/>
    <n v="0.55739339977426716"/>
    <n v="1.0087115270611213"/>
    <n v="8.7739197202879399E-2"/>
    <n v="2.1276595744680851E-2"/>
    <n v="44.352868010239035"/>
  </r>
  <r>
    <x v="3"/>
    <x v="0"/>
    <x v="3"/>
    <x v="2"/>
    <s v="Southern Europe"/>
    <x v="2"/>
    <x v="2"/>
    <n v="5671.66"/>
    <n v="5260.66"/>
    <n v="41"/>
    <n v="38"/>
    <n v="3316.91"/>
    <n v="287.14"/>
    <n v="84544.08"/>
    <n v="632"/>
    <n v="0"/>
    <n v="1"/>
    <n v="138.33317073170733"/>
    <n v="0.58482172767761109"/>
    <n v="1.0781270791117465"/>
    <n v="6.7085241213814137E-2"/>
    <n v="2.4390243902439025E-2"/>
    <n v="19.752246291007872"/>
  </r>
  <r>
    <x v="3"/>
    <x v="0"/>
    <x v="3"/>
    <x v="2"/>
    <s v="Southern Europe"/>
    <x v="2"/>
    <x v="3"/>
    <n v="11023.39"/>
    <n v="11466.69"/>
    <n v="96"/>
    <n v="102"/>
    <n v="5757.99"/>
    <n v="332.72"/>
    <n v="127470.83"/>
    <n v="1176"/>
    <n v="1"/>
    <n v="3"/>
    <n v="114.82697916666666"/>
    <n v="0.52234294531899894"/>
    <n v="0.96134019494727763"/>
    <n v="8.6477745535978701E-2"/>
    <n v="3.125E-2"/>
    <n v="33.131131281558062"/>
  </r>
  <r>
    <x v="3"/>
    <x v="0"/>
    <x v="3"/>
    <x v="3"/>
    <s v="Southern Europe"/>
    <x v="0"/>
    <x v="0"/>
    <n v="290527.34999999998"/>
    <n v="274964.21999999997"/>
    <n v="4035"/>
    <n v="3766"/>
    <n v="164073.35999999999"/>
    <n v="5605.98"/>
    <n v="2943743.29"/>
    <n v="44518"/>
    <n v="15"/>
    <n v="66"/>
    <n v="72.001821561338289"/>
    <n v="0.56474325050636365"/>
    <n v="1.0566005642479592"/>
    <n v="9.8693167636910342E-2"/>
    <n v="1.6356877323420074E-2"/>
    <n v="51.824542720452087"/>
  </r>
  <r>
    <x v="3"/>
    <x v="0"/>
    <x v="3"/>
    <x v="3"/>
    <s v="Southern Europe"/>
    <x v="0"/>
    <x v="1"/>
    <n v="288782.43"/>
    <n v="276044.48"/>
    <n v="1650"/>
    <n v="1563"/>
    <n v="187165.82"/>
    <n v="6897.52"/>
    <n v="2467476.61"/>
    <n v="14720"/>
    <n v="14"/>
    <n v="27"/>
    <n v="175.01965454545453"/>
    <n v="0.64812052450697921"/>
    <n v="1.0461445561237088"/>
    <n v="0.11703552885958259"/>
    <n v="1.6363636363636365E-2"/>
    <n v="41.867574142590378"/>
  </r>
  <r>
    <x v="3"/>
    <x v="0"/>
    <x v="3"/>
    <x v="3"/>
    <s v="Southern Europe"/>
    <x v="0"/>
    <x v="2"/>
    <n v="68457.47"/>
    <n v="60348.55"/>
    <n v="489"/>
    <n v="429"/>
    <n v="47212.51"/>
    <n v="3615.8"/>
    <n v="731986.66"/>
    <n v="5905"/>
    <n v="4"/>
    <n v="6"/>
    <n v="139.99482617586912"/>
    <n v="0.68966191709977009"/>
    <n v="1.1343680999792041"/>
    <n v="9.3522838244074008E-2"/>
    <n v="1.2269938650306749E-2"/>
    <n v="18.932869627744896"/>
  </r>
  <r>
    <x v="3"/>
    <x v="0"/>
    <x v="3"/>
    <x v="3"/>
    <s v="Southern Europe"/>
    <x v="0"/>
    <x v="3"/>
    <n v="126778.07"/>
    <n v="121366.99"/>
    <n v="1102"/>
    <n v="1075"/>
    <n v="79097.38"/>
    <n v="3508.77"/>
    <n v="1115927.3899999999"/>
    <n v="9915"/>
    <n v="6"/>
    <n v="24"/>
    <n v="115.04362068965519"/>
    <n v="0.62390427618909172"/>
    <n v="1.0445844459024649"/>
    <n v="0.11360781278072225"/>
    <n v="2.1778584392014518E-2"/>
    <n v="36.131769822473402"/>
  </r>
  <r>
    <x v="3"/>
    <x v="0"/>
    <x v="3"/>
    <x v="3"/>
    <s v="Southern Europe"/>
    <x v="1"/>
    <x v="0"/>
    <n v="271432.03999999998"/>
    <n v="254069.26"/>
    <n v="3770"/>
    <n v="3568"/>
    <n v="143715.07999999999"/>
    <n v="4952.59"/>
    <n v="2989188.03"/>
    <n v="43380"/>
    <n v="14"/>
    <n v="81"/>
    <n v="71.997888594164451"/>
    <n v="0.52946984445904033"/>
    <n v="1.0683387671534919"/>
    <n v="9.080460555704821E-2"/>
    <n v="2.1485411140583555E-2"/>
    <n v="54.806079243385781"/>
  </r>
  <r>
    <x v="3"/>
    <x v="0"/>
    <x v="3"/>
    <x v="3"/>
    <s v="Southern Europe"/>
    <x v="1"/>
    <x v="1"/>
    <n v="235848.54"/>
    <n v="217770.18"/>
    <n v="1348"/>
    <n v="1239"/>
    <n v="143098.78"/>
    <n v="5353.56"/>
    <n v="2182088.71"/>
    <n v="13406"/>
    <n v="11"/>
    <n v="23"/>
    <n v="174.96182492581602"/>
    <n v="0.60674015620363808"/>
    <n v="1.0830157737850059"/>
    <n v="0.1080838459587649"/>
    <n v="1.7062314540059347E-2"/>
    <n v="44.054524465962835"/>
  </r>
  <r>
    <x v="3"/>
    <x v="0"/>
    <x v="3"/>
    <x v="3"/>
    <s v="Southern Europe"/>
    <x v="1"/>
    <x v="2"/>
    <n v="59826.51"/>
    <n v="53787.18"/>
    <n v="427"/>
    <n v="383"/>
    <n v="37821.129999999997"/>
    <n v="3314.52"/>
    <n v="683180.5"/>
    <n v="5420"/>
    <n v="3"/>
    <n v="6"/>
    <n v="140.10892271662763"/>
    <n v="0.63218011547054964"/>
    <n v="1.1122819601250706"/>
    <n v="8.7570576150812277E-2"/>
    <n v="1.405152224824356E-2"/>
    <n v="18.04982621918106"/>
  </r>
  <r>
    <x v="3"/>
    <x v="0"/>
    <x v="3"/>
    <x v="3"/>
    <s v="Southern Europe"/>
    <x v="1"/>
    <x v="3"/>
    <n v="108940.15"/>
    <n v="99832.45"/>
    <n v="947"/>
    <n v="851"/>
    <n v="63195.33"/>
    <n v="3355.98"/>
    <n v="1057178.3"/>
    <n v="9646"/>
    <n v="4"/>
    <n v="17"/>
    <n v="115.0371172122492"/>
    <n v="0.58009218823363107"/>
    <n v="1.0912298556230964"/>
    <n v="0.10304803834887642"/>
    <n v="1.7951425554382259E-2"/>
    <n v="32.461501558412145"/>
  </r>
  <r>
    <x v="3"/>
    <x v="0"/>
    <x v="3"/>
    <x v="3"/>
    <s v="Southern Europe"/>
    <x v="2"/>
    <x v="0"/>
    <n v="20157.689999999999"/>
    <n v="19755.36"/>
    <n v="280"/>
    <n v="277"/>
    <n v="9460.0300000000007"/>
    <n v="358.08"/>
    <n v="311213.40000000002"/>
    <n v="4531"/>
    <n v="1"/>
    <n v="8"/>
    <n v="71.991749999999996"/>
    <n v="0.46930129394786807"/>
    <n v="1.0203656121680393"/>
    <n v="6.4771279128726447E-2"/>
    <n v="2.8571428571428571E-2"/>
    <n v="56.293817024128685"/>
  </r>
  <r>
    <x v="3"/>
    <x v="0"/>
    <x v="3"/>
    <x v="3"/>
    <s v="Southern Europe"/>
    <x v="2"/>
    <x v="1"/>
    <n v="19407.12"/>
    <n v="17309.79"/>
    <n v="111"/>
    <n v="98"/>
    <n v="10824.35"/>
    <n v="452.56"/>
    <n v="230686.33"/>
    <n v="1470"/>
    <n v="1"/>
    <n v="3"/>
    <n v="174.83891891891892"/>
    <n v="0.55775148502199201"/>
    <n v="1.1211643815436234"/>
    <n v="8.4127741769527475E-2"/>
    <n v="2.7027027027027029E-2"/>
    <n v="42.882976842849565"/>
  </r>
  <r>
    <x v="3"/>
    <x v="0"/>
    <x v="3"/>
    <x v="3"/>
    <s v="Southern Europe"/>
    <x v="2"/>
    <x v="2"/>
    <n v="4451.2700000000004"/>
    <n v="4079.87"/>
    <n v="32"/>
    <n v="29"/>
    <n v="2567.36"/>
    <n v="263.74"/>
    <n v="69948.14"/>
    <n v="564"/>
    <n v="0"/>
    <n v="1"/>
    <n v="139.10218750000001"/>
    <n v="0.57677022512676157"/>
    <n v="1.0910323123040686"/>
    <n v="6.36367171450163E-2"/>
    <n v="3.125E-2"/>
    <n v="16.877492985516039"/>
  </r>
  <r>
    <x v="3"/>
    <x v="0"/>
    <x v="3"/>
    <x v="3"/>
    <s v="Southern Europe"/>
    <x v="2"/>
    <x v="3"/>
    <n v="8199.7000000000007"/>
    <n v="7458.81"/>
    <n v="71"/>
    <n v="65"/>
    <n v="4274.51"/>
    <n v="243.79"/>
    <n v="109987.02"/>
    <n v="1056"/>
    <n v="0"/>
    <n v="1"/>
    <n v="115.48873239436621"/>
    <n v="0.52130077929680352"/>
    <n v="1.0993308584077086"/>
    <n v="7.4551524352600887E-2"/>
    <n v="1.4084507042253521E-2"/>
    <n v="33.634275400959844"/>
  </r>
  <r>
    <x v="3"/>
    <x v="0"/>
    <x v="3"/>
    <x v="4"/>
    <s v="Western Europe"/>
    <x v="0"/>
    <x v="0"/>
    <n v="239598.54"/>
    <n v="245372.59"/>
    <n v="3328"/>
    <n v="3365"/>
    <n v="135457.84"/>
    <n v="4078.51"/>
    <n v="1675429.33"/>
    <n v="25098"/>
    <n v="13"/>
    <n v="38"/>
    <n v="71.994753605769233"/>
    <n v="0.56535336150211934"/>
    <n v="0.97646823551073902"/>
    <n v="0.14300724937171774"/>
    <n v="1.141826923076923E-2"/>
    <n v="58.746586375906887"/>
  </r>
  <r>
    <x v="3"/>
    <x v="0"/>
    <x v="3"/>
    <x v="4"/>
    <s v="Western Europe"/>
    <x v="0"/>
    <x v="1"/>
    <n v="219482.92"/>
    <n v="217009.51"/>
    <n v="1254"/>
    <n v="1254"/>
    <n v="145665.29999999999"/>
    <n v="5879.38"/>
    <n v="1346871.91"/>
    <n v="8437"/>
    <n v="11"/>
    <n v="17"/>
    <n v="175.02625199362043"/>
    <n v="0.66367487729796915"/>
    <n v="1.0113977032619446"/>
    <n v="0.16295753023760071"/>
    <n v="1.3556618819776715E-2"/>
    <n v="37.330963468937199"/>
  </r>
  <r>
    <x v="3"/>
    <x v="0"/>
    <x v="3"/>
    <x v="4"/>
    <s v="Western Europe"/>
    <x v="0"/>
    <x v="2"/>
    <n v="53588.89"/>
    <n v="51167.68"/>
    <n v="383"/>
    <n v="367"/>
    <n v="36530.99"/>
    <n v="2698.56"/>
    <n v="409239.82"/>
    <n v="3044"/>
    <n v="3"/>
    <n v="4"/>
    <n v="139.91877284595301"/>
    <n v="0.68168961887435997"/>
    <n v="1.0473191280120575"/>
    <n v="0.13094739900921665"/>
    <n v="1.0443864229765013E-2"/>
    <n v="19.85832814538124"/>
  </r>
  <r>
    <x v="3"/>
    <x v="0"/>
    <x v="3"/>
    <x v="4"/>
    <s v="Western Europe"/>
    <x v="0"/>
    <x v="3"/>
    <n v="103607.11"/>
    <n v="103263.78"/>
    <n v="901"/>
    <n v="894"/>
    <n v="63814.76"/>
    <n v="3086.51"/>
    <n v="641801.1"/>
    <n v="6336"/>
    <n v="4"/>
    <n v="14"/>
    <n v="114.99124306326304"/>
    <n v="0.61593031597927983"/>
    <n v="1.0033247862900234"/>
    <n v="0.16143180496262782"/>
    <n v="1.5538290788013319E-2"/>
    <n v="33.567722119805218"/>
  </r>
  <r>
    <x v="3"/>
    <x v="0"/>
    <x v="3"/>
    <x v="4"/>
    <s v="Western Europe"/>
    <x v="1"/>
    <x v="0"/>
    <n v="206780.29"/>
    <n v="210531.12"/>
    <n v="2872"/>
    <n v="2938"/>
    <n v="107674.35"/>
    <n v="3813.4"/>
    <n v="1520066.98"/>
    <n v="23470"/>
    <n v="10"/>
    <n v="54"/>
    <n v="71.998708217270192"/>
    <n v="0.52071863328946877"/>
    <n v="0.9821839640619402"/>
    <n v="0.13603367004261879"/>
    <n v="1.8802228412256268E-2"/>
    <n v="54.224652541039497"/>
  </r>
  <r>
    <x v="3"/>
    <x v="0"/>
    <x v="3"/>
    <x v="4"/>
    <s v="Western Europe"/>
    <x v="1"/>
    <x v="1"/>
    <n v="210974.8"/>
    <n v="209557.98"/>
    <n v="1206"/>
    <n v="1196"/>
    <n v="127940.9"/>
    <n v="4753.66"/>
    <n v="1262839.8700000001"/>
    <n v="7457"/>
    <n v="9"/>
    <n v="24"/>
    <n v="174.93764510779434"/>
    <n v="0.60642740270401962"/>
    <n v="1.0067609928288104"/>
    <n v="0.16706377824450536"/>
    <n v="1.9900497512437811E-2"/>
    <n v="44.381550216044054"/>
  </r>
  <r>
    <x v="3"/>
    <x v="0"/>
    <x v="3"/>
    <x v="4"/>
    <s v="Western Europe"/>
    <x v="1"/>
    <x v="2"/>
    <n v="43885.18"/>
    <n v="41067.07"/>
    <n v="313"/>
    <n v="298"/>
    <n v="28227.88"/>
    <n v="2582.16"/>
    <n v="384178.18"/>
    <n v="2953"/>
    <n v="2"/>
    <n v="4"/>
    <n v="140.20824281150161"/>
    <n v="0.64322124234194777"/>
    <n v="1.0686221344741662"/>
    <n v="0.11423131839502182"/>
    <n v="1.2779552715654952E-2"/>
    <n v="16.99553087337733"/>
  </r>
  <r>
    <x v="3"/>
    <x v="0"/>
    <x v="3"/>
    <x v="4"/>
    <s v="Western Europe"/>
    <x v="1"/>
    <x v="3"/>
    <n v="82904.55"/>
    <n v="79446.490000000005"/>
    <n v="721"/>
    <n v="692"/>
    <n v="48556.82"/>
    <n v="2284.6999999999998"/>
    <n v="536617.09"/>
    <n v="5087"/>
    <n v="4"/>
    <n v="13"/>
    <n v="114.98550624133149"/>
    <n v="0.58569547750997986"/>
    <n v="1.0435269072302626"/>
    <n v="0.15449480000720814"/>
    <n v="1.8030513176144243E-2"/>
    <n v="36.286842911542003"/>
  </r>
  <r>
    <x v="3"/>
    <x v="0"/>
    <x v="3"/>
    <x v="4"/>
    <s v="Western Europe"/>
    <x v="2"/>
    <x v="0"/>
    <n v="20735.52"/>
    <n v="20886"/>
    <n v="288"/>
    <n v="291"/>
    <n v="9733.9699999999993"/>
    <n v="345.88"/>
    <n v="224511.7"/>
    <n v="3194"/>
    <n v="1"/>
    <n v="6"/>
    <n v="71.998333333333335"/>
    <n v="0.46943457410279554"/>
    <n v="0.99279517380063198"/>
    <n v="9.2358304711959327E-2"/>
    <n v="2.0833333333333332E-2"/>
    <n v="59.95004047646583"/>
  </r>
  <r>
    <x v="3"/>
    <x v="0"/>
    <x v="3"/>
    <x v="4"/>
    <s v="Western Europe"/>
    <x v="2"/>
    <x v="1"/>
    <n v="18848.96"/>
    <n v="17828.62"/>
    <n v="108"/>
    <n v="102"/>
    <n v="10391.870000000001"/>
    <n v="499.57"/>
    <n v="166371.15"/>
    <n v="1071"/>
    <n v="1"/>
    <n v="2"/>
    <n v="174.5274074074074"/>
    <n v="0.5513232560311021"/>
    <n v="1.0572304530580605"/>
    <n v="0.11329464273102638"/>
    <n v="1.8518518518518517E-2"/>
    <n v="37.730368116580259"/>
  </r>
  <r>
    <x v="3"/>
    <x v="0"/>
    <x v="3"/>
    <x v="4"/>
    <s v="Western Europe"/>
    <x v="2"/>
    <x v="2"/>
    <n v="4545.8100000000004"/>
    <n v="4297.09"/>
    <n v="32"/>
    <n v="31"/>
    <n v="2646.92"/>
    <n v="232.79"/>
    <n v="50275.18"/>
    <n v="368"/>
    <n v="0"/>
    <n v="1"/>
    <n v="142.05656250000001"/>
    <n v="0.58227686594908279"/>
    <n v="1.0578810311164066"/>
    <n v="9.0418572345240741E-2"/>
    <n v="3.125E-2"/>
    <n v="19.527514068473735"/>
  </r>
  <r>
    <x v="3"/>
    <x v="0"/>
    <x v="3"/>
    <x v="4"/>
    <s v="Western Europe"/>
    <x v="2"/>
    <x v="3"/>
    <n v="7737.55"/>
    <n v="7327.74"/>
    <n v="67"/>
    <n v="64"/>
    <n v="4056.62"/>
    <n v="214.48"/>
    <n v="75443.19"/>
    <n v="742"/>
    <n v="0"/>
    <n v="2"/>
    <n v="115.48582089552239"/>
    <n v="0.52427706444546396"/>
    <n v="1.0559258379800593"/>
    <n v="0.10256127822802827"/>
    <n v="2.9850746268656716E-2"/>
    <n v="36.075857888847445"/>
  </r>
  <r>
    <x v="3"/>
    <x v="0"/>
    <x v="3"/>
    <x v="5"/>
    <s v="Central &amp; Eastern Europe"/>
    <x v="0"/>
    <x v="0"/>
    <n v="194139.22"/>
    <n v="186965.62"/>
    <n v="2696"/>
    <n v="2584"/>
    <n v="107691.5"/>
    <n v="3318.54"/>
    <n v="2221128.42"/>
    <n v="31509"/>
    <n v="10"/>
    <n v="31"/>
    <n v="72.010096439169146"/>
    <n v="0.55471274686279259"/>
    <n v="1.0383685513946361"/>
    <n v="8.74056710327447E-2"/>
    <n v="1.1498516320474777E-2"/>
    <n v="58.501395191861484"/>
  </r>
  <r>
    <x v="3"/>
    <x v="0"/>
    <x v="3"/>
    <x v="5"/>
    <s v="Central &amp; Eastern Europe"/>
    <x v="0"/>
    <x v="1"/>
    <n v="173178.46"/>
    <n v="157170.16"/>
    <n v="990"/>
    <n v="896"/>
    <n v="113303.82"/>
    <n v="4544.2700000000004"/>
    <n v="1635745.92"/>
    <n v="10607"/>
    <n v="9"/>
    <n v="10"/>
    <n v="174.92773737373736"/>
    <n v="0.65426046634206136"/>
    <n v="1.1018533034514948"/>
    <n v="0.10587124680097017"/>
    <n v="1.0101010101010102E-2"/>
    <n v="38.109192455553909"/>
  </r>
  <r>
    <x v="3"/>
    <x v="0"/>
    <x v="3"/>
    <x v="5"/>
    <s v="Central &amp; Eastern Europe"/>
    <x v="0"/>
    <x v="2"/>
    <n v="50309.87"/>
    <n v="47445.89"/>
    <n v="359"/>
    <n v="344"/>
    <n v="34150.120000000003"/>
    <n v="2946.17"/>
    <n v="528611.34"/>
    <n v="4168"/>
    <n v="2"/>
    <n v="6"/>
    <n v="140.13891364902508"/>
    <n v="0.6787956319505497"/>
    <n v="1.0603630788673162"/>
    <n v="9.517364875297607E-2"/>
    <n v="1.6713091922005572E-2"/>
    <n v="17.076363549964871"/>
  </r>
  <r>
    <x v="3"/>
    <x v="0"/>
    <x v="3"/>
    <x v="5"/>
    <s v="Central &amp; Eastern Europe"/>
    <x v="0"/>
    <x v="3"/>
    <n v="71944.490000000005"/>
    <n v="71263.259999999995"/>
    <n v="626"/>
    <n v="613"/>
    <n v="44306.79"/>
    <n v="2332.08"/>
    <n v="791827.77"/>
    <n v="7540"/>
    <n v="4"/>
    <n v="12"/>
    <n v="114.92730031948882"/>
    <n v="0.61584688417417366"/>
    <n v="1.0095593437628312"/>
    <n v="9.0858760864120744E-2"/>
    <n v="1.9169329073482427E-2"/>
    <n v="30.849923673287368"/>
  </r>
  <r>
    <x v="3"/>
    <x v="0"/>
    <x v="3"/>
    <x v="5"/>
    <s v="Central &amp; Eastern Europe"/>
    <x v="1"/>
    <x v="0"/>
    <n v="158669.75"/>
    <n v="151511.69"/>
    <n v="2204"/>
    <n v="2097"/>
    <n v="82283.399999999994"/>
    <n v="2898.26"/>
    <n v="1875481.35"/>
    <n v="29030"/>
    <n v="6"/>
    <n v="39"/>
    <n v="71.991719600725958"/>
    <n v="0.51858277964136201"/>
    <n v="1.0472442753427145"/>
    <n v="8.4602147603333941E-2"/>
    <n v="1.7695099818511795E-2"/>
    <n v="54.746554829449387"/>
  </r>
  <r>
    <x v="3"/>
    <x v="0"/>
    <x v="3"/>
    <x v="5"/>
    <s v="Central &amp; Eastern Europe"/>
    <x v="1"/>
    <x v="1"/>
    <n v="146730.04999999999"/>
    <n v="140770.79"/>
    <n v="838"/>
    <n v="805"/>
    <n v="89074.54"/>
    <n v="3949.55"/>
    <n v="1494641.52"/>
    <n v="9271"/>
    <n v="6"/>
    <n v="10"/>
    <n v="175.09552505966585"/>
    <n v="0.60706406083825371"/>
    <n v="1.0423330720812178"/>
    <n v="9.8170730597661959E-2"/>
    <n v="1.1933174224343675E-2"/>
    <n v="37.151080502842092"/>
  </r>
  <r>
    <x v="3"/>
    <x v="0"/>
    <x v="3"/>
    <x v="5"/>
    <s v="Central &amp; Eastern Europe"/>
    <x v="1"/>
    <x v="2"/>
    <n v="37773.07"/>
    <n v="34464.639999999999"/>
    <n v="270"/>
    <n v="245"/>
    <n v="24022.55"/>
    <n v="1926.79"/>
    <n v="465379.54"/>
    <n v="3462"/>
    <n v="2"/>
    <n v="5"/>
    <n v="139.90025925925926"/>
    <n v="0.63597028253197319"/>
    <n v="1.0959949095652819"/>
    <n v="8.1166159560860804E-2"/>
    <n v="1.8518518518518517E-2"/>
    <n v="19.604144717379683"/>
  </r>
  <r>
    <x v="3"/>
    <x v="0"/>
    <x v="3"/>
    <x v="5"/>
    <s v="Central &amp; Eastern Europe"/>
    <x v="1"/>
    <x v="3"/>
    <n v="69166.100000000006"/>
    <n v="67430.5"/>
    <n v="601"/>
    <n v="596"/>
    <n v="40595.129999999997"/>
    <n v="2016.52"/>
    <n v="711649.35"/>
    <n v="6735"/>
    <n v="4"/>
    <n v="9"/>
    <n v="115.08502495840267"/>
    <n v="0.58692235068913812"/>
    <n v="1.0257390943267513"/>
    <n v="9.7191264208981581E-2"/>
    <n v="1.4975041597337771E-2"/>
    <n v="34.299734195544801"/>
  </r>
  <r>
    <x v="3"/>
    <x v="0"/>
    <x v="3"/>
    <x v="5"/>
    <s v="Central &amp; Eastern Europe"/>
    <x v="2"/>
    <x v="0"/>
    <n v="12618.14"/>
    <n v="12410.98"/>
    <n v="175"/>
    <n v="175"/>
    <n v="5945.6"/>
    <n v="245.1"/>
    <n v="210759.53"/>
    <n v="3060"/>
    <n v="1"/>
    <n v="4"/>
    <n v="72.103657142857145"/>
    <n v="0.47119464516957338"/>
    <n v="1.0166916714070928"/>
    <n v="5.9869843133546555E-2"/>
    <n v="2.2857142857142857E-2"/>
    <n v="51.481599347205218"/>
  </r>
  <r>
    <x v="3"/>
    <x v="0"/>
    <x v="3"/>
    <x v="5"/>
    <s v="Central &amp; Eastern Europe"/>
    <x v="2"/>
    <x v="1"/>
    <n v="13718.25"/>
    <n v="13004.55"/>
    <n v="78"/>
    <n v="75"/>
    <n v="7514.16"/>
    <n v="353.72"/>
    <n v="176742.64"/>
    <n v="1031"/>
    <n v="1"/>
    <n v="1"/>
    <n v="175.875"/>
    <n v="0.54774916625662895"/>
    <n v="1.0548807917228971"/>
    <n v="7.7617093418996114E-2"/>
    <n v="1.282051282051282E-2"/>
    <n v="38.782794300576725"/>
  </r>
  <r>
    <x v="3"/>
    <x v="0"/>
    <x v="3"/>
    <x v="5"/>
    <s v="Central &amp; Eastern Europe"/>
    <x v="2"/>
    <x v="2"/>
    <n v="3234.84"/>
    <n v="2960.23"/>
    <n v="23"/>
    <n v="21"/>
    <n v="1895.56"/>
    <n v="172.75"/>
    <n v="50343.98"/>
    <n v="374"/>
    <n v="0"/>
    <n v="1"/>
    <n v="140.64521739130436"/>
    <n v="0.58598261428695075"/>
    <n v="1.092766440445506"/>
    <n v="6.4254753001252579E-2"/>
    <n v="4.3478260869565216E-2"/>
    <n v="18.725557163531114"/>
  </r>
  <r>
    <x v="3"/>
    <x v="0"/>
    <x v="3"/>
    <x v="5"/>
    <s v="Central &amp; Eastern Europe"/>
    <x v="2"/>
    <x v="3"/>
    <n v="5444.3"/>
    <n v="5332.34"/>
    <n v="47"/>
    <n v="45"/>
    <n v="2833.9"/>
    <n v="169.88"/>
    <n v="78471.33"/>
    <n v="697"/>
    <n v="0"/>
    <n v="1"/>
    <n v="115.83617021276596"/>
    <n v="0.52052605477288172"/>
    <n v="1.0209964105814708"/>
    <n v="6.9379479104024366E-2"/>
    <n v="2.1276595744680851E-2"/>
    <n v="32.047916176124325"/>
  </r>
  <r>
    <x v="3"/>
    <x v="0"/>
    <x v="3"/>
    <x v="6"/>
    <s v="DACH"/>
    <x v="0"/>
    <x v="0"/>
    <n v="215638.51"/>
    <n v="223041.79"/>
    <n v="2995"/>
    <n v="3063"/>
    <n v="120408.86"/>
    <n v="3874.07"/>
    <n v="1417667.29"/>
    <n v="22373"/>
    <n v="9"/>
    <n v="46"/>
    <n v="71.99950250417362"/>
    <n v="0.55838291592721534"/>
    <n v="0.96680765519322631"/>
    <n v="0.15210798155609559"/>
    <n v="1.5358931552587647E-2"/>
    <n v="55.66200662352513"/>
  </r>
  <r>
    <x v="3"/>
    <x v="0"/>
    <x v="3"/>
    <x v="6"/>
    <s v="DACH"/>
    <x v="0"/>
    <x v="1"/>
    <n v="196768.15"/>
    <n v="196382.75"/>
    <n v="1124"/>
    <n v="1102"/>
    <n v="127493.35"/>
    <n v="5132.6400000000003"/>
    <n v="1117017.72"/>
    <n v="6800"/>
    <n v="8"/>
    <n v="9"/>
    <n v="175.06063167259785"/>
    <n v="0.64793692475128728"/>
    <n v="1.0019624941600014"/>
    <n v="0.17615490468674033"/>
    <n v="8.0071174377224202E-3"/>
    <n v="38.336635727422923"/>
  </r>
  <r>
    <x v="3"/>
    <x v="0"/>
    <x v="3"/>
    <x v="6"/>
    <s v="DACH"/>
    <x v="0"/>
    <x v="2"/>
    <n v="47906.2"/>
    <n v="46632.23"/>
    <n v="342"/>
    <n v="330"/>
    <n v="33224.61"/>
    <n v="2824.9"/>
    <n v="338472.61"/>
    <n v="2716"/>
    <n v="3"/>
    <n v="5"/>
    <n v="140.0766081871345"/>
    <n v="0.69353465730949237"/>
    <n v="1.0273195169950053"/>
    <n v="0.1415364156053868"/>
    <n v="1.4619883040935672E-2"/>
    <n v="16.958547205210802"/>
  </r>
  <r>
    <x v="3"/>
    <x v="0"/>
    <x v="3"/>
    <x v="6"/>
    <s v="DACH"/>
    <x v="0"/>
    <x v="3"/>
    <n v="76036.47"/>
    <n v="74731.399999999994"/>
    <n v="661"/>
    <n v="648"/>
    <n v="46959.25"/>
    <n v="2485.8000000000002"/>
    <n v="483518.42"/>
    <n v="4304"/>
    <n v="4"/>
    <n v="7"/>
    <n v="115.0324810892587"/>
    <n v="0.61758850719924263"/>
    <n v="1.0174634758615522"/>
    <n v="0.15725661495998436"/>
    <n v="1.059001512859304E-2"/>
    <n v="30.588329712768523"/>
  </r>
  <r>
    <x v="3"/>
    <x v="0"/>
    <x v="3"/>
    <x v="6"/>
    <s v="DACH"/>
    <x v="1"/>
    <x v="0"/>
    <n v="180836.07"/>
    <n v="186667.13"/>
    <n v="2512"/>
    <n v="2610"/>
    <n v="95537.47"/>
    <n v="3074.87"/>
    <n v="1186106.5900000001"/>
    <n v="18453"/>
    <n v="8"/>
    <n v="44"/>
    <n v="71.98888136942675"/>
    <n v="0.52830981120082954"/>
    <n v="0.96876225610797151"/>
    <n v="0.1524619047939022"/>
    <n v="1.751592356687898E-2"/>
    <n v="58.810964365973199"/>
  </r>
  <r>
    <x v="3"/>
    <x v="0"/>
    <x v="3"/>
    <x v="6"/>
    <s v="DACH"/>
    <x v="1"/>
    <x v="1"/>
    <n v="171365.49"/>
    <n v="163571.32999999999"/>
    <n v="979"/>
    <n v="945"/>
    <n v="106131.1"/>
    <n v="4191.26"/>
    <n v="934530.4"/>
    <n v="5493"/>
    <n v="6"/>
    <n v="16"/>
    <n v="175.04135852911133"/>
    <n v="0.61932597981075421"/>
    <n v="1.0476499151776781"/>
    <n v="0.18337069612716717"/>
    <n v="1.634320735444331E-2"/>
    <n v="40.88638977300382"/>
  </r>
  <r>
    <x v="3"/>
    <x v="0"/>
    <x v="3"/>
    <x v="6"/>
    <s v="DACH"/>
    <x v="1"/>
    <x v="2"/>
    <n v="36388.49"/>
    <n v="34172.559999999998"/>
    <n v="260"/>
    <n v="249"/>
    <n v="23341.72"/>
    <n v="2176.16"/>
    <n v="288501.64"/>
    <n v="2298"/>
    <n v="2"/>
    <n v="6"/>
    <n v="139.95573076923077"/>
    <n v="0.64145887889274888"/>
    <n v="1.0648453027809448"/>
    <n v="0.12612923101580981"/>
    <n v="2.3076923076923078E-2"/>
    <n v="16.721422138078083"/>
  </r>
  <r>
    <x v="3"/>
    <x v="0"/>
    <x v="3"/>
    <x v="6"/>
    <s v="DACH"/>
    <x v="1"/>
    <x v="3"/>
    <n v="64016"/>
    <n v="64561.39"/>
    <n v="557"/>
    <n v="567"/>
    <n v="37490.879999999997"/>
    <n v="1973.91"/>
    <n v="430008.91"/>
    <n v="4217"/>
    <n v="3"/>
    <n v="6"/>
    <n v="114.92998204667863"/>
    <n v="0.58564858785303675"/>
    <n v="0.99155238138460156"/>
    <n v="0.14887133385212881"/>
    <n v="1.0771992818671455E-2"/>
    <n v="32.431063219700995"/>
  </r>
  <r>
    <x v="3"/>
    <x v="0"/>
    <x v="3"/>
    <x v="6"/>
    <s v="DACH"/>
    <x v="2"/>
    <x v="0"/>
    <n v="12660.38"/>
    <n v="12948.9"/>
    <n v="176"/>
    <n v="179"/>
    <n v="5926.2"/>
    <n v="222.69"/>
    <n v="127253.53"/>
    <n v="1926"/>
    <n v="1"/>
    <n v="4"/>
    <n v="71.933977272727262"/>
    <n v="0.46809021530159445"/>
    <n v="0.97771857068940216"/>
    <n v="9.9489420843571097E-2"/>
    <n v="2.2727272727272728E-2"/>
    <n v="56.852036463244865"/>
  </r>
  <r>
    <x v="3"/>
    <x v="0"/>
    <x v="3"/>
    <x v="6"/>
    <s v="DACH"/>
    <x v="2"/>
    <x v="1"/>
    <n v="12208.59"/>
    <n v="11493.28"/>
    <n v="70"/>
    <n v="67"/>
    <n v="6764.28"/>
    <n v="327.44"/>
    <n v="102345.45"/>
    <n v="606"/>
    <n v="0"/>
    <n v="1"/>
    <n v="174.40842857142857"/>
    <n v="0.55405906824621021"/>
    <n v="1.0622372377598039"/>
    <n v="0.11928805823805554"/>
    <n v="1.4285714285714285E-2"/>
    <n v="37.284968238455903"/>
  </r>
  <r>
    <x v="3"/>
    <x v="0"/>
    <x v="3"/>
    <x v="6"/>
    <s v="DACH"/>
    <x v="2"/>
    <x v="2"/>
    <n v="2793.6"/>
    <n v="2655.6"/>
    <n v="20"/>
    <n v="19"/>
    <n v="1644.51"/>
    <n v="140.56"/>
    <n v="30393.01"/>
    <n v="224"/>
    <n v="0"/>
    <n v="0"/>
    <n v="139.68"/>
    <n v="0.58867053264604807"/>
    <n v="1.0519656574785359"/>
    <n v="9.1915871445440916E-2"/>
    <n v="0"/>
    <n v="19.874786568013658"/>
  </r>
  <r>
    <x v="3"/>
    <x v="0"/>
    <x v="3"/>
    <x v="6"/>
    <s v="DACH"/>
    <x v="2"/>
    <x v="3"/>
    <n v="5112.99"/>
    <n v="4960.4799999999996"/>
    <n v="44"/>
    <n v="42"/>
    <n v="2708.86"/>
    <n v="152.86000000000001"/>
    <n v="44841.23"/>
    <n v="435"/>
    <n v="0"/>
    <n v="1"/>
    <n v="116.20431818181818"/>
    <n v="0.52979958889025802"/>
    <n v="1.03074500854756"/>
    <n v="0.11402430308000025"/>
    <n v="2.2727272727272728E-2"/>
    <n v="33.448842077718169"/>
  </r>
  <r>
    <x v="4"/>
    <x v="0"/>
    <x v="4"/>
    <x v="0"/>
    <s v="DACH"/>
    <x v="0"/>
    <x v="0"/>
    <n v="1014591.36"/>
    <n v="996274.4"/>
    <n v="14092"/>
    <n v="13991"/>
    <n v="564495.15"/>
    <n v="18982.91"/>
    <n v="6154657.1299999999"/>
    <n v="94585"/>
    <n v="42"/>
    <n v="168"/>
    <n v="71.997683792222531"/>
    <n v="0.55637685501283984"/>
    <n v="1.0183854568580704"/>
    <n v="0.16484937155223786"/>
    <n v="1.1921657678115243E-2"/>
    <n v="53.447619990823327"/>
  </r>
  <r>
    <x v="4"/>
    <x v="0"/>
    <x v="4"/>
    <x v="0"/>
    <s v="DACH"/>
    <x v="0"/>
    <x v="1"/>
    <n v="995927.54"/>
    <n v="920410.31"/>
    <n v="5691"/>
    <n v="5311"/>
    <n v="659184.69999999995"/>
    <n v="23173.19"/>
    <n v="4815173.13"/>
    <n v="29271"/>
    <n v="42"/>
    <n v="98"/>
    <n v="175.00044631874891"/>
    <n v="0.66188018056012377"/>
    <n v="1.0820473534243658"/>
    <n v="0.20683109684988629"/>
    <n v="1.7220172201722016E-2"/>
    <n v="42.977576242200584"/>
  </r>
  <r>
    <x v="4"/>
    <x v="0"/>
    <x v="4"/>
    <x v="0"/>
    <s v="DACH"/>
    <x v="0"/>
    <x v="2"/>
    <n v="214277.94"/>
    <n v="200508.57"/>
    <n v="1531"/>
    <n v="1429"/>
    <n v="145627.96"/>
    <n v="11294.57"/>
    <n v="1477312.3"/>
    <n v="11360"/>
    <n v="9"/>
    <n v="21"/>
    <n v="139.95946440235141"/>
    <n v="0.679621803345692"/>
    <n v="1.0686722268280104"/>
    <n v="0.14504579701935738"/>
    <n v="1.3716525146962769E-2"/>
    <n v="18.971766078744036"/>
  </r>
  <r>
    <x v="4"/>
    <x v="0"/>
    <x v="4"/>
    <x v="0"/>
    <s v="DACH"/>
    <x v="0"/>
    <x v="3"/>
    <n v="403617.73"/>
    <n v="382215.47"/>
    <n v="3510"/>
    <n v="3309"/>
    <n v="252190.87"/>
    <n v="11345.41"/>
    <n v="2299771.5699999998"/>
    <n v="21584"/>
    <n v="18"/>
    <n v="41"/>
    <n v="114.99080626780626"/>
    <n v="0.62482604517893703"/>
    <n v="1.0559952740793039"/>
    <n v="0.17550340010508086"/>
    <n v="1.1680911680911682E-2"/>
    <n v="35.575420368237019"/>
  </r>
  <r>
    <x v="4"/>
    <x v="0"/>
    <x v="4"/>
    <x v="0"/>
    <s v="DACH"/>
    <x v="1"/>
    <x v="0"/>
    <n v="835394.98"/>
    <n v="835439.7"/>
    <n v="11603"/>
    <n v="11448"/>
    <n v="431825.36"/>
    <n v="15795.69"/>
    <n v="5279623.97"/>
    <n v="75049"/>
    <n v="36"/>
    <n v="181"/>
    <n v="71.998188399551836"/>
    <n v="0.51691160509487377"/>
    <n v="0.99994647130128012"/>
    <n v="0.1582300150061634"/>
    <n v="1.5599413944669483E-2"/>
    <n v="52.887526913987294"/>
  </r>
  <r>
    <x v="4"/>
    <x v="0"/>
    <x v="4"/>
    <x v="0"/>
    <s v="DACH"/>
    <x v="1"/>
    <x v="1"/>
    <n v="839610.22"/>
    <n v="767841.34"/>
    <n v="4798"/>
    <n v="4458"/>
    <n v="518331.55"/>
    <n v="22326.94"/>
    <n v="4271603.54"/>
    <n v="25212"/>
    <n v="45"/>
    <n v="70"/>
    <n v="174.99170904543558"/>
    <n v="0.61734783314095443"/>
    <n v="1.0934683719946623"/>
    <n v="0.19655621410970175"/>
    <n v="1.4589412255106295E-2"/>
    <n v="37.605252667853279"/>
  </r>
  <r>
    <x v="4"/>
    <x v="0"/>
    <x v="4"/>
    <x v="0"/>
    <s v="DACH"/>
    <x v="1"/>
    <x v="2"/>
    <n v="178398.85"/>
    <n v="160072.21"/>
    <n v="1274"/>
    <n v="1139"/>
    <n v="115590.99"/>
    <n v="10232.49"/>
    <n v="1282759.3799999999"/>
    <n v="9726"/>
    <n v="9"/>
    <n v="22"/>
    <n v="140.03049450549452"/>
    <n v="0.64793573501174473"/>
    <n v="1.1144898293089101"/>
    <n v="0.13907428998882085"/>
    <n v="1.726844583987441E-2"/>
    <n v="17.434549166429676"/>
  </r>
  <r>
    <x v="4"/>
    <x v="0"/>
    <x v="4"/>
    <x v="0"/>
    <s v="DACH"/>
    <x v="1"/>
    <x v="3"/>
    <n v="338696.13"/>
    <n v="324134.61"/>
    <n v="2945"/>
    <n v="2858"/>
    <n v="195186.68"/>
    <n v="11145.21"/>
    <n v="1869238.35"/>
    <n v="16606"/>
    <n v="13"/>
    <n v="41"/>
    <n v="115.00717487266553"/>
    <n v="0.57628848608338101"/>
    <n v="1.0449242985807656"/>
    <n v="0.18119472564855091"/>
    <n v="1.3921901528013583E-2"/>
    <n v="30.389389701943706"/>
  </r>
  <r>
    <x v="4"/>
    <x v="0"/>
    <x v="4"/>
    <x v="0"/>
    <s v="DACH"/>
    <x v="2"/>
    <x v="0"/>
    <n v="74088.72"/>
    <n v="71133.73"/>
    <n v="1029"/>
    <n v="998"/>
    <n v="35341.339999999997"/>
    <n v="1422.71"/>
    <n v="596660.12"/>
    <n v="9019"/>
    <n v="4"/>
    <n v="14"/>
    <n v="72.000699708454817"/>
    <n v="0.47701377483643931"/>
    <n v="1.041541333485535"/>
    <n v="0.1241724015340593"/>
    <n v="1.3605442176870748E-2"/>
    <n v="52.075770887953269"/>
  </r>
  <r>
    <x v="4"/>
    <x v="0"/>
    <x v="4"/>
    <x v="0"/>
    <s v="DACH"/>
    <x v="2"/>
    <x v="1"/>
    <n v="64348.52"/>
    <n v="60952.33"/>
    <n v="368"/>
    <n v="345"/>
    <n v="35435.300000000003"/>
    <n v="1595.25"/>
    <n v="467370.37"/>
    <n v="2897"/>
    <n v="3"/>
    <n v="9"/>
    <n v="174.86010869565217"/>
    <n v="0.5506777778261257"/>
    <n v="1.0557187887649249"/>
    <n v="0.13768207000371033"/>
    <n v="2.4456521739130436E-2"/>
    <n v="40.337577182259835"/>
  </r>
  <r>
    <x v="4"/>
    <x v="0"/>
    <x v="4"/>
    <x v="0"/>
    <s v="DACH"/>
    <x v="2"/>
    <x v="2"/>
    <n v="14325.47"/>
    <n v="12884.51"/>
    <n v="102"/>
    <n v="93"/>
    <n v="8342.18"/>
    <n v="828.62"/>
    <n v="141822.59"/>
    <n v="1115"/>
    <n v="1"/>
    <n v="1"/>
    <n v="140.44578431372548"/>
    <n v="0.58233202819872576"/>
    <n v="1.1118366162159057"/>
    <n v="0.10100978976621425"/>
    <n v="9.8039215686274508E-3"/>
    <n v="17.288346890009894"/>
  </r>
  <r>
    <x v="4"/>
    <x v="0"/>
    <x v="4"/>
    <x v="0"/>
    <s v="DACH"/>
    <x v="2"/>
    <x v="3"/>
    <n v="26675.89"/>
    <n v="26353.48"/>
    <n v="232"/>
    <n v="231"/>
    <n v="14047.22"/>
    <n v="781.56"/>
    <n v="214810.62"/>
    <n v="2088"/>
    <n v="1"/>
    <n v="4"/>
    <n v="114.98228448275862"/>
    <n v="0.52658861616238484"/>
    <n v="1.0122340578929234"/>
    <n v="0.124183292241324"/>
    <n v="1.7241379310344827E-2"/>
    <n v="34.13159578279339"/>
  </r>
  <r>
    <x v="4"/>
    <x v="0"/>
    <x v="4"/>
    <x v="1"/>
    <s v="Western Europe"/>
    <x v="0"/>
    <x v="0"/>
    <n v="612842.23"/>
    <n v="653150.69999999995"/>
    <n v="8512"/>
    <n v="9202"/>
    <n v="339410.05"/>
    <n v="11890.65"/>
    <n v="4753362.17"/>
    <n v="68082"/>
    <n v="32"/>
    <n v="178"/>
    <n v="71.997442434210527"/>
    <n v="0.55382940891654941"/>
    <n v="0.93828611069390266"/>
    <n v="0.1289281582345744"/>
    <n v="2.0911654135338346E-2"/>
    <n v="51.539842649476689"/>
  </r>
  <r>
    <x v="4"/>
    <x v="0"/>
    <x v="4"/>
    <x v="1"/>
    <s v="Western Europe"/>
    <x v="0"/>
    <x v="1"/>
    <n v="558849.56999999995"/>
    <n v="569485.17000000004"/>
    <n v="3193"/>
    <n v="3228"/>
    <n v="363994.85"/>
    <n v="13357.47"/>
    <n v="3560489.14"/>
    <n v="22772"/>
    <n v="21"/>
    <n v="64"/>
    <n v="175.02335421233948"/>
    <n v="0.65132885402416973"/>
    <n v="0.98132418443837599"/>
    <n v="0.15695865034993475"/>
    <n v="2.0043845912934545E-2"/>
    <n v="41.837980545717116"/>
  </r>
  <r>
    <x v="4"/>
    <x v="0"/>
    <x v="4"/>
    <x v="1"/>
    <s v="Western Europe"/>
    <x v="0"/>
    <x v="2"/>
    <n v="131160.23000000001"/>
    <n v="133962.5"/>
    <n v="937"/>
    <n v="949"/>
    <n v="90908.38"/>
    <n v="6881.14"/>
    <n v="1164565.94"/>
    <n v="8643"/>
    <n v="5"/>
    <n v="10"/>
    <n v="139.97890074706513"/>
    <n v="0.6931093365725266"/>
    <n v="0.97908168330689571"/>
    <n v="0.11262585096727114"/>
    <n v="1.0672358591248666E-2"/>
    <n v="19.060828583635853"/>
  </r>
  <r>
    <x v="4"/>
    <x v="0"/>
    <x v="4"/>
    <x v="1"/>
    <s v="Western Europe"/>
    <x v="0"/>
    <x v="3"/>
    <n v="240706.23"/>
    <n v="260632.24"/>
    <n v="2093"/>
    <n v="2289"/>
    <n v="151855.25"/>
    <n v="7684.81"/>
    <n v="1715440.81"/>
    <n v="16694"/>
    <n v="10"/>
    <n v="32"/>
    <n v="115.00536550406116"/>
    <n v="0.63087378336655431"/>
    <n v="0.92354740917700751"/>
    <n v="0.14031742080334442"/>
    <n v="1.5289058767319636E-2"/>
    <n v="31.322339784588038"/>
  </r>
  <r>
    <x v="4"/>
    <x v="0"/>
    <x v="4"/>
    <x v="1"/>
    <s v="Western Europe"/>
    <x v="1"/>
    <x v="0"/>
    <n v="579883.79"/>
    <n v="609884.44999999995"/>
    <n v="8054"/>
    <n v="8386"/>
    <n v="299450.77"/>
    <n v="9796.5300000000007"/>
    <n v="4621973.0999999996"/>
    <n v="66057"/>
    <n v="24"/>
    <n v="116"/>
    <n v="71.999477278371003"/>
    <n v="0.51639789758565247"/>
    <n v="0.95080927214983113"/>
    <n v="0.12546238964480344"/>
    <n v="1.4402781226719643E-2"/>
    <n v="59.192774380316294"/>
  </r>
  <r>
    <x v="4"/>
    <x v="0"/>
    <x v="4"/>
    <x v="1"/>
    <s v="Western Europe"/>
    <x v="1"/>
    <x v="1"/>
    <n v="502953.55"/>
    <n v="524318.06999999995"/>
    <n v="2874"/>
    <n v="3025"/>
    <n v="310337.84999999998"/>
    <n v="12586.73"/>
    <n v="3590106.36"/>
    <n v="21838"/>
    <n v="19"/>
    <n v="38"/>
    <n v="175.00123521224774"/>
    <n v="0.61703083714191898"/>
    <n v="0.959252749004054"/>
    <n v="0.14009433135568719"/>
    <n v="1.3221990257480862E-2"/>
    <n v="39.959032250632212"/>
  </r>
  <r>
    <x v="4"/>
    <x v="0"/>
    <x v="4"/>
    <x v="1"/>
    <s v="Western Europe"/>
    <x v="1"/>
    <x v="2"/>
    <n v="117626.98"/>
    <n v="116745.78"/>
    <n v="840"/>
    <n v="823"/>
    <n v="75501.070000000007"/>
    <n v="6275.09"/>
    <n v="1042779.16"/>
    <n v="8199"/>
    <n v="6"/>
    <n v="15"/>
    <n v="140.03211904761903"/>
    <n v="0.64186864272125332"/>
    <n v="1.0075480244339452"/>
    <n v="0.11280142959512156"/>
    <n v="1.7857142857142856E-2"/>
    <n v="18.745066604622401"/>
  </r>
  <r>
    <x v="4"/>
    <x v="0"/>
    <x v="4"/>
    <x v="1"/>
    <s v="Western Europe"/>
    <x v="1"/>
    <x v="3"/>
    <n v="197854.3"/>
    <n v="207137.96"/>
    <n v="1720"/>
    <n v="1771"/>
    <n v="115400.82"/>
    <n v="6487.54"/>
    <n v="1591011.75"/>
    <n v="15022"/>
    <n v="10"/>
    <n v="20"/>
    <n v="115.03156976744185"/>
    <n v="0.58326162231500667"/>
    <n v="0.95518127145792109"/>
    <n v="0.12435753538589517"/>
    <n v="1.1627906976744186E-2"/>
    <n v="30.497584600634447"/>
  </r>
  <r>
    <x v="4"/>
    <x v="0"/>
    <x v="4"/>
    <x v="1"/>
    <s v="Western Europe"/>
    <x v="2"/>
    <x v="0"/>
    <n v="40468.769999999997"/>
    <n v="42748.54"/>
    <n v="562"/>
    <n v="604"/>
    <n v="19385.13"/>
    <n v="656.89"/>
    <n v="453146.36"/>
    <n v="6953"/>
    <n v="2"/>
    <n v="7"/>
    <n v="72.008487544483984"/>
    <n v="0.47901455863373171"/>
    <n v="0.94667022546267066"/>
    <n v="8.9306179133823341E-2"/>
    <n v="1.2455516014234875E-2"/>
    <n v="61.606616023991833"/>
  </r>
  <r>
    <x v="4"/>
    <x v="0"/>
    <x v="4"/>
    <x v="1"/>
    <s v="Western Europe"/>
    <x v="2"/>
    <x v="1"/>
    <n v="38407.449999999997"/>
    <n v="39244.980000000003"/>
    <n v="219"/>
    <n v="222"/>
    <n v="21591.42"/>
    <n v="987.6"/>
    <n v="379296.88"/>
    <n v="2339"/>
    <n v="2"/>
    <n v="4"/>
    <n v="175.37648401826482"/>
    <n v="0.56216749614983552"/>
    <n v="0.97865892656844244"/>
    <n v="0.10125959907711342"/>
    <n v="1.8264840182648401E-2"/>
    <n v="38.889682057513163"/>
  </r>
  <r>
    <x v="4"/>
    <x v="0"/>
    <x v="4"/>
    <x v="1"/>
    <s v="Western Europe"/>
    <x v="2"/>
    <x v="2"/>
    <n v="9192.7000000000007"/>
    <n v="9247.2199999999993"/>
    <n v="66"/>
    <n v="67"/>
    <n v="5322.65"/>
    <n v="465.38"/>
    <n v="113790.51"/>
    <n v="860"/>
    <n v="0"/>
    <n v="1"/>
    <n v="139.28333333333333"/>
    <n v="0.57900834357696862"/>
    <n v="0.99410417401121653"/>
    <n v="8.0786174523692716E-2"/>
    <n v="1.5151515151515152E-2"/>
    <n v="19.753104989470973"/>
  </r>
  <r>
    <x v="4"/>
    <x v="0"/>
    <x v="4"/>
    <x v="1"/>
    <s v="Western Europe"/>
    <x v="2"/>
    <x v="3"/>
    <n v="15458.32"/>
    <n v="16065.8"/>
    <n v="134"/>
    <n v="138"/>
    <n v="8066.04"/>
    <n v="423.3"/>
    <n v="169768.25"/>
    <n v="1552"/>
    <n v="1"/>
    <n v="2"/>
    <n v="115.36059701492537"/>
    <n v="0.52179279507734344"/>
    <n v="0.96218800184242304"/>
    <n v="9.1055424085481229E-2"/>
    <n v="1.4925373134328358E-2"/>
    <n v="36.518592015119296"/>
  </r>
  <r>
    <x v="4"/>
    <x v="0"/>
    <x v="4"/>
    <x v="2"/>
    <s v="Southern Europe"/>
    <x v="0"/>
    <x v="0"/>
    <n v="404068.62"/>
    <n v="411976.83"/>
    <n v="5612"/>
    <n v="5647"/>
    <n v="224541.74"/>
    <n v="7659.41"/>
    <n v="3755703.2"/>
    <n v="55137"/>
    <n v="21"/>
    <n v="92"/>
    <n v="72.000823235923022"/>
    <n v="0.55570199932872788"/>
    <n v="0.98080423600521416"/>
    <n v="0.1075880064218067"/>
    <n v="1.6393442622950821E-2"/>
    <n v="52.754535923785255"/>
  </r>
  <r>
    <x v="4"/>
    <x v="0"/>
    <x v="4"/>
    <x v="2"/>
    <s v="Southern Europe"/>
    <x v="0"/>
    <x v="1"/>
    <n v="394193.81"/>
    <n v="390719.68"/>
    <n v="2253"/>
    <n v="2275"/>
    <n v="259479.87"/>
    <n v="10835.34"/>
    <n v="2902472.82"/>
    <n v="17444"/>
    <n v="17"/>
    <n v="19"/>
    <n v="174.96396360408343"/>
    <n v="0.6582545525004565"/>
    <n v="1.0088916176426026"/>
    <n v="0.13581309264422328"/>
    <n v="8.4332001775410566E-3"/>
    <n v="36.380382156905092"/>
  </r>
  <r>
    <x v="4"/>
    <x v="0"/>
    <x v="4"/>
    <x v="2"/>
    <s v="Southern Europe"/>
    <x v="0"/>
    <x v="2"/>
    <n v="83304.320000000007"/>
    <n v="79472.490000000005"/>
    <n v="595"/>
    <n v="577"/>
    <n v="57568.71"/>
    <n v="4327.33"/>
    <n v="871996.86"/>
    <n v="6692"/>
    <n v="5"/>
    <n v="10"/>
    <n v="140.0072605042017"/>
    <n v="0.69106512123260833"/>
    <n v="1.0482158039844982"/>
    <n v="9.553282107002084E-2"/>
    <n v="1.680672268907563E-2"/>
    <n v="19.25074353007513"/>
  </r>
  <r>
    <x v="4"/>
    <x v="0"/>
    <x v="4"/>
    <x v="2"/>
    <s v="Southern Europe"/>
    <x v="0"/>
    <x v="3"/>
    <n v="165634.29"/>
    <n v="162433.84"/>
    <n v="1440"/>
    <n v="1416"/>
    <n v="104523.18"/>
    <n v="4652.1400000000003"/>
    <n v="1336437.42"/>
    <n v="12152"/>
    <n v="7"/>
    <n v="28"/>
    <n v="115.02381250000001"/>
    <n v="0.63104795510639733"/>
    <n v="1.0197030988124149"/>
    <n v="0.12393718368047493"/>
    <n v="1.9444444444444445E-2"/>
    <n v="35.603891972296623"/>
  </r>
  <r>
    <x v="4"/>
    <x v="0"/>
    <x v="4"/>
    <x v="2"/>
    <s v="Southern Europe"/>
    <x v="1"/>
    <x v="0"/>
    <n v="342620.29"/>
    <n v="346996.31"/>
    <n v="4759"/>
    <n v="4880"/>
    <n v="178579.56"/>
    <n v="5660.59"/>
    <n v="3194166.61"/>
    <n v="48584"/>
    <n v="15"/>
    <n v="91"/>
    <n v="71.99417734818239"/>
    <n v="0.52121711764355816"/>
    <n v="0.98738885724750214"/>
    <n v="0.10726437654421539"/>
    <n v="1.9121664215171256E-2"/>
    <n v="60.52731075735921"/>
  </r>
  <r>
    <x v="4"/>
    <x v="0"/>
    <x v="4"/>
    <x v="2"/>
    <s v="Southern Europe"/>
    <x v="1"/>
    <x v="1"/>
    <n v="310369.05"/>
    <n v="294360.7"/>
    <n v="1774"/>
    <n v="1699"/>
    <n v="191664.93"/>
    <n v="7713.5"/>
    <n v="2525665.39"/>
    <n v="14895"/>
    <n v="17"/>
    <n v="16"/>
    <n v="174.95436865839909"/>
    <n v="0.61753879776350118"/>
    <n v="1.0543834486057411"/>
    <n v="0.12288605261364412"/>
    <n v="9.0191657271702363E-3"/>
    <n v="40.237123225513706"/>
  </r>
  <r>
    <x v="4"/>
    <x v="0"/>
    <x v="4"/>
    <x v="2"/>
    <s v="Southern Europe"/>
    <x v="1"/>
    <x v="2"/>
    <n v="76993.13"/>
    <n v="73392.509999999995"/>
    <n v="550"/>
    <n v="533"/>
    <n v="49116.02"/>
    <n v="4063.84"/>
    <n v="780329.8"/>
    <n v="6052"/>
    <n v="3"/>
    <n v="6"/>
    <n v="139.9875090909091"/>
    <n v="0.63792730598171543"/>
    <n v="1.0490597746282286"/>
    <n v="9.8667422415496628E-2"/>
    <n v="1.090909090909091E-2"/>
    <n v="18.945905842749713"/>
  </r>
  <r>
    <x v="4"/>
    <x v="0"/>
    <x v="4"/>
    <x v="2"/>
    <s v="Southern Europe"/>
    <x v="1"/>
    <x v="3"/>
    <n v="139978.39000000001"/>
    <n v="143554.12"/>
    <n v="1217"/>
    <n v="1227"/>
    <n v="81363.72"/>
    <n v="4045.14"/>
    <n v="1176948.67"/>
    <n v="11401"/>
    <n v="6"/>
    <n v="20"/>
    <n v="115.01921939194742"/>
    <n v="0.58125915007309337"/>
    <n v="0.9750914150008374"/>
    <n v="0.118933300634088"/>
    <n v="1.6433853738701727E-2"/>
    <n v="34.604090340507376"/>
  </r>
  <r>
    <x v="4"/>
    <x v="0"/>
    <x v="4"/>
    <x v="2"/>
    <s v="Southern Europe"/>
    <x v="2"/>
    <x v="0"/>
    <n v="26171.42"/>
    <n v="27344.34"/>
    <n v="363"/>
    <n v="381"/>
    <n v="12352.16"/>
    <n v="495.69"/>
    <n v="368058.12"/>
    <n v="5751"/>
    <n v="1"/>
    <n v="11"/>
    <n v="72.097575757575754"/>
    <n v="0.4719713336150656"/>
    <n v="0.95710556553934012"/>
    <n v="7.1106758899925904E-2"/>
    <n v="3.0303030303030304E-2"/>
    <n v="52.797958401420239"/>
  </r>
  <r>
    <x v="4"/>
    <x v="0"/>
    <x v="4"/>
    <x v="2"/>
    <s v="Southern Europe"/>
    <x v="2"/>
    <x v="1"/>
    <n v="26613.200000000001"/>
    <n v="25538.89"/>
    <n v="152"/>
    <n v="147"/>
    <n v="14711.59"/>
    <n v="727.25"/>
    <n v="288730.3"/>
    <n v="1872"/>
    <n v="1"/>
    <n v="3"/>
    <n v="175.08684210526317"/>
    <n v="0.55279297491470403"/>
    <n v="1.0420656496817207"/>
    <n v="9.217321493449078E-2"/>
    <n v="1.9736842105263157E-2"/>
    <n v="36.594293571674115"/>
  </r>
  <r>
    <x v="4"/>
    <x v="0"/>
    <x v="4"/>
    <x v="2"/>
    <s v="Southern Europe"/>
    <x v="2"/>
    <x v="2"/>
    <n v="6047.7"/>
    <n v="5739.59"/>
    <n v="43"/>
    <n v="42"/>
    <n v="3479.9"/>
    <n v="344.38"/>
    <n v="85466.87"/>
    <n v="684"/>
    <n v="0"/>
    <n v="1"/>
    <n v="140.64418604651163"/>
    <n v="0.57540883311010804"/>
    <n v="1.0536815347437709"/>
    <n v="7.0760752090254384E-2"/>
    <n v="2.3255813953488372E-2"/>
    <n v="17.561124339392531"/>
  </r>
  <r>
    <x v="4"/>
    <x v="0"/>
    <x v="4"/>
    <x v="2"/>
    <s v="Southern Europe"/>
    <x v="2"/>
    <x v="3"/>
    <n v="10631.33"/>
    <n v="10840.47"/>
    <n v="92"/>
    <n v="96"/>
    <n v="5557.27"/>
    <n v="339.6"/>
    <n v="128838.46"/>
    <n v="1226"/>
    <n v="1"/>
    <n v="2"/>
    <n v="115.5579347826087"/>
    <n v="0.52272575491495421"/>
    <n v="0.98070747855028428"/>
    <n v="8.2516742283321301E-2"/>
    <n v="2.1739130434782608E-2"/>
    <n v="31.305447585394578"/>
  </r>
  <r>
    <x v="4"/>
    <x v="0"/>
    <x v="4"/>
    <x v="3"/>
    <s v="Southern Europe"/>
    <x v="0"/>
    <x v="0"/>
    <n v="326752"/>
    <n v="327672.67"/>
    <n v="4538"/>
    <n v="4555"/>
    <n v="182638.15"/>
    <n v="6353.69"/>
    <n v="3091876.53"/>
    <n v="46660"/>
    <n v="18"/>
    <n v="95"/>
    <n v="72.003525782282949"/>
    <n v="0.55895036602683379"/>
    <n v="0.99719027528295234"/>
    <n v="0.10568080478944611"/>
    <n v="2.0934332304980166E-2"/>
    <n v="51.427123451096925"/>
  </r>
  <r>
    <x v="4"/>
    <x v="0"/>
    <x v="4"/>
    <x v="3"/>
    <s v="Southern Europe"/>
    <x v="0"/>
    <x v="1"/>
    <n v="283430.81"/>
    <n v="253083.85"/>
    <n v="1620"/>
    <n v="1440"/>
    <n v="183649.27"/>
    <n v="7417.49"/>
    <n v="2305007.9300000002"/>
    <n v="14904"/>
    <n v="12"/>
    <n v="28"/>
    <n v="174.9572901234568"/>
    <n v="0.64795097611300623"/>
    <n v="1.1199087179999829"/>
    <n v="0.122963052018654"/>
    <n v="1.7283950617283949E-2"/>
    <n v="38.211148245565546"/>
  </r>
  <r>
    <x v="4"/>
    <x v="0"/>
    <x v="4"/>
    <x v="3"/>
    <s v="Southern Europe"/>
    <x v="0"/>
    <x v="2"/>
    <n v="64095.21"/>
    <n v="58462.42"/>
    <n v="458"/>
    <n v="415"/>
    <n v="44040.800000000003"/>
    <n v="3206.97"/>
    <n v="735508.2"/>
    <n v="5536"/>
    <n v="3"/>
    <n v="4"/>
    <n v="139.94587336244541"/>
    <n v="0.68711530861666581"/>
    <n v="1.0963489024231292"/>
    <n v="8.7144113417090385E-2"/>
    <n v="8.7336244541484712E-3"/>
    <n v="19.986220638172483"/>
  </r>
  <r>
    <x v="4"/>
    <x v="0"/>
    <x v="4"/>
    <x v="3"/>
    <s v="Southern Europe"/>
    <x v="0"/>
    <x v="3"/>
    <n v="112963.74"/>
    <n v="110582.02"/>
    <n v="982"/>
    <n v="964"/>
    <n v="70589.36"/>
    <n v="3371.56"/>
    <n v="1063869.33"/>
    <n v="9777"/>
    <n v="6"/>
    <n v="12"/>
    <n v="115.03435845213849"/>
    <n v="0.62488511800335222"/>
    <n v="1.0215380402709229"/>
    <n v="0.1061819687949835"/>
    <n v="1.2219959266802444E-2"/>
    <n v="33.504887945046214"/>
  </r>
  <r>
    <x v="4"/>
    <x v="0"/>
    <x v="4"/>
    <x v="3"/>
    <s v="Southern Europe"/>
    <x v="1"/>
    <x v="0"/>
    <n v="267714.61"/>
    <n v="265810.78999999998"/>
    <n v="3718"/>
    <n v="3709"/>
    <n v="140673.29999999999"/>
    <n v="4469.17"/>
    <n v="2898042.42"/>
    <n v="45154"/>
    <n v="14"/>
    <n v="36"/>
    <n v="72.005005379236138"/>
    <n v="0.52545992913871975"/>
    <n v="1.0071623127112335"/>
    <n v="9.2377740281662263E-2"/>
    <n v="9.6826250672404513E-3"/>
    <n v="59.902534475081495"/>
  </r>
  <r>
    <x v="4"/>
    <x v="0"/>
    <x v="4"/>
    <x v="3"/>
    <s v="Southern Europe"/>
    <x v="1"/>
    <x v="1"/>
    <n v="239204.51"/>
    <n v="218728.75"/>
    <n v="1367"/>
    <n v="1255"/>
    <n v="144861.17000000001"/>
    <n v="5696.65"/>
    <n v="2177011.1"/>
    <n v="14073"/>
    <n v="12"/>
    <n v="17"/>
    <n v="174.98501097293342"/>
    <n v="0.60559547978422312"/>
    <n v="1.093612568078042"/>
    <n v="0.10987748753325144"/>
    <n v="1.2435991221653255E-2"/>
    <n v="41.990382066653211"/>
  </r>
  <r>
    <x v="4"/>
    <x v="0"/>
    <x v="4"/>
    <x v="3"/>
    <s v="Southern Europe"/>
    <x v="1"/>
    <x v="2"/>
    <n v="56179.62"/>
    <n v="49052.62"/>
    <n v="401"/>
    <n v="348"/>
    <n v="36433.53"/>
    <n v="2985.2"/>
    <n v="680957.36"/>
    <n v="5137"/>
    <n v="3"/>
    <n v="8"/>
    <n v="140.0988029925187"/>
    <n v="0.64851862650548364"/>
    <n v="1.1452929527515554"/>
    <n v="8.2500936622522156E-2"/>
    <n v="1.9950124688279301E-2"/>
    <n v="18.819382285943991"/>
  </r>
  <r>
    <x v="4"/>
    <x v="0"/>
    <x v="4"/>
    <x v="3"/>
    <s v="Southern Europe"/>
    <x v="1"/>
    <x v="3"/>
    <n v="96875.64"/>
    <n v="88923.09"/>
    <n v="842"/>
    <n v="761"/>
    <n v="56401.42"/>
    <n v="3036.22"/>
    <n v="993055.52"/>
    <n v="9493"/>
    <n v="4"/>
    <n v="18"/>
    <n v="115.05420427553445"/>
    <n v="0.58220436014667876"/>
    <n v="1.0894317775057074"/>
    <n v="9.755309552078216E-2"/>
    <n v="2.1377672209026127E-2"/>
    <n v="31.906660255185727"/>
  </r>
  <r>
    <x v="4"/>
    <x v="0"/>
    <x v="4"/>
    <x v="3"/>
    <s v="Southern Europe"/>
    <x v="2"/>
    <x v="0"/>
    <n v="19470.95"/>
    <n v="19587.71"/>
    <n v="270"/>
    <n v="271"/>
    <n v="9162.2999999999993"/>
    <n v="318.19"/>
    <n v="299023"/>
    <n v="4669"/>
    <n v="1"/>
    <n v="8"/>
    <n v="72.114629629629633"/>
    <n v="0.47056255601293201"/>
    <n v="0.99403911942743695"/>
    <n v="6.5115225250231584E-2"/>
    <n v="2.9629629629629631E-2"/>
    <n v="61.192840755523434"/>
  </r>
  <r>
    <x v="4"/>
    <x v="0"/>
    <x v="4"/>
    <x v="3"/>
    <s v="Southern Europe"/>
    <x v="2"/>
    <x v="1"/>
    <n v="18663.52"/>
    <n v="17774.39"/>
    <n v="107"/>
    <n v="102"/>
    <n v="10456.32"/>
    <n v="481.83"/>
    <n v="240487.04000000001"/>
    <n v="1420"/>
    <n v="1"/>
    <n v="3"/>
    <n v="174.42542056074765"/>
    <n v="0.56025444289180171"/>
    <n v="1.0500230950260458"/>
    <n v="7.7607175837833095E-2"/>
    <n v="2.8037383177570093E-2"/>
    <n v="38.734657451798356"/>
  </r>
  <r>
    <x v="4"/>
    <x v="0"/>
    <x v="4"/>
    <x v="3"/>
    <s v="Southern Europe"/>
    <x v="2"/>
    <x v="2"/>
    <n v="4412.97"/>
    <n v="4007.06"/>
    <n v="32"/>
    <n v="29"/>
    <n v="2538.67"/>
    <n v="237.9"/>
    <n v="69074.94"/>
    <n v="514"/>
    <n v="0"/>
    <n v="1"/>
    <n v="137.90531250000001"/>
    <n v="0.57527470161818461"/>
    <n v="1.101298707780767"/>
    <n v="6.3886700444473782E-2"/>
    <n v="3.125E-2"/>
    <n v="18.549684741488022"/>
  </r>
  <r>
    <x v="4"/>
    <x v="0"/>
    <x v="4"/>
    <x v="3"/>
    <s v="Southern Europe"/>
    <x v="2"/>
    <x v="3"/>
    <n v="8291.14"/>
    <n v="7833.83"/>
    <n v="72"/>
    <n v="68"/>
    <n v="4326.91"/>
    <n v="258.49"/>
    <n v="108375.32"/>
    <n v="1004"/>
    <n v="0"/>
    <n v="2"/>
    <n v="115.15472222222222"/>
    <n v="0.52187153998123303"/>
    <n v="1.0583762986942529"/>
    <n v="7.650394942317125E-2"/>
    <n v="2.7777777777777776E-2"/>
    <n v="32.075283376532937"/>
  </r>
  <r>
    <x v="4"/>
    <x v="0"/>
    <x v="4"/>
    <x v="4"/>
    <s v="Western Europe"/>
    <x v="0"/>
    <x v="0"/>
    <n v="254102.08"/>
    <n v="262049.87"/>
    <n v="3529"/>
    <n v="3710"/>
    <n v="141339.17000000001"/>
    <n v="4463.84"/>
    <n v="1755036.87"/>
    <n v="24941"/>
    <n v="13"/>
    <n v="70"/>
    <n v="72.003989798809855"/>
    <n v="0.55622988210092583"/>
    <n v="0.96967069665022154"/>
    <n v="0.14478446826020241"/>
    <n v="1.9835647492207426E-2"/>
    <n v="56.92454926699881"/>
  </r>
  <r>
    <x v="4"/>
    <x v="0"/>
    <x v="4"/>
    <x v="4"/>
    <s v="Western Europe"/>
    <x v="0"/>
    <x v="1"/>
    <n v="233467.87"/>
    <n v="221643.67"/>
    <n v="1334"/>
    <n v="1270"/>
    <n v="151191.9"/>
    <n v="5733.14"/>
    <n v="1306617.1499999999"/>
    <n v="7878"/>
    <n v="10"/>
    <n v="24"/>
    <n v="175.01339580209896"/>
    <n v="0.64759189347981805"/>
    <n v="1.0533477901714945"/>
    <n v="0.17868116150166866"/>
    <n v="1.7991004497751123E-2"/>
    <n v="40.722513317309534"/>
  </r>
  <r>
    <x v="4"/>
    <x v="0"/>
    <x v="4"/>
    <x v="4"/>
    <s v="Western Europe"/>
    <x v="0"/>
    <x v="2"/>
    <n v="53653.599999999999"/>
    <n v="51038.85"/>
    <n v="383"/>
    <n v="362"/>
    <n v="36899.660000000003"/>
    <n v="3233"/>
    <n v="416732.14"/>
    <n v="3346"/>
    <n v="3"/>
    <n v="7"/>
    <n v="140.08772845953001"/>
    <n v="0.68773875378353"/>
    <n v="1.0512305821937602"/>
    <n v="0.12874840899000495"/>
    <n v="1.8276762402088774E-2"/>
    <n v="16.595607794618001"/>
  </r>
  <r>
    <x v="4"/>
    <x v="0"/>
    <x v="4"/>
    <x v="4"/>
    <s v="Western Europe"/>
    <x v="0"/>
    <x v="3"/>
    <n v="92039.87"/>
    <n v="91077.62"/>
    <n v="800"/>
    <n v="786"/>
    <n v="57167.11"/>
    <n v="2858.55"/>
    <n v="619917.48"/>
    <n v="6088"/>
    <n v="4"/>
    <n v="17"/>
    <n v="115.0498375"/>
    <n v="0.62111245919838876"/>
    <n v="1.0105651640875113"/>
    <n v="0.14847116425883006"/>
    <n v="2.1250000000000002E-2"/>
    <n v="32.198096937258398"/>
  </r>
  <r>
    <x v="4"/>
    <x v="0"/>
    <x v="4"/>
    <x v="4"/>
    <s v="Western Europe"/>
    <x v="1"/>
    <x v="0"/>
    <n v="201921.12"/>
    <n v="210330.88"/>
    <n v="2804"/>
    <n v="2908"/>
    <n v="106873.17"/>
    <n v="3890.36"/>
    <n v="1559932.42"/>
    <n v="22175"/>
    <n v="9"/>
    <n v="32"/>
    <n v="72.011811697574885"/>
    <n v="0.52928178092514544"/>
    <n v="0.96001652253820258"/>
    <n v="0.12944222288809154"/>
    <n v="1.1412268188302425E-2"/>
    <n v="51.902939573715543"/>
  </r>
  <r>
    <x v="4"/>
    <x v="0"/>
    <x v="4"/>
    <x v="4"/>
    <s v="Western Europe"/>
    <x v="1"/>
    <x v="1"/>
    <n v="182946.52"/>
    <n v="173219.95"/>
    <n v="1045"/>
    <n v="980"/>
    <n v="112279.3"/>
    <n v="4485.1899999999996"/>
    <n v="1168170.6399999999"/>
    <n v="6913"/>
    <n v="10"/>
    <n v="15"/>
    <n v="175.06844019138754"/>
    <n v="0.61372744340805174"/>
    <n v="1.0561515576006111"/>
    <n v="0.15660941452868565"/>
    <n v="1.4354066985645933E-2"/>
    <n v="40.789023430445532"/>
  </r>
  <r>
    <x v="4"/>
    <x v="0"/>
    <x v="4"/>
    <x v="4"/>
    <s v="Western Europe"/>
    <x v="1"/>
    <x v="2"/>
    <n v="42393.16"/>
    <n v="38883.67"/>
    <n v="303"/>
    <n v="283"/>
    <n v="27137.96"/>
    <n v="2403.15"/>
    <n v="365645.07"/>
    <n v="2938"/>
    <n v="2"/>
    <n v="2"/>
    <n v="139.91141914191419"/>
    <n v="0.64014949581489078"/>
    <n v="1.0902561409455436"/>
    <n v="0.1159407400187291"/>
    <n v="6.6006600660066007E-3"/>
    <n v="17.640663296090548"/>
  </r>
  <r>
    <x v="4"/>
    <x v="0"/>
    <x v="4"/>
    <x v="4"/>
    <s v="Western Europe"/>
    <x v="1"/>
    <x v="3"/>
    <n v="82133.08"/>
    <n v="79543.02"/>
    <n v="714"/>
    <n v="701"/>
    <n v="47521.24"/>
    <n v="2468.1"/>
    <n v="555391.61"/>
    <n v="5454"/>
    <n v="5"/>
    <n v="9"/>
    <n v="115.03232492997199"/>
    <n v="0.57858831058082805"/>
    <n v="1.0325617508613578"/>
    <n v="0.1478831846235488"/>
    <n v="1.2605042016806723E-2"/>
    <n v="33.277857461204981"/>
  </r>
  <r>
    <x v="4"/>
    <x v="0"/>
    <x v="4"/>
    <x v="4"/>
    <s v="Western Europe"/>
    <x v="2"/>
    <x v="0"/>
    <n v="20247.47"/>
    <n v="20400.07"/>
    <n v="281"/>
    <n v="283"/>
    <n v="9638.9599999999991"/>
    <n v="373.18"/>
    <n v="209451.92"/>
    <n v="3043"/>
    <n v="1"/>
    <n v="4"/>
    <n v="72.055053380782923"/>
    <n v="0.47605750249290396"/>
    <n v="0.99251963351106154"/>
    <n v="9.6668820223753504E-2"/>
    <n v="1.4234875444839857E-2"/>
    <n v="54.256578594780002"/>
  </r>
  <r>
    <x v="4"/>
    <x v="0"/>
    <x v="4"/>
    <x v="4"/>
    <s v="Western Europe"/>
    <x v="2"/>
    <x v="1"/>
    <n v="18828.14"/>
    <n v="18204.830000000002"/>
    <n v="108"/>
    <n v="106"/>
    <n v="10541.63"/>
    <n v="514.42999999999995"/>
    <n v="164553.60000000001"/>
    <n v="1049"/>
    <n v="1"/>
    <n v="1"/>
    <n v="174.33462962962963"/>
    <n v="0.55988695643860731"/>
    <n v="1.0342387157693864"/>
    <n v="0.11441949613985959"/>
    <n v="9.2592592592592587E-3"/>
    <n v="36.600003887798145"/>
  </r>
  <r>
    <x v="4"/>
    <x v="0"/>
    <x v="4"/>
    <x v="4"/>
    <s v="Western Europe"/>
    <x v="2"/>
    <x v="2"/>
    <n v="4445.91"/>
    <n v="4363.4799999999996"/>
    <n v="32"/>
    <n v="32"/>
    <n v="2599.35"/>
    <n v="225.3"/>
    <n v="49533.03"/>
    <n v="382"/>
    <n v="0"/>
    <n v="1"/>
    <n v="138.9346875"/>
    <n v="0.58466095804908336"/>
    <n v="1.0188908852567218"/>
    <n v="8.9756471590774878E-2"/>
    <n v="3.125E-2"/>
    <n v="19.733288948069241"/>
  </r>
  <r>
    <x v="4"/>
    <x v="0"/>
    <x v="4"/>
    <x v="4"/>
    <s v="Western Europe"/>
    <x v="2"/>
    <x v="3"/>
    <n v="8425.08"/>
    <n v="8205.64"/>
    <n v="73"/>
    <n v="72"/>
    <n v="4396.1000000000004"/>
    <n v="248.43"/>
    <n v="78222.289999999994"/>
    <n v="735"/>
    <n v="0"/>
    <n v="2"/>
    <n v="115.41205479452054"/>
    <n v="0.52178733020932744"/>
    <n v="1.0267425819314522"/>
    <n v="0.10770689531078674"/>
    <n v="2.7397260273972601E-2"/>
    <n v="33.913295495713079"/>
  </r>
  <r>
    <x v="4"/>
    <x v="0"/>
    <x v="4"/>
    <x v="5"/>
    <s v="Central &amp; Eastern Europe"/>
    <x v="0"/>
    <x v="0"/>
    <n v="204194.96"/>
    <n v="207204.79"/>
    <n v="2836"/>
    <n v="2906"/>
    <n v="113418.94"/>
    <n v="3674.65"/>
    <n v="2169153.14"/>
    <n v="32454"/>
    <n v="11"/>
    <n v="56"/>
    <n v="72.001043723554304"/>
    <n v="0.55544436552204823"/>
    <n v="0.98547412924189626"/>
    <n v="9.4135797161836149E-2"/>
    <n v="1.9746121297602257E-2"/>
    <n v="55.568546664308165"/>
  </r>
  <r>
    <x v="4"/>
    <x v="0"/>
    <x v="4"/>
    <x v="5"/>
    <s v="Central &amp; Eastern Europe"/>
    <x v="0"/>
    <x v="1"/>
    <n v="189485.24"/>
    <n v="173764.61"/>
    <n v="1083"/>
    <n v="984"/>
    <n v="122948.46"/>
    <n v="4811.5600000000004"/>
    <n v="1684121.94"/>
    <n v="9939"/>
    <n v="8"/>
    <n v="18"/>
    <n v="174.96328716528163"/>
    <n v="0.64885507704980083"/>
    <n v="1.0904708386822841"/>
    <n v="0.11251277921122504"/>
    <n v="1.662049861495845E-2"/>
    <n v="39.381248493212176"/>
  </r>
  <r>
    <x v="4"/>
    <x v="0"/>
    <x v="4"/>
    <x v="5"/>
    <s v="Central &amp; Eastern Europe"/>
    <x v="0"/>
    <x v="2"/>
    <n v="45261.49"/>
    <n v="40901.75"/>
    <n v="323"/>
    <n v="287"/>
    <n v="31514.400000000001"/>
    <n v="2696.45"/>
    <n v="510167.69"/>
    <n v="3938"/>
    <n v="3"/>
    <n v="7"/>
    <n v="140.12845201238389"/>
    <n v="0.69627402898137036"/>
    <n v="1.106590549304125"/>
    <n v="8.8718848502538444E-2"/>
    <n v="2.1671826625386997E-2"/>
    <n v="16.785584750319867"/>
  </r>
  <r>
    <x v="4"/>
    <x v="0"/>
    <x v="4"/>
    <x v="5"/>
    <s v="Central &amp; Eastern Europe"/>
    <x v="0"/>
    <x v="3"/>
    <n v="70826.149999999994"/>
    <n v="65614.78"/>
    <n v="616"/>
    <n v="560"/>
    <n v="44460.71"/>
    <n v="2230.36"/>
    <n v="742562.36"/>
    <n v="6632"/>
    <n v="4"/>
    <n v="11"/>
    <n v="114.97751623376622"/>
    <n v="0.62774427241915598"/>
    <n v="1.0794237213018163"/>
    <n v="9.5380743510888433E-2"/>
    <n v="1.7857142857142856E-2"/>
    <n v="31.755478936135866"/>
  </r>
  <r>
    <x v="4"/>
    <x v="0"/>
    <x v="4"/>
    <x v="5"/>
    <s v="Central &amp; Eastern Europe"/>
    <x v="1"/>
    <x v="0"/>
    <n v="159657.07"/>
    <n v="160778.23000000001"/>
    <n v="2217"/>
    <n v="2250"/>
    <n v="83939.89"/>
    <n v="2753.46"/>
    <n v="1948247.52"/>
    <n v="27729"/>
    <n v="9"/>
    <n v="38"/>
    <n v="72.014916553901671"/>
    <n v="0.52575116153641044"/>
    <n v="0.99302666785173588"/>
    <n v="8.1949068771302744E-2"/>
    <n v="1.7140279657194408E-2"/>
    <n v="57.984161745585553"/>
  </r>
  <r>
    <x v="4"/>
    <x v="0"/>
    <x v="4"/>
    <x v="5"/>
    <s v="Central &amp; Eastern Europe"/>
    <x v="1"/>
    <x v="1"/>
    <n v="158151.17000000001"/>
    <n v="147858.57999999999"/>
    <n v="904"/>
    <n v="841"/>
    <n v="96131.199999999997"/>
    <n v="3649.66"/>
    <n v="1515171.79"/>
    <n v="9393"/>
    <n v="8"/>
    <n v="16"/>
    <n v="174.94598451327434"/>
    <n v="0.60784374848444045"/>
    <n v="1.069611043200875"/>
    <n v="0.10437837547120647"/>
    <n v="1.7699115044247787E-2"/>
    <n v="43.333124181430605"/>
  </r>
  <r>
    <x v="4"/>
    <x v="0"/>
    <x v="4"/>
    <x v="5"/>
    <s v="Central &amp; Eastern Europe"/>
    <x v="1"/>
    <x v="2"/>
    <n v="41750.01"/>
    <n v="39525.08"/>
    <n v="298"/>
    <n v="280"/>
    <n v="26556.7"/>
    <n v="2455.75"/>
    <n v="468101.74"/>
    <n v="3531"/>
    <n v="2"/>
    <n v="3"/>
    <n v="140.10070469798657"/>
    <n v="0.63608847039797112"/>
    <n v="1.0562916001688043"/>
    <n v="8.919003377342713E-2"/>
    <n v="1.0067114093959731E-2"/>
    <n v="17.000920289117378"/>
  </r>
  <r>
    <x v="4"/>
    <x v="0"/>
    <x v="4"/>
    <x v="5"/>
    <s v="Central &amp; Eastern Europe"/>
    <x v="1"/>
    <x v="3"/>
    <n v="63538.879999999997"/>
    <n v="58582.55"/>
    <n v="553"/>
    <n v="502"/>
    <n v="36603.47"/>
    <n v="1824.82"/>
    <n v="671970.63"/>
    <n v="6116"/>
    <n v="3"/>
    <n v="7"/>
    <n v="114.8985171790235"/>
    <n v="0.57607987424392759"/>
    <n v="1.0846042038115444"/>
    <n v="9.4556037367287904E-2"/>
    <n v="1.2658227848101266E-2"/>
    <n v="34.819258885807912"/>
  </r>
  <r>
    <x v="4"/>
    <x v="0"/>
    <x v="4"/>
    <x v="5"/>
    <s v="Central &amp; Eastern Europe"/>
    <x v="2"/>
    <x v="0"/>
    <n v="13094.07"/>
    <n v="12601.65"/>
    <n v="182"/>
    <n v="177"/>
    <n v="6148.1"/>
    <n v="253.04"/>
    <n v="206185.60000000001"/>
    <n v="3169"/>
    <n v="1"/>
    <n v="4"/>
    <n v="71.945439560439553"/>
    <n v="0.46953315508470633"/>
    <n v="1.0390758353072811"/>
    <n v="6.3506229339003309E-2"/>
    <n v="2.197802197802198E-2"/>
    <n v="51.747036041732535"/>
  </r>
  <r>
    <x v="4"/>
    <x v="0"/>
    <x v="4"/>
    <x v="5"/>
    <s v="Central &amp; Eastern Europe"/>
    <x v="2"/>
    <x v="1"/>
    <n v="13094.37"/>
    <n v="12590.72"/>
    <n v="75"/>
    <n v="73"/>
    <n v="7213.27"/>
    <n v="338.13"/>
    <n v="172127.91"/>
    <n v="1079"/>
    <n v="1"/>
    <n v="3"/>
    <n v="174.5916"/>
    <n v="0.55086804481620733"/>
    <n v="1.0400016837797998"/>
    <n v="7.6073485119292975E-2"/>
    <n v="0.04"/>
    <n v="38.725845089166889"/>
  </r>
  <r>
    <x v="4"/>
    <x v="0"/>
    <x v="4"/>
    <x v="5"/>
    <s v="Central &amp; Eastern Europe"/>
    <x v="2"/>
    <x v="2"/>
    <n v="2974.65"/>
    <n v="2635.7"/>
    <n v="21"/>
    <n v="18"/>
    <n v="1714.79"/>
    <n v="167.55"/>
    <n v="51212.67"/>
    <n v="385"/>
    <n v="0"/>
    <n v="1"/>
    <n v="141.65"/>
    <n v="0.57646781974349925"/>
    <n v="1.1285996130060327"/>
    <n v="5.8084259227257636E-2"/>
    <n v="4.7619047619047616E-2"/>
    <n v="17.753804834377796"/>
  </r>
  <r>
    <x v="4"/>
    <x v="0"/>
    <x v="4"/>
    <x v="5"/>
    <s v="Central &amp; Eastern Europe"/>
    <x v="2"/>
    <x v="3"/>
    <n v="5272.68"/>
    <n v="5038.63"/>
    <n v="46"/>
    <n v="43"/>
    <n v="2787.87"/>
    <n v="161.44999999999999"/>
    <n v="77403.509999999995"/>
    <n v="710"/>
    <n v="0"/>
    <n v="1"/>
    <n v="114.62347826086958"/>
    <n v="0.52873870593322558"/>
    <n v="1.046451118657254"/>
    <n v="6.8119391484959796E-2"/>
    <n v="2.1739130434782608E-2"/>
    <n v="32.658284298544444"/>
  </r>
  <r>
    <x v="4"/>
    <x v="0"/>
    <x v="4"/>
    <x v="6"/>
    <s v="DACH"/>
    <x v="0"/>
    <x v="0"/>
    <n v="194302.28"/>
    <n v="191193.69"/>
    <n v="2699"/>
    <n v="2608"/>
    <n v="109165.49"/>
    <n v="3411.54"/>
    <n v="1328197.1599999999"/>
    <n v="20372"/>
    <n v="8"/>
    <n v="44"/>
    <n v="71.990470544646172"/>
    <n v="0.56183329397884574"/>
    <n v="1.0162588524757277"/>
    <n v="0.14629023901843008"/>
    <n v="1.6302334197851057E-2"/>
    <n v="56.954419411761258"/>
  </r>
  <r>
    <x v="4"/>
    <x v="0"/>
    <x v="4"/>
    <x v="6"/>
    <s v="DACH"/>
    <x v="0"/>
    <x v="1"/>
    <n v="197763.19"/>
    <n v="187794.88"/>
    <n v="1130"/>
    <n v="1078"/>
    <n v="128232.59"/>
    <n v="4601.66"/>
    <n v="1055878.92"/>
    <n v="6377"/>
    <n v="11"/>
    <n v="19"/>
    <n v="175.01167256637169"/>
    <n v="0.64841485414955125"/>
    <n v="1.053080840116621"/>
    <n v="0.18729722343542954"/>
    <n v="1.6814159292035398E-2"/>
    <n v="42.976488919216109"/>
  </r>
  <r>
    <x v="4"/>
    <x v="0"/>
    <x v="4"/>
    <x v="6"/>
    <s v="DACH"/>
    <x v="0"/>
    <x v="2"/>
    <n v="44799.16"/>
    <n v="42711.43"/>
    <n v="320"/>
    <n v="305"/>
    <n v="30619.23"/>
    <n v="2603.92"/>
    <n v="324114.81"/>
    <n v="2488"/>
    <n v="2"/>
    <n v="3"/>
    <n v="139.99737500000001"/>
    <n v="0.68347777056534087"/>
    <n v="1.0488798899966592"/>
    <n v="0.13822003382073161"/>
    <n v="9.3749999999999997E-3"/>
    <n v="17.204507050907864"/>
  </r>
  <r>
    <x v="4"/>
    <x v="0"/>
    <x v="4"/>
    <x v="6"/>
    <s v="DACH"/>
    <x v="0"/>
    <x v="3"/>
    <n v="79816.88"/>
    <n v="80230.990000000005"/>
    <n v="694"/>
    <n v="697"/>
    <n v="49196.03"/>
    <n v="2260.9899999999998"/>
    <n v="483267.77"/>
    <n v="4399"/>
    <n v="3"/>
    <n v="8"/>
    <n v="115.00991354466859"/>
    <n v="0.61636122584596131"/>
    <n v="0.99483852810491302"/>
    <n v="0.16516077618832309"/>
    <n v="1.1527377521613832E-2"/>
    <n v="35.301739503491838"/>
  </r>
  <r>
    <x v="4"/>
    <x v="0"/>
    <x v="4"/>
    <x v="6"/>
    <s v="DACH"/>
    <x v="1"/>
    <x v="0"/>
    <n v="178147.52"/>
    <n v="175789.26"/>
    <n v="2474"/>
    <n v="2428"/>
    <n v="94219.81"/>
    <n v="3515.22"/>
    <n v="1159502.2"/>
    <n v="17107"/>
    <n v="8"/>
    <n v="51"/>
    <n v="72.007890056588522"/>
    <n v="0.52888645320462502"/>
    <n v="1.0134152678041877"/>
    <n v="0.15364138162049196"/>
    <n v="2.0614389652384803E-2"/>
    <n v="50.678910566052764"/>
  </r>
  <r>
    <x v="4"/>
    <x v="0"/>
    <x v="4"/>
    <x v="6"/>
    <s v="DACH"/>
    <x v="1"/>
    <x v="1"/>
    <n v="168459.58"/>
    <n v="164427.44"/>
    <n v="963"/>
    <n v="944"/>
    <n v="103509.43"/>
    <n v="4060.67"/>
    <n v="917626.95"/>
    <n v="5773"/>
    <n v="7"/>
    <n v="15"/>
    <n v="174.93206645898232"/>
    <n v="0.61444668210617648"/>
    <n v="1.0245223060092645"/>
    <n v="0.18358177034796111"/>
    <n v="1.5576323987538941E-2"/>
    <n v="41.485661233244755"/>
  </r>
  <r>
    <x v="4"/>
    <x v="0"/>
    <x v="4"/>
    <x v="6"/>
    <s v="DACH"/>
    <x v="1"/>
    <x v="2"/>
    <n v="38557.26"/>
    <n v="37907.449999999997"/>
    <n v="275"/>
    <n v="267"/>
    <n v="24591.759999999998"/>
    <n v="2249.08"/>
    <n v="284462.55"/>
    <n v="2182"/>
    <n v="2"/>
    <n v="3"/>
    <n v="140.20821818181818"/>
    <n v="0.63779843277245318"/>
    <n v="1.0171420129816171"/>
    <n v="0.13554423947897537"/>
    <n v="1.090909090909091E-2"/>
    <n v="17.143569815213333"/>
  </r>
  <r>
    <x v="4"/>
    <x v="0"/>
    <x v="4"/>
    <x v="6"/>
    <s v="DACH"/>
    <x v="1"/>
    <x v="3"/>
    <n v="64336.51"/>
    <n v="61825.4"/>
    <n v="559"/>
    <n v="531"/>
    <n v="37956.39"/>
    <n v="1944.75"/>
    <n v="427912.5"/>
    <n v="3850"/>
    <n v="3"/>
    <n v="11"/>
    <n v="115.09214669051879"/>
    <n v="0.58996656797205815"/>
    <n v="1.0406161545254864"/>
    <n v="0.1503496859755207"/>
    <n v="1.9677996422182469E-2"/>
    <n v="33.082149376526544"/>
  </r>
  <r>
    <x v="4"/>
    <x v="0"/>
    <x v="4"/>
    <x v="6"/>
    <s v="DACH"/>
    <x v="2"/>
    <x v="0"/>
    <n v="12702.28"/>
    <n v="13201.85"/>
    <n v="176"/>
    <n v="182"/>
    <n v="6042.96"/>
    <n v="237.91"/>
    <n v="127740.75"/>
    <n v="1858"/>
    <n v="1"/>
    <n v="6"/>
    <n v="72.172045454545454"/>
    <n v="0.47573821392694854"/>
    <n v="0.96215909133947142"/>
    <n v="9.9437963218471787E-2"/>
    <n v="3.4090909090909088E-2"/>
    <n v="53.391114286915226"/>
  </r>
  <r>
    <x v="4"/>
    <x v="0"/>
    <x v="4"/>
    <x v="6"/>
    <s v="DACH"/>
    <x v="2"/>
    <x v="1"/>
    <n v="12240.17"/>
    <n v="11947.13"/>
    <n v="70"/>
    <n v="70"/>
    <n v="6751.69"/>
    <n v="280.76"/>
    <n v="98182.89"/>
    <n v="621"/>
    <n v="1"/>
    <n v="2"/>
    <n v="174.85957142857143"/>
    <n v="0.55160099900573267"/>
    <n v="1.024528066573311"/>
    <n v="0.12466703719965871"/>
    <n v="2.8571428571428571E-2"/>
    <n v="43.596559338937169"/>
  </r>
  <r>
    <x v="4"/>
    <x v="0"/>
    <x v="4"/>
    <x v="6"/>
    <s v="DACH"/>
    <x v="2"/>
    <x v="2"/>
    <n v="2781.78"/>
    <n v="2669.09"/>
    <n v="20"/>
    <n v="19"/>
    <n v="1621.97"/>
    <n v="150.94999999999999"/>
    <n v="30009.17"/>
    <n v="228"/>
    <n v="0"/>
    <n v="1"/>
    <n v="139.089"/>
    <n v="0.5830691140205192"/>
    <n v="1.0422203822276506"/>
    <n v="9.269766541360526E-2"/>
    <n v="0.05"/>
    <n v="18.428486253726401"/>
  </r>
  <r>
    <x v="4"/>
    <x v="0"/>
    <x v="4"/>
    <x v="6"/>
    <s v="DACH"/>
    <x v="2"/>
    <x v="3"/>
    <n v="5335.55"/>
    <n v="5423.74"/>
    <n v="46"/>
    <n v="46"/>
    <n v="2834.15"/>
    <n v="146.38"/>
    <n v="46839.89"/>
    <n v="458"/>
    <n v="0"/>
    <n v="1"/>
    <n v="115.99021739130436"/>
    <n v="0.53118235233481081"/>
    <n v="0.98374000228624536"/>
    <n v="0.11391038706538381"/>
    <n v="2.1739130434782608E-2"/>
    <n v="36.449993168465639"/>
  </r>
  <r>
    <x v="5"/>
    <x v="0"/>
    <x v="5"/>
    <x v="0"/>
    <s v="DACH"/>
    <x v="0"/>
    <x v="0"/>
    <n v="1079576.42"/>
    <n v="1063638"/>
    <n v="14994"/>
    <n v="14939"/>
    <n v="604382.36"/>
    <n v="20057.02"/>
    <n v="6365072.0999999996"/>
    <n v="92111"/>
    <n v="42"/>
    <n v="202"/>
    <n v="72.000561557956516"/>
    <n v="0.55983286481933348"/>
    <n v="1.0149848162626758"/>
    <n v="0.1696094565841603"/>
    <n v="1.3472055488862211E-2"/>
    <n v="53.825364884713679"/>
  </r>
  <r>
    <x v="5"/>
    <x v="0"/>
    <x v="5"/>
    <x v="0"/>
    <s v="DACH"/>
    <x v="0"/>
    <x v="1"/>
    <n v="1063571.1000000001"/>
    <n v="1009916.53"/>
    <n v="6078"/>
    <n v="5792"/>
    <n v="689410.99"/>
    <n v="27532.080000000002"/>
    <n v="4915113.75"/>
    <n v="28808"/>
    <n v="55"/>
    <n v="80"/>
    <n v="174.98701875616982"/>
    <n v="0.64820395176213408"/>
    <n v="1.0531277272984134"/>
    <n v="0.21638789132804914"/>
    <n v="1.3162224415926292E-2"/>
    <n v="38.630248786143291"/>
  </r>
  <r>
    <x v="5"/>
    <x v="0"/>
    <x v="5"/>
    <x v="0"/>
    <s v="DACH"/>
    <x v="0"/>
    <x v="2"/>
    <n v="230729.38"/>
    <n v="221715.94"/>
    <n v="1648"/>
    <n v="1561"/>
    <n v="156582.57"/>
    <n v="11433.87"/>
    <n v="1490354.39"/>
    <n v="11149"/>
    <n v="13"/>
    <n v="20"/>
    <n v="140.00569174757283"/>
    <n v="0.67864166236653523"/>
    <n v="1.0406530987352556"/>
    <n v="0.15481511078717325"/>
    <n v="1.2135922330097087E-2"/>
    <n v="20.17946504551827"/>
  </r>
  <r>
    <x v="5"/>
    <x v="0"/>
    <x v="5"/>
    <x v="0"/>
    <s v="DACH"/>
    <x v="0"/>
    <x v="3"/>
    <n v="416143.73"/>
    <n v="413086.11"/>
    <n v="3619"/>
    <n v="3534"/>
    <n v="258993.25"/>
    <n v="12848.68"/>
    <n v="2297863.54"/>
    <n v="22216"/>
    <n v="17"/>
    <n v="71"/>
    <n v="114.9885962973197"/>
    <n v="0.62236489782027959"/>
    <n v="1.0074018949705184"/>
    <n v="0.18110027978423818"/>
    <n v="1.9618679193147279E-2"/>
    <n v="32.388053091835111"/>
  </r>
  <r>
    <x v="5"/>
    <x v="0"/>
    <x v="5"/>
    <x v="0"/>
    <s v="DACH"/>
    <x v="1"/>
    <x v="0"/>
    <n v="869499.19"/>
    <n v="838364.28"/>
    <n v="12076"/>
    <n v="11555"/>
    <n v="460256.59"/>
    <n v="16750.900000000001"/>
    <n v="5157099.72"/>
    <n v="78791"/>
    <n v="40"/>
    <n v="190"/>
    <n v="72.002251573368667"/>
    <n v="0.52933527172118477"/>
    <n v="1.0371376867344586"/>
    <n v="0.16860236125121894"/>
    <n v="1.5733686651209011E-2"/>
    <n v="51.907610337355003"/>
  </r>
  <r>
    <x v="5"/>
    <x v="0"/>
    <x v="5"/>
    <x v="0"/>
    <s v="DACH"/>
    <x v="1"/>
    <x v="1"/>
    <n v="746152.53"/>
    <n v="714137.34"/>
    <n v="4264"/>
    <n v="4086"/>
    <n v="459059.69"/>
    <n v="18606.02"/>
    <n v="4014087.55"/>
    <n v="24351"/>
    <n v="37"/>
    <n v="40"/>
    <n v="174.988867260788"/>
    <n v="0.61523572130754556"/>
    <n v="1.0448305783870651"/>
    <n v="0.18588347182412601"/>
    <n v="9.3808630393996256E-3"/>
    <n v="40.102747927821213"/>
  </r>
  <r>
    <x v="5"/>
    <x v="0"/>
    <x v="5"/>
    <x v="0"/>
    <s v="DACH"/>
    <x v="1"/>
    <x v="2"/>
    <n v="186301.45"/>
    <n v="169883.7"/>
    <n v="1331"/>
    <n v="1192"/>
    <n v="119093.59"/>
    <n v="10485"/>
    <n v="1300331.95"/>
    <n v="10188"/>
    <n v="9"/>
    <n v="17"/>
    <n v="139.97103681442525"/>
    <n v="0.63925208311583182"/>
    <n v="1.0966411138914445"/>
    <n v="0.14327222368103776"/>
    <n v="1.2772351615326822E-2"/>
    <n v="17.768378636146878"/>
  </r>
  <r>
    <x v="5"/>
    <x v="0"/>
    <x v="5"/>
    <x v="0"/>
    <s v="DACH"/>
    <x v="1"/>
    <x v="3"/>
    <n v="310673.49"/>
    <n v="292826.19"/>
    <n v="2702"/>
    <n v="2524"/>
    <n v="179435.13"/>
    <n v="8801.1200000000008"/>
    <n v="1879160.08"/>
    <n v="17141"/>
    <n v="17"/>
    <n v="27"/>
    <n v="114.9790858623242"/>
    <n v="0.57756820512751184"/>
    <n v="1.0609484418043345"/>
    <n v="0.16532571828579926"/>
    <n v="9.9925980754996292E-3"/>
    <n v="35.299313041976468"/>
  </r>
  <r>
    <x v="5"/>
    <x v="0"/>
    <x v="5"/>
    <x v="0"/>
    <s v="DACH"/>
    <x v="2"/>
    <x v="0"/>
    <n v="70668.34"/>
    <n v="70338.78"/>
    <n v="982"/>
    <n v="989"/>
    <n v="33439.279999999999"/>
    <n v="1222.54"/>
    <n v="605775.75"/>
    <n v="8711"/>
    <n v="3"/>
    <n v="30"/>
    <n v="71.963686354378808"/>
    <n v="0.47318615379956569"/>
    <n v="1.0046853243687195"/>
    <n v="0.11665759152623723"/>
    <n v="3.0549898167006109E-2"/>
    <n v="57.804521733440211"/>
  </r>
  <r>
    <x v="5"/>
    <x v="0"/>
    <x v="5"/>
    <x v="0"/>
    <s v="DACH"/>
    <x v="2"/>
    <x v="1"/>
    <n v="63386.01"/>
    <n v="58953.21"/>
    <n v="362"/>
    <n v="332"/>
    <n v="34891.599999999999"/>
    <n v="1707.09"/>
    <n v="448694.46"/>
    <n v="2903"/>
    <n v="2"/>
    <n v="8"/>
    <n v="175.09947513812156"/>
    <n v="0.55046216034105944"/>
    <n v="1.075191834337774"/>
    <n v="0.14126764569368652"/>
    <n v="2.2099447513812154E-2"/>
    <n v="37.131029998418363"/>
  </r>
  <r>
    <x v="5"/>
    <x v="0"/>
    <x v="5"/>
    <x v="0"/>
    <s v="DACH"/>
    <x v="2"/>
    <x v="2"/>
    <n v="14692.23"/>
    <n v="13891.06"/>
    <n v="105"/>
    <n v="99"/>
    <n v="8556.2900000000009"/>
    <n v="873.74"/>
    <n v="140917.17000000001"/>
    <n v="1051"/>
    <n v="1"/>
    <n v="2"/>
    <n v="139.92599999999999"/>
    <n v="0.5823683674976502"/>
    <n v="1.0576752242089518"/>
    <n v="0.10426146082837172"/>
    <n v="1.9047619047619049E-2"/>
    <n v="16.815334081076749"/>
  </r>
  <r>
    <x v="5"/>
    <x v="0"/>
    <x v="5"/>
    <x v="0"/>
    <s v="DACH"/>
    <x v="2"/>
    <x v="3"/>
    <n v="25418.19"/>
    <n v="24744.400000000001"/>
    <n v="221"/>
    <n v="213"/>
    <n v="13530.38"/>
    <n v="798.11"/>
    <n v="207745.75"/>
    <n v="1942"/>
    <n v="1"/>
    <n v="5"/>
    <n v="115.01443438914026"/>
    <n v="0.53231091592280966"/>
    <n v="1.0272299995150416"/>
    <n v="0.12235239469399493"/>
    <n v="2.2624434389140271E-2"/>
    <n v="31.847978348849153"/>
  </r>
  <r>
    <x v="5"/>
    <x v="0"/>
    <x v="5"/>
    <x v="1"/>
    <s v="Western Europe"/>
    <x v="0"/>
    <x v="0"/>
    <n v="614320.29"/>
    <n v="667251.49"/>
    <n v="8532"/>
    <n v="9246"/>
    <n v="348174.98"/>
    <n v="11309.96"/>
    <n v="4680125.97"/>
    <n v="66677"/>
    <n v="28"/>
    <n v="90"/>
    <n v="72.001909282700424"/>
    <n v="0.56676457813236147"/>
    <n v="0.92067278860628698"/>
    <n v="0.13126148610910149"/>
    <n v="1.0548523206751054E-2"/>
    <n v="54.316751783383857"/>
  </r>
  <r>
    <x v="5"/>
    <x v="0"/>
    <x v="5"/>
    <x v="1"/>
    <s v="Western Europe"/>
    <x v="0"/>
    <x v="1"/>
    <n v="587054.81000000006"/>
    <n v="591376.31000000006"/>
    <n v="3355"/>
    <n v="3391"/>
    <n v="387360.62"/>
    <n v="14627.95"/>
    <n v="3676293.62"/>
    <n v="22910"/>
    <n v="27"/>
    <n v="30"/>
    <n v="174.97907898658721"/>
    <n v="0.65983723053048482"/>
    <n v="0.99269247021410112"/>
    <n v="0.15968659489173229"/>
    <n v="8.9418777943368107E-3"/>
    <n v="40.132404745709415"/>
  </r>
  <r>
    <x v="5"/>
    <x v="0"/>
    <x v="5"/>
    <x v="1"/>
    <s v="Western Europe"/>
    <x v="0"/>
    <x v="2"/>
    <n v="115948.89"/>
    <n v="119005.33"/>
    <n v="828"/>
    <n v="853"/>
    <n v="80560.81"/>
    <n v="6200.22"/>
    <n v="1059767.1399999999"/>
    <n v="8296"/>
    <n v="4"/>
    <n v="18"/>
    <n v="140.03489130434784"/>
    <n v="0.69479587083584848"/>
    <n v="0.97431678060133942"/>
    <n v="0.10940978034099076"/>
    <n v="2.1739130434782608E-2"/>
    <n v="18.700770295247587"/>
  </r>
  <r>
    <x v="5"/>
    <x v="0"/>
    <x v="5"/>
    <x v="1"/>
    <s v="Western Europe"/>
    <x v="0"/>
    <x v="3"/>
    <n v="228776.88"/>
    <n v="237848.46"/>
    <n v="1989"/>
    <n v="2098"/>
    <n v="144168.54999999999"/>
    <n v="7322.97"/>
    <n v="1676893.19"/>
    <n v="15910"/>
    <n v="9"/>
    <n v="34"/>
    <n v="115.02105580693816"/>
    <n v="0.63017097706726299"/>
    <n v="0.96185983293732491"/>
    <n v="0.13642901131943891"/>
    <n v="1.7094017094017096E-2"/>
    <n v="31.240996480936012"/>
  </r>
  <r>
    <x v="5"/>
    <x v="0"/>
    <x v="5"/>
    <x v="1"/>
    <s v="Western Europe"/>
    <x v="1"/>
    <x v="0"/>
    <n v="556938.18000000005"/>
    <n v="589780.34"/>
    <n v="7735"/>
    <n v="8040"/>
    <n v="291870.05"/>
    <n v="9776.93"/>
    <n v="4461546.22"/>
    <n v="66724"/>
    <n v="24"/>
    <n v="156"/>
    <n v="72.002350355526829"/>
    <n v="0.52406184470958694"/>
    <n v="0.9443145900726363"/>
    <n v="0.12483075430293314"/>
    <n v="2.0168067226890758E-2"/>
    <n v="56.964525674214713"/>
  </r>
  <r>
    <x v="5"/>
    <x v="0"/>
    <x v="5"/>
    <x v="1"/>
    <s v="Western Europe"/>
    <x v="1"/>
    <x v="1"/>
    <n v="504188.34"/>
    <n v="532523.43000000005"/>
    <n v="2881"/>
    <n v="3027"/>
    <n v="308126.48"/>
    <n v="11694.57"/>
    <n v="3458063.75"/>
    <n v="21988"/>
    <n v="25"/>
    <n v="32"/>
    <n v="175.00463033668865"/>
    <n v="0.61113368865293471"/>
    <n v="0.9467909045804801"/>
    <n v="0.14580076495119559"/>
    <n v="1.1107254425546685E-2"/>
    <n v="43.113029380302144"/>
  </r>
  <r>
    <x v="5"/>
    <x v="0"/>
    <x v="5"/>
    <x v="1"/>
    <s v="Western Europe"/>
    <x v="1"/>
    <x v="2"/>
    <n v="115008.79"/>
    <n v="118649.55"/>
    <n v="821"/>
    <n v="857"/>
    <n v="72785.570000000007"/>
    <n v="5984.35"/>
    <n v="1037833.34"/>
    <n v="8227"/>
    <n v="5"/>
    <n v="12"/>
    <n v="140.08378806333738"/>
    <n v="0.63286962674766001"/>
    <n v="0.96931501215133131"/>
    <n v="0.11081624145934645"/>
    <n v="1.4616321559074299E-2"/>
    <n v="19.21825929298921"/>
  </r>
  <r>
    <x v="5"/>
    <x v="0"/>
    <x v="5"/>
    <x v="1"/>
    <s v="Western Europe"/>
    <x v="1"/>
    <x v="3"/>
    <n v="206414.55"/>
    <n v="215557.58"/>
    <n v="1795"/>
    <n v="1865"/>
    <n v="118412.17"/>
    <n v="5626.63"/>
    <n v="1531441.42"/>
    <n v="14209"/>
    <n v="10"/>
    <n v="15"/>
    <n v="114.99417827298049"/>
    <n v="0.57366193419989053"/>
    <n v="0.95758427980124849"/>
    <n v="0.13478448950401251"/>
    <n v="8.356545961002786E-3"/>
    <n v="36.685289418355211"/>
  </r>
  <r>
    <x v="5"/>
    <x v="0"/>
    <x v="5"/>
    <x v="1"/>
    <s v="Western Europe"/>
    <x v="2"/>
    <x v="0"/>
    <n v="37381.870000000003"/>
    <n v="40189.33"/>
    <n v="519"/>
    <n v="566"/>
    <n v="17593.349999999999"/>
    <n v="734.54"/>
    <n v="445586.51"/>
    <n v="6541"/>
    <n v="1"/>
    <n v="15"/>
    <n v="72.02672447013488"/>
    <n v="0.47063857426073114"/>
    <n v="0.93014414522461564"/>
    <n v="8.3893630442268108E-2"/>
    <n v="2.8901734104046242E-2"/>
    <n v="50.891537560922487"/>
  </r>
  <r>
    <x v="5"/>
    <x v="0"/>
    <x v="5"/>
    <x v="1"/>
    <s v="Western Europe"/>
    <x v="2"/>
    <x v="1"/>
    <n v="35145.379999999997"/>
    <n v="34976.47"/>
    <n v="201"/>
    <n v="203"/>
    <n v="19454.900000000001"/>
    <n v="965.23"/>
    <n v="356711.52"/>
    <n v="2124"/>
    <n v="2"/>
    <n v="5"/>
    <n v="174.85263681592039"/>
    <n v="0.55355497650046759"/>
    <n v="1.0048292466335225"/>
    <n v="9.8526058255701959E-2"/>
    <n v="2.4875621890547265E-2"/>
    <n v="36.411404535706509"/>
  </r>
  <r>
    <x v="5"/>
    <x v="0"/>
    <x v="5"/>
    <x v="1"/>
    <s v="Western Europe"/>
    <x v="2"/>
    <x v="2"/>
    <n v="8437.99"/>
    <n v="8584.73"/>
    <n v="60"/>
    <n v="62"/>
    <n v="4924.26"/>
    <n v="442.23"/>
    <n v="112819.99"/>
    <n v="892"/>
    <n v="0"/>
    <n v="2"/>
    <n v="140.63316666666665"/>
    <n v="0.58358210900937313"/>
    <n v="0.98290685903924757"/>
    <n v="7.4791621591173682E-2"/>
    <n v="3.3333333333333333E-2"/>
    <n v="19.08054632204961"/>
  </r>
  <r>
    <x v="5"/>
    <x v="0"/>
    <x v="5"/>
    <x v="1"/>
    <s v="Western Europe"/>
    <x v="2"/>
    <x v="3"/>
    <n v="14538.83"/>
    <n v="14884.89"/>
    <n v="126"/>
    <n v="128"/>
    <n v="7607.96"/>
    <n v="467.53"/>
    <n v="163488.1"/>
    <n v="1533"/>
    <n v="1"/>
    <n v="2"/>
    <n v="115.38753968253968"/>
    <n v="0.52328557387355101"/>
    <n v="0.97675091989258911"/>
    <n v="8.8928980152072221E-2"/>
    <n v="1.5873015873015872E-2"/>
    <n v="31.097106068059805"/>
  </r>
  <r>
    <x v="5"/>
    <x v="0"/>
    <x v="5"/>
    <x v="2"/>
    <s v="Southern Europe"/>
    <x v="0"/>
    <x v="0"/>
    <n v="375233.95"/>
    <n v="378258.42"/>
    <n v="5212"/>
    <n v="5292"/>
    <n v="212525.98"/>
    <n v="6758.71"/>
    <n v="3602772.08"/>
    <n v="51974"/>
    <n v="15"/>
    <n v="86"/>
    <n v="71.994234458940909"/>
    <n v="0.56638259944229463"/>
    <n v="0.99200422293309432"/>
    <n v="0.10415145384384127"/>
    <n v="1.6500383729854181E-2"/>
    <n v="55.518575290255093"/>
  </r>
  <r>
    <x v="5"/>
    <x v="0"/>
    <x v="5"/>
    <x v="2"/>
    <s v="Southern Europe"/>
    <x v="0"/>
    <x v="1"/>
    <n v="395516.07"/>
    <n v="397433.65"/>
    <n v="2260"/>
    <n v="2309"/>
    <n v="260302.3"/>
    <n v="9931.5"/>
    <n v="2894079.83"/>
    <n v="17223"/>
    <n v="19"/>
    <n v="25"/>
    <n v="175.00711061946902"/>
    <n v="0.65813330922306135"/>
    <n v="0.99517509400625737"/>
    <n v="0.1366638424759693"/>
    <n v="1.1061946902654867E-2"/>
    <n v="39.824404168554601"/>
  </r>
  <r>
    <x v="5"/>
    <x v="0"/>
    <x v="5"/>
    <x v="2"/>
    <s v="Southern Europe"/>
    <x v="0"/>
    <x v="2"/>
    <n v="85065.13"/>
    <n v="82836.77"/>
    <n v="608"/>
    <n v="595"/>
    <n v="58544.68"/>
    <n v="4904.46"/>
    <n v="869689.78"/>
    <n v="6696"/>
    <n v="3"/>
    <n v="6"/>
    <n v="139.90975328947368"/>
    <n v="0.68823359230744718"/>
    <n v="1.026900614304493"/>
    <n v="9.7810888383671704E-2"/>
    <n v="9.8684210526315784E-3"/>
    <n v="17.344443628860262"/>
  </r>
  <r>
    <x v="5"/>
    <x v="0"/>
    <x v="5"/>
    <x v="2"/>
    <s v="Southern Europe"/>
    <x v="0"/>
    <x v="3"/>
    <n v="154966.74"/>
    <n v="161369.22"/>
    <n v="1348"/>
    <n v="1418"/>
    <n v="96070.5"/>
    <n v="4999.32"/>
    <n v="1247716.31"/>
    <n v="11569"/>
    <n v="8"/>
    <n v="26"/>
    <n v="114.96048961424331"/>
    <n v="0.61994270512498362"/>
    <n v="0.96032403205518369"/>
    <n v="0.12420029998646086"/>
    <n v="1.9287833827893175E-2"/>
    <n v="30.997563668658938"/>
  </r>
  <r>
    <x v="5"/>
    <x v="0"/>
    <x v="5"/>
    <x v="2"/>
    <s v="Southern Europe"/>
    <x v="1"/>
    <x v="0"/>
    <n v="307709.81"/>
    <n v="318519.13"/>
    <n v="4274"/>
    <n v="4422"/>
    <n v="161925.68"/>
    <n v="5746.78"/>
    <n v="3114766.66"/>
    <n v="47783"/>
    <n v="12"/>
    <n v="73"/>
    <n v="71.995744033692091"/>
    <n v="0.52622852680582399"/>
    <n v="0.96606382794025591"/>
    <n v="9.8790645845682701E-2"/>
    <n v="1.7080018717828733E-2"/>
    <n v="53.544734616602689"/>
  </r>
  <r>
    <x v="5"/>
    <x v="0"/>
    <x v="5"/>
    <x v="2"/>
    <s v="Southern Europe"/>
    <x v="1"/>
    <x v="1"/>
    <n v="324119.53999999998"/>
    <n v="307559.94"/>
    <n v="1852"/>
    <n v="1730"/>
    <n v="197271.1"/>
    <n v="7739.26"/>
    <n v="2596191.14"/>
    <n v="15982"/>
    <n v="15"/>
    <n v="35"/>
    <n v="175.01055075593951"/>
    <n v="0.60863686280685214"/>
    <n v="1.0538418625000381"/>
    <n v="0.12484425164473828"/>
    <n v="1.8898488120950324E-2"/>
    <n v="41.879913583469218"/>
  </r>
  <r>
    <x v="5"/>
    <x v="0"/>
    <x v="5"/>
    <x v="2"/>
    <s v="Southern Europe"/>
    <x v="1"/>
    <x v="2"/>
    <n v="72013.31"/>
    <n v="68976.52"/>
    <n v="514"/>
    <n v="494"/>
    <n v="45762.37"/>
    <n v="3807.57"/>
    <n v="757057.03"/>
    <n v="5717"/>
    <n v="4"/>
    <n v="10"/>
    <n v="140.10371595330739"/>
    <n v="0.63547099834738885"/>
    <n v="1.0440264310231944"/>
    <n v="9.512270165432582E-2"/>
    <n v="1.9455252918287938E-2"/>
    <n v="18.913193979362163"/>
  </r>
  <r>
    <x v="5"/>
    <x v="0"/>
    <x v="5"/>
    <x v="2"/>
    <s v="Southern Europe"/>
    <x v="1"/>
    <x v="3"/>
    <n v="131855.81"/>
    <n v="127090.54"/>
    <n v="1147"/>
    <n v="1113"/>
    <n v="77198.94"/>
    <n v="3688.11"/>
    <n v="1170249.3400000001"/>
    <n v="10715"/>
    <n v="6"/>
    <n v="18"/>
    <n v="114.95711421098518"/>
    <n v="0.58548000273935596"/>
    <n v="1.0374950802789886"/>
    <n v="0.11267326158030561"/>
    <n v="1.5693112467306015E-2"/>
    <n v="35.751593634680091"/>
  </r>
  <r>
    <x v="5"/>
    <x v="0"/>
    <x v="5"/>
    <x v="2"/>
    <s v="Southern Europe"/>
    <x v="2"/>
    <x v="0"/>
    <n v="26318.74"/>
    <n v="28109.52"/>
    <n v="366"/>
    <n v="385"/>
    <n v="12680.97"/>
    <n v="426.86"/>
    <n v="362905.92"/>
    <n v="5686"/>
    <n v="1"/>
    <n v="8"/>
    <n v="71.909125683060111"/>
    <n v="0.48182283802340076"/>
    <n v="0.93629275775609122"/>
    <n v="7.25222118173217E-2"/>
    <n v="2.185792349726776E-2"/>
    <n v="61.656608724171861"/>
  </r>
  <r>
    <x v="5"/>
    <x v="0"/>
    <x v="5"/>
    <x v="2"/>
    <s v="Southern Europe"/>
    <x v="2"/>
    <x v="1"/>
    <n v="23626.69"/>
    <n v="23943.43"/>
    <n v="135"/>
    <n v="137"/>
    <n v="12916.99"/>
    <n v="577"/>
    <n v="274256.52"/>
    <n v="1668"/>
    <n v="1"/>
    <n v="4"/>
    <n v="175.0125185185185"/>
    <n v="0.54671179077560172"/>
    <n v="0.98677131889624825"/>
    <n v="8.6148143351341286E-2"/>
    <n v="2.9629629629629631E-2"/>
    <n v="40.947469670710568"/>
  </r>
  <r>
    <x v="5"/>
    <x v="0"/>
    <x v="5"/>
    <x v="2"/>
    <s v="Southern Europe"/>
    <x v="2"/>
    <x v="2"/>
    <n v="6219.79"/>
    <n v="5997.79"/>
    <n v="44"/>
    <n v="42"/>
    <n v="3627.66"/>
    <n v="337.91"/>
    <n v="88030.87"/>
    <n v="712"/>
    <n v="0"/>
    <n v="1"/>
    <n v="141.35886363636362"/>
    <n v="0.58324477192959889"/>
    <n v="1.0370136333549524"/>
    <n v="7.0654646489350839E-2"/>
    <n v="2.2727272727272728E-2"/>
    <n v="18.406646740256281"/>
  </r>
  <r>
    <x v="5"/>
    <x v="0"/>
    <x v="5"/>
    <x v="2"/>
    <s v="Southern Europe"/>
    <x v="2"/>
    <x v="3"/>
    <n v="10512.91"/>
    <n v="10200.51"/>
    <n v="91"/>
    <n v="87"/>
    <n v="5506.13"/>
    <n v="294.54000000000002"/>
    <n v="128515.05"/>
    <n v="1141"/>
    <n v="0"/>
    <n v="1"/>
    <n v="115.52648351648351"/>
    <n v="0.52374937101145169"/>
    <n v="1.0306259196844079"/>
    <n v="8.1802948370638298E-2"/>
    <n v="1.098901098901099E-2"/>
    <n v="35.692639369864871"/>
  </r>
  <r>
    <x v="5"/>
    <x v="0"/>
    <x v="5"/>
    <x v="3"/>
    <s v="Southern Europe"/>
    <x v="0"/>
    <x v="0"/>
    <n v="294542.12"/>
    <n v="280784.27"/>
    <n v="4091"/>
    <n v="3841"/>
    <n v="164894.51"/>
    <n v="5393.03"/>
    <n v="3005779.06"/>
    <n v="45954"/>
    <n v="11"/>
    <n v="38"/>
    <n v="71.997584942556827"/>
    <n v="0.55983337799021748"/>
    <n v="1.048997937099539"/>
    <n v="9.7991939567241504E-2"/>
    <n v="9.288682473722807E-3"/>
    <n v="54.615331270176505"/>
  </r>
  <r>
    <x v="5"/>
    <x v="0"/>
    <x v="5"/>
    <x v="3"/>
    <s v="Southern Europe"/>
    <x v="0"/>
    <x v="1"/>
    <n v="297935.21000000002"/>
    <n v="284120.25"/>
    <n v="1702"/>
    <n v="1622"/>
    <n v="194317.56"/>
    <n v="8138.53"/>
    <n v="2370940.54"/>
    <n v="14452"/>
    <n v="12"/>
    <n v="36"/>
    <n v="175.05006462984724"/>
    <n v="0.65221415085514722"/>
    <n v="1.0486236373507345"/>
    <n v="0.12566119013680538"/>
    <n v="2.1151586368977675E-2"/>
    <n v="36.607988174768664"/>
  </r>
  <r>
    <x v="5"/>
    <x v="0"/>
    <x v="5"/>
    <x v="3"/>
    <s v="Southern Europe"/>
    <x v="0"/>
    <x v="2"/>
    <n v="60954.57"/>
    <n v="55390.41"/>
    <n v="435"/>
    <n v="390"/>
    <n v="41345.26"/>
    <n v="3065.79"/>
    <n v="686622.02"/>
    <n v="5069"/>
    <n v="3"/>
    <n v="9"/>
    <n v="140.12544827586206"/>
    <n v="0.67829631149887537"/>
    <n v="1.1004534900536032"/>
    <n v="8.8774563332530462E-2"/>
    <n v="2.0689655172413793E-2"/>
    <n v="19.882173925807052"/>
  </r>
  <r>
    <x v="5"/>
    <x v="0"/>
    <x v="5"/>
    <x v="3"/>
    <s v="Southern Europe"/>
    <x v="0"/>
    <x v="3"/>
    <n v="116992.35"/>
    <n v="107235.41"/>
    <n v="1017"/>
    <n v="950"/>
    <n v="73428.52"/>
    <n v="3836.92"/>
    <n v="1076304.3799999999"/>
    <n v="10108"/>
    <n v="6"/>
    <n v="22"/>
    <n v="115.03672566371682"/>
    <n v="0.62763522572202368"/>
    <n v="1.0909861770473019"/>
    <n v="0.10869820115384091"/>
    <n v="2.1632251720747297E-2"/>
    <n v="30.49121430730899"/>
  </r>
  <r>
    <x v="5"/>
    <x v="0"/>
    <x v="5"/>
    <x v="3"/>
    <s v="Southern Europe"/>
    <x v="1"/>
    <x v="0"/>
    <n v="268382.40000000002"/>
    <n v="264715.77"/>
    <n v="3728"/>
    <n v="3616"/>
    <n v="138585.37"/>
    <n v="4460.13"/>
    <n v="2795946.42"/>
    <n v="43004"/>
    <n v="15"/>
    <n v="65"/>
    <n v="71.99098712446353"/>
    <n v="0.51637279493737287"/>
    <n v="1.0138511959449941"/>
    <n v="9.5989822294234098E-2"/>
    <n v="1.7435622317596565E-2"/>
    <n v="60.173672067854525"/>
  </r>
  <r>
    <x v="5"/>
    <x v="0"/>
    <x v="5"/>
    <x v="3"/>
    <s v="Southern Europe"/>
    <x v="1"/>
    <x v="1"/>
    <n v="261050.88"/>
    <n v="249594.05"/>
    <n v="1492"/>
    <n v="1425"/>
    <n v="159607.18"/>
    <n v="5886.34"/>
    <n v="2171253.4700000002"/>
    <n v="12896"/>
    <n v="10"/>
    <n v="26"/>
    <n v="174.96707774798929"/>
    <n v="0.61140257408823906"/>
    <n v="1.0459018554328519"/>
    <n v="0.1202304952447583"/>
    <n v="1.7426273458445041E-2"/>
    <n v="44.348590125612859"/>
  </r>
  <r>
    <x v="5"/>
    <x v="0"/>
    <x v="5"/>
    <x v="3"/>
    <s v="Southern Europe"/>
    <x v="1"/>
    <x v="2"/>
    <n v="58015.82"/>
    <n v="52920.28"/>
    <n v="414"/>
    <n v="379"/>
    <n v="37115.599999999999"/>
    <n v="3097.4"/>
    <n v="645149.76"/>
    <n v="4746"/>
    <n v="3"/>
    <n v="7"/>
    <n v="140.13483091787438"/>
    <n v="0.63974964070145002"/>
    <n v="1.0962870944749348"/>
    <n v="8.9926128159762475E-2"/>
    <n v="1.6908212560386472E-2"/>
    <n v="18.730490088461288"/>
  </r>
  <r>
    <x v="5"/>
    <x v="0"/>
    <x v="5"/>
    <x v="3"/>
    <s v="Southern Europe"/>
    <x v="1"/>
    <x v="3"/>
    <n v="99062.5"/>
    <n v="90318.83"/>
    <n v="861"/>
    <n v="793"/>
    <n v="58061.58"/>
    <n v="3193.42"/>
    <n v="1001619.81"/>
    <n v="9725"/>
    <n v="4"/>
    <n v="14"/>
    <n v="115.05516840882694"/>
    <n v="0.58611058675078864"/>
    <n v="1.096808937848287"/>
    <n v="9.8902297070182749E-2"/>
    <n v="1.6260162601626018E-2"/>
    <n v="31.020817806614851"/>
  </r>
  <r>
    <x v="5"/>
    <x v="0"/>
    <x v="5"/>
    <x v="3"/>
    <s v="Southern Europe"/>
    <x v="2"/>
    <x v="0"/>
    <n v="20458.93"/>
    <n v="19120.14"/>
    <n v="284"/>
    <n v="268"/>
    <n v="9773.36"/>
    <n v="380.3"/>
    <n v="284749.33"/>
    <n v="4261"/>
    <n v="1"/>
    <n v="4"/>
    <n v="72.038485915492956"/>
    <n v="0.47770631210918657"/>
    <n v="1.0700198847916387"/>
    <n v="7.1848913568997683E-2"/>
    <n v="1.4084507042253521E-2"/>
    <n v="53.796818301341048"/>
  </r>
  <r>
    <x v="5"/>
    <x v="0"/>
    <x v="5"/>
    <x v="3"/>
    <s v="Southern Europe"/>
    <x v="2"/>
    <x v="1"/>
    <n v="19125.919999999998"/>
    <n v="17912.87"/>
    <n v="109"/>
    <n v="104"/>
    <n v="10757.8"/>
    <n v="516.11"/>
    <n v="233229.93"/>
    <n v="1468"/>
    <n v="1"/>
    <n v="4"/>
    <n v="175.46715596330273"/>
    <n v="0.56247228891472933"/>
    <n v="1.0677194665064837"/>
    <n v="8.2004569482141507E-2"/>
    <n v="3.669724770642202E-2"/>
    <n v="37.05783650772122"/>
  </r>
  <r>
    <x v="5"/>
    <x v="0"/>
    <x v="5"/>
    <x v="3"/>
    <s v="Southern Europe"/>
    <x v="2"/>
    <x v="2"/>
    <n v="4252.16"/>
    <n v="3741.33"/>
    <n v="30"/>
    <n v="26"/>
    <n v="2436.62"/>
    <n v="247.87"/>
    <n v="68443.72"/>
    <n v="515"/>
    <n v="0"/>
    <n v="1"/>
    <n v="141.73866666666666"/>
    <n v="0.57303111830222753"/>
    <n v="1.1365370068932705"/>
    <n v="6.2126371857052769E-2"/>
    <n v="3.3333333333333333E-2"/>
    <n v="17.154798886513092"/>
  </r>
  <r>
    <x v="5"/>
    <x v="0"/>
    <x v="5"/>
    <x v="3"/>
    <s v="Southern Europe"/>
    <x v="2"/>
    <x v="3"/>
    <n v="7986.75"/>
    <n v="7329.88"/>
    <n v="69"/>
    <n v="63"/>
    <n v="4242.09"/>
    <n v="237.69"/>
    <n v="102268.32"/>
    <n v="975"/>
    <n v="0"/>
    <n v="2"/>
    <n v="115.75"/>
    <n v="0.53114095220208468"/>
    <n v="1.089615382516494"/>
    <n v="7.8096032085009315E-2"/>
    <n v="2.8985507246376812E-2"/>
    <n v="33.60153982077496"/>
  </r>
  <r>
    <x v="5"/>
    <x v="0"/>
    <x v="5"/>
    <x v="4"/>
    <s v="Western Europe"/>
    <x v="0"/>
    <x v="0"/>
    <n v="233359.62"/>
    <n v="237092.37"/>
    <n v="3241"/>
    <n v="3250"/>
    <n v="131245.70000000001"/>
    <n v="3979.65"/>
    <n v="1695157.38"/>
    <n v="26129"/>
    <n v="10"/>
    <n v="49"/>
    <n v="72.00235112619562"/>
    <n v="0.56241821099982947"/>
    <n v="0.98425613612112439"/>
    <n v="0.13766251013224506"/>
    <n v="1.511879049676026E-2"/>
    <n v="58.638226979759523"/>
  </r>
  <r>
    <x v="5"/>
    <x v="0"/>
    <x v="5"/>
    <x v="4"/>
    <s v="Western Europe"/>
    <x v="0"/>
    <x v="1"/>
    <n v="224641.6"/>
    <n v="212612.02"/>
    <n v="1284"/>
    <n v="1218"/>
    <n v="148749.72"/>
    <n v="5368.52"/>
    <n v="1341195.25"/>
    <n v="8611"/>
    <n v="11"/>
    <n v="14"/>
    <n v="174.95451713395639"/>
    <n v="0.66216462133460585"/>
    <n v="1.0565799619419449"/>
    <n v="0.16749358454706725"/>
    <n v="1.0903426791277258E-2"/>
    <n v="41.844232674927163"/>
  </r>
  <r>
    <x v="5"/>
    <x v="0"/>
    <x v="5"/>
    <x v="4"/>
    <s v="Western Europe"/>
    <x v="0"/>
    <x v="2"/>
    <n v="48502.79"/>
    <n v="44609.41"/>
    <n v="346"/>
    <n v="313"/>
    <n v="33224.620000000003"/>
    <n v="2604.1"/>
    <n v="392638.37"/>
    <n v="3124"/>
    <n v="2"/>
    <n v="7"/>
    <n v="140.18147398843931"/>
    <n v="0.68500430593786465"/>
    <n v="1.0872771014008031"/>
    <n v="0.12353043845409199"/>
    <n v="2.023121387283237E-2"/>
    <n v="18.625548174033256"/>
  </r>
  <r>
    <x v="5"/>
    <x v="0"/>
    <x v="5"/>
    <x v="4"/>
    <s v="Western Europe"/>
    <x v="0"/>
    <x v="3"/>
    <n v="97313.19"/>
    <n v="95669.81"/>
    <n v="846"/>
    <n v="835"/>
    <n v="61359.91"/>
    <n v="2929.33"/>
    <n v="599980.69999999995"/>
    <n v="5569"/>
    <n v="4"/>
    <n v="13"/>
    <n v="115.02741134751773"/>
    <n v="0.63054052590404241"/>
    <n v="1.0171776237456729"/>
    <n v="0.16219386723606277"/>
    <n v="1.5366430260047281E-2"/>
    <n v="33.220289281166686"/>
  </r>
  <r>
    <x v="5"/>
    <x v="0"/>
    <x v="5"/>
    <x v="4"/>
    <s v="Western Europe"/>
    <x v="1"/>
    <x v="0"/>
    <n v="207090.25"/>
    <n v="206893.97"/>
    <n v="2876"/>
    <n v="2856"/>
    <n v="107042.14"/>
    <n v="3961.58"/>
    <n v="1499710.69"/>
    <n v="22737"/>
    <n v="9"/>
    <n v="36"/>
    <n v="72.006345618915162"/>
    <n v="0.51688642995022704"/>
    <n v="1.0009486985048428"/>
    <n v="0.13808679992805814"/>
    <n v="1.2517385257301807E-2"/>
    <n v="52.274660615209086"/>
  </r>
  <r>
    <x v="5"/>
    <x v="0"/>
    <x v="5"/>
    <x v="4"/>
    <s v="Western Europe"/>
    <x v="1"/>
    <x v="1"/>
    <n v="203406.66"/>
    <n v="197534.92"/>
    <n v="1162"/>
    <n v="1107"/>
    <n v="123398.31"/>
    <n v="4596.82"/>
    <n v="1193735.67"/>
    <n v="7275"/>
    <n v="11"/>
    <n v="13"/>
    <n v="175.04876075731497"/>
    <n v="0.60665815957058633"/>
    <n v="1.0297250734199299"/>
    <n v="0.17039505906697083"/>
    <n v="1.1187607573149742E-2"/>
    <n v="44.24942895305886"/>
  </r>
  <r>
    <x v="5"/>
    <x v="0"/>
    <x v="5"/>
    <x v="4"/>
    <s v="Western Europe"/>
    <x v="1"/>
    <x v="2"/>
    <n v="42533.18"/>
    <n v="40667.78"/>
    <n v="304"/>
    <n v="288"/>
    <n v="27458.720000000001"/>
    <n v="2271.54"/>
    <n v="364294.97"/>
    <n v="2834"/>
    <n v="2"/>
    <n v="6"/>
    <n v="139.91177631578947"/>
    <n v="0.64558351856127383"/>
    <n v="1.0458692360389479"/>
    <n v="0.11675478253240774"/>
    <n v="1.9736842105263157E-2"/>
    <n v="18.724380816538559"/>
  </r>
  <r>
    <x v="5"/>
    <x v="0"/>
    <x v="5"/>
    <x v="4"/>
    <s v="Western Europe"/>
    <x v="1"/>
    <x v="3"/>
    <n v="78610.55"/>
    <n v="75835.100000000006"/>
    <n v="684"/>
    <n v="651"/>
    <n v="45263.88"/>
    <n v="2201.52"/>
    <n v="530777.81999999995"/>
    <n v="4783"/>
    <n v="4"/>
    <n v="11"/>
    <n v="114.92770467836257"/>
    <n v="0.57579904987307673"/>
    <n v="1.0365984880352237"/>
    <n v="0.1481044366171895"/>
    <n v="1.6081871345029239E-2"/>
    <n v="35.707397616192452"/>
  </r>
  <r>
    <x v="5"/>
    <x v="0"/>
    <x v="5"/>
    <x v="4"/>
    <s v="Western Europe"/>
    <x v="2"/>
    <x v="0"/>
    <n v="18912.5"/>
    <n v="18544.52"/>
    <n v="263"/>
    <n v="259"/>
    <n v="8913.94"/>
    <n v="327.96"/>
    <n v="202798.58"/>
    <n v="3047"/>
    <n v="1"/>
    <n v="5"/>
    <n v="71.910646387832699"/>
    <n v="0.47132531394580307"/>
    <n v="1.0198430587580589"/>
    <n v="9.3257556339891537E-2"/>
    <n v="1.9011406844106463E-2"/>
    <n v="57.667093547993659"/>
  </r>
  <r>
    <x v="5"/>
    <x v="0"/>
    <x v="5"/>
    <x v="4"/>
    <s v="Western Europe"/>
    <x v="2"/>
    <x v="1"/>
    <n v="19479.009999999998"/>
    <n v="19184.919999999998"/>
    <n v="111"/>
    <n v="109"/>
    <n v="10827.32"/>
    <n v="532.32000000000005"/>
    <n v="169789.05"/>
    <n v="1025"/>
    <n v="1"/>
    <n v="3"/>
    <n v="175.48657657657657"/>
    <n v="0.55584549728143273"/>
    <n v="1.0153292273306327"/>
    <n v="0.11472477170936524"/>
    <n v="2.7027027027027029E-2"/>
    <n v="36.592669822663055"/>
  </r>
  <r>
    <x v="5"/>
    <x v="0"/>
    <x v="5"/>
    <x v="4"/>
    <s v="Western Europe"/>
    <x v="2"/>
    <x v="2"/>
    <n v="4637.17"/>
    <n v="4276.9799999999996"/>
    <n v="33"/>
    <n v="31"/>
    <n v="2659.34"/>
    <n v="238.05"/>
    <n v="51761.75"/>
    <n v="419"/>
    <n v="0"/>
    <n v="1"/>
    <n v="140.52030303030304"/>
    <n v="0.57348339612306642"/>
    <n v="1.0842159654709633"/>
    <n v="8.9586808792206596E-2"/>
    <n v="3.0303030303030304E-2"/>
    <n v="19.479815164881327"/>
  </r>
  <r>
    <x v="5"/>
    <x v="0"/>
    <x v="5"/>
    <x v="4"/>
    <s v="Western Europe"/>
    <x v="2"/>
    <x v="3"/>
    <n v="8056.63"/>
    <n v="8060.36"/>
    <n v="70"/>
    <n v="69"/>
    <n v="4200.72"/>
    <n v="230.22"/>
    <n v="74382.080000000002"/>
    <n v="715"/>
    <n v="0"/>
    <n v="1"/>
    <n v="115.09471428571429"/>
    <n v="0.52139914579669167"/>
    <n v="0.99953724151278611"/>
    <n v="0.10831412619813804"/>
    <n v="1.4285714285714285E-2"/>
    <n v="34.995352271740074"/>
  </r>
  <r>
    <x v="5"/>
    <x v="0"/>
    <x v="5"/>
    <x v="5"/>
    <s v="Central &amp; Eastern Europe"/>
    <x v="0"/>
    <x v="0"/>
    <n v="186984.49"/>
    <n v="177475.11"/>
    <n v="2597"/>
    <n v="2439"/>
    <n v="103848.89"/>
    <n v="3593.59"/>
    <n v="2063741.45"/>
    <n v="30900"/>
    <n v="10"/>
    <n v="33"/>
    <n v="72.000188679245284"/>
    <n v="0.5553877222650927"/>
    <n v="1.0535814853136307"/>
    <n v="9.0604610378882483E-2"/>
    <n v="1.2706969580284944E-2"/>
    <n v="52.032783372616237"/>
  </r>
  <r>
    <x v="5"/>
    <x v="0"/>
    <x v="5"/>
    <x v="5"/>
    <s v="Central &amp; Eastern Europe"/>
    <x v="0"/>
    <x v="1"/>
    <n v="184323.23"/>
    <n v="176850.65"/>
    <n v="1053"/>
    <n v="1019"/>
    <n v="119944.03"/>
    <n v="4557.25"/>
    <n v="1712697.56"/>
    <n v="10377"/>
    <n v="7"/>
    <n v="17"/>
    <n v="175.04580246913582"/>
    <n v="0.65072660673318272"/>
    <n v="1.0422536190848042"/>
    <n v="0.10762158731632689"/>
    <n v="1.6144349477682812E-2"/>
    <n v="40.446152833397335"/>
  </r>
  <r>
    <x v="5"/>
    <x v="0"/>
    <x v="5"/>
    <x v="5"/>
    <s v="Central &amp; Eastern Europe"/>
    <x v="0"/>
    <x v="2"/>
    <n v="45820"/>
    <n v="40831.4"/>
    <n v="327"/>
    <n v="290"/>
    <n v="31472.98"/>
    <n v="2590.4299999999998"/>
    <n v="505434.05"/>
    <n v="3906"/>
    <n v="2"/>
    <n v="6"/>
    <n v="140.12232415902142"/>
    <n v="0.6868830205150589"/>
    <n v="1.1221755805581"/>
    <n v="9.0654755056569697E-2"/>
    <n v="1.834862385321101E-2"/>
    <n v="17.688183042969701"/>
  </r>
  <r>
    <x v="5"/>
    <x v="0"/>
    <x v="5"/>
    <x v="5"/>
    <s v="Central &amp; Eastern Europe"/>
    <x v="0"/>
    <x v="3"/>
    <n v="69454.95"/>
    <n v="65210.25"/>
    <n v="604"/>
    <n v="572"/>
    <n v="43084.49"/>
    <n v="1875.32"/>
    <n v="741947"/>
    <n v="7325"/>
    <n v="3"/>
    <n v="9"/>
    <n v="114.99163907284768"/>
    <n v="0.62032281356476393"/>
    <n v="1.0650925276317755"/>
    <n v="9.3611740461245874E-2"/>
    <n v="1.4900662251655629E-2"/>
    <n v="37.036319134867647"/>
  </r>
  <r>
    <x v="5"/>
    <x v="0"/>
    <x v="5"/>
    <x v="5"/>
    <s v="Central &amp; Eastern Europe"/>
    <x v="1"/>
    <x v="0"/>
    <n v="174982.08"/>
    <n v="174980.36"/>
    <n v="2430"/>
    <n v="2420"/>
    <n v="91592.56"/>
    <n v="2840.46"/>
    <n v="1953819.77"/>
    <n v="29581"/>
    <n v="7"/>
    <n v="20"/>
    <n v="72.009086419753075"/>
    <n v="0.52343965736377118"/>
    <n v="1.0000098296745989"/>
    <n v="8.9558966843702265E-2"/>
    <n v="8.23045267489712E-3"/>
    <n v="61.603430430282415"/>
  </r>
  <r>
    <x v="5"/>
    <x v="0"/>
    <x v="5"/>
    <x v="5"/>
    <s v="Central &amp; Eastern Europe"/>
    <x v="1"/>
    <x v="1"/>
    <n v="151493.34"/>
    <n v="138792.92000000001"/>
    <n v="866"/>
    <n v="787"/>
    <n v="92285.27"/>
    <n v="3532.27"/>
    <n v="1474514.22"/>
    <n v="9136"/>
    <n v="7"/>
    <n v="10"/>
    <n v="174.9345727482679"/>
    <n v="0.60917047574500638"/>
    <n v="1.0915062526244133"/>
    <n v="0.10274118617859107"/>
    <n v="1.1547344110854504E-2"/>
    <n v="42.888380559809981"/>
  </r>
  <r>
    <x v="5"/>
    <x v="0"/>
    <x v="5"/>
    <x v="5"/>
    <s v="Central &amp; Eastern Europe"/>
    <x v="1"/>
    <x v="2"/>
    <n v="38951.129999999997"/>
    <n v="35691.78"/>
    <n v="278"/>
    <n v="250"/>
    <n v="25243.200000000001"/>
    <n v="2274.1"/>
    <n v="440624.23"/>
    <n v="3416"/>
    <n v="2"/>
    <n v="5"/>
    <n v="140.11197841726619"/>
    <n v="0.64807362456493567"/>
    <n v="1.0913193457989487"/>
    <n v="8.8399882139935881E-2"/>
    <n v="1.7985611510791366E-2"/>
    <n v="17.128151796315024"/>
  </r>
  <r>
    <x v="5"/>
    <x v="0"/>
    <x v="5"/>
    <x v="5"/>
    <s v="Central &amp; Eastern Europe"/>
    <x v="1"/>
    <x v="3"/>
    <n v="61288.94"/>
    <n v="59155.14"/>
    <n v="533"/>
    <n v="505"/>
    <n v="35445.01"/>
    <n v="1889.01"/>
    <n v="694088.03"/>
    <n v="6843"/>
    <n v="3"/>
    <n v="6"/>
    <n v="114.98863039399625"/>
    <n v="0.57832636687793915"/>
    <n v="1.0360712526417823"/>
    <n v="8.8301393124442726E-2"/>
    <n v="1.125703564727955E-2"/>
    <n v="32.445005584936027"/>
  </r>
  <r>
    <x v="5"/>
    <x v="0"/>
    <x v="5"/>
    <x v="5"/>
    <s v="Central &amp; Eastern Europe"/>
    <x v="2"/>
    <x v="0"/>
    <n v="12440.94"/>
    <n v="11969.59"/>
    <n v="173"/>
    <n v="170"/>
    <n v="5856.23"/>
    <n v="206.12"/>
    <n v="202433.82"/>
    <n v="3141"/>
    <n v="1"/>
    <n v="3"/>
    <n v="71.912947976878613"/>
    <n v="0.47072246952400698"/>
    <n v="1.0393789595132332"/>
    <n v="6.1456825741864674E-2"/>
    <n v="1.7341040462427744E-2"/>
    <n v="60.357752765379395"/>
  </r>
  <r>
    <x v="5"/>
    <x v="0"/>
    <x v="5"/>
    <x v="5"/>
    <s v="Central &amp; Eastern Europe"/>
    <x v="2"/>
    <x v="1"/>
    <n v="11881.62"/>
    <n v="11155.96"/>
    <n v="68"/>
    <n v="63"/>
    <n v="6549.93"/>
    <n v="314.83"/>
    <n v="164915.25"/>
    <n v="977"/>
    <n v="1"/>
    <n v="1"/>
    <n v="174.72970588235296"/>
    <n v="0.55126573649047861"/>
    <n v="1.0650468449151844"/>
    <n v="7.2046824050535058E-2"/>
    <n v="1.4705882352941176E-2"/>
    <n v="37.739796080424362"/>
  </r>
  <r>
    <x v="5"/>
    <x v="0"/>
    <x v="5"/>
    <x v="5"/>
    <s v="Central &amp; Eastern Europe"/>
    <x v="2"/>
    <x v="2"/>
    <n v="3025.66"/>
    <n v="2864.8"/>
    <n v="22"/>
    <n v="21"/>
    <n v="1771.84"/>
    <n v="152.15"/>
    <n v="51806.58"/>
    <n v="384"/>
    <n v="0"/>
    <n v="1"/>
    <n v="137.53"/>
    <n v="0.58560446315845138"/>
    <n v="1.0561505166154703"/>
    <n v="5.8403005950209412E-2"/>
    <n v="4.5454545454545456E-2"/>
    <n v="19.88603351955307"/>
  </r>
  <r>
    <x v="5"/>
    <x v="0"/>
    <x v="5"/>
    <x v="5"/>
    <s v="Central &amp; Eastern Europe"/>
    <x v="2"/>
    <x v="3"/>
    <n v="4961.97"/>
    <n v="4800.08"/>
    <n v="43"/>
    <n v="42"/>
    <n v="2600.19"/>
    <n v="156.93"/>
    <n v="72731.77"/>
    <n v="661"/>
    <n v="0"/>
    <n v="1"/>
    <n v="115.39465116279071"/>
    <n v="0.52402372444815259"/>
    <n v="1.0337265212246463"/>
    <n v="6.822286876835254E-2"/>
    <n v="2.3255813953488372E-2"/>
    <n v="31.619002102848405"/>
  </r>
  <r>
    <x v="5"/>
    <x v="0"/>
    <x v="5"/>
    <x v="6"/>
    <s v="DACH"/>
    <x v="0"/>
    <x v="0"/>
    <n v="215473.19"/>
    <n v="214703.11"/>
    <n v="2993"/>
    <n v="2983"/>
    <n v="120911.09"/>
    <n v="4019.26"/>
    <n v="1337858.67"/>
    <n v="19082"/>
    <n v="11"/>
    <n v="26"/>
    <n v="71.992378884062816"/>
    <n v="0.56114215415848256"/>
    <n v="1.0035867202855144"/>
    <n v="0.1610582603616868"/>
    <n v="8.6869361844303366E-3"/>
    <n v="53.61016455765489"/>
  </r>
  <r>
    <x v="5"/>
    <x v="0"/>
    <x v="5"/>
    <x v="6"/>
    <s v="DACH"/>
    <x v="0"/>
    <x v="1"/>
    <n v="186361.3"/>
    <n v="175419.96"/>
    <n v="1065"/>
    <n v="1006"/>
    <n v="122611.34"/>
    <n v="4378.3"/>
    <n v="1051156.8"/>
    <n v="6368"/>
    <n v="8"/>
    <n v="10"/>
    <n v="174.98713615023473"/>
    <n v="0.65792275542186063"/>
    <n v="1.0623722636808264"/>
    <n v="0.17729162766201959"/>
    <n v="9.3896713615023476E-3"/>
    <n v="42.564762579083201"/>
  </r>
  <r>
    <x v="5"/>
    <x v="0"/>
    <x v="5"/>
    <x v="6"/>
    <s v="DACH"/>
    <x v="0"/>
    <x v="2"/>
    <n v="41247.31"/>
    <n v="38995.879999999997"/>
    <n v="295"/>
    <n v="276"/>
    <n v="28121.98"/>
    <n v="2096.0300000000002"/>
    <n v="313535.62"/>
    <n v="2415"/>
    <n v="2"/>
    <n v="6"/>
    <n v="139.82138983050848"/>
    <n v="0.68178943063196129"/>
    <n v="1.0577350735513598"/>
    <n v="0.13155541944484647"/>
    <n v="2.0338983050847456E-2"/>
    <n v="19.678778452598483"/>
  </r>
  <r>
    <x v="5"/>
    <x v="0"/>
    <x v="5"/>
    <x v="6"/>
    <s v="DACH"/>
    <x v="0"/>
    <x v="3"/>
    <n v="77817.100000000006"/>
    <n v="77011.25"/>
    <n v="677"/>
    <n v="675"/>
    <n v="47959.85"/>
    <n v="2174.69"/>
    <n v="480671.46"/>
    <n v="4435"/>
    <n v="4"/>
    <n v="15"/>
    <n v="114.9440177252585"/>
    <n v="0.61631505157606736"/>
    <n v="1.0104640555762958"/>
    <n v="0.16189249097502065"/>
    <n v="2.2156573116691284E-2"/>
    <n v="35.783077128234368"/>
  </r>
  <r>
    <x v="5"/>
    <x v="0"/>
    <x v="5"/>
    <x v="6"/>
    <s v="DACH"/>
    <x v="1"/>
    <x v="0"/>
    <n v="161391.32999999999"/>
    <n v="161035.57"/>
    <n v="2242"/>
    <n v="2201"/>
    <n v="85047.37"/>
    <n v="3074.39"/>
    <n v="1094062.8"/>
    <n v="15900"/>
    <n v="9"/>
    <n v="43"/>
    <n v="71.98542818911686"/>
    <n v="0.52696368510006086"/>
    <n v="1.0022092013584327"/>
    <n v="0.14751559965296324"/>
    <n v="1.9179304192685102E-2"/>
    <n v="52.495399087298615"/>
  </r>
  <r>
    <x v="5"/>
    <x v="0"/>
    <x v="5"/>
    <x v="6"/>
    <s v="DACH"/>
    <x v="1"/>
    <x v="1"/>
    <n v="157655.4"/>
    <n v="153073.15"/>
    <n v="901"/>
    <n v="892"/>
    <n v="95455.79"/>
    <n v="4090.57"/>
    <n v="912777.85"/>
    <n v="5646"/>
    <n v="9"/>
    <n v="13"/>
    <n v="174.97824639289678"/>
    <n v="0.6054711097748634"/>
    <n v="1.0299350343283586"/>
    <n v="0.17272044890221647"/>
    <n v="1.4428412874583796E-2"/>
    <n v="38.541181302361281"/>
  </r>
  <r>
    <x v="5"/>
    <x v="0"/>
    <x v="5"/>
    <x v="6"/>
    <s v="DACH"/>
    <x v="1"/>
    <x v="2"/>
    <n v="35475.769999999997"/>
    <n v="32513.96"/>
    <n v="253"/>
    <n v="229"/>
    <n v="22500.22"/>
    <n v="1828.88"/>
    <n v="265565.84000000003"/>
    <n v="1953"/>
    <n v="1"/>
    <n v="5"/>
    <n v="140.22043478260869"/>
    <n v="0.63424190651816725"/>
    <n v="1.0910934872282552"/>
    <n v="0.13358559218309099"/>
    <n v="1.9762845849802372E-2"/>
    <n v="19.397538384147673"/>
  </r>
  <r>
    <x v="5"/>
    <x v="0"/>
    <x v="5"/>
    <x v="6"/>
    <s v="DACH"/>
    <x v="1"/>
    <x v="3"/>
    <n v="60404.14"/>
    <n v="58088.66"/>
    <n v="525"/>
    <n v="512"/>
    <n v="34791.379999999997"/>
    <n v="1738.07"/>
    <n v="406766.46"/>
    <n v="3853"/>
    <n v="2"/>
    <n v="9"/>
    <n v="115.05550476190476"/>
    <n v="0.57597674596476334"/>
    <n v="1.0398611364076913"/>
    <n v="0.14849832997538684"/>
    <n v="1.7142857142857144E-2"/>
    <n v="34.75357149021616"/>
  </r>
  <r>
    <x v="5"/>
    <x v="0"/>
    <x v="5"/>
    <x v="6"/>
    <s v="DACH"/>
    <x v="2"/>
    <x v="0"/>
    <n v="12082.87"/>
    <n v="12185.52"/>
    <n v="168"/>
    <n v="167"/>
    <n v="5803.24"/>
    <n v="229.5"/>
    <n v="122830.19"/>
    <n v="1857"/>
    <n v="1"/>
    <n v="4"/>
    <n v="71.921845238095244"/>
    <n v="0.48028655443615625"/>
    <n v="0.9915760673323748"/>
    <n v="9.8370522751776254E-2"/>
    <n v="2.3809523809523808E-2"/>
    <n v="52.648671023965143"/>
  </r>
  <r>
    <x v="5"/>
    <x v="0"/>
    <x v="5"/>
    <x v="6"/>
    <s v="DACH"/>
    <x v="2"/>
    <x v="1"/>
    <n v="12422.95"/>
    <n v="12049.51"/>
    <n v="71"/>
    <n v="68"/>
    <n v="6897.92"/>
    <n v="317.60000000000002"/>
    <n v="99190.63"/>
    <n v="639"/>
    <n v="0"/>
    <n v="2"/>
    <n v="174.97112676056338"/>
    <n v="0.55525619921194236"/>
    <n v="1.0309921316302488"/>
    <n v="0.1252431807318897"/>
    <n v="2.8169014084507043E-2"/>
    <n v="39.115081863979846"/>
  </r>
  <r>
    <x v="5"/>
    <x v="0"/>
    <x v="5"/>
    <x v="6"/>
    <s v="DACH"/>
    <x v="2"/>
    <x v="2"/>
    <n v="2765.8"/>
    <n v="2621.85"/>
    <n v="20"/>
    <n v="19"/>
    <n v="1624.37"/>
    <n v="143.06"/>
    <n v="30804.46"/>
    <n v="233"/>
    <n v="0"/>
    <n v="1"/>
    <n v="138.29000000000002"/>
    <n v="0.58730566201460688"/>
    <n v="1.0549039800141122"/>
    <n v="8.9785699862941937E-2"/>
    <n v="0.05"/>
    <n v="19.333146931357472"/>
  </r>
  <r>
    <x v="5"/>
    <x v="0"/>
    <x v="5"/>
    <x v="6"/>
    <s v="DACH"/>
    <x v="2"/>
    <x v="3"/>
    <n v="5207.1499999999996"/>
    <n v="5196.57"/>
    <n v="45"/>
    <n v="46"/>
    <n v="2729.24"/>
    <n v="152.04"/>
    <n v="45092.959999999999"/>
    <n v="422"/>
    <n v="0"/>
    <n v="1"/>
    <n v="115.71444444444444"/>
    <n v="0.52413316305464597"/>
    <n v="1.002035958334055"/>
    <n v="0.11547589690275377"/>
    <n v="2.2222222222222223E-2"/>
    <n v="34.248553012365164"/>
  </r>
  <r>
    <x v="6"/>
    <x v="0"/>
    <x v="6"/>
    <x v="0"/>
    <s v="DACH"/>
    <x v="0"/>
    <x v="0"/>
    <n v="990810.26"/>
    <n v="1009126.25"/>
    <n v="13761"/>
    <n v="13825"/>
    <n v="561464.02"/>
    <n v="16267.64"/>
    <n v="6105789.9800000004"/>
    <n v="89187"/>
    <n v="44"/>
    <n v="181"/>
    <n v="72.001326938449239"/>
    <n v="0.56667158452719291"/>
    <n v="0.98184965458979989"/>
    <n v="0.16227388482824953"/>
    <n v="1.3153113872538333E-2"/>
    <n v="60.906822378660955"/>
  </r>
  <r>
    <x v="6"/>
    <x v="0"/>
    <x v="6"/>
    <x v="0"/>
    <s v="DACH"/>
    <x v="0"/>
    <x v="1"/>
    <n v="951228.88"/>
    <n v="915720.85"/>
    <n v="5436"/>
    <n v="5183"/>
    <n v="614656.59"/>
    <n v="21737.43"/>
    <n v="4772795.7699999996"/>
    <n v="28633"/>
    <n v="53"/>
    <n v="51"/>
    <n v="174.98691685062545"/>
    <n v="0.64617107714391508"/>
    <n v="1.0387760418472507"/>
    <n v="0.19930223831890467"/>
    <n v="9.3818984547461362E-3"/>
    <n v="43.759951383397208"/>
  </r>
  <r>
    <x v="6"/>
    <x v="0"/>
    <x v="6"/>
    <x v="0"/>
    <s v="DACH"/>
    <x v="0"/>
    <x v="2"/>
    <n v="209274.26"/>
    <n v="189782.87"/>
    <n v="1495"/>
    <n v="1358"/>
    <n v="143758.72"/>
    <n v="10931.73"/>
    <n v="1413370.86"/>
    <n v="11336"/>
    <n v="11"/>
    <n v="21"/>
    <n v="139.98278260869566"/>
    <n v="0.68693933023583498"/>
    <n v="1.1027036317872103"/>
    <n v="0.14806747890642091"/>
    <n v="1.4046822742474917E-2"/>
    <n v="19.143745774913945"/>
  </r>
  <r>
    <x v="6"/>
    <x v="0"/>
    <x v="6"/>
    <x v="0"/>
    <s v="DACH"/>
    <x v="0"/>
    <x v="3"/>
    <n v="387888.15"/>
    <n v="370629.54"/>
    <n v="3373"/>
    <n v="3193"/>
    <n v="241742.46"/>
    <n v="12021.22"/>
    <n v="2138151.9"/>
    <n v="20348"/>
    <n v="16"/>
    <n v="46"/>
    <n v="114.99796916691373"/>
    <n v="0.62322723702696248"/>
    <n v="1.0465656623052768"/>
    <n v="0.1814128126257073"/>
    <n v="1.3637711236288172E-2"/>
    <n v="32.266953770083241"/>
  </r>
  <r>
    <x v="6"/>
    <x v="0"/>
    <x v="6"/>
    <x v="0"/>
    <s v="DACH"/>
    <x v="1"/>
    <x v="0"/>
    <n v="843435.18"/>
    <n v="823999.08"/>
    <n v="11714"/>
    <n v="11271"/>
    <n v="441036.05"/>
    <n v="14733.43"/>
    <n v="4889921.3099999996"/>
    <n v="71010"/>
    <n v="36"/>
    <n v="155"/>
    <n v="72.002320300495143"/>
    <n v="0.52290449871915468"/>
    <n v="1.0235875263355878"/>
    <n v="0.17248440752515914"/>
    <n v="1.3232030049513403E-2"/>
    <n v="57.246356075944298"/>
  </r>
  <r>
    <x v="6"/>
    <x v="0"/>
    <x v="6"/>
    <x v="0"/>
    <s v="DACH"/>
    <x v="1"/>
    <x v="1"/>
    <n v="787964.17"/>
    <n v="752931.75"/>
    <n v="4503"/>
    <n v="4229"/>
    <n v="483091.01"/>
    <n v="19947.88"/>
    <n v="3928165.28"/>
    <n v="22995"/>
    <n v="44"/>
    <n v="52"/>
    <n v="174.98649122807018"/>
    <n v="0.613087534170494"/>
    <n v="1.0465280153214418"/>
    <n v="0.20059343582406494"/>
    <n v="1.1547856984232734E-2"/>
    <n v="39.501148492972689"/>
  </r>
  <r>
    <x v="6"/>
    <x v="0"/>
    <x v="6"/>
    <x v="0"/>
    <s v="DACH"/>
    <x v="1"/>
    <x v="2"/>
    <n v="172438.1"/>
    <n v="160414.79999999999"/>
    <n v="1232"/>
    <n v="1168"/>
    <n v="111144.38"/>
    <n v="10400.18"/>
    <n v="1191972.58"/>
    <n v="9356"/>
    <n v="10"/>
    <n v="15"/>
    <n v="139.96599025974027"/>
    <n v="0.64454653582937882"/>
    <n v="1.0749513137191831"/>
    <n v="0.1446661633776844"/>
    <n v="1.2175324675324676E-2"/>
    <n v="16.58029957173818"/>
  </r>
  <r>
    <x v="6"/>
    <x v="0"/>
    <x v="6"/>
    <x v="0"/>
    <s v="DACH"/>
    <x v="1"/>
    <x v="3"/>
    <n v="321745.24"/>
    <n v="301891.71000000002"/>
    <n v="2798"/>
    <n v="2630"/>
    <n v="184568.81"/>
    <n v="10273.85"/>
    <n v="1755551.81"/>
    <n v="15696"/>
    <n v="15"/>
    <n v="44"/>
    <n v="114.99115082201573"/>
    <n v="0.5736489217369618"/>
    <n v="1.0657637468746657"/>
    <n v="0.18327299608434797"/>
    <n v="1.5725518227305217E-2"/>
    <n v="31.316910408464206"/>
  </r>
  <r>
    <x v="6"/>
    <x v="0"/>
    <x v="6"/>
    <x v="0"/>
    <s v="DACH"/>
    <x v="2"/>
    <x v="0"/>
    <n v="60117.95"/>
    <n v="60210.78"/>
    <n v="835"/>
    <n v="822"/>
    <n v="28444.34"/>
    <n v="1003.87"/>
    <n v="543169.89"/>
    <n v="8484"/>
    <n v="2"/>
    <n v="25"/>
    <n v="71.997544910179641"/>
    <n v="0.47314221459647243"/>
    <n v="0.99845824950282991"/>
    <n v="0.1106798280000388"/>
    <n v="2.9940119760479042E-2"/>
    <n v="59.886190442985644"/>
  </r>
  <r>
    <x v="6"/>
    <x v="0"/>
    <x v="6"/>
    <x v="0"/>
    <s v="DACH"/>
    <x v="2"/>
    <x v="1"/>
    <n v="64291.64"/>
    <n v="61112.31"/>
    <n v="367"/>
    <n v="345"/>
    <n v="35893.79"/>
    <n v="1679.16"/>
    <n v="435381.72"/>
    <n v="2653"/>
    <n v="3"/>
    <n v="10"/>
    <n v="175.18158038147138"/>
    <n v="0.55829638192461728"/>
    <n v="1.0520243793762665"/>
    <n v="0.14766729296765146"/>
    <n v="2.7247956403269755E-2"/>
    <n v="38.287977321994326"/>
  </r>
  <r>
    <x v="6"/>
    <x v="0"/>
    <x v="6"/>
    <x v="0"/>
    <s v="DACH"/>
    <x v="2"/>
    <x v="2"/>
    <n v="14649.4"/>
    <n v="13466.38"/>
    <n v="105"/>
    <n v="97"/>
    <n v="8457.42"/>
    <n v="842.91"/>
    <n v="137337.46"/>
    <n v="1072"/>
    <n v="1"/>
    <n v="3"/>
    <n v="139.51809523809524"/>
    <n v="0.57732193809985399"/>
    <n v="1.0878498898738933"/>
    <n v="0.10666718315600128"/>
    <n v="2.8571428571428571E-2"/>
    <n v="17.379554163552456"/>
  </r>
  <r>
    <x v="6"/>
    <x v="0"/>
    <x v="6"/>
    <x v="0"/>
    <s v="DACH"/>
    <x v="2"/>
    <x v="3"/>
    <n v="25628.84"/>
    <n v="23726.54"/>
    <n v="223"/>
    <n v="209"/>
    <n v="13681.35"/>
    <n v="825.73"/>
    <n v="204561.58"/>
    <n v="1857"/>
    <n v="1"/>
    <n v="3"/>
    <n v="114.92753363228699"/>
    <n v="0.53382634563249842"/>
    <n v="1.0801760391527799"/>
    <n v="0.12528667406655739"/>
    <n v="1.3452914798206279E-2"/>
    <n v="31.037796858537295"/>
  </r>
  <r>
    <x v="6"/>
    <x v="0"/>
    <x v="6"/>
    <x v="1"/>
    <s v="Western Europe"/>
    <x v="0"/>
    <x v="0"/>
    <n v="534981.98"/>
    <n v="559912.43000000005"/>
    <n v="7430"/>
    <n v="7668"/>
    <n v="296310.38"/>
    <n v="9706.58"/>
    <n v="4347738.82"/>
    <n v="63353"/>
    <n v="22"/>
    <n v="65"/>
    <n v="72.002958277254365"/>
    <n v="0.55386983314839877"/>
    <n v="0.95547437659135359"/>
    <n v="0.12304832515215344"/>
    <n v="8.7483176312247637E-3"/>
    <n v="55.115393887445421"/>
  </r>
  <r>
    <x v="6"/>
    <x v="0"/>
    <x v="6"/>
    <x v="1"/>
    <s v="Western Europe"/>
    <x v="0"/>
    <x v="1"/>
    <n v="513571.4"/>
    <n v="524057.17"/>
    <n v="2935"/>
    <n v="2956"/>
    <n v="337452.32"/>
    <n v="12851.43"/>
    <n v="3418948.48"/>
    <n v="21995"/>
    <n v="23"/>
    <n v="29"/>
    <n v="174.98173764906304"/>
    <n v="0.65706992250736707"/>
    <n v="0.97999117157389537"/>
    <n v="0.15021326089125508"/>
    <n v="9.8807495741056219E-3"/>
    <n v="39.962198759204227"/>
  </r>
  <r>
    <x v="6"/>
    <x v="0"/>
    <x v="6"/>
    <x v="1"/>
    <s v="Western Europe"/>
    <x v="0"/>
    <x v="2"/>
    <n v="112734.69"/>
    <n v="113695.03999999999"/>
    <n v="805"/>
    <n v="799"/>
    <n v="77147.070000000007"/>
    <n v="5685.87"/>
    <n v="1050972.43"/>
    <n v="8021"/>
    <n v="4"/>
    <n v="8"/>
    <n v="140.04309316770187"/>
    <n v="0.68432414193004842"/>
    <n v="0.99155328148000133"/>
    <n v="0.10726702887914957"/>
    <n v="9.9378881987577643E-3"/>
    <n v="19.827166291174439"/>
  </r>
  <r>
    <x v="6"/>
    <x v="0"/>
    <x v="6"/>
    <x v="1"/>
    <s v="Western Europe"/>
    <x v="0"/>
    <x v="3"/>
    <n v="216991.52"/>
    <n v="231932.87"/>
    <n v="1887"/>
    <n v="1987"/>
    <n v="134168.24"/>
    <n v="6660.77"/>
    <n v="1565977.78"/>
    <n v="14926"/>
    <n v="8"/>
    <n v="36"/>
    <n v="114.99285638579755"/>
    <n v="0.61831098284393782"/>
    <n v="0.93557898886863256"/>
    <n v="0.13856615513407858"/>
    <n v="1.9077901430842606E-2"/>
    <n v="32.577542836639005"/>
  </r>
  <r>
    <x v="6"/>
    <x v="0"/>
    <x v="6"/>
    <x v="1"/>
    <s v="Western Europe"/>
    <x v="1"/>
    <x v="0"/>
    <n v="493916.72"/>
    <n v="524982.65"/>
    <n v="6860"/>
    <n v="7435"/>
    <n v="260046.58"/>
    <n v="8754.5499999999993"/>
    <n v="4329178.8899999997"/>
    <n v="66039"/>
    <n v="24"/>
    <n v="57"/>
    <n v="71.999521865889207"/>
    <n v="0.52649883972342548"/>
    <n v="0.94082484440200065"/>
    <n v="0.11409016179509274"/>
    <n v="8.3090379008746353E-3"/>
    <n v="56.418287633287832"/>
  </r>
  <r>
    <x v="6"/>
    <x v="0"/>
    <x v="6"/>
    <x v="1"/>
    <s v="Western Europe"/>
    <x v="1"/>
    <x v="1"/>
    <n v="499087.59"/>
    <n v="519869.94"/>
    <n v="2852"/>
    <n v="2983"/>
    <n v="309477.27"/>
    <n v="12332.98"/>
    <n v="3418213.87"/>
    <n v="21292"/>
    <n v="27"/>
    <n v="31"/>
    <n v="174.9956486676017"/>
    <n v="0.6200860854905248"/>
    <n v="0.96002394368099075"/>
    <n v="0.14600829818761457"/>
    <n v="1.0869565217391304E-2"/>
    <n v="40.467720696863211"/>
  </r>
  <r>
    <x v="6"/>
    <x v="0"/>
    <x v="6"/>
    <x v="1"/>
    <s v="Western Europe"/>
    <x v="1"/>
    <x v="2"/>
    <n v="114540.19"/>
    <n v="112819.01"/>
    <n v="818"/>
    <n v="812"/>
    <n v="72475.899999999994"/>
    <n v="5738.45"/>
    <n v="1017485.4"/>
    <n v="8246"/>
    <n v="6"/>
    <n v="16"/>
    <n v="140.02468215158925"/>
    <n v="0.63275519274064407"/>
    <n v="1.0152561168547749"/>
    <n v="0.11257182658345762"/>
    <n v="1.9559902200488997E-2"/>
    <n v="19.960126863525865"/>
  </r>
  <r>
    <x v="6"/>
    <x v="0"/>
    <x v="6"/>
    <x v="1"/>
    <s v="Western Europe"/>
    <x v="1"/>
    <x v="3"/>
    <n v="187627.42"/>
    <n v="194702.54"/>
    <n v="1632"/>
    <n v="1681"/>
    <n v="109035.56"/>
    <n v="5091.55"/>
    <n v="1518579.03"/>
    <n v="14577"/>
    <n v="8"/>
    <n v="25"/>
    <n v="114.9677818627451"/>
    <n v="0.58112806752872259"/>
    <n v="0.963661901894038"/>
    <n v="0.12355459695765719"/>
    <n v="1.5318627450980392E-2"/>
    <n v="36.850746825622849"/>
  </r>
  <r>
    <x v="6"/>
    <x v="0"/>
    <x v="6"/>
    <x v="1"/>
    <s v="Western Europe"/>
    <x v="2"/>
    <x v="0"/>
    <n v="38914.32"/>
    <n v="42716.84"/>
    <n v="540"/>
    <n v="585"/>
    <n v="18293.12"/>
    <n v="728.3"/>
    <n v="438304.02"/>
    <n v="6786"/>
    <n v="2"/>
    <n v="7"/>
    <n v="72.063555555555553"/>
    <n v="0.47008710418169969"/>
    <n v="0.91098311579227309"/>
    <n v="8.8783853727830278E-2"/>
    <n v="1.2962962962962963E-2"/>
    <n v="53.431717698750518"/>
  </r>
  <r>
    <x v="6"/>
    <x v="0"/>
    <x v="6"/>
    <x v="1"/>
    <s v="Western Europe"/>
    <x v="2"/>
    <x v="1"/>
    <n v="36355.58"/>
    <n v="37657.71"/>
    <n v="208"/>
    <n v="216"/>
    <n v="20226.86"/>
    <n v="827.65"/>
    <n v="338891.37"/>
    <n v="2006"/>
    <n v="2"/>
    <n v="4"/>
    <n v="174.78644230769231"/>
    <n v="0.55636191198159957"/>
    <n v="0.96542195476039305"/>
    <n v="0.10727797524026653"/>
    <n v="1.9230769230769232E-2"/>
    <n v="43.926273183108805"/>
  </r>
  <r>
    <x v="6"/>
    <x v="0"/>
    <x v="6"/>
    <x v="1"/>
    <s v="Western Europe"/>
    <x v="2"/>
    <x v="2"/>
    <n v="8589.76"/>
    <n v="8286.8799999999992"/>
    <n v="61"/>
    <n v="58"/>
    <n v="4916.96"/>
    <n v="507.15"/>
    <n v="105838.44"/>
    <n v="849"/>
    <n v="0"/>
    <n v="2"/>
    <n v="140.81573770491804"/>
    <n v="0.57242111537458551"/>
    <n v="1.0365493406444888"/>
    <n v="8.1159170524433277E-2"/>
    <n v="3.2786885245901641E-2"/>
    <n v="16.937316375825695"/>
  </r>
  <r>
    <x v="6"/>
    <x v="0"/>
    <x v="6"/>
    <x v="1"/>
    <s v="Western Europe"/>
    <x v="2"/>
    <x v="3"/>
    <n v="15044.97"/>
    <n v="15853.53"/>
    <n v="131"/>
    <n v="139"/>
    <n v="7951.27"/>
    <n v="423.04"/>
    <n v="154435.82"/>
    <n v="1484"/>
    <n v="1"/>
    <n v="2"/>
    <n v="114.84709923664121"/>
    <n v="0.52850022299811839"/>
    <n v="0.94899810956928832"/>
    <n v="9.7418914860555011E-2"/>
    <n v="1.5267175572519083E-2"/>
    <n v="35.563941944024201"/>
  </r>
  <r>
    <x v="6"/>
    <x v="0"/>
    <x v="6"/>
    <x v="2"/>
    <s v="Southern Europe"/>
    <x v="0"/>
    <x v="0"/>
    <n v="367307.55"/>
    <n v="370751.01"/>
    <n v="5101"/>
    <n v="5196"/>
    <n v="205620.24"/>
    <n v="6157.99"/>
    <n v="3399480.98"/>
    <n v="48286"/>
    <n v="18"/>
    <n v="58"/>
    <n v="72.006969221721235"/>
    <n v="0.55980401165181604"/>
    <n v="0.99071220331941912"/>
    <n v="0.10804812621719684"/>
    <n v="1.1370319545187219E-2"/>
    <n v="59.647311866371979"/>
  </r>
  <r>
    <x v="6"/>
    <x v="0"/>
    <x v="6"/>
    <x v="2"/>
    <s v="Southern Europe"/>
    <x v="0"/>
    <x v="1"/>
    <n v="365777.85"/>
    <n v="347320.35"/>
    <n v="2090"/>
    <n v="1989"/>
    <n v="240562.06"/>
    <n v="9837"/>
    <n v="2665016.79"/>
    <n v="16771"/>
    <n v="14"/>
    <n v="33"/>
    <n v="175.01332535885166"/>
    <n v="0.65767257366732301"/>
    <n v="1.0531425814813327"/>
    <n v="0.13725161183693704"/>
    <n v="1.5789473684210527E-2"/>
    <n v="37.183882281183287"/>
  </r>
  <r>
    <x v="6"/>
    <x v="0"/>
    <x v="6"/>
    <x v="2"/>
    <s v="Southern Europe"/>
    <x v="0"/>
    <x v="2"/>
    <n v="81604.06"/>
    <n v="78399.649999999994"/>
    <n v="583"/>
    <n v="552"/>
    <n v="56276.73"/>
    <n v="4118.21"/>
    <n v="785000.35"/>
    <n v="6211"/>
    <n v="4"/>
    <n v="10"/>
    <n v="139.97265866209261"/>
    <n v="0.68963149627604314"/>
    <n v="1.0408727589982865"/>
    <n v="0.10395417021151647"/>
    <n v="1.7152658662092625E-2"/>
    <n v="19.815419806177925"/>
  </r>
  <r>
    <x v="6"/>
    <x v="0"/>
    <x v="6"/>
    <x v="2"/>
    <s v="Southern Europe"/>
    <x v="0"/>
    <x v="3"/>
    <n v="135342.87"/>
    <n v="138441.63"/>
    <n v="1177"/>
    <n v="1213"/>
    <n v="85646.11"/>
    <n v="4393.01"/>
    <n v="1186090.96"/>
    <n v="11041"/>
    <n v="5"/>
    <n v="12"/>
    <n v="114.98969413763805"/>
    <n v="0.6328084368241933"/>
    <n v="0.97761684834251084"/>
    <n v="0.11410833954927031"/>
    <n v="1.0195412064570943E-2"/>
    <n v="30.808686982274111"/>
  </r>
  <r>
    <x v="6"/>
    <x v="0"/>
    <x v="6"/>
    <x v="2"/>
    <s v="Southern Europe"/>
    <x v="1"/>
    <x v="0"/>
    <n v="342471.14"/>
    <n v="340134.19"/>
    <n v="4757"/>
    <n v="4640"/>
    <n v="178358.49"/>
    <n v="6417.39"/>
    <n v="3125632.05"/>
    <n v="48531"/>
    <n v="19"/>
    <n v="103"/>
    <n v="71.993092285053606"/>
    <n v="0.52079859926299188"/>
    <n v="1.0068706706608941"/>
    <n v="0.10956860389245114"/>
    <n v="2.1652301870927055E-2"/>
    <n v="53.366109898260817"/>
  </r>
  <r>
    <x v="6"/>
    <x v="0"/>
    <x v="6"/>
    <x v="2"/>
    <s v="Southern Europe"/>
    <x v="1"/>
    <x v="1"/>
    <n v="328300.24"/>
    <n v="333110.74"/>
    <n v="1876"/>
    <n v="1918"/>
    <n v="199525.84"/>
    <n v="8301.6299999999992"/>
    <n v="2481356.9900000002"/>
    <n v="14883"/>
    <n v="14"/>
    <n v="38"/>
    <n v="175.00012793176973"/>
    <n v="0.60775417038988455"/>
    <n v="0.98555885649318897"/>
    <n v="0.13230673430831086"/>
    <n v="2.0255863539445629E-2"/>
    <n v="39.546479426329533"/>
  </r>
  <r>
    <x v="6"/>
    <x v="0"/>
    <x v="6"/>
    <x v="2"/>
    <s v="Southern Europe"/>
    <x v="1"/>
    <x v="2"/>
    <n v="73335.56"/>
    <n v="73138.009999999995"/>
    <n v="524"/>
    <n v="522"/>
    <n v="46828.35"/>
    <n v="3961.86"/>
    <n v="742182.39"/>
    <n v="5842"/>
    <n v="4"/>
    <n v="11"/>
    <n v="139.95335877862595"/>
    <n v="0.63854902042065265"/>
    <n v="1.0027010579040911"/>
    <n v="9.8810698001066816E-2"/>
    <n v="2.0992366412213741E-2"/>
    <n v="18.510386535617108"/>
  </r>
  <r>
    <x v="6"/>
    <x v="0"/>
    <x v="6"/>
    <x v="2"/>
    <s v="Southern Europe"/>
    <x v="1"/>
    <x v="3"/>
    <n v="120416.88"/>
    <n v="124884.59"/>
    <n v="1047"/>
    <n v="1087"/>
    <n v="69419.81"/>
    <n v="3802.12"/>
    <n v="1114466"/>
    <n v="10729"/>
    <n v="6"/>
    <n v="12"/>
    <n v="115.01134670487106"/>
    <n v="0.57649567070663177"/>
    <n v="0.96422528992568268"/>
    <n v="0.1080489490033792"/>
    <n v="1.1461318051575931E-2"/>
    <n v="31.67098355654214"/>
  </r>
  <r>
    <x v="6"/>
    <x v="0"/>
    <x v="6"/>
    <x v="2"/>
    <s v="Southern Europe"/>
    <x v="2"/>
    <x v="0"/>
    <n v="25584.57"/>
    <n v="27461.64"/>
    <n v="355"/>
    <n v="382"/>
    <n v="12226.41"/>
    <n v="458.37"/>
    <n v="344233.94"/>
    <n v="4953"/>
    <n v="1"/>
    <n v="7"/>
    <n v="72.069211267605638"/>
    <n v="0.47788217664006077"/>
    <n v="0.93164756365606716"/>
    <n v="7.4323205898872147E-2"/>
    <n v="1.9718309859154931E-2"/>
    <n v="55.816414686825055"/>
  </r>
  <r>
    <x v="6"/>
    <x v="0"/>
    <x v="6"/>
    <x v="2"/>
    <s v="Southern Europe"/>
    <x v="2"/>
    <x v="1"/>
    <n v="23107.23"/>
    <n v="21989.55"/>
    <n v="132"/>
    <n v="124"/>
    <n v="12692.76"/>
    <n v="523.64"/>
    <n v="266292.64"/>
    <n v="1595"/>
    <n v="1"/>
    <n v="3"/>
    <n v="175.05477272727273"/>
    <n v="0.54929820666518658"/>
    <n v="1.0508277795589269"/>
    <n v="8.6773821461982564E-2"/>
    <n v="2.2727272727272728E-2"/>
    <n v="44.128084179970976"/>
  </r>
  <r>
    <x v="6"/>
    <x v="0"/>
    <x v="6"/>
    <x v="2"/>
    <s v="Southern Europe"/>
    <x v="2"/>
    <x v="2"/>
    <n v="5885.42"/>
    <n v="5761.78"/>
    <n v="42"/>
    <n v="41"/>
    <n v="3373.76"/>
    <n v="351.35"/>
    <n v="83904.05"/>
    <n v="647"/>
    <n v="0"/>
    <n v="1"/>
    <n v="140.12904761904761"/>
    <n v="0.573240312501062"/>
    <n v="1.0214586464599482"/>
    <n v="7.0144647368035273E-2"/>
    <n v="2.3809523809523808E-2"/>
    <n v="16.750875195673828"/>
  </r>
  <r>
    <x v="6"/>
    <x v="0"/>
    <x v="6"/>
    <x v="2"/>
    <s v="Southern Europe"/>
    <x v="2"/>
    <x v="3"/>
    <n v="9578.66"/>
    <n v="9474.9599999999991"/>
    <n v="83"/>
    <n v="81"/>
    <n v="4988.0200000000004"/>
    <n v="300.88"/>
    <n v="118671.34"/>
    <n v="1099"/>
    <n v="0"/>
    <n v="2"/>
    <n v="115.4055421686747"/>
    <n v="0.52074298492691051"/>
    <n v="1.0109446372332971"/>
    <n v="8.0715866189764104E-2"/>
    <n v="2.4096385542168676E-2"/>
    <n v="31.835482584419037"/>
  </r>
  <r>
    <x v="6"/>
    <x v="0"/>
    <x v="6"/>
    <x v="3"/>
    <s v="Southern Europe"/>
    <x v="0"/>
    <x v="0"/>
    <n v="291752.71000000002"/>
    <n v="281186.57"/>
    <n v="4052"/>
    <n v="3956"/>
    <n v="165258.66"/>
    <n v="5273.24"/>
    <n v="2798637.51"/>
    <n v="41712"/>
    <n v="11"/>
    <n v="89"/>
    <n v="72.002149555774935"/>
    <n v="0.56643401872770949"/>
    <n v="1.037576972470627"/>
    <n v="0.1042481239379944"/>
    <n v="2.1964461994076999E-2"/>
    <n v="55.327030440488208"/>
  </r>
  <r>
    <x v="6"/>
    <x v="0"/>
    <x v="6"/>
    <x v="3"/>
    <s v="Southern Europe"/>
    <x v="0"/>
    <x v="1"/>
    <n v="267839.05"/>
    <n v="239019.63"/>
    <n v="1531"/>
    <n v="1343"/>
    <n v="175791.92"/>
    <n v="6717.57"/>
    <n v="2176173.5"/>
    <n v="13658"/>
    <n v="11"/>
    <n v="21"/>
    <n v="174.94386022207706"/>
    <n v="0.65633416785192455"/>
    <n v="1.1205734441141926"/>
    <n v="0.12307798528012587"/>
    <n v="1.3716525146962769E-2"/>
    <n v="39.871419278102053"/>
  </r>
  <r>
    <x v="6"/>
    <x v="0"/>
    <x v="6"/>
    <x v="3"/>
    <s v="Southern Europe"/>
    <x v="0"/>
    <x v="2"/>
    <n v="60980.93"/>
    <n v="57603.42"/>
    <n v="436"/>
    <n v="411"/>
    <n v="41759.949999999997"/>
    <n v="3429.84"/>
    <n v="682429.43999999994"/>
    <n v="5269"/>
    <n v="2"/>
    <n v="9"/>
    <n v="139.86451834862385"/>
    <n v="0.68480342953116646"/>
    <n v="1.0586338450043418"/>
    <n v="8.9358586288422734E-2"/>
    <n v="2.0642201834862386E-2"/>
    <n v="17.77952615865463"/>
  </r>
  <r>
    <x v="6"/>
    <x v="0"/>
    <x v="6"/>
    <x v="3"/>
    <s v="Southern Europe"/>
    <x v="0"/>
    <x v="3"/>
    <n v="104297.63"/>
    <n v="102283.92"/>
    <n v="907"/>
    <n v="903"/>
    <n v="65625.929999999993"/>
    <n v="3402.92"/>
    <n v="1015267.21"/>
    <n v="9832"/>
    <n v="5"/>
    <n v="13"/>
    <n v="114.99187431091511"/>
    <n v="0.62921784512265511"/>
    <n v="1.019687454293891"/>
    <n v="0.10272924110294078"/>
    <n v="1.4332965821389196E-2"/>
    <n v="30.64945105967816"/>
  </r>
  <r>
    <x v="6"/>
    <x v="0"/>
    <x v="6"/>
    <x v="3"/>
    <s v="Southern Europe"/>
    <x v="1"/>
    <x v="0"/>
    <n v="261464.07"/>
    <n v="249412.35"/>
    <n v="3631"/>
    <n v="3526"/>
    <n v="135730.22"/>
    <n v="4663.7"/>
    <n v="2683773.81"/>
    <n v="39161"/>
    <n v="14"/>
    <n v="70"/>
    <n v="72.008832277609471"/>
    <n v="0.51911614471540968"/>
    <n v="1.048320462078161"/>
    <n v="9.7424033659528106E-2"/>
    <n v="1.9278435692646655E-2"/>
    <n v="56.063655466689539"/>
  </r>
  <r>
    <x v="6"/>
    <x v="0"/>
    <x v="6"/>
    <x v="3"/>
    <s v="Southern Europe"/>
    <x v="1"/>
    <x v="1"/>
    <n v="220759.85"/>
    <n v="203664.8"/>
    <n v="1261"/>
    <n v="1147"/>
    <n v="134701.54999999999"/>
    <n v="5367.71"/>
    <n v="2030502.59"/>
    <n v="11901"/>
    <n v="12"/>
    <n v="19"/>
    <n v="175.0672878667724"/>
    <n v="0.61017232073676431"/>
    <n v="1.083937185021663"/>
    <n v="0.1087217771044557"/>
    <n v="1.506740681998414E-2"/>
    <n v="41.127380204966364"/>
  </r>
  <r>
    <x v="6"/>
    <x v="0"/>
    <x v="6"/>
    <x v="3"/>
    <s v="Southern Europe"/>
    <x v="1"/>
    <x v="2"/>
    <n v="52946.01"/>
    <n v="46434.82"/>
    <n v="378"/>
    <n v="333"/>
    <n v="34168.82"/>
    <n v="3152.13"/>
    <n v="628252.6"/>
    <n v="4998"/>
    <n v="2"/>
    <n v="8"/>
    <n v="140.06880952380953"/>
    <n v="0.64535212379554185"/>
    <n v="1.1402221436413451"/>
    <n v="8.4275035232643694E-2"/>
    <n v="2.1164021164021163E-2"/>
    <n v="16.796899239561821"/>
  </r>
  <r>
    <x v="6"/>
    <x v="0"/>
    <x v="6"/>
    <x v="3"/>
    <s v="Southern Europe"/>
    <x v="1"/>
    <x v="3"/>
    <n v="98333.78"/>
    <n v="95349.99"/>
    <n v="855"/>
    <n v="841"/>
    <n v="56903.22"/>
    <n v="3108.51"/>
    <n v="967758.01"/>
    <n v="9347"/>
    <n v="4"/>
    <n v="8"/>
    <n v="115.01026900584795"/>
    <n v="0.57867418500539691"/>
    <n v="1.0312930289767204"/>
    <n v="0.10160988489260864"/>
    <n v="9.3567251461988306E-3"/>
    <n v="31.633734490157661"/>
  </r>
  <r>
    <x v="6"/>
    <x v="0"/>
    <x v="6"/>
    <x v="3"/>
    <s v="Southern Europe"/>
    <x v="2"/>
    <x v="0"/>
    <n v="18719.89"/>
    <n v="17838.64"/>
    <n v="260"/>
    <n v="249"/>
    <n v="8884.66"/>
    <n v="360.91"/>
    <n v="282038.49"/>
    <n v="4172"/>
    <n v="1"/>
    <n v="5"/>
    <n v="71.999576923076916"/>
    <n v="0.47461069482780083"/>
    <n v="1.0494011875344758"/>
    <n v="6.6373529371824391E-2"/>
    <n v="1.9230769230769232E-2"/>
    <n v="51.868582195007058"/>
  </r>
  <r>
    <x v="6"/>
    <x v="0"/>
    <x v="6"/>
    <x v="3"/>
    <s v="Southern Europe"/>
    <x v="2"/>
    <x v="1"/>
    <n v="17783.63"/>
    <n v="16490.310000000001"/>
    <n v="102"/>
    <n v="95"/>
    <n v="9734.84"/>
    <n v="453.49"/>
    <n v="219023.6"/>
    <n v="1300"/>
    <n v="1"/>
    <n v="2"/>
    <n v="174.34931372549022"/>
    <n v="0.54740455126428067"/>
    <n v="1.0784290895683586"/>
    <n v="8.1195040169187244E-2"/>
    <n v="1.9607843137254902E-2"/>
    <n v="39.215043330613689"/>
  </r>
  <r>
    <x v="6"/>
    <x v="0"/>
    <x v="6"/>
    <x v="3"/>
    <s v="Southern Europe"/>
    <x v="2"/>
    <x v="2"/>
    <n v="3779.45"/>
    <n v="3466.58"/>
    <n v="27"/>
    <n v="25"/>
    <n v="2205.1999999999998"/>
    <n v="188.61"/>
    <n v="64100.25"/>
    <n v="471"/>
    <n v="0"/>
    <n v="1"/>
    <n v="139.97962962962961"/>
    <n v="0.58347113998068501"/>
    <n v="1.0902532178689082"/>
    <n v="5.8961548511901274E-2"/>
    <n v="3.7037037037037035E-2"/>
    <n v="20.038439107152321"/>
  </r>
  <r>
    <x v="6"/>
    <x v="0"/>
    <x v="6"/>
    <x v="3"/>
    <s v="Southern Europe"/>
    <x v="2"/>
    <x v="3"/>
    <n v="7032.11"/>
    <n v="6872.02"/>
    <n v="61"/>
    <n v="59"/>
    <n v="3677.11"/>
    <n v="218.22"/>
    <n v="96151.27"/>
    <n v="931"/>
    <n v="0"/>
    <n v="2"/>
    <n v="115.28049180327868"/>
    <n v="0.52290279873323942"/>
    <n v="1.0232959159024566"/>
    <n v="7.3135903457125423E-2"/>
    <n v="3.2786885245901641E-2"/>
    <n v="32.224864815323983"/>
  </r>
  <r>
    <x v="6"/>
    <x v="0"/>
    <x v="6"/>
    <x v="4"/>
    <s v="Western Europe"/>
    <x v="0"/>
    <x v="0"/>
    <n v="227560.79"/>
    <n v="227280.99"/>
    <n v="3161"/>
    <n v="3159"/>
    <n v="129452.41"/>
    <n v="3762.78"/>
    <n v="1590297.53"/>
    <n v="23937"/>
    <n v="10"/>
    <n v="28"/>
    <n v="71.990126542233469"/>
    <n v="0.56886957546596673"/>
    <n v="1.0012310752430285"/>
    <n v="0.14309321727991364"/>
    <n v="8.8579563429294524E-3"/>
    <n v="60.476772492678286"/>
  </r>
  <r>
    <x v="6"/>
    <x v="0"/>
    <x v="6"/>
    <x v="4"/>
    <s v="Western Europe"/>
    <x v="0"/>
    <x v="1"/>
    <n v="208842.46"/>
    <n v="193333.89"/>
    <n v="1193"/>
    <n v="1102"/>
    <n v="135333.39000000001"/>
    <n v="5424.29"/>
    <n v="1259063.26"/>
    <n v="7644"/>
    <n v="10"/>
    <n v="21"/>
    <n v="175.05654652137468"/>
    <n v="0.6480166437418905"/>
    <n v="1.0802165104110819"/>
    <n v="0.16587130022362814"/>
    <n v="1.7602682313495391E-2"/>
    <n v="38.501344876472309"/>
  </r>
  <r>
    <x v="6"/>
    <x v="0"/>
    <x v="6"/>
    <x v="4"/>
    <s v="Western Europe"/>
    <x v="0"/>
    <x v="2"/>
    <n v="48257.919999999998"/>
    <n v="46882.16"/>
    <n v="345"/>
    <n v="339"/>
    <n v="33252.410000000003"/>
    <n v="2912.8"/>
    <n v="368122.79"/>
    <n v="2894"/>
    <n v="3"/>
    <n v="8"/>
    <n v="139.87802898550723"/>
    <n v="0.68905601401800998"/>
    <n v="1.0293450643059108"/>
    <n v="0.13109191093547889"/>
    <n v="2.318840579710145E-2"/>
    <n v="16.567536391101346"/>
  </r>
  <r>
    <x v="6"/>
    <x v="0"/>
    <x v="6"/>
    <x v="4"/>
    <s v="Western Europe"/>
    <x v="0"/>
    <x v="3"/>
    <n v="86082.79"/>
    <n v="84245.91"/>
    <n v="749"/>
    <n v="743"/>
    <n v="53756.58"/>
    <n v="2838.16"/>
    <n v="574963.31000000006"/>
    <n v="5301"/>
    <n v="4"/>
    <n v="11"/>
    <n v="114.93029372496662"/>
    <n v="0.62447534518804515"/>
    <n v="1.0218037884569113"/>
    <n v="0.14971875335836643"/>
    <n v="1.4686248331108143E-2"/>
    <n v="30.33049229077994"/>
  </r>
  <r>
    <x v="6"/>
    <x v="0"/>
    <x v="6"/>
    <x v="4"/>
    <s v="Western Europe"/>
    <x v="1"/>
    <x v="0"/>
    <n v="186353.73"/>
    <n v="189843.88"/>
    <n v="2588"/>
    <n v="2649"/>
    <n v="97932.46"/>
    <n v="3494.3"/>
    <n v="1435538.67"/>
    <n v="22357"/>
    <n v="7"/>
    <n v="43"/>
    <n v="72.006850850077285"/>
    <n v="0.52551918332946701"/>
    <n v="0.98161568337098881"/>
    <n v="0.12981449674218809"/>
    <n v="1.6615146831530141E-2"/>
    <n v="53.330775834931174"/>
  </r>
  <r>
    <x v="6"/>
    <x v="0"/>
    <x v="6"/>
    <x v="4"/>
    <s v="Western Europe"/>
    <x v="1"/>
    <x v="1"/>
    <n v="194679.75"/>
    <n v="184388.87"/>
    <n v="1112"/>
    <n v="1059"/>
    <n v="120749.71"/>
    <n v="4783.32"/>
    <n v="1160026.53"/>
    <n v="7364"/>
    <n v="10"/>
    <n v="9"/>
    <n v="175.07171762589928"/>
    <n v="0.62024791998140538"/>
    <n v="1.055810743891429"/>
    <n v="0.16782353244972767"/>
    <n v="8.0935251798561151E-3"/>
    <n v="40.699712751812548"/>
  </r>
  <r>
    <x v="6"/>
    <x v="0"/>
    <x v="6"/>
    <x v="4"/>
    <s v="Western Europe"/>
    <x v="1"/>
    <x v="2"/>
    <n v="42248.81"/>
    <n v="39894.480000000003"/>
    <n v="302"/>
    <n v="282"/>
    <n v="26891.71"/>
    <n v="2326.79"/>
    <n v="336025.31"/>
    <n v="2520"/>
    <n v="2"/>
    <n v="4"/>
    <n v="139.89672185430462"/>
    <n v="0.6365081051987026"/>
    <n v="1.0590139287440266"/>
    <n v="0.12573103496281277"/>
    <n v="1.3245033112582781E-2"/>
    <n v="18.157551820318979"/>
  </r>
  <r>
    <x v="6"/>
    <x v="0"/>
    <x v="6"/>
    <x v="4"/>
    <s v="Western Europe"/>
    <x v="1"/>
    <x v="3"/>
    <n v="71223.86"/>
    <n v="68080.570000000007"/>
    <n v="619"/>
    <n v="580"/>
    <n v="41048.910000000003"/>
    <n v="2064.29"/>
    <n v="517760.37"/>
    <n v="4766"/>
    <n v="4"/>
    <n v="12"/>
    <n v="115.06277867528271"/>
    <n v="0.57633649734793935"/>
    <n v="1.0461701481053991"/>
    <n v="0.13756143599789222"/>
    <n v="1.9386106623586429E-2"/>
    <n v="34.502836326291366"/>
  </r>
  <r>
    <x v="6"/>
    <x v="0"/>
    <x v="6"/>
    <x v="4"/>
    <s v="Western Europe"/>
    <x v="2"/>
    <x v="0"/>
    <n v="19658.25"/>
    <n v="19218.439999999999"/>
    <n v="273"/>
    <n v="263"/>
    <n v="9451.4699999999993"/>
    <n v="356.46"/>
    <n v="199204.67"/>
    <n v="2872"/>
    <n v="1"/>
    <n v="8"/>
    <n v="72.008241758241752"/>
    <n v="0.48078898172522982"/>
    <n v="1.0228847918977815"/>
    <n v="9.8683680457892872E-2"/>
    <n v="2.9304029304029304E-2"/>
    <n v="55.148544016158901"/>
  </r>
  <r>
    <x v="6"/>
    <x v="0"/>
    <x v="6"/>
    <x v="4"/>
    <s v="Western Europe"/>
    <x v="2"/>
    <x v="1"/>
    <n v="18475.47"/>
    <n v="18004.27"/>
    <n v="106"/>
    <n v="104"/>
    <n v="10186.11"/>
    <n v="465.2"/>
    <n v="154233.76999999999"/>
    <n v="963"/>
    <n v="1"/>
    <n v="3"/>
    <n v="174.29688679245285"/>
    <n v="0.5513315764091522"/>
    <n v="1.0261715692999493"/>
    <n v="0.11978874665386188"/>
    <n v="2.8301886792452831E-2"/>
    <n v="39.715111779879628"/>
  </r>
  <r>
    <x v="6"/>
    <x v="0"/>
    <x v="6"/>
    <x v="4"/>
    <s v="Western Europe"/>
    <x v="2"/>
    <x v="2"/>
    <n v="4197.83"/>
    <n v="3900.36"/>
    <n v="30"/>
    <n v="28"/>
    <n v="2403.81"/>
    <n v="253.21"/>
    <n v="49284.53"/>
    <n v="375"/>
    <n v="0"/>
    <n v="1"/>
    <n v="139.92766666666665"/>
    <n v="0.57263157393224595"/>
    <n v="1.0762673189141514"/>
    <n v="8.5175408997508958E-2"/>
    <n v="3.3333333333333333E-2"/>
    <n v="16.578452667746138"/>
  </r>
  <r>
    <x v="6"/>
    <x v="0"/>
    <x v="6"/>
    <x v="4"/>
    <s v="Western Europe"/>
    <x v="2"/>
    <x v="3"/>
    <n v="7930.05"/>
    <n v="7807.13"/>
    <n v="69"/>
    <n v="67"/>
    <n v="4212.8500000000004"/>
    <n v="229.08"/>
    <n v="73328.179999999993"/>
    <n v="689"/>
    <n v="0"/>
    <n v="1"/>
    <n v="114.92826086956522"/>
    <n v="0.5312513792472936"/>
    <n v="1.0157445821960183"/>
    <n v="0.10814464507369474"/>
    <n v="1.4492753623188406E-2"/>
    <n v="34.616946045049765"/>
  </r>
  <r>
    <x v="6"/>
    <x v="0"/>
    <x v="6"/>
    <x v="5"/>
    <s v="Central &amp; Eastern Europe"/>
    <x v="0"/>
    <x v="0"/>
    <n v="178190.26"/>
    <n v="178969.06"/>
    <n v="2475"/>
    <n v="2485"/>
    <n v="99478.18"/>
    <n v="2958.68"/>
    <n v="2066935.99"/>
    <n v="32530"/>
    <n v="10"/>
    <n v="35"/>
    <n v="71.996064646464646"/>
    <n v="0.55826945872350142"/>
    <n v="0.99564840984246106"/>
    <n v="8.6209858874246037E-2"/>
    <n v="1.4141414141414142E-2"/>
    <n v="60.226269823029192"/>
  </r>
  <r>
    <x v="6"/>
    <x v="0"/>
    <x v="6"/>
    <x v="5"/>
    <s v="Central &amp; Eastern Europe"/>
    <x v="0"/>
    <x v="1"/>
    <n v="167647.5"/>
    <n v="156259.29"/>
    <n v="958"/>
    <n v="888"/>
    <n v="108821.81"/>
    <n v="4546.3"/>
    <n v="1565325.96"/>
    <n v="9248"/>
    <n v="9"/>
    <n v="10"/>
    <n v="174.99739039665971"/>
    <n v="0.6491108426907648"/>
    <n v="1.0728802108341846"/>
    <n v="0.10710069613871349"/>
    <n v="1.0438413361169102E-2"/>
    <n v="36.875591140047952"/>
  </r>
  <r>
    <x v="6"/>
    <x v="0"/>
    <x v="6"/>
    <x v="5"/>
    <s v="Central &amp; Eastern Europe"/>
    <x v="0"/>
    <x v="2"/>
    <n v="46138.22"/>
    <n v="43069.06"/>
    <n v="330"/>
    <n v="304"/>
    <n v="31837.17"/>
    <n v="2351.1999999999998"/>
    <n v="487241.26"/>
    <n v="3953"/>
    <n v="2"/>
    <n v="5"/>
    <n v="139.81278787878787"/>
    <n v="0.69003897419536331"/>
    <n v="1.0712613648869977"/>
    <n v="9.4692760625403521E-2"/>
    <n v="1.5151515151515152E-2"/>
    <n v="19.623264715889761"/>
  </r>
  <r>
    <x v="6"/>
    <x v="0"/>
    <x v="6"/>
    <x v="5"/>
    <s v="Central &amp; Eastern Europe"/>
    <x v="0"/>
    <x v="3"/>
    <n v="72648.12"/>
    <n v="67076.44"/>
    <n v="632"/>
    <n v="590"/>
    <n v="45460.65"/>
    <n v="1999.45"/>
    <n v="737143.23"/>
    <n v="7034"/>
    <n v="3"/>
    <n v="11"/>
    <n v="114.94955696202531"/>
    <n v="0.6257649888255884"/>
    <n v="1.0830646349150312"/>
    <n v="9.8553601313003988E-2"/>
    <n v="1.740506329113924E-2"/>
    <n v="36.334051864262669"/>
  </r>
  <r>
    <x v="6"/>
    <x v="0"/>
    <x v="6"/>
    <x v="5"/>
    <s v="Central &amp; Eastern Europe"/>
    <x v="1"/>
    <x v="0"/>
    <n v="150102.68"/>
    <n v="144429.46"/>
    <n v="2085"/>
    <n v="2018"/>
    <n v="79548.72"/>
    <n v="2605.06"/>
    <n v="1806640.69"/>
    <n v="28138"/>
    <n v="6"/>
    <n v="30"/>
    <n v="71.991693045563551"/>
    <n v="0.52996202332963016"/>
    <n v="1.0392802133304382"/>
    <n v="8.3083858805372085E-2"/>
    <n v="1.4388489208633094E-2"/>
    <n v="57.619663270711612"/>
  </r>
  <r>
    <x v="6"/>
    <x v="0"/>
    <x v="6"/>
    <x v="5"/>
    <s v="Central &amp; Eastern Europe"/>
    <x v="1"/>
    <x v="1"/>
    <n v="136060.49"/>
    <n v="132178.16"/>
    <n v="777"/>
    <n v="757"/>
    <n v="81937.42"/>
    <n v="3485.15"/>
    <n v="1371172.34"/>
    <n v="8763"/>
    <n v="6"/>
    <n v="10"/>
    <n v="175.11002574002572"/>
    <n v="0.60221317738896873"/>
    <n v="1.0293719476803127"/>
    <n v="9.9229313508468225E-2"/>
    <n v="1.2870012870012869E-2"/>
    <n v="39.040067142016838"/>
  </r>
  <r>
    <x v="6"/>
    <x v="0"/>
    <x v="6"/>
    <x v="5"/>
    <s v="Central &amp; Eastern Europe"/>
    <x v="1"/>
    <x v="2"/>
    <n v="36258.81"/>
    <n v="32082.69"/>
    <n v="259"/>
    <n v="233"/>
    <n v="23035.19"/>
    <n v="1823.23"/>
    <n v="434488.9"/>
    <n v="3348"/>
    <n v="2"/>
    <n v="3"/>
    <n v="139.99540540540539"/>
    <n v="0.63529911764892455"/>
    <n v="1.1301673893305082"/>
    <n v="8.3451637084399621E-2"/>
    <n v="1.1583011583011582E-2"/>
    <n v="19.887128886646224"/>
  </r>
  <r>
    <x v="6"/>
    <x v="0"/>
    <x v="6"/>
    <x v="5"/>
    <s v="Central &amp; Eastern Europe"/>
    <x v="1"/>
    <x v="3"/>
    <n v="56870.400000000001"/>
    <n v="53075.35"/>
    <n v="495"/>
    <n v="468"/>
    <n v="32655.52"/>
    <n v="1681.02"/>
    <n v="650252.93999999994"/>
    <n v="5952"/>
    <n v="3"/>
    <n v="10"/>
    <n v="114.88969696969697"/>
    <n v="0.57420943056493357"/>
    <n v="1.0715030612139158"/>
    <n v="8.7458889459231054E-2"/>
    <n v="2.0202020202020204E-2"/>
    <n v="33.830888389192275"/>
  </r>
  <r>
    <x v="6"/>
    <x v="0"/>
    <x v="6"/>
    <x v="5"/>
    <s v="Central &amp; Eastern Europe"/>
    <x v="2"/>
    <x v="0"/>
    <n v="12045.66"/>
    <n v="11757.41"/>
    <n v="167"/>
    <n v="164"/>
    <n v="5778.61"/>
    <n v="226.05"/>
    <n v="201356.39"/>
    <n v="3018"/>
    <n v="1"/>
    <n v="5"/>
    <n v="72.129700598802401"/>
    <n v="0.479725477889962"/>
    <n v="1.0245164538788729"/>
    <n v="5.9822586211443297E-2"/>
    <n v="2.9940119760479042E-2"/>
    <n v="53.287591240875912"/>
  </r>
  <r>
    <x v="6"/>
    <x v="0"/>
    <x v="6"/>
    <x v="5"/>
    <s v="Central &amp; Eastern Europe"/>
    <x v="2"/>
    <x v="1"/>
    <n v="11592.07"/>
    <n v="10976.14"/>
    <n v="66"/>
    <n v="62"/>
    <n v="6507.56"/>
    <n v="287.95999999999998"/>
    <n v="152132.71"/>
    <n v="963"/>
    <n v="1"/>
    <n v="1"/>
    <n v="175.63742424242423"/>
    <n v="0.56138032292765661"/>
    <n v="1.0561153556714837"/>
    <n v="7.6197091342157783E-2"/>
    <n v="1.5151515151515152E-2"/>
    <n v="40.255834143631063"/>
  </r>
  <r>
    <x v="6"/>
    <x v="0"/>
    <x v="6"/>
    <x v="5"/>
    <s v="Central &amp; Eastern Europe"/>
    <x v="2"/>
    <x v="2"/>
    <n v="2989.67"/>
    <n v="2813.3"/>
    <n v="21"/>
    <n v="20"/>
    <n v="1742.49"/>
    <n v="178.01"/>
    <n v="46450.42"/>
    <n v="343"/>
    <n v="0"/>
    <n v="1"/>
    <n v="142.36523809523811"/>
    <n v="0.58283690173162928"/>
    <n v="1.062691501084136"/>
    <n v="6.4362604256323203E-2"/>
    <n v="4.7619047619047616E-2"/>
    <n v="16.794955339587666"/>
  </r>
  <r>
    <x v="6"/>
    <x v="0"/>
    <x v="6"/>
    <x v="5"/>
    <s v="Central &amp; Eastern Europe"/>
    <x v="2"/>
    <x v="3"/>
    <n v="4427.2700000000004"/>
    <n v="4266.72"/>
    <n v="38"/>
    <n v="37"/>
    <n v="2335.87"/>
    <n v="128.87"/>
    <n v="70983.710000000006"/>
    <n v="691"/>
    <n v="0"/>
    <n v="1"/>
    <n v="116.50710526315791"/>
    <n v="0.52760956526256575"/>
    <n v="1.0376284358945513"/>
    <n v="6.2370225506669069E-2"/>
    <n v="2.6315789473684209E-2"/>
    <n v="34.354543338247851"/>
  </r>
  <r>
    <x v="6"/>
    <x v="0"/>
    <x v="6"/>
    <x v="6"/>
    <s v="DACH"/>
    <x v="0"/>
    <x v="0"/>
    <n v="194168.94"/>
    <n v="196795.91"/>
    <n v="2697"/>
    <n v="2783"/>
    <n v="110016.08"/>
    <n v="3373.32"/>
    <n v="1228515.3999999999"/>
    <n v="18519"/>
    <n v="9"/>
    <n v="37"/>
    <n v="71.994416017797548"/>
    <n v="0.56659978676301159"/>
    <n v="0.98665129778357685"/>
    <n v="0.15805169393887941"/>
    <n v="1.3718946978123842E-2"/>
    <n v="57.560189961225142"/>
  </r>
  <r>
    <x v="6"/>
    <x v="0"/>
    <x v="6"/>
    <x v="6"/>
    <s v="DACH"/>
    <x v="0"/>
    <x v="1"/>
    <n v="184958.54"/>
    <n v="173790.93"/>
    <n v="1057"/>
    <n v="1007"/>
    <n v="122907.69"/>
    <n v="4516.5200000000004"/>
    <n v="1006570.3"/>
    <n v="6228"/>
    <n v="9"/>
    <n v="20"/>
    <n v="174.98442762535478"/>
    <n v="0.66451481504990251"/>
    <n v="1.0642588770311547"/>
    <n v="0.18375123923286829"/>
    <n v="1.8921475875118259E-2"/>
    <n v="40.951560050658472"/>
  </r>
  <r>
    <x v="6"/>
    <x v="0"/>
    <x v="6"/>
    <x v="6"/>
    <s v="DACH"/>
    <x v="0"/>
    <x v="2"/>
    <n v="42573.04"/>
    <n v="40033.25"/>
    <n v="304"/>
    <n v="283"/>
    <n v="28990.83"/>
    <n v="2417.67"/>
    <n v="309044.11"/>
    <n v="2350"/>
    <n v="2"/>
    <n v="5"/>
    <n v="140.0428947368421"/>
    <n v="0.68096687481091323"/>
    <n v="1.0634420138260072"/>
    <n v="0.13775716353241615"/>
    <n v="1.6447368421052631E-2"/>
    <n v="17.609119524169966"/>
  </r>
  <r>
    <x v="6"/>
    <x v="0"/>
    <x v="6"/>
    <x v="6"/>
    <s v="DACH"/>
    <x v="0"/>
    <x v="3"/>
    <n v="74781.45"/>
    <n v="72515.58"/>
    <n v="650"/>
    <n v="620"/>
    <n v="47114.43"/>
    <n v="2098.15"/>
    <n v="451805.36"/>
    <n v="4105"/>
    <n v="3"/>
    <n v="13"/>
    <n v="115.04838461538461"/>
    <n v="0.63002830247340758"/>
    <n v="1.0312466645098888"/>
    <n v="0.16551696066642502"/>
    <n v="0.02"/>
    <n v="35.641612849414955"/>
  </r>
  <r>
    <x v="6"/>
    <x v="0"/>
    <x v="6"/>
    <x v="6"/>
    <s v="DACH"/>
    <x v="1"/>
    <x v="0"/>
    <n v="154589.39000000001"/>
    <n v="160665.51999999999"/>
    <n v="2147"/>
    <n v="2241"/>
    <n v="81363"/>
    <n v="2554.73"/>
    <n v="1066864.07"/>
    <n v="16838"/>
    <n v="8"/>
    <n v="36"/>
    <n v="72.002510479739172"/>
    <n v="0.52631684490119268"/>
    <n v="0.96218149357746463"/>
    <n v="0.14490073697954792"/>
    <n v="1.6767582673497903E-2"/>
    <n v="60.511048134245108"/>
  </r>
  <r>
    <x v="6"/>
    <x v="0"/>
    <x v="6"/>
    <x v="6"/>
    <s v="DACH"/>
    <x v="1"/>
    <x v="1"/>
    <n v="137095.32"/>
    <n v="133340.35"/>
    <n v="783"/>
    <n v="755"/>
    <n v="83857.509999999995"/>
    <n v="3351.97"/>
    <n v="822527.65"/>
    <n v="5016"/>
    <n v="7"/>
    <n v="10"/>
    <n v="175.08980842911879"/>
    <n v="0.61167303158123842"/>
    <n v="1.0281607930382664"/>
    <n v="0.1666756369831458"/>
    <n v="1.277139208173691E-2"/>
    <n v="40.899924521997519"/>
  </r>
  <r>
    <x v="6"/>
    <x v="0"/>
    <x v="6"/>
    <x v="6"/>
    <s v="DACH"/>
    <x v="1"/>
    <x v="2"/>
    <n v="33768.720000000001"/>
    <n v="30952.39"/>
    <n v="241"/>
    <n v="218"/>
    <n v="21906.26"/>
    <n v="1833.03"/>
    <n v="264978.95"/>
    <n v="1934"/>
    <n v="1"/>
    <n v="2"/>
    <n v="140.11917012448134"/>
    <n v="0.64871455003328515"/>
    <n v="1.0909890964801103"/>
    <n v="0.12743925508045073"/>
    <n v="8.2987551867219917E-3"/>
    <n v="18.422349879707372"/>
  </r>
  <r>
    <x v="6"/>
    <x v="0"/>
    <x v="6"/>
    <x v="6"/>
    <s v="DACH"/>
    <x v="1"/>
    <x v="3"/>
    <n v="57117.85"/>
    <n v="55302.09"/>
    <n v="497"/>
    <n v="484"/>
    <n v="33037.33"/>
    <n v="1668.72"/>
    <n v="381801.2"/>
    <n v="3625"/>
    <n v="3"/>
    <n v="10"/>
    <n v="114.92525150905432"/>
    <n v="0.57840640010084421"/>
    <n v="1.0328334788070397"/>
    <n v="0.14960102273120146"/>
    <n v="2.0120724346076459E-2"/>
    <n v="34.228540438180161"/>
  </r>
  <r>
    <x v="6"/>
    <x v="0"/>
    <x v="6"/>
    <x v="6"/>
    <s v="DACH"/>
    <x v="2"/>
    <x v="0"/>
    <n v="13422.05"/>
    <n v="13746.35"/>
    <n v="186"/>
    <n v="188"/>
    <n v="6327.5"/>
    <n v="251.37"/>
    <n v="123159.31"/>
    <n v="1830"/>
    <n v="1"/>
    <n v="4"/>
    <n v="72.161559139784941"/>
    <n v="0.47142575090988337"/>
    <n v="0.976408282926013"/>
    <n v="0.10898120491256405"/>
    <n v="2.1505376344086023E-2"/>
    <n v="53.395592154990645"/>
  </r>
  <r>
    <x v="6"/>
    <x v="0"/>
    <x v="6"/>
    <x v="6"/>
    <s v="DACH"/>
    <x v="2"/>
    <x v="1"/>
    <n v="11899.75"/>
    <n v="11481.42"/>
    <n v="68"/>
    <n v="65"/>
    <n v="6535.52"/>
    <n v="290.63"/>
    <n v="95272.56"/>
    <n v="575"/>
    <n v="0"/>
    <n v="2"/>
    <n v="174.99632352941177"/>
    <n v="0.54921489947267799"/>
    <n v="1.0364353886540167"/>
    <n v="0.12490217540076598"/>
    <n v="2.9411764705882353E-2"/>
    <n v="40.944671919622891"/>
  </r>
  <r>
    <x v="6"/>
    <x v="0"/>
    <x v="6"/>
    <x v="6"/>
    <s v="DACH"/>
    <x v="2"/>
    <x v="2"/>
    <n v="2465.92"/>
    <n v="2437.37"/>
    <n v="18"/>
    <n v="18"/>
    <n v="1411.4"/>
    <n v="141.63"/>
    <n v="27666.15"/>
    <n v="209"/>
    <n v="0"/>
    <n v="0"/>
    <n v="136.99555555555557"/>
    <n v="0.57236244484817023"/>
    <n v="1.0117134452298995"/>
    <n v="8.913130305445463E-2"/>
    <n v="0"/>
    <n v="17.41100049424557"/>
  </r>
  <r>
    <x v="6"/>
    <x v="0"/>
    <x v="6"/>
    <x v="6"/>
    <s v="DACH"/>
    <x v="2"/>
    <x v="3"/>
    <n v="4762.4399999999996"/>
    <n v="4841.07"/>
    <n v="41"/>
    <n v="42"/>
    <n v="2536.36"/>
    <n v="145.86000000000001"/>
    <n v="42462.23"/>
    <n v="399"/>
    <n v="0"/>
    <n v="1"/>
    <n v="116.15707317073169"/>
    <n v="0.53257573848699413"/>
    <n v="0.98375772298272901"/>
    <n v="0.11215708642716125"/>
    <n v="2.4390243902439025E-2"/>
    <n v="32.650761003702172"/>
  </r>
  <r>
    <x v="7"/>
    <x v="0"/>
    <x v="7"/>
    <x v="0"/>
    <s v="DACH"/>
    <x v="0"/>
    <x v="0"/>
    <n v="891513.43"/>
    <n v="850752.37"/>
    <n v="12382"/>
    <n v="11984"/>
    <n v="502244.66"/>
    <n v="16297.38"/>
    <n v="5421374.3899999997"/>
    <n v="80564"/>
    <n v="42"/>
    <n v="170"/>
    <n v="72.000761589403979"/>
    <n v="0.56336185535645822"/>
    <n v="1.0479117795463797"/>
    <n v="0.16444417335287559"/>
    <n v="1.3729607494750445E-2"/>
    <n v="54.702868191083482"/>
  </r>
  <r>
    <x v="7"/>
    <x v="0"/>
    <x v="7"/>
    <x v="0"/>
    <s v="DACH"/>
    <x v="0"/>
    <x v="1"/>
    <n v="924506"/>
    <n v="843956.99"/>
    <n v="5283"/>
    <n v="4735"/>
    <n v="606974.75"/>
    <n v="24059.73"/>
    <n v="4263672.2"/>
    <n v="25562"/>
    <n v="47"/>
    <n v="53"/>
    <n v="174.99640355858415"/>
    <n v="0.6565395465253876"/>
    <n v="1.0954420793410338"/>
    <n v="0.21683327343973582"/>
    <n v="1.0032178686352452E-2"/>
    <n v="38.425451989693983"/>
  </r>
  <r>
    <x v="7"/>
    <x v="0"/>
    <x v="7"/>
    <x v="0"/>
    <s v="DACH"/>
    <x v="0"/>
    <x v="2"/>
    <n v="220727.26"/>
    <n v="206020.95"/>
    <n v="1577"/>
    <n v="1492"/>
    <n v="152774.71"/>
    <n v="12054.86"/>
    <n v="1356441.25"/>
    <n v="10154"/>
    <n v="8"/>
    <n v="23"/>
    <n v="139.96655675332912"/>
    <n v="0.69214246577427718"/>
    <n v="1.0713825948283415"/>
    <n v="0.16272526362641951"/>
    <n v="1.4584654407102092E-2"/>
    <n v="18.310230064886692"/>
  </r>
  <r>
    <x v="7"/>
    <x v="0"/>
    <x v="7"/>
    <x v="0"/>
    <s v="DACH"/>
    <x v="0"/>
    <x v="3"/>
    <n v="355865.65"/>
    <n v="349359.84"/>
    <n v="3094"/>
    <n v="3001"/>
    <n v="222950.77"/>
    <n v="11312.47"/>
    <n v="2031031.2"/>
    <n v="19054"/>
    <n v="15"/>
    <n v="58"/>
    <n v="115.01798642533937"/>
    <n v="0.62650264221905083"/>
    <n v="1.0186220889040938"/>
    <n v="0.1752142704651706"/>
    <n v="1.874595992243051E-2"/>
    <n v="31.457820440628797"/>
  </r>
  <r>
    <x v="7"/>
    <x v="0"/>
    <x v="7"/>
    <x v="0"/>
    <s v="DACH"/>
    <x v="1"/>
    <x v="0"/>
    <n v="755886.89"/>
    <n v="738512"/>
    <n v="10498"/>
    <n v="10313"/>
    <n v="398710.8"/>
    <n v="13391.03"/>
    <n v="4661677.7300000004"/>
    <n v="66591"/>
    <n v="32"/>
    <n v="89"/>
    <n v="72.00294246523147"/>
    <n v="0.5274741568807999"/>
    <n v="1.0235268892042377"/>
    <n v="0.16214910892177867"/>
    <n v="8.4778052962469035E-3"/>
    <n v="56.447255364225157"/>
  </r>
  <r>
    <x v="7"/>
    <x v="0"/>
    <x v="7"/>
    <x v="0"/>
    <s v="DACH"/>
    <x v="1"/>
    <x v="1"/>
    <n v="748721.81"/>
    <n v="680262.74"/>
    <n v="4278"/>
    <n v="3943"/>
    <n v="458418.35"/>
    <n v="17076.16"/>
    <n v="3732052.57"/>
    <n v="22194"/>
    <n v="28"/>
    <n v="94"/>
    <n v="175.01678588125293"/>
    <n v="0.61226792632099225"/>
    <n v="1.1006362188821337"/>
    <n v="0.20061930960420529"/>
    <n v="2.1972884525479196E-2"/>
    <n v="43.846029200944479"/>
  </r>
  <r>
    <x v="7"/>
    <x v="0"/>
    <x v="7"/>
    <x v="0"/>
    <s v="DACH"/>
    <x v="1"/>
    <x v="2"/>
    <n v="159830.57"/>
    <n v="143730.75"/>
    <n v="1142"/>
    <n v="1014"/>
    <n v="101041.96"/>
    <n v="8800.52"/>
    <n v="1119827.42"/>
    <n v="8282"/>
    <n v="6"/>
    <n v="14"/>
    <n v="139.95671628721541"/>
    <n v="0.63218169089930665"/>
    <n v="1.1120137479279835"/>
    <n v="0.14272785890525883"/>
    <n v="1.2259194395796848E-2"/>
    <n v="18.161491593678555"/>
  </r>
  <r>
    <x v="7"/>
    <x v="0"/>
    <x v="7"/>
    <x v="0"/>
    <s v="DACH"/>
    <x v="1"/>
    <x v="3"/>
    <n v="267881.62"/>
    <n v="250682.84"/>
    <n v="2329"/>
    <n v="2154"/>
    <n v="154385.20000000001"/>
    <n v="8183.95"/>
    <n v="1598561.8"/>
    <n v="14631"/>
    <n v="14"/>
    <n v="27"/>
    <n v="115.02001717475311"/>
    <n v="0.57631874855766518"/>
    <n v="1.0686077275971502"/>
    <n v="0.1675766429549361"/>
    <n v="1.1592958351223702E-2"/>
    <n v="32.732558238992176"/>
  </r>
  <r>
    <x v="7"/>
    <x v="0"/>
    <x v="7"/>
    <x v="0"/>
    <s v="DACH"/>
    <x v="2"/>
    <x v="0"/>
    <n v="62736.08"/>
    <n v="64066.82"/>
    <n v="871"/>
    <n v="883"/>
    <n v="30135.96"/>
    <n v="1093.76"/>
    <n v="516815.7"/>
    <n v="7722"/>
    <n v="3"/>
    <n v="14"/>
    <n v="72.027646383467285"/>
    <n v="0.48036090237069318"/>
    <n v="0.9792288738538919"/>
    <n v="0.1213896559257004"/>
    <n v="1.6073478760045924E-2"/>
    <n v="57.358177296664721"/>
  </r>
  <r>
    <x v="7"/>
    <x v="0"/>
    <x v="7"/>
    <x v="0"/>
    <s v="DACH"/>
    <x v="2"/>
    <x v="1"/>
    <n v="61354.29"/>
    <n v="59770.7"/>
    <n v="351"/>
    <n v="337"/>
    <n v="33747.410000000003"/>
    <n v="1515.51"/>
    <n v="422613.77"/>
    <n v="2558"/>
    <n v="3"/>
    <n v="7"/>
    <n v="174.79854700854702"/>
    <n v="0.55004157003528198"/>
    <n v="1.0264944195065475"/>
    <n v="0.14517816113753226"/>
    <n v="1.9943019943019943E-2"/>
    <n v="40.484252825781418"/>
  </r>
  <r>
    <x v="7"/>
    <x v="0"/>
    <x v="7"/>
    <x v="0"/>
    <s v="DACH"/>
    <x v="2"/>
    <x v="2"/>
    <n v="12647.52"/>
    <n v="11924.39"/>
    <n v="90"/>
    <n v="85"/>
    <n v="7272.43"/>
    <n v="681.53"/>
    <n v="125718.05"/>
    <n v="978"/>
    <n v="1"/>
    <n v="2"/>
    <n v="140.52799999999999"/>
    <n v="0.5750083810897314"/>
    <n v="1.0606429343555521"/>
    <n v="0.10060226037549898"/>
    <n v="2.2222222222222223E-2"/>
    <n v="18.557539653426851"/>
  </r>
  <r>
    <x v="7"/>
    <x v="0"/>
    <x v="7"/>
    <x v="0"/>
    <s v="DACH"/>
    <x v="2"/>
    <x v="3"/>
    <n v="23699.45"/>
    <n v="22946.37"/>
    <n v="206"/>
    <n v="200"/>
    <n v="12380.1"/>
    <n v="763.64"/>
    <n v="187839.71"/>
    <n v="1673"/>
    <n v="1"/>
    <n v="6"/>
    <n v="115.04587378640777"/>
    <n v="0.52237921133190857"/>
    <n v="1.0328191343554558"/>
    <n v="0.12616847630354627"/>
    <n v="2.9126213592233011E-2"/>
    <n v="31.034846262636847"/>
  </r>
  <r>
    <x v="7"/>
    <x v="0"/>
    <x v="7"/>
    <x v="1"/>
    <s v="Western Europe"/>
    <x v="0"/>
    <x v="0"/>
    <n v="491132.81"/>
    <n v="527473.01"/>
    <n v="6821"/>
    <n v="7446"/>
    <n v="279276.59000000003"/>
    <n v="9083.3700000000008"/>
    <n v="4125080.15"/>
    <n v="62718"/>
    <n v="27"/>
    <n v="137"/>
    <n v="72.003050872306119"/>
    <n v="0.56863761555657422"/>
    <n v="0.93110510052447992"/>
    <n v="0.11906018601844622"/>
    <n v="2.0085031520304941E-2"/>
    <n v="54.06944889396776"/>
  </r>
  <r>
    <x v="7"/>
    <x v="0"/>
    <x v="7"/>
    <x v="1"/>
    <s v="Western Europe"/>
    <x v="0"/>
    <x v="1"/>
    <n v="451143.97"/>
    <n v="475394.75"/>
    <n v="2578"/>
    <n v="2707"/>
    <n v="296958.19"/>
    <n v="11033.07"/>
    <n v="3134878.83"/>
    <n v="19915"/>
    <n v="23"/>
    <n v="42"/>
    <n v="174.99766097750194"/>
    <n v="0.65823375628848591"/>
    <n v="0.94898811987301079"/>
    <n v="0.14391113483643"/>
    <n v="1.6291698991466253E-2"/>
    <n v="40.890157499227321"/>
  </r>
  <r>
    <x v="7"/>
    <x v="0"/>
    <x v="7"/>
    <x v="1"/>
    <s v="Western Europe"/>
    <x v="0"/>
    <x v="2"/>
    <n v="110817.2"/>
    <n v="108733.47"/>
    <n v="792"/>
    <n v="780"/>
    <n v="75334.509999999995"/>
    <n v="6152.99"/>
    <n v="955408.77"/>
    <n v="7664"/>
    <n v="4"/>
    <n v="7"/>
    <n v="139.92070707070707"/>
    <n v="0.67980882029143486"/>
    <n v="1.019163648506757"/>
    <n v="0.11598930581305004"/>
    <n v="8.8383838383838381E-3"/>
    <n v="18.010300683082534"/>
  </r>
  <r>
    <x v="7"/>
    <x v="0"/>
    <x v="7"/>
    <x v="1"/>
    <s v="Western Europe"/>
    <x v="0"/>
    <x v="3"/>
    <n v="190109.63"/>
    <n v="195267.35"/>
    <n v="1653"/>
    <n v="1672"/>
    <n v="117857.2"/>
    <n v="5353.2"/>
    <n v="1445720.65"/>
    <n v="13047"/>
    <n v="11"/>
    <n v="28"/>
    <n v="115.00885057471265"/>
    <n v="0.61994334532132855"/>
    <n v="0.97358636761342843"/>
    <n v="0.13149817705100914"/>
    <n v="1.6938898971566849E-2"/>
    <n v="35.513268699095867"/>
  </r>
  <r>
    <x v="7"/>
    <x v="0"/>
    <x v="7"/>
    <x v="1"/>
    <s v="Western Europe"/>
    <x v="1"/>
    <x v="0"/>
    <n v="490193.66"/>
    <n v="542304.15"/>
    <n v="6808"/>
    <n v="7627"/>
    <n v="258366.22"/>
    <n v="8152.86"/>
    <n v="4018363.08"/>
    <n v="59588"/>
    <n v="24"/>
    <n v="140"/>
    <n v="72.002594007050519"/>
    <n v="0.52706968915101837"/>
    <n v="0.90390910709423844"/>
    <n v="0.12198839433892071"/>
    <n v="2.0564042303172738E-2"/>
    <n v="60.125362142855387"/>
  </r>
  <r>
    <x v="7"/>
    <x v="0"/>
    <x v="7"/>
    <x v="1"/>
    <s v="Western Europe"/>
    <x v="1"/>
    <x v="1"/>
    <n v="476867.37"/>
    <n v="483569.26"/>
    <n v="2725"/>
    <n v="2786"/>
    <n v="293124.14"/>
    <n v="11333.55"/>
    <n v="3161350.97"/>
    <n v="19903"/>
    <n v="24"/>
    <n v="57"/>
    <n v="174.99719999999999"/>
    <n v="0.61468693066585789"/>
    <n v="0.98614078570668451"/>
    <n v="0.15084290688546992"/>
    <n v="2.0917431192660551E-2"/>
    <n v="42.075728258136245"/>
  </r>
  <r>
    <x v="7"/>
    <x v="0"/>
    <x v="7"/>
    <x v="1"/>
    <s v="Western Europe"/>
    <x v="1"/>
    <x v="2"/>
    <n v="103952.06"/>
    <n v="100293.54"/>
    <n v="743"/>
    <n v="730"/>
    <n v="67088.929999999993"/>
    <n v="5515.43"/>
    <n v="918077.7"/>
    <n v="7180"/>
    <n v="5"/>
    <n v="10"/>
    <n v="139.90855989232838"/>
    <n v="0.64538336229219506"/>
    <n v="1.0364781221203281"/>
    <n v="0.1132279544530926"/>
    <n v="1.3458950201884253E-2"/>
    <n v="18.84749874443153"/>
  </r>
  <r>
    <x v="7"/>
    <x v="0"/>
    <x v="7"/>
    <x v="1"/>
    <s v="Western Europe"/>
    <x v="1"/>
    <x v="3"/>
    <n v="182674.15"/>
    <n v="188439.24"/>
    <n v="1588"/>
    <n v="1652"/>
    <n v="105565.75999999999"/>
    <n v="5415.09"/>
    <n v="1336455.18"/>
    <n v="12507"/>
    <n v="9"/>
    <n v="17"/>
    <n v="115.03409949622166"/>
    <n v="0.57789106997350204"/>
    <n v="0.9694061067111075"/>
    <n v="0.1366855789357635"/>
    <n v="1.0705289672544081E-2"/>
    <n v="33.734277731302711"/>
  </r>
  <r>
    <x v="7"/>
    <x v="0"/>
    <x v="7"/>
    <x v="1"/>
    <s v="Western Europe"/>
    <x v="2"/>
    <x v="0"/>
    <n v="35226.400000000001"/>
    <n v="36828.57"/>
    <n v="489"/>
    <n v="506"/>
    <n v="16598.16"/>
    <n v="652.25"/>
    <n v="394977.03"/>
    <n v="5854"/>
    <n v="1"/>
    <n v="7"/>
    <n v="72.037627811860943"/>
    <n v="0.47118524742806528"/>
    <n v="0.95649654602391576"/>
    <n v="8.9185945825761059E-2"/>
    <n v="1.4314928425357873E-2"/>
    <n v="54.007512456880036"/>
  </r>
  <r>
    <x v="7"/>
    <x v="0"/>
    <x v="7"/>
    <x v="1"/>
    <s v="Western Europe"/>
    <x v="2"/>
    <x v="1"/>
    <n v="32247.94"/>
    <n v="33277.65"/>
    <n v="184"/>
    <n v="187"/>
    <n v="18090.919999999998"/>
    <n v="749.58"/>
    <n v="313066.44"/>
    <n v="1883"/>
    <n v="2"/>
    <n v="3"/>
    <n v="175.26054347826087"/>
    <n v="0.56099459376319849"/>
    <n v="0.96905700973476183"/>
    <n v="0.10300669723653547"/>
    <n v="1.6304347826086956E-2"/>
    <n v="43.021345286693879"/>
  </r>
  <r>
    <x v="7"/>
    <x v="0"/>
    <x v="7"/>
    <x v="1"/>
    <s v="Western Europe"/>
    <x v="2"/>
    <x v="2"/>
    <n v="7840.42"/>
    <n v="8071.33"/>
    <n v="56"/>
    <n v="59"/>
    <n v="4555.82"/>
    <n v="469.16"/>
    <n v="99933.36"/>
    <n v="745"/>
    <n v="0"/>
    <n v="2"/>
    <n v="140.00749999999999"/>
    <n v="0.58106836113371474"/>
    <n v="0.97139133203573635"/>
    <n v="7.8456483400538124E-2"/>
    <n v="3.5714285714285712E-2"/>
    <n v="16.711612243157983"/>
  </r>
  <r>
    <x v="7"/>
    <x v="0"/>
    <x v="7"/>
    <x v="1"/>
    <s v="Western Europe"/>
    <x v="2"/>
    <x v="3"/>
    <n v="12782.25"/>
    <n v="13381"/>
    <n v="111"/>
    <n v="118"/>
    <n v="6840.98"/>
    <n v="407.85"/>
    <n v="145666.14000000001"/>
    <n v="1336"/>
    <n v="1"/>
    <n v="2"/>
    <n v="115.1554054054054"/>
    <n v="0.53519372567427481"/>
    <n v="0.95525371795829905"/>
    <n v="8.7750317266593311E-2"/>
    <n v="1.8018018018018018E-2"/>
    <n v="31.340566384700256"/>
  </r>
  <r>
    <x v="7"/>
    <x v="0"/>
    <x v="7"/>
    <x v="2"/>
    <s v="Southern Europe"/>
    <x v="0"/>
    <x v="0"/>
    <n v="349061.52"/>
    <n v="364523.28"/>
    <n v="4848"/>
    <n v="4965"/>
    <n v="198731.29"/>
    <n v="5768.73"/>
    <n v="3116621.72"/>
    <n v="45248"/>
    <n v="13"/>
    <n v="70"/>
    <n v="72.001138613861386"/>
    <n v="0.56933027163807681"/>
    <n v="0.95758361441277495"/>
    <n v="0.11199996385830231"/>
    <n v="1.4438943894389438E-2"/>
    <n v="60.509249002813455"/>
  </r>
  <r>
    <x v="7"/>
    <x v="0"/>
    <x v="7"/>
    <x v="2"/>
    <s v="Southern Europe"/>
    <x v="0"/>
    <x v="1"/>
    <n v="317607.86"/>
    <n v="311097.11"/>
    <n v="1815"/>
    <n v="1793"/>
    <n v="205220.76"/>
    <n v="7756.24"/>
    <n v="2497584.89"/>
    <n v="15582"/>
    <n v="17"/>
    <n v="31"/>
    <n v="174.9905564738292"/>
    <n v="0.6461450922530696"/>
    <n v="1.0209283525648953"/>
    <n v="0.12716599194352107"/>
    <n v="1.7079889807162536E-2"/>
    <n v="40.948689055521747"/>
  </r>
  <r>
    <x v="7"/>
    <x v="0"/>
    <x v="7"/>
    <x v="2"/>
    <s v="Southern Europe"/>
    <x v="0"/>
    <x v="2"/>
    <n v="72898.789999999994"/>
    <n v="72486.34"/>
    <n v="521"/>
    <n v="508"/>
    <n v="50390.98"/>
    <n v="3720.71"/>
    <n v="723158.17"/>
    <n v="5828"/>
    <n v="4"/>
    <n v="8"/>
    <n v="139.92090211132435"/>
    <n v="0.69124576690504747"/>
    <n v="1.0056900375988083"/>
    <n v="0.10080614867422433"/>
    <n v="1.5355086372360844E-2"/>
    <n v="19.592709455990924"/>
  </r>
  <r>
    <x v="7"/>
    <x v="0"/>
    <x v="7"/>
    <x v="2"/>
    <s v="Southern Europe"/>
    <x v="0"/>
    <x v="3"/>
    <n v="130937.57"/>
    <n v="134644.89000000001"/>
    <n v="1139"/>
    <n v="1152"/>
    <n v="81788.240000000005"/>
    <n v="4190.72"/>
    <n v="1125639.95"/>
    <n v="10209"/>
    <n v="5"/>
    <n v="10"/>
    <n v="114.95835820895523"/>
    <n v="0.62463538921640294"/>
    <n v="0.97246594356458682"/>
    <n v="0.11632278154306802"/>
    <n v="8.7796312554872698E-3"/>
    <n v="31.244647697770311"/>
  </r>
  <r>
    <x v="7"/>
    <x v="0"/>
    <x v="7"/>
    <x v="2"/>
    <s v="Southern Europe"/>
    <x v="1"/>
    <x v="0"/>
    <n v="272917.95"/>
    <n v="275161.75"/>
    <n v="3791"/>
    <n v="3785"/>
    <n v="144271.48000000001"/>
    <n v="5076.91"/>
    <n v="2724026.84"/>
    <n v="40337"/>
    <n v="15"/>
    <n v="38"/>
    <n v="71.991018201002376"/>
    <n v="0.52862583791209039"/>
    <n v="0.9918455235874899"/>
    <n v="0.10018915599231028"/>
    <n v="1.0023740437879188E-2"/>
    <n v="53.756704373329448"/>
  </r>
  <r>
    <x v="7"/>
    <x v="0"/>
    <x v="7"/>
    <x v="2"/>
    <s v="Southern Europe"/>
    <x v="1"/>
    <x v="1"/>
    <n v="273344.64000000001"/>
    <n v="270058.8"/>
    <n v="1562"/>
    <n v="1562"/>
    <n v="165244.84"/>
    <n v="7043.86"/>
    <n v="2297060.31"/>
    <n v="14698"/>
    <n v="10"/>
    <n v="28"/>
    <n v="174.99656850192062"/>
    <n v="0.60452928581295751"/>
    <n v="1.0121671280476696"/>
    <n v="0.11899758957569556"/>
    <n v="1.7925736235595392E-2"/>
    <n v="38.806086435562321"/>
  </r>
  <r>
    <x v="7"/>
    <x v="0"/>
    <x v="7"/>
    <x v="2"/>
    <s v="Southern Europe"/>
    <x v="1"/>
    <x v="2"/>
    <n v="58603.77"/>
    <n v="56807.33"/>
    <n v="419"/>
    <n v="403"/>
    <n v="37301.279999999999"/>
    <n v="3412.54"/>
    <n v="655548.64"/>
    <n v="5257"/>
    <n v="3"/>
    <n v="8"/>
    <n v="139.86579952267303"/>
    <n v="0.63649966546520809"/>
    <n v="1.0316233838133211"/>
    <n v="8.9396524413504999E-2"/>
    <n v="1.9093078758949882E-2"/>
    <n v="17.173064638070176"/>
  </r>
  <r>
    <x v="7"/>
    <x v="0"/>
    <x v="7"/>
    <x v="2"/>
    <s v="Southern Europe"/>
    <x v="1"/>
    <x v="3"/>
    <n v="118595.29"/>
    <n v="117410.5"/>
    <n v="1031"/>
    <n v="1010"/>
    <n v="68443.850000000006"/>
    <n v="3774.5"/>
    <n v="1009569.24"/>
    <n v="9621"/>
    <n v="7"/>
    <n v="18"/>
    <n v="115.02937924345295"/>
    <n v="0.57712114874039278"/>
    <n v="1.0100910054892875"/>
    <n v="0.11747118008468641"/>
    <n v="1.7458777885548012E-2"/>
    <n v="31.420132467876538"/>
  </r>
  <r>
    <x v="7"/>
    <x v="0"/>
    <x v="7"/>
    <x v="2"/>
    <s v="Southern Europe"/>
    <x v="2"/>
    <x v="0"/>
    <n v="24879.39"/>
    <n v="25554.48"/>
    <n v="346"/>
    <n v="363"/>
    <n v="11694.05"/>
    <n v="477.96"/>
    <n v="326119.53000000003"/>
    <n v="5077"/>
    <n v="1"/>
    <n v="7"/>
    <n v="71.905751445086707"/>
    <n v="0.47002961085460693"/>
    <n v="0.97358232294298297"/>
    <n v="7.6289175321698752E-2"/>
    <n v="2.023121387283237E-2"/>
    <n v="52.05328897815717"/>
  </r>
  <r>
    <x v="7"/>
    <x v="0"/>
    <x v="7"/>
    <x v="2"/>
    <s v="Southern Europe"/>
    <x v="2"/>
    <x v="1"/>
    <n v="21529.16"/>
    <n v="21147.46"/>
    <n v="123"/>
    <n v="123"/>
    <n v="12006.05"/>
    <n v="543.98"/>
    <n v="239755.43"/>
    <n v="1420"/>
    <n v="1"/>
    <n v="2"/>
    <n v="175.03382113821138"/>
    <n v="0.55766458143281017"/>
    <n v="1.0180494489645566"/>
    <n v="8.9796339544843673E-2"/>
    <n v="1.6260162601626018E-2"/>
    <n v="39.577116805764916"/>
  </r>
  <r>
    <x v="7"/>
    <x v="0"/>
    <x v="7"/>
    <x v="2"/>
    <s v="Southern Europe"/>
    <x v="2"/>
    <x v="2"/>
    <n v="5306.27"/>
    <n v="4935.34"/>
    <n v="38"/>
    <n v="35"/>
    <n v="3037.1"/>
    <n v="291.08"/>
    <n v="75472.850000000006"/>
    <n v="557"/>
    <n v="0"/>
    <n v="1"/>
    <n v="139.63868421052632"/>
    <n v="0.57236062243346075"/>
    <n v="1.0751579425125726"/>
    <n v="7.0307004439344747E-2"/>
    <n v="2.6315789473684209E-2"/>
    <n v="18.229593238972107"/>
  </r>
  <r>
    <x v="7"/>
    <x v="0"/>
    <x v="7"/>
    <x v="2"/>
    <s v="Southern Europe"/>
    <x v="2"/>
    <x v="3"/>
    <n v="9435.18"/>
    <n v="9239.5400000000009"/>
    <n v="82"/>
    <n v="82"/>
    <n v="5022.51"/>
    <n v="293.95"/>
    <n v="111448.01"/>
    <n v="995"/>
    <n v="0"/>
    <n v="2"/>
    <n v="115.06317073170732"/>
    <n v="0.53231734847665868"/>
    <n v="1.0211742143007119"/>
    <n v="8.4659923492577394E-2"/>
    <n v="2.4390243902439025E-2"/>
    <n v="32.097907807450248"/>
  </r>
  <r>
    <x v="7"/>
    <x v="0"/>
    <x v="7"/>
    <x v="3"/>
    <s v="Southern Europe"/>
    <x v="0"/>
    <x v="0"/>
    <n v="245909.42"/>
    <n v="238367.29"/>
    <n v="3415"/>
    <n v="3294"/>
    <n v="136776.94"/>
    <n v="4426.2700000000004"/>
    <n v="2610078.71"/>
    <n v="41173"/>
    <n v="13"/>
    <n v="44"/>
    <n v="72.008614934114206"/>
    <n v="0.55620862348420808"/>
    <n v="1.0316407926607716"/>
    <n v="9.4215327322446918E-2"/>
    <n v="1.2884333821376281E-2"/>
    <n v="55.556805165523116"/>
  </r>
  <r>
    <x v="7"/>
    <x v="0"/>
    <x v="7"/>
    <x v="3"/>
    <s v="Southern Europe"/>
    <x v="0"/>
    <x v="1"/>
    <n v="227247.84"/>
    <n v="204673.37"/>
    <n v="1299"/>
    <n v="1150"/>
    <n v="149027.68"/>
    <n v="5221.8"/>
    <n v="1989808.56"/>
    <n v="11881"/>
    <n v="11"/>
    <n v="14"/>
    <n v="174.94060046189375"/>
    <n v="0.65579360402281495"/>
    <n v="1.1102951009210431"/>
    <n v="0.11420588119291235"/>
    <n v="1.0777521170130869E-2"/>
    <n v="43.519062392278521"/>
  </r>
  <r>
    <x v="7"/>
    <x v="0"/>
    <x v="7"/>
    <x v="3"/>
    <s v="Southern Europe"/>
    <x v="0"/>
    <x v="2"/>
    <n v="54503.7"/>
    <n v="49298.3"/>
    <n v="389"/>
    <n v="349"/>
    <n v="37067.589999999997"/>
    <n v="3175.54"/>
    <n v="623851.64"/>
    <n v="4705"/>
    <n v="3"/>
    <n v="4"/>
    <n v="140.11233933161952"/>
    <n v="0.68009309459724754"/>
    <n v="1.1055898479257904"/>
    <n v="8.7366445009265339E-2"/>
    <n v="1.0282776349614395E-2"/>
    <n v="17.16360052148611"/>
  </r>
  <r>
    <x v="7"/>
    <x v="0"/>
    <x v="7"/>
    <x v="3"/>
    <s v="Southern Europe"/>
    <x v="0"/>
    <x v="3"/>
    <n v="97571.3"/>
    <n v="90113.98"/>
    <n v="848"/>
    <n v="785"/>
    <n v="60491.9"/>
    <n v="2888.89"/>
    <n v="890227.11"/>
    <n v="8114"/>
    <n v="5"/>
    <n v="7"/>
    <n v="115.06049528301887"/>
    <n v="0.61997636600106798"/>
    <n v="1.0827543073782782"/>
    <n v="0.10960270576347647"/>
    <n v="8.2547169811320754E-3"/>
    <n v="33.774667778973935"/>
  </r>
  <r>
    <x v="7"/>
    <x v="0"/>
    <x v="7"/>
    <x v="3"/>
    <s v="Southern Europe"/>
    <x v="1"/>
    <x v="0"/>
    <n v="233017.95"/>
    <n v="233229.2"/>
    <n v="3236"/>
    <n v="3289"/>
    <n v="123100.17"/>
    <n v="4181.79"/>
    <n v="2552079.84"/>
    <n v="38840"/>
    <n v="12"/>
    <n v="53"/>
    <n v="72.008019159456126"/>
    <n v="0.52828621142705956"/>
    <n v="0.99909423862878233"/>
    <n v="9.1305117632996952E-2"/>
    <n v="1.6378244746600743E-2"/>
    <n v="55.722059213877316"/>
  </r>
  <r>
    <x v="7"/>
    <x v="0"/>
    <x v="7"/>
    <x v="3"/>
    <s v="Southern Europe"/>
    <x v="1"/>
    <x v="1"/>
    <n v="220329.95"/>
    <n v="212017.39"/>
    <n v="1259"/>
    <n v="1199"/>
    <n v="133939.51999999999"/>
    <n v="5815.58"/>
    <n v="1892554.5"/>
    <n v="11786"/>
    <n v="11"/>
    <n v="25"/>
    <n v="175.00393169181891"/>
    <n v="0.60790428173745781"/>
    <n v="1.039206972597861"/>
    <n v="0.11641934221709335"/>
    <n v="1.9857029388403495E-2"/>
    <n v="37.886152370012965"/>
  </r>
  <r>
    <x v="7"/>
    <x v="0"/>
    <x v="7"/>
    <x v="3"/>
    <s v="Southern Europe"/>
    <x v="1"/>
    <x v="2"/>
    <n v="48951.44"/>
    <n v="46097.79"/>
    <n v="350"/>
    <n v="324"/>
    <n v="31324.05"/>
    <n v="2902.59"/>
    <n v="574531.48"/>
    <n v="4592"/>
    <n v="2"/>
    <n v="5"/>
    <n v="139.86125714285714"/>
    <n v="0.63990048096644347"/>
    <n v="1.0619042691634459"/>
    <n v="8.5202363497993192E-2"/>
    <n v="1.4285714285714285E-2"/>
    <n v="16.864744934696255"/>
  </r>
  <r>
    <x v="7"/>
    <x v="0"/>
    <x v="7"/>
    <x v="3"/>
    <s v="Southern Europe"/>
    <x v="1"/>
    <x v="3"/>
    <n v="93489.99"/>
    <n v="85360.54"/>
    <n v="813"/>
    <n v="733"/>
    <n v="55187.44"/>
    <n v="2637.66"/>
    <n v="896997.72"/>
    <n v="8081"/>
    <n v="4"/>
    <n v="8"/>
    <n v="114.99383763837639"/>
    <n v="0.59030319716581425"/>
    <n v="1.0952366280719406"/>
    <n v="0.10422544886736168"/>
    <n v="9.8400984009840101E-3"/>
    <n v="35.444291531129871"/>
  </r>
  <r>
    <x v="7"/>
    <x v="0"/>
    <x v="7"/>
    <x v="3"/>
    <s v="Southern Europe"/>
    <x v="2"/>
    <x v="0"/>
    <n v="16941.89"/>
    <n v="17078.21"/>
    <n v="235"/>
    <n v="237"/>
    <n v="8013.01"/>
    <n v="328.52"/>
    <n v="257862.68"/>
    <n v="3993"/>
    <n v="1"/>
    <n v="6"/>
    <n v="72.093148936170209"/>
    <n v="0.47297025302371815"/>
    <n v="0.99201789883131786"/>
    <n v="6.5701209651586656E-2"/>
    <n v="2.553191489361702E-2"/>
    <n v="51.570345793254596"/>
  </r>
  <r>
    <x v="7"/>
    <x v="0"/>
    <x v="7"/>
    <x v="3"/>
    <s v="Southern Europe"/>
    <x v="2"/>
    <x v="1"/>
    <n v="18050.3"/>
    <n v="16705.189999999999"/>
    <n v="103"/>
    <n v="94"/>
    <n v="9882.94"/>
    <n v="483.47"/>
    <n v="210925.54"/>
    <n v="1328"/>
    <n v="1"/>
    <n v="3"/>
    <n v="175.24563106796117"/>
    <n v="0.5475222018470608"/>
    <n v="1.0805204849510841"/>
    <n v="8.5576644724958378E-2"/>
    <n v="2.9126213592233011E-2"/>
    <n v="37.33489151343413"/>
  </r>
  <r>
    <x v="7"/>
    <x v="0"/>
    <x v="7"/>
    <x v="3"/>
    <s v="Southern Europe"/>
    <x v="2"/>
    <x v="2"/>
    <n v="3971.33"/>
    <n v="3556.81"/>
    <n v="28"/>
    <n v="25"/>
    <n v="2289.02"/>
    <n v="210.88"/>
    <n v="62733.53"/>
    <n v="478"/>
    <n v="0"/>
    <n v="0"/>
    <n v="141.83321428571429"/>
    <n v="0.57638624843566266"/>
    <n v="1.1165426323025407"/>
    <n v="6.3304743093525906E-2"/>
    <n v="0"/>
    <n v="18.832179438543246"/>
  </r>
  <r>
    <x v="7"/>
    <x v="0"/>
    <x v="7"/>
    <x v="3"/>
    <s v="Southern Europe"/>
    <x v="2"/>
    <x v="3"/>
    <n v="6933.26"/>
    <n v="6587.11"/>
    <n v="60"/>
    <n v="58"/>
    <n v="3610.25"/>
    <n v="206.78"/>
    <n v="88741.53"/>
    <n v="804"/>
    <n v="0"/>
    <n v="1"/>
    <n v="115.55433333333333"/>
    <n v="0.52071464217409991"/>
    <n v="1.0525496006594699"/>
    <n v="7.8128695775247517E-2"/>
    <n v="1.6666666666666666E-2"/>
    <n v="33.529645033368801"/>
  </r>
  <r>
    <x v="7"/>
    <x v="0"/>
    <x v="7"/>
    <x v="4"/>
    <s v="Western Europe"/>
    <x v="0"/>
    <x v="0"/>
    <n v="213722.94"/>
    <n v="221211.13"/>
    <n v="2968"/>
    <n v="3043"/>
    <n v="119092.44"/>
    <n v="3892.01"/>
    <n v="1516399.77"/>
    <n v="23155"/>
    <n v="12"/>
    <n v="29"/>
    <n v="72.009076819407014"/>
    <n v="0.55722815716459828"/>
    <n v="0.96614912640245543"/>
    <n v="0.14094102638910319"/>
    <n v="9.7708894878706203E-3"/>
    <n v="54.913255618562125"/>
  </r>
  <r>
    <x v="7"/>
    <x v="0"/>
    <x v="7"/>
    <x v="4"/>
    <s v="Western Europe"/>
    <x v="0"/>
    <x v="1"/>
    <n v="190103.26"/>
    <n v="179852.19"/>
    <n v="1086"/>
    <n v="1040"/>
    <n v="124480.11"/>
    <n v="4567.08"/>
    <n v="1175319.9099999999"/>
    <n v="7257"/>
    <n v="10"/>
    <n v="9"/>
    <n v="175.0490423572744"/>
    <n v="0.6548026056996602"/>
    <n v="1.056997193083943"/>
    <n v="0.16174597093313942"/>
    <n v="8.2872928176795577E-3"/>
    <n v="41.624683605279522"/>
  </r>
  <r>
    <x v="7"/>
    <x v="0"/>
    <x v="7"/>
    <x v="4"/>
    <s v="Western Europe"/>
    <x v="0"/>
    <x v="2"/>
    <n v="47943.29"/>
    <n v="43727.46"/>
    <n v="342"/>
    <n v="312"/>
    <n v="32814.839999999997"/>
    <n v="2789.75"/>
    <n v="359654.87"/>
    <n v="2896"/>
    <n v="2"/>
    <n v="7"/>
    <n v="140.18505847953216"/>
    <n v="0.68445115051553607"/>
    <n v="1.0964114997761132"/>
    <n v="0.13330360297915611"/>
    <n v="2.046783625730994E-2"/>
    <n v="17.185514831078056"/>
  </r>
  <r>
    <x v="7"/>
    <x v="0"/>
    <x v="7"/>
    <x v="4"/>
    <s v="Western Europe"/>
    <x v="0"/>
    <x v="3"/>
    <n v="81703.88"/>
    <n v="80164.259999999995"/>
    <n v="710"/>
    <n v="705"/>
    <n v="50268.51"/>
    <n v="2414.79"/>
    <n v="544618.67000000004"/>
    <n v="4939"/>
    <n v="4"/>
    <n v="14"/>
    <n v="115.07588732394368"/>
    <n v="0.61525242130483893"/>
    <n v="1.0192058156589983"/>
    <n v="0.15002034359196684"/>
    <n v="1.9718309859154931E-2"/>
    <n v="33.834776523010284"/>
  </r>
  <r>
    <x v="7"/>
    <x v="0"/>
    <x v="7"/>
    <x v="4"/>
    <s v="Western Europe"/>
    <x v="1"/>
    <x v="0"/>
    <n v="181537.95"/>
    <n v="183098.59"/>
    <n v="2521"/>
    <n v="2592"/>
    <n v="95762.13"/>
    <n v="2976.74"/>
    <n v="1285955.27"/>
    <n v="19486"/>
    <n v="10"/>
    <n v="24"/>
    <n v="72.010293534311785"/>
    <n v="0.52750474487565824"/>
    <n v="0.99147650454326286"/>
    <n v="0.14116972357833255"/>
    <n v="9.5200317334391115E-3"/>
    <n v="60.985490838971501"/>
  </r>
  <r>
    <x v="7"/>
    <x v="0"/>
    <x v="7"/>
    <x v="4"/>
    <s v="Western Europe"/>
    <x v="1"/>
    <x v="1"/>
    <n v="168217.32"/>
    <n v="160287.38"/>
    <n v="961"/>
    <n v="928"/>
    <n v="101796.15"/>
    <n v="4254.88"/>
    <n v="1055403.75"/>
    <n v="6672"/>
    <n v="7"/>
    <n v="21"/>
    <n v="175.04403746097816"/>
    <n v="0.60514666385126092"/>
    <n v="1.0494732648322034"/>
    <n v="0.15938669916607745"/>
    <n v="2.1852237252861603E-2"/>
    <n v="39.535150227503479"/>
  </r>
  <r>
    <x v="7"/>
    <x v="0"/>
    <x v="7"/>
    <x v="4"/>
    <s v="Western Europe"/>
    <x v="1"/>
    <x v="2"/>
    <n v="37204.959999999999"/>
    <n v="35385.06"/>
    <n v="266"/>
    <n v="255"/>
    <n v="24132.41"/>
    <n v="2079.06"/>
    <n v="307006.01"/>
    <n v="2396"/>
    <n v="2"/>
    <n v="3"/>
    <n v="139.86827067669174"/>
    <n v="0.6486342143628161"/>
    <n v="1.0514313102761448"/>
    <n v="0.12118642237655217"/>
    <n v="1.1278195488721804E-2"/>
    <n v="17.895087202870528"/>
  </r>
  <r>
    <x v="7"/>
    <x v="0"/>
    <x v="7"/>
    <x v="4"/>
    <s v="Western Europe"/>
    <x v="1"/>
    <x v="3"/>
    <n v="69465.22"/>
    <n v="67659.509999999995"/>
    <n v="604"/>
    <n v="585"/>
    <n v="40158.47"/>
    <n v="1901.97"/>
    <n v="466355.88"/>
    <n v="4264"/>
    <n v="3"/>
    <n v="6"/>
    <n v="115.00864238410597"/>
    <n v="0.57810901628181699"/>
    <n v="1.0266881920959818"/>
    <n v="0.14895324146014841"/>
    <n v="9.9337748344370865E-3"/>
    <n v="36.522773755632315"/>
  </r>
  <r>
    <x v="7"/>
    <x v="0"/>
    <x v="7"/>
    <x v="4"/>
    <s v="Western Europe"/>
    <x v="2"/>
    <x v="0"/>
    <n v="18290.62"/>
    <n v="19244.87"/>
    <n v="254"/>
    <n v="272"/>
    <n v="8637.5400000000009"/>
    <n v="337.2"/>
    <n v="187436.11"/>
    <n v="2936"/>
    <n v="1"/>
    <n v="8"/>
    <n v="72.010314960629913"/>
    <n v="0.4722387759408922"/>
    <n v="0.9504153574433083"/>
    <n v="9.7583224491801498E-2"/>
    <n v="3.1496062992125984E-2"/>
    <n v="54.242645314353496"/>
  </r>
  <r>
    <x v="7"/>
    <x v="0"/>
    <x v="7"/>
    <x v="4"/>
    <s v="Western Europe"/>
    <x v="2"/>
    <x v="1"/>
    <n v="17378.82"/>
    <n v="16749.45"/>
    <n v="99"/>
    <n v="95"/>
    <n v="9513.4699999999993"/>
    <n v="469.05"/>
    <n v="149752.35"/>
    <n v="901"/>
    <n v="1"/>
    <n v="2"/>
    <n v="175.54363636363635"/>
    <n v="0.54741748864422324"/>
    <n v="1.0375755621826388"/>
    <n v="0.11605039920909421"/>
    <n v="2.0202020202020204E-2"/>
    <n v="37.051103293891906"/>
  </r>
  <r>
    <x v="7"/>
    <x v="0"/>
    <x v="7"/>
    <x v="4"/>
    <s v="Western Europe"/>
    <x v="2"/>
    <x v="2"/>
    <n v="4021.15"/>
    <n v="3777.02"/>
    <n v="29"/>
    <n v="27"/>
    <n v="2336.9299999999998"/>
    <n v="226.79"/>
    <n v="43987.08"/>
    <n v="344"/>
    <n v="0"/>
    <n v="0"/>
    <n v="138.66034482758621"/>
    <n v="0.58115961851709086"/>
    <n v="1.0646356122022123"/>
    <n v="9.1416615969962089E-2"/>
    <n v="0"/>
    <n v="17.730720049384896"/>
  </r>
  <r>
    <x v="7"/>
    <x v="0"/>
    <x v="7"/>
    <x v="4"/>
    <s v="Western Europe"/>
    <x v="2"/>
    <x v="3"/>
    <n v="7017.05"/>
    <n v="6854.27"/>
    <n v="61"/>
    <n v="59"/>
    <n v="3681.83"/>
    <n v="192.11"/>
    <n v="65703.58"/>
    <n v="620"/>
    <n v="0"/>
    <n v="2"/>
    <n v="115.03360655737706"/>
    <n v="0.52469770060067977"/>
    <n v="1.0237486997156517"/>
    <n v="0.10679859453624901"/>
    <n v="3.2786885245901641E-2"/>
    <n v="36.52620894279319"/>
  </r>
  <r>
    <x v="7"/>
    <x v="0"/>
    <x v="7"/>
    <x v="5"/>
    <s v="Central &amp; Eastern Europe"/>
    <x v="0"/>
    <x v="0"/>
    <n v="165713.99"/>
    <n v="166572.01"/>
    <n v="2302"/>
    <n v="2336"/>
    <n v="92580.04"/>
    <n v="3038.55"/>
    <n v="1824758.44"/>
    <n v="28374"/>
    <n v="8"/>
    <n v="28"/>
    <n v="71.986963509991313"/>
    <n v="0.55867365211591369"/>
    <n v="0.99484895451522726"/>
    <n v="9.081420661904159E-2"/>
    <n v="1.216333622936577E-2"/>
    <n v="54.537193727271223"/>
  </r>
  <r>
    <x v="7"/>
    <x v="0"/>
    <x v="7"/>
    <x v="5"/>
    <s v="Central &amp; Eastern Europe"/>
    <x v="0"/>
    <x v="1"/>
    <n v="152841.35999999999"/>
    <n v="146346.03"/>
    <n v="873"/>
    <n v="836"/>
    <n v="99420.66"/>
    <n v="3808.99"/>
    <n v="1485610.69"/>
    <n v="9172"/>
    <n v="6"/>
    <n v="11"/>
    <n v="175.07601374570444"/>
    <n v="0.65048269656852054"/>
    <n v="1.0443833700169385"/>
    <n v="0.10288116599376382"/>
    <n v="1.2600229095074456E-2"/>
    <n v="40.126479722971183"/>
  </r>
  <r>
    <x v="7"/>
    <x v="0"/>
    <x v="7"/>
    <x v="5"/>
    <s v="Central &amp; Eastern Europe"/>
    <x v="0"/>
    <x v="2"/>
    <n v="40488.51"/>
    <n v="37333.32"/>
    <n v="289"/>
    <n v="267"/>
    <n v="27967.91"/>
    <n v="2131.2199999999998"/>
    <n v="428255.98"/>
    <n v="3417"/>
    <n v="2"/>
    <n v="5"/>
    <n v="140.09865051903114"/>
    <n v="0.6907616506510118"/>
    <n v="1.0845140480407316"/>
    <n v="9.4542777896528152E-2"/>
    <n v="1.7301038062283738E-2"/>
    <n v="18.997808766809623"/>
  </r>
  <r>
    <x v="7"/>
    <x v="0"/>
    <x v="7"/>
    <x v="5"/>
    <s v="Central &amp; Eastern Europe"/>
    <x v="0"/>
    <x v="3"/>
    <n v="58854.05"/>
    <n v="54726.82"/>
    <n v="512"/>
    <n v="472"/>
    <n v="36522.9"/>
    <n v="1633.72"/>
    <n v="646161.4"/>
    <n v="6163"/>
    <n v="3"/>
    <n v="4"/>
    <n v="114.94931640625001"/>
    <n v="0.6205673186467201"/>
    <n v="1.0754151255271183"/>
    <n v="9.1082584010744067E-2"/>
    <n v="7.8125E-3"/>
    <n v="36.02456357270524"/>
  </r>
  <r>
    <x v="7"/>
    <x v="0"/>
    <x v="7"/>
    <x v="5"/>
    <s v="Central &amp; Eastern Europe"/>
    <x v="1"/>
    <x v="0"/>
    <n v="137476.93"/>
    <n v="133441.16"/>
    <n v="1909"/>
    <n v="1868"/>
    <n v="72096.539999999994"/>
    <n v="2307.6"/>
    <n v="1642422.91"/>
    <n v="25501"/>
    <n v="6"/>
    <n v="29"/>
    <n v="72.01515453116815"/>
    <n v="0.52442646195256182"/>
    <n v="1.0302438168253332"/>
    <n v="8.370373377219878E-2"/>
    <n v="1.5191199580932426E-2"/>
    <n v="59.575719362107819"/>
  </r>
  <r>
    <x v="7"/>
    <x v="0"/>
    <x v="7"/>
    <x v="5"/>
    <s v="Central &amp; Eastern Europe"/>
    <x v="1"/>
    <x v="1"/>
    <n v="129980.16"/>
    <n v="124695.77"/>
    <n v="743"/>
    <n v="712"/>
    <n v="78249.649999999994"/>
    <n v="3404.5"/>
    <n v="1302413.4099999999"/>
    <n v="8188"/>
    <n v="7"/>
    <n v="11"/>
    <n v="174.93965006729476"/>
    <n v="0.60201226094813232"/>
    <n v="1.0423782619089645"/>
    <n v="9.9799463827695084E-2"/>
    <n v="1.4804845222072678E-2"/>
    <n v="38.17892788955794"/>
  </r>
  <r>
    <x v="7"/>
    <x v="0"/>
    <x v="7"/>
    <x v="5"/>
    <s v="Central &amp; Eastern Europe"/>
    <x v="1"/>
    <x v="2"/>
    <n v="37161.129999999997"/>
    <n v="35151.839999999997"/>
    <n v="265"/>
    <n v="253"/>
    <n v="23843.17"/>
    <n v="1899.6"/>
    <n v="410066.22"/>
    <n v="3073"/>
    <n v="2"/>
    <n v="5"/>
    <n v="140.230679245283"/>
    <n v="0.64161584967949037"/>
    <n v="1.0571603079668093"/>
    <n v="9.0622265837941973E-2"/>
    <n v="1.8867924528301886E-2"/>
    <n v="19.562607917456305"/>
  </r>
  <r>
    <x v="7"/>
    <x v="0"/>
    <x v="7"/>
    <x v="5"/>
    <s v="Central &amp; Eastern Europe"/>
    <x v="1"/>
    <x v="3"/>
    <n v="53839.93"/>
    <n v="49372.1"/>
    <n v="468"/>
    <n v="430"/>
    <n v="31382.74"/>
    <n v="1553.2"/>
    <n v="613016.29"/>
    <n v="6020"/>
    <n v="2"/>
    <n v="4"/>
    <n v="115.04258547008547"/>
    <n v="0.58288968800665231"/>
    <n v="1.0904930112350903"/>
    <n v="8.7827894426753317E-2"/>
    <n v="8.5470085470085479E-3"/>
    <n v="34.663874581509141"/>
  </r>
  <r>
    <x v="7"/>
    <x v="0"/>
    <x v="7"/>
    <x v="5"/>
    <s v="Central &amp; Eastern Europe"/>
    <x v="2"/>
    <x v="0"/>
    <n v="11552.13"/>
    <n v="11788.94"/>
    <n v="160"/>
    <n v="163"/>
    <n v="5443.81"/>
    <n v="226.06"/>
    <n v="186889.17"/>
    <n v="2741"/>
    <n v="1"/>
    <n v="4"/>
    <n v="72.200812499999998"/>
    <n v="0.47123863737683014"/>
    <n v="0.9799125281831953"/>
    <n v="6.1812731042681597E-2"/>
    <n v="2.5000000000000001E-2"/>
    <n v="51.102052552419707"/>
  </r>
  <r>
    <x v="7"/>
    <x v="0"/>
    <x v="7"/>
    <x v="5"/>
    <s v="Central &amp; Eastern Europe"/>
    <x v="2"/>
    <x v="1"/>
    <n v="10326.07"/>
    <n v="9628.99"/>
    <n v="59"/>
    <n v="54"/>
    <n v="5672.3"/>
    <n v="248.74"/>
    <n v="140406.97"/>
    <n v="897"/>
    <n v="1"/>
    <n v="1"/>
    <n v="175.01813559322034"/>
    <n v="0.54931837572280651"/>
    <n v="1.0723938855477053"/>
    <n v="7.3543856120533047E-2"/>
    <n v="1.6949152542372881E-2"/>
    <n v="41.513508080726858"/>
  </r>
  <r>
    <x v="7"/>
    <x v="0"/>
    <x v="7"/>
    <x v="5"/>
    <s v="Central &amp; Eastern Europe"/>
    <x v="2"/>
    <x v="2"/>
    <n v="2747.5"/>
    <n v="2505.36"/>
    <n v="20"/>
    <n v="18"/>
    <n v="1589.66"/>
    <n v="144.6"/>
    <n v="45245.39"/>
    <n v="339"/>
    <n v="0"/>
    <n v="0"/>
    <n v="137.375"/>
    <n v="0.57858416742493179"/>
    <n v="1.0966487850049493"/>
    <n v="6.0724418554022851E-2"/>
    <n v="0"/>
    <n v="19.000691562932229"/>
  </r>
  <r>
    <x v="7"/>
    <x v="0"/>
    <x v="7"/>
    <x v="5"/>
    <s v="Central &amp; Eastern Europe"/>
    <x v="2"/>
    <x v="3"/>
    <n v="4599.58"/>
    <n v="4284.4799999999996"/>
    <n v="40"/>
    <n v="37"/>
    <n v="2450.71"/>
    <n v="132.15"/>
    <n v="65705.48"/>
    <n v="639"/>
    <n v="0"/>
    <n v="1"/>
    <n v="114.98949999999999"/>
    <n v="0.53281169150226759"/>
    <n v="1.0735445141534097"/>
    <n v="7.0002989096191071E-2"/>
    <n v="2.5000000000000001E-2"/>
    <n v="34.805751040484296"/>
  </r>
  <r>
    <x v="7"/>
    <x v="0"/>
    <x v="7"/>
    <x v="6"/>
    <s v="DACH"/>
    <x v="0"/>
    <x v="0"/>
    <n v="171241.48"/>
    <n v="176979.77"/>
    <n v="2378"/>
    <n v="2411"/>
    <n v="95326.15"/>
    <n v="3066.7"/>
    <n v="1183525.21"/>
    <n v="17201"/>
    <n v="6"/>
    <n v="51"/>
    <n v="72.010714886459212"/>
    <n v="0.55667674677887613"/>
    <n v="0.967576576690093"/>
    <n v="0.14468764885878521"/>
    <n v="2.144659377628259E-2"/>
    <n v="55.839006097759814"/>
  </r>
  <r>
    <x v="7"/>
    <x v="0"/>
    <x v="7"/>
    <x v="6"/>
    <s v="DACH"/>
    <x v="0"/>
    <x v="1"/>
    <n v="161390.70000000001"/>
    <n v="159019.10999999999"/>
    <n v="922"/>
    <n v="908"/>
    <n v="107057.82"/>
    <n v="3965.78"/>
    <n v="893067.48"/>
    <n v="5679"/>
    <n v="8"/>
    <n v="9"/>
    <n v="175.04414316702821"/>
    <n v="0.66334565746353413"/>
    <n v="1.0149138678992733"/>
    <n v="0.18071501159128536"/>
    <n v="9.7613882863340565E-3"/>
    <n v="40.695827806887927"/>
  </r>
  <r>
    <x v="7"/>
    <x v="0"/>
    <x v="7"/>
    <x v="6"/>
    <s v="DACH"/>
    <x v="0"/>
    <x v="2"/>
    <n v="38227.910000000003"/>
    <n v="35600.160000000003"/>
    <n v="273"/>
    <n v="250"/>
    <n v="25879.29"/>
    <n v="2239.7199999999998"/>
    <n v="277193.15000000002"/>
    <n v="2243"/>
    <n v="2"/>
    <n v="4"/>
    <n v="140.02897435897438"/>
    <n v="0.67697370847634619"/>
    <n v="1.0738128705039527"/>
    <n v="0.1379107311995264"/>
    <n v="1.4652014652014652E-2"/>
    <n v="17.068164770596329"/>
  </r>
  <r>
    <x v="7"/>
    <x v="0"/>
    <x v="7"/>
    <x v="6"/>
    <s v="DACH"/>
    <x v="0"/>
    <x v="3"/>
    <n v="64386.41"/>
    <n v="64602.39"/>
    <n v="560"/>
    <n v="552"/>
    <n v="40726.769999999997"/>
    <n v="2060.7199999999998"/>
    <n v="403051.76"/>
    <n v="3772"/>
    <n v="4"/>
    <n v="8"/>
    <n v="114.97573214285715"/>
    <n v="0.63253674183729136"/>
    <n v="0.99665678003553748"/>
    <n v="0.15974724933591655"/>
    <n v="1.4285714285714285E-2"/>
    <n v="31.244618385806906"/>
  </r>
  <r>
    <x v="7"/>
    <x v="0"/>
    <x v="7"/>
    <x v="6"/>
    <s v="DACH"/>
    <x v="1"/>
    <x v="0"/>
    <n v="142374.14000000001"/>
    <n v="144760.79999999999"/>
    <n v="1977"/>
    <n v="1984"/>
    <n v="73723.97"/>
    <n v="2448.5500000000002"/>
    <n v="1012916.2"/>
    <n v="15021"/>
    <n v="7"/>
    <n v="32"/>
    <n v="72.015245321193731"/>
    <n v="0.51781854485653078"/>
    <n v="0.98351307812612276"/>
    <n v="0.14055865628370839"/>
    <n v="1.6186140617096612E-2"/>
    <n v="58.146306998019234"/>
  </r>
  <r>
    <x v="7"/>
    <x v="0"/>
    <x v="7"/>
    <x v="6"/>
    <s v="DACH"/>
    <x v="1"/>
    <x v="1"/>
    <n v="142607.44"/>
    <n v="138544.71"/>
    <n v="815"/>
    <n v="793"/>
    <n v="87084.77"/>
    <n v="3703.69"/>
    <n v="807185.01"/>
    <n v="5146"/>
    <n v="7"/>
    <n v="16"/>
    <n v="174.97845398773006"/>
    <n v="0.61066077618390735"/>
    <n v="1.029324324256047"/>
    <n v="0.17667255738557386"/>
    <n v="1.9631901840490799E-2"/>
    <n v="38.504151265359681"/>
  </r>
  <r>
    <x v="7"/>
    <x v="0"/>
    <x v="7"/>
    <x v="6"/>
    <s v="DACH"/>
    <x v="1"/>
    <x v="2"/>
    <n v="29264.43"/>
    <n v="27740.06"/>
    <n v="209"/>
    <n v="198"/>
    <n v="18947.72"/>
    <n v="1492.21"/>
    <n v="229208.17"/>
    <n v="1788"/>
    <n v="1"/>
    <n v="4"/>
    <n v="140.02119617224881"/>
    <n v="0.64746588264319516"/>
    <n v="1.0549519359366923"/>
    <n v="0.12767620805139712"/>
    <n v="1.9138755980861243E-2"/>
    <n v="19.611468895128702"/>
  </r>
  <r>
    <x v="7"/>
    <x v="0"/>
    <x v="7"/>
    <x v="6"/>
    <s v="DACH"/>
    <x v="1"/>
    <x v="3"/>
    <n v="55068.95"/>
    <n v="53721.599999999999"/>
    <n v="479"/>
    <n v="466"/>
    <n v="32469.65"/>
    <n v="1656.65"/>
    <n v="350408.38"/>
    <n v="3261"/>
    <n v="2"/>
    <n v="9"/>
    <n v="114.96649269311064"/>
    <n v="0.58961810602889653"/>
    <n v="1.0250802284369787"/>
    <n v="0.15715648695387935"/>
    <n v="1.8789144050104383E-2"/>
    <n v="33.241149307337089"/>
  </r>
  <r>
    <x v="7"/>
    <x v="0"/>
    <x v="7"/>
    <x v="6"/>
    <s v="DACH"/>
    <x v="2"/>
    <x v="0"/>
    <n v="12388.3"/>
    <n v="12783.91"/>
    <n v="172"/>
    <n v="179"/>
    <n v="5919.59"/>
    <n v="214.12"/>
    <n v="114183.72"/>
    <n v="1648"/>
    <n v="0"/>
    <n v="4"/>
    <n v="72.024999999999991"/>
    <n v="0.47783715279739758"/>
    <n v="0.969054068747355"/>
    <n v="0.10849445087268132"/>
    <n v="2.3255813953488372E-2"/>
    <n v="57.85680926583224"/>
  </r>
  <r>
    <x v="7"/>
    <x v="0"/>
    <x v="7"/>
    <x v="6"/>
    <s v="DACH"/>
    <x v="2"/>
    <x v="1"/>
    <n v="10511.95"/>
    <n v="10403.24"/>
    <n v="60"/>
    <n v="60"/>
    <n v="5805.62"/>
    <n v="262.01"/>
    <n v="83725.09"/>
    <n v="530"/>
    <n v="0"/>
    <n v="1"/>
    <n v="175.19916666666668"/>
    <n v="0.55228763454925101"/>
    <n v="1.0104496291539944"/>
    <n v="0.12555316452929463"/>
    <n v="1.6666666666666666E-2"/>
    <n v="40.120415251326293"/>
  </r>
  <r>
    <x v="7"/>
    <x v="0"/>
    <x v="7"/>
    <x v="6"/>
    <s v="DACH"/>
    <x v="2"/>
    <x v="2"/>
    <n v="2533.96"/>
    <n v="2445.62"/>
    <n v="18"/>
    <n v="17"/>
    <n v="1476.73"/>
    <n v="148.61000000000001"/>
    <n v="25741.94"/>
    <n v="206"/>
    <n v="0"/>
    <n v="1"/>
    <n v="140.77555555555557"/>
    <n v="0.58277557656790158"/>
    <n v="1.036121719645734"/>
    <n v="9.843702533686273E-2"/>
    <n v="5.5555555555555552E-2"/>
    <n v="17.051073279052552"/>
  </r>
  <r>
    <x v="7"/>
    <x v="0"/>
    <x v="7"/>
    <x v="6"/>
    <s v="DACH"/>
    <x v="2"/>
    <x v="3"/>
    <n v="4224.62"/>
    <n v="4203.75"/>
    <n v="37"/>
    <n v="36"/>
    <n v="2251.94"/>
    <n v="137.47"/>
    <n v="39474.839999999997"/>
    <n v="354"/>
    <n v="0"/>
    <n v="1"/>
    <n v="114.17891891891891"/>
    <n v="0.53305149338875457"/>
    <n v="1.0049646149271483"/>
    <n v="0.10702057310428618"/>
    <n v="2.7027027027027029E-2"/>
    <n v="30.731214083072668"/>
  </r>
  <r>
    <x v="8"/>
    <x v="0"/>
    <x v="8"/>
    <x v="0"/>
    <s v="DACH"/>
    <x v="0"/>
    <x v="0"/>
    <n v="1162750.52"/>
    <n v="1182152.1100000001"/>
    <n v="16149"/>
    <n v="16386"/>
    <n v="649906.35"/>
    <n v="21808.11"/>
    <n v="6595564.4500000002"/>
    <n v="102439"/>
    <n v="48"/>
    <n v="323"/>
    <n v="72.001394513592174"/>
    <n v="0.55893877389966673"/>
    <n v="0.98358790731253687"/>
    <n v="0.17629279932212624"/>
    <n v="2.0001238466778128E-2"/>
    <n v="53.31734478595348"/>
  </r>
  <r>
    <x v="8"/>
    <x v="0"/>
    <x v="8"/>
    <x v="0"/>
    <s v="DACH"/>
    <x v="0"/>
    <x v="1"/>
    <n v="985021.29"/>
    <n v="952448.96"/>
    <n v="5629"/>
    <n v="5367"/>
    <n v="638226.39"/>
    <n v="22550.12"/>
    <n v="5029582.3499999996"/>
    <n v="30072"/>
    <n v="37"/>
    <n v="106"/>
    <n v="174.99045834073547"/>
    <n v="0.64793156907298921"/>
    <n v="1.0341985044531941"/>
    <n v="0.19584554371597079"/>
    <n v="1.8831053473085807E-2"/>
    <n v="43.681421207514639"/>
  </r>
  <r>
    <x v="8"/>
    <x v="0"/>
    <x v="8"/>
    <x v="0"/>
    <s v="DACH"/>
    <x v="0"/>
    <x v="2"/>
    <n v="220012.79999999999"/>
    <n v="211799.12"/>
    <n v="1572"/>
    <n v="1531"/>
    <n v="152344.47"/>
    <n v="12133.33"/>
    <n v="1501171.99"/>
    <n v="11326"/>
    <n v="9"/>
    <n v="14"/>
    <n v="139.95725190839693"/>
    <n v="0.69243457653372897"/>
    <n v="1.0387805199568345"/>
    <n v="0.14656068822600399"/>
    <n v="8.9058524173027988E-3"/>
    <n v="18.13292805849672"/>
  </r>
  <r>
    <x v="8"/>
    <x v="0"/>
    <x v="8"/>
    <x v="0"/>
    <s v="DACH"/>
    <x v="0"/>
    <x v="3"/>
    <n v="455067.34"/>
    <n v="450092.77"/>
    <n v="3957"/>
    <n v="3921"/>
    <n v="287540.78000000003"/>
    <n v="12847.65"/>
    <n v="2384896.83"/>
    <n v="21500"/>
    <n v="20"/>
    <n v="37"/>
    <n v="115.00311852413445"/>
    <n v="0.63186424233389282"/>
    <n v="1.0110523215025204"/>
    <n v="0.19081217026901748"/>
    <n v="9.3505180692443762E-3"/>
    <n v="35.420278416675423"/>
  </r>
  <r>
    <x v="8"/>
    <x v="0"/>
    <x v="8"/>
    <x v="0"/>
    <s v="DACH"/>
    <x v="1"/>
    <x v="0"/>
    <n v="986727.36"/>
    <n v="970940.56"/>
    <n v="13705"/>
    <n v="13705"/>
    <n v="514488.43"/>
    <n v="16555.32"/>
    <n v="5753012.4699999997"/>
    <n v="89788"/>
    <n v="41"/>
    <n v="219"/>
    <n v="71.997618387449833"/>
    <n v="0.52140890265777162"/>
    <n v="1.0162592857383566"/>
    <n v="0.1715149002623316"/>
    <n v="1.5979569500182415E-2"/>
    <n v="59.601829502540575"/>
  </r>
  <r>
    <x v="8"/>
    <x v="0"/>
    <x v="8"/>
    <x v="0"/>
    <s v="DACH"/>
    <x v="1"/>
    <x v="1"/>
    <n v="807950.4"/>
    <n v="761481.08"/>
    <n v="4617"/>
    <n v="4313"/>
    <n v="489546.62"/>
    <n v="18952.689999999999"/>
    <n v="4393189.91"/>
    <n v="28211"/>
    <n v="38"/>
    <n v="100"/>
    <n v="174.99467186484731"/>
    <n v="0.60591172428406492"/>
    <n v="1.0610249173886239"/>
    <n v="0.1839097367862251"/>
    <n v="2.1659085986571368E-2"/>
    <n v="42.62985359861846"/>
  </r>
  <r>
    <x v="8"/>
    <x v="0"/>
    <x v="8"/>
    <x v="0"/>
    <s v="DACH"/>
    <x v="1"/>
    <x v="2"/>
    <n v="189448.16"/>
    <n v="173006.49"/>
    <n v="1353"/>
    <n v="1252"/>
    <n v="122040.64"/>
    <n v="10141.370000000001"/>
    <n v="1292731.3899999999"/>
    <n v="10086"/>
    <n v="11"/>
    <n v="14"/>
    <n v="140.02081300813009"/>
    <n v="0.64419015734964113"/>
    <n v="1.0950349897278422"/>
    <n v="0.14654874281346261"/>
    <n v="1.0347376201034738E-2"/>
    <n v="18.6807265685011"/>
  </r>
  <r>
    <x v="8"/>
    <x v="0"/>
    <x v="8"/>
    <x v="0"/>
    <s v="DACH"/>
    <x v="1"/>
    <x v="3"/>
    <n v="333611.5"/>
    <n v="315730.21000000002"/>
    <n v="2901"/>
    <n v="2711"/>
    <n v="192574.93"/>
    <n v="9233.39"/>
    <n v="1965387.69"/>
    <n v="17873"/>
    <n v="13"/>
    <n v="29"/>
    <n v="114.99879351947604"/>
    <n v="0.57724308064919827"/>
    <n v="1.0566347135422993"/>
    <n v="0.16974335480853653"/>
    <n v="9.9965529127886942E-3"/>
    <n v="36.130987643758147"/>
  </r>
  <r>
    <x v="8"/>
    <x v="0"/>
    <x v="8"/>
    <x v="0"/>
    <s v="DACH"/>
    <x v="2"/>
    <x v="0"/>
    <n v="74035.990000000005"/>
    <n v="74492.92"/>
    <n v="1028"/>
    <n v="1038"/>
    <n v="34697.03"/>
    <n v="1286.8399999999999"/>
    <n v="627512.06999999995"/>
    <n v="8915"/>
    <n v="4"/>
    <n v="20"/>
    <n v="72.019445525291829"/>
    <n v="0.46865085480723628"/>
    <n v="0.99386612848576761"/>
    <n v="0.11798337201705142"/>
    <n v="1.9455252918287938E-2"/>
    <n v="57.533174287401707"/>
  </r>
  <r>
    <x v="8"/>
    <x v="0"/>
    <x v="8"/>
    <x v="0"/>
    <s v="DACH"/>
    <x v="2"/>
    <x v="1"/>
    <n v="68346.34"/>
    <n v="64128.51"/>
    <n v="391"/>
    <n v="371"/>
    <n v="37653.17"/>
    <n v="1830.1"/>
    <n v="482925.04"/>
    <n v="2911"/>
    <n v="4"/>
    <n v="9"/>
    <n v="174.79882352941175"/>
    <n v="0.55091713762580408"/>
    <n v="1.0657715265799874"/>
    <n v="0.14152577385508938"/>
    <n v="2.3017902813299233E-2"/>
    <n v="37.3456860280859"/>
  </r>
  <r>
    <x v="8"/>
    <x v="0"/>
    <x v="8"/>
    <x v="0"/>
    <s v="DACH"/>
    <x v="2"/>
    <x v="2"/>
    <n v="16009.16"/>
    <n v="14246.87"/>
    <n v="114"/>
    <n v="103"/>
    <n v="9295.7900000000009"/>
    <n v="810.97"/>
    <n v="143228.54"/>
    <n v="1112"/>
    <n v="1"/>
    <n v="2"/>
    <n v="140.43122807017545"/>
    <n v="0.58065445032718777"/>
    <n v="1.123696643543459"/>
    <n v="0.11177353340332868"/>
    <n v="1.7543859649122806E-2"/>
    <n v="19.740754898454934"/>
  </r>
  <r>
    <x v="8"/>
    <x v="0"/>
    <x v="8"/>
    <x v="0"/>
    <s v="DACH"/>
    <x v="2"/>
    <x v="3"/>
    <n v="26764.06"/>
    <n v="26508.639999999999"/>
    <n v="233"/>
    <n v="230"/>
    <n v="14311.72"/>
    <n v="879.66"/>
    <n v="222097.43"/>
    <n v="1973"/>
    <n v="1"/>
    <n v="6"/>
    <n v="114.86721030042919"/>
    <n v="0.53473650858651489"/>
    <n v="1.0096353490786401"/>
    <n v="0.12050594191927391"/>
    <n v="2.575107296137339E-2"/>
    <n v="30.425459836755113"/>
  </r>
  <r>
    <x v="8"/>
    <x v="0"/>
    <x v="8"/>
    <x v="1"/>
    <s v="Western Europe"/>
    <x v="0"/>
    <x v="0"/>
    <n v="616830.71"/>
    <n v="672921.38"/>
    <n v="8567"/>
    <n v="9199"/>
    <n v="348752.49"/>
    <n v="10611.13"/>
    <n v="4704601.54"/>
    <n v="69190"/>
    <n v="26"/>
    <n v="163"/>
    <n v="72.000783238006292"/>
    <n v="0.56539417435944461"/>
    <n v="0.91664602780194016"/>
    <n v="0.13111221104603898"/>
    <n v="1.9026497023462121E-2"/>
    <n v="58.130539348778122"/>
  </r>
  <r>
    <x v="8"/>
    <x v="0"/>
    <x v="8"/>
    <x v="1"/>
    <s v="Western Europe"/>
    <x v="0"/>
    <x v="1"/>
    <n v="570040.86"/>
    <n v="599053.13"/>
    <n v="3257"/>
    <n v="3369"/>
    <n v="374646.71"/>
    <n v="13978.67"/>
    <n v="3781079.82"/>
    <n v="23872"/>
    <n v="30"/>
    <n v="31"/>
    <n v="175.02022106232729"/>
    <n v="0.65722781696736621"/>
    <n v="0.95156978814216364"/>
    <n v="0.15076139281291343"/>
    <n v="9.5179613140927242E-3"/>
    <n v="40.779334514656973"/>
  </r>
  <r>
    <x v="8"/>
    <x v="0"/>
    <x v="8"/>
    <x v="1"/>
    <s v="Western Europe"/>
    <x v="0"/>
    <x v="2"/>
    <n v="132965.63"/>
    <n v="134624.9"/>
    <n v="950"/>
    <n v="967"/>
    <n v="90267.16"/>
    <n v="6727.48"/>
    <n v="1154748.1000000001"/>
    <n v="8982"/>
    <n v="7"/>
    <n v="21"/>
    <n v="139.96382105263157"/>
    <n v="0.67887588694913115"/>
    <n v="0.9876748654966504"/>
    <n v="0.11514687055990826"/>
    <n v="2.2105263157894735E-2"/>
    <n v="19.76455225433595"/>
  </r>
  <r>
    <x v="8"/>
    <x v="0"/>
    <x v="8"/>
    <x v="1"/>
    <s v="Western Europe"/>
    <x v="0"/>
    <x v="3"/>
    <n v="229173.23"/>
    <n v="237048.39"/>
    <n v="1993"/>
    <n v="2100"/>
    <n v="143527.35"/>
    <n v="6320.14"/>
    <n v="1757337.72"/>
    <n v="16975"/>
    <n v="12"/>
    <n v="38"/>
    <n v="114.98907676869042"/>
    <n v="0.62628322688474569"/>
    <n v="0.96677825991562316"/>
    <n v="0.13040932735456223"/>
    <n v="1.9066733567486203E-2"/>
    <n v="36.260783780106138"/>
  </r>
  <r>
    <x v="8"/>
    <x v="0"/>
    <x v="8"/>
    <x v="1"/>
    <s v="Western Europe"/>
    <x v="1"/>
    <x v="0"/>
    <n v="561885.71"/>
    <n v="603072.30000000005"/>
    <n v="7804"/>
    <n v="8425"/>
    <n v="292211.36"/>
    <n v="9797.61"/>
    <n v="4687865.51"/>
    <n v="70538"/>
    <n v="31"/>
    <n v="66"/>
    <n v="71.999706560738076"/>
    <n v="0.5200547990444534"/>
    <n v="0.93170538590480767"/>
    <n v="0.1198596053580044"/>
    <n v="8.4572014351614565E-3"/>
    <n v="57.349262728359257"/>
  </r>
  <r>
    <x v="8"/>
    <x v="0"/>
    <x v="8"/>
    <x v="1"/>
    <s v="Western Europe"/>
    <x v="1"/>
    <x v="1"/>
    <n v="533435.27"/>
    <n v="556341.15"/>
    <n v="3048"/>
    <n v="3243"/>
    <n v="324168.78000000003"/>
    <n v="13006.05"/>
    <n v="3756874.18"/>
    <n v="23583"/>
    <n v="25"/>
    <n v="61"/>
    <n v="175.01157152230971"/>
    <n v="0.60770031197974594"/>
    <n v="0.95882763660390746"/>
    <n v="0.14198912298947419"/>
    <n v="2.0013123359580054E-2"/>
    <n v="41.01439483932478"/>
  </r>
  <r>
    <x v="8"/>
    <x v="0"/>
    <x v="8"/>
    <x v="1"/>
    <s v="Western Europe"/>
    <x v="1"/>
    <x v="2"/>
    <n v="120840"/>
    <n v="125553.85"/>
    <n v="863"/>
    <n v="898"/>
    <n v="76513.47"/>
    <n v="6932.95"/>
    <n v="1120034.04"/>
    <n v="8434"/>
    <n v="6"/>
    <n v="15"/>
    <n v="140.0231749710313"/>
    <n v="0.63317999006951342"/>
    <n v="0.96245555194046217"/>
    <n v="0.10788957807032365"/>
    <n v="1.7381228273464659E-2"/>
    <n v="17.429809821216079"/>
  </r>
  <r>
    <x v="8"/>
    <x v="0"/>
    <x v="8"/>
    <x v="1"/>
    <s v="Western Europe"/>
    <x v="1"/>
    <x v="3"/>
    <n v="214818.17"/>
    <n v="217312.66"/>
    <n v="1868"/>
    <n v="1903"/>
    <n v="126353.25"/>
    <n v="6453.16"/>
    <n v="1662352.95"/>
    <n v="15793"/>
    <n v="12"/>
    <n v="31"/>
    <n v="114.99902034261243"/>
    <n v="0.5881869769209932"/>
    <n v="0.98852119338100231"/>
    <n v="0.12922536697155682"/>
    <n v="1.6595289079229122E-2"/>
    <n v="33.288833687681695"/>
  </r>
  <r>
    <x v="8"/>
    <x v="0"/>
    <x v="8"/>
    <x v="1"/>
    <s v="Western Europe"/>
    <x v="2"/>
    <x v="0"/>
    <n v="42577.26"/>
    <n v="45763.58"/>
    <n v="591"/>
    <n v="642"/>
    <n v="19946.310000000001"/>
    <n v="696.67"/>
    <n v="503641.8"/>
    <n v="7218"/>
    <n v="2"/>
    <n v="8"/>
    <n v="72.042741116751273"/>
    <n v="0.4684733118101071"/>
    <n v="0.93037432823218813"/>
    <n v="8.4538773390135616E-2"/>
    <n v="1.3536379018612521E-2"/>
    <n v="61.115391792383775"/>
  </r>
  <r>
    <x v="8"/>
    <x v="0"/>
    <x v="8"/>
    <x v="1"/>
    <s v="Western Europe"/>
    <x v="2"/>
    <x v="1"/>
    <n v="37130.61"/>
    <n v="39412.699999999997"/>
    <n v="212"/>
    <n v="229"/>
    <n v="20489.580000000002"/>
    <n v="901.78"/>
    <n v="376309.59"/>
    <n v="2289"/>
    <n v="2"/>
    <n v="6"/>
    <n v="175.14438679245282"/>
    <n v="0.551824491975758"/>
    <n v="0.94209759798237636"/>
    <n v="9.867037935440337E-2"/>
    <n v="2.8301886792452831E-2"/>
    <n v="41.174798731397907"/>
  </r>
  <r>
    <x v="8"/>
    <x v="0"/>
    <x v="8"/>
    <x v="1"/>
    <s v="Western Europe"/>
    <x v="2"/>
    <x v="2"/>
    <n v="8792.49"/>
    <n v="9128.7000000000007"/>
    <n v="63"/>
    <n v="66"/>
    <n v="5076.79"/>
    <n v="467.88"/>
    <n v="119291.99"/>
    <n v="910"/>
    <n v="0"/>
    <n v="2"/>
    <n v="139.56333333333333"/>
    <n v="0.57740071356350708"/>
    <n v="0.96317000230043703"/>
    <n v="7.3705619295981226E-2"/>
    <n v="3.1746031746031744E-2"/>
    <n v="18.792190305206464"/>
  </r>
  <r>
    <x v="8"/>
    <x v="0"/>
    <x v="8"/>
    <x v="1"/>
    <s v="Western Europe"/>
    <x v="2"/>
    <x v="3"/>
    <n v="16218.16"/>
    <n v="16379.75"/>
    <n v="141"/>
    <n v="144"/>
    <n v="8613.5300000000007"/>
    <n v="495.11"/>
    <n v="178813.54"/>
    <n v="1618"/>
    <n v="1"/>
    <n v="4"/>
    <n v="115.02241134751773"/>
    <n v="0.53110402166460313"/>
    <n v="0.99013477006669826"/>
    <n v="9.0698724492563595E-2"/>
    <n v="2.8368794326241134E-2"/>
    <n v="32.756680333663226"/>
  </r>
  <r>
    <x v="8"/>
    <x v="0"/>
    <x v="8"/>
    <x v="2"/>
    <s v="Southern Europe"/>
    <x v="0"/>
    <x v="0"/>
    <n v="408455.67"/>
    <n v="409487.2"/>
    <n v="5673"/>
    <n v="5790"/>
    <n v="228259.89"/>
    <n v="7356.27"/>
    <n v="3628565"/>
    <n v="54566"/>
    <n v="20"/>
    <n v="74"/>
    <n v="71.999941829719717"/>
    <n v="0.55883638486399279"/>
    <n v="0.99748092248060494"/>
    <n v="0.11256672265757951"/>
    <n v="1.3044244667724308E-2"/>
    <n v="55.524833917189007"/>
  </r>
  <r>
    <x v="8"/>
    <x v="0"/>
    <x v="8"/>
    <x v="2"/>
    <s v="Southern Europe"/>
    <x v="0"/>
    <x v="1"/>
    <n v="405798.51"/>
    <n v="412492.51"/>
    <n v="2319"/>
    <n v="2326"/>
    <n v="268169.59999999998"/>
    <n v="10835.59"/>
    <n v="2944531.76"/>
    <n v="18285"/>
    <n v="15"/>
    <n v="51"/>
    <n v="174.98857697283313"/>
    <n v="0.66084422044822189"/>
    <n v="0.98377182654783235"/>
    <n v="0.13781427509547395"/>
    <n v="2.1992238033635189E-2"/>
    <n v="37.450522768026474"/>
  </r>
  <r>
    <x v="8"/>
    <x v="0"/>
    <x v="8"/>
    <x v="2"/>
    <s v="Southern Europe"/>
    <x v="0"/>
    <x v="2"/>
    <n v="89140.87"/>
    <n v="85324.92"/>
    <n v="637"/>
    <n v="610"/>
    <n v="60437.3"/>
    <n v="5240.24"/>
    <n v="872928.26"/>
    <n v="6722"/>
    <n v="3"/>
    <n v="12"/>
    <n v="139.93857142857141"/>
    <n v="0.67799764574880195"/>
    <n v="1.044722573428724"/>
    <n v="0.1021170628615002"/>
    <n v="1.8838304552590265E-2"/>
    <n v="17.010837289895118"/>
  </r>
  <r>
    <x v="8"/>
    <x v="0"/>
    <x v="8"/>
    <x v="2"/>
    <s v="Southern Europe"/>
    <x v="0"/>
    <x v="3"/>
    <n v="161227.51999999999"/>
    <n v="167880.24"/>
    <n v="1402"/>
    <n v="1444"/>
    <n v="101063.34"/>
    <n v="4645.1400000000003"/>
    <n v="1307663.06"/>
    <n v="12357"/>
    <n v="8"/>
    <n v="15"/>
    <n v="114.99823109843081"/>
    <n v="0.62683678319929503"/>
    <n v="0.96037222724961557"/>
    <n v="0.12329439052900981"/>
    <n v="1.0699001426533523E-2"/>
    <n v="34.708861304503195"/>
  </r>
  <r>
    <x v="8"/>
    <x v="0"/>
    <x v="8"/>
    <x v="2"/>
    <s v="Southern Europe"/>
    <x v="1"/>
    <x v="0"/>
    <n v="355766.52"/>
    <n v="365819.89"/>
    <n v="4941"/>
    <n v="5055"/>
    <n v="187823.28"/>
    <n v="5994.72"/>
    <n v="3407376.75"/>
    <n v="52507"/>
    <n v="19"/>
    <n v="79"/>
    <n v="72.002938676381305"/>
    <n v="0.52793972856130478"/>
    <n v="0.97251825208301279"/>
    <n v="0.10441067897760352"/>
    <n v="1.5988666261890307E-2"/>
    <n v="59.346645047641928"/>
  </r>
  <r>
    <x v="8"/>
    <x v="0"/>
    <x v="8"/>
    <x v="2"/>
    <s v="Southern Europe"/>
    <x v="1"/>
    <x v="1"/>
    <n v="356405.12"/>
    <n v="359743.09"/>
    <n v="2037"/>
    <n v="2070"/>
    <n v="217585.48"/>
    <n v="9689.16"/>
    <n v="2748720.62"/>
    <n v="16770"/>
    <n v="19"/>
    <n v="29"/>
    <n v="174.9656946489936"/>
    <n v="0.61050043276594912"/>
    <n v="0.9907212394267253"/>
    <n v="0.12966218443837335"/>
    <n v="1.4236622484045164E-2"/>
    <n v="36.783902835746339"/>
  </r>
  <r>
    <x v="8"/>
    <x v="0"/>
    <x v="8"/>
    <x v="2"/>
    <s v="Southern Europe"/>
    <x v="1"/>
    <x v="2"/>
    <n v="76881.78"/>
    <n v="72747.429999999993"/>
    <n v="549"/>
    <n v="522"/>
    <n v="49019.31"/>
    <n v="3930.59"/>
    <n v="811395.5"/>
    <n v="6356"/>
    <n v="3"/>
    <n v="8"/>
    <n v="140.03967213114754"/>
    <n v="0.6375933283542603"/>
    <n v="1.0568315609224959"/>
    <n v="9.4752534368258146E-2"/>
    <n v="1.4571948998178506E-2"/>
    <n v="19.559857425984394"/>
  </r>
  <r>
    <x v="8"/>
    <x v="0"/>
    <x v="8"/>
    <x v="2"/>
    <s v="Southern Europe"/>
    <x v="1"/>
    <x v="3"/>
    <n v="132911.99"/>
    <n v="137681.23000000001"/>
    <n v="1156"/>
    <n v="1199"/>
    <n v="76666.84"/>
    <n v="3917.53"/>
    <n v="1236704.3600000001"/>
    <n v="11682"/>
    <n v="6"/>
    <n v="19"/>
    <n v="114.97576989619377"/>
    <n v="0.57682410744132262"/>
    <n v="0.96536027459952223"/>
    <n v="0.10747272694987506"/>
    <n v="1.6435986159169549E-2"/>
    <n v="33.927497683489335"/>
  </r>
  <r>
    <x v="8"/>
    <x v="0"/>
    <x v="8"/>
    <x v="2"/>
    <s v="Southern Europe"/>
    <x v="2"/>
    <x v="0"/>
    <n v="26447.27"/>
    <n v="27139.69"/>
    <n v="367"/>
    <n v="376"/>
    <n v="12471.82"/>
    <n v="507.21"/>
    <n v="363261.39"/>
    <n v="5709"/>
    <n v="1"/>
    <n v="10"/>
    <n v="72.063405994550408"/>
    <n v="0.47157305839128194"/>
    <n v="0.97448681248754132"/>
    <n v="7.2805067447437782E-2"/>
    <n v="2.7247956403269755E-2"/>
    <n v="52.142643086689937"/>
  </r>
  <r>
    <x v="8"/>
    <x v="0"/>
    <x v="8"/>
    <x v="2"/>
    <s v="Southern Europe"/>
    <x v="2"/>
    <x v="1"/>
    <n v="24857.22"/>
    <n v="24439.51"/>
    <n v="142"/>
    <n v="142"/>
    <n v="13680.96"/>
    <n v="659.16"/>
    <n v="286498.8"/>
    <n v="1763"/>
    <n v="1"/>
    <n v="5"/>
    <n v="175.05084507042255"/>
    <n v="0.55038174019459929"/>
    <n v="1.0170915865334453"/>
    <n v="8.6762038793879767E-2"/>
    <n v="3.5211267605633804E-2"/>
    <n v="37.710449663207726"/>
  </r>
  <r>
    <x v="8"/>
    <x v="0"/>
    <x v="8"/>
    <x v="2"/>
    <s v="Southern Europe"/>
    <x v="2"/>
    <x v="2"/>
    <n v="6091.31"/>
    <n v="5787.36"/>
    <n v="44"/>
    <n v="42"/>
    <n v="3493.67"/>
    <n v="341.83"/>
    <n v="85822.15"/>
    <n v="648"/>
    <n v="0"/>
    <n v="1"/>
    <n v="138.43886363636364"/>
    <n v="0.57354986037486189"/>
    <n v="1.0525196289845458"/>
    <n v="7.0975965994792722E-2"/>
    <n v="2.2727272727272728E-2"/>
    <n v="17.819705701664571"/>
  </r>
  <r>
    <x v="8"/>
    <x v="0"/>
    <x v="8"/>
    <x v="2"/>
    <s v="Southern Europe"/>
    <x v="2"/>
    <x v="3"/>
    <n v="11134.6"/>
    <n v="11432.77"/>
    <n v="97"/>
    <n v="98"/>
    <n v="5918.62"/>
    <n v="310.02"/>
    <n v="129487.18"/>
    <n v="1169"/>
    <n v="1"/>
    <n v="2"/>
    <n v="114.78969072164949"/>
    <n v="0.53155209886300359"/>
    <n v="0.97391970624791713"/>
    <n v="8.598997985746544E-2"/>
    <n v="2.0618556701030927E-2"/>
    <n v="35.91574737113735"/>
  </r>
  <r>
    <x v="8"/>
    <x v="0"/>
    <x v="8"/>
    <x v="3"/>
    <s v="Southern Europe"/>
    <x v="0"/>
    <x v="0"/>
    <n v="335525.89"/>
    <n v="315344.82"/>
    <n v="4660"/>
    <n v="4397"/>
    <n v="187028.33"/>
    <n v="6503.98"/>
    <n v="3198051.61"/>
    <n v="47331"/>
    <n v="18"/>
    <n v="59"/>
    <n v="72.001263948497851"/>
    <n v="0.55741847521811205"/>
    <n v="1.0639968336882781"/>
    <n v="0.10491572085667498"/>
    <n v="1.2660944206008584E-2"/>
    <n v="51.587780097724782"/>
  </r>
  <r>
    <x v="8"/>
    <x v="0"/>
    <x v="8"/>
    <x v="3"/>
    <s v="Southern Europe"/>
    <x v="0"/>
    <x v="1"/>
    <n v="296353.42"/>
    <n v="272996.36"/>
    <n v="1693"/>
    <n v="1584"/>
    <n v="192632.57"/>
    <n v="7294.55"/>
    <n v="2404146.0299999998"/>
    <n v="15173"/>
    <n v="17"/>
    <n v="24"/>
    <n v="175.04632014176019"/>
    <n v="0.65000960677288633"/>
    <n v="1.0855581371121579"/>
    <n v="0.12326764526861957"/>
    <n v="1.4176018901358535E-2"/>
    <n v="40.626689788952021"/>
  </r>
  <r>
    <x v="8"/>
    <x v="0"/>
    <x v="8"/>
    <x v="3"/>
    <s v="Southern Europe"/>
    <x v="0"/>
    <x v="2"/>
    <n v="66380.09"/>
    <n v="60894.1"/>
    <n v="474"/>
    <n v="443"/>
    <n v="45392.03"/>
    <n v="3978.54"/>
    <n v="740261.48"/>
    <n v="5463"/>
    <n v="3"/>
    <n v="10"/>
    <n v="140.04238396624473"/>
    <n v="0.68381995263941342"/>
    <n v="1.090090665598145"/>
    <n v="8.9671138906214601E-2"/>
    <n v="2.1097046413502109E-2"/>
    <n v="16.684535030438301"/>
  </r>
  <r>
    <x v="8"/>
    <x v="0"/>
    <x v="8"/>
    <x v="3"/>
    <s v="Southern Europe"/>
    <x v="0"/>
    <x v="3"/>
    <n v="120903.44"/>
    <n v="109706.7"/>
    <n v="1051"/>
    <n v="959"/>
    <n v="75931.88"/>
    <n v="3860.23"/>
    <n v="1141040.96"/>
    <n v="10486"/>
    <n v="6"/>
    <n v="21"/>
    <n v="115.03657469077069"/>
    <n v="0.62803738255917285"/>
    <n v="1.1020606763306162"/>
    <n v="0.10595889563859304"/>
    <n v="1.9980970504281638E-2"/>
    <n v="31.32026848141173"/>
  </r>
  <r>
    <x v="8"/>
    <x v="0"/>
    <x v="8"/>
    <x v="3"/>
    <s v="Southern Europe"/>
    <x v="1"/>
    <x v="0"/>
    <n v="296269.42"/>
    <n v="283025.46999999997"/>
    <n v="4115"/>
    <n v="3856"/>
    <n v="156530.47"/>
    <n v="5055.2"/>
    <n v="3048861.78"/>
    <n v="44053"/>
    <n v="17"/>
    <n v="54"/>
    <n v="71.997428918590515"/>
    <n v="0.52833826049276367"/>
    <n v="1.0467941984161355"/>
    <n v="9.7173778733911642E-2"/>
    <n v="1.3122721749696233E-2"/>
    <n v="58.606864219021993"/>
  </r>
  <r>
    <x v="8"/>
    <x v="0"/>
    <x v="8"/>
    <x v="3"/>
    <s v="Southern Europe"/>
    <x v="1"/>
    <x v="1"/>
    <n v="267076.38"/>
    <n v="239806.26"/>
    <n v="1526"/>
    <n v="1379"/>
    <n v="164961.53"/>
    <n v="6527.98"/>
    <n v="2243963.7999999998"/>
    <n v="14423"/>
    <n v="15"/>
    <n v="18"/>
    <n v="175.01728702490172"/>
    <n v="0.61765675422139543"/>
    <n v="1.1137172982890438"/>
    <n v="0.11901991467063774"/>
    <n v="1.1795543905635648E-2"/>
    <n v="40.912561006620734"/>
  </r>
  <r>
    <x v="8"/>
    <x v="0"/>
    <x v="8"/>
    <x v="3"/>
    <s v="Southern Europe"/>
    <x v="1"/>
    <x v="2"/>
    <n v="59547.21"/>
    <n v="53847.14"/>
    <n v="425"/>
    <n v="378"/>
    <n v="37790.9"/>
    <n v="3530.72"/>
    <n v="719292.35"/>
    <n v="5581"/>
    <n v="3"/>
    <n v="8"/>
    <n v="140.11108235294117"/>
    <n v="0.63463762617929542"/>
    <n v="1.1058565041708808"/>
    <n v="8.2785824150639162E-2"/>
    <n v="1.8823529411764704E-2"/>
    <n v="16.865458036887659"/>
  </r>
  <r>
    <x v="8"/>
    <x v="0"/>
    <x v="8"/>
    <x v="3"/>
    <s v="Southern Europe"/>
    <x v="1"/>
    <x v="3"/>
    <n v="108457.47"/>
    <n v="106371.44"/>
    <n v="943"/>
    <n v="923"/>
    <n v="63734.28"/>
    <n v="3540.37"/>
    <n v="1012564.5"/>
    <n v="9099"/>
    <n v="6"/>
    <n v="17"/>
    <n v="115.01322375397667"/>
    <n v="0.58764306414302303"/>
    <n v="1.0196108090667946"/>
    <n v="0.107111665479088"/>
    <n v="1.8027571580063628E-2"/>
    <n v="30.634501478659011"/>
  </r>
  <r>
    <x v="8"/>
    <x v="0"/>
    <x v="8"/>
    <x v="3"/>
    <s v="Southern Europe"/>
    <x v="2"/>
    <x v="0"/>
    <n v="22499.06"/>
    <n v="22166.65"/>
    <n v="312"/>
    <n v="313"/>
    <n v="10755.22"/>
    <n v="405.5"/>
    <n v="316608.68"/>
    <n v="4752"/>
    <n v="1"/>
    <n v="9"/>
    <n v="72.112371794871805"/>
    <n v="0.47802974879839416"/>
    <n v="1.0149959511247753"/>
    <n v="7.1062675855886201E-2"/>
    <n v="2.8846153846153848E-2"/>
    <n v="55.484734895191124"/>
  </r>
  <r>
    <x v="8"/>
    <x v="0"/>
    <x v="8"/>
    <x v="3"/>
    <s v="Southern Europe"/>
    <x v="2"/>
    <x v="1"/>
    <n v="18126.14"/>
    <n v="17055.490000000002"/>
    <n v="104"/>
    <n v="97"/>
    <n v="10091.82"/>
    <n v="464.95"/>
    <n v="233378.72"/>
    <n v="1463"/>
    <n v="1"/>
    <n v="3"/>
    <n v="174.28980769230768"/>
    <n v="0.55675505099265477"/>
    <n v="1.0627745083841038"/>
    <n v="7.7668349539323889E-2"/>
    <n v="2.8846153846153848E-2"/>
    <n v="38.985138186901814"/>
  </r>
  <r>
    <x v="8"/>
    <x v="0"/>
    <x v="8"/>
    <x v="3"/>
    <s v="Southern Europe"/>
    <x v="2"/>
    <x v="2"/>
    <n v="4193.8599999999997"/>
    <n v="3806.04"/>
    <n v="30"/>
    <n v="27"/>
    <n v="2436.9899999999998"/>
    <n v="252.33"/>
    <n v="71043.520000000004"/>
    <n v="529"/>
    <n v="0"/>
    <n v="1"/>
    <n v="139.79533333333333"/>
    <n v="0.58108520551472864"/>
    <n v="1.1018959338314889"/>
    <n v="5.9032266419231469E-2"/>
    <n v="3.3333333333333333E-2"/>
    <n v="16.620536598898266"/>
  </r>
  <r>
    <x v="8"/>
    <x v="0"/>
    <x v="8"/>
    <x v="3"/>
    <s v="Southern Europe"/>
    <x v="2"/>
    <x v="3"/>
    <n v="8005.88"/>
    <n v="7419.05"/>
    <n v="70"/>
    <n v="65"/>
    <n v="4256.93"/>
    <n v="228.68"/>
    <n v="108657.1"/>
    <n v="1025"/>
    <n v="0"/>
    <n v="1"/>
    <n v="114.36971428571428"/>
    <n v="0.53172543180762144"/>
    <n v="1.0790977281457867"/>
    <n v="7.3680228903587525E-2"/>
    <n v="1.4285714285714285E-2"/>
    <n v="35.00909567955221"/>
  </r>
  <r>
    <x v="8"/>
    <x v="0"/>
    <x v="8"/>
    <x v="4"/>
    <s v="Western Europe"/>
    <x v="0"/>
    <x v="0"/>
    <n v="254690"/>
    <n v="247971.3"/>
    <n v="3537"/>
    <n v="3493"/>
    <n v="144942.35999999999"/>
    <n v="4936.82"/>
    <n v="1719108.21"/>
    <n v="25329"/>
    <n v="14"/>
    <n v="60"/>
    <n v="72.007350862312691"/>
    <n v="0.56909325061839877"/>
    <n v="1.0270946678103474"/>
    <n v="0.14815239582853251"/>
    <n v="1.6963528413910092E-2"/>
    <n v="51.589889848120855"/>
  </r>
  <r>
    <x v="8"/>
    <x v="0"/>
    <x v="8"/>
    <x v="4"/>
    <s v="Western Europe"/>
    <x v="0"/>
    <x v="1"/>
    <n v="257282.11"/>
    <n v="255833.05"/>
    <n v="1470"/>
    <n v="1478"/>
    <n v="167045.32999999999"/>
    <n v="6690.96"/>
    <n v="1431110.95"/>
    <n v="9200"/>
    <n v="12"/>
    <n v="17"/>
    <n v="175.02184353741495"/>
    <n v="0.649269123298157"/>
    <n v="1.0056640844488232"/>
    <n v="0.17977789213338072"/>
    <n v="1.1564625850340135E-2"/>
    <n v="38.452196695242534"/>
  </r>
  <r>
    <x v="8"/>
    <x v="0"/>
    <x v="8"/>
    <x v="4"/>
    <s v="Western Europe"/>
    <x v="0"/>
    <x v="2"/>
    <n v="55860.63"/>
    <n v="51656.22"/>
    <n v="399"/>
    <n v="367"/>
    <n v="37902.58"/>
    <n v="3206.65"/>
    <n v="415562.12"/>
    <n v="3328"/>
    <n v="3"/>
    <n v="7"/>
    <n v="140.00157894736842"/>
    <n v="0.67852045349291623"/>
    <n v="1.0813921343838167"/>
    <n v="0.1344218525018594"/>
    <n v="1.7543859649122806E-2"/>
    <n v="17.420245427471034"/>
  </r>
  <r>
    <x v="8"/>
    <x v="0"/>
    <x v="8"/>
    <x v="4"/>
    <s v="Western Europe"/>
    <x v="0"/>
    <x v="3"/>
    <n v="94451.79"/>
    <n v="91344.31"/>
    <n v="821"/>
    <n v="790"/>
    <n v="59577.87"/>
    <n v="2993.44"/>
    <n v="640763.61"/>
    <n v="5927"/>
    <n v="4"/>
    <n v="16"/>
    <n v="115.04481120584651"/>
    <n v="0.63077544639439875"/>
    <n v="1.0340194151118991"/>
    <n v="0.14740504692518352"/>
    <n v="1.9488428745432398E-2"/>
    <n v="31.552925730931634"/>
  </r>
  <r>
    <x v="8"/>
    <x v="0"/>
    <x v="8"/>
    <x v="4"/>
    <s v="Western Europe"/>
    <x v="1"/>
    <x v="0"/>
    <n v="217013.84"/>
    <n v="218051.46"/>
    <n v="3014"/>
    <n v="2999"/>
    <n v="114276.09"/>
    <n v="3842.45"/>
    <n v="1650495.31"/>
    <n v="24341"/>
    <n v="9"/>
    <n v="35"/>
    <n v="72.001937624419369"/>
    <n v="0.5265843413489204"/>
    <n v="0.99524139852124816"/>
    <n v="0.13148406947003077"/>
    <n v="1.1612475116124751E-2"/>
    <n v="56.477986701193252"/>
  </r>
  <r>
    <x v="8"/>
    <x v="0"/>
    <x v="8"/>
    <x v="4"/>
    <s v="Western Europe"/>
    <x v="1"/>
    <x v="1"/>
    <n v="205399.57"/>
    <n v="201580.6"/>
    <n v="1174"/>
    <n v="1167"/>
    <n v="126213.55"/>
    <n v="5092.0200000000004"/>
    <n v="1288048.1000000001"/>
    <n v="7758"/>
    <n v="9"/>
    <n v="21"/>
    <n v="174.95704429301534"/>
    <n v="0.61447816078680206"/>
    <n v="1.0189451266639746"/>
    <n v="0.15946576063424961"/>
    <n v="1.7887563884156729E-2"/>
    <n v="40.337541879254204"/>
  </r>
  <r>
    <x v="8"/>
    <x v="0"/>
    <x v="8"/>
    <x v="4"/>
    <s v="Western Europe"/>
    <x v="1"/>
    <x v="2"/>
    <n v="47879.27"/>
    <n v="45191.519999999997"/>
    <n v="342"/>
    <n v="323"/>
    <n v="30869.42"/>
    <n v="2504.9699999999998"/>
    <n v="384451.28"/>
    <n v="2829"/>
    <n v="2"/>
    <n v="4"/>
    <n v="139.99786549707602"/>
    <n v="0.64473455840074423"/>
    <n v="1.0594746536518356"/>
    <n v="0.12453923940635597"/>
    <n v="1.1695906432748537E-2"/>
    <n v="19.113709944630077"/>
  </r>
  <r>
    <x v="8"/>
    <x v="0"/>
    <x v="8"/>
    <x v="4"/>
    <s v="Western Europe"/>
    <x v="1"/>
    <x v="3"/>
    <n v="90485.15"/>
    <n v="90772.62"/>
    <n v="787"/>
    <n v="797"/>
    <n v="53400.49"/>
    <n v="2767.89"/>
    <n v="589532.1"/>
    <n v="5632"/>
    <n v="4"/>
    <n v="13"/>
    <n v="114.97477763659465"/>
    <n v="0.59015750098220543"/>
    <n v="0.99683307587684478"/>
    <n v="0.15348638352347566"/>
    <n v="1.6518424396442185E-2"/>
    <n v="32.69102095820282"/>
  </r>
  <r>
    <x v="8"/>
    <x v="0"/>
    <x v="8"/>
    <x v="4"/>
    <s v="Western Europe"/>
    <x v="2"/>
    <x v="0"/>
    <n v="20922.810000000001"/>
    <n v="21977.84"/>
    <n v="291"/>
    <n v="311"/>
    <n v="10082.129999999999"/>
    <n v="381.1"/>
    <n v="218642.45"/>
    <n v="3138"/>
    <n v="1"/>
    <n v="9"/>
    <n v="71.899690721649492"/>
    <n v="0.48187265477247077"/>
    <n v="0.95199573752470679"/>
    <n v="9.5694180155774869E-2"/>
    <n v="3.0927835051546393E-2"/>
    <n v="54.901102072946735"/>
  </r>
  <r>
    <x v="8"/>
    <x v="0"/>
    <x v="8"/>
    <x v="4"/>
    <s v="Western Europe"/>
    <x v="2"/>
    <x v="1"/>
    <n v="19182.88"/>
    <n v="18812.47"/>
    <n v="110"/>
    <n v="108"/>
    <n v="10644.69"/>
    <n v="445.22"/>
    <n v="168148.4"/>
    <n v="997"/>
    <n v="1"/>
    <n v="3"/>
    <n v="174.38981818181819"/>
    <n v="0.55490572844119335"/>
    <n v="1.0196895995050093"/>
    <n v="0.11408303617518811"/>
    <n v="2.7272727272727271E-2"/>
    <n v="43.086294416243653"/>
  </r>
  <r>
    <x v="8"/>
    <x v="0"/>
    <x v="8"/>
    <x v="4"/>
    <s v="Western Europe"/>
    <x v="2"/>
    <x v="2"/>
    <n v="4923.32"/>
    <n v="4751.5"/>
    <n v="35"/>
    <n v="33"/>
    <n v="2840.84"/>
    <n v="291.2"/>
    <n v="53540.86"/>
    <n v="395"/>
    <n v="0"/>
    <n v="1"/>
    <n v="140.66628571428569"/>
    <n v="0.57701713477897032"/>
    <n v="1.0361612122487636"/>
    <n v="9.195444376500489E-2"/>
    <n v="2.8571428571428571E-2"/>
    <n v="16.907005494505494"/>
  </r>
  <r>
    <x v="8"/>
    <x v="0"/>
    <x v="8"/>
    <x v="4"/>
    <s v="Western Europe"/>
    <x v="2"/>
    <x v="3"/>
    <n v="8628.25"/>
    <n v="8470.49"/>
    <n v="75"/>
    <n v="75"/>
    <n v="4591.75"/>
    <n v="240.79"/>
    <n v="77587.92"/>
    <n v="754"/>
    <n v="0"/>
    <n v="1"/>
    <n v="115.04333333333334"/>
    <n v="0.53217628140121109"/>
    <n v="1.0186246604387703"/>
    <n v="0.1112061001248648"/>
    <n v="1.3333333333333334E-2"/>
    <n v="35.833091075210767"/>
  </r>
  <r>
    <x v="8"/>
    <x v="0"/>
    <x v="8"/>
    <x v="5"/>
    <s v="Central &amp; Eastern Europe"/>
    <x v="0"/>
    <x v="0"/>
    <n v="181819.26"/>
    <n v="175531.81"/>
    <n v="2525"/>
    <n v="2428"/>
    <n v="101375.2"/>
    <n v="3407.56"/>
    <n v="2157347.4"/>
    <n v="32723"/>
    <n v="10"/>
    <n v="22"/>
    <n v="72.007627722772284"/>
    <n v="0.55756029366745852"/>
    <n v="1.0358194335260373"/>
    <n v="8.4279082729095928E-2"/>
    <n v="8.7128712871287137E-3"/>
    <n v="53.357610724389303"/>
  </r>
  <r>
    <x v="8"/>
    <x v="0"/>
    <x v="8"/>
    <x v="5"/>
    <s v="Central &amp; Eastern Europe"/>
    <x v="0"/>
    <x v="1"/>
    <n v="188318.53"/>
    <n v="170124.71"/>
    <n v="1076"/>
    <n v="966"/>
    <n v="123360.35"/>
    <n v="5033.6000000000004"/>
    <n v="1761471.44"/>
    <n v="11208"/>
    <n v="7"/>
    <n v="22"/>
    <n v="175.01722118959108"/>
    <n v="0.65506219701268908"/>
    <n v="1.1069440177150045"/>
    <n v="0.10690978333432417"/>
    <n v="2.0446096654275093E-2"/>
    <n v="37.412295375079466"/>
  </r>
  <r>
    <x v="8"/>
    <x v="0"/>
    <x v="8"/>
    <x v="5"/>
    <s v="Central &amp; Eastern Europe"/>
    <x v="0"/>
    <x v="2"/>
    <n v="46025.97"/>
    <n v="41037.96"/>
    <n v="329"/>
    <n v="292"/>
    <n v="31376.880000000001"/>
    <n v="2729.33"/>
    <n v="511068.39"/>
    <n v="3896"/>
    <n v="3"/>
    <n v="5"/>
    <n v="139.89656534954409"/>
    <n v="0.68172121087290505"/>
    <n v="1.121546246450847"/>
    <n v="9.0058338376200489E-2"/>
    <n v="1.5197568389057751E-2"/>
    <n v="16.863468323727801"/>
  </r>
  <r>
    <x v="8"/>
    <x v="0"/>
    <x v="8"/>
    <x v="5"/>
    <s v="Central &amp; Eastern Europe"/>
    <x v="0"/>
    <x v="3"/>
    <n v="71570.8"/>
    <n v="68632.7"/>
    <n v="622"/>
    <n v="596"/>
    <n v="45019.59"/>
    <n v="2223.09"/>
    <n v="782234.4"/>
    <n v="7398"/>
    <n v="4"/>
    <n v="11"/>
    <n v="115.06559485530548"/>
    <n v="0.6290217518876412"/>
    <n v="1.0428090400057117"/>
    <n v="9.1495336947595249E-2"/>
    <n v="1.7684887459807074E-2"/>
    <n v="32.194288130485042"/>
  </r>
  <r>
    <x v="8"/>
    <x v="0"/>
    <x v="8"/>
    <x v="5"/>
    <s v="Central &amp; Eastern Europe"/>
    <x v="1"/>
    <x v="0"/>
    <n v="179101.14"/>
    <n v="171262.8"/>
    <n v="2488"/>
    <n v="2341"/>
    <n v="94761.56"/>
    <n v="3000.59"/>
    <n v="1998842.14"/>
    <n v="28458"/>
    <n v="9"/>
    <n v="36"/>
    <n v="71.98598874598072"/>
    <n v="0.5290952363563961"/>
    <n v="1.0457679075666171"/>
    <n v="8.9602443542640159E-2"/>
    <n v="1.4469453376205787E-2"/>
    <n v="59.688641233890671"/>
  </r>
  <r>
    <x v="8"/>
    <x v="0"/>
    <x v="8"/>
    <x v="5"/>
    <s v="Central &amp; Eastern Europe"/>
    <x v="1"/>
    <x v="1"/>
    <n v="150739.21"/>
    <n v="138238.45000000001"/>
    <n v="861"/>
    <n v="800"/>
    <n v="93414.94"/>
    <n v="3886.19"/>
    <n v="1571001.04"/>
    <n v="9200"/>
    <n v="8"/>
    <n v="16"/>
    <n v="175.07457607433216"/>
    <n v="0.61971228322080241"/>
    <n v="1.090428965313196"/>
    <n v="9.5951056786060432E-2"/>
    <n v="1.8583042973286876E-2"/>
    <n v="38.788430313494707"/>
  </r>
  <r>
    <x v="8"/>
    <x v="0"/>
    <x v="8"/>
    <x v="5"/>
    <s v="Central &amp; Eastern Europe"/>
    <x v="1"/>
    <x v="2"/>
    <n v="39297.83"/>
    <n v="37328.400000000001"/>
    <n v="281"/>
    <n v="265"/>
    <n v="24817.84"/>
    <n v="2223.4699999999998"/>
    <n v="475114.19"/>
    <n v="3696"/>
    <n v="1"/>
    <n v="6"/>
    <n v="139.84992882562278"/>
    <n v="0.6315320718726708"/>
    <n v="1.0527595610848577"/>
    <n v="8.2712389625744495E-2"/>
    <n v="2.1352313167259787E-2"/>
    <n v="17.674099493134609"/>
  </r>
  <r>
    <x v="8"/>
    <x v="0"/>
    <x v="8"/>
    <x v="5"/>
    <s v="Central &amp; Eastern Europe"/>
    <x v="1"/>
    <x v="3"/>
    <n v="62043.18"/>
    <n v="61079.37"/>
    <n v="540"/>
    <n v="542"/>
    <n v="36612.910000000003"/>
    <n v="1997.36"/>
    <n v="703015.28"/>
    <n v="6729"/>
    <n v="2"/>
    <n v="10"/>
    <n v="114.89477777777778"/>
    <n v="0.59011981655356804"/>
    <n v="1.0157796323046553"/>
    <n v="8.8252960874477718E-2"/>
    <n v="1.8518518518518517E-2"/>
    <n v="31.062592622261388"/>
  </r>
  <r>
    <x v="8"/>
    <x v="0"/>
    <x v="8"/>
    <x v="5"/>
    <s v="Central &amp; Eastern Europe"/>
    <x v="2"/>
    <x v="0"/>
    <n v="14021.78"/>
    <n v="13859.45"/>
    <n v="195"/>
    <n v="191"/>
    <n v="6587.31"/>
    <n v="251.93"/>
    <n v="224955.13"/>
    <n v="3498"/>
    <n v="1"/>
    <n v="5"/>
    <n v="71.906564102564104"/>
    <n v="0.46979128184866686"/>
    <n v="1.0117125859972798"/>
    <n v="6.2331452498993911E-2"/>
    <n v="2.564102564102564E-2"/>
    <n v="55.657444528241975"/>
  </r>
  <r>
    <x v="8"/>
    <x v="0"/>
    <x v="8"/>
    <x v="5"/>
    <s v="Central &amp; Eastern Europe"/>
    <x v="2"/>
    <x v="1"/>
    <n v="13405.66"/>
    <n v="12950.55"/>
    <n v="77"/>
    <n v="74"/>
    <n v="7434.92"/>
    <n v="334.45"/>
    <n v="175544.11"/>
    <n v="1050"/>
    <n v="1"/>
    <n v="2"/>
    <n v="174.09948051948052"/>
    <n v="0.55461051525997229"/>
    <n v="1.0351421368204439"/>
    <n v="7.6366333225307309E-2"/>
    <n v="2.5974025974025976E-2"/>
    <n v="40.082702945133803"/>
  </r>
  <r>
    <x v="8"/>
    <x v="0"/>
    <x v="8"/>
    <x v="5"/>
    <s v="Central &amp; Eastern Europe"/>
    <x v="2"/>
    <x v="2"/>
    <n v="3364.64"/>
    <n v="3170.05"/>
    <n v="24"/>
    <n v="23"/>
    <n v="1950.32"/>
    <n v="182.32"/>
    <n v="53806.18"/>
    <n v="405"/>
    <n v="0"/>
    <n v="0"/>
    <n v="140.19333333333333"/>
    <n v="0.57965190926815346"/>
    <n v="1.0613838898440087"/>
    <n v="6.2532593839592407E-2"/>
    <n v="0"/>
    <n v="18.45458534444932"/>
  </r>
  <r>
    <x v="8"/>
    <x v="0"/>
    <x v="8"/>
    <x v="5"/>
    <s v="Central &amp; Eastern Europe"/>
    <x v="2"/>
    <x v="3"/>
    <n v="5058.59"/>
    <n v="4963.0600000000004"/>
    <n v="44"/>
    <n v="44"/>
    <n v="2681.32"/>
    <n v="152.51"/>
    <n v="76576.94"/>
    <n v="744"/>
    <n v="0"/>
    <n v="1"/>
    <n v="114.96795454545455"/>
    <n v="0.53005284081137238"/>
    <n v="1.0192482057440369"/>
    <n v="6.6058920609781482E-2"/>
    <n v="2.2727272727272728E-2"/>
    <n v="33.168906956920864"/>
  </r>
  <r>
    <x v="8"/>
    <x v="0"/>
    <x v="8"/>
    <x v="6"/>
    <s v="DACH"/>
    <x v="0"/>
    <x v="0"/>
    <n v="217170.24"/>
    <n v="223263.93"/>
    <n v="3016"/>
    <n v="3071"/>
    <n v="123212.45"/>
    <n v="3927.12"/>
    <n v="1360621.58"/>
    <n v="21215"/>
    <n v="8"/>
    <n v="26"/>
    <n v="72.006047745358089"/>
    <n v="0.56735421022696297"/>
    <n v="0.97270633908486692"/>
    <n v="0.15961105070816234"/>
    <n v="8.6206896551724137E-3"/>
    <n v="55.300128338324271"/>
  </r>
  <r>
    <x v="8"/>
    <x v="0"/>
    <x v="8"/>
    <x v="6"/>
    <s v="DACH"/>
    <x v="0"/>
    <x v="1"/>
    <n v="190365.03"/>
    <n v="183561.74"/>
    <n v="1088"/>
    <n v="1039"/>
    <n v="125329.06"/>
    <n v="4824.3100000000004"/>
    <n v="1095251.1599999999"/>
    <n v="7021"/>
    <n v="7"/>
    <n v="16"/>
    <n v="174.96785845588235"/>
    <n v="0.658361779997093"/>
    <n v="1.0370626798373126"/>
    <n v="0.1738094758100964"/>
    <n v="1.4705882352941176E-2"/>
    <n v="39.459535145958696"/>
  </r>
  <r>
    <x v="8"/>
    <x v="0"/>
    <x v="8"/>
    <x v="6"/>
    <s v="DACH"/>
    <x v="0"/>
    <x v="2"/>
    <n v="44561.96"/>
    <n v="40970.68"/>
    <n v="318"/>
    <n v="294"/>
    <n v="30295.71"/>
    <n v="2398.44"/>
    <n v="338216.08"/>
    <n v="2610"/>
    <n v="2"/>
    <n v="5"/>
    <n v="140.13194968553458"/>
    <n v="0.67985586809915899"/>
    <n v="1.0876548790500915"/>
    <n v="0.13175588812926931"/>
    <n v="1.5723270440251572E-2"/>
    <n v="18.579560047364119"/>
  </r>
  <r>
    <x v="8"/>
    <x v="0"/>
    <x v="8"/>
    <x v="6"/>
    <s v="DACH"/>
    <x v="0"/>
    <x v="3"/>
    <n v="84716.73"/>
    <n v="83413.399999999994"/>
    <n v="737"/>
    <n v="733"/>
    <n v="52490.67"/>
    <n v="2778.74"/>
    <n v="507671.97"/>
    <n v="4694"/>
    <n v="3"/>
    <n v="14"/>
    <n v="114.94807327001357"/>
    <n v="0.61960217303004972"/>
    <n v="1.0156249475503936"/>
    <n v="0.16687297114315766"/>
    <n v="1.8995929443690638E-2"/>
    <n v="30.487461943182883"/>
  </r>
  <r>
    <x v="8"/>
    <x v="0"/>
    <x v="8"/>
    <x v="6"/>
    <s v="DACH"/>
    <x v="1"/>
    <x v="0"/>
    <n v="169385.71"/>
    <n v="168621.54"/>
    <n v="2353"/>
    <n v="2302"/>
    <n v="88815.74"/>
    <n v="2747.61"/>
    <n v="1226098.6299999999"/>
    <n v="17613"/>
    <n v="8"/>
    <n v="42"/>
    <n v="71.987127071823195"/>
    <n v="0.52434021736544367"/>
    <n v="1.004531864671619"/>
    <n v="0.1381501502860337"/>
    <n v="1.7849553761155972E-2"/>
    <n v="61.648381684445752"/>
  </r>
  <r>
    <x v="8"/>
    <x v="0"/>
    <x v="8"/>
    <x v="6"/>
    <s v="DACH"/>
    <x v="1"/>
    <x v="1"/>
    <n v="170916.26"/>
    <n v="160007.44"/>
    <n v="977"/>
    <n v="931"/>
    <n v="104405.32"/>
    <n v="4374.17"/>
    <n v="970412.62"/>
    <n v="6031"/>
    <n v="9"/>
    <n v="17"/>
    <n v="174.9398771750256"/>
    <n v="0.61085656800587607"/>
    <n v="1.0681769547716031"/>
    <n v="0.17612740856564707"/>
    <n v="1.7400204708290685E-2"/>
    <n v="39.073986607745013"/>
  </r>
  <r>
    <x v="8"/>
    <x v="0"/>
    <x v="8"/>
    <x v="6"/>
    <s v="DACH"/>
    <x v="1"/>
    <x v="2"/>
    <n v="34774.49"/>
    <n v="32997.31"/>
    <n v="248"/>
    <n v="236"/>
    <n v="21937.95"/>
    <n v="1764.15"/>
    <n v="279024.25"/>
    <n v="2109"/>
    <n v="2"/>
    <n v="3"/>
    <n v="140.21971774193548"/>
    <n v="0.63086331388325179"/>
    <n v="1.0538583296638424"/>
    <n v="0.12462891666226143"/>
    <n v="1.2096774193548387E-2"/>
    <n v="19.711753535697074"/>
  </r>
  <r>
    <x v="8"/>
    <x v="0"/>
    <x v="8"/>
    <x v="6"/>
    <s v="DACH"/>
    <x v="1"/>
    <x v="3"/>
    <n v="66872.61"/>
    <n v="65686.7"/>
    <n v="582"/>
    <n v="577"/>
    <n v="39067.050000000003"/>
    <n v="2122.54"/>
    <n v="430344.15"/>
    <n v="4242"/>
    <n v="3"/>
    <n v="9"/>
    <n v="114.90139175257733"/>
    <n v="0.5842010652791928"/>
    <n v="1.0180540352917715"/>
    <n v="0.15539332880439991"/>
    <n v="1.5463917525773196E-2"/>
    <n v="31.505936283886289"/>
  </r>
  <r>
    <x v="8"/>
    <x v="0"/>
    <x v="8"/>
    <x v="6"/>
    <s v="DACH"/>
    <x v="2"/>
    <x v="0"/>
    <n v="12882.47"/>
    <n v="13386.73"/>
    <n v="179"/>
    <n v="185"/>
    <n v="6158.96"/>
    <n v="253.4"/>
    <n v="128766.06"/>
    <n v="1909"/>
    <n v="1"/>
    <n v="3"/>
    <n v="71.969106145251388"/>
    <n v="0.47808844111416526"/>
    <n v="0.9623313535120227"/>
    <n v="0.1000455399505118"/>
    <n v="1.6759776536312849E-2"/>
    <n v="50.83847671665351"/>
  </r>
  <r>
    <x v="8"/>
    <x v="0"/>
    <x v="8"/>
    <x v="6"/>
    <s v="DACH"/>
    <x v="2"/>
    <x v="1"/>
    <n v="12650.12"/>
    <n v="12356.17"/>
    <n v="72"/>
    <n v="70"/>
    <n v="6909.69"/>
    <n v="324.5"/>
    <n v="106726.2"/>
    <n v="649"/>
    <n v="1"/>
    <n v="2"/>
    <n v="175.69611111111112"/>
    <n v="0.54621537186999014"/>
    <n v="1.023789734197571"/>
    <n v="0.11852872115750399"/>
    <n v="2.7777777777777776E-2"/>
    <n v="38.983420647149465"/>
  </r>
  <r>
    <x v="8"/>
    <x v="0"/>
    <x v="8"/>
    <x v="6"/>
    <s v="DACH"/>
    <x v="2"/>
    <x v="2"/>
    <n v="2897.96"/>
    <n v="2656.41"/>
    <n v="21"/>
    <n v="19"/>
    <n v="1682.51"/>
    <n v="158.94999999999999"/>
    <n v="31636.85"/>
    <n v="243"/>
    <n v="0"/>
    <n v="1"/>
    <n v="137.99809523809523"/>
    <n v="0.58058427307485261"/>
    <n v="1.0909309933331075"/>
    <n v="9.1600775677730242E-2"/>
    <n v="4.7619047619047616E-2"/>
    <n v="18.231896822900286"/>
  </r>
  <r>
    <x v="8"/>
    <x v="0"/>
    <x v="8"/>
    <x v="6"/>
    <s v="DACH"/>
    <x v="2"/>
    <x v="3"/>
    <n v="5437.27"/>
    <n v="5213.2700000000004"/>
    <n v="47"/>
    <n v="46"/>
    <n v="2864.16"/>
    <n v="157.11000000000001"/>
    <n v="48060.02"/>
    <n v="450"/>
    <n v="0"/>
    <n v="1"/>
    <n v="115.68659574468086"/>
    <n v="0.52676435049206671"/>
    <n v="1.0429672738991074"/>
    <n v="0.11313499245318667"/>
    <n v="2.1276595744680851E-2"/>
    <n v="34.60804531856661"/>
  </r>
  <r>
    <x v="9"/>
    <x v="0"/>
    <x v="9"/>
    <x v="0"/>
    <s v="DACH"/>
    <x v="0"/>
    <x v="0"/>
    <n v="1168816.8799999999"/>
    <n v="1160521.7"/>
    <n v="16234"/>
    <n v="15978"/>
    <n v="660297.06000000006"/>
    <n v="19022.38"/>
    <n v="6967812.4800000004"/>
    <n v="107293"/>
    <n v="51"/>
    <n v="183"/>
    <n v="71.998083035604282"/>
    <n v="0.56492772417865844"/>
    <n v="1.0071478025787883"/>
    <n v="0.16774516871039558"/>
    <n v="1.1272637674017495E-2"/>
    <n v="61.444302973655233"/>
  </r>
  <r>
    <x v="9"/>
    <x v="0"/>
    <x v="9"/>
    <x v="0"/>
    <s v="DACH"/>
    <x v="0"/>
    <x v="1"/>
    <n v="1098458.2"/>
    <n v="1001762.12"/>
    <n v="6277"/>
    <n v="5671"/>
    <n v="721914.29"/>
    <n v="29342.38"/>
    <n v="5462060.9800000004"/>
    <n v="31980"/>
    <n v="47"/>
    <n v="113"/>
    <n v="174.99732356221125"/>
    <n v="0.65720688324781051"/>
    <n v="1.0965259896231652"/>
    <n v="0.20110690891627503"/>
    <n v="1.800223036482396E-2"/>
    <n v="37.435893066615591"/>
  </r>
  <r>
    <x v="9"/>
    <x v="0"/>
    <x v="9"/>
    <x v="0"/>
    <s v="DACH"/>
    <x v="0"/>
    <x v="2"/>
    <n v="258321.47"/>
    <n v="232326.23"/>
    <n v="1845"/>
    <n v="1687"/>
    <n v="178559.69"/>
    <n v="15048.7"/>
    <n v="1645426.81"/>
    <n v="12308"/>
    <n v="13"/>
    <n v="22"/>
    <n v="140.01163685636857"/>
    <n v="0.69123054309035947"/>
    <n v="1.111891111046738"/>
    <n v="0.15699359487159445"/>
    <n v="1.1924119241192412E-2"/>
    <n v="17.165700027244878"/>
  </r>
  <r>
    <x v="9"/>
    <x v="0"/>
    <x v="9"/>
    <x v="0"/>
    <s v="DACH"/>
    <x v="0"/>
    <x v="3"/>
    <n v="429611.13"/>
    <n v="427991.6"/>
    <n v="3736"/>
    <n v="3794"/>
    <n v="265660.5"/>
    <n v="13160.92"/>
    <n v="2436209.37"/>
    <n v="23514"/>
    <n v="24"/>
    <n v="46"/>
    <n v="114.99227248394004"/>
    <n v="0.61837434239657618"/>
    <n v="1.0037840228640003"/>
    <n v="0.17634409229778145"/>
    <n v="1.2312633832976445E-2"/>
    <n v="32.642940615093778"/>
  </r>
  <r>
    <x v="9"/>
    <x v="0"/>
    <x v="9"/>
    <x v="0"/>
    <s v="DACH"/>
    <x v="1"/>
    <x v="0"/>
    <n v="844631.26"/>
    <n v="852495.86"/>
    <n v="11731"/>
    <n v="11942"/>
    <n v="447473.44"/>
    <n v="14768.68"/>
    <n v="5508257.9100000001"/>
    <n v="86311"/>
    <n v="46"/>
    <n v="99"/>
    <n v="71.999936919273722"/>
    <n v="0.52978555399429572"/>
    <n v="0.99077461795532951"/>
    <n v="0.15333909083425615"/>
    <n v="8.4391782456738548E-3"/>
    <n v="57.190707632638798"/>
  </r>
  <r>
    <x v="9"/>
    <x v="0"/>
    <x v="9"/>
    <x v="0"/>
    <s v="DACH"/>
    <x v="1"/>
    <x v="1"/>
    <n v="884458.16"/>
    <n v="837927.08"/>
    <n v="5054"/>
    <n v="4868"/>
    <n v="534341.93000000005"/>
    <n v="20891.32"/>
    <n v="4465715.32"/>
    <n v="26368"/>
    <n v="39"/>
    <n v="44"/>
    <n v="175.00161456272261"/>
    <n v="0.60414607967436251"/>
    <n v="1.0555311805891272"/>
    <n v="0.19805520428919773"/>
    <n v="8.7059754649782342E-3"/>
    <n v="42.336154919842308"/>
  </r>
  <r>
    <x v="9"/>
    <x v="0"/>
    <x v="9"/>
    <x v="0"/>
    <s v="DACH"/>
    <x v="1"/>
    <x v="2"/>
    <n v="187427.43"/>
    <n v="178175.71"/>
    <n v="1339"/>
    <n v="1259"/>
    <n v="120675.48"/>
    <n v="10340.23"/>
    <n v="1335488.17"/>
    <n v="10305"/>
    <n v="10"/>
    <n v="19"/>
    <n v="139.97567587752053"/>
    <n v="0.64385175638379077"/>
    <n v="1.0519246983777979"/>
    <n v="0.14034375909147889"/>
    <n v="1.4189693801344288E-2"/>
    <n v="18.126040716695858"/>
  </r>
  <r>
    <x v="9"/>
    <x v="0"/>
    <x v="9"/>
    <x v="0"/>
    <s v="DACH"/>
    <x v="1"/>
    <x v="3"/>
    <n v="351377.75"/>
    <n v="330627.76"/>
    <n v="3055"/>
    <n v="2913"/>
    <n v="202083.98"/>
    <n v="10774.45"/>
    <n v="2096981.42"/>
    <n v="20476"/>
    <n v="19"/>
    <n v="26"/>
    <n v="115.01726677577741"/>
    <n v="0.5751188855868079"/>
    <n v="1.0627593702355784"/>
    <n v="0.16756359720154315"/>
    <n v="8.5106382978723406E-3"/>
    <n v="32.612128693343976"/>
  </r>
  <r>
    <x v="9"/>
    <x v="0"/>
    <x v="9"/>
    <x v="0"/>
    <s v="DACH"/>
    <x v="2"/>
    <x v="0"/>
    <n v="78533.62"/>
    <n v="78966.710000000006"/>
    <n v="1091"/>
    <n v="1098"/>
    <n v="37779.31"/>
    <n v="1316.64"/>
    <n v="641640.66"/>
    <n v="10014"/>
    <n v="4"/>
    <n v="31"/>
    <n v="71.983153070577444"/>
    <n v="0.48105906744143462"/>
    <n v="0.99451553699020756"/>
    <n v="0.12239501779703299"/>
    <n v="2.8414298808432631E-2"/>
    <n v="59.646995382184947"/>
  </r>
  <r>
    <x v="9"/>
    <x v="0"/>
    <x v="9"/>
    <x v="0"/>
    <s v="DACH"/>
    <x v="2"/>
    <x v="1"/>
    <n v="69578.490000000005"/>
    <n v="66485.56"/>
    <n v="398"/>
    <n v="386"/>
    <n v="38155.129999999997"/>
    <n v="1860.74"/>
    <n v="504831.48"/>
    <n v="3002"/>
    <n v="4"/>
    <n v="7"/>
    <n v="174.82032663316585"/>
    <n v="0.5483753671572924"/>
    <n v="1.046520327120656"/>
    <n v="0.1378251807910236"/>
    <n v="1.7587939698492462E-2"/>
    <n v="37.392913572019737"/>
  </r>
  <r>
    <x v="9"/>
    <x v="0"/>
    <x v="9"/>
    <x v="0"/>
    <s v="DACH"/>
    <x v="2"/>
    <x v="2"/>
    <n v="15752.92"/>
    <n v="15091.27"/>
    <n v="113"/>
    <n v="110"/>
    <n v="9035.4500000000007"/>
    <n v="844.31"/>
    <n v="149280.60999999999"/>
    <n v="1116"/>
    <n v="1"/>
    <n v="2"/>
    <n v="139.40637168141592"/>
    <n v="0.57357302646112596"/>
    <n v="1.0438432285685697"/>
    <n v="0.10552556021843695"/>
    <n v="1.7699115044247787E-2"/>
    <n v="18.657744193483438"/>
  </r>
  <r>
    <x v="9"/>
    <x v="0"/>
    <x v="9"/>
    <x v="0"/>
    <s v="DACH"/>
    <x v="2"/>
    <x v="3"/>
    <n v="27592.44"/>
    <n v="25723.360000000001"/>
    <n v="240"/>
    <n v="228"/>
    <n v="14700.7"/>
    <n v="813.44"/>
    <n v="225379.73"/>
    <n v="2139"/>
    <n v="1"/>
    <n v="7"/>
    <n v="114.96849999999999"/>
    <n v="0.53277999336050019"/>
    <n v="1.0726608032543181"/>
    <n v="0.12242644890913658"/>
    <n v="2.9166666666666667E-2"/>
    <n v="33.920682533438232"/>
  </r>
  <r>
    <x v="9"/>
    <x v="0"/>
    <x v="9"/>
    <x v="1"/>
    <s v="Western Europe"/>
    <x v="0"/>
    <x v="0"/>
    <n v="579306.71"/>
    <n v="634706.46"/>
    <n v="8046"/>
    <n v="8956"/>
    <n v="320555.67"/>
    <n v="11066.2"/>
    <n v="4801896.41"/>
    <n v="74398"/>
    <n v="25"/>
    <n v="175"/>
    <n v="71.999342530449908"/>
    <n v="0.55334361654467978"/>
    <n v="0.91271595061439892"/>
    <n v="0.12064123432433645"/>
    <n v="2.1749937857320406E-2"/>
    <n v="52.349199363828589"/>
  </r>
  <r>
    <x v="9"/>
    <x v="0"/>
    <x v="9"/>
    <x v="1"/>
    <s v="Western Europe"/>
    <x v="0"/>
    <x v="1"/>
    <n v="589758.80000000005"/>
    <n v="617832.23"/>
    <n v="3370"/>
    <n v="3554"/>
    <n v="388266.77"/>
    <n v="15161.12"/>
    <n v="3782862.43"/>
    <n v="22849"/>
    <n v="29"/>
    <n v="61"/>
    <n v="175.0026112759644"/>
    <n v="0.65834841294441049"/>
    <n v="0.95456140253479504"/>
    <n v="0.15590278814342187"/>
    <n v="1.8100890207715135E-2"/>
    <n v="38.8994216786095"/>
  </r>
  <r>
    <x v="9"/>
    <x v="0"/>
    <x v="9"/>
    <x v="1"/>
    <s v="Western Europe"/>
    <x v="0"/>
    <x v="2"/>
    <n v="131624.76"/>
    <n v="129852.16"/>
    <n v="940"/>
    <n v="910"/>
    <n v="90081.62"/>
    <n v="7501.24"/>
    <n v="1189879.74"/>
    <n v="9649"/>
    <n v="7"/>
    <n v="19"/>
    <n v="140.02634042553191"/>
    <n v="0.68438202660350522"/>
    <n v="1.0136509088489556"/>
    <n v="0.11062022116621635"/>
    <n v="2.021276595744681E-2"/>
    <n v="17.547066884941692"/>
  </r>
  <r>
    <x v="9"/>
    <x v="0"/>
    <x v="9"/>
    <x v="1"/>
    <s v="Western Europe"/>
    <x v="0"/>
    <x v="3"/>
    <n v="239016.88"/>
    <n v="242796.5"/>
    <n v="2078"/>
    <n v="2085"/>
    <n v="151027.79"/>
    <n v="7457.75"/>
    <n v="1750605.54"/>
    <n v="16105"/>
    <n v="11"/>
    <n v="40"/>
    <n v="115.02256015399422"/>
    <n v="0.6318708118020786"/>
    <n v="0.98443297164497845"/>
    <n v="0.13653383045960199"/>
    <n v="1.9249278152069296E-2"/>
    <n v="32.049462639536053"/>
  </r>
  <r>
    <x v="9"/>
    <x v="0"/>
    <x v="9"/>
    <x v="1"/>
    <s v="Western Europe"/>
    <x v="1"/>
    <x v="0"/>
    <n v="607226.21"/>
    <n v="664097.44999999995"/>
    <n v="8434"/>
    <n v="9310"/>
    <n v="320751.75"/>
    <n v="10721.32"/>
    <n v="4835276.58"/>
    <n v="70505"/>
    <n v="23"/>
    <n v="107"/>
    <n v="71.997416409769968"/>
    <n v="0.52822448161452062"/>
    <n v="0.91436311041399121"/>
    <n v="0.12558251838408796"/>
    <n v="1.2686744130898743E-2"/>
    <n v="56.637262016244264"/>
  </r>
  <r>
    <x v="9"/>
    <x v="0"/>
    <x v="9"/>
    <x v="1"/>
    <s v="Western Europe"/>
    <x v="1"/>
    <x v="1"/>
    <n v="524276.86"/>
    <n v="550865.51"/>
    <n v="2996"/>
    <n v="3114"/>
    <n v="325113.75"/>
    <n v="12540.51"/>
    <n v="3811886.41"/>
    <n v="24310"/>
    <n v="25"/>
    <n v="56"/>
    <n v="174.9922763684913"/>
    <n v="0.6201184427632378"/>
    <n v="0.95173295565373117"/>
    <n v="0.13753737745821235"/>
    <n v="1.8691588785046728E-2"/>
    <n v="41.806661770534049"/>
  </r>
  <r>
    <x v="9"/>
    <x v="0"/>
    <x v="9"/>
    <x v="1"/>
    <s v="Western Europe"/>
    <x v="1"/>
    <x v="2"/>
    <n v="121971.02"/>
    <n v="120637.7"/>
    <n v="871"/>
    <n v="861"/>
    <n v="78302.55"/>
    <n v="6361.37"/>
    <n v="1090546.77"/>
    <n v="8792"/>
    <n v="7"/>
    <n v="8"/>
    <n v="140.03561423650976"/>
    <n v="0.64197667609896192"/>
    <n v="1.0110522664142305"/>
    <n v="0.11184391477313715"/>
    <n v="9.1848450057405284E-3"/>
    <n v="19.173703148850013"/>
  </r>
  <r>
    <x v="9"/>
    <x v="0"/>
    <x v="9"/>
    <x v="1"/>
    <s v="Western Europe"/>
    <x v="1"/>
    <x v="3"/>
    <n v="221408.11"/>
    <n v="224113.78"/>
    <n v="1925"/>
    <n v="1949"/>
    <n v="128296.94"/>
    <n v="6041.43"/>
    <n v="1682752.84"/>
    <n v="15814"/>
    <n v="9"/>
    <n v="35"/>
    <n v="115.01719999999999"/>
    <n v="0.57945908124142342"/>
    <n v="0.98792724838249568"/>
    <n v="0.13157494359064636"/>
    <n v="1.8181818181818181E-2"/>
    <n v="36.648295188390826"/>
  </r>
  <r>
    <x v="9"/>
    <x v="0"/>
    <x v="9"/>
    <x v="1"/>
    <s v="Western Europe"/>
    <x v="2"/>
    <x v="0"/>
    <n v="46416.62"/>
    <n v="48045.24"/>
    <n v="645"/>
    <n v="663"/>
    <n v="22380.76"/>
    <n v="846.46"/>
    <n v="518237.84"/>
    <n v="7866"/>
    <n v="2"/>
    <n v="16"/>
    <n v="71.963751937984497"/>
    <n v="0.48217125676104805"/>
    <n v="0.96610236518747761"/>
    <n v="8.956625012175877E-2"/>
    <n v="2.4806201550387597E-2"/>
    <n v="54.836164733123837"/>
  </r>
  <r>
    <x v="9"/>
    <x v="0"/>
    <x v="9"/>
    <x v="1"/>
    <s v="Western Europe"/>
    <x v="2"/>
    <x v="1"/>
    <n v="41311.22"/>
    <n v="43305.54"/>
    <n v="236"/>
    <n v="252"/>
    <n v="23050.560000000001"/>
    <n v="1068.4000000000001"/>
    <n v="385282.34"/>
    <n v="2347"/>
    <n v="2"/>
    <n v="5"/>
    <n v="175.04754237288137"/>
    <n v="0.55797335445431051"/>
    <n v="0.95394769352835684"/>
    <n v="0.10722323789873162"/>
    <n v="2.1186440677966101E-2"/>
    <n v="38.666435791838261"/>
  </r>
  <r>
    <x v="9"/>
    <x v="0"/>
    <x v="9"/>
    <x v="1"/>
    <s v="Western Europe"/>
    <x v="2"/>
    <x v="2"/>
    <n v="9318.7199999999993"/>
    <n v="9370.19"/>
    <n v="67"/>
    <n v="66"/>
    <n v="5347.04"/>
    <n v="534.22"/>
    <n v="121868.3"/>
    <n v="938"/>
    <n v="0"/>
    <n v="2"/>
    <n v="139.08537313432834"/>
    <n v="0.57379554273548306"/>
    <n v="0.99450704841630733"/>
    <n v="7.6465495949315773E-2"/>
    <n v="2.9850746268656716E-2"/>
    <n v="17.4436000149751"/>
  </r>
  <r>
    <x v="9"/>
    <x v="0"/>
    <x v="9"/>
    <x v="1"/>
    <s v="Western Europe"/>
    <x v="2"/>
    <x v="3"/>
    <n v="16296.9"/>
    <n v="16334.94"/>
    <n v="142"/>
    <n v="144"/>
    <n v="8611.5400000000009"/>
    <n v="497.54"/>
    <n v="177432.52"/>
    <n v="1673"/>
    <n v="1"/>
    <n v="3"/>
    <n v="114.76690140845071"/>
    <n v="0.52841583368616118"/>
    <n v="0.99767124948117347"/>
    <n v="9.1848439057282169E-2"/>
    <n v="2.1126760563380281E-2"/>
    <n v="32.754954375527596"/>
  </r>
  <r>
    <x v="9"/>
    <x v="0"/>
    <x v="9"/>
    <x v="2"/>
    <s v="Southern Europe"/>
    <x v="0"/>
    <x v="0"/>
    <n v="444923.79"/>
    <n v="459966.74"/>
    <n v="6179"/>
    <n v="6458"/>
    <n v="249790.8"/>
    <n v="8766.68"/>
    <n v="3837117.78"/>
    <n v="59683"/>
    <n v="17"/>
    <n v="111"/>
    <n v="72.005792199385013"/>
    <n v="0.56142378900440459"/>
    <n v="0.96729557011013445"/>
    <n v="0.11595260179894712"/>
    <n v="1.7964071856287425E-2"/>
    <n v="50.751685928994782"/>
  </r>
  <r>
    <x v="9"/>
    <x v="0"/>
    <x v="9"/>
    <x v="2"/>
    <s v="Southern Europe"/>
    <x v="0"/>
    <x v="1"/>
    <n v="425104.66"/>
    <n v="419758.16"/>
    <n v="2429"/>
    <n v="2436"/>
    <n v="275337.12"/>
    <n v="10016.83"/>
    <n v="3078966.97"/>
    <n v="18042"/>
    <n v="24"/>
    <n v="32"/>
    <n v="175.01221078633182"/>
    <n v="0.64769254705417723"/>
    <n v="1.012737096045971"/>
    <n v="0.1380673011896584"/>
    <n v="1.3174145738987238E-2"/>
    <n v="42.439041093839066"/>
  </r>
  <r>
    <x v="9"/>
    <x v="0"/>
    <x v="9"/>
    <x v="2"/>
    <s v="Southern Europe"/>
    <x v="0"/>
    <x v="2"/>
    <n v="90821.96"/>
    <n v="87754.1"/>
    <n v="649"/>
    <n v="618"/>
    <n v="61631.13"/>
    <n v="5066.8999999999996"/>
    <n v="925461.52"/>
    <n v="7262"/>
    <n v="4"/>
    <n v="14"/>
    <n v="139.94138674884439"/>
    <n v="0.67859282050288272"/>
    <n v="1.0349597340751031"/>
    <n v="9.8136938205707361E-2"/>
    <n v="2.1571648690292759E-2"/>
    <n v="17.92456136888433"/>
  </r>
  <r>
    <x v="9"/>
    <x v="0"/>
    <x v="9"/>
    <x v="2"/>
    <s v="Southern Europe"/>
    <x v="0"/>
    <x v="3"/>
    <n v="169497.8"/>
    <n v="173442.09"/>
    <n v="1474"/>
    <n v="1535"/>
    <n v="104631.14"/>
    <n v="5176.08"/>
    <n v="1375449.56"/>
    <n v="12434"/>
    <n v="9"/>
    <n v="16"/>
    <n v="114.99172320217096"/>
    <n v="0.6173008735216623"/>
    <n v="0.97725874959186665"/>
    <n v="0.12323083661461201"/>
    <n v="1.0854816824966078E-2"/>
    <n v="32.746364043832394"/>
  </r>
  <r>
    <x v="9"/>
    <x v="0"/>
    <x v="9"/>
    <x v="2"/>
    <s v="Southern Europe"/>
    <x v="1"/>
    <x v="0"/>
    <n v="347529.59"/>
    <n v="355764.47"/>
    <n v="4827"/>
    <n v="4945"/>
    <n v="181209.46"/>
    <n v="6718.98"/>
    <n v="3466929.08"/>
    <n v="50256"/>
    <n v="17"/>
    <n v="99"/>
    <n v="71.997014708928944"/>
    <n v="0.52142167232436232"/>
    <n v="0.97685300052588175"/>
    <n v="0.1002413323089955"/>
    <n v="2.0509633312616533E-2"/>
    <n v="51.723563695680006"/>
  </r>
  <r>
    <x v="9"/>
    <x v="0"/>
    <x v="9"/>
    <x v="2"/>
    <s v="Southern Europe"/>
    <x v="1"/>
    <x v="1"/>
    <n v="351905.85"/>
    <n v="336827.16"/>
    <n v="2011"/>
    <n v="1928"/>
    <n v="215731.65"/>
    <n v="9258.56"/>
    <n v="2721056.71"/>
    <n v="16086"/>
    <n v="16"/>
    <n v="29"/>
    <n v="174.99047737444056"/>
    <n v="0.61303797592452647"/>
    <n v="1.0447668471865512"/>
    <n v="0.12932690770711647"/>
    <n v="1.4420686225758329E-2"/>
    <n v="38.008702217191441"/>
  </r>
  <r>
    <x v="9"/>
    <x v="0"/>
    <x v="9"/>
    <x v="2"/>
    <s v="Southern Europe"/>
    <x v="1"/>
    <x v="2"/>
    <n v="79753.88"/>
    <n v="76500.36"/>
    <n v="570"/>
    <n v="546"/>
    <n v="51310.41"/>
    <n v="4307.18"/>
    <n v="814647.5"/>
    <n v="6005"/>
    <n v="4"/>
    <n v="12"/>
    <n v="139.91908771929826"/>
    <n v="0.6433594202564189"/>
    <n v="1.0425294730639176"/>
    <n v="9.7899864665392092E-2"/>
    <n v="2.1052631578947368E-2"/>
    <n v="18.516495711811441"/>
  </r>
  <r>
    <x v="9"/>
    <x v="0"/>
    <x v="9"/>
    <x v="2"/>
    <s v="Southern Europe"/>
    <x v="1"/>
    <x v="3"/>
    <n v="145696.21"/>
    <n v="147447.19"/>
    <n v="1267"/>
    <n v="1270"/>
    <n v="85726.13"/>
    <n v="4552.0200000000004"/>
    <n v="1262689.3400000001"/>
    <n v="12304"/>
    <n v="7"/>
    <n v="20"/>
    <n v="114.99306235201261"/>
    <n v="0.58838956758037841"/>
    <n v="0.98812469739165587"/>
    <n v="0.1153856339675759"/>
    <n v="1.5785319652722968E-2"/>
    <n v="32.006935382533463"/>
  </r>
  <r>
    <x v="9"/>
    <x v="0"/>
    <x v="9"/>
    <x v="2"/>
    <s v="Southern Europe"/>
    <x v="2"/>
    <x v="0"/>
    <n v="28205.8"/>
    <n v="29955.33"/>
    <n v="392"/>
    <n v="423"/>
    <n v="13451.13"/>
    <n v="515.51"/>
    <n v="387390.73"/>
    <n v="5549"/>
    <n v="1"/>
    <n v="9"/>
    <n v="71.953571428571422"/>
    <n v="0.47689234129150743"/>
    <n v="0.94159536883753236"/>
    <n v="7.2809692684179611E-2"/>
    <n v="2.2959183673469389E-2"/>
    <n v="54.714360536168066"/>
  </r>
  <r>
    <x v="9"/>
    <x v="0"/>
    <x v="9"/>
    <x v="2"/>
    <s v="Southern Europe"/>
    <x v="2"/>
    <x v="1"/>
    <n v="28042.66"/>
    <n v="27294.04"/>
    <n v="160"/>
    <n v="157"/>
    <n v="15397.48"/>
    <n v="633.62"/>
    <n v="293737.49"/>
    <n v="1816"/>
    <n v="1"/>
    <n v="5"/>
    <n v="175.266625"/>
    <n v="0.54907344738337949"/>
    <n v="1.0274279659588685"/>
    <n v="9.5468440204891786E-2"/>
    <n v="3.125E-2"/>
    <n v="44.257851709226351"/>
  </r>
  <r>
    <x v="9"/>
    <x v="0"/>
    <x v="9"/>
    <x v="2"/>
    <s v="Southern Europe"/>
    <x v="2"/>
    <x v="2"/>
    <n v="6481.49"/>
    <n v="6178.01"/>
    <n v="46"/>
    <n v="44"/>
    <n v="3753.36"/>
    <n v="324.04000000000002"/>
    <n v="94054.03"/>
    <n v="695"/>
    <n v="0"/>
    <n v="1"/>
    <n v="140.90195652173912"/>
    <n v="0.57908906748293987"/>
    <n v="1.0491226139161316"/>
    <n v="6.8912411302312085E-2"/>
    <n v="2.1739130434782608E-2"/>
    <n v="20.002129366744846"/>
  </r>
  <r>
    <x v="9"/>
    <x v="0"/>
    <x v="9"/>
    <x v="2"/>
    <s v="Southern Europe"/>
    <x v="2"/>
    <x v="3"/>
    <n v="10755.86"/>
    <n v="11082.65"/>
    <n v="94"/>
    <n v="95"/>
    <n v="5613.44"/>
    <n v="296.82"/>
    <n v="135688.28"/>
    <n v="1296"/>
    <n v="0"/>
    <n v="1"/>
    <n v="114.4240425531915"/>
    <n v="0.52189597112643704"/>
    <n v="0.97051336999724802"/>
    <n v="7.9268894852230432E-2"/>
    <n v="1.0638297872340425E-2"/>
    <n v="36.236978640253355"/>
  </r>
  <r>
    <x v="9"/>
    <x v="0"/>
    <x v="9"/>
    <x v="3"/>
    <s v="Southern Europe"/>
    <x v="0"/>
    <x v="0"/>
    <n v="301896.92"/>
    <n v="299982.67"/>
    <n v="4193"/>
    <n v="4122"/>
    <n v="170127.58"/>
    <n v="5244.27"/>
    <n v="3151646.73"/>
    <n v="47513"/>
    <n v="13"/>
    <n v="52"/>
    <n v="72.000219413307889"/>
    <n v="0.56352870377081021"/>
    <n v="1.0063812019540996"/>
    <n v="9.5790215675600157E-2"/>
    <n v="1.2401621750536608E-2"/>
    <n v="57.567005512683359"/>
  </r>
  <r>
    <x v="9"/>
    <x v="0"/>
    <x v="9"/>
    <x v="3"/>
    <s v="Southern Europe"/>
    <x v="0"/>
    <x v="1"/>
    <n v="290029.8"/>
    <n v="260597.49"/>
    <n v="1657"/>
    <n v="1479"/>
    <n v="191895.92"/>
    <n v="6701.09"/>
    <n v="2459716.6800000002"/>
    <n v="14714"/>
    <n v="14"/>
    <n v="25"/>
    <n v="175.03307181653591"/>
    <n v="0.66164207953803378"/>
    <n v="1.1129416480565488"/>
    <n v="0.11791187267958031"/>
    <n v="1.5087507543753771E-2"/>
    <n v="43.280988615284976"/>
  </r>
  <r>
    <x v="9"/>
    <x v="0"/>
    <x v="9"/>
    <x v="3"/>
    <s v="Southern Europe"/>
    <x v="0"/>
    <x v="2"/>
    <n v="64139.66"/>
    <n v="58927.03"/>
    <n v="458"/>
    <n v="427"/>
    <n v="43445.16"/>
    <n v="3502.86"/>
    <n v="749047.74"/>
    <n v="5524"/>
    <n v="3"/>
    <n v="5"/>
    <n v="140.04292576419215"/>
    <n v="0.67735251480909009"/>
    <n v="1.088459065389856"/>
    <n v="8.5628267164920627E-2"/>
    <n v="1.0917030567685589E-2"/>
    <n v="18.310654722141336"/>
  </r>
  <r>
    <x v="9"/>
    <x v="0"/>
    <x v="9"/>
    <x v="3"/>
    <s v="Southern Europe"/>
    <x v="0"/>
    <x v="3"/>
    <n v="126578.77"/>
    <n v="118267.98"/>
    <n v="1101"/>
    <n v="1048"/>
    <n v="79400.06"/>
    <n v="3604.7"/>
    <n v="1113058.17"/>
    <n v="10895"/>
    <n v="5"/>
    <n v="15"/>
    <n v="114.96709355131699"/>
    <n v="0.62727786026045285"/>
    <n v="1.0702708374658974"/>
    <n v="0.11372161259101131"/>
    <n v="1.3623978201634877E-2"/>
    <n v="35.1149249590812"/>
  </r>
  <r>
    <x v="9"/>
    <x v="0"/>
    <x v="9"/>
    <x v="3"/>
    <s v="Southern Europe"/>
    <x v="1"/>
    <x v="0"/>
    <n v="280543.13"/>
    <n v="283449.18"/>
    <n v="3896"/>
    <n v="3946"/>
    <n v="149011.26"/>
    <n v="4921.82"/>
    <n v="3062049.14"/>
    <n v="43792"/>
    <n v="13"/>
    <n v="54"/>
    <n v="72.007990246406578"/>
    <n v="0.53115276784713994"/>
    <n v="0.989747544868537"/>
    <n v="9.1619408171875388E-2"/>
    <n v="1.3860369609856264E-2"/>
    <n v="56.999876062107113"/>
  </r>
  <r>
    <x v="9"/>
    <x v="0"/>
    <x v="9"/>
    <x v="3"/>
    <s v="Southern Europe"/>
    <x v="1"/>
    <x v="1"/>
    <n v="254092.83"/>
    <n v="234144.84"/>
    <n v="1452"/>
    <n v="1347"/>
    <n v="155111.47"/>
    <n v="6770.78"/>
    <n v="2370850.73"/>
    <n v="14595"/>
    <n v="9"/>
    <n v="31"/>
    <n v="174.99506198347106"/>
    <n v="0.61045197536664064"/>
    <n v="1.085195086938495"/>
    <n v="0.10717369372301225"/>
    <n v="2.1349862258953169E-2"/>
    <n v="37.527852034772948"/>
  </r>
  <r>
    <x v="9"/>
    <x v="0"/>
    <x v="9"/>
    <x v="3"/>
    <s v="Southern Europe"/>
    <x v="1"/>
    <x v="2"/>
    <n v="64679.25"/>
    <n v="56930.59"/>
    <n v="462"/>
    <n v="411"/>
    <n v="41258.78"/>
    <n v="3451.65"/>
    <n v="726870.77"/>
    <n v="5443"/>
    <n v="3"/>
    <n v="4"/>
    <n v="139.99837662337663"/>
    <n v="0.63789824402725759"/>
    <n v="1.1361071438044117"/>
    <n v="8.8983148957826441E-2"/>
    <n v="8.658008658008658E-3"/>
    <n v="18.738646734170615"/>
  </r>
  <r>
    <x v="9"/>
    <x v="0"/>
    <x v="9"/>
    <x v="3"/>
    <s v="Southern Europe"/>
    <x v="1"/>
    <x v="3"/>
    <n v="108887.71"/>
    <n v="98785.89"/>
    <n v="947"/>
    <n v="856"/>
    <n v="63173.599999999999"/>
    <n v="3020.31"/>
    <n v="1087295.51"/>
    <n v="10047"/>
    <n v="5"/>
    <n v="13"/>
    <n v="114.98174234424499"/>
    <n v="0.5801719955355843"/>
    <n v="1.1022597457997292"/>
    <n v="0.10014546091522074"/>
    <n v="1.3727560718057022E-2"/>
    <n v="36.051832427797152"/>
  </r>
  <r>
    <x v="9"/>
    <x v="0"/>
    <x v="9"/>
    <x v="3"/>
    <s v="Southern Europe"/>
    <x v="2"/>
    <x v="0"/>
    <n v="22022.25"/>
    <n v="21347.65"/>
    <n v="306"/>
    <n v="294"/>
    <n v="10522.14"/>
    <n v="383.92"/>
    <n v="329139.13"/>
    <n v="4673"/>
    <n v="1"/>
    <n v="5"/>
    <n v="71.968137254901961"/>
    <n v="0.47779586554507369"/>
    <n v="1.0316006679892165"/>
    <n v="6.6908635263148442E-2"/>
    <n v="1.6339869281045753E-2"/>
    <n v="57.361559699937487"/>
  </r>
  <r>
    <x v="9"/>
    <x v="0"/>
    <x v="9"/>
    <x v="3"/>
    <s v="Southern Europe"/>
    <x v="2"/>
    <x v="1"/>
    <n v="20120.349999999999"/>
    <n v="18808.650000000001"/>
    <n v="115"/>
    <n v="108"/>
    <n v="11188.02"/>
    <n v="454.3"/>
    <n v="246319.18"/>
    <n v="1451"/>
    <n v="1"/>
    <n v="3"/>
    <n v="174.95956521739129"/>
    <n v="0.55605493940214767"/>
    <n v="1.069739189149673"/>
    <n v="8.1684057246374397E-2"/>
    <n v="2.6086956521739129E-2"/>
    <n v="44.288685890380805"/>
  </r>
  <r>
    <x v="9"/>
    <x v="0"/>
    <x v="9"/>
    <x v="3"/>
    <s v="Southern Europe"/>
    <x v="2"/>
    <x v="2"/>
    <n v="4669.07"/>
    <n v="4302.21"/>
    <n v="33"/>
    <n v="30"/>
    <n v="2743.95"/>
    <n v="267.24"/>
    <n v="76644.53"/>
    <n v="617"/>
    <n v="0"/>
    <n v="1"/>
    <n v="141.48696969696968"/>
    <n v="0.58768662710132857"/>
    <n v="1.0852724529950886"/>
    <n v="6.0918502598946066E-2"/>
    <n v="3.0303030303030304E-2"/>
    <n v="17.47144888489747"/>
  </r>
  <r>
    <x v="9"/>
    <x v="0"/>
    <x v="9"/>
    <x v="3"/>
    <s v="Southern Europe"/>
    <x v="2"/>
    <x v="3"/>
    <n v="8384.0400000000009"/>
    <n v="8088.39"/>
    <n v="73"/>
    <n v="71"/>
    <n v="4449.57"/>
    <n v="260.19"/>
    <n v="109144.76"/>
    <n v="1057"/>
    <n v="0"/>
    <n v="1"/>
    <n v="114.84986301369864"/>
    <n v="0.53071908053873784"/>
    <n v="1.0365523917615249"/>
    <n v="7.681578116988852E-2"/>
    <n v="1.3698630136986301E-2"/>
    <n v="32.222760290556906"/>
  </r>
  <r>
    <x v="9"/>
    <x v="0"/>
    <x v="9"/>
    <x v="4"/>
    <s v="Western Europe"/>
    <x v="0"/>
    <x v="0"/>
    <n v="268915.96999999997"/>
    <n v="270519.32"/>
    <n v="3735"/>
    <n v="3694"/>
    <n v="148796.06"/>
    <n v="4804.37"/>
    <n v="1853295.78"/>
    <n v="28345"/>
    <n v="11"/>
    <n v="31"/>
    <n v="71.998921017402935"/>
    <n v="0.55331804950074182"/>
    <n v="0.99407306657432071"/>
    <n v="0.14510148509591922"/>
    <n v="8.2998661311914322E-3"/>
    <n v="55.973201481151527"/>
  </r>
  <r>
    <x v="9"/>
    <x v="0"/>
    <x v="9"/>
    <x v="4"/>
    <s v="Western Europe"/>
    <x v="0"/>
    <x v="1"/>
    <n v="246392.72"/>
    <n v="230834.14"/>
    <n v="1408"/>
    <n v="1343"/>
    <n v="159450.68"/>
    <n v="6299.58"/>
    <n v="1473659.68"/>
    <n v="9190"/>
    <n v="10"/>
    <n v="21"/>
    <n v="174.99482954545454"/>
    <n v="0.64714038629063386"/>
    <n v="1.0674015550732661"/>
    <n v="0.16719784312752589"/>
    <n v="1.4914772727272728E-2"/>
    <n v="39.112563059759538"/>
  </r>
  <r>
    <x v="9"/>
    <x v="0"/>
    <x v="9"/>
    <x v="4"/>
    <s v="Western Europe"/>
    <x v="0"/>
    <x v="2"/>
    <n v="56774.04"/>
    <n v="51752.35"/>
    <n v="406"/>
    <n v="364"/>
    <n v="39211.67"/>
    <n v="2940.89"/>
    <n v="424422.94"/>
    <n v="3236"/>
    <n v="3"/>
    <n v="8"/>
    <n v="139.83753694581281"/>
    <n v="0.69066196451758577"/>
    <n v="1.0970330815895317"/>
    <n v="0.13376760455031012"/>
    <n v="1.9704433497536946E-2"/>
    <n v="19.305053912251054"/>
  </r>
  <r>
    <x v="9"/>
    <x v="0"/>
    <x v="9"/>
    <x v="4"/>
    <s v="Western Europe"/>
    <x v="0"/>
    <x v="3"/>
    <n v="99770.96"/>
    <n v="100611.06"/>
    <n v="868"/>
    <n v="859"/>
    <n v="62555.61"/>
    <n v="3032.46"/>
    <n v="647689.55000000005"/>
    <n v="6353"/>
    <n v="4"/>
    <n v="9"/>
    <n v="114.94350230414747"/>
    <n v="0.62699216284979109"/>
    <n v="0.99165002336721242"/>
    <n v="0.15404133044913262"/>
    <n v="1.0368663594470046E-2"/>
    <n v="32.900997869716335"/>
  </r>
  <r>
    <x v="9"/>
    <x v="0"/>
    <x v="9"/>
    <x v="4"/>
    <s v="Western Europe"/>
    <x v="1"/>
    <x v="0"/>
    <n v="218024"/>
    <n v="226520.31"/>
    <n v="3028"/>
    <n v="3129"/>
    <n v="113268.97"/>
    <n v="3942.55"/>
    <n v="1601558.11"/>
    <n v="23432"/>
    <n v="11"/>
    <n v="66"/>
    <n v="72.002642007926028"/>
    <n v="0.519525235753862"/>
    <n v="0.96249206086641859"/>
    <n v="0.13613243168554151"/>
    <n v="2.1796565389696168E-2"/>
    <n v="55.300249838302619"/>
  </r>
  <r>
    <x v="9"/>
    <x v="0"/>
    <x v="9"/>
    <x v="4"/>
    <s v="Western Europe"/>
    <x v="1"/>
    <x v="1"/>
    <n v="202221.28"/>
    <n v="195009.12"/>
    <n v="1156"/>
    <n v="1100"/>
    <n v="123800.29"/>
    <n v="5008.95"/>
    <n v="1286421.22"/>
    <n v="7548"/>
    <n v="11"/>
    <n v="10"/>
    <n v="174.93190311418684"/>
    <n v="0.61220208872181991"/>
    <n v="1.0369837061979461"/>
    <n v="0.15719678504681384"/>
    <n v="8.6505190311418692E-3"/>
    <n v="40.371990137653604"/>
  </r>
  <r>
    <x v="9"/>
    <x v="0"/>
    <x v="9"/>
    <x v="4"/>
    <s v="Western Europe"/>
    <x v="1"/>
    <x v="2"/>
    <n v="49775.76"/>
    <n v="47245.52"/>
    <n v="356"/>
    <n v="342"/>
    <n v="31650.42"/>
    <n v="2836.32"/>
    <n v="386701.98"/>
    <n v="3061"/>
    <n v="3"/>
    <n v="7"/>
    <n v="139.81955056179777"/>
    <n v="0.63586010540070104"/>
    <n v="1.0535551307298556"/>
    <n v="0.12871865822874765"/>
    <n v="1.9662921348314606E-2"/>
    <n v="17.549416144863766"/>
  </r>
  <r>
    <x v="9"/>
    <x v="0"/>
    <x v="9"/>
    <x v="4"/>
    <s v="Western Europe"/>
    <x v="1"/>
    <x v="3"/>
    <n v="82718.789999999994"/>
    <n v="82357.72"/>
    <n v="719"/>
    <n v="724"/>
    <n v="48068.480000000003"/>
    <n v="2235.9699999999998"/>
    <n v="572839.24"/>
    <n v="5223"/>
    <n v="4"/>
    <n v="6"/>
    <n v="115.04699582753824"/>
    <n v="0.58110714627232829"/>
    <n v="1.0043841670216223"/>
    <n v="0.14440140308823815"/>
    <n v="8.3449235048678721E-3"/>
    <n v="36.99458847837851"/>
  </r>
  <r>
    <x v="9"/>
    <x v="0"/>
    <x v="9"/>
    <x v="4"/>
    <s v="Western Europe"/>
    <x v="2"/>
    <x v="0"/>
    <n v="22678.89"/>
    <n v="22327.87"/>
    <n v="315"/>
    <n v="311"/>
    <n v="10639.42"/>
    <n v="387.81"/>
    <n v="235474.57"/>
    <n v="3524"/>
    <n v="1"/>
    <n v="5"/>
    <n v="71.996476190476187"/>
    <n v="0.46913318949913335"/>
    <n v="1.015721159250748"/>
    <n v="9.6311419105680918E-2"/>
    <n v="1.5873015873015872E-2"/>
    <n v="58.479384234547844"/>
  </r>
  <r>
    <x v="9"/>
    <x v="0"/>
    <x v="9"/>
    <x v="4"/>
    <s v="Western Europe"/>
    <x v="2"/>
    <x v="1"/>
    <n v="21533.98"/>
    <n v="21535.38"/>
    <n v="123"/>
    <n v="122"/>
    <n v="11983.67"/>
    <n v="520.51"/>
    <n v="182591.69"/>
    <n v="1178"/>
    <n v="1"/>
    <n v="2"/>
    <n v="175.07300813008129"/>
    <n v="0.55650047041930939"/>
    <n v="0.99993499069902636"/>
    <n v="0.11793515904256102"/>
    <n v="1.6260162601626018E-2"/>
    <n v="41.370924670035158"/>
  </r>
  <r>
    <x v="9"/>
    <x v="0"/>
    <x v="9"/>
    <x v="4"/>
    <s v="Western Europe"/>
    <x v="2"/>
    <x v="2"/>
    <n v="4825.53"/>
    <n v="4492.37"/>
    <n v="34"/>
    <n v="32"/>
    <n v="2839.96"/>
    <n v="280.04000000000002"/>
    <n v="53281.1"/>
    <n v="428"/>
    <n v="0"/>
    <n v="1"/>
    <n v="141.92735294117645"/>
    <n v="0.58852809950409601"/>
    <n v="1.0741613001600492"/>
    <n v="9.0567386934579053E-2"/>
    <n v="2.9411764705882353E-2"/>
    <n v="17.231574060848448"/>
  </r>
  <r>
    <x v="9"/>
    <x v="0"/>
    <x v="9"/>
    <x v="4"/>
    <s v="Western Europe"/>
    <x v="2"/>
    <x v="3"/>
    <n v="7744.79"/>
    <n v="7346.84"/>
    <n v="67"/>
    <n v="62"/>
    <n v="4066.34"/>
    <n v="248.5"/>
    <n v="78153.25"/>
    <n v="747"/>
    <n v="0"/>
    <n v="1"/>
    <n v="115.59388059701493"/>
    <n v="0.52504199597406775"/>
    <n v="1.0541661449003925"/>
    <n v="9.9097478351827972E-2"/>
    <n v="1.4925373134328358E-2"/>
    <n v="31.166156941649898"/>
  </r>
  <r>
    <x v="9"/>
    <x v="0"/>
    <x v="9"/>
    <x v="5"/>
    <s v="Central &amp; Eastern Europe"/>
    <x v="0"/>
    <x v="0"/>
    <n v="193808.84"/>
    <n v="195025.87"/>
    <n v="2692"/>
    <n v="2690"/>
    <n v="109422.84"/>
    <n v="3529.9"/>
    <n v="2290895.04"/>
    <n v="35224"/>
    <n v="7"/>
    <n v="50"/>
    <n v="71.99436849925705"/>
    <n v="0.56459158416097011"/>
    <n v="0.99375964839946618"/>
    <n v="8.4599615703039796E-2"/>
    <n v="1.8573551263001486E-2"/>
    <n v="54.904909487520889"/>
  </r>
  <r>
    <x v="9"/>
    <x v="0"/>
    <x v="9"/>
    <x v="5"/>
    <s v="Central &amp; Eastern Europe"/>
    <x v="0"/>
    <x v="1"/>
    <n v="196059.72"/>
    <n v="176961.5"/>
    <n v="1120"/>
    <n v="1027"/>
    <n v="126572.33"/>
    <n v="4787.7"/>
    <n v="1796195.53"/>
    <n v="10541"/>
    <n v="10"/>
    <n v="14"/>
    <n v="175.05332142857142"/>
    <n v="0.64558048945494773"/>
    <n v="1.1079230228043953"/>
    <n v="0.10915277135780424"/>
    <n v="1.2500000000000001E-2"/>
    <n v="40.950711197443454"/>
  </r>
  <r>
    <x v="9"/>
    <x v="0"/>
    <x v="9"/>
    <x v="5"/>
    <s v="Central &amp; Eastern Europe"/>
    <x v="0"/>
    <x v="2"/>
    <n v="49406.37"/>
    <n v="44396.01"/>
    <n v="353"/>
    <n v="323"/>
    <n v="33737.74"/>
    <n v="2550.2199999999998"/>
    <n v="552222.54"/>
    <n v="4386"/>
    <n v="2"/>
    <n v="7"/>
    <n v="139.961388101983"/>
    <n v="0.68286214915202226"/>
    <n v="1.1128560877430203"/>
    <n v="8.9468224169190924E-2"/>
    <n v="1.9830028328611898E-2"/>
    <n v="19.373375630337776"/>
  </r>
  <r>
    <x v="9"/>
    <x v="0"/>
    <x v="9"/>
    <x v="5"/>
    <s v="Central &amp; Eastern Europe"/>
    <x v="0"/>
    <x v="3"/>
    <n v="79827.7"/>
    <n v="78293.210000000006"/>
    <n v="694"/>
    <n v="678"/>
    <n v="49448.29"/>
    <n v="2357"/>
    <n v="814744.15"/>
    <n v="7996"/>
    <n v="3"/>
    <n v="13"/>
    <n v="115.02550432276657"/>
    <n v="0.61943773903043686"/>
    <n v="1.0195992730404078"/>
    <n v="9.7978856307222334E-2"/>
    <n v="1.8731988472622477E-2"/>
    <n v="33.868349596945265"/>
  </r>
  <r>
    <x v="9"/>
    <x v="0"/>
    <x v="9"/>
    <x v="5"/>
    <s v="Central &amp; Eastern Europe"/>
    <x v="1"/>
    <x v="0"/>
    <n v="169572.37"/>
    <n v="162194.88"/>
    <n v="2355"/>
    <n v="2273"/>
    <n v="90047.06"/>
    <n v="3207.59"/>
    <n v="2010445.95"/>
    <n v="30655"/>
    <n v="9"/>
    <n v="24"/>
    <n v="72.005252653927812"/>
    <n v="0.53102436440559275"/>
    <n v="1.0454853445435515"/>
    <n v="8.4345649779841131E-2"/>
    <n v="1.019108280254777E-2"/>
    <n v="52.865974142580562"/>
  </r>
  <r>
    <x v="9"/>
    <x v="0"/>
    <x v="9"/>
    <x v="5"/>
    <s v="Central &amp; Eastern Europe"/>
    <x v="1"/>
    <x v="1"/>
    <n v="158989.06"/>
    <n v="151803.82999999999"/>
    <n v="909"/>
    <n v="876"/>
    <n v="95724.4"/>
    <n v="4043.44"/>
    <n v="1583643.48"/>
    <n v="9369"/>
    <n v="7"/>
    <n v="18"/>
    <n v="174.90545654565457"/>
    <n v="0.60208167782110289"/>
    <n v="1.0473323367401206"/>
    <n v="0.10039447767625072"/>
    <n v="1.9801980198019802E-2"/>
    <n v="39.3202471163168"/>
  </r>
  <r>
    <x v="9"/>
    <x v="0"/>
    <x v="9"/>
    <x v="5"/>
    <s v="Central &amp; Eastern Europe"/>
    <x v="1"/>
    <x v="2"/>
    <n v="39868.33"/>
    <n v="36236.480000000003"/>
    <n v="285"/>
    <n v="256"/>
    <n v="25294.28"/>
    <n v="2371.91"/>
    <n v="482969.74"/>
    <n v="3527"/>
    <n v="2"/>
    <n v="5"/>
    <n v="139.88887719298245"/>
    <n v="0.63444543576317336"/>
    <n v="1.1002263464884006"/>
    <n v="8.2548297953408012E-2"/>
    <n v="1.7543859649122806E-2"/>
    <n v="16.808534050617435"/>
  </r>
  <r>
    <x v="9"/>
    <x v="0"/>
    <x v="9"/>
    <x v="5"/>
    <s v="Central &amp; Eastern Europe"/>
    <x v="1"/>
    <x v="3"/>
    <n v="66089.47"/>
    <n v="63289.07"/>
    <n v="575"/>
    <n v="556"/>
    <n v="38554.550000000003"/>
    <n v="2166.31"/>
    <n v="734818.14"/>
    <n v="6663"/>
    <n v="3"/>
    <n v="8"/>
    <n v="114.93820869565218"/>
    <n v="0.58336902989235662"/>
    <n v="1.0442477666364824"/>
    <n v="8.9939899959464803E-2"/>
    <n v="1.391304347826087E-2"/>
    <n v="30.507854369873197"/>
  </r>
  <r>
    <x v="9"/>
    <x v="0"/>
    <x v="9"/>
    <x v="5"/>
    <s v="Central &amp; Eastern Europe"/>
    <x v="2"/>
    <x v="0"/>
    <n v="12921.56"/>
    <n v="12559.17"/>
    <n v="179"/>
    <n v="177"/>
    <n v="6048.9"/>
    <n v="219.7"/>
    <n v="218493.53"/>
    <n v="3112"/>
    <n v="1"/>
    <n v="5"/>
    <n v="72.187486033519548"/>
    <n v="0.46812459176755744"/>
    <n v="1.0288546138001158"/>
    <n v="5.9139325544330761E-2"/>
    <n v="2.7932960893854747E-2"/>
    <n v="58.814565316340463"/>
  </r>
  <r>
    <x v="9"/>
    <x v="0"/>
    <x v="9"/>
    <x v="5"/>
    <s v="Central &amp; Eastern Europe"/>
    <x v="2"/>
    <x v="1"/>
    <n v="13282.56"/>
    <n v="12317.55"/>
    <n v="76"/>
    <n v="69"/>
    <n v="7298.75"/>
    <n v="311.08999999999997"/>
    <n v="175798.08"/>
    <n v="1127"/>
    <n v="1"/>
    <n v="1"/>
    <n v="174.77052631578945"/>
    <n v="0.54949874120651443"/>
    <n v="1.0783443136013249"/>
    <n v="7.5555773987975292E-2"/>
    <n v="1.3157894736842105E-2"/>
    <n v="42.696840142723971"/>
  </r>
  <r>
    <x v="9"/>
    <x v="0"/>
    <x v="9"/>
    <x v="5"/>
    <s v="Central &amp; Eastern Europe"/>
    <x v="2"/>
    <x v="2"/>
    <n v="3155.31"/>
    <n v="2963.58"/>
    <n v="23"/>
    <n v="21"/>
    <n v="1837.32"/>
    <n v="182.76"/>
    <n v="53095.29"/>
    <n v="392"/>
    <n v="0"/>
    <n v="0"/>
    <n v="137.18739130434781"/>
    <n v="0.58229460813675993"/>
    <n v="1.0646954021824955"/>
    <n v="5.9427305133845205E-2"/>
    <n v="0"/>
    <n v="17.264773473407747"/>
  </r>
  <r>
    <x v="9"/>
    <x v="0"/>
    <x v="9"/>
    <x v="5"/>
    <s v="Central &amp; Eastern Europe"/>
    <x v="2"/>
    <x v="3"/>
    <n v="5342.79"/>
    <n v="5209.87"/>
    <n v="46"/>
    <n v="44"/>
    <n v="2825.61"/>
    <n v="149.97999999999999"/>
    <n v="82418.06"/>
    <n v="756"/>
    <n v="0"/>
    <n v="1"/>
    <n v="116.14760869565217"/>
    <n v="0.52886413278455646"/>
    <n v="1.0255131126112551"/>
    <n v="6.4825476357973005E-2"/>
    <n v="2.1739130434782608E-2"/>
    <n v="35.623349779970667"/>
  </r>
  <r>
    <x v="9"/>
    <x v="0"/>
    <x v="9"/>
    <x v="6"/>
    <s v="DACH"/>
    <x v="0"/>
    <x v="0"/>
    <n v="224986.51"/>
    <n v="225438.43"/>
    <n v="3125"/>
    <n v="3180"/>
    <n v="124877.77"/>
    <n v="4402.99"/>
    <n v="1428476.19"/>
    <n v="20367"/>
    <n v="12"/>
    <n v="54"/>
    <n v="71.995683200000002"/>
    <n v="0.55504558917776892"/>
    <n v="0.99799537283860618"/>
    <n v="0.15750105712297524"/>
    <n v="1.728E-2"/>
    <n v="51.098573923629175"/>
  </r>
  <r>
    <x v="9"/>
    <x v="0"/>
    <x v="9"/>
    <x v="6"/>
    <s v="DACH"/>
    <x v="0"/>
    <x v="1"/>
    <n v="227805.17"/>
    <n v="214795.37"/>
    <n v="1302"/>
    <n v="1229"/>
    <n v="150966.94"/>
    <n v="6126.12"/>
    <n v="1176609.95"/>
    <n v="7477"/>
    <n v="13"/>
    <n v="25"/>
    <n v="174.96556835637483"/>
    <n v="0.66270199223309989"/>
    <n v="1.0605683446528666"/>
    <n v="0.19361145977050426"/>
    <n v="1.9201228878648235E-2"/>
    <n v="37.185881112351701"/>
  </r>
  <r>
    <x v="9"/>
    <x v="0"/>
    <x v="9"/>
    <x v="6"/>
    <s v="DACH"/>
    <x v="0"/>
    <x v="2"/>
    <n v="45898.11"/>
    <n v="44966.14"/>
    <n v="328"/>
    <n v="317"/>
    <n v="31598.55"/>
    <n v="2765.21"/>
    <n v="340093.4"/>
    <n v="2602"/>
    <n v="2"/>
    <n v="3"/>
    <n v="139.93326219512196"/>
    <n v="0.68844991656519183"/>
    <n v="1.0207260396378253"/>
    <n v="0.1349573675937257"/>
    <n v="9.1463414634146336E-3"/>
    <n v="16.598417480046724"/>
  </r>
  <r>
    <x v="9"/>
    <x v="0"/>
    <x v="9"/>
    <x v="6"/>
    <s v="DACH"/>
    <x v="0"/>
    <x v="3"/>
    <n v="84877.99"/>
    <n v="83206.320000000007"/>
    <n v="738"/>
    <n v="729"/>
    <n v="52254.03"/>
    <n v="2696.89"/>
    <n v="527094.72"/>
    <n v="5087"/>
    <n v="5"/>
    <n v="15"/>
    <n v="115.01082655826559"/>
    <n v="0.61563698669113154"/>
    <n v="1.0200906613824527"/>
    <n v="0.16102986195725885"/>
    <n v="2.032520325203252E-2"/>
    <n v="31.472544301028226"/>
  </r>
  <r>
    <x v="9"/>
    <x v="0"/>
    <x v="9"/>
    <x v="6"/>
    <s v="DACH"/>
    <x v="1"/>
    <x v="0"/>
    <n v="171033.41"/>
    <n v="180599.85"/>
    <n v="2375"/>
    <n v="2499"/>
    <n v="90026.73"/>
    <n v="2810.68"/>
    <n v="1183707.33"/>
    <n v="17681"/>
    <n v="8"/>
    <n v="36"/>
    <n v="72.014067368421053"/>
    <n v="0.52636926317495503"/>
    <n v="0.94702963485296365"/>
    <n v="0.14448960960645568"/>
    <n v="1.5157894736842105E-2"/>
    <n v="60.851256635404958"/>
  </r>
  <r>
    <x v="9"/>
    <x v="0"/>
    <x v="9"/>
    <x v="6"/>
    <s v="DACH"/>
    <x v="1"/>
    <x v="1"/>
    <n v="163388.31"/>
    <n v="164078.37"/>
    <n v="934"/>
    <n v="928"/>
    <n v="99468.82"/>
    <n v="4243.6099999999997"/>
    <n v="959529.21"/>
    <n v="5640"/>
    <n v="7"/>
    <n v="13"/>
    <n v="174.93395074946466"/>
    <n v="0.60878786248538841"/>
    <n v="0.99579432682077473"/>
    <n v="0.17027966246071863"/>
    <n v="1.3918629550321198E-2"/>
    <n v="38.502197421534966"/>
  </r>
  <r>
    <x v="9"/>
    <x v="0"/>
    <x v="9"/>
    <x v="6"/>
    <s v="DACH"/>
    <x v="1"/>
    <x v="2"/>
    <n v="36179.18"/>
    <n v="33587.46"/>
    <n v="258"/>
    <n v="240"/>
    <n v="22967.02"/>
    <n v="1871.66"/>
    <n v="293559.15000000002"/>
    <n v="2238"/>
    <n v="2"/>
    <n v="5"/>
    <n v="140.22937984496124"/>
    <n v="0.63481317155336303"/>
    <n v="1.0771633222637258"/>
    <n v="0.12324323735097338"/>
    <n v="1.937984496124031E-2"/>
    <n v="19.329995832576429"/>
  </r>
  <r>
    <x v="9"/>
    <x v="0"/>
    <x v="9"/>
    <x v="6"/>
    <s v="DACH"/>
    <x v="1"/>
    <x v="3"/>
    <n v="69812.42"/>
    <n v="69744"/>
    <n v="607"/>
    <n v="605"/>
    <n v="40692.449999999997"/>
    <n v="1941.2"/>
    <n v="452638.98"/>
    <n v="4248"/>
    <n v="3"/>
    <n v="10"/>
    <n v="115.01222405271828"/>
    <n v="0.58288267331228449"/>
    <n v="1.0009810162881394"/>
    <n v="0.15423421995162678"/>
    <n v="1.6474464579901153E-2"/>
    <n v="35.963538017720992"/>
  </r>
  <r>
    <x v="9"/>
    <x v="0"/>
    <x v="9"/>
    <x v="6"/>
    <s v="DACH"/>
    <x v="2"/>
    <x v="0"/>
    <n v="14217.21"/>
    <n v="14658.52"/>
    <n v="197"/>
    <n v="199"/>
    <n v="6749.44"/>
    <n v="251.25"/>
    <n v="137398.62"/>
    <n v="2112"/>
    <n v="1"/>
    <n v="3"/>
    <n v="72.168578680203041"/>
    <n v="0.47473730781215162"/>
    <n v="0.96989395928101874"/>
    <n v="0.10347418336516043"/>
    <n v="1.5228426395939087E-2"/>
    <n v="56.585910447761194"/>
  </r>
  <r>
    <x v="9"/>
    <x v="0"/>
    <x v="9"/>
    <x v="6"/>
    <s v="DACH"/>
    <x v="2"/>
    <x v="1"/>
    <n v="13321.57"/>
    <n v="13025.2"/>
    <n v="76"/>
    <n v="73"/>
    <n v="7292.96"/>
    <n v="355.86"/>
    <n v="108163.31"/>
    <n v="695"/>
    <n v="1"/>
    <n v="2"/>
    <n v="175.28381578947369"/>
    <n v="0.54745499216683924"/>
    <n v="1.0227535853576144"/>
    <n v="0.12316163401434368"/>
    <n v="2.6315789473684209E-2"/>
    <n v="37.434862024391613"/>
  </r>
  <r>
    <x v="9"/>
    <x v="0"/>
    <x v="9"/>
    <x v="6"/>
    <s v="DACH"/>
    <x v="2"/>
    <x v="2"/>
    <n v="2777.02"/>
    <n v="2672.01"/>
    <n v="20"/>
    <n v="19"/>
    <n v="1598.39"/>
    <n v="143.47"/>
    <n v="31288.94"/>
    <n v="246"/>
    <n v="0"/>
    <n v="1"/>
    <n v="138.851"/>
    <n v="0.57557741751949931"/>
    <n v="1.0393000026197505"/>
    <n v="8.8754045359158859E-2"/>
    <n v="0.05"/>
    <n v="19.356102321042727"/>
  </r>
  <r>
    <x v="9"/>
    <x v="0"/>
    <x v="9"/>
    <x v="6"/>
    <s v="DACH"/>
    <x v="2"/>
    <x v="3"/>
    <n v="5902.75"/>
    <n v="5668.26"/>
    <n v="51"/>
    <n v="50"/>
    <n v="3163.25"/>
    <n v="186.02"/>
    <n v="49399.54"/>
    <n v="446"/>
    <n v="0"/>
    <n v="1"/>
    <n v="115.74019607843137"/>
    <n v="0.53589428656134852"/>
    <n v="1.0413689562581814"/>
    <n v="0.11948997905648515"/>
    <n v="1.9607843137254902E-2"/>
    <n v="31.731803031932049"/>
  </r>
  <r>
    <x v="10"/>
    <x v="0"/>
    <x v="10"/>
    <x v="0"/>
    <s v="DACH"/>
    <x v="0"/>
    <x v="0"/>
    <n v="1152026.1299999999"/>
    <n v="1121711.24"/>
    <n v="16000"/>
    <n v="15316"/>
    <n v="645148.71"/>
    <n v="21068.06"/>
    <n v="6820152.7599999998"/>
    <n v="105846"/>
    <n v="54"/>
    <n v="298"/>
    <n v="72.001633124999998"/>
    <n v="0.56001221951450009"/>
    <n v="1.0270255738901215"/>
    <n v="0.16891500389208289"/>
    <n v="1.8624999999999999E-2"/>
    <n v="54.681168080971851"/>
  </r>
  <r>
    <x v="10"/>
    <x v="0"/>
    <x v="10"/>
    <x v="0"/>
    <s v="DACH"/>
    <x v="0"/>
    <x v="1"/>
    <n v="1030807.87"/>
    <n v="947473.4"/>
    <n v="5890"/>
    <n v="5381"/>
    <n v="680433.22"/>
    <n v="25638.45"/>
    <n v="5197038.18"/>
    <n v="32066"/>
    <n v="53"/>
    <n v="107"/>
    <n v="175.00982512733447"/>
    <n v="0.66009703631773786"/>
    <n v="1.0879544164511636"/>
    <n v="0.19834525633598482"/>
    <n v="1.8166383701188456E-2"/>
    <n v="40.205545577053215"/>
  </r>
  <r>
    <x v="10"/>
    <x v="0"/>
    <x v="10"/>
    <x v="0"/>
    <s v="DACH"/>
    <x v="0"/>
    <x v="2"/>
    <n v="244311.24"/>
    <n v="224508.05"/>
    <n v="1745"/>
    <n v="1585"/>
    <n v="166124.82999999999"/>
    <n v="14163.07"/>
    <n v="1624962.07"/>
    <n v="12651"/>
    <n v="11"/>
    <n v="28"/>
    <n v="140.00644126074499"/>
    <n v="0.67997211262158874"/>
    <n v="1.0882070375650228"/>
    <n v="0.15034888783588651"/>
    <n v="1.6045845272206302E-2"/>
    <n v="17.249878733918564"/>
  </r>
  <r>
    <x v="10"/>
    <x v="0"/>
    <x v="10"/>
    <x v="0"/>
    <s v="DACH"/>
    <x v="0"/>
    <x v="3"/>
    <n v="422584.44"/>
    <n v="403401.15"/>
    <n v="3675"/>
    <n v="3571"/>
    <n v="267199.96999999997"/>
    <n v="11434.33"/>
    <n v="2396588.89"/>
    <n v="21970"/>
    <n v="18"/>
    <n v="51"/>
    <n v="114.98896326530613"/>
    <n v="0.63229959437219219"/>
    <n v="1.0475538803000437"/>
    <n v="0.17632746348915937"/>
    <n v="1.3877551020408163E-2"/>
    <n v="36.957516531357761"/>
  </r>
  <r>
    <x v="10"/>
    <x v="0"/>
    <x v="10"/>
    <x v="0"/>
    <s v="DACH"/>
    <x v="1"/>
    <x v="0"/>
    <n v="945014.22"/>
    <n v="919379.03"/>
    <n v="13125"/>
    <n v="12693"/>
    <n v="495556.87"/>
    <n v="16418.57"/>
    <n v="5618666.4900000002"/>
    <n v="80016"/>
    <n v="52"/>
    <n v="133"/>
    <n v="72.00108342857142"/>
    <n v="0.52439091339810739"/>
    <n v="1.0278831571783837"/>
    <n v="0.16819190490873928"/>
    <n v="1.0133333333333333E-2"/>
    <n v="57.557644788797077"/>
  </r>
  <r>
    <x v="10"/>
    <x v="0"/>
    <x v="10"/>
    <x v="0"/>
    <s v="DACH"/>
    <x v="1"/>
    <x v="1"/>
    <n v="870456.03"/>
    <n v="825984.58"/>
    <n v="4974"/>
    <n v="4798"/>
    <n v="533579.41"/>
    <n v="22230.74"/>
    <n v="4388641.95"/>
    <n v="26866"/>
    <n v="35"/>
    <n v="67"/>
    <n v="175.00121230398071"/>
    <n v="0.61298835508095684"/>
    <n v="1.0538405329552278"/>
    <n v="0.19834291334703211"/>
    <n v="1.3470044229995979E-2"/>
    <n v="39.155513041851059"/>
  </r>
  <r>
    <x v="10"/>
    <x v="0"/>
    <x v="10"/>
    <x v="0"/>
    <s v="DACH"/>
    <x v="1"/>
    <x v="2"/>
    <n v="183510.92"/>
    <n v="176108.23"/>
    <n v="1311"/>
    <n v="1260"/>
    <n v="117728.7"/>
    <n v="9995.27"/>
    <n v="1314585.46"/>
    <n v="10632"/>
    <n v="7"/>
    <n v="21"/>
    <n v="139.97781845919147"/>
    <n v="0.64153511954492948"/>
    <n v="1.0420348895676255"/>
    <n v="0.13959603660913761"/>
    <n v="1.6018306636155607E-2"/>
    <n v="18.359776174130364"/>
  </r>
  <r>
    <x v="10"/>
    <x v="0"/>
    <x v="10"/>
    <x v="0"/>
    <s v="DACH"/>
    <x v="1"/>
    <x v="3"/>
    <n v="360341.87"/>
    <n v="358407.37"/>
    <n v="3133"/>
    <n v="3128"/>
    <n v="207747.77"/>
    <n v="9879.4699999999993"/>
    <n v="2052881.15"/>
    <n v="20125"/>
    <n v="15"/>
    <n v="54"/>
    <n v="115.01496010213853"/>
    <n v="0.57652964391842665"/>
    <n v="1.0053974894545277"/>
    <n v="0.17552982548453913"/>
    <n v="1.7235876157037984E-2"/>
    <n v="36.473805781079349"/>
  </r>
  <r>
    <x v="10"/>
    <x v="0"/>
    <x v="10"/>
    <x v="0"/>
    <s v="DACH"/>
    <x v="2"/>
    <x v="0"/>
    <n v="71272.97"/>
    <n v="69760.160000000003"/>
    <n v="990"/>
    <n v="981"/>
    <n v="33535.47"/>
    <n v="1375.21"/>
    <n v="606885.38"/>
    <n v="9085"/>
    <n v="3"/>
    <n v="24"/>
    <n v="71.99289898989899"/>
    <n v="0.47052157360637559"/>
    <n v="1.0216858734268959"/>
    <n v="0.1174405783181002"/>
    <n v="2.4242424242424242E-2"/>
    <n v="51.826971880658228"/>
  </r>
  <r>
    <x v="10"/>
    <x v="0"/>
    <x v="10"/>
    <x v="0"/>
    <s v="DACH"/>
    <x v="2"/>
    <x v="1"/>
    <n v="70779.22"/>
    <n v="64798.98"/>
    <n v="404"/>
    <n v="375"/>
    <n v="39670.5"/>
    <n v="1638.52"/>
    <n v="477285.78"/>
    <n v="2900"/>
    <n v="4"/>
    <n v="9"/>
    <n v="175.19608910891088"/>
    <n v="0.560482299748429"/>
    <n v="1.0922891070198943"/>
    <n v="0.14829526243166097"/>
    <n v="2.2277227722772276E-2"/>
    <n v="43.197043673559065"/>
  </r>
  <r>
    <x v="10"/>
    <x v="0"/>
    <x v="10"/>
    <x v="0"/>
    <s v="DACH"/>
    <x v="2"/>
    <x v="2"/>
    <n v="16524.93"/>
    <n v="15609.24"/>
    <n v="118"/>
    <n v="110"/>
    <n v="9598.39"/>
    <n v="942.47"/>
    <n v="155062.82"/>
    <n v="1204"/>
    <n v="1"/>
    <n v="2"/>
    <n v="140.04177966101696"/>
    <n v="0.58084300508383391"/>
    <n v="1.0586633301813542"/>
    <n v="0.10656926012309076"/>
    <n v="1.6949152542372881E-2"/>
    <n v="17.533640328074103"/>
  </r>
  <r>
    <x v="10"/>
    <x v="0"/>
    <x v="10"/>
    <x v="0"/>
    <s v="DACH"/>
    <x v="2"/>
    <x v="3"/>
    <n v="29226.87"/>
    <n v="29255.03"/>
    <n v="254"/>
    <n v="253"/>
    <n v="15621.74"/>
    <n v="943.31"/>
    <n v="230228.8"/>
    <n v="2068"/>
    <n v="2"/>
    <n v="5"/>
    <n v="115.06641732283464"/>
    <n v="0.53449924675478422"/>
    <n v="0.99903743048631299"/>
    <n v="0.12694706309549458"/>
    <n v="1.968503937007874E-2"/>
    <n v="30.983314074906446"/>
  </r>
  <r>
    <x v="10"/>
    <x v="0"/>
    <x v="10"/>
    <x v="1"/>
    <s v="Western Europe"/>
    <x v="0"/>
    <x v="0"/>
    <n v="635611.35"/>
    <n v="666160"/>
    <n v="8828"/>
    <n v="9294"/>
    <n v="359225.82"/>
    <n v="10977.53"/>
    <n v="4926120.49"/>
    <n v="70535"/>
    <n v="25"/>
    <n v="101"/>
    <n v="71.999473266878113"/>
    <n v="0.56516583600969372"/>
    <n v="0.95414217305151916"/>
    <n v="0.12902878670756995"/>
    <n v="1.1440869959220662E-2"/>
    <n v="57.901126209630029"/>
  </r>
  <r>
    <x v="10"/>
    <x v="0"/>
    <x v="10"/>
    <x v="1"/>
    <s v="Western Europe"/>
    <x v="0"/>
    <x v="1"/>
    <n v="595206.77"/>
    <n v="601840.46"/>
    <n v="3401"/>
    <n v="3390"/>
    <n v="394785.97"/>
    <n v="13938.09"/>
    <n v="3956575.43"/>
    <n v="23379"/>
    <n v="33"/>
    <n v="39"/>
    <n v="175.00934137018524"/>
    <n v="0.66327533539311045"/>
    <n v="0.988977660292231"/>
    <n v="0.15043483450029915"/>
    <n v="1.1467215524845633E-2"/>
    <n v="42.703610752979785"/>
  </r>
  <r>
    <x v="10"/>
    <x v="0"/>
    <x v="10"/>
    <x v="1"/>
    <s v="Western Europe"/>
    <x v="0"/>
    <x v="2"/>
    <n v="133070.57"/>
    <n v="134151.34"/>
    <n v="951"/>
    <n v="940"/>
    <n v="90769.38"/>
    <n v="7928.25"/>
    <n v="1155698.77"/>
    <n v="8430"/>
    <n v="5"/>
    <n v="14"/>
    <n v="139.92699263932704"/>
    <n v="0.68211461031541387"/>
    <n v="0.99194365110329874"/>
    <n v="0.11514295373006238"/>
    <n v="1.4721345951629864E-2"/>
    <n v="16.784355942358026"/>
  </r>
  <r>
    <x v="10"/>
    <x v="0"/>
    <x v="10"/>
    <x v="1"/>
    <s v="Western Europe"/>
    <x v="0"/>
    <x v="3"/>
    <n v="255604.78"/>
    <n v="268878.96000000002"/>
    <n v="2223"/>
    <n v="2331"/>
    <n v="157471.13"/>
    <n v="7062.7"/>
    <n v="1772960.85"/>
    <n v="16567"/>
    <n v="12"/>
    <n v="26"/>
    <n v="114.98190733243365"/>
    <n v="0.61607271194224145"/>
    <n v="0.9506313919095789"/>
    <n v="0.14416831595576404"/>
    <n v="1.1695906432748537E-2"/>
    <n v="36.190802384357255"/>
  </r>
  <r>
    <x v="10"/>
    <x v="0"/>
    <x v="10"/>
    <x v="1"/>
    <s v="Western Europe"/>
    <x v="1"/>
    <x v="0"/>
    <n v="535310.85"/>
    <n v="557841.86"/>
    <n v="7435"/>
    <n v="7688"/>
    <n v="282031.81"/>
    <n v="10116.870000000001"/>
    <n v="4701730.1399999997"/>
    <n v="74116"/>
    <n v="29"/>
    <n v="101"/>
    <n v="71.998769334229991"/>
    <n v="0.52685614349120702"/>
    <n v="0.95961039926261538"/>
    <n v="0.11385401417359951"/>
    <n v="1.3584398117014122E-2"/>
    <n v="52.912694341233994"/>
  </r>
  <r>
    <x v="10"/>
    <x v="0"/>
    <x v="10"/>
    <x v="1"/>
    <s v="Western Europe"/>
    <x v="1"/>
    <x v="1"/>
    <n v="543020.15"/>
    <n v="555549.9"/>
    <n v="3103"/>
    <n v="3149"/>
    <n v="330118.46000000002"/>
    <n v="14250.68"/>
    <n v="3591210.06"/>
    <n v="21047"/>
    <n v="26"/>
    <n v="35"/>
    <n v="174.99843699645504"/>
    <n v="0.60793040552915023"/>
    <n v="0.97744622040252371"/>
    <n v="0.15120812788099619"/>
    <n v="1.1279407025459234E-2"/>
    <n v="38.104858855858105"/>
  </r>
  <r>
    <x v="10"/>
    <x v="0"/>
    <x v="10"/>
    <x v="1"/>
    <s v="Western Europe"/>
    <x v="1"/>
    <x v="2"/>
    <n v="122307.34"/>
    <n v="125540.2"/>
    <n v="874"/>
    <n v="880"/>
    <n v="79103.5"/>
    <n v="6283.72"/>
    <n v="1090542.6599999999"/>
    <n v="8475"/>
    <n v="5"/>
    <n v="14"/>
    <n v="139.93974828375286"/>
    <n v="0.64676003909495539"/>
    <n v="0.97424840807964297"/>
    <n v="0.1121527332089879"/>
    <n v="1.6018306636155607E-2"/>
    <n v="19.464161356648606"/>
  </r>
  <r>
    <x v="10"/>
    <x v="0"/>
    <x v="10"/>
    <x v="1"/>
    <s v="Western Europe"/>
    <x v="1"/>
    <x v="3"/>
    <n v="217578.23999999999"/>
    <n v="228343.84"/>
    <n v="1892"/>
    <n v="1980"/>
    <n v="127304.4"/>
    <n v="6075"/>
    <n v="1627369.59"/>
    <n v="15695"/>
    <n v="8"/>
    <n v="33"/>
    <n v="114.99906976744185"/>
    <n v="0.58509711265244169"/>
    <n v="0.95285355628599389"/>
    <n v="0.13369933992683247"/>
    <n v="1.7441860465116279E-2"/>
    <n v="35.815348148148146"/>
  </r>
  <r>
    <x v="10"/>
    <x v="0"/>
    <x v="10"/>
    <x v="1"/>
    <s v="Western Europe"/>
    <x v="2"/>
    <x v="0"/>
    <n v="45135.040000000001"/>
    <n v="50358.33"/>
    <n v="627"/>
    <n v="689"/>
    <n v="21648.61"/>
    <n v="835.34"/>
    <n v="502120.61"/>
    <n v="7878"/>
    <n v="2"/>
    <n v="12"/>
    <n v="71.985709728867619"/>
    <n v="0.47964087325501431"/>
    <n v="0.89627753740046578"/>
    <n v="8.9888841647029788E-2"/>
    <n v="1.9138755980861243E-2"/>
    <n v="54.031939090669667"/>
  </r>
  <r>
    <x v="10"/>
    <x v="0"/>
    <x v="10"/>
    <x v="1"/>
    <s v="Western Europe"/>
    <x v="2"/>
    <x v="1"/>
    <n v="39938.81"/>
    <n v="39875.74"/>
    <n v="228"/>
    <n v="227"/>
    <n v="22319.51"/>
    <n v="1084.0999999999999"/>
    <n v="373018.58"/>
    <n v="2177"/>
    <n v="2"/>
    <n v="5"/>
    <n v="175.1702192982456"/>
    <n v="0.55884263952781765"/>
    <n v="1.0015816634374686"/>
    <n v="0.10706922427295712"/>
    <n v="2.1929824561403508E-2"/>
    <n v="36.840522092057931"/>
  </r>
  <r>
    <x v="10"/>
    <x v="0"/>
    <x v="10"/>
    <x v="1"/>
    <s v="Western Europe"/>
    <x v="2"/>
    <x v="2"/>
    <n v="8699.39"/>
    <n v="8731.4500000000007"/>
    <n v="62"/>
    <n v="61"/>
    <n v="5078.22"/>
    <n v="451.73"/>
    <n v="116166.29"/>
    <n v="925"/>
    <n v="0"/>
    <n v="1"/>
    <n v="140.31274193548387"/>
    <n v="0.5837443774793406"/>
    <n v="0.99632821581753306"/>
    <n v="7.4887387726680438E-2"/>
    <n v="1.6129032258064516E-2"/>
    <n v="19.257941690833018"/>
  </r>
  <r>
    <x v="10"/>
    <x v="0"/>
    <x v="10"/>
    <x v="1"/>
    <s v="Western Europe"/>
    <x v="2"/>
    <x v="3"/>
    <n v="15592.76"/>
    <n v="15820.86"/>
    <n v="136"/>
    <n v="140"/>
    <n v="8190.29"/>
    <n v="473.59"/>
    <n v="175359.06"/>
    <n v="1709"/>
    <n v="1"/>
    <n v="4"/>
    <n v="114.65264705882353"/>
    <n v="0.52526236535417714"/>
    <n v="0.98558232611880769"/>
    <n v="8.8919044160022304E-2"/>
    <n v="2.9411764705882353E-2"/>
    <n v="32.924597225448174"/>
  </r>
  <r>
    <x v="10"/>
    <x v="0"/>
    <x v="10"/>
    <x v="2"/>
    <s v="Southern Europe"/>
    <x v="0"/>
    <x v="0"/>
    <n v="404418.51"/>
    <n v="401045.18"/>
    <n v="5617"/>
    <n v="5596"/>
    <n v="224897.61"/>
    <n v="7137.06"/>
    <n v="3732433.45"/>
    <n v="53915"/>
    <n v="19"/>
    <n v="50"/>
    <n v="71.99902260993413"/>
    <n v="0.55610117845496232"/>
    <n v="1.0084113465719748"/>
    <n v="0.10835250391403495"/>
    <n v="8.9015488695032927E-3"/>
    <n v="56.664580373431072"/>
  </r>
  <r>
    <x v="10"/>
    <x v="0"/>
    <x v="10"/>
    <x v="2"/>
    <s v="Southern Europe"/>
    <x v="0"/>
    <x v="1"/>
    <n v="395523.88"/>
    <n v="374655.37"/>
    <n v="2260"/>
    <n v="2113"/>
    <n v="255783.5"/>
    <n v="9331.52"/>
    <n v="3037352.99"/>
    <n v="18590"/>
    <n v="22"/>
    <n v="21"/>
    <n v="175.01056637168142"/>
    <n v="0.64669546627627139"/>
    <n v="1.0557005495477083"/>
    <n v="0.1302199254753067"/>
    <n v="9.2920353982300884E-3"/>
    <n v="42.385793525599254"/>
  </r>
  <r>
    <x v="10"/>
    <x v="0"/>
    <x v="10"/>
    <x v="2"/>
    <s v="Southern Europe"/>
    <x v="0"/>
    <x v="2"/>
    <n v="97730.85"/>
    <n v="91675.19"/>
    <n v="698"/>
    <n v="664"/>
    <n v="66421.279999999999"/>
    <n v="5868.68"/>
    <n v="945191.06"/>
    <n v="6909"/>
    <n v="5"/>
    <n v="12"/>
    <n v="140.01554441260745"/>
    <n v="0.67963473151006049"/>
    <n v="1.0660556034844324"/>
    <n v="0.10339798389544649"/>
    <n v="1.7191977077363897E-2"/>
    <n v="16.652952623077081"/>
  </r>
  <r>
    <x v="10"/>
    <x v="0"/>
    <x v="10"/>
    <x v="2"/>
    <s v="Southern Europe"/>
    <x v="0"/>
    <x v="3"/>
    <n v="161634.06"/>
    <n v="156389.65"/>
    <n v="1406"/>
    <n v="1386"/>
    <n v="101269.2"/>
    <n v="5221.3900000000003"/>
    <n v="1385392.68"/>
    <n v="12804"/>
    <n v="7"/>
    <n v="18"/>
    <n v="114.96021337126601"/>
    <n v="0.62653378873239962"/>
    <n v="1.0335342524265512"/>
    <n v="0.11667021367544689"/>
    <n v="1.2802275960170697E-2"/>
    <n v="30.956136201279733"/>
  </r>
  <r>
    <x v="10"/>
    <x v="0"/>
    <x v="10"/>
    <x v="2"/>
    <s v="Southern Europe"/>
    <x v="1"/>
    <x v="0"/>
    <n v="358306.22"/>
    <n v="357846.18"/>
    <n v="4976"/>
    <n v="5056"/>
    <n v="188472.39"/>
    <n v="6104.37"/>
    <n v="3461297.94"/>
    <n v="49577"/>
    <n v="15"/>
    <n v="83"/>
    <n v="72.006877009646303"/>
    <n v="0.52600926101701506"/>
    <n v="1.0012855803015697"/>
    <n v="0.10351787861405538"/>
    <n v="1.6680064308681672E-2"/>
    <n v="58.696674677321326"/>
  </r>
  <r>
    <x v="10"/>
    <x v="0"/>
    <x v="10"/>
    <x v="2"/>
    <s v="Southern Europe"/>
    <x v="1"/>
    <x v="1"/>
    <n v="344716.72"/>
    <n v="342535.24"/>
    <n v="1970"/>
    <n v="1968"/>
    <n v="212282.1"/>
    <n v="8824.35"/>
    <n v="2659907.7200000002"/>
    <n v="16880"/>
    <n v="15"/>
    <n v="20"/>
    <n v="174.98310659898476"/>
    <n v="0.61581608226023976"/>
    <n v="1.0063686293999998"/>
    <n v="0.12959724783234208"/>
    <n v="1.015228426395939E-2"/>
    <n v="39.064261956971329"/>
  </r>
  <r>
    <x v="10"/>
    <x v="0"/>
    <x v="10"/>
    <x v="2"/>
    <s v="Southern Europe"/>
    <x v="1"/>
    <x v="2"/>
    <n v="78278.38"/>
    <n v="77144.570000000007"/>
    <n v="559"/>
    <n v="558"/>
    <n v="50261.26"/>
    <n v="4689.24"/>
    <n v="788290.28"/>
    <n v="5889"/>
    <n v="3"/>
    <n v="10"/>
    <n v="140.03288014311272"/>
    <n v="0.64208354848426852"/>
    <n v="1.0146972107045253"/>
    <n v="9.930146544493737E-2"/>
    <n v="1.7889087656529516E-2"/>
    <n v="16.69319122075219"/>
  </r>
  <r>
    <x v="10"/>
    <x v="0"/>
    <x v="10"/>
    <x v="2"/>
    <s v="Southern Europe"/>
    <x v="1"/>
    <x v="3"/>
    <n v="147460.49"/>
    <n v="148377.45000000001"/>
    <n v="1282"/>
    <n v="1267"/>
    <n v="86203.18"/>
    <n v="4236.6499999999996"/>
    <n v="1229875.26"/>
    <n v="11451"/>
    <n v="6"/>
    <n v="15"/>
    <n v="115.02378315132604"/>
    <n v="0.58458492847812993"/>
    <n v="0.99382008519488629"/>
    <n v="0.11989873672229165"/>
    <n v="1.1700468018720749E-2"/>
    <n v="34.80591741116212"/>
  </r>
  <r>
    <x v="10"/>
    <x v="0"/>
    <x v="10"/>
    <x v="2"/>
    <s v="Southern Europe"/>
    <x v="2"/>
    <x v="0"/>
    <n v="30408.29"/>
    <n v="31762.9"/>
    <n v="422"/>
    <n v="449"/>
    <n v="14340.92"/>
    <n v="567.86"/>
    <n v="394416.35"/>
    <n v="5927"/>
    <n v="1"/>
    <n v="8"/>
    <n v="72.057559241706159"/>
    <n v="0.47161218207271766"/>
    <n v="0.95735244577793588"/>
    <n v="7.7096930692655122E-2"/>
    <n v="1.8957345971563982E-2"/>
    <n v="53.54892050857606"/>
  </r>
  <r>
    <x v="10"/>
    <x v="0"/>
    <x v="10"/>
    <x v="2"/>
    <s v="Southern Europe"/>
    <x v="2"/>
    <x v="1"/>
    <n v="27313.02"/>
    <n v="25818.97"/>
    <n v="156"/>
    <n v="147"/>
    <n v="14947"/>
    <n v="640.83000000000004"/>
    <n v="288274.69"/>
    <n v="1754"/>
    <n v="1"/>
    <n v="2"/>
    <n v="175.08346153846153"/>
    <n v="0.54724816223178541"/>
    <n v="1.0578663672485773"/>
    <n v="9.474650722892114E-2"/>
    <n v="1.282051282051282E-2"/>
    <n v="42.621319226627968"/>
  </r>
  <r>
    <x v="10"/>
    <x v="0"/>
    <x v="10"/>
    <x v="2"/>
    <s v="Southern Europe"/>
    <x v="2"/>
    <x v="2"/>
    <n v="6681.37"/>
    <n v="6441.71"/>
    <n v="48"/>
    <n v="46"/>
    <n v="3849.84"/>
    <n v="336.47"/>
    <n v="93359.96"/>
    <n v="743"/>
    <n v="0"/>
    <n v="1"/>
    <n v="139.19520833333334"/>
    <n v="0.57620517947666428"/>
    <n v="1.0372044069043778"/>
    <n v="7.1565690473731985E-2"/>
    <n v="2.0833333333333332E-2"/>
    <n v="19.857253246946232"/>
  </r>
  <r>
    <x v="10"/>
    <x v="0"/>
    <x v="10"/>
    <x v="2"/>
    <s v="Southern Europe"/>
    <x v="2"/>
    <x v="3"/>
    <n v="10633.99"/>
    <n v="10854.15"/>
    <n v="92"/>
    <n v="93"/>
    <n v="5606.03"/>
    <n v="327.67"/>
    <n v="133685.25"/>
    <n v="1264"/>
    <n v="0"/>
    <n v="3"/>
    <n v="115.58684782608695"/>
    <n v="0.52718029638921982"/>
    <n v="0.97971651396009818"/>
    <n v="7.9544975979025365E-2"/>
    <n v="3.2608695652173912E-2"/>
    <n v="32.453352458265933"/>
  </r>
  <r>
    <x v="10"/>
    <x v="0"/>
    <x v="10"/>
    <x v="3"/>
    <s v="Southern Europe"/>
    <x v="0"/>
    <x v="0"/>
    <n v="303304.5"/>
    <n v="298457.56"/>
    <n v="4213"/>
    <n v="4152"/>
    <n v="170362.85"/>
    <n v="5716"/>
    <n v="3062188.67"/>
    <n v="46322"/>
    <n v="16"/>
    <n v="35"/>
    <n v="71.992523142653695"/>
    <n v="0.5616891605630645"/>
    <n v="1.016239963899725"/>
    <n v="9.9048273207803364E-2"/>
    <n v="8.3076192736767154E-3"/>
    <n v="53.062368789363191"/>
  </r>
  <r>
    <x v="10"/>
    <x v="0"/>
    <x v="10"/>
    <x v="3"/>
    <s v="Southern Europe"/>
    <x v="0"/>
    <x v="1"/>
    <n v="313692.99"/>
    <n v="301070.90999999997"/>
    <n v="1793"/>
    <n v="1712"/>
    <n v="208130.8"/>
    <n v="7991.62"/>
    <n v="2541706.89"/>
    <n v="15696"/>
    <n v="13"/>
    <n v="26"/>
    <n v="174.95426101505856"/>
    <n v="0.6634856583821015"/>
    <n v="1.0419239440967578"/>
    <n v="0.12341823962242947"/>
    <n v="1.4500836586726157E-2"/>
    <n v="39.252740996193509"/>
  </r>
  <r>
    <x v="10"/>
    <x v="0"/>
    <x v="10"/>
    <x v="3"/>
    <s v="Southern Europe"/>
    <x v="0"/>
    <x v="2"/>
    <n v="67416.820000000007"/>
    <n v="58804.03"/>
    <n v="482"/>
    <n v="421"/>
    <n v="45680.65"/>
    <n v="3438.47"/>
    <n v="741518.8"/>
    <n v="5695"/>
    <n v="3"/>
    <n v="4"/>
    <n v="139.86892116182574"/>
    <n v="0.67758535629535765"/>
    <n v="1.146465982008376"/>
    <n v="9.0917209381609743E-2"/>
    <n v="8.2987551867219917E-3"/>
    <n v="19.606633182781881"/>
  </r>
  <r>
    <x v="10"/>
    <x v="0"/>
    <x v="10"/>
    <x v="3"/>
    <s v="Southern Europe"/>
    <x v="0"/>
    <x v="3"/>
    <n v="123090.26"/>
    <n v="119161.15"/>
    <n v="1070"/>
    <n v="1055"/>
    <n v="77789.22"/>
    <n v="4017.88"/>
    <n v="1143754.04"/>
    <n v="10594"/>
    <n v="6"/>
    <n v="18"/>
    <n v="115.03762616822429"/>
    <n v="0.63196893076673988"/>
    <n v="1.0329730788935823"/>
    <n v="0.10761951931553396"/>
    <n v="1.6822429906542057E-2"/>
    <n v="30.635623761784821"/>
  </r>
  <r>
    <x v="10"/>
    <x v="0"/>
    <x v="10"/>
    <x v="3"/>
    <s v="Southern Europe"/>
    <x v="1"/>
    <x v="0"/>
    <n v="267360.71999999997"/>
    <n v="264279.01"/>
    <n v="3713"/>
    <n v="3734"/>
    <n v="141814.82999999999"/>
    <n v="4701.6400000000003"/>
    <n v="2979194.24"/>
    <n v="42600"/>
    <n v="12"/>
    <n v="43"/>
    <n v="72.006657689200097"/>
    <n v="0.53042507515688919"/>
    <n v="1.0116608201309667"/>
    <n v="8.9742627859001209E-2"/>
    <n v="1.1580931861028817E-2"/>
    <n v="56.865417173581974"/>
  </r>
  <r>
    <x v="10"/>
    <x v="0"/>
    <x v="10"/>
    <x v="3"/>
    <s v="Southern Europe"/>
    <x v="1"/>
    <x v="1"/>
    <n v="273907.03999999998"/>
    <n v="244830.12"/>
    <n v="1565"/>
    <n v="1396"/>
    <n v="167327.45000000001"/>
    <n v="7105.82"/>
    <n v="2399926.1800000002"/>
    <n v="15166"/>
    <n v="15"/>
    <n v="29"/>
    <n v="175.02047284345048"/>
    <n v="0.61089138125109899"/>
    <n v="1.1187636553868454"/>
    <n v="0.11413144382632634"/>
    <n v="1.8530351437699679E-2"/>
    <n v="38.546858772105118"/>
  </r>
  <r>
    <x v="10"/>
    <x v="0"/>
    <x v="10"/>
    <x v="3"/>
    <s v="Southern Europe"/>
    <x v="1"/>
    <x v="2"/>
    <n v="61028.71"/>
    <n v="55079.41"/>
    <n v="436"/>
    <n v="391"/>
    <n v="39224.07"/>
    <n v="3475.02"/>
    <n v="687936.74"/>
    <n v="5183"/>
    <n v="3"/>
    <n v="6"/>
    <n v="139.97410550458716"/>
    <n v="0.64271504346069253"/>
    <n v="1.1080131395742983"/>
    <n v="8.8712677273203935E-2"/>
    <n v="1.3761467889908258E-2"/>
    <n v="17.562117628099983"/>
  </r>
  <r>
    <x v="10"/>
    <x v="0"/>
    <x v="10"/>
    <x v="3"/>
    <s v="Southern Europe"/>
    <x v="1"/>
    <x v="3"/>
    <n v="109128.47"/>
    <n v="106012.1"/>
    <n v="949"/>
    <n v="916"/>
    <n v="64373.58"/>
    <n v="3497.47"/>
    <n v="1050750.3"/>
    <n v="9934"/>
    <n v="5"/>
    <n v="20"/>
    <n v="114.99311907270811"/>
    <n v="0.58988804662981165"/>
    <n v="1.0293963613587505"/>
    <n v="0.10385766247223531"/>
    <n v="2.107481559536354E-2"/>
    <n v="31.202117530672172"/>
  </r>
  <r>
    <x v="10"/>
    <x v="0"/>
    <x v="10"/>
    <x v="3"/>
    <s v="Southern Europe"/>
    <x v="2"/>
    <x v="0"/>
    <n v="22708.12"/>
    <n v="22962.37"/>
    <n v="315"/>
    <n v="316"/>
    <n v="10796.9"/>
    <n v="383.31"/>
    <n v="316748.34999999998"/>
    <n v="4504"/>
    <n v="1"/>
    <n v="6"/>
    <n v="72.089269841269839"/>
    <n v="0.47546428326078954"/>
    <n v="0.9889275366610677"/>
    <n v="7.1691360033919668E-2"/>
    <n v="1.9047619047619049E-2"/>
    <n v="59.242179958780099"/>
  </r>
  <r>
    <x v="10"/>
    <x v="0"/>
    <x v="10"/>
    <x v="3"/>
    <s v="Southern Europe"/>
    <x v="2"/>
    <x v="1"/>
    <n v="20255.97"/>
    <n v="18054.05"/>
    <n v="116"/>
    <n v="104"/>
    <n v="11165.22"/>
    <n v="497.45"/>
    <n v="250303.84"/>
    <n v="1494"/>
    <n v="1"/>
    <n v="3"/>
    <n v="174.62043103448278"/>
    <n v="0.55120638508054653"/>
    <n v="1.1219626621173644"/>
    <n v="8.0925526352292484E-2"/>
    <n v="2.5862068965517241E-2"/>
    <n v="40.719610011056389"/>
  </r>
  <r>
    <x v="10"/>
    <x v="0"/>
    <x v="10"/>
    <x v="3"/>
    <s v="Southern Europe"/>
    <x v="2"/>
    <x v="2"/>
    <n v="4358.22"/>
    <n v="3831.36"/>
    <n v="31"/>
    <n v="28"/>
    <n v="2550.14"/>
    <n v="260.32"/>
    <n v="73967.600000000006"/>
    <n v="600"/>
    <n v="0"/>
    <n v="1"/>
    <n v="140.58774193548388"/>
    <n v="0.58513338014143379"/>
    <n v="1.137512528188424"/>
    <n v="5.8920662560364268E-2"/>
    <n v="3.2258064516129031E-2"/>
    <n v="16.741779348494163"/>
  </r>
  <r>
    <x v="10"/>
    <x v="0"/>
    <x v="10"/>
    <x v="3"/>
    <s v="Southern Europe"/>
    <x v="2"/>
    <x v="3"/>
    <n v="8202.7000000000007"/>
    <n v="7811.76"/>
    <n v="71"/>
    <n v="68"/>
    <n v="4334.2700000000004"/>
    <n v="253.69"/>
    <n v="108483.74"/>
    <n v="1048"/>
    <n v="0"/>
    <n v="2"/>
    <n v="115.53098591549296"/>
    <n v="0.52839552830165681"/>
    <n v="1.0500450602681086"/>
    <n v="7.5612253043635849E-2"/>
    <n v="2.8169014084507043E-2"/>
    <n v="32.333556703062797"/>
  </r>
  <r>
    <x v="10"/>
    <x v="0"/>
    <x v="10"/>
    <x v="4"/>
    <s v="Western Europe"/>
    <x v="0"/>
    <x v="0"/>
    <n v="261691.59"/>
    <n v="262031.73"/>
    <n v="3635"/>
    <n v="3659"/>
    <n v="146748.46"/>
    <n v="5006.6099999999997"/>
    <n v="1751866.8"/>
    <n v="26858"/>
    <n v="10"/>
    <n v="68"/>
    <n v="71.992184319119673"/>
    <n v="0.56076872779900944"/>
    <n v="0.99870191293245281"/>
    <n v="0.14937870276438825"/>
    <n v="1.8707015130674003E-2"/>
    <n v="52.269218093680159"/>
  </r>
  <r>
    <x v="10"/>
    <x v="0"/>
    <x v="10"/>
    <x v="4"/>
    <s v="Western Europe"/>
    <x v="0"/>
    <x v="1"/>
    <n v="245266.78"/>
    <n v="228739.19"/>
    <n v="1402"/>
    <n v="1312"/>
    <n v="161310.26999999999"/>
    <n v="6284.25"/>
    <n v="1457853.66"/>
    <n v="9178"/>
    <n v="10"/>
    <n v="19"/>
    <n v="174.94064194008558"/>
    <n v="0.65769310462672514"/>
    <n v="1.0722551741133646"/>
    <n v="0.16823827159716429"/>
    <n v="1.355206847360913E-2"/>
    <n v="39.028806937979873"/>
  </r>
  <r>
    <x v="10"/>
    <x v="0"/>
    <x v="10"/>
    <x v="4"/>
    <s v="Western Europe"/>
    <x v="0"/>
    <x v="2"/>
    <n v="54466.68"/>
    <n v="51296.97"/>
    <n v="389"/>
    <n v="366"/>
    <n v="37361.14"/>
    <n v="3099.2"/>
    <n v="422595.28"/>
    <n v="3217"/>
    <n v="3"/>
    <n v="3"/>
    <n v="140.01717223650385"/>
    <n v="0.6859448749216952"/>
    <n v="1.0617913689638978"/>
    <n v="0.12888615320076457"/>
    <n v="7.7120822622107968E-3"/>
    <n v="17.57443211151265"/>
  </r>
  <r>
    <x v="10"/>
    <x v="0"/>
    <x v="10"/>
    <x v="4"/>
    <s v="Western Europe"/>
    <x v="0"/>
    <x v="3"/>
    <n v="97177.43"/>
    <n v="98854.05"/>
    <n v="845"/>
    <n v="853"/>
    <n v="60679.35"/>
    <n v="2628.02"/>
    <n v="667044.1"/>
    <n v="6255"/>
    <n v="5"/>
    <n v="18"/>
    <n v="115.00287573964496"/>
    <n v="0.62441813906788857"/>
    <n v="0.98303944046804348"/>
    <n v="0.14568366619238518"/>
    <n v="2.1301775147928994E-2"/>
    <n v="36.977431678602137"/>
  </r>
  <r>
    <x v="10"/>
    <x v="0"/>
    <x v="10"/>
    <x v="4"/>
    <s v="Western Europe"/>
    <x v="1"/>
    <x v="0"/>
    <n v="213736.03"/>
    <n v="214019.69"/>
    <n v="2969"/>
    <n v="2974"/>
    <n v="111520.95"/>
    <n v="4147.45"/>
    <n v="1596747.25"/>
    <n v="24162"/>
    <n v="12"/>
    <n v="51"/>
    <n v="71.989232064668244"/>
    <n v="0.52176953974488993"/>
    <n v="0.9986746079297657"/>
    <n v="0.13385714614507713"/>
    <n v="1.7177500842034354E-2"/>
    <n v="51.534323499981916"/>
  </r>
  <r>
    <x v="10"/>
    <x v="0"/>
    <x v="10"/>
    <x v="4"/>
    <s v="Western Europe"/>
    <x v="1"/>
    <x v="1"/>
    <n v="195202.12"/>
    <n v="181729.46"/>
    <n v="1115"/>
    <n v="1041"/>
    <n v="118680.56"/>
    <n v="4489.82"/>
    <n v="1226134.6499999999"/>
    <n v="7838"/>
    <n v="10"/>
    <n v="23"/>
    <n v="175.06916591928251"/>
    <n v="0.60798806898203772"/>
    <n v="1.0741358060492778"/>
    <n v="0.15920121007917035"/>
    <n v="2.062780269058296E-2"/>
    <n v="43.476602625495012"/>
  </r>
  <r>
    <x v="10"/>
    <x v="0"/>
    <x v="10"/>
    <x v="4"/>
    <s v="Western Europe"/>
    <x v="1"/>
    <x v="2"/>
    <n v="49272.67"/>
    <n v="48028.32"/>
    <n v="352"/>
    <n v="340"/>
    <n v="31335.67"/>
    <n v="2818"/>
    <n v="388340.43"/>
    <n v="2991"/>
    <n v="2"/>
    <n v="6"/>
    <n v="139.97917613636363"/>
    <n v="0.63596452150857663"/>
    <n v="1.0259086722167254"/>
    <n v="0.12688009332430311"/>
    <n v="1.7045454545454544E-2"/>
    <n v="17.48497870830376"/>
  </r>
  <r>
    <x v="10"/>
    <x v="0"/>
    <x v="10"/>
    <x v="4"/>
    <s v="Western Europe"/>
    <x v="1"/>
    <x v="3"/>
    <n v="80524.960000000006"/>
    <n v="81583.09"/>
    <n v="700"/>
    <n v="716"/>
    <n v="47549.08"/>
    <n v="2636.81"/>
    <n v="573784.36"/>
    <n v="5193"/>
    <n v="4"/>
    <n v="6"/>
    <n v="115.03565714285715"/>
    <n v="0.59048871306486828"/>
    <n v="0.98703003281684976"/>
    <n v="0.14034010965373822"/>
    <n v="8.5714285714285719E-3"/>
    <n v="30.538779813486755"/>
  </r>
  <r>
    <x v="10"/>
    <x v="0"/>
    <x v="10"/>
    <x v="4"/>
    <s v="Western Europe"/>
    <x v="2"/>
    <x v="0"/>
    <n v="21392.06"/>
    <n v="21473.3"/>
    <n v="297"/>
    <n v="298"/>
    <n v="10198.06"/>
    <n v="377.37"/>
    <n v="221563.64"/>
    <n v="3162"/>
    <n v="1"/>
    <n v="10"/>
    <n v="72.027138047138052"/>
    <n v="0.4767217369435201"/>
    <n v="0.99621669701443194"/>
    <n v="9.6550408722297573E-2"/>
    <n v="3.3670033670033669E-2"/>
    <n v="56.687230039483801"/>
  </r>
  <r>
    <x v="10"/>
    <x v="0"/>
    <x v="10"/>
    <x v="4"/>
    <s v="Western Europe"/>
    <x v="2"/>
    <x v="1"/>
    <n v="22311.69"/>
    <n v="22240.44"/>
    <n v="127"/>
    <n v="125"/>
    <n v="12519.97"/>
    <n v="583.92999999999995"/>
    <n v="183426.57"/>
    <n v="1118"/>
    <n v="1"/>
    <n v="3"/>
    <n v="175.68259842519683"/>
    <n v="0.56113947441901535"/>
    <n v="1.0032036236693158"/>
    <n v="0.12163826647360847"/>
    <n v="2.3622047244094488E-2"/>
    <n v="38.209528539379718"/>
  </r>
  <r>
    <x v="10"/>
    <x v="0"/>
    <x v="10"/>
    <x v="4"/>
    <s v="Western Europe"/>
    <x v="2"/>
    <x v="2"/>
    <n v="4816.45"/>
    <n v="4554.97"/>
    <n v="34"/>
    <n v="32"/>
    <n v="2766.16"/>
    <n v="280.63"/>
    <n v="55027.12"/>
    <n v="438"/>
    <n v="0"/>
    <n v="1"/>
    <n v="141.66029411764706"/>
    <n v="0.57431510759999582"/>
    <n v="1.0574054274781173"/>
    <n v="8.752865859597958E-2"/>
    <n v="2.9411764705882353E-2"/>
    <n v="17.162990414424687"/>
  </r>
  <r>
    <x v="10"/>
    <x v="0"/>
    <x v="10"/>
    <x v="4"/>
    <s v="Western Europe"/>
    <x v="2"/>
    <x v="3"/>
    <n v="8001.28"/>
    <n v="7676.31"/>
    <n v="70"/>
    <n v="68"/>
    <n v="4245.29"/>
    <n v="227.6"/>
    <n v="79905.16"/>
    <n v="752"/>
    <n v="0"/>
    <n v="1"/>
    <n v="114.304"/>
    <n v="0.5305763577827548"/>
    <n v="1.0423341423157739"/>
    <n v="0.10013470969834738"/>
    <n v="1.4285714285714285E-2"/>
    <n v="35.155008787346219"/>
  </r>
  <r>
    <x v="10"/>
    <x v="0"/>
    <x v="10"/>
    <x v="5"/>
    <s v="Central &amp; Eastern Europe"/>
    <x v="0"/>
    <x v="0"/>
    <n v="195688.69"/>
    <n v="188907.06"/>
    <n v="2718"/>
    <n v="2632"/>
    <n v="111313.06"/>
    <n v="3806.05"/>
    <n v="2285785.94"/>
    <n v="32737"/>
    <n v="8"/>
    <n v="40"/>
    <n v="71.997310522442973"/>
    <n v="0.56882725312331539"/>
    <n v="1.0358992935467843"/>
    <n v="8.5611118073462292E-2"/>
    <n v="1.4716703458425313E-2"/>
    <n v="51.415165328884278"/>
  </r>
  <r>
    <x v="10"/>
    <x v="0"/>
    <x v="10"/>
    <x v="5"/>
    <s v="Central &amp; Eastern Europe"/>
    <x v="0"/>
    <x v="1"/>
    <n v="175368.17"/>
    <n v="157568.24"/>
    <n v="1002"/>
    <n v="914"/>
    <n v="115020.3"/>
    <n v="4581.8599999999997"/>
    <n v="1712266.38"/>
    <n v="10228"/>
    <n v="10"/>
    <n v="21"/>
    <n v="175.01813373253495"/>
    <n v="0.65587900016291434"/>
    <n v="1.11296648360101"/>
    <n v="0.10241874281266915"/>
    <n v="2.0958083832335328E-2"/>
    <n v="38.274449677641833"/>
  </r>
  <r>
    <x v="10"/>
    <x v="0"/>
    <x v="10"/>
    <x v="5"/>
    <s v="Central &amp; Eastern Europe"/>
    <x v="0"/>
    <x v="2"/>
    <n v="49356.72"/>
    <n v="46808.9"/>
    <n v="353"/>
    <n v="330"/>
    <n v="33753.449999999997"/>
    <n v="2832.67"/>
    <n v="539309.07999999996"/>
    <n v="3989"/>
    <n v="2"/>
    <n v="6"/>
    <n v="139.82073654390936"/>
    <n v="0.68386736395773451"/>
    <n v="1.054430247239307"/>
    <n v="9.1518429469053267E-2"/>
    <n v="1.69971671388102E-2"/>
    <n v="17.424098112381603"/>
  </r>
  <r>
    <x v="10"/>
    <x v="0"/>
    <x v="10"/>
    <x v="5"/>
    <s v="Central &amp; Eastern Europe"/>
    <x v="0"/>
    <x v="3"/>
    <n v="76632.3"/>
    <n v="71070.67"/>
    <n v="666"/>
    <n v="618"/>
    <n v="47267.24"/>
    <n v="2109.39"/>
    <n v="822302.33"/>
    <n v="8020"/>
    <n v="4"/>
    <n v="12"/>
    <n v="115.06351351351351"/>
    <n v="0.61680570725399075"/>
    <n v="1.0782549256957898"/>
    <n v="9.3192366364813789E-2"/>
    <n v="1.8018018018018018E-2"/>
    <n v="36.329128326198571"/>
  </r>
  <r>
    <x v="10"/>
    <x v="0"/>
    <x v="10"/>
    <x v="5"/>
    <s v="Central &amp; Eastern Europe"/>
    <x v="1"/>
    <x v="0"/>
    <n v="177287.86"/>
    <n v="177444.62"/>
    <n v="2462"/>
    <n v="2496"/>
    <n v="94128.37"/>
    <n v="3240.27"/>
    <n v="2000901.97"/>
    <n v="28416"/>
    <n v="8"/>
    <n v="49"/>
    <n v="72.009691307879763"/>
    <n v="0.53093522590886932"/>
    <n v="0.99911656944008775"/>
    <n v="8.8603970938166451E-2"/>
    <n v="1.9902518277822908E-2"/>
    <n v="54.71391581565733"/>
  </r>
  <r>
    <x v="10"/>
    <x v="0"/>
    <x v="10"/>
    <x v="5"/>
    <s v="Central &amp; Eastern Europe"/>
    <x v="1"/>
    <x v="1"/>
    <n v="157147.18"/>
    <n v="145286.59"/>
    <n v="898"/>
    <n v="820"/>
    <n v="96549.21"/>
    <n v="4161.7"/>
    <n v="1566023.74"/>
    <n v="9583"/>
    <n v="6"/>
    <n v="12"/>
    <n v="174.996859688196"/>
    <n v="0.61438716240405977"/>
    <n v="1.0816358206218482"/>
    <n v="0.10034789127781676"/>
    <n v="1.3363028953229399E-2"/>
    <n v="37.760333517552922"/>
  </r>
  <r>
    <x v="10"/>
    <x v="0"/>
    <x v="10"/>
    <x v="5"/>
    <s v="Central &amp; Eastern Europe"/>
    <x v="1"/>
    <x v="2"/>
    <n v="39371.5"/>
    <n v="36545.379999999997"/>
    <n v="281"/>
    <n v="262"/>
    <n v="25540.53"/>
    <n v="2311.48"/>
    <n v="479982.42"/>
    <n v="3622"/>
    <n v="2"/>
    <n v="3"/>
    <n v="140.11209964412811"/>
    <n v="0.64870604371182194"/>
    <n v="1.0773317995325264"/>
    <n v="8.2026962570837497E-2"/>
    <n v="1.0676156583629894E-2"/>
    <n v="17.033026459238236"/>
  </r>
  <r>
    <x v="10"/>
    <x v="0"/>
    <x v="10"/>
    <x v="5"/>
    <s v="Central &amp; Eastern Europe"/>
    <x v="1"/>
    <x v="3"/>
    <n v="69554.45"/>
    <n v="64064.79"/>
    <n v="605"/>
    <n v="550"/>
    <n v="40600.769999999997"/>
    <n v="2006.88"/>
    <n v="739658.64"/>
    <n v="6932"/>
    <n v="4"/>
    <n v="11"/>
    <n v="114.96603305785123"/>
    <n v="0.5837264186547374"/>
    <n v="1.0856891905834702"/>
    <n v="9.4035878496599459E-2"/>
    <n v="1.8181818181818181E-2"/>
    <n v="34.658001474926252"/>
  </r>
  <r>
    <x v="10"/>
    <x v="0"/>
    <x v="10"/>
    <x v="5"/>
    <s v="Central &amp; Eastern Europe"/>
    <x v="2"/>
    <x v="0"/>
    <n v="14104.81"/>
    <n v="13721.33"/>
    <n v="196"/>
    <n v="193"/>
    <n v="6743.66"/>
    <n v="247.63"/>
    <n v="230608.48"/>
    <n v="3360"/>
    <n v="1"/>
    <n v="3"/>
    <n v="71.963316326530617"/>
    <n v="0.47811065870437108"/>
    <n v="1.027947728099244"/>
    <n v="6.116344897637762E-2"/>
    <n v="1.5306122448979591E-2"/>
    <n v="56.959213342486777"/>
  </r>
  <r>
    <x v="10"/>
    <x v="0"/>
    <x v="10"/>
    <x v="5"/>
    <s v="Central &amp; Eastern Europe"/>
    <x v="2"/>
    <x v="1"/>
    <n v="13607.38"/>
    <n v="12826.27"/>
    <n v="78"/>
    <n v="74"/>
    <n v="7442.67"/>
    <n v="365.05"/>
    <n v="180934.35"/>
    <n v="1093"/>
    <n v="1"/>
    <n v="3"/>
    <n v="174.45358974358973"/>
    <n v="0.54695834172338842"/>
    <n v="1.0608992325906128"/>
    <n v="7.5206172846670624E-2"/>
    <n v="3.8461538461538464E-2"/>
    <n v="37.275386933296808"/>
  </r>
  <r>
    <x v="10"/>
    <x v="0"/>
    <x v="10"/>
    <x v="5"/>
    <s v="Central &amp; Eastern Europe"/>
    <x v="2"/>
    <x v="2"/>
    <n v="3592.32"/>
    <n v="3341.73"/>
    <n v="26"/>
    <n v="24"/>
    <n v="2089.42"/>
    <n v="191.15"/>
    <n v="54991.66"/>
    <n v="421"/>
    <n v="0"/>
    <n v="1"/>
    <n v="138.16615384615386"/>
    <n v="0.5816352663459825"/>
    <n v="1.0749881049635968"/>
    <n v="6.5324814708266676E-2"/>
    <n v="3.8461538461538464E-2"/>
    <n v="18.793199058331155"/>
  </r>
  <r>
    <x v="10"/>
    <x v="0"/>
    <x v="10"/>
    <x v="5"/>
    <s v="Central &amp; Eastern Europe"/>
    <x v="2"/>
    <x v="3"/>
    <n v="5334.96"/>
    <n v="5119.07"/>
    <n v="46"/>
    <n v="45"/>
    <n v="2791.09"/>
    <n v="171.45"/>
    <n v="78857.119999999995"/>
    <n v="714"/>
    <n v="0"/>
    <n v="1"/>
    <n v="115.97739130434783"/>
    <n v="0.52316980820849646"/>
    <n v="1.0421736760778815"/>
    <n v="6.7653497870579102E-2"/>
    <n v="2.1739130434782608E-2"/>
    <n v="31.116710411198603"/>
  </r>
  <r>
    <x v="10"/>
    <x v="0"/>
    <x v="10"/>
    <x v="6"/>
    <s v="DACH"/>
    <x v="0"/>
    <x v="0"/>
    <n v="229293.53"/>
    <n v="233740.53"/>
    <n v="3185"/>
    <n v="3307"/>
    <n v="128607.19"/>
    <n v="3849.68"/>
    <n v="1469084.82"/>
    <n v="22625"/>
    <n v="10"/>
    <n v="32"/>
    <n v="71.991689167974883"/>
    <n v="0.56088451340079248"/>
    <n v="0.98097463028769549"/>
    <n v="0.15607916362514723"/>
    <n v="1.0047095761381476E-2"/>
    <n v="59.56171162278423"/>
  </r>
  <r>
    <x v="10"/>
    <x v="0"/>
    <x v="10"/>
    <x v="6"/>
    <s v="DACH"/>
    <x v="0"/>
    <x v="1"/>
    <n v="215130.62"/>
    <n v="206257.12"/>
    <n v="1229"/>
    <n v="1177"/>
    <n v="138877.89000000001"/>
    <n v="5621.32"/>
    <n v="1145169.8600000001"/>
    <n v="6711"/>
    <n v="12"/>
    <n v="12"/>
    <n v="175.04525630593977"/>
    <n v="0.64555147937564639"/>
    <n v="1.0430215451471445"/>
    <n v="0.18785913558709968"/>
    <n v="9.7640358014646055E-3"/>
    <n v="38.270480954651219"/>
  </r>
  <r>
    <x v="10"/>
    <x v="0"/>
    <x v="10"/>
    <x v="6"/>
    <s v="DACH"/>
    <x v="0"/>
    <x v="2"/>
    <n v="48252.66"/>
    <n v="47743.03"/>
    <n v="345"/>
    <n v="335"/>
    <n v="33543.89"/>
    <n v="2439.4899999999998"/>
    <n v="338275.9"/>
    <n v="2557"/>
    <n v="2"/>
    <n v="7"/>
    <n v="139.86278260869565"/>
    <n v="0.695171830941548"/>
    <n v="1.0106744377137356"/>
    <n v="0.14264291366899032"/>
    <n v="2.0289855072463767E-2"/>
    <n v="19.77981463338649"/>
  </r>
  <r>
    <x v="10"/>
    <x v="0"/>
    <x v="10"/>
    <x v="6"/>
    <s v="DACH"/>
    <x v="0"/>
    <x v="3"/>
    <n v="89316.33"/>
    <n v="90569.93"/>
    <n v="777"/>
    <n v="789"/>
    <n v="55945.69"/>
    <n v="2628.04"/>
    <n v="514203.32"/>
    <n v="4584"/>
    <n v="4"/>
    <n v="14"/>
    <n v="114.95023166023167"/>
    <n v="0.62637694585077552"/>
    <n v="0.98615876152272619"/>
    <n v="0.17369847009155834"/>
    <n v="1.8018018018018018E-2"/>
    <n v="33.985909651299067"/>
  </r>
  <r>
    <x v="10"/>
    <x v="0"/>
    <x v="10"/>
    <x v="6"/>
    <s v="DACH"/>
    <x v="1"/>
    <x v="0"/>
    <n v="175427.33"/>
    <n v="177571.67"/>
    <n v="2436"/>
    <n v="2446"/>
    <n v="92417.55"/>
    <n v="3344.2"/>
    <n v="1228212.06"/>
    <n v="18797"/>
    <n v="9"/>
    <n v="42"/>
    <n v="72.014503284072248"/>
    <n v="0.52681386645969019"/>
    <n v="0.9879240872150381"/>
    <n v="0.14283146674198915"/>
    <n v="1.7241379310344827E-2"/>
    <n v="52.457188565277193"/>
  </r>
  <r>
    <x v="10"/>
    <x v="0"/>
    <x v="10"/>
    <x v="6"/>
    <s v="DACH"/>
    <x v="1"/>
    <x v="1"/>
    <n v="165245.94"/>
    <n v="158239.34"/>
    <n v="944"/>
    <n v="922"/>
    <n v="99830.6"/>
    <n v="3786.31"/>
    <n v="965054.16"/>
    <n v="5884"/>
    <n v="8"/>
    <n v="8"/>
    <n v="175.04866525423728"/>
    <n v="0.60413345102457583"/>
    <n v="1.0442784961059621"/>
    <n v="0.17122970590583225"/>
    <n v="8.4745762711864406E-3"/>
    <n v="43.643003346265893"/>
  </r>
  <r>
    <x v="10"/>
    <x v="0"/>
    <x v="10"/>
    <x v="6"/>
    <s v="DACH"/>
    <x v="1"/>
    <x v="2"/>
    <n v="36890.86"/>
    <n v="34046.550000000003"/>
    <n v="264"/>
    <n v="246"/>
    <n v="23791.37"/>
    <n v="2148.44"/>
    <n v="290578.64"/>
    <n v="2215"/>
    <n v="2"/>
    <n v="4"/>
    <n v="139.73810606060607"/>
    <n v="0.64491231703462593"/>
    <n v="1.0835417979207878"/>
    <n v="0.12695654436265513"/>
    <n v="1.5151515151515152E-2"/>
    <n v="17.170998491929026"/>
  </r>
  <r>
    <x v="10"/>
    <x v="0"/>
    <x v="10"/>
    <x v="6"/>
    <s v="DACH"/>
    <x v="1"/>
    <x v="3"/>
    <n v="62247.22"/>
    <n v="61165.65"/>
    <n v="541"/>
    <n v="527"/>
    <n v="36672.269999999997"/>
    <n v="1977.68"/>
    <n v="419463.43"/>
    <n v="3907"/>
    <n v="2"/>
    <n v="9"/>
    <n v="115.05955637707949"/>
    <n v="0.58913908123125813"/>
    <n v="1.017682637231845"/>
    <n v="0.14839725122163808"/>
    <n v="1.6635859519408502E-2"/>
    <n v="31.474869544112291"/>
  </r>
  <r>
    <x v="10"/>
    <x v="0"/>
    <x v="10"/>
    <x v="6"/>
    <s v="DACH"/>
    <x v="2"/>
    <x v="0"/>
    <n v="14406.95"/>
    <n v="14779.63"/>
    <n v="200"/>
    <n v="202"/>
    <n v="6850.06"/>
    <n v="263.72000000000003"/>
    <n v="138187.22"/>
    <n v="1965"/>
    <n v="1"/>
    <n v="6"/>
    <n v="72.034750000000003"/>
    <n v="0.47546913121791912"/>
    <n v="0.97478421313659414"/>
    <n v="0.10425674675270261"/>
    <n v="0.03"/>
    <n v="54.629720916123155"/>
  </r>
  <r>
    <x v="10"/>
    <x v="0"/>
    <x v="10"/>
    <x v="6"/>
    <s v="DACH"/>
    <x v="2"/>
    <x v="1"/>
    <n v="13168.31"/>
    <n v="12656.96"/>
    <n v="75"/>
    <n v="73"/>
    <n v="7322.22"/>
    <n v="308.13"/>
    <n v="109299.44"/>
    <n v="693"/>
    <n v="1"/>
    <n v="1"/>
    <n v="175.57746666666665"/>
    <n v="0.55604857419061371"/>
    <n v="1.0404006965337649"/>
    <n v="0.12047920831067387"/>
    <n v="1.3333333333333334E-2"/>
    <n v="42.736215233829874"/>
  </r>
  <r>
    <x v="10"/>
    <x v="0"/>
    <x v="10"/>
    <x v="6"/>
    <s v="DACH"/>
    <x v="2"/>
    <x v="2"/>
    <n v="2956.38"/>
    <n v="2761.76"/>
    <n v="21"/>
    <n v="19"/>
    <n v="1735.17"/>
    <n v="147.47999999999999"/>
    <n v="31229.99"/>
    <n v="242"/>
    <n v="0"/>
    <n v="1"/>
    <n v="140.78"/>
    <n v="0.58692387311509342"/>
    <n v="1.0704695556456751"/>
    <n v="9.466477574920773E-2"/>
    <n v="4.7619047619047616E-2"/>
    <n v="20.045972335231898"/>
  </r>
  <r>
    <x v="10"/>
    <x v="0"/>
    <x v="10"/>
    <x v="6"/>
    <s v="DACH"/>
    <x v="2"/>
    <x v="3"/>
    <n v="5285.1"/>
    <n v="5073.8900000000003"/>
    <n v="46"/>
    <n v="45"/>
    <n v="2773.84"/>
    <n v="172.7"/>
    <n v="49865.02"/>
    <n v="462"/>
    <n v="0"/>
    <n v="1"/>
    <n v="114.89347826086957"/>
    <n v="0.52484153563792546"/>
    <n v="1.0416268385794725"/>
    <n v="0.10598812554371784"/>
    <n v="2.1739130434782608E-2"/>
    <n v="30.602779386218881"/>
  </r>
  <r>
    <x v="11"/>
    <x v="0"/>
    <x v="11"/>
    <x v="0"/>
    <s v="DACH"/>
    <x v="0"/>
    <x v="0"/>
    <n v="1095520.94"/>
    <n v="1096600.73"/>
    <n v="15216"/>
    <n v="14992"/>
    <n v="624215.18000000005"/>
    <n v="19136.150000000001"/>
    <n v="6393383.1100000003"/>
    <n v="98258"/>
    <n v="42"/>
    <n v="296"/>
    <n v="71.997958727655103"/>
    <n v="0.56978845151056634"/>
    <n v="0.99901532985483232"/>
    <n v="0.17135230615016278"/>
    <n v="1.9453207150368034E-2"/>
    <n v="57.248764249862163"/>
  </r>
  <r>
    <x v="11"/>
    <x v="0"/>
    <x v="11"/>
    <x v="0"/>
    <s v="DACH"/>
    <x v="0"/>
    <x v="1"/>
    <n v="965206.2"/>
    <n v="943310.71"/>
    <n v="5515"/>
    <n v="5377"/>
    <n v="638713.75"/>
    <n v="26337.69"/>
    <n v="4822744.6900000004"/>
    <n v="29248"/>
    <n v="42"/>
    <n v="54"/>
    <n v="175.01472348141431"/>
    <n v="0.66173813429710671"/>
    <n v="1.0232113234461209"/>
    <n v="0.20013628380564344"/>
    <n v="9.7914777878513153E-3"/>
    <n v="36.647336953240774"/>
  </r>
  <r>
    <x v="11"/>
    <x v="0"/>
    <x v="11"/>
    <x v="0"/>
    <s v="DACH"/>
    <x v="0"/>
    <x v="2"/>
    <n v="216122.86"/>
    <n v="196592.59"/>
    <n v="1544"/>
    <n v="1382"/>
    <n v="147820.62"/>
    <n v="12846.4"/>
    <n v="1447802.66"/>
    <n v="10892"/>
    <n v="9"/>
    <n v="22"/>
    <n v="139.97594559585491"/>
    <n v="0.68396568507375854"/>
    <n v="1.0993438765927037"/>
    <n v="0.14927646285716867"/>
    <n v="1.4248704663212436E-2"/>
    <n v="16.823612840951551"/>
  </r>
  <r>
    <x v="11"/>
    <x v="0"/>
    <x v="11"/>
    <x v="0"/>
    <s v="DACH"/>
    <x v="0"/>
    <x v="3"/>
    <n v="394683.03"/>
    <n v="379526.13"/>
    <n v="3432"/>
    <n v="3294"/>
    <n v="248001.32"/>
    <n v="13013.55"/>
    <n v="2254717.7799999998"/>
    <n v="20380"/>
    <n v="17"/>
    <n v="59"/>
    <n v="115.00088286713287"/>
    <n v="0.62835567062510889"/>
    <n v="1.039936380665015"/>
    <n v="0.17504764166094439"/>
    <n v="1.7191142191142192E-2"/>
    <n v="30.328621321622467"/>
  </r>
  <r>
    <x v="11"/>
    <x v="0"/>
    <x v="11"/>
    <x v="0"/>
    <s v="DACH"/>
    <x v="1"/>
    <x v="0"/>
    <n v="868734.9"/>
    <n v="863300.74"/>
    <n v="12066"/>
    <n v="12091"/>
    <n v="450313.05"/>
    <n v="17177.34"/>
    <n v="5389793.6799999997"/>
    <n v="83878"/>
    <n v="42"/>
    <n v="110"/>
    <n v="71.998582794629542"/>
    <n v="0.51835496651510138"/>
    <n v="1.0062946314629593"/>
    <n v="0.16118147587423051"/>
    <n v="9.1165257749046911E-3"/>
    <n v="50.574471949673232"/>
  </r>
  <r>
    <x v="11"/>
    <x v="0"/>
    <x v="11"/>
    <x v="0"/>
    <s v="DACH"/>
    <x v="1"/>
    <x v="1"/>
    <n v="799199.76"/>
    <n v="732043.9"/>
    <n v="4567"/>
    <n v="4139"/>
    <n v="482031.53"/>
    <n v="20540.14"/>
    <n v="4068549.79"/>
    <n v="25758"/>
    <n v="34"/>
    <n v="92"/>
    <n v="174.99447339610248"/>
    <n v="0.60314273617899983"/>
    <n v="1.091737476399981"/>
    <n v="0.19643357000677139"/>
    <n v="2.014451499890519E-2"/>
    <n v="38.90916809719895"/>
  </r>
  <r>
    <x v="11"/>
    <x v="0"/>
    <x v="11"/>
    <x v="0"/>
    <s v="DACH"/>
    <x v="1"/>
    <x v="2"/>
    <n v="176454.92"/>
    <n v="158306.25"/>
    <n v="1260"/>
    <n v="1128"/>
    <n v="114555.11"/>
    <n v="9469.4500000000007"/>
    <n v="1222700.17"/>
    <n v="9590"/>
    <n v="7"/>
    <n v="23"/>
    <n v="140.04358730158731"/>
    <n v="0.64920326392712646"/>
    <n v="1.114642788898101"/>
    <n v="0.14431577285214578"/>
    <n v="1.8253968253968255E-2"/>
    <n v="18.63412552999382"/>
  </r>
  <r>
    <x v="11"/>
    <x v="0"/>
    <x v="11"/>
    <x v="0"/>
    <s v="DACH"/>
    <x v="1"/>
    <x v="3"/>
    <n v="343724.17"/>
    <n v="322735.21999999997"/>
    <n v="2989"/>
    <n v="2839"/>
    <n v="200221.27"/>
    <n v="10725.13"/>
    <n v="1957972.97"/>
    <n v="18979"/>
    <n v="17"/>
    <n v="61"/>
    <n v="114.99637671462027"/>
    <n v="0.58250564689704543"/>
    <n v="1.0650345815991202"/>
    <n v="0.17555102918504539"/>
    <n v="2.0408163265306121E-2"/>
    <n v="32.048485193186472"/>
  </r>
  <r>
    <x v="11"/>
    <x v="0"/>
    <x v="11"/>
    <x v="0"/>
    <s v="DACH"/>
    <x v="2"/>
    <x v="0"/>
    <n v="71121.509999999995"/>
    <n v="70181.149999999994"/>
    <n v="988"/>
    <n v="963"/>
    <n v="33639.96"/>
    <n v="1341.97"/>
    <n v="615093.88"/>
    <n v="9209"/>
    <n v="3"/>
    <n v="30"/>
    <n v="71.985334008097155"/>
    <n v="0.47299276969794374"/>
    <n v="1.0133990394856738"/>
    <n v="0.11562708118637109"/>
    <n v="3.0364372469635626E-2"/>
    <n v="52.997838997891158"/>
  </r>
  <r>
    <x v="11"/>
    <x v="0"/>
    <x v="11"/>
    <x v="0"/>
    <s v="DACH"/>
    <x v="2"/>
    <x v="1"/>
    <n v="59912.31"/>
    <n v="58215.9"/>
    <n v="342"/>
    <n v="331"/>
    <n v="33228.9"/>
    <n v="1394.61"/>
    <n v="452717.42"/>
    <n v="2716"/>
    <n v="3"/>
    <n v="5"/>
    <n v="175.18219298245614"/>
    <n v="0.55462558529290562"/>
    <n v="1.0291399772227174"/>
    <n v="0.13233930781810871"/>
    <n v="1.4619883040935672E-2"/>
    <n v="42.959902768515931"/>
  </r>
  <r>
    <x v="11"/>
    <x v="0"/>
    <x v="11"/>
    <x v="0"/>
    <s v="DACH"/>
    <x v="2"/>
    <x v="2"/>
    <n v="15863.82"/>
    <n v="14991.37"/>
    <n v="113"/>
    <n v="107"/>
    <n v="9144.36"/>
    <n v="891.48"/>
    <n v="146767.54"/>
    <n v="1127"/>
    <n v="1"/>
    <n v="3"/>
    <n v="140.38778761061945"/>
    <n v="0.57642862816143914"/>
    <n v="1.0581968159014152"/>
    <n v="0.10808806906486269"/>
    <n v="2.6548672566371681E-2"/>
    <n v="17.79492529277157"/>
  </r>
  <r>
    <x v="11"/>
    <x v="0"/>
    <x v="11"/>
    <x v="0"/>
    <s v="DACH"/>
    <x v="2"/>
    <x v="3"/>
    <n v="26132.3"/>
    <n v="25173.040000000001"/>
    <n v="227"/>
    <n v="218"/>
    <n v="13980.68"/>
    <n v="843.77"/>
    <n v="208296.16"/>
    <n v="1967"/>
    <n v="1"/>
    <n v="7"/>
    <n v="115.12026431718061"/>
    <n v="0.53499615418466806"/>
    <n v="1.0381066410731481"/>
    <n v="0.1254574256193681"/>
    <n v="3.0837004405286344E-2"/>
    <n v="30.970880690235489"/>
  </r>
  <r>
    <x v="11"/>
    <x v="0"/>
    <x v="11"/>
    <x v="1"/>
    <s v="Western Europe"/>
    <x v="0"/>
    <x v="0"/>
    <n v="550649.64"/>
    <n v="602765.5"/>
    <n v="7648"/>
    <n v="8490"/>
    <n v="305343.48"/>
    <n v="10367.540000000001"/>
    <n v="4596295.4400000004"/>
    <n v="68245"/>
    <n v="21"/>
    <n v="141"/>
    <n v="71.999168410041847"/>
    <n v="0.55451499069353782"/>
    <n v="0.91353874765559739"/>
    <n v="0.11980292546207603"/>
    <n v="1.8436192468619248E-2"/>
    <n v="53.112854158267048"/>
  </r>
  <r>
    <x v="11"/>
    <x v="0"/>
    <x v="11"/>
    <x v="1"/>
    <s v="Western Europe"/>
    <x v="0"/>
    <x v="1"/>
    <n v="578915.72"/>
    <n v="603184.31000000006"/>
    <n v="3308"/>
    <n v="3433"/>
    <n v="384564.65"/>
    <n v="14252.86"/>
    <n v="3664203.03"/>
    <n v="21370"/>
    <n v="27"/>
    <n v="50"/>
    <n v="175.00475211608222"/>
    <n v="0.66428434522386093"/>
    <n v="0.95976587985188133"/>
    <n v="0.15799226059807062"/>
    <n v="1.5114873035066506E-2"/>
    <n v="40.617512555374844"/>
  </r>
  <r>
    <x v="11"/>
    <x v="0"/>
    <x v="11"/>
    <x v="1"/>
    <s v="Western Europe"/>
    <x v="0"/>
    <x v="2"/>
    <n v="132983.42000000001"/>
    <n v="130613.33"/>
    <n v="950"/>
    <n v="934"/>
    <n v="91020.96"/>
    <n v="7484.19"/>
    <n v="1145492.6000000001"/>
    <n v="8568"/>
    <n v="7"/>
    <n v="17"/>
    <n v="139.98254736842105"/>
    <n v="0.68445344539943398"/>
    <n v="1.0181458508101739"/>
    <n v="0.11609277964781266"/>
    <n v="1.7894736842105262E-2"/>
    <n v="17.768578830842085"/>
  </r>
  <r>
    <x v="11"/>
    <x v="0"/>
    <x v="11"/>
    <x v="1"/>
    <s v="Western Europe"/>
    <x v="0"/>
    <x v="3"/>
    <n v="228507.47"/>
    <n v="233258.38"/>
    <n v="1987"/>
    <n v="1992"/>
    <n v="144517.32"/>
    <n v="7298.57"/>
    <n v="1632400.24"/>
    <n v="14537"/>
    <n v="11"/>
    <n v="33"/>
    <n v="115.00124308002013"/>
    <n v="0.63244024363842466"/>
    <n v="0.97963241449246108"/>
    <n v="0.13998250208539542"/>
    <n v="1.660795168595873E-2"/>
    <n v="31.308526190746957"/>
  </r>
  <r>
    <x v="11"/>
    <x v="0"/>
    <x v="11"/>
    <x v="1"/>
    <s v="Western Europe"/>
    <x v="1"/>
    <x v="0"/>
    <n v="566469.25"/>
    <n v="599913.76"/>
    <n v="7868"/>
    <n v="8200"/>
    <n v="296925.93"/>
    <n v="9635.7800000000007"/>
    <n v="4513706.4000000004"/>
    <n v="67974"/>
    <n v="27"/>
    <n v="168"/>
    <n v="71.996600152516521"/>
    <n v="0.52416954671414207"/>
    <n v="0.94425113703009578"/>
    <n v="0.12549979989837176"/>
    <n v="2.1352313167259787E-2"/>
    <n v="58.788105373929248"/>
  </r>
  <r>
    <x v="11"/>
    <x v="0"/>
    <x v="11"/>
    <x v="1"/>
    <s v="Western Europe"/>
    <x v="1"/>
    <x v="1"/>
    <n v="491205.42"/>
    <n v="516745.65"/>
    <n v="2807"/>
    <n v="2978"/>
    <n v="296692.7"/>
    <n v="13297.04"/>
    <n v="3463819.46"/>
    <n v="21753"/>
    <n v="26"/>
    <n v="27"/>
    <n v="174.99302458140363"/>
    <n v="0.60400941829998545"/>
    <n v="0.95057485244433104"/>
    <n v="0.14181034135075851"/>
    <n v="9.6188101175632354E-3"/>
    <n v="36.940959792555333"/>
  </r>
  <r>
    <x v="11"/>
    <x v="0"/>
    <x v="11"/>
    <x v="1"/>
    <s v="Western Europe"/>
    <x v="1"/>
    <x v="2"/>
    <n v="108701.65"/>
    <n v="106882.76"/>
    <n v="776"/>
    <n v="752"/>
    <n v="70087.73"/>
    <n v="6060.91"/>
    <n v="1042388.37"/>
    <n v="7735"/>
    <n v="6"/>
    <n v="13"/>
    <n v="140.07944587628864"/>
    <n v="0.64477153750656035"/>
    <n v="1.0170176181827639"/>
    <n v="0.10428133422094876"/>
    <n v="1.6752577319587628E-2"/>
    <n v="17.934872816128269"/>
  </r>
  <r>
    <x v="11"/>
    <x v="0"/>
    <x v="11"/>
    <x v="1"/>
    <s v="Western Europe"/>
    <x v="1"/>
    <x v="3"/>
    <n v="197506.18"/>
    <n v="198775.06"/>
    <n v="1717"/>
    <n v="1722"/>
    <n v="115354.65"/>
    <n v="5911.28"/>
    <n v="1530753.49"/>
    <n v="15117"/>
    <n v="9"/>
    <n v="22"/>
    <n v="115.02980780430984"/>
    <n v="0.58405590144065367"/>
    <n v="0.99361650299589899"/>
    <n v="0.12902546444627083"/>
    <n v="1.28130460104834E-2"/>
    <n v="33.41174500277436"/>
  </r>
  <r>
    <x v="11"/>
    <x v="0"/>
    <x v="11"/>
    <x v="1"/>
    <s v="Western Europe"/>
    <x v="2"/>
    <x v="0"/>
    <n v="40008.720000000001"/>
    <n v="41787.68"/>
    <n v="556"/>
    <n v="576"/>
    <n v="18929.169999999998"/>
    <n v="662.74"/>
    <n v="481185.87"/>
    <n v="7489"/>
    <n v="2"/>
    <n v="9"/>
    <n v="71.958129496402876"/>
    <n v="0.47312610850834513"/>
    <n v="0.95742860096564353"/>
    <n v="8.3146082406783894E-2"/>
    <n v="1.618705035971223E-2"/>
    <n v="60.368651356489728"/>
  </r>
  <r>
    <x v="11"/>
    <x v="0"/>
    <x v="11"/>
    <x v="1"/>
    <s v="Western Europe"/>
    <x v="2"/>
    <x v="1"/>
    <n v="36404.67"/>
    <n v="37403.26"/>
    <n v="208"/>
    <n v="217"/>
    <n v="20277.59"/>
    <n v="860.26"/>
    <n v="366260.79"/>
    <n v="2178"/>
    <n v="2"/>
    <n v="3"/>
    <n v="175.02245192307691"/>
    <n v="0.55700518642251118"/>
    <n v="0.97330205976698281"/>
    <n v="9.9395488116541225E-2"/>
    <n v="1.4423076923076924E-2"/>
    <n v="42.318217748122656"/>
  </r>
  <r>
    <x v="11"/>
    <x v="0"/>
    <x v="11"/>
    <x v="1"/>
    <s v="Western Europe"/>
    <x v="2"/>
    <x v="2"/>
    <n v="8307"/>
    <n v="8300.4"/>
    <n v="59"/>
    <n v="59"/>
    <n v="4873.83"/>
    <n v="425.98"/>
    <n v="107622.08"/>
    <n v="854"/>
    <n v="0"/>
    <n v="2"/>
    <n v="140.79661016949152"/>
    <n v="0.58671361502347419"/>
    <n v="1.0007951424027759"/>
    <n v="7.7186763162354788E-2"/>
    <n v="3.3898305084745763E-2"/>
    <n v="19.500915535940653"/>
  </r>
  <r>
    <x v="11"/>
    <x v="0"/>
    <x v="11"/>
    <x v="1"/>
    <s v="Western Europe"/>
    <x v="2"/>
    <x v="3"/>
    <n v="14327.65"/>
    <n v="15484.09"/>
    <n v="125"/>
    <n v="134"/>
    <n v="7541.07"/>
    <n v="450.8"/>
    <n v="162511.31"/>
    <n v="1493"/>
    <n v="1"/>
    <n v="3"/>
    <n v="114.6212"/>
    <n v="0.52632985869978677"/>
    <n v="0.9253143064913727"/>
    <n v="8.8164017630526767E-2"/>
    <n v="2.4E-2"/>
    <n v="31.782719609582962"/>
  </r>
  <r>
    <x v="11"/>
    <x v="0"/>
    <x v="11"/>
    <x v="2"/>
    <s v="Southern Europe"/>
    <x v="0"/>
    <x v="0"/>
    <n v="386386.82"/>
    <n v="402243.39"/>
    <n v="5366"/>
    <n v="5478"/>
    <n v="217321.14"/>
    <n v="7372.01"/>
    <n v="3538143.5"/>
    <n v="52829"/>
    <n v="20"/>
    <n v="109"/>
    <n v="72.006489004845321"/>
    <n v="0.56244449538936137"/>
    <n v="0.96057966297469799"/>
    <n v="0.10920609070830507"/>
    <n v="2.0313082370480805E-2"/>
    <n v="52.412682565541829"/>
  </r>
  <r>
    <x v="11"/>
    <x v="0"/>
    <x v="11"/>
    <x v="2"/>
    <s v="Southern Europe"/>
    <x v="0"/>
    <x v="1"/>
    <n v="403465.96"/>
    <n v="398529.32"/>
    <n v="2306"/>
    <n v="2245"/>
    <n v="263469.40999999997"/>
    <n v="9299.35"/>
    <n v="2929047.62"/>
    <n v="17494"/>
    <n v="16"/>
    <n v="35"/>
    <n v="174.96355594102343"/>
    <n v="0.65301521347674529"/>
    <n v="1.0123871438116523"/>
    <n v="0.13774646654600994"/>
    <n v="1.5177797051170859E-2"/>
    <n v="43.386468946754341"/>
  </r>
  <r>
    <x v="11"/>
    <x v="0"/>
    <x v="11"/>
    <x v="2"/>
    <s v="Southern Europe"/>
    <x v="0"/>
    <x v="2"/>
    <n v="85173.3"/>
    <n v="79560.23"/>
    <n v="608"/>
    <n v="561"/>
    <n v="58186.080000000002"/>
    <n v="5130.91"/>
    <n v="840403.16"/>
    <n v="6279"/>
    <n v="4"/>
    <n v="9"/>
    <n v="140.08766447368421"/>
    <n v="0.68314929678666902"/>
    <n v="1.0705512037861129"/>
    <n v="0.10134814343154064"/>
    <n v="1.4802631578947368E-2"/>
    <n v="16.600037810057085"/>
  </r>
  <r>
    <x v="11"/>
    <x v="0"/>
    <x v="11"/>
    <x v="2"/>
    <s v="Southern Europe"/>
    <x v="0"/>
    <x v="3"/>
    <n v="143973.10999999999"/>
    <n v="143594.06"/>
    <n v="1252"/>
    <n v="1226"/>
    <n v="89869.51"/>
    <n v="4102.7700000000004"/>
    <n v="1261762.93"/>
    <n v="11405"/>
    <n v="8"/>
    <n v="14"/>
    <n v="114.99449680511181"/>
    <n v="0.62421038206370627"/>
    <n v="1.0026397331477359"/>
    <n v="0.11410472330170612"/>
    <n v="1.1182108626198083E-2"/>
    <n v="35.091684398589237"/>
  </r>
  <r>
    <x v="11"/>
    <x v="0"/>
    <x v="11"/>
    <x v="2"/>
    <s v="Southern Europe"/>
    <x v="1"/>
    <x v="0"/>
    <n v="340755.87"/>
    <n v="355156.13"/>
    <n v="4733"/>
    <n v="4947"/>
    <n v="180147.61"/>
    <n v="6380.35"/>
    <n v="3166834.74"/>
    <n v="46620"/>
    <n v="19"/>
    <n v="77"/>
    <n v="71.995746883583351"/>
    <n v="0.52867059927683713"/>
    <n v="0.95945371969223792"/>
    <n v="0.10760140581254328"/>
    <n v="1.6268751320515529E-2"/>
    <n v="53.407081116239702"/>
  </r>
  <r>
    <x v="11"/>
    <x v="0"/>
    <x v="11"/>
    <x v="2"/>
    <s v="Southern Europe"/>
    <x v="1"/>
    <x v="1"/>
    <n v="300443.77"/>
    <n v="294292.15000000002"/>
    <n v="1717"/>
    <n v="1668"/>
    <n v="181058.49"/>
    <n v="8247.7800000000007"/>
    <n v="2494544.9"/>
    <n v="16105"/>
    <n v="15"/>
    <n v="16"/>
    <n v="174.98181129877696"/>
    <n v="0.60263685946957724"/>
    <n v="1.0209031059781921"/>
    <n v="0.12044031358184815"/>
    <n v="9.3185789167152012E-3"/>
    <n v="36.427228902807784"/>
  </r>
  <r>
    <x v="11"/>
    <x v="0"/>
    <x v="11"/>
    <x v="2"/>
    <s v="Southern Europe"/>
    <x v="1"/>
    <x v="2"/>
    <n v="70790.61"/>
    <n v="70840.27"/>
    <n v="506"/>
    <n v="500"/>
    <n v="45501.4"/>
    <n v="3684.35"/>
    <n v="766919.85"/>
    <n v="6017"/>
    <n v="3"/>
    <n v="9"/>
    <n v="139.90239130434782"/>
    <n v="0.64276038870126984"/>
    <n v="0.99929898629691838"/>
    <n v="9.2305095506394833E-2"/>
    <n v="1.7786561264822136E-2"/>
    <n v="19.213866760758343"/>
  </r>
  <r>
    <x v="11"/>
    <x v="0"/>
    <x v="11"/>
    <x v="2"/>
    <s v="Southern Europe"/>
    <x v="1"/>
    <x v="3"/>
    <n v="125604.53"/>
    <n v="125639.85"/>
    <n v="1092"/>
    <n v="1106"/>
    <n v="72775.13"/>
    <n v="3706.39"/>
    <n v="1137579.96"/>
    <n v="10364"/>
    <n v="5"/>
    <n v="10"/>
    <n v="115.02246336996338"/>
    <n v="0.57939892772975632"/>
    <n v="0.99971887900216372"/>
    <n v="0.11041380335145848"/>
    <n v="9.1575091575091579E-3"/>
    <n v="33.888643666748507"/>
  </r>
  <r>
    <x v="11"/>
    <x v="0"/>
    <x v="11"/>
    <x v="2"/>
    <s v="Southern Europe"/>
    <x v="2"/>
    <x v="0"/>
    <n v="26541.7"/>
    <n v="27681.82"/>
    <n v="369"/>
    <n v="387"/>
    <n v="12767.18"/>
    <n v="439.6"/>
    <n v="352261.82"/>
    <n v="5499"/>
    <n v="1"/>
    <n v="7"/>
    <n v="71.928726287262876"/>
    <n v="0.48102344612440046"/>
    <n v="0.95881340171997365"/>
    <n v="7.5346513567663961E-2"/>
    <n v="1.8970189701897018E-2"/>
    <n v="60.376933575978164"/>
  </r>
  <r>
    <x v="11"/>
    <x v="0"/>
    <x v="11"/>
    <x v="2"/>
    <s v="Southern Europe"/>
    <x v="2"/>
    <x v="1"/>
    <n v="24854.91"/>
    <n v="23909.61"/>
    <n v="142"/>
    <n v="136"/>
    <n v="13929.2"/>
    <n v="600.4"/>
    <n v="272282.43"/>
    <n v="1696"/>
    <n v="1"/>
    <n v="3"/>
    <n v="175.03457746478873"/>
    <n v="0.56042045615936653"/>
    <n v="1.0395364039814954"/>
    <n v="9.1283561704660857E-2"/>
    <n v="2.1126760563380281E-2"/>
    <n v="41.397251832111927"/>
  </r>
  <r>
    <x v="11"/>
    <x v="0"/>
    <x v="11"/>
    <x v="2"/>
    <s v="Southern Europe"/>
    <x v="2"/>
    <x v="2"/>
    <n v="5705.75"/>
    <n v="5625.83"/>
    <n v="41"/>
    <n v="40"/>
    <n v="3302.37"/>
    <n v="338.12"/>
    <n v="86881.91"/>
    <n v="639"/>
    <n v="0"/>
    <n v="1"/>
    <n v="139.16463414634146"/>
    <n v="0.57877930158173774"/>
    <n v="1.0142059038399667"/>
    <n v="6.5672474281470092E-2"/>
    <n v="2.4390243902439025E-2"/>
    <n v="16.874926061753225"/>
  </r>
  <r>
    <x v="11"/>
    <x v="0"/>
    <x v="11"/>
    <x v="2"/>
    <s v="Southern Europe"/>
    <x v="2"/>
    <x v="3"/>
    <n v="10248.65"/>
    <n v="10426.08"/>
    <n v="89"/>
    <n v="92"/>
    <n v="5444.51"/>
    <n v="333.62"/>
    <n v="130365.17"/>
    <n v="1158"/>
    <n v="0"/>
    <n v="3"/>
    <n v="115.15337078651685"/>
    <n v="0.53124167573290149"/>
    <n v="0.98298209873701325"/>
    <n v="7.8614939864689315E-2"/>
    <n v="3.3707865168539325E-2"/>
    <n v="30.719531203165275"/>
  </r>
  <r>
    <x v="11"/>
    <x v="0"/>
    <x v="11"/>
    <x v="3"/>
    <s v="Southern Europe"/>
    <x v="0"/>
    <x v="0"/>
    <n v="296796.17"/>
    <n v="287094.31"/>
    <n v="4122"/>
    <n v="3962"/>
    <n v="164399.59"/>
    <n v="5012.93"/>
    <n v="2898609.29"/>
    <n v="41474"/>
    <n v="16"/>
    <n v="82"/>
    <n v="72.002952450266861"/>
    <n v="0.55391412227455628"/>
    <n v="1.0337932855583241"/>
    <n v="0.1023926098021993"/>
    <n v="1.9893255701115962E-2"/>
    <n v="59.206126955692575"/>
  </r>
  <r>
    <x v="11"/>
    <x v="0"/>
    <x v="11"/>
    <x v="3"/>
    <s v="Southern Europe"/>
    <x v="0"/>
    <x v="1"/>
    <n v="303624.86"/>
    <n v="279934.09999999998"/>
    <n v="1735"/>
    <n v="1576"/>
    <n v="198627.55"/>
    <n v="7920.55"/>
    <n v="2421781.35"/>
    <n v="14874"/>
    <n v="14"/>
    <n v="37"/>
    <n v="174.99991930835733"/>
    <n v="0.65418737451208708"/>
    <n v="1.0846297753649878"/>
    <n v="0.12537253208263413"/>
    <n v="2.132564841498559E-2"/>
    <n v="38.333810152072772"/>
  </r>
  <r>
    <x v="11"/>
    <x v="0"/>
    <x v="11"/>
    <x v="3"/>
    <s v="Southern Europe"/>
    <x v="0"/>
    <x v="2"/>
    <n v="61769.48"/>
    <n v="54011.72"/>
    <n v="441"/>
    <n v="389"/>
    <n v="42648.77"/>
    <n v="3145.2"/>
    <n v="679957.24"/>
    <n v="5091"/>
    <n v="3"/>
    <n v="8"/>
    <n v="140.06684807256238"/>
    <n v="0.69045052670024087"/>
    <n v="1.1436310489649284"/>
    <n v="9.0843183021332347E-2"/>
    <n v="1.8140589569160998E-2"/>
    <n v="19.639285260078854"/>
  </r>
  <r>
    <x v="11"/>
    <x v="0"/>
    <x v="11"/>
    <x v="3"/>
    <s v="Southern Europe"/>
    <x v="0"/>
    <x v="3"/>
    <n v="115822.12"/>
    <n v="110516.93"/>
    <n v="1007"/>
    <n v="957"/>
    <n v="73075.789999999994"/>
    <n v="3802.35"/>
    <n v="1051803.3799999999"/>
    <n v="9941"/>
    <n v="5"/>
    <n v="19"/>
    <n v="115.01700099304865"/>
    <n v="0.63093120726852514"/>
    <n v="1.0480034144994799"/>
    <n v="0.11011765335836818"/>
    <n v="1.8867924528301886E-2"/>
    <n v="30.460667744947202"/>
  </r>
  <r>
    <x v="11"/>
    <x v="0"/>
    <x v="11"/>
    <x v="3"/>
    <s v="Southern Europe"/>
    <x v="1"/>
    <x v="0"/>
    <n v="254180.89"/>
    <n v="255419.55"/>
    <n v="3530"/>
    <n v="3526"/>
    <n v="131781.94"/>
    <n v="4317.04"/>
    <n v="2781022.56"/>
    <n v="40625"/>
    <n v="13"/>
    <n v="51"/>
    <n v="72.005917847025501"/>
    <n v="0.51845730810054202"/>
    <n v="0.9951504886763759"/>
    <n v="9.1398356006144738E-2"/>
    <n v="1.4447592067988669E-2"/>
    <n v="58.878511665400367"/>
  </r>
  <r>
    <x v="11"/>
    <x v="0"/>
    <x v="11"/>
    <x v="3"/>
    <s v="Southern Europe"/>
    <x v="1"/>
    <x v="1"/>
    <n v="248249.69"/>
    <n v="226964.08"/>
    <n v="1419"/>
    <n v="1302"/>
    <n v="150432.59"/>
    <n v="6464.74"/>
    <n v="2230241.9900000002"/>
    <n v="14418"/>
    <n v="9"/>
    <n v="16"/>
    <n v="174.9469274136716"/>
    <n v="0.60597292185943918"/>
    <n v="1.0937840472377833"/>
    <n v="0.11131065198893506"/>
    <n v="1.127554615926709E-2"/>
    <n v="38.400568313652215"/>
  </r>
  <r>
    <x v="11"/>
    <x v="0"/>
    <x v="11"/>
    <x v="3"/>
    <s v="Southern Europe"/>
    <x v="1"/>
    <x v="2"/>
    <n v="58624.45"/>
    <n v="55389.21"/>
    <n v="419"/>
    <n v="389"/>
    <n v="38012.43"/>
    <n v="3076.31"/>
    <n v="655492.23"/>
    <n v="5016"/>
    <n v="2"/>
    <n v="8"/>
    <n v="139.9151551312649"/>
    <n v="0.64840574197284584"/>
    <n v="1.0584092100248406"/>
    <n v="8.9435766462098262E-2"/>
    <n v="1.9093078758949882E-2"/>
    <n v="19.056743306103741"/>
  </r>
  <r>
    <x v="11"/>
    <x v="0"/>
    <x v="11"/>
    <x v="3"/>
    <s v="Southern Europe"/>
    <x v="1"/>
    <x v="3"/>
    <n v="97837.440000000002"/>
    <n v="89660.160000000003"/>
    <n v="851"/>
    <n v="782"/>
    <n v="57121.03"/>
    <n v="2858.29"/>
    <n v="971361.63"/>
    <n v="9173"/>
    <n v="5"/>
    <n v="15"/>
    <n v="114.96761457109284"/>
    <n v="0.58383610609598935"/>
    <n v="1.0912030493811298"/>
    <n v="0.1007219525440798"/>
    <n v="1.7626321974148061E-2"/>
    <n v="34.229360911593993"/>
  </r>
  <r>
    <x v="11"/>
    <x v="0"/>
    <x v="11"/>
    <x v="3"/>
    <s v="Southern Europe"/>
    <x v="2"/>
    <x v="0"/>
    <n v="20060.61"/>
    <n v="19132.310000000001"/>
    <n v="279"/>
    <n v="262"/>
    <n v="9406.19"/>
    <n v="383.91"/>
    <n v="299588.28000000003"/>
    <n v="4258"/>
    <n v="1"/>
    <n v="5"/>
    <n v="71.901827956989251"/>
    <n v="0.46888853329983488"/>
    <n v="1.0485200166629121"/>
    <n v="6.6960596722942564E-2"/>
    <n v="1.7921146953405017E-2"/>
    <n v="52.253418770024226"/>
  </r>
  <r>
    <x v="11"/>
    <x v="0"/>
    <x v="11"/>
    <x v="3"/>
    <s v="Southern Europe"/>
    <x v="2"/>
    <x v="1"/>
    <n v="20310.86"/>
    <n v="18249.259999999998"/>
    <n v="116"/>
    <n v="105"/>
    <n v="11354.31"/>
    <n v="536.26"/>
    <n v="234007.85"/>
    <n v="1383"/>
    <n v="1"/>
    <n v="3"/>
    <n v="175.09362068965518"/>
    <n v="0.559026550328248"/>
    <n v="1.1129689642210152"/>
    <n v="8.6795635274628608E-2"/>
    <n v="2.5862068965517241E-2"/>
    <n v="37.875023309588634"/>
  </r>
  <r>
    <x v="11"/>
    <x v="0"/>
    <x v="11"/>
    <x v="3"/>
    <s v="Southern Europe"/>
    <x v="2"/>
    <x v="2"/>
    <n v="4425.91"/>
    <n v="4039.01"/>
    <n v="32"/>
    <n v="29"/>
    <n v="2595"/>
    <n v="229.82"/>
    <n v="71459.63"/>
    <n v="570"/>
    <n v="0"/>
    <n v="1"/>
    <n v="138.3096875"/>
    <n v="0.58632010140287538"/>
    <n v="1.0957908002208461"/>
    <n v="6.1935809071499523E-2"/>
    <n v="3.125E-2"/>
    <n v="19.258158558872161"/>
  </r>
  <r>
    <x v="11"/>
    <x v="0"/>
    <x v="11"/>
    <x v="3"/>
    <s v="Southern Europe"/>
    <x v="2"/>
    <x v="3"/>
    <n v="7874.15"/>
    <n v="7671.35"/>
    <n v="68"/>
    <n v="67"/>
    <n v="4141.17"/>
    <n v="255.22"/>
    <n v="103773.94"/>
    <n v="1004"/>
    <n v="0"/>
    <n v="2"/>
    <n v="115.79632352941177"/>
    <n v="0.52591962307042672"/>
    <n v="1.0264360249499762"/>
    <n v="7.5877913086850129E-2"/>
    <n v="2.9411764705882353E-2"/>
    <n v="30.852401849384844"/>
  </r>
  <r>
    <x v="11"/>
    <x v="0"/>
    <x v="11"/>
    <x v="4"/>
    <s v="Western Europe"/>
    <x v="0"/>
    <x v="0"/>
    <n v="246957.32"/>
    <n v="240438.12"/>
    <n v="3430"/>
    <n v="3302"/>
    <n v="139305.20000000001"/>
    <n v="4019.42"/>
    <n v="1695512.93"/>
    <n v="26550"/>
    <n v="11"/>
    <n v="57"/>
    <n v="71.999218658892133"/>
    <n v="0.564086134397636"/>
    <n v="1.0271138370238464"/>
    <n v="0.14565345721073328"/>
    <n v="1.6618075801749271E-2"/>
    <n v="61.44103378099328"/>
  </r>
  <r>
    <x v="11"/>
    <x v="0"/>
    <x v="11"/>
    <x v="4"/>
    <s v="Western Europe"/>
    <x v="0"/>
    <x v="1"/>
    <n v="212318.21"/>
    <n v="202012.82"/>
    <n v="1213"/>
    <n v="1155"/>
    <n v="140818.32999999999"/>
    <n v="5807.31"/>
    <n v="1287556.43"/>
    <n v="7824"/>
    <n v="11"/>
    <n v="23"/>
    <n v="175.03562242374278"/>
    <n v="0.66324188584672028"/>
    <n v="1.0510135445859325"/>
    <n v="0.16490012014463709"/>
    <n v="1.8961253091508656E-2"/>
    <n v="36.560509082518408"/>
  </r>
  <r>
    <x v="11"/>
    <x v="0"/>
    <x v="11"/>
    <x v="4"/>
    <s v="Western Europe"/>
    <x v="0"/>
    <x v="2"/>
    <n v="48101.42"/>
    <n v="45918.15"/>
    <n v="344"/>
    <n v="333"/>
    <n v="33340.28"/>
    <n v="2784.97"/>
    <n v="400052.92"/>
    <n v="3195"/>
    <n v="2"/>
    <n v="3"/>
    <n v="139.82970930232557"/>
    <n v="0.69312465203729956"/>
    <n v="1.0475469939446602"/>
    <n v="0.12023764255988932"/>
    <n v="8.7209302325581394E-3"/>
    <n v="17.271791078539447"/>
  </r>
  <r>
    <x v="11"/>
    <x v="0"/>
    <x v="11"/>
    <x v="4"/>
    <s v="Western Europe"/>
    <x v="0"/>
    <x v="3"/>
    <n v="88246.67"/>
    <n v="84667.61"/>
    <n v="767"/>
    <n v="736"/>
    <n v="55836.34"/>
    <n v="2889.7"/>
    <n v="612175.59"/>
    <n v="5913"/>
    <n v="4"/>
    <n v="14"/>
    <n v="115.05432855280313"/>
    <n v="0.63273027752775257"/>
    <n v="1.0422718912226292"/>
    <n v="0.14415254616735046"/>
    <n v="1.8252933507170794E-2"/>
    <n v="30.538350001730286"/>
  </r>
  <r>
    <x v="11"/>
    <x v="0"/>
    <x v="11"/>
    <x v="4"/>
    <s v="Western Europe"/>
    <x v="1"/>
    <x v="0"/>
    <n v="207390.82"/>
    <n v="205148.12"/>
    <n v="2880"/>
    <n v="2900"/>
    <n v="108449.88"/>
    <n v="3481.54"/>
    <n v="1524728.58"/>
    <n v="22463"/>
    <n v="8"/>
    <n v="51"/>
    <n v="72.01070138888889"/>
    <n v="0.52292517094054602"/>
    <n v="1.0109321011569592"/>
    <n v="0.13601818888972358"/>
    <n v="1.7708333333333333E-2"/>
    <n v="59.568702355854022"/>
  </r>
  <r>
    <x v="11"/>
    <x v="0"/>
    <x v="11"/>
    <x v="4"/>
    <s v="Western Europe"/>
    <x v="1"/>
    <x v="1"/>
    <n v="195869.77"/>
    <n v="195995.08"/>
    <n v="1119"/>
    <n v="1141"/>
    <n v="118269.77"/>
    <n v="4697.68"/>
    <n v="1163698.8700000001"/>
    <n v="7536"/>
    <n v="8"/>
    <n v="23"/>
    <n v="175.04000893655049"/>
    <n v="0.6038183942320452"/>
    <n v="0.99936064721624651"/>
    <n v="0.16831654223398873"/>
    <n v="2.0554066130473638E-2"/>
    <n v="41.69500051089048"/>
  </r>
  <r>
    <x v="11"/>
    <x v="0"/>
    <x v="11"/>
    <x v="4"/>
    <s v="Western Europe"/>
    <x v="1"/>
    <x v="2"/>
    <n v="42061.42"/>
    <n v="39814.800000000003"/>
    <n v="300"/>
    <n v="282"/>
    <n v="27053.23"/>
    <n v="2186.5500000000002"/>
    <n v="361480.52"/>
    <n v="2897"/>
    <n v="2"/>
    <n v="6"/>
    <n v="140.20473333333334"/>
    <n v="0.64318394386114408"/>
    <n v="1.0564267558797229"/>
    <n v="0.11635874597059891"/>
    <n v="0.02"/>
    <n v="19.23643182181976"/>
  </r>
  <r>
    <x v="11"/>
    <x v="0"/>
    <x v="11"/>
    <x v="4"/>
    <s v="Western Europe"/>
    <x v="1"/>
    <x v="3"/>
    <n v="73795.34"/>
    <n v="71495.210000000006"/>
    <n v="642"/>
    <n v="622"/>
    <n v="42435.74"/>
    <n v="2415.6999999999998"/>
    <n v="530982.19999999995"/>
    <n v="4750"/>
    <n v="3"/>
    <n v="13"/>
    <n v="114.94601246105918"/>
    <n v="0.57504633761427215"/>
    <n v="1.0321718056356501"/>
    <n v="0.13897893375710146"/>
    <n v="2.0249221183800622E-2"/>
    <n v="30.548222047439666"/>
  </r>
  <r>
    <x v="11"/>
    <x v="0"/>
    <x v="11"/>
    <x v="4"/>
    <s v="Western Europe"/>
    <x v="2"/>
    <x v="0"/>
    <n v="21535.279999999999"/>
    <n v="21692"/>
    <n v="299"/>
    <n v="304"/>
    <n v="10134.73"/>
    <n v="390"/>
    <n v="218812.31"/>
    <n v="3339"/>
    <n v="1"/>
    <n v="8"/>
    <n v="72.024347826086952"/>
    <n v="0.47061055161576726"/>
    <n v="0.99277521666973989"/>
    <n v="9.8418960066734812E-2"/>
    <n v="2.6755852842809364E-2"/>
    <n v="55.218666666666664"/>
  </r>
  <r>
    <x v="11"/>
    <x v="0"/>
    <x v="11"/>
    <x v="4"/>
    <s v="Western Europe"/>
    <x v="2"/>
    <x v="1"/>
    <n v="19569.240000000002"/>
    <n v="19565.47"/>
    <n v="112"/>
    <n v="113"/>
    <n v="10720.28"/>
    <n v="529.96"/>
    <n v="170883.74"/>
    <n v="1100"/>
    <n v="1"/>
    <n v="3"/>
    <n v="174.72535714285715"/>
    <n v="0.54781279191220511"/>
    <n v="1.0001926864010933"/>
    <n v="0.11451785875004844"/>
    <n v="2.6785714285714284E-2"/>
    <n v="36.925881198581024"/>
  </r>
  <r>
    <x v="11"/>
    <x v="0"/>
    <x v="11"/>
    <x v="4"/>
    <s v="Western Europe"/>
    <x v="2"/>
    <x v="2"/>
    <n v="4462.25"/>
    <n v="4184.32"/>
    <n v="32"/>
    <n v="30"/>
    <n v="2564.36"/>
    <n v="253.07"/>
    <n v="48488.800000000003"/>
    <n v="373"/>
    <n v="0"/>
    <n v="1"/>
    <n v="139.4453125"/>
    <n v="0.57467869348422884"/>
    <n v="1.0664217841847661"/>
    <n v="9.202640609790301E-2"/>
    <n v="3.125E-2"/>
    <n v="17.632473228750939"/>
  </r>
  <r>
    <x v="11"/>
    <x v="0"/>
    <x v="11"/>
    <x v="4"/>
    <s v="Western Europe"/>
    <x v="2"/>
    <x v="3"/>
    <n v="7748.39"/>
    <n v="7479.04"/>
    <n v="67"/>
    <n v="65"/>
    <n v="4147.55"/>
    <n v="222.15"/>
    <n v="73127.92"/>
    <n v="697"/>
    <n v="0"/>
    <n v="1"/>
    <n v="115.64761194029852"/>
    <n v="0.53527894181888114"/>
    <n v="1.0360139804039021"/>
    <n v="0.10595665786747388"/>
    <n v="1.4925373134328358E-2"/>
    <n v="34.879090704478955"/>
  </r>
  <r>
    <x v="11"/>
    <x v="0"/>
    <x v="11"/>
    <x v="5"/>
    <s v="Central &amp; Eastern Europe"/>
    <x v="0"/>
    <x v="0"/>
    <n v="192512.72"/>
    <n v="184192.79"/>
    <n v="2674"/>
    <n v="2537"/>
    <n v="107836.03"/>
    <n v="3668.64"/>
    <n v="2108075.83"/>
    <n v="31760"/>
    <n v="10"/>
    <n v="31"/>
    <n v="71.994285714285709"/>
    <n v="0.56015015527285672"/>
    <n v="1.0451696833518835"/>
    <n v="9.1321534671739008E-2"/>
    <n v="1.1593118922961856E-2"/>
    <n v="52.475227877360552"/>
  </r>
  <r>
    <x v="11"/>
    <x v="0"/>
    <x v="11"/>
    <x v="5"/>
    <s v="Central &amp; Eastern Europe"/>
    <x v="0"/>
    <x v="1"/>
    <n v="179163.9"/>
    <n v="171684.66"/>
    <n v="1024"/>
    <n v="971"/>
    <n v="117502.55"/>
    <n v="4767.0200000000004"/>
    <n v="1666113.68"/>
    <n v="10029"/>
    <n v="8"/>
    <n v="16"/>
    <n v="174.96474609374999"/>
    <n v="0.65583831341023502"/>
    <n v="1.04356382218423"/>
    <n v="0.1075340189272079"/>
    <n v="1.5625E-2"/>
    <n v="37.584046217553102"/>
  </r>
  <r>
    <x v="11"/>
    <x v="0"/>
    <x v="11"/>
    <x v="5"/>
    <s v="Central &amp; Eastern Europe"/>
    <x v="0"/>
    <x v="2"/>
    <n v="47463.44"/>
    <n v="45200.21"/>
    <n v="339"/>
    <n v="324"/>
    <n v="32320.09"/>
    <n v="2350.94"/>
    <n v="515030.65"/>
    <n v="3784"/>
    <n v="2"/>
    <n v="7"/>
    <n v="140.01014749262538"/>
    <n v="0.68094706156991569"/>
    <n v="1.0500712275451818"/>
    <n v="9.2156534761571957E-2"/>
    <n v="2.0648967551622419E-2"/>
    <n v="20.189132857495299"/>
  </r>
  <r>
    <x v="11"/>
    <x v="0"/>
    <x v="11"/>
    <x v="5"/>
    <s v="Central &amp; Eastern Europe"/>
    <x v="0"/>
    <x v="3"/>
    <n v="69169.33"/>
    <n v="64687.43"/>
    <n v="601"/>
    <n v="563"/>
    <n v="43613.24"/>
    <n v="2227.3000000000002"/>
    <n v="730810.39"/>
    <n v="6503"/>
    <n v="3"/>
    <n v="12"/>
    <n v="115.09039933444259"/>
    <n v="0.63052858832086411"/>
    <n v="1.0692854856036174"/>
    <n v="9.4647436525909276E-2"/>
    <n v="1.9966722129783693E-2"/>
    <n v="31.055237282808779"/>
  </r>
  <r>
    <x v="11"/>
    <x v="0"/>
    <x v="11"/>
    <x v="5"/>
    <s v="Central &amp; Eastern Europe"/>
    <x v="1"/>
    <x v="0"/>
    <n v="162437.44"/>
    <n v="158629.39000000001"/>
    <n v="2256"/>
    <n v="2192"/>
    <n v="85921.51"/>
    <n v="2664.16"/>
    <n v="1971963.02"/>
    <n v="31030"/>
    <n v="8"/>
    <n v="30"/>
    <n v="72.002411347517736"/>
    <n v="0.52895139199435792"/>
    <n v="1.024005955012498"/>
    <n v="8.2373471689139485E-2"/>
    <n v="1.3297872340425532E-2"/>
    <n v="60.971353071887577"/>
  </r>
  <r>
    <x v="11"/>
    <x v="0"/>
    <x v="11"/>
    <x v="5"/>
    <s v="Central &amp; Eastern Europe"/>
    <x v="1"/>
    <x v="1"/>
    <n v="156231.41"/>
    <n v="146326.69"/>
    <n v="893"/>
    <n v="843"/>
    <n v="96049.87"/>
    <n v="4032.92"/>
    <n v="1555634"/>
    <n v="9699"/>
    <n v="8"/>
    <n v="8"/>
    <n v="174.9511870100784"/>
    <n v="0.61479231353029451"/>
    <n v="1.0676890866594468"/>
    <n v="0.10042941334529845"/>
    <n v="8.9585666293393058E-3"/>
    <n v="38.739030280789109"/>
  </r>
  <r>
    <x v="11"/>
    <x v="0"/>
    <x v="11"/>
    <x v="5"/>
    <s v="Central &amp; Eastern Europe"/>
    <x v="1"/>
    <x v="2"/>
    <n v="35720.18"/>
    <n v="32394.560000000001"/>
    <n v="255"/>
    <n v="230"/>
    <n v="22915.52"/>
    <n v="2087.87"/>
    <n v="439192.2"/>
    <n v="3303"/>
    <n v="2"/>
    <n v="5"/>
    <n v="140.07913725490195"/>
    <n v="0.6415286821063052"/>
    <n v="1.1026598293046734"/>
    <n v="8.1331544594826596E-2"/>
    <n v="1.9607843137254902E-2"/>
    <n v="17.10843108047915"/>
  </r>
  <r>
    <x v="11"/>
    <x v="0"/>
    <x v="11"/>
    <x v="5"/>
    <s v="Central &amp; Eastern Europe"/>
    <x v="1"/>
    <x v="3"/>
    <n v="60927.01"/>
    <n v="56208.26"/>
    <n v="530"/>
    <n v="495"/>
    <n v="35286.480000000003"/>
    <n v="1930.68"/>
    <n v="670815.15"/>
    <n v="6605"/>
    <n v="2"/>
    <n v="11"/>
    <n v="114.95662264150944"/>
    <n v="0.57915988327672741"/>
    <n v="1.0839511843988765"/>
    <n v="9.0825333923958043E-2"/>
    <n v="2.0754716981132074E-2"/>
    <n v="31.557280336461766"/>
  </r>
  <r>
    <x v="11"/>
    <x v="0"/>
    <x v="11"/>
    <x v="5"/>
    <s v="Central &amp; Eastern Europe"/>
    <x v="2"/>
    <x v="0"/>
    <n v="13246.54"/>
    <n v="12904.08"/>
    <n v="184"/>
    <n v="178"/>
    <n v="6202.39"/>
    <n v="254.3"/>
    <n v="216361.22"/>
    <n v="3092"/>
    <n v="1"/>
    <n v="6"/>
    <n v="71.992065217391314"/>
    <n v="0.46822717479432363"/>
    <n v="1.0265388931252752"/>
    <n v="6.1224187957527695E-2"/>
    <n v="3.2608695652173912E-2"/>
    <n v="52.090208415257571"/>
  </r>
  <r>
    <x v="11"/>
    <x v="0"/>
    <x v="11"/>
    <x v="5"/>
    <s v="Central &amp; Eastern Europe"/>
    <x v="2"/>
    <x v="1"/>
    <n v="12548.12"/>
    <n v="11420.12"/>
    <n v="72"/>
    <n v="65"/>
    <n v="6940.75"/>
    <n v="292.17"/>
    <n v="166674.96"/>
    <n v="1057"/>
    <n v="1"/>
    <n v="1"/>
    <n v="174.27944444444447"/>
    <n v="0.55313066817977508"/>
    <n v="1.0987730426650508"/>
    <n v="7.5284973819702741E-2"/>
    <n v="1.3888888888888888E-2"/>
    <n v="42.948009720368276"/>
  </r>
  <r>
    <x v="11"/>
    <x v="0"/>
    <x v="11"/>
    <x v="5"/>
    <s v="Central &amp; Eastern Europe"/>
    <x v="2"/>
    <x v="2"/>
    <n v="3038.91"/>
    <n v="2882.09"/>
    <n v="22"/>
    <n v="21"/>
    <n v="1748.25"/>
    <n v="175.36"/>
    <n v="50980.94"/>
    <n v="400"/>
    <n v="0"/>
    <n v="0"/>
    <n v="138.13227272727272"/>
    <n v="0.57528850805058396"/>
    <n v="1.0544119024735521"/>
    <n v="5.960874789676298E-2"/>
    <n v="0"/>
    <n v="17.329550638686129"/>
  </r>
  <r>
    <x v="11"/>
    <x v="0"/>
    <x v="11"/>
    <x v="5"/>
    <s v="Central &amp; Eastern Europe"/>
    <x v="2"/>
    <x v="3"/>
    <n v="5262.46"/>
    <n v="4845.99"/>
    <n v="46"/>
    <n v="42"/>
    <n v="2750.64"/>
    <n v="167.45"/>
    <n v="76609.86"/>
    <n v="708"/>
    <n v="0"/>
    <n v="1"/>
    <n v="114.40130434782608"/>
    <n v="0.52269090881450875"/>
    <n v="1.0859411595979356"/>
    <n v="6.8691680157097271E-2"/>
    <n v="2.1739130434782608E-2"/>
    <n v="31.427052851597495"/>
  </r>
  <r>
    <x v="11"/>
    <x v="0"/>
    <x v="11"/>
    <x v="6"/>
    <s v="DACH"/>
    <x v="0"/>
    <x v="0"/>
    <n v="199119.48"/>
    <n v="199181.11"/>
    <n v="2766"/>
    <n v="2737"/>
    <n v="111094.85"/>
    <n v="3613.95"/>
    <n v="1386360.85"/>
    <n v="20590"/>
    <n v="10"/>
    <n v="34"/>
    <n v="71.988242950108457"/>
    <n v="0.55793059523859745"/>
    <n v="0.99969058310800674"/>
    <n v="0.14362745456927753"/>
    <n v="1.2292118582791034E-2"/>
    <n v="55.097463993691122"/>
  </r>
  <r>
    <x v="11"/>
    <x v="0"/>
    <x v="11"/>
    <x v="6"/>
    <s v="DACH"/>
    <x v="0"/>
    <x v="1"/>
    <n v="184799.72"/>
    <n v="184552.21"/>
    <n v="1056"/>
    <n v="1058"/>
    <n v="120242.3"/>
    <n v="5060.43"/>
    <n v="1071628.21"/>
    <n v="6718"/>
    <n v="10"/>
    <n v="9"/>
    <n v="174.99973484848485"/>
    <n v="0.65066278238949715"/>
    <n v="1.001341138098536"/>
    <n v="0.17244760661909042"/>
    <n v="8.5227272727272721E-3"/>
    <n v="36.518580436840345"/>
  </r>
  <r>
    <x v="11"/>
    <x v="0"/>
    <x v="11"/>
    <x v="6"/>
    <s v="DACH"/>
    <x v="0"/>
    <x v="2"/>
    <n v="42883.28"/>
    <n v="41810.31"/>
    <n v="306"/>
    <n v="299"/>
    <n v="29308.5"/>
    <n v="2255.94"/>
    <n v="332575.7"/>
    <n v="2431"/>
    <n v="2"/>
    <n v="6"/>
    <n v="140.14143790849673"/>
    <n v="0.68344818773190863"/>
    <n v="1.0256628090057214"/>
    <n v="0.12894291435002617"/>
    <n v="1.9607843137254902E-2"/>
    <n v="19.009051659175331"/>
  </r>
  <r>
    <x v="11"/>
    <x v="0"/>
    <x v="11"/>
    <x v="6"/>
    <s v="DACH"/>
    <x v="0"/>
    <x v="3"/>
    <n v="76612.36"/>
    <n v="76700.09"/>
    <n v="666"/>
    <n v="657"/>
    <n v="47673.15"/>
    <n v="2409.36"/>
    <n v="489580.72"/>
    <n v="4636"/>
    <n v="3"/>
    <n v="11"/>
    <n v="115.03357357357358"/>
    <n v="0.62226447534053253"/>
    <n v="0.99885619430172778"/>
    <n v="0.1564856557259853"/>
    <n v="1.6516516516516516E-2"/>
    <n v="31.797805226284158"/>
  </r>
  <r>
    <x v="11"/>
    <x v="0"/>
    <x v="11"/>
    <x v="6"/>
    <s v="DACH"/>
    <x v="1"/>
    <x v="0"/>
    <n v="174285.64"/>
    <n v="173737.27"/>
    <n v="2421"/>
    <n v="2378"/>
    <n v="90716.01"/>
    <n v="2918.51"/>
    <n v="1153252.76"/>
    <n v="16539"/>
    <n v="7"/>
    <n v="44"/>
    <n v="71.989111937216038"/>
    <n v="0.52050191857458816"/>
    <n v="1.0031563175822897"/>
    <n v="0.15112527456686947"/>
    <n v="1.8174308137133416E-2"/>
    <n v="59.717335215572326"/>
  </r>
  <r>
    <x v="11"/>
    <x v="0"/>
    <x v="11"/>
    <x v="6"/>
    <s v="DACH"/>
    <x v="1"/>
    <x v="1"/>
    <n v="163405.10999999999"/>
    <n v="156940.48000000001"/>
    <n v="934"/>
    <n v="891"/>
    <n v="100662.19"/>
    <n v="3808.19"/>
    <n v="922046.06"/>
    <n v="5415"/>
    <n v="8"/>
    <n v="16"/>
    <n v="174.95193790149892"/>
    <n v="0.61602840939307224"/>
    <n v="1.0411916033390491"/>
    <n v="0.17722011631392903"/>
    <n v="1.7130620985010708E-2"/>
    <n v="42.90886484130256"/>
  </r>
  <r>
    <x v="11"/>
    <x v="0"/>
    <x v="11"/>
    <x v="6"/>
    <s v="DACH"/>
    <x v="1"/>
    <x v="2"/>
    <n v="36338.99"/>
    <n v="34814.97"/>
    <n v="260"/>
    <n v="250"/>
    <n v="23151.87"/>
    <n v="1942.81"/>
    <n v="269240.32000000001"/>
    <n v="2093"/>
    <n v="2"/>
    <n v="5"/>
    <n v="139.76534615384614"/>
    <n v="0.63710824103806962"/>
    <n v="1.0437748474291375"/>
    <n v="0.13496860351376791"/>
    <n v="1.9230769230769232E-2"/>
    <n v="18.704345767213468"/>
  </r>
  <r>
    <x v="11"/>
    <x v="0"/>
    <x v="11"/>
    <x v="6"/>
    <s v="DACH"/>
    <x v="1"/>
    <x v="3"/>
    <n v="63393.82"/>
    <n v="60470.62"/>
    <n v="551"/>
    <n v="534"/>
    <n v="36424.79"/>
    <n v="1769.6"/>
    <n v="399521.45"/>
    <n v="3592"/>
    <n v="3"/>
    <n v="6"/>
    <n v="115.05230490018148"/>
    <n v="0.57457950948530945"/>
    <n v="1.048340830638085"/>
    <n v="0.15867438406623724"/>
    <n v="1.0889292196007259E-2"/>
    <n v="35.823813291139246"/>
  </r>
  <r>
    <x v="11"/>
    <x v="0"/>
    <x v="11"/>
    <x v="6"/>
    <s v="DACH"/>
    <x v="2"/>
    <x v="0"/>
    <n v="14086.51"/>
    <n v="14171.14"/>
    <n v="196"/>
    <n v="194"/>
    <n v="6750.43"/>
    <n v="232.62"/>
    <n v="127739.88"/>
    <n v="1954"/>
    <n v="1"/>
    <n v="3"/>
    <n v="71.86994897959184"/>
    <n v="0.4792123812072685"/>
    <n v="0.99402800339281105"/>
    <n v="0.11027495876777088"/>
    <n v="1.5306122448979591E-2"/>
    <n v="60.55588513455421"/>
  </r>
  <r>
    <x v="11"/>
    <x v="0"/>
    <x v="11"/>
    <x v="6"/>
    <s v="DACH"/>
    <x v="2"/>
    <x v="1"/>
    <n v="11779.06"/>
    <n v="11662.39"/>
    <n v="67"/>
    <n v="67"/>
    <n v="6467.46"/>
    <n v="310.49"/>
    <n v="98896.74"/>
    <n v="598"/>
    <n v="0"/>
    <n v="2"/>
    <n v="175.80686567164179"/>
    <n v="0.54906418678570279"/>
    <n v="1.0100039528775835"/>
    <n v="0.11910463378267068"/>
    <n v="2.9850746268656716E-2"/>
    <n v="37.937002802022604"/>
  </r>
  <r>
    <x v="11"/>
    <x v="0"/>
    <x v="11"/>
    <x v="6"/>
    <s v="DACH"/>
    <x v="2"/>
    <x v="2"/>
    <n v="2640.32"/>
    <n v="2604.65"/>
    <n v="19"/>
    <n v="19"/>
    <n v="1536.66"/>
    <n v="131.85"/>
    <n v="29428.44"/>
    <n v="235"/>
    <n v="0"/>
    <n v="1"/>
    <n v="138.96421052631581"/>
    <n v="0.58199763665010307"/>
    <n v="1.0136947382565795"/>
    <n v="8.9720012341802699E-2"/>
    <n v="5.2631578947368418E-2"/>
    <n v="20.025180128934398"/>
  </r>
  <r>
    <x v="11"/>
    <x v="0"/>
    <x v="11"/>
    <x v="6"/>
    <s v="DACH"/>
    <x v="2"/>
    <x v="3"/>
    <n v="5279.74"/>
    <n v="5202.63"/>
    <n v="46"/>
    <n v="45"/>
    <n v="2825.51"/>
    <n v="154.38999999999999"/>
    <n v="44965.440000000002"/>
    <n v="412"/>
    <n v="0"/>
    <n v="1"/>
    <n v="114.77695652173912"/>
    <n v="0.53516082231322004"/>
    <n v="1.0148213499710723"/>
    <n v="0.11741773237401879"/>
    <n v="2.1739130434782608E-2"/>
    <n v="34.197422112831141"/>
  </r>
  <r>
    <x v="12"/>
    <x v="1"/>
    <x v="0"/>
    <x v="0"/>
    <s v="DACH"/>
    <x v="0"/>
    <x v="0"/>
    <n v="1059368.44"/>
    <n v="1038890.58"/>
    <n v="14313"/>
    <n v="13792"/>
    <n v="599243.5"/>
    <n v="18095.43"/>
    <n v="6094008.4500000002"/>
    <n v="91909"/>
    <n v="57"/>
    <n v="173"/>
    <n v="74.014423251589463"/>
    <n v="0.56566108388126046"/>
    <n v="1.0197112770047447"/>
    <n v="0.17383770447512259"/>
    <n v="1.2086913994270943E-2"/>
    <n v="58.543424499998061"/>
  </r>
  <r>
    <x v="12"/>
    <x v="1"/>
    <x v="0"/>
    <x v="0"/>
    <s v="DACH"/>
    <x v="0"/>
    <x v="1"/>
    <n v="946946.33"/>
    <n v="890684.45"/>
    <n v="5161"/>
    <n v="4771"/>
    <n v="618358.71"/>
    <n v="23495.06"/>
    <n v="4867193.6500000004"/>
    <n v="28629"/>
    <n v="47"/>
    <n v="106"/>
    <n v="183.48117225343924"/>
    <n v="0.65300291094638907"/>
    <n v="1.0631670172304006"/>
    <n v="0.19455694556143249"/>
    <n v="2.0538655299360588E-2"/>
    <n v="40.304060938767549"/>
  </r>
  <r>
    <x v="12"/>
    <x v="1"/>
    <x v="0"/>
    <x v="0"/>
    <s v="DACH"/>
    <x v="0"/>
    <x v="2"/>
    <n v="243564.07"/>
    <n v="233936.84"/>
    <n v="1692"/>
    <n v="1639"/>
    <n v="169276.14"/>
    <n v="14527.96"/>
    <n v="1540799.57"/>
    <n v="10928"/>
    <n v="10"/>
    <n v="21"/>
    <n v="143.95039598108747"/>
    <n v="0.69499635147335159"/>
    <n v="1.0411531163710683"/>
    <n v="0.15807641353378624"/>
    <n v="1.2411347517730497E-2"/>
    <n v="16.76519414976363"/>
  </r>
  <r>
    <x v="12"/>
    <x v="1"/>
    <x v="0"/>
    <x v="0"/>
    <s v="DACH"/>
    <x v="0"/>
    <x v="3"/>
    <n v="427201.94"/>
    <n v="412905.46"/>
    <n v="3614"/>
    <n v="3551"/>
    <n v="266383.83"/>
    <n v="12247.99"/>
    <n v="2259865.69"/>
    <n v="20960"/>
    <n v="20"/>
    <n v="61"/>
    <n v="118.20750968456005"/>
    <n v="0.62355482280815488"/>
    <n v="1.034624100151158"/>
    <n v="0.18903864149554836"/>
    <n v="1.6878804648588822E-2"/>
    <n v="34.879350815929797"/>
  </r>
  <r>
    <x v="12"/>
    <x v="1"/>
    <x v="0"/>
    <x v="0"/>
    <s v="DACH"/>
    <x v="1"/>
    <x v="0"/>
    <n v="812511.67"/>
    <n v="819982.01"/>
    <n v="10978"/>
    <n v="10945"/>
    <n v="424065.11"/>
    <n v="15901.87"/>
    <n v="4932562.7300000004"/>
    <n v="68930"/>
    <n v="37"/>
    <n v="96"/>
    <n v="74.012722718163602"/>
    <n v="0.52191879287099963"/>
    <n v="0.99088962939564984"/>
    <n v="0.1647240419383374"/>
    <n v="8.7447622517762801E-3"/>
    <n v="51.095353565335401"/>
  </r>
  <r>
    <x v="12"/>
    <x v="1"/>
    <x v="0"/>
    <x v="0"/>
    <s v="DACH"/>
    <x v="1"/>
    <x v="1"/>
    <n v="861683.21"/>
    <n v="805017.93"/>
    <n v="4696"/>
    <n v="4463"/>
    <n v="522938.85"/>
    <n v="22126.68"/>
    <n v="4316952.3099999996"/>
    <n v="24732"/>
    <n v="38"/>
    <n v="57"/>
    <n v="183.4930174616695"/>
    <n v="0.60688063075988219"/>
    <n v="1.0703900843550154"/>
    <n v="0.19960452377570972"/>
    <n v="1.2137989778534924E-2"/>
    <n v="38.943176744093556"/>
  </r>
  <r>
    <x v="12"/>
    <x v="1"/>
    <x v="0"/>
    <x v="0"/>
    <s v="DACH"/>
    <x v="1"/>
    <x v="2"/>
    <n v="204682.88"/>
    <n v="185133.46"/>
    <n v="1422"/>
    <n v="1282"/>
    <n v="131704.88"/>
    <n v="10715.95"/>
    <n v="1393248.63"/>
    <n v="10134"/>
    <n v="11"/>
    <n v="18"/>
    <n v="143.94014064697609"/>
    <n v="0.64345821204001041"/>
    <n v="1.1055963627536589"/>
    <n v="0.14691051948136494"/>
    <n v="1.2658227848101266E-2"/>
    <n v="19.100768480629341"/>
  </r>
  <r>
    <x v="12"/>
    <x v="1"/>
    <x v="0"/>
    <x v="0"/>
    <s v="DACH"/>
    <x v="1"/>
    <x v="3"/>
    <n v="322625.7"/>
    <n v="312449.37"/>
    <n v="2729"/>
    <n v="2660"/>
    <n v="187312.45"/>
    <n v="9631.34"/>
    <n v="1869309.15"/>
    <n v="16657"/>
    <n v="16"/>
    <n v="35"/>
    <n v="118.22121656284354"/>
    <n v="0.58058750434326845"/>
    <n v="1.0325695327854238"/>
    <n v="0.17259087401353598"/>
    <n v="1.282521069989007E-2"/>
    <n v="33.497488407635906"/>
  </r>
  <r>
    <x v="12"/>
    <x v="1"/>
    <x v="0"/>
    <x v="0"/>
    <s v="DACH"/>
    <x v="2"/>
    <x v="0"/>
    <n v="73446.55"/>
    <n v="72902.490000000005"/>
    <n v="992"/>
    <n v="986"/>
    <n v="35198.19"/>
    <n v="1347.72"/>
    <n v="665947.22"/>
    <n v="9194"/>
    <n v="4"/>
    <n v="19"/>
    <n v="74.038860887096774"/>
    <n v="0.47923544400655987"/>
    <n v="1.0074628452334069"/>
    <n v="0.11028884541330468"/>
    <n v="1.9153225806451613E-2"/>
    <n v="54.496891045617787"/>
  </r>
  <r>
    <x v="12"/>
    <x v="1"/>
    <x v="0"/>
    <x v="0"/>
    <s v="DACH"/>
    <x v="2"/>
    <x v="1"/>
    <n v="81821.48"/>
    <n v="78110.63"/>
    <n v="446"/>
    <n v="429"/>
    <n v="45683.97"/>
    <n v="1970.47"/>
    <n v="565402.81000000006"/>
    <n v="3457"/>
    <n v="3"/>
    <n v="14"/>
    <n v="183.45623318385648"/>
    <n v="0.55833712614340392"/>
    <n v="1.0475076183612908"/>
    <n v="0.14471360692388491"/>
    <n v="3.1390134529147982E-2"/>
    <n v="41.523839490070891"/>
  </r>
  <r>
    <x v="12"/>
    <x v="1"/>
    <x v="0"/>
    <x v="0"/>
    <s v="DACH"/>
    <x v="2"/>
    <x v="2"/>
    <n v="19194.419999999998"/>
    <n v="18186.46"/>
    <n v="133"/>
    <n v="127"/>
    <n v="11155.04"/>
    <n v="950.9"/>
    <n v="184070.95"/>
    <n v="1309"/>
    <n v="1"/>
    <n v="3"/>
    <n v="144.31894736842105"/>
    <n v="0.5811605664562931"/>
    <n v="1.0554236503420675"/>
    <n v="0.10427729090331743"/>
    <n v="2.2556390977443608E-2"/>
    <n v="20.185529498369963"/>
  </r>
  <r>
    <x v="12"/>
    <x v="1"/>
    <x v="0"/>
    <x v="0"/>
    <s v="DACH"/>
    <x v="2"/>
    <x v="3"/>
    <n v="29804.29"/>
    <n v="29489.78"/>
    <n v="252"/>
    <n v="253"/>
    <n v="15962.82"/>
    <n v="879.85"/>
    <n v="243735.55"/>
    <n v="2114"/>
    <n v="1"/>
    <n v="5"/>
    <n v="118.27099206349207"/>
    <n v="0.53558799756679321"/>
    <n v="1.0106650507396122"/>
    <n v="0.12228125934029731"/>
    <n v="1.984126984126984E-2"/>
    <n v="33.874285389555041"/>
  </r>
  <r>
    <x v="12"/>
    <x v="1"/>
    <x v="0"/>
    <x v="1"/>
    <s v="Western Europe"/>
    <x v="0"/>
    <x v="0"/>
    <n v="589228.72"/>
    <n v="633695.09"/>
    <n v="7961"/>
    <n v="8734"/>
    <n v="326089.84999999998"/>
    <n v="11271.71"/>
    <n v="4633694.04"/>
    <n v="65904"/>
    <n v="27"/>
    <n v="160"/>
    <n v="74.014410249968591"/>
    <n v="0.55341811919826311"/>
    <n v="0.92983002282690874"/>
    <n v="0.12716176659777909"/>
    <n v="2.0097977640999874E-2"/>
    <n v="52.275007075235258"/>
  </r>
  <r>
    <x v="12"/>
    <x v="1"/>
    <x v="0"/>
    <x v="1"/>
    <s v="Western Europe"/>
    <x v="0"/>
    <x v="1"/>
    <n v="552451.56000000006"/>
    <n v="566197.13"/>
    <n v="3011"/>
    <n v="3052"/>
    <n v="360993.15"/>
    <n v="13403.06"/>
    <n v="3673175.63"/>
    <n v="22302"/>
    <n v="29"/>
    <n v="29"/>
    <n v="183.47776818332781"/>
    <n v="0.65343855667635364"/>
    <n v="0.97572299598198253"/>
    <n v="0.15040161855805409"/>
    <n v="9.6313517103952181E-3"/>
    <n v="41.218315817432739"/>
  </r>
  <r>
    <x v="12"/>
    <x v="1"/>
    <x v="0"/>
    <x v="1"/>
    <s v="Western Europe"/>
    <x v="0"/>
    <x v="2"/>
    <n v="127770.38"/>
    <n v="124283.25"/>
    <n v="888"/>
    <n v="868"/>
    <n v="87951.25"/>
    <n v="7087.47"/>
    <n v="1172171.01"/>
    <n v="8967"/>
    <n v="6"/>
    <n v="13"/>
    <n v="143.88556306306307"/>
    <n v="0.6883539831375628"/>
    <n v="1.0280579241370016"/>
    <n v="0.10900319058394048"/>
    <n v="1.4639639639639639E-2"/>
    <n v="18.027643150517743"/>
  </r>
  <r>
    <x v="12"/>
    <x v="1"/>
    <x v="0"/>
    <x v="1"/>
    <s v="Western Europe"/>
    <x v="0"/>
    <x v="3"/>
    <n v="241674.86"/>
    <n v="248489.64"/>
    <n v="2044"/>
    <n v="2087"/>
    <n v="152420.22"/>
    <n v="7968.55"/>
    <n v="1689770.56"/>
    <n v="15517"/>
    <n v="12"/>
    <n v="34"/>
    <n v="118.23623287671232"/>
    <n v="0.6306829762930245"/>
    <n v="0.97257519468417264"/>
    <n v="0.14302229292005181"/>
    <n v="1.6634050880626222E-2"/>
    <n v="30.328586756687223"/>
  </r>
  <r>
    <x v="12"/>
    <x v="1"/>
    <x v="0"/>
    <x v="1"/>
    <s v="Western Europe"/>
    <x v="1"/>
    <x v="0"/>
    <n v="526463.5"/>
    <n v="567012.47"/>
    <n v="7113"/>
    <n v="7676"/>
    <n v="279295.98"/>
    <n v="8717.67"/>
    <n v="4258556.68"/>
    <n v="62399"/>
    <n v="19"/>
    <n v="86"/>
    <n v="74.014269647124976"/>
    <n v="0.53051347339369204"/>
    <n v="0.92848663451793223"/>
    <n v="0.12362486625398163"/>
    <n v="1.2090538450724027E-2"/>
    <n v="60.390391010442009"/>
  </r>
  <r>
    <x v="12"/>
    <x v="1"/>
    <x v="0"/>
    <x v="1"/>
    <s v="Western Europe"/>
    <x v="1"/>
    <x v="1"/>
    <n v="484955.61"/>
    <n v="479379.28"/>
    <n v="2643"/>
    <n v="2586"/>
    <n v="295299.09000000003"/>
    <n v="11385.69"/>
    <n v="3386183.07"/>
    <n v="20030"/>
    <n v="27"/>
    <n v="55"/>
    <n v="183.48679909194098"/>
    <n v="0.60891983495149182"/>
    <n v="1.0116323967944547"/>
    <n v="0.143216004561738"/>
    <n v="2.0809685962920925E-2"/>
    <n v="42.593431755124193"/>
  </r>
  <r>
    <x v="12"/>
    <x v="1"/>
    <x v="0"/>
    <x v="1"/>
    <s v="Western Europe"/>
    <x v="1"/>
    <x v="2"/>
    <n v="127627.93"/>
    <n v="123460.86"/>
    <n v="887"/>
    <n v="842"/>
    <n v="82298.52"/>
    <n v="6328.26"/>
    <n v="1153524.67"/>
    <n v="8842"/>
    <n v="5"/>
    <n v="18"/>
    <n v="143.88718151071026"/>
    <n v="0.64483158192724754"/>
    <n v="1.0337521543264805"/>
    <n v="0.11064169958324342"/>
    <n v="2.0293122886133032E-2"/>
    <n v="20.167933997654963"/>
  </r>
  <r>
    <x v="12"/>
    <x v="1"/>
    <x v="0"/>
    <x v="1"/>
    <s v="Western Europe"/>
    <x v="1"/>
    <x v="3"/>
    <n v="220058.26"/>
    <n v="234007.8"/>
    <n v="1861"/>
    <n v="1989"/>
    <n v="127746.23"/>
    <n v="6260.51"/>
    <n v="1639900.71"/>
    <n v="15120"/>
    <n v="8"/>
    <n v="19"/>
    <n v="118.24731864588931"/>
    <n v="0.58051095196335734"/>
    <n v="0.9403885682443065"/>
    <n v="0.13418999007567964"/>
    <n v="1.0209564750134336E-2"/>
    <n v="35.150213001816148"/>
  </r>
  <r>
    <x v="12"/>
    <x v="1"/>
    <x v="0"/>
    <x v="1"/>
    <s v="Western Europe"/>
    <x v="2"/>
    <x v="0"/>
    <n v="48469.39"/>
    <n v="51107.22"/>
    <n v="655"/>
    <n v="686"/>
    <n v="23101.72"/>
    <n v="843.67"/>
    <n v="540240.86"/>
    <n v="8117"/>
    <n v="2"/>
    <n v="22"/>
    <n v="73.999068702290074"/>
    <n v="0.47662493792473976"/>
    <n v="0.94838635323932696"/>
    <n v="8.9718112028771765E-2"/>
    <n v="3.3587786259541987E-2"/>
    <n v="57.450650135716572"/>
  </r>
  <r>
    <x v="12"/>
    <x v="1"/>
    <x v="0"/>
    <x v="1"/>
    <s v="Western Europe"/>
    <x v="2"/>
    <x v="1"/>
    <n v="46693.72"/>
    <n v="46965.87"/>
    <n v="254"/>
    <n v="257"/>
    <n v="26121.02"/>
    <n v="1185.52"/>
    <n v="433281.3"/>
    <n v="2433"/>
    <n v="3"/>
    <n v="4"/>
    <n v="183.83354330708661"/>
    <n v="0.55941184381968279"/>
    <n v="0.99420536657790004"/>
    <n v="0.10776767887282465"/>
    <n v="1.5748031496062992E-2"/>
    <n v="39.386699507389167"/>
  </r>
  <r>
    <x v="12"/>
    <x v="1"/>
    <x v="0"/>
    <x v="1"/>
    <s v="Western Europe"/>
    <x v="2"/>
    <x v="2"/>
    <n v="10751.02"/>
    <n v="10716.76"/>
    <n v="75"/>
    <n v="75"/>
    <n v="6169.18"/>
    <n v="626.91999999999996"/>
    <n v="139305.48000000001"/>
    <n v="1027"/>
    <n v="1"/>
    <n v="2"/>
    <n v="143.34693333333334"/>
    <n v="0.57382276286343059"/>
    <n v="1.0031968617380627"/>
    <n v="7.7175858408441642E-2"/>
    <n v="2.6666666666666668E-2"/>
    <n v="17.148950424296562"/>
  </r>
  <r>
    <x v="12"/>
    <x v="1"/>
    <x v="0"/>
    <x v="1"/>
    <s v="Western Europe"/>
    <x v="2"/>
    <x v="3"/>
    <n v="18189.55"/>
    <n v="19600.78"/>
    <n v="154"/>
    <n v="166"/>
    <n v="9733.36"/>
    <n v="513.36"/>
    <n v="193702.87"/>
    <n v="1856"/>
    <n v="1"/>
    <n v="4"/>
    <n v="118.11396103896104"/>
    <n v="0.53510724564379009"/>
    <n v="0.92800133464076429"/>
    <n v="9.3904390781613098E-2"/>
    <n v="2.5974025974025976E-2"/>
    <n v="35.432347670250891"/>
  </r>
  <r>
    <x v="12"/>
    <x v="1"/>
    <x v="0"/>
    <x v="2"/>
    <s v="Southern Europe"/>
    <x v="0"/>
    <x v="0"/>
    <n v="408632.5"/>
    <n v="423342.69"/>
    <n v="5521"/>
    <n v="5733"/>
    <n v="226588.01"/>
    <n v="7182.39"/>
    <n v="3528337.33"/>
    <n v="52052"/>
    <n v="19"/>
    <n v="93"/>
    <n v="74.014218438688644"/>
    <n v="0.55450315381179915"/>
    <n v="0.96525228769156257"/>
    <n v="0.11581446493949601"/>
    <n v="1.6844774497373663E-2"/>
    <n v="56.89366631441623"/>
  </r>
  <r>
    <x v="12"/>
    <x v="1"/>
    <x v="0"/>
    <x v="2"/>
    <s v="Southern Europe"/>
    <x v="0"/>
    <x v="1"/>
    <n v="382961.97"/>
    <n v="378721.66"/>
    <n v="2087"/>
    <n v="2025"/>
    <n v="249388.02"/>
    <n v="9641.8700000000008"/>
    <n v="2762730.38"/>
    <n v="15917"/>
    <n v="20"/>
    <n v="39"/>
    <n v="183.49878773358887"/>
    <n v="0.65120831710783189"/>
    <n v="1.0111963757235327"/>
    <n v="0.13861720737294675"/>
    <n v="1.8687110685194058E-2"/>
    <n v="39.718640678623537"/>
  </r>
  <r>
    <x v="12"/>
    <x v="1"/>
    <x v="0"/>
    <x v="2"/>
    <s v="Southern Europe"/>
    <x v="0"/>
    <x v="2"/>
    <n v="93949.23"/>
    <n v="90330.05"/>
    <n v="653"/>
    <n v="627"/>
    <n v="64733.29"/>
    <n v="5310.22"/>
    <n v="899860.11"/>
    <n v="7020"/>
    <n v="4"/>
    <n v="11"/>
    <n v="143.87324655436447"/>
    <n v="0.68902416762755803"/>
    <n v="1.0400661795271893"/>
    <n v="0.1044042612356714"/>
    <n v="1.6845329249617153E-2"/>
    <n v="17.692153997386171"/>
  </r>
  <r>
    <x v="12"/>
    <x v="1"/>
    <x v="0"/>
    <x v="2"/>
    <s v="Southern Europe"/>
    <x v="0"/>
    <x v="3"/>
    <n v="159409.64000000001"/>
    <n v="158353.47"/>
    <n v="1348"/>
    <n v="1325"/>
    <n v="98256.4"/>
    <n v="4776.78"/>
    <n v="1278260.3400000001"/>
    <n v="12256"/>
    <n v="7"/>
    <n v="20"/>
    <n v="118.25640949554897"/>
    <n v="0.61637677621002085"/>
    <n v="1.0066696991231074"/>
    <n v="0.12470827343356362"/>
    <n v="1.483679525222552E-2"/>
    <n v="33.371777641005032"/>
  </r>
  <r>
    <x v="12"/>
    <x v="1"/>
    <x v="0"/>
    <x v="2"/>
    <s v="Southern Europe"/>
    <x v="1"/>
    <x v="0"/>
    <n v="334249.86"/>
    <n v="337877.93"/>
    <n v="4516"/>
    <n v="4493"/>
    <n v="172854.7"/>
    <n v="6241.92"/>
    <n v="3017072.98"/>
    <n v="45393"/>
    <n v="18"/>
    <n v="87"/>
    <n v="74.014583702391491"/>
    <n v="0.51714217621512248"/>
    <n v="0.9892621870863243"/>
    <n v="0.11078613683385279"/>
    <n v="1.9264836138175378E-2"/>
    <n v="53.549206013534295"/>
  </r>
  <r>
    <x v="12"/>
    <x v="1"/>
    <x v="0"/>
    <x v="2"/>
    <s v="Southern Europe"/>
    <x v="1"/>
    <x v="1"/>
    <n v="295563.53000000003"/>
    <n v="280649.5"/>
    <n v="1611"/>
    <n v="1548"/>
    <n v="180983.51"/>
    <n v="7546.7"/>
    <n v="2439818.63"/>
    <n v="14124"/>
    <n v="17"/>
    <n v="24"/>
    <n v="183.46587833643702"/>
    <n v="0.61233370030463496"/>
    <n v="1.0531411244274442"/>
    <n v="0.12114159895565682"/>
    <n v="1.4897579143389199E-2"/>
    <n v="39.164605721706181"/>
  </r>
  <r>
    <x v="12"/>
    <x v="1"/>
    <x v="0"/>
    <x v="2"/>
    <s v="Southern Europe"/>
    <x v="1"/>
    <x v="2"/>
    <n v="75019.240000000005"/>
    <n v="71388.97"/>
    <n v="521"/>
    <n v="488"/>
    <n v="48375.56"/>
    <n v="4478.08"/>
    <n v="827788.23"/>
    <n v="6425"/>
    <n v="3"/>
    <n v="8"/>
    <n v="143.99086372360844"/>
    <n v="0.6448420431878541"/>
    <n v="1.0508519733510653"/>
    <n v="9.0626125476560598E-2"/>
    <n v="1.5355086372360844E-2"/>
    <n v="16.752545733885952"/>
  </r>
  <r>
    <x v="12"/>
    <x v="1"/>
    <x v="0"/>
    <x v="2"/>
    <s v="Southern Europe"/>
    <x v="1"/>
    <x v="3"/>
    <n v="130349.16"/>
    <n v="131146.72"/>
    <n v="1103"/>
    <n v="1121"/>
    <n v="75219.03"/>
    <n v="3775.59"/>
    <n v="1205173.06"/>
    <n v="10983"/>
    <n v="7"/>
    <n v="13"/>
    <n v="118.17693563009973"/>
    <n v="0.57705803397582311"/>
    <n v="0.99391856693022895"/>
    <n v="0.10815804329379881"/>
    <n v="1.1786038077969175E-2"/>
    <n v="34.524182975376036"/>
  </r>
  <r>
    <x v="12"/>
    <x v="1"/>
    <x v="0"/>
    <x v="2"/>
    <s v="Southern Europe"/>
    <x v="2"/>
    <x v="0"/>
    <n v="31500.97"/>
    <n v="32203.55"/>
    <n v="426"/>
    <n v="444"/>
    <n v="14992.39"/>
    <n v="543.69000000000005"/>
    <n v="424392.26"/>
    <n v="6376"/>
    <n v="1"/>
    <n v="9"/>
    <n v="73.945938967136158"/>
    <n v="0.47593423313631289"/>
    <n v="0.97818315061538252"/>
    <n v="7.4226070946722733E-2"/>
    <n v="2.1126760563380281E-2"/>
    <n v="57.939211683128249"/>
  </r>
  <r>
    <x v="12"/>
    <x v="1"/>
    <x v="0"/>
    <x v="2"/>
    <s v="Southern Europe"/>
    <x v="2"/>
    <x v="1"/>
    <n v="30073.84"/>
    <n v="28986.42"/>
    <n v="164"/>
    <n v="161"/>
    <n v="16866.669999999998"/>
    <n v="718.93"/>
    <n v="324223.98"/>
    <n v="1842"/>
    <n v="2"/>
    <n v="3"/>
    <n v="183.37707317073171"/>
    <n v="0.56084191443460485"/>
    <n v="1.0375148086586754"/>
    <n v="9.275637169095266E-2"/>
    <n v="1.8292682926829267E-2"/>
    <n v="41.831388313187659"/>
  </r>
  <r>
    <x v="12"/>
    <x v="1"/>
    <x v="0"/>
    <x v="2"/>
    <s v="Southern Europe"/>
    <x v="2"/>
    <x v="2"/>
    <n v="7613.11"/>
    <n v="7123.57"/>
    <n v="53"/>
    <n v="49"/>
    <n v="4472.4799999999996"/>
    <n v="412.33"/>
    <n v="112055.37"/>
    <n v="844"/>
    <n v="0"/>
    <n v="1"/>
    <n v="143.64358490566036"/>
    <n v="0.58747082335602663"/>
    <n v="1.0687211608786045"/>
    <n v="6.7940608290347884E-2"/>
    <n v="1.8867924528301886E-2"/>
    <n v="18.463633497441371"/>
  </r>
  <r>
    <x v="12"/>
    <x v="1"/>
    <x v="0"/>
    <x v="2"/>
    <s v="Southern Europe"/>
    <x v="2"/>
    <x v="3"/>
    <n v="12410.21"/>
    <n v="12758.93"/>
    <n v="105"/>
    <n v="110"/>
    <n v="6578.68"/>
    <n v="339.86"/>
    <n v="154330.72"/>
    <n v="1436"/>
    <n v="1"/>
    <n v="3"/>
    <n v="118.19247619047619"/>
    <n v="0.53010223034098547"/>
    <n v="0.97266855449477341"/>
    <n v="8.041308950026281E-2"/>
    <n v="2.8571428571428571E-2"/>
    <n v="36.515653504384154"/>
  </r>
  <r>
    <x v="12"/>
    <x v="1"/>
    <x v="0"/>
    <x v="3"/>
    <s v="Southern Europe"/>
    <x v="0"/>
    <x v="0"/>
    <n v="301722.73"/>
    <n v="300953.23"/>
    <n v="4076"/>
    <n v="4108"/>
    <n v="171812.02"/>
    <n v="5270.53"/>
    <n v="2973023.73"/>
    <n v="43862"/>
    <n v="13"/>
    <n v="78"/>
    <n v="74.024222276741895"/>
    <n v="0.56943678058328584"/>
    <n v="1.0025568756979282"/>
    <n v="0.10148682197030429"/>
    <n v="1.9136408243375858E-2"/>
    <n v="57.247132641309314"/>
  </r>
  <r>
    <x v="12"/>
    <x v="1"/>
    <x v="0"/>
    <x v="3"/>
    <s v="Southern Europe"/>
    <x v="0"/>
    <x v="1"/>
    <n v="277423.69"/>
    <n v="252446.28"/>
    <n v="1512"/>
    <n v="1403"/>
    <n v="181069.82"/>
    <n v="7323.31"/>
    <n v="2274813.13"/>
    <n v="13380"/>
    <n v="10"/>
    <n v="19"/>
    <n v="183.48127645502646"/>
    <n v="0.65268333789374655"/>
    <n v="1.0989414856895494"/>
    <n v="0.12195449654363479"/>
    <n v="1.2566137566137565E-2"/>
    <n v="37.882281372767231"/>
  </r>
  <r>
    <x v="12"/>
    <x v="1"/>
    <x v="0"/>
    <x v="3"/>
    <s v="Southern Europe"/>
    <x v="0"/>
    <x v="2"/>
    <n v="73660.37"/>
    <n v="67723.16"/>
    <n v="512"/>
    <n v="465"/>
    <n v="50653.98"/>
    <n v="3958.62"/>
    <n v="783032.29"/>
    <n v="5783"/>
    <n v="3"/>
    <n v="6"/>
    <n v="143.86791015624999"/>
    <n v="0.68766936685221658"/>
    <n v="1.0876688270305164"/>
    <n v="9.4070667251793652E-2"/>
    <n v="1.171875E-2"/>
    <n v="18.60758799783763"/>
  </r>
  <r>
    <x v="12"/>
    <x v="1"/>
    <x v="0"/>
    <x v="3"/>
    <s v="Southern Europe"/>
    <x v="0"/>
    <x v="3"/>
    <n v="125788.05"/>
    <n v="123006.96"/>
    <n v="1064"/>
    <n v="1059"/>
    <n v="77490.559999999998"/>
    <n v="4070"/>
    <n v="1119281.96"/>
    <n v="10523"/>
    <n v="5"/>
    <n v="13"/>
    <n v="118.2218515037594"/>
    <n v="0.61604071292940776"/>
    <n v="1.0226092084545459"/>
    <n v="0.11238280834973879"/>
    <n v="1.2218045112781954E-2"/>
    <n v="30.90615479115479"/>
  </r>
  <r>
    <x v="12"/>
    <x v="1"/>
    <x v="0"/>
    <x v="3"/>
    <s v="Southern Europe"/>
    <x v="1"/>
    <x v="0"/>
    <n v="268898.26"/>
    <n v="262431.31"/>
    <n v="3633"/>
    <n v="3582"/>
    <n v="142920.48000000001"/>
    <n v="4763.92"/>
    <n v="2830966.28"/>
    <n v="40792"/>
    <n v="12"/>
    <n v="49"/>
    <n v="74.015485824387568"/>
    <n v="0.53150392271039615"/>
    <n v="1.0246424483420062"/>
    <n v="9.4984621293334529E-2"/>
    <n v="1.348747591522158E-2"/>
    <n v="56.44474718299216"/>
  </r>
  <r>
    <x v="12"/>
    <x v="1"/>
    <x v="0"/>
    <x v="3"/>
    <s v="Southern Europe"/>
    <x v="1"/>
    <x v="1"/>
    <n v="256092.34"/>
    <n v="240445.3"/>
    <n v="1396"/>
    <n v="1295"/>
    <n v="158169.91"/>
    <n v="7027.12"/>
    <n v="2208352.0299999998"/>
    <n v="12412"/>
    <n v="14"/>
    <n v="19"/>
    <n v="183.44723495702004"/>
    <n v="0.61762843043255411"/>
    <n v="1.0650752582811975"/>
    <n v="0.11596536083062808"/>
    <n v="1.3610315186246419E-2"/>
    <n v="36.443427748494408"/>
  </r>
  <r>
    <x v="12"/>
    <x v="1"/>
    <x v="0"/>
    <x v="3"/>
    <s v="Southern Europe"/>
    <x v="1"/>
    <x v="2"/>
    <n v="60916.3"/>
    <n v="53694.75"/>
    <n v="423"/>
    <n v="378"/>
    <n v="39168"/>
    <n v="3061.9"/>
    <n v="754181.84"/>
    <n v="5485"/>
    <n v="3"/>
    <n v="5"/>
    <n v="144.01016548463357"/>
    <n v="0.64298061438399901"/>
    <n v="1.1344926645528661"/>
    <n v="8.0771369408735708E-2"/>
    <n v="1.1820330969267139E-2"/>
    <n v="19.894934517783078"/>
  </r>
  <r>
    <x v="12"/>
    <x v="1"/>
    <x v="0"/>
    <x v="3"/>
    <s v="Southern Europe"/>
    <x v="1"/>
    <x v="3"/>
    <n v="106162.67"/>
    <n v="98258.95"/>
    <n v="898"/>
    <n v="828"/>
    <n v="61440.38"/>
    <n v="3256.43"/>
    <n v="1027761.82"/>
    <n v="8901"/>
    <n v="5"/>
    <n v="18"/>
    <n v="118.22123608017817"/>
    <n v="0.57873808185118181"/>
    <n v="1.0804376598772936"/>
    <n v="0.10329501245726369"/>
    <n v="2.0044543429844099E-2"/>
    <n v="32.600937222664086"/>
  </r>
  <r>
    <x v="12"/>
    <x v="1"/>
    <x v="0"/>
    <x v="3"/>
    <s v="Southern Europe"/>
    <x v="2"/>
    <x v="0"/>
    <n v="22333.34"/>
    <n v="21800.63"/>
    <n v="302"/>
    <n v="298"/>
    <n v="10650.36"/>
    <n v="364.15"/>
    <n v="331527.19"/>
    <n v="4721"/>
    <n v="1"/>
    <n v="6"/>
    <n v="73.951456953642378"/>
    <n v="0.47688164869204519"/>
    <n v="1.0244355323676426"/>
    <n v="6.7365032714209655E-2"/>
    <n v="1.9867549668874173E-2"/>
    <n v="61.330056295482635"/>
  </r>
  <r>
    <x v="12"/>
    <x v="1"/>
    <x v="0"/>
    <x v="3"/>
    <s v="Southern Europe"/>
    <x v="2"/>
    <x v="1"/>
    <n v="21796.91"/>
    <n v="20698.25"/>
    <n v="119"/>
    <n v="113"/>
    <n v="11972.25"/>
    <n v="588.76"/>
    <n v="276499.96999999997"/>
    <n v="1559"/>
    <n v="1"/>
    <n v="4"/>
    <n v="183.16731092436976"/>
    <n v="0.5492636341573186"/>
    <n v="1.0530798497457514"/>
    <n v="7.8831509457306645E-2"/>
    <n v="3.3613445378151259E-2"/>
    <n v="37.021723622528704"/>
  </r>
  <r>
    <x v="12"/>
    <x v="1"/>
    <x v="0"/>
    <x v="3"/>
    <s v="Southern Europe"/>
    <x v="2"/>
    <x v="2"/>
    <n v="5636.29"/>
    <n v="5212.7299999999996"/>
    <n v="39"/>
    <n v="36"/>
    <n v="3235.33"/>
    <n v="337.72"/>
    <n v="88530.45"/>
    <n v="678"/>
    <n v="0"/>
    <n v="1"/>
    <n v="144.52025641025642"/>
    <n v="0.57401766055330727"/>
    <n v="1.0812549278401147"/>
    <n v="6.3664987583368207E-2"/>
    <n v="2.564102564102564E-2"/>
    <n v="16.689239606774841"/>
  </r>
  <r>
    <x v="12"/>
    <x v="1"/>
    <x v="0"/>
    <x v="3"/>
    <s v="Southern Europe"/>
    <x v="2"/>
    <x v="3"/>
    <n v="8816.0499999999993"/>
    <n v="8235.4599999999991"/>
    <n v="75"/>
    <n v="70"/>
    <n v="4649.3900000000003"/>
    <n v="244.71"/>
    <n v="124765.65"/>
    <n v="1145"/>
    <n v="0"/>
    <n v="3"/>
    <n v="117.54733333333333"/>
    <n v="0.52737790733945478"/>
    <n v="1.0704987942385733"/>
    <n v="7.0660875008465865E-2"/>
    <n v="0.04"/>
    <n v="36.026521188345384"/>
  </r>
  <r>
    <x v="12"/>
    <x v="1"/>
    <x v="0"/>
    <x v="4"/>
    <s v="Western Europe"/>
    <x v="0"/>
    <x v="0"/>
    <n v="220943.73"/>
    <n v="223526.95"/>
    <n v="2985"/>
    <n v="3015"/>
    <n v="124184.7"/>
    <n v="4038.94"/>
    <n v="1632670.76"/>
    <n v="24439"/>
    <n v="9"/>
    <n v="54"/>
    <n v="74.018000000000001"/>
    <n v="0.5620648298098343"/>
    <n v="0.9884433621986074"/>
    <n v="0.13532656761734374"/>
    <n v="1.8090452261306532E-2"/>
    <n v="54.703394950160195"/>
  </r>
  <r>
    <x v="12"/>
    <x v="1"/>
    <x v="0"/>
    <x v="4"/>
    <s v="Western Europe"/>
    <x v="0"/>
    <x v="1"/>
    <n v="217009.96"/>
    <n v="215523.27"/>
    <n v="1183"/>
    <n v="1171"/>
    <n v="140405.31"/>
    <n v="5488.74"/>
    <n v="1307755.82"/>
    <n v="8027"/>
    <n v="11"/>
    <n v="13"/>
    <n v="183.44037193575653"/>
    <n v="0.64699938196385087"/>
    <n v="1.006898048642265"/>
    <n v="0.16594073349258731"/>
    <n v="1.098901098901099E-2"/>
    <n v="39.537299999635614"/>
  </r>
  <r>
    <x v="12"/>
    <x v="1"/>
    <x v="0"/>
    <x v="4"/>
    <s v="Western Europe"/>
    <x v="0"/>
    <x v="2"/>
    <n v="54288.77"/>
    <n v="49912.93"/>
    <n v="377"/>
    <n v="350"/>
    <n v="36719.53"/>
    <n v="2816.37"/>
    <n v="449249.96"/>
    <n v="3324"/>
    <n v="2"/>
    <n v="4"/>
    <n v="144.00204244031829"/>
    <n v="0.67637432198224423"/>
    <n v="1.0876694676108976"/>
    <n v="0.12084312706449656"/>
    <n v="1.0610079575596816E-2"/>
    <n v="19.276149795658952"/>
  </r>
  <r>
    <x v="12"/>
    <x v="1"/>
    <x v="0"/>
    <x v="4"/>
    <s v="Western Europe"/>
    <x v="0"/>
    <x v="3"/>
    <n v="98350.12"/>
    <n v="98757.78"/>
    <n v="832"/>
    <n v="842"/>
    <n v="61850.06"/>
    <n v="2839.46"/>
    <n v="615938.71"/>
    <n v="5777"/>
    <n v="5"/>
    <n v="17"/>
    <n v="118.20927884615384"/>
    <n v="0.62887630437054887"/>
    <n v="0.99587212268238512"/>
    <n v="0.15967517287556096"/>
    <n v="2.0432692307692308E-2"/>
    <n v="34.63690983496862"/>
  </r>
  <r>
    <x v="12"/>
    <x v="1"/>
    <x v="0"/>
    <x v="4"/>
    <s v="Western Europe"/>
    <x v="1"/>
    <x v="0"/>
    <n v="208277.59"/>
    <n v="208385.99"/>
    <n v="2814"/>
    <n v="2762"/>
    <n v="110299.76"/>
    <n v="3759.09"/>
    <n v="1459589.08"/>
    <n v="21653"/>
    <n v="9"/>
    <n v="29"/>
    <n v="74.014779673063259"/>
    <n v="0.52958054680774824"/>
    <n v="0.99947981147868914"/>
    <n v="0.14269604565690502"/>
    <n v="1.0305614783226724E-2"/>
    <n v="55.406385588001349"/>
  </r>
  <r>
    <x v="12"/>
    <x v="1"/>
    <x v="0"/>
    <x v="4"/>
    <s v="Western Europe"/>
    <x v="1"/>
    <x v="1"/>
    <n v="203655.69"/>
    <n v="190163.74"/>
    <n v="1110"/>
    <n v="1035"/>
    <n v="123137.11"/>
    <n v="5474.46"/>
    <n v="1235141.01"/>
    <n v="7624"/>
    <n v="11"/>
    <n v="12"/>
    <n v="183.4735945945946"/>
    <n v="0.60463378165373138"/>
    <n v="1.070949119953152"/>
    <n v="0.16488456649982014"/>
    <n v="1.0810810810810811E-2"/>
    <n v="37.201055446564595"/>
  </r>
  <r>
    <x v="12"/>
    <x v="1"/>
    <x v="0"/>
    <x v="4"/>
    <s v="Western Europe"/>
    <x v="1"/>
    <x v="2"/>
    <n v="47679.42"/>
    <n v="45562.53"/>
    <n v="331"/>
    <n v="312"/>
    <n v="30309.7"/>
    <n v="2846.28"/>
    <n v="394666.13"/>
    <n v="2946"/>
    <n v="2"/>
    <n v="5"/>
    <n v="144.04658610271903"/>
    <n v="0.63569774967900206"/>
    <n v="1.046461203976162"/>
    <n v="0.12080950549265526"/>
    <n v="1.5105740181268883E-2"/>
    <n v="16.751486150343606"/>
  </r>
  <r>
    <x v="12"/>
    <x v="1"/>
    <x v="0"/>
    <x v="4"/>
    <s v="Western Europe"/>
    <x v="1"/>
    <x v="3"/>
    <n v="75640.19"/>
    <n v="73409.440000000002"/>
    <n v="640"/>
    <n v="632"/>
    <n v="43491.43"/>
    <n v="2336.66"/>
    <n v="533348.89"/>
    <n v="4803"/>
    <n v="3"/>
    <n v="9"/>
    <n v="118.187796875"/>
    <n v="0.57497779950050365"/>
    <n v="1.0303877811899942"/>
    <n v="0.14182121950230364"/>
    <n v="1.40625E-2"/>
    <n v="32.371072385370574"/>
  </r>
  <r>
    <x v="12"/>
    <x v="1"/>
    <x v="0"/>
    <x v="4"/>
    <s v="Western Europe"/>
    <x v="2"/>
    <x v="0"/>
    <n v="23545.23"/>
    <n v="23338.68"/>
    <n v="318"/>
    <n v="317"/>
    <n v="11166.4"/>
    <n v="439.17"/>
    <n v="242420.61"/>
    <n v="3707"/>
    <n v="1"/>
    <n v="4"/>
    <n v="74.04160377358491"/>
    <n v="0.47425317144916401"/>
    <n v="1.0088501149165248"/>
    <n v="9.712552905464597E-2"/>
    <n v="1.2578616352201259E-2"/>
    <n v="53.613020015028347"/>
  </r>
  <r>
    <x v="12"/>
    <x v="1"/>
    <x v="0"/>
    <x v="4"/>
    <s v="Western Europe"/>
    <x v="2"/>
    <x v="1"/>
    <n v="21331.1"/>
    <n v="19802.580000000002"/>
    <n v="116"/>
    <n v="106"/>
    <n v="11684.42"/>
    <n v="504.1"/>
    <n v="192931.20000000001"/>
    <n v="1103"/>
    <n v="1"/>
    <n v="2"/>
    <n v="183.88879310344825"/>
    <n v="0.54776453159940186"/>
    <n v="1.0771879219778431"/>
    <n v="0.11056324741669568"/>
    <n v="1.7241379310344827E-2"/>
    <n v="42.315215235072401"/>
  </r>
  <r>
    <x v="12"/>
    <x v="1"/>
    <x v="0"/>
    <x v="4"/>
    <s v="Western Europe"/>
    <x v="2"/>
    <x v="2"/>
    <n v="5595.54"/>
    <n v="5075.29"/>
    <n v="39"/>
    <n v="35"/>
    <n v="3221.2"/>
    <n v="325.33999999999997"/>
    <n v="65793.19"/>
    <n v="514"/>
    <n v="0"/>
    <n v="1"/>
    <n v="143.47538461538463"/>
    <n v="0.57567276795447797"/>
    <n v="1.102506457759064"/>
    <n v="8.5047403842251762E-2"/>
    <n v="2.564102564102564E-2"/>
    <n v="17.199053298088156"/>
  </r>
  <r>
    <x v="12"/>
    <x v="1"/>
    <x v="0"/>
    <x v="4"/>
    <s v="Western Europe"/>
    <x v="2"/>
    <x v="3"/>
    <n v="9747.58"/>
    <n v="9698.2999999999993"/>
    <n v="82"/>
    <n v="82"/>
    <n v="5143.13"/>
    <n v="281.04000000000002"/>
    <n v="90673.98"/>
    <n v="853"/>
    <n v="0"/>
    <n v="1"/>
    <n v="118.87292682926829"/>
    <n v="0.52763147365807717"/>
    <n v="1.0050813029087573"/>
    <n v="0.10750140227659578"/>
    <n v="1.2195121951219513E-2"/>
    <n v="34.683959578707658"/>
  </r>
  <r>
    <x v="12"/>
    <x v="1"/>
    <x v="0"/>
    <x v="5"/>
    <s v="Central &amp; Eastern Europe"/>
    <x v="0"/>
    <x v="0"/>
    <n v="184528.04"/>
    <n v="177518.03"/>
    <n v="2493"/>
    <n v="2370"/>
    <n v="102116.08"/>
    <n v="3304.63"/>
    <n v="2160394.7599999998"/>
    <n v="30792"/>
    <n v="8"/>
    <n v="23"/>
    <n v="74.018467709586844"/>
    <n v="0.55339058497559501"/>
    <n v="1.0394890028917063"/>
    <n v="8.5414037941843574E-2"/>
    <n v="9.2258323305254714E-3"/>
    <n v="55.839243727739564"/>
  </r>
  <r>
    <x v="12"/>
    <x v="1"/>
    <x v="0"/>
    <x v="5"/>
    <s v="Central &amp; Eastern Europe"/>
    <x v="0"/>
    <x v="1"/>
    <n v="189529.17"/>
    <n v="182639.5"/>
    <n v="1033"/>
    <n v="996"/>
    <n v="125928.74"/>
    <n v="4817.03"/>
    <n v="1749906.77"/>
    <n v="10181"/>
    <n v="7"/>
    <n v="20"/>
    <n v="183.47451113262343"/>
    <n v="0.66442933296230866"/>
    <n v="1.0377227817640764"/>
    <n v="0.10830815289662546"/>
    <n v="1.9361084220716359E-2"/>
    <n v="39.345648667332362"/>
  </r>
  <r>
    <x v="12"/>
    <x v="1"/>
    <x v="0"/>
    <x v="5"/>
    <s v="Central &amp; Eastern Europe"/>
    <x v="0"/>
    <x v="2"/>
    <n v="53755.35"/>
    <n v="48585.06"/>
    <n v="374"/>
    <n v="342"/>
    <n v="36925.65"/>
    <n v="2759.82"/>
    <n v="574404.89"/>
    <n v="4314"/>
    <n v="2"/>
    <n v="7"/>
    <n v="143.73088235294117"/>
    <n v="0.68692046466072687"/>
    <n v="1.1064172813618014"/>
    <n v="9.3584422653504917E-2"/>
    <n v="1.871657754010695E-2"/>
    <n v="19.477846381285733"/>
  </r>
  <r>
    <x v="12"/>
    <x v="1"/>
    <x v="0"/>
    <x v="5"/>
    <s v="Central &amp; Eastern Europe"/>
    <x v="0"/>
    <x v="3"/>
    <n v="81583.56"/>
    <n v="75246.75"/>
    <n v="690"/>
    <n v="646"/>
    <n v="50537.54"/>
    <n v="2440.9"/>
    <n v="799405.09"/>
    <n v="6977"/>
    <n v="4"/>
    <n v="12"/>
    <n v="118.23704347826087"/>
    <n v="0.61945740048607834"/>
    <n v="1.0842137368059086"/>
    <n v="0.10205534217952002"/>
    <n v="1.7391304347826087E-2"/>
    <n v="33.423556884755619"/>
  </r>
  <r>
    <x v="12"/>
    <x v="1"/>
    <x v="0"/>
    <x v="5"/>
    <s v="Central &amp; Eastern Europe"/>
    <x v="1"/>
    <x v="0"/>
    <n v="170674.85"/>
    <n v="173949.64"/>
    <n v="2306"/>
    <n v="2363"/>
    <n v="90478.09"/>
    <n v="3130.98"/>
    <n v="1925462.75"/>
    <n v="26603"/>
    <n v="9"/>
    <n v="19"/>
    <n v="74.013378143972247"/>
    <n v="0.53011963977117893"/>
    <n v="0.98117391907220963"/>
    <n v="8.864095137649379E-2"/>
    <n v="8.2393755420641802E-3"/>
    <n v="54.511638528511838"/>
  </r>
  <r>
    <x v="12"/>
    <x v="1"/>
    <x v="0"/>
    <x v="5"/>
    <s v="Central &amp; Eastern Europe"/>
    <x v="1"/>
    <x v="1"/>
    <n v="163754.01"/>
    <n v="156832.35"/>
    <n v="892"/>
    <n v="848"/>
    <n v="98994.22"/>
    <n v="4092.08"/>
    <n v="1575305.24"/>
    <n v="8995"/>
    <n v="9"/>
    <n v="12"/>
    <n v="183.58072869955157"/>
    <n v="0.60453005089768486"/>
    <n v="1.0441341343160389"/>
    <n v="0.10395065403324628"/>
    <n v="1.3452914798206279E-2"/>
    <n v="40.017304158276481"/>
  </r>
  <r>
    <x v="12"/>
    <x v="1"/>
    <x v="0"/>
    <x v="5"/>
    <s v="Central &amp; Eastern Europe"/>
    <x v="1"/>
    <x v="2"/>
    <n v="43846.64"/>
    <n v="39262.800000000003"/>
    <n v="305"/>
    <n v="268"/>
    <n v="28187.45"/>
    <n v="2636.06"/>
    <n v="485264.19"/>
    <n v="3455"/>
    <n v="2"/>
    <n v="4"/>
    <n v="143.75947540983606"/>
    <n v="0.64286453876511407"/>
    <n v="1.1167476593620425"/>
    <n v="9.0356224307423141E-2"/>
    <n v="1.3114754098360656E-2"/>
    <n v="16.633399846740968"/>
  </r>
  <r>
    <x v="12"/>
    <x v="1"/>
    <x v="0"/>
    <x v="5"/>
    <s v="Central &amp; Eastern Europe"/>
    <x v="1"/>
    <x v="3"/>
    <n v="63138.87"/>
    <n v="58035.86"/>
    <n v="534"/>
    <n v="492"/>
    <n v="36944.22"/>
    <n v="2041.15"/>
    <n v="707718.63"/>
    <n v="6771"/>
    <n v="4"/>
    <n v="7"/>
    <n v="118.23758426966293"/>
    <n v="0.5851264047012561"/>
    <n v="1.0879285669239673"/>
    <n v="8.921465017813647E-2"/>
    <n v="1.3108614232209739E-2"/>
    <n v="30.932988756338339"/>
  </r>
  <r>
    <x v="12"/>
    <x v="1"/>
    <x v="0"/>
    <x v="5"/>
    <s v="Central &amp; Eastern Europe"/>
    <x v="2"/>
    <x v="0"/>
    <n v="14857.4"/>
    <n v="14507.86"/>
    <n v="201"/>
    <n v="199"/>
    <n v="7084.03"/>
    <n v="263.87"/>
    <n v="247421.16"/>
    <n v="3422"/>
    <n v="1"/>
    <n v="4"/>
    <n v="73.917412935323384"/>
    <n v="0.47680145920551376"/>
    <n v="1.0240931467494172"/>
    <n v="6.0049027334606299E-2"/>
    <n v="1.9900497512437811E-2"/>
    <n v="56.305756622579295"/>
  </r>
  <r>
    <x v="12"/>
    <x v="1"/>
    <x v="0"/>
    <x v="5"/>
    <s v="Central &amp; Eastern Europe"/>
    <x v="2"/>
    <x v="1"/>
    <n v="15075.01"/>
    <n v="14451.47"/>
    <n v="82"/>
    <n v="79"/>
    <n v="8349.14"/>
    <n v="350.51"/>
    <n v="200799.26"/>
    <n v="1204"/>
    <n v="1"/>
    <n v="2"/>
    <n v="183.84158536585366"/>
    <n v="0.553839765280421"/>
    <n v="1.0431471677275739"/>
    <n v="7.5075027666934621E-2"/>
    <n v="2.4390243902439025E-2"/>
    <n v="43.008787195800409"/>
  </r>
  <r>
    <x v="12"/>
    <x v="1"/>
    <x v="0"/>
    <x v="5"/>
    <s v="Central &amp; Eastern Europe"/>
    <x v="2"/>
    <x v="2"/>
    <n v="3880.46"/>
    <n v="3522.71"/>
    <n v="27"/>
    <n v="25"/>
    <n v="2222.73"/>
    <n v="204.16"/>
    <n v="66785.14"/>
    <n v="491"/>
    <n v="0"/>
    <n v="1"/>
    <n v="143.72074074074075"/>
    <n v="0.57280064734593317"/>
    <n v="1.101555336658425"/>
    <n v="5.8103644014222328E-2"/>
    <n v="3.7037037037037035E-2"/>
    <n v="19.006955329153605"/>
  </r>
  <r>
    <x v="12"/>
    <x v="1"/>
    <x v="0"/>
    <x v="5"/>
    <s v="Central &amp; Eastern Europe"/>
    <x v="2"/>
    <x v="3"/>
    <n v="5700.13"/>
    <n v="5361.7"/>
    <n v="48"/>
    <n v="46"/>
    <n v="2996.14"/>
    <n v="163.59"/>
    <n v="88891.6"/>
    <n v="846"/>
    <n v="0"/>
    <n v="1"/>
    <n v="118.75270833333333"/>
    <n v="0.52562660851594611"/>
    <n v="1.0631199059999628"/>
    <n v="6.4124506702545575E-2"/>
    <n v="2.0833333333333332E-2"/>
    <n v="34.844000244513722"/>
  </r>
  <r>
    <x v="12"/>
    <x v="1"/>
    <x v="0"/>
    <x v="6"/>
    <s v="DACH"/>
    <x v="0"/>
    <x v="0"/>
    <n v="205209.28"/>
    <n v="206169.13"/>
    <n v="2772"/>
    <n v="2753"/>
    <n v="114197.01"/>
    <n v="3756.73"/>
    <n v="1272139.56"/>
    <n v="17882"/>
    <n v="9"/>
    <n v="36"/>
    <n v="74.029321789321784"/>
    <n v="0.55649047645408622"/>
    <n v="0.99534435635441632"/>
    <n v="0.16131035182963729"/>
    <n v="1.2987012987012988E-2"/>
    <n v="54.62444200142145"/>
  </r>
  <r>
    <x v="12"/>
    <x v="1"/>
    <x v="0"/>
    <x v="6"/>
    <s v="DACH"/>
    <x v="0"/>
    <x v="1"/>
    <n v="192777.19"/>
    <n v="192381.78"/>
    <n v="1051"/>
    <n v="1044"/>
    <n v="128076.83"/>
    <n v="4432.08"/>
    <n v="1065053.95"/>
    <n v="6123"/>
    <n v="8"/>
    <n v="17"/>
    <n v="183.422635585157"/>
    <n v="0.66437751271299261"/>
    <n v="1.0020553401678682"/>
    <n v="0.18100227692691062"/>
    <n v="1.6175071360608945E-2"/>
    <n v="43.49587326943557"/>
  </r>
  <r>
    <x v="12"/>
    <x v="1"/>
    <x v="0"/>
    <x v="6"/>
    <s v="DACH"/>
    <x v="0"/>
    <x v="2"/>
    <n v="46651.6"/>
    <n v="44698.96"/>
    <n v="324"/>
    <n v="311"/>
    <n v="32197.77"/>
    <n v="2411.63"/>
    <n v="337296.63"/>
    <n v="2502"/>
    <n v="2"/>
    <n v="3"/>
    <n v="143.98641975308641"/>
    <n v="0.69017504222791937"/>
    <n v="1.0436842378435651"/>
    <n v="0.13831030567960315"/>
    <n v="9.2592592592592587E-3"/>
    <n v="19.344426798472401"/>
  </r>
  <r>
    <x v="12"/>
    <x v="1"/>
    <x v="0"/>
    <x v="6"/>
    <s v="DACH"/>
    <x v="0"/>
    <x v="3"/>
    <n v="81133.740000000005"/>
    <n v="78914.12"/>
    <n v="686"/>
    <n v="663"/>
    <n v="50439.07"/>
    <n v="2617.0100000000002"/>
    <n v="490725.38"/>
    <n v="4264"/>
    <n v="4"/>
    <n v="8"/>
    <n v="118.27075801749272"/>
    <n v="0.62167810826913683"/>
    <n v="1.0281270322725515"/>
    <n v="0.1653343057169776"/>
    <n v="1.1661807580174927E-2"/>
    <n v="31.002457002457003"/>
  </r>
  <r>
    <x v="12"/>
    <x v="1"/>
    <x v="0"/>
    <x v="6"/>
    <s v="DACH"/>
    <x v="1"/>
    <x v="0"/>
    <n v="161642.07999999999"/>
    <n v="164761.51"/>
    <n v="2184"/>
    <n v="2235"/>
    <n v="84484.4"/>
    <n v="2863.3"/>
    <n v="1119019.0900000001"/>
    <n v="16396"/>
    <n v="8"/>
    <n v="47"/>
    <n v="74.011941391941392"/>
    <n v="0.52266340546966483"/>
    <n v="0.98106699799000374"/>
    <n v="0.14444979665181581"/>
    <n v="2.152014652014652E-2"/>
    <n v="56.453071630635968"/>
  </r>
  <r>
    <x v="12"/>
    <x v="1"/>
    <x v="0"/>
    <x v="6"/>
    <s v="DACH"/>
    <x v="1"/>
    <x v="1"/>
    <n v="161021.78"/>
    <n v="154595.79999999999"/>
    <n v="878"/>
    <n v="853"/>
    <n v="97817.06"/>
    <n v="3818.35"/>
    <n v="912793.11"/>
    <n v="5470"/>
    <n v="8"/>
    <n v="14"/>
    <n v="183.3961047835991"/>
    <n v="0.60747719966826852"/>
    <n v="1.0415663297450513"/>
    <n v="0.17640556029175111"/>
    <n v="1.5945330296127564E-2"/>
    <n v="42.170513441669833"/>
  </r>
  <r>
    <x v="12"/>
    <x v="1"/>
    <x v="0"/>
    <x v="6"/>
    <s v="DACH"/>
    <x v="1"/>
    <x v="2"/>
    <n v="38187.61"/>
    <n v="37502"/>
    <n v="265"/>
    <n v="262"/>
    <n v="24376.52"/>
    <n v="1892.79"/>
    <n v="296443.82"/>
    <n v="2326"/>
    <n v="2"/>
    <n v="2"/>
    <n v="144.10418867924528"/>
    <n v="0.63833583719955245"/>
    <n v="1.0182819582955576"/>
    <n v="0.1288190457132822"/>
    <n v="7.5471698113207548E-3"/>
    <n v="20.175302067318615"/>
  </r>
  <r>
    <x v="12"/>
    <x v="1"/>
    <x v="0"/>
    <x v="6"/>
    <s v="DACH"/>
    <x v="1"/>
    <x v="3"/>
    <n v="67481.710000000006"/>
    <n v="64251.76"/>
    <n v="571"/>
    <n v="547"/>
    <n v="39078.160000000003"/>
    <n v="1861.44"/>
    <n v="423304.32"/>
    <n v="3753"/>
    <n v="3"/>
    <n v="5"/>
    <n v="118.18162872154117"/>
    <n v="0.5790926163548612"/>
    <n v="1.0502702182788457"/>
    <n v="0.15941653985482596"/>
    <n v="8.7565674255691769E-3"/>
    <n v="36.25242285542376"/>
  </r>
  <r>
    <x v="12"/>
    <x v="1"/>
    <x v="0"/>
    <x v="6"/>
    <s v="DACH"/>
    <x v="2"/>
    <x v="0"/>
    <n v="15709.77"/>
    <n v="15679.54"/>
    <n v="212"/>
    <n v="210"/>
    <n v="7365.18"/>
    <n v="266.10000000000002"/>
    <n v="146275.14000000001"/>
    <n v="2086"/>
    <n v="1"/>
    <n v="4"/>
    <n v="74.10268867924529"/>
    <n v="0.46882799684527526"/>
    <n v="1.0019279902344074"/>
    <n v="0.10739876919618739"/>
    <n v="1.8867924528301886E-2"/>
    <n v="59.037091319052983"/>
  </r>
  <r>
    <x v="12"/>
    <x v="1"/>
    <x v="0"/>
    <x v="6"/>
    <s v="DACH"/>
    <x v="2"/>
    <x v="1"/>
    <n v="14745.54"/>
    <n v="14560.28"/>
    <n v="80"/>
    <n v="80"/>
    <n v="8128.55"/>
    <n v="404.7"/>
    <n v="120581.75"/>
    <n v="747"/>
    <n v="1"/>
    <n v="1"/>
    <n v="184.31925000000001"/>
    <n v="0.55125482010153581"/>
    <n v="1.0127236564132009"/>
    <n v="0.12228666444134374"/>
    <n v="1.2500000000000001E-2"/>
    <n v="36.435730170496669"/>
  </r>
  <r>
    <x v="12"/>
    <x v="1"/>
    <x v="0"/>
    <x v="6"/>
    <s v="DACH"/>
    <x v="2"/>
    <x v="2"/>
    <n v="3444.46"/>
    <n v="3290.71"/>
    <n v="24"/>
    <n v="23"/>
    <n v="1976.35"/>
    <n v="178.24"/>
    <n v="38405.300000000003"/>
    <n v="299"/>
    <n v="0"/>
    <n v="0"/>
    <n v="143.51916666666668"/>
    <n v="0.57377644100962122"/>
    <n v="1.0467224398382111"/>
    <n v="8.968710047831939E-2"/>
    <n v="0"/>
    <n v="19.324842908438061"/>
  </r>
  <r>
    <x v="12"/>
    <x v="1"/>
    <x v="0"/>
    <x v="6"/>
    <s v="DACH"/>
    <x v="2"/>
    <x v="3"/>
    <n v="6400.72"/>
    <n v="6474.39"/>
    <n v="54"/>
    <n v="55"/>
    <n v="3412.05"/>
    <n v="205.15"/>
    <n v="53659.97"/>
    <n v="482"/>
    <n v="0"/>
    <n v="2"/>
    <n v="118.53185185185185"/>
    <n v="0.5330728418052969"/>
    <n v="0.98862132185425966"/>
    <n v="0.11928295897295507"/>
    <n v="3.7037037037037035E-2"/>
    <n v="31.200194979283452"/>
  </r>
  <r>
    <x v="13"/>
    <x v="1"/>
    <x v="1"/>
    <x v="0"/>
    <s v="DACH"/>
    <x v="0"/>
    <x v="0"/>
    <n v="1064805.27"/>
    <n v="1093667.42"/>
    <n v="14386"/>
    <n v="14510"/>
    <n v="592340.14"/>
    <n v="20387.59"/>
    <n v="6130830.5700000003"/>
    <n v="89295"/>
    <n v="55"/>
    <n v="225"/>
    <n v="74.016771166411786"/>
    <n v="0.55628963970097556"/>
    <n v="0.973609756062771"/>
    <n v="0.1736804267941138"/>
    <n v="1.5640205755595719E-2"/>
    <n v="52.228108864264975"/>
  </r>
  <r>
    <x v="13"/>
    <x v="1"/>
    <x v="1"/>
    <x v="0"/>
    <s v="DACH"/>
    <x v="0"/>
    <x v="1"/>
    <n v="1030658.5"/>
    <n v="1001351.15"/>
    <n v="5617"/>
    <n v="5547"/>
    <n v="684588.01"/>
    <n v="25730.2"/>
    <n v="4926956.01"/>
    <n v="29131"/>
    <n v="52"/>
    <n v="53"/>
    <n v="183.4891401103792"/>
    <n v="0.66422390151539046"/>
    <n v="1.029267804805537"/>
    <n v="0.20918768056952877"/>
    <n v="9.4356418016734913E-3"/>
    <n v="40.056373444434946"/>
  </r>
  <r>
    <x v="13"/>
    <x v="1"/>
    <x v="1"/>
    <x v="0"/>
    <s v="DACH"/>
    <x v="0"/>
    <x v="2"/>
    <n v="234710.5"/>
    <n v="224465.81"/>
    <n v="1631"/>
    <n v="1576"/>
    <n v="160897.85999999999"/>
    <n v="13074.85"/>
    <n v="1617721.93"/>
    <n v="11933"/>
    <n v="12"/>
    <n v="33"/>
    <n v="143.90588595953403"/>
    <n v="0.68551624234961783"/>
    <n v="1.0456403137742893"/>
    <n v="0.14508704842741424"/>
    <n v="2.023298589822195E-2"/>
    <n v="17.951295808364915"/>
  </r>
  <r>
    <x v="13"/>
    <x v="1"/>
    <x v="1"/>
    <x v="0"/>
    <s v="DACH"/>
    <x v="0"/>
    <x v="3"/>
    <n v="430883.66"/>
    <n v="429618.57"/>
    <n v="3645"/>
    <n v="3570"/>
    <n v="272604.38"/>
    <n v="12843.54"/>
    <n v="2225941.9"/>
    <n v="19500"/>
    <n v="24"/>
    <n v="47"/>
    <n v="118.21225240054869"/>
    <n v="0.63266353613873416"/>
    <n v="1.0029446818371934"/>
    <n v="0.19357363280685808"/>
    <n v="1.2894375857338821E-2"/>
    <n v="33.548668046348588"/>
  </r>
  <r>
    <x v="13"/>
    <x v="1"/>
    <x v="1"/>
    <x v="0"/>
    <s v="DACH"/>
    <x v="1"/>
    <x v="0"/>
    <n v="836555.15"/>
    <n v="832966.81"/>
    <n v="11302"/>
    <n v="11276"/>
    <n v="440898.54"/>
    <n v="14728.6"/>
    <n v="5235087.8600000003"/>
    <n v="77390"/>
    <n v="36"/>
    <n v="204"/>
    <n v="74.018328614404538"/>
    <n v="0.52704061411850722"/>
    <n v="1.0043079027362447"/>
    <n v="0.15979772878157578"/>
    <n v="1.8049902672093436E-2"/>
    <n v="56.798008636258707"/>
  </r>
  <r>
    <x v="13"/>
    <x v="1"/>
    <x v="1"/>
    <x v="0"/>
    <s v="DACH"/>
    <x v="1"/>
    <x v="1"/>
    <n v="874333.33"/>
    <n v="822148.19"/>
    <n v="4765"/>
    <n v="4504"/>
    <n v="530752.07999999996"/>
    <n v="23006.37"/>
    <n v="4327975.16"/>
    <n v="25702"/>
    <n v="48"/>
    <n v="81"/>
    <n v="183.49073032528855"/>
    <n v="0.60703631188347806"/>
    <n v="1.0634741286725937"/>
    <n v="0.20201902683748305"/>
    <n v="1.6998950682056663E-2"/>
    <n v="38.003967162138139"/>
  </r>
  <r>
    <x v="13"/>
    <x v="1"/>
    <x v="1"/>
    <x v="0"/>
    <s v="DACH"/>
    <x v="1"/>
    <x v="2"/>
    <n v="205801.14"/>
    <n v="191515.14"/>
    <n v="1430"/>
    <n v="1322"/>
    <n v="132054.44"/>
    <n v="12286.64"/>
    <n v="1378724.32"/>
    <n v="9820"/>
    <n v="8"/>
    <n v="18"/>
    <n v="143.91688111888112"/>
    <n v="0.64166039119122464"/>
    <n v="1.0745946247382845"/>
    <n v="0.1492692462261056"/>
    <n v="1.2587412587412588E-2"/>
    <n v="16.749993488862703"/>
  </r>
  <r>
    <x v="13"/>
    <x v="1"/>
    <x v="1"/>
    <x v="0"/>
    <s v="DACH"/>
    <x v="1"/>
    <x v="3"/>
    <n v="345424.62"/>
    <n v="321962.39"/>
    <n v="2922"/>
    <n v="2720"/>
    <n v="200456.78"/>
    <n v="9419.58"/>
    <n v="1937889.6"/>
    <n v="16840"/>
    <n v="13"/>
    <n v="28"/>
    <n v="118.21513347022587"/>
    <n v="0.58031989729047107"/>
    <n v="1.0728725799308421"/>
    <n v="0.17824783207464448"/>
    <n v="9.5824777549623538E-3"/>
    <n v="36.670915263737875"/>
  </r>
  <r>
    <x v="13"/>
    <x v="1"/>
    <x v="1"/>
    <x v="0"/>
    <s v="DACH"/>
    <x v="2"/>
    <x v="0"/>
    <n v="82760.600000000006"/>
    <n v="83607.740000000005"/>
    <n v="1118"/>
    <n v="1148"/>
    <n v="39895.730000000003"/>
    <n v="1581.62"/>
    <n v="684907.37"/>
    <n v="9547"/>
    <n v="5"/>
    <n v="18"/>
    <n v="74.025581395348837"/>
    <n v="0.48206187485349311"/>
    <n v="0.9898676844990667"/>
    <n v="0.12083473419186598"/>
    <n v="1.6100178890876567E-2"/>
    <n v="52.326475385996645"/>
  </r>
  <r>
    <x v="13"/>
    <x v="1"/>
    <x v="1"/>
    <x v="0"/>
    <s v="DACH"/>
    <x v="2"/>
    <x v="1"/>
    <n v="79279"/>
    <n v="73645.97"/>
    <n v="432"/>
    <n v="397"/>
    <n v="43377.87"/>
    <n v="2026.33"/>
    <n v="569258.91"/>
    <n v="3298"/>
    <n v="3"/>
    <n v="13"/>
    <n v="183.5162037037037"/>
    <n v="0.54715460588554354"/>
    <n v="1.0764879598978736"/>
    <n v="0.13926703404607227"/>
    <n v="3.0092592592592591E-2"/>
    <n v="39.124426919603422"/>
  </r>
  <r>
    <x v="13"/>
    <x v="1"/>
    <x v="1"/>
    <x v="0"/>
    <s v="DACH"/>
    <x v="2"/>
    <x v="2"/>
    <n v="20625.490000000002"/>
    <n v="18455.79"/>
    <n v="143"/>
    <n v="126"/>
    <n v="11915.01"/>
    <n v="1179.49"/>
    <n v="186113.32"/>
    <n v="1429"/>
    <n v="1"/>
    <n v="2"/>
    <n v="144.23419580419582"/>
    <n v="0.57768373018047081"/>
    <n v="1.1175620225414356"/>
    <n v="0.11082221304740575"/>
    <n v="1.3986013986013986E-2"/>
    <n v="17.486786662031896"/>
  </r>
  <r>
    <x v="13"/>
    <x v="1"/>
    <x v="1"/>
    <x v="0"/>
    <s v="DACH"/>
    <x v="2"/>
    <x v="3"/>
    <n v="31556.28"/>
    <n v="29440.86"/>
    <n v="267"/>
    <n v="252"/>
    <n v="16512.36"/>
    <n v="882.71"/>
    <n v="255918.79"/>
    <n v="2296"/>
    <n v="1"/>
    <n v="7"/>
    <n v="118.18831460674157"/>
    <n v="0.52326700105335611"/>
    <n v="1.0718531999404908"/>
    <n v="0.12330583463605778"/>
    <n v="2.6217228464419477E-2"/>
    <n v="35.749317442874784"/>
  </r>
  <r>
    <x v="13"/>
    <x v="1"/>
    <x v="1"/>
    <x v="1"/>
    <s v="Western Europe"/>
    <x v="0"/>
    <x v="0"/>
    <n v="561619.09"/>
    <n v="594796.24"/>
    <n v="7588"/>
    <n v="8026"/>
    <n v="318338.63"/>
    <n v="10904.31"/>
    <n v="4621712.95"/>
    <n v="69494"/>
    <n v="27"/>
    <n v="68"/>
    <n v="74.014113073273592"/>
    <n v="0.56682302234420134"/>
    <n v="0.94422098229807228"/>
    <n v="0.1215175187372898"/>
    <n v="8.9615181866104371E-3"/>
    <n v="51.504321685645401"/>
  </r>
  <r>
    <x v="13"/>
    <x v="1"/>
    <x v="1"/>
    <x v="1"/>
    <s v="Western Europe"/>
    <x v="0"/>
    <x v="1"/>
    <n v="598988.81000000006"/>
    <n v="615321.18999999994"/>
    <n v="3264"/>
    <n v="3321"/>
    <n v="394132.07"/>
    <n v="14963.27"/>
    <n v="3775370.14"/>
    <n v="21845"/>
    <n v="28"/>
    <n v="42"/>
    <n v="183.5137285539216"/>
    <n v="0.65799571447753757"/>
    <n v="0.97345714682765938"/>
    <n v="0.15865697608129095"/>
    <n v="1.2867647058823529E-2"/>
    <n v="40.03060895111831"/>
  </r>
  <r>
    <x v="13"/>
    <x v="1"/>
    <x v="1"/>
    <x v="1"/>
    <s v="Western Europe"/>
    <x v="0"/>
    <x v="2"/>
    <n v="131214.76"/>
    <n v="132881.14000000001"/>
    <n v="912"/>
    <n v="936"/>
    <n v="88896.27"/>
    <n v="7112.18"/>
    <n v="1209662.73"/>
    <n v="9238"/>
    <n v="5"/>
    <n v="17"/>
    <n v="143.87583333333333"/>
    <n v="0.67748681626975504"/>
    <n v="0.98745961992800479"/>
    <n v="0.10847218546610923"/>
    <n v="1.8640350877192981E-2"/>
    <n v="18.449302464223347"/>
  </r>
  <r>
    <x v="13"/>
    <x v="1"/>
    <x v="1"/>
    <x v="1"/>
    <s v="Western Europe"/>
    <x v="0"/>
    <x v="3"/>
    <n v="218196.71"/>
    <n v="235228.25"/>
    <n v="1846"/>
    <n v="1985"/>
    <n v="136569.29999999999"/>
    <n v="6324.54"/>
    <n v="1657017.74"/>
    <n v="14749"/>
    <n v="12"/>
    <n v="21"/>
    <n v="118.19973456121343"/>
    <n v="0.62589990472358636"/>
    <n v="0.92759568631743849"/>
    <n v="0.13168037054328699"/>
    <n v="1.1375947995666305E-2"/>
    <n v="34.500012649141283"/>
  </r>
  <r>
    <x v="13"/>
    <x v="1"/>
    <x v="1"/>
    <x v="1"/>
    <s v="Western Europe"/>
    <x v="1"/>
    <x v="0"/>
    <n v="526472.81000000006"/>
    <n v="560366.5"/>
    <n v="7113"/>
    <n v="7465"/>
    <n v="279639.17"/>
    <n v="8670.58"/>
    <n v="4200048.7"/>
    <n v="61685"/>
    <n v="29"/>
    <n v="107"/>
    <n v="74.015578518206112"/>
    <n v="0.53115595846250818"/>
    <n v="0.93951513875294124"/>
    <n v="0.1253492155936192"/>
    <n v="1.5042879235203149E-2"/>
    <n v="60.71944552728884"/>
  </r>
  <r>
    <x v="13"/>
    <x v="1"/>
    <x v="1"/>
    <x v="1"/>
    <s v="Western Europe"/>
    <x v="1"/>
    <x v="1"/>
    <n v="502855.24"/>
    <n v="496852.5"/>
    <n v="2740"/>
    <n v="2695"/>
    <n v="303707.55"/>
    <n v="12498.41"/>
    <n v="3411197.6"/>
    <n v="20517"/>
    <n v="19"/>
    <n v="35"/>
    <n v="183.5238102189781"/>
    <n v="0.60396616330377706"/>
    <n v="1.0120815332518203"/>
    <n v="0.14741310793605153"/>
    <n v="1.2773722627737226E-2"/>
    <n v="40.233536905894432"/>
  </r>
  <r>
    <x v="13"/>
    <x v="1"/>
    <x v="1"/>
    <x v="1"/>
    <s v="Western Europe"/>
    <x v="1"/>
    <x v="2"/>
    <n v="126298.16"/>
    <n v="125214.03"/>
    <n v="878"/>
    <n v="882"/>
    <n v="79981.11"/>
    <n v="7011.82"/>
    <n v="1133420.55"/>
    <n v="8716"/>
    <n v="6"/>
    <n v="18"/>
    <n v="143.84756264236901"/>
    <n v="0.63327217118602519"/>
    <n v="1.0086582150578494"/>
    <n v="0.11143097767196827"/>
    <n v="2.0501138952164009E-2"/>
    <n v="18.01217943415547"/>
  </r>
  <r>
    <x v="13"/>
    <x v="1"/>
    <x v="1"/>
    <x v="1"/>
    <s v="Western Europe"/>
    <x v="1"/>
    <x v="3"/>
    <n v="215082.86"/>
    <n v="222070.78"/>
    <n v="1819"/>
    <n v="1864"/>
    <n v="126696.6"/>
    <n v="6714.57"/>
    <n v="1574922.59"/>
    <n v="14175"/>
    <n v="12"/>
    <n v="39"/>
    <n v="118.24236393622868"/>
    <n v="0.58905949083994891"/>
    <n v="0.96853291549658171"/>
    <n v="0.13656725820410004"/>
    <n v="2.1440351841671246E-2"/>
    <n v="32.032261187239094"/>
  </r>
  <r>
    <x v="13"/>
    <x v="1"/>
    <x v="1"/>
    <x v="1"/>
    <s v="Western Europe"/>
    <x v="2"/>
    <x v="0"/>
    <n v="44549.23"/>
    <n v="46908.6"/>
    <n v="602"/>
    <n v="632"/>
    <n v="21202.46"/>
    <n v="873.51"/>
    <n v="542941.72"/>
    <n v="7762"/>
    <n v="2"/>
    <n v="14"/>
    <n v="74.002043189368777"/>
    <n v="0.47593325406522174"/>
    <n v="0.94970282634740766"/>
    <n v="8.205158741531228E-2"/>
    <n v="2.3255813953488372E-2"/>
    <n v="51.000251857448688"/>
  </r>
  <r>
    <x v="13"/>
    <x v="1"/>
    <x v="1"/>
    <x v="1"/>
    <s v="Western Europe"/>
    <x v="2"/>
    <x v="1"/>
    <n v="44041.82"/>
    <n v="43589.52"/>
    <n v="240"/>
    <n v="242"/>
    <n v="24673.040000000001"/>
    <n v="1204.8699999999999"/>
    <n v="435048.82"/>
    <n v="2540"/>
    <n v="2"/>
    <n v="7"/>
    <n v="183.50758333333334"/>
    <n v="0.56021844692158496"/>
    <n v="1.0103763473422052"/>
    <n v="0.10123420171556838"/>
    <n v="2.9166666666666667E-2"/>
    <n v="36.553171711470952"/>
  </r>
  <r>
    <x v="13"/>
    <x v="1"/>
    <x v="1"/>
    <x v="1"/>
    <s v="Western Europe"/>
    <x v="2"/>
    <x v="2"/>
    <n v="11614.19"/>
    <n v="11580.09"/>
    <n v="81"/>
    <n v="79"/>
    <n v="6793.67"/>
    <n v="645.49"/>
    <n v="146168.10999999999"/>
    <n v="1101"/>
    <n v="1"/>
    <n v="2"/>
    <n v="143.38506172839507"/>
    <n v="0.58494565699372925"/>
    <n v="1.0029447094107213"/>
    <n v="7.9457755867541849E-2"/>
    <n v="2.4691358024691357E-2"/>
    <n v="17.99282715456475"/>
  </r>
  <r>
    <x v="13"/>
    <x v="1"/>
    <x v="1"/>
    <x v="1"/>
    <s v="Western Europe"/>
    <x v="2"/>
    <x v="3"/>
    <n v="18138.919999999998"/>
    <n v="19030.240000000002"/>
    <n v="153"/>
    <n v="158"/>
    <n v="9691.4599999999991"/>
    <n v="596.67999999999995"/>
    <n v="195848.27"/>
    <n v="1834"/>
    <n v="1"/>
    <n v="2"/>
    <n v="118.55503267973855"/>
    <n v="0.53429090596353035"/>
    <n v="0.95316296589007798"/>
    <n v="9.261720820919174E-2"/>
    <n v="1.3071895424836602E-2"/>
    <n v="30.399745257089226"/>
  </r>
  <r>
    <x v="13"/>
    <x v="1"/>
    <x v="1"/>
    <x v="2"/>
    <s v="Southern Europe"/>
    <x v="0"/>
    <x v="0"/>
    <n v="380669.81"/>
    <n v="408460.87"/>
    <n v="5143"/>
    <n v="5462"/>
    <n v="215371.36"/>
    <n v="7384.24"/>
    <n v="3569676.03"/>
    <n v="50661"/>
    <n v="22"/>
    <n v="42"/>
    <n v="74.017073692397432"/>
    <n v="0.56576947880369077"/>
    <n v="0.9319615120048097"/>
    <n v="0.10663987622428582"/>
    <n v="8.1664398211160807E-3"/>
    <n v="51.551657313413436"/>
  </r>
  <r>
    <x v="13"/>
    <x v="1"/>
    <x v="1"/>
    <x v="2"/>
    <s v="Southern Europe"/>
    <x v="0"/>
    <x v="1"/>
    <n v="370905.18"/>
    <n v="367271.59"/>
    <n v="2021"/>
    <n v="2026"/>
    <n v="240295.64"/>
    <n v="8680.2800000000007"/>
    <n v="2953577.31"/>
    <n v="17703"/>
    <n v="18"/>
    <n v="23"/>
    <n v="183.52557149925778"/>
    <n v="0.64786272329763639"/>
    <n v="1.0098934687542807"/>
    <n v="0.12557828730069706"/>
    <n v="1.1380504700643246E-2"/>
    <n v="42.729633145474565"/>
  </r>
  <r>
    <x v="13"/>
    <x v="1"/>
    <x v="1"/>
    <x v="2"/>
    <s v="Southern Europe"/>
    <x v="0"/>
    <x v="2"/>
    <n v="93409.14"/>
    <n v="91512.74"/>
    <n v="649"/>
    <n v="629"/>
    <n v="63389.68"/>
    <n v="4702.67"/>
    <n v="943799.39"/>
    <n v="7162"/>
    <n v="4"/>
    <n v="12"/>
    <n v="143.92779661016948"/>
    <n v="0.67862395478643744"/>
    <n v="1.0207227977219346"/>
    <n v="9.8971392638853045E-2"/>
    <n v="1.8489984591679508E-2"/>
    <n v="19.86300123121546"/>
  </r>
  <r>
    <x v="13"/>
    <x v="1"/>
    <x v="1"/>
    <x v="2"/>
    <s v="Southern Europe"/>
    <x v="0"/>
    <x v="3"/>
    <n v="157960.97"/>
    <n v="151951.45000000001"/>
    <n v="1336"/>
    <n v="1277"/>
    <n v="99197.89"/>
    <n v="5157.2"/>
    <n v="1372698.09"/>
    <n v="12805"/>
    <n v="8"/>
    <n v="21"/>
    <n v="118.23425898203593"/>
    <n v="0.62798987623335056"/>
    <n v="1.0395489480357047"/>
    <n v="0.11507335163553699"/>
    <n v="1.5718562874251496E-2"/>
    <n v="30.62921158768324"/>
  </r>
  <r>
    <x v="13"/>
    <x v="1"/>
    <x v="1"/>
    <x v="2"/>
    <s v="Southern Europe"/>
    <x v="1"/>
    <x v="0"/>
    <n v="340400.05"/>
    <n v="352966.35"/>
    <n v="4599"/>
    <n v="4820"/>
    <n v="175915.86"/>
    <n v="6617.9"/>
    <n v="3240565.39"/>
    <n v="48989"/>
    <n v="14"/>
    <n v="50"/>
    <n v="74.016101326375292"/>
    <n v="0.51679152221041091"/>
    <n v="0.96439802264436825"/>
    <n v="0.10504341342730936"/>
    <n v="1.0871928680147858E-2"/>
    <n v="51.436263769473705"/>
  </r>
  <r>
    <x v="13"/>
    <x v="1"/>
    <x v="1"/>
    <x v="2"/>
    <s v="Southern Europe"/>
    <x v="1"/>
    <x v="1"/>
    <n v="328236.51"/>
    <n v="312742.3"/>
    <n v="1789"/>
    <n v="1708"/>
    <n v="202041.03"/>
    <n v="7731.23"/>
    <n v="2692102.66"/>
    <n v="15446"/>
    <n v="13"/>
    <n v="39"/>
    <n v="183.4748518725545"/>
    <n v="0.61553490804542121"/>
    <n v="1.049543058294321"/>
    <n v="0.12192570323451186"/>
    <n v="2.1799888205701508E-2"/>
    <n v="42.455923572316436"/>
  </r>
  <r>
    <x v="13"/>
    <x v="1"/>
    <x v="1"/>
    <x v="2"/>
    <s v="Southern Europe"/>
    <x v="1"/>
    <x v="2"/>
    <n v="80102.02"/>
    <n v="77442.3"/>
    <n v="557"/>
    <n v="528"/>
    <n v="50687.839999999997"/>
    <n v="4404.6499999999996"/>
    <n v="852369.7"/>
    <n v="6666"/>
    <n v="4"/>
    <n v="11"/>
    <n v="143.80973070017953"/>
    <n v="0.63279103323486718"/>
    <n v="1.034344537804275"/>
    <n v="9.3975677455451559E-2"/>
    <n v="1.9748653500897665E-2"/>
    <n v="18.185785476712113"/>
  </r>
  <r>
    <x v="13"/>
    <x v="1"/>
    <x v="1"/>
    <x v="2"/>
    <s v="Southern Europe"/>
    <x v="1"/>
    <x v="3"/>
    <n v="134952.6"/>
    <n v="134219.09"/>
    <n v="1142"/>
    <n v="1144"/>
    <n v="78531.48"/>
    <n v="4342.32"/>
    <n v="1174589.21"/>
    <n v="10763"/>
    <n v="5"/>
    <n v="12"/>
    <n v="118.17215411558669"/>
    <n v="0.58191898488802729"/>
    <n v="1.0054650199163175"/>
    <n v="0.1148934443216961"/>
    <n v="1.0507880910683012E-2"/>
    <n v="31.07845575636987"/>
  </r>
  <r>
    <x v="13"/>
    <x v="1"/>
    <x v="1"/>
    <x v="2"/>
    <s v="Southern Europe"/>
    <x v="2"/>
    <x v="0"/>
    <n v="29774.720000000001"/>
    <n v="29634.26"/>
    <n v="402"/>
    <n v="407"/>
    <n v="14166.58"/>
    <n v="519.63"/>
    <n v="403274.96"/>
    <n v="5613"/>
    <n v="2"/>
    <n v="13"/>
    <n v="74.066467661691547"/>
    <n v="0.47579221567826663"/>
    <n v="1.0047397842902102"/>
    <n v="7.3832305382907984E-2"/>
    <n v="3.2338308457711441E-2"/>
    <n v="57.299847968746995"/>
  </r>
  <r>
    <x v="13"/>
    <x v="1"/>
    <x v="1"/>
    <x v="2"/>
    <s v="Southern Europe"/>
    <x v="2"/>
    <x v="1"/>
    <n v="31957.1"/>
    <n v="30494.95"/>
    <n v="174"/>
    <n v="164"/>
    <n v="17853.75"/>
    <n v="773.51"/>
    <n v="348457.43"/>
    <n v="1991"/>
    <n v="1"/>
    <n v="5"/>
    <n v="183.66149425287355"/>
    <n v="0.55867866608672256"/>
    <n v="1.0479472830747385"/>
    <n v="9.1710198287348901E-2"/>
    <n v="2.8735632183908046E-2"/>
    <n v="41.31439800390428"/>
  </r>
  <r>
    <x v="13"/>
    <x v="1"/>
    <x v="1"/>
    <x v="2"/>
    <s v="Southern Europe"/>
    <x v="2"/>
    <x v="2"/>
    <n v="6907.63"/>
    <n v="6817.84"/>
    <n v="48"/>
    <n v="47"/>
    <n v="3998.48"/>
    <n v="396.73"/>
    <n v="106518.16"/>
    <n v="790"/>
    <n v="0"/>
    <n v="1"/>
    <n v="143.90895833333335"/>
    <n v="0.57884976468050542"/>
    <n v="1.0131698602489938"/>
    <n v="6.4849317712585341E-2"/>
    <n v="2.0833333333333332E-2"/>
    <n v="17.411413303758223"/>
  </r>
  <r>
    <x v="13"/>
    <x v="1"/>
    <x v="1"/>
    <x v="2"/>
    <s v="Southern Europe"/>
    <x v="2"/>
    <x v="3"/>
    <n v="12899.29"/>
    <n v="13354.37"/>
    <n v="109"/>
    <n v="112"/>
    <n v="6741.88"/>
    <n v="377.79"/>
    <n v="157628.91"/>
    <n v="1389"/>
    <n v="1"/>
    <n v="1"/>
    <n v="118.34211009174312"/>
    <n v="0.52265512287885607"/>
    <n v="0.96592276535695809"/>
    <n v="8.1833275380766138E-2"/>
    <n v="9.1743119266055051E-3"/>
    <n v="34.144074750522776"/>
  </r>
  <r>
    <x v="13"/>
    <x v="1"/>
    <x v="1"/>
    <x v="3"/>
    <s v="Southern Europe"/>
    <x v="0"/>
    <x v="0"/>
    <n v="290594.14"/>
    <n v="280907.03999999998"/>
    <n v="3926"/>
    <n v="3811"/>
    <n v="161973.35999999999"/>
    <n v="5275.47"/>
    <n v="3065698.79"/>
    <n v="43787"/>
    <n v="14"/>
    <n v="51"/>
    <n v="74.017865511971479"/>
    <n v="0.55738687641808604"/>
    <n v="1.0344850737809919"/>
    <n v="9.4788875198009923E-2"/>
    <n v="1.2990320937340805E-2"/>
    <n v="55.084028532054965"/>
  </r>
  <r>
    <x v="13"/>
    <x v="1"/>
    <x v="1"/>
    <x v="3"/>
    <s v="Southern Europe"/>
    <x v="0"/>
    <x v="1"/>
    <n v="305400.57"/>
    <n v="292692.56"/>
    <n v="1664"/>
    <n v="1588"/>
    <n v="200746.77"/>
    <n v="7061.33"/>
    <n v="2459801.9500000002"/>
    <n v="14472"/>
    <n v="13"/>
    <n v="17"/>
    <n v="183.53399639423077"/>
    <n v="0.65732283996719454"/>
    <n v="1.043417605148556"/>
    <n v="0.12415656878392181"/>
    <n v="1.0216346153846154E-2"/>
    <n v="43.249723494016003"/>
  </r>
  <r>
    <x v="13"/>
    <x v="1"/>
    <x v="1"/>
    <x v="3"/>
    <s v="Southern Europe"/>
    <x v="0"/>
    <x v="2"/>
    <n v="69517.59"/>
    <n v="60870.68"/>
    <n v="483"/>
    <n v="423"/>
    <n v="48383.79"/>
    <n v="3808.33"/>
    <n v="777484.7"/>
    <n v="5952"/>
    <n v="3"/>
    <n v="10"/>
    <n v="143.92875776397514"/>
    <n v="0.69599348884217649"/>
    <n v="1.1420537769579706"/>
    <n v="8.9413450837038985E-2"/>
    <n v="2.0703933747412008E-2"/>
    <n v="18.254087749748578"/>
  </r>
  <r>
    <x v="13"/>
    <x v="1"/>
    <x v="1"/>
    <x v="3"/>
    <s v="Southern Europe"/>
    <x v="0"/>
    <x v="3"/>
    <n v="117846.03"/>
    <n v="114690.09"/>
    <n v="997"/>
    <n v="969"/>
    <n v="72574.17"/>
    <n v="3308.98"/>
    <n v="1118871.31"/>
    <n v="10036"/>
    <n v="6"/>
    <n v="10"/>
    <n v="118.20063189568705"/>
    <n v="0.6158389043737833"/>
    <n v="1.0275171115481729"/>
    <n v="0.10532581267098537"/>
    <n v="1.0030090270812437E-2"/>
    <n v="35.614004919945117"/>
  </r>
  <r>
    <x v="13"/>
    <x v="1"/>
    <x v="1"/>
    <x v="3"/>
    <s v="Southern Europe"/>
    <x v="1"/>
    <x v="0"/>
    <n v="264282.65000000002"/>
    <n v="255159.51"/>
    <n v="3571"/>
    <n v="3428"/>
    <n v="136560.68"/>
    <n v="4390.2700000000004"/>
    <n v="2743097.05"/>
    <n v="41915"/>
    <n v="14"/>
    <n v="58"/>
    <n v="74.008022962755533"/>
    <n v="0.51672207766949507"/>
    <n v="1.0357546540201461"/>
    <n v="9.6344622586357287E-2"/>
    <n v="1.6241949033884068E-2"/>
    <n v="60.197356882378529"/>
  </r>
  <r>
    <x v="13"/>
    <x v="1"/>
    <x v="1"/>
    <x v="3"/>
    <s v="Southern Europe"/>
    <x v="1"/>
    <x v="1"/>
    <n v="252129.33"/>
    <n v="240879.53"/>
    <n v="1374"/>
    <n v="1307"/>
    <n v="155067.94"/>
    <n v="5999.49"/>
    <n v="2334705.4900000002"/>
    <n v="13367"/>
    <n v="14"/>
    <n v="18"/>
    <n v="183.50024017467248"/>
    <n v="0.61503332436571345"/>
    <n v="1.0467030137430109"/>
    <n v="0.10799192064263316"/>
    <n v="1.3100436681222707E-2"/>
    <n v="42.025127135806542"/>
  </r>
  <r>
    <x v="13"/>
    <x v="1"/>
    <x v="1"/>
    <x v="3"/>
    <s v="Southern Europe"/>
    <x v="1"/>
    <x v="2"/>
    <n v="63077.83"/>
    <n v="56363.81"/>
    <n v="438"/>
    <n v="392"/>
    <n v="39870.559999999998"/>
    <n v="3430.29"/>
    <n v="751300.2"/>
    <n v="5425"/>
    <n v="3"/>
    <n v="6"/>
    <n v="144.0133105022831"/>
    <n v="0.63208515575123614"/>
    <n v="1.1191193427129926"/>
    <n v="8.3958223357321088E-2"/>
    <n v="1.3698630136986301E-2"/>
    <n v="18.388483189467948"/>
  </r>
  <r>
    <x v="13"/>
    <x v="1"/>
    <x v="1"/>
    <x v="3"/>
    <s v="Southern Europe"/>
    <x v="1"/>
    <x v="3"/>
    <n v="109663.57"/>
    <n v="106316.16"/>
    <n v="928"/>
    <n v="916"/>
    <n v="64543.85"/>
    <n v="3055.06"/>
    <n v="1050951.7"/>
    <n v="9405"/>
    <n v="5"/>
    <n v="13"/>
    <n v="118.17195043103449"/>
    <n v="0.5885623639646238"/>
    <n v="1.0314854298725613"/>
    <n v="0.1043469171799237"/>
    <n v="1.4008620689655173E-2"/>
    <n v="35.895717269055275"/>
  </r>
  <r>
    <x v="13"/>
    <x v="1"/>
    <x v="1"/>
    <x v="3"/>
    <s v="Southern Europe"/>
    <x v="2"/>
    <x v="0"/>
    <n v="25180.06"/>
    <n v="25408.400000000001"/>
    <n v="340"/>
    <n v="342"/>
    <n v="12009.33"/>
    <n v="422.45"/>
    <n v="348336.99"/>
    <n v="5002"/>
    <n v="1"/>
    <n v="4"/>
    <n v="74.058999999999997"/>
    <n v="0.47693810102120482"/>
    <n v="0.991013208230349"/>
    <n v="7.2286494753256048E-2"/>
    <n v="1.1764705882352941E-2"/>
    <n v="59.604828973843063"/>
  </r>
  <r>
    <x v="13"/>
    <x v="1"/>
    <x v="1"/>
    <x v="3"/>
    <s v="Southern Europe"/>
    <x v="2"/>
    <x v="1"/>
    <n v="23902.92"/>
    <n v="22141.47"/>
    <n v="130"/>
    <n v="118"/>
    <n v="13363.44"/>
    <n v="598.54999999999995"/>
    <n v="290838.12"/>
    <n v="1794"/>
    <n v="1"/>
    <n v="4"/>
    <n v="183.86861538461537"/>
    <n v="0.55907144399094344"/>
    <n v="1.0795543385330784"/>
    <n v="8.2186337884456132E-2"/>
    <n v="3.0769230769230771E-2"/>
    <n v="39.934708879792829"/>
  </r>
  <r>
    <x v="13"/>
    <x v="1"/>
    <x v="1"/>
    <x v="3"/>
    <s v="Southern Europe"/>
    <x v="2"/>
    <x v="2"/>
    <n v="5695.27"/>
    <n v="5016.79"/>
    <n v="40"/>
    <n v="35"/>
    <n v="3357.21"/>
    <n v="286.83"/>
    <n v="93855"/>
    <n v="696"/>
    <n v="0"/>
    <n v="1"/>
    <n v="142.38175000000001"/>
    <n v="0.58947337000704092"/>
    <n v="1.1352418578413688"/>
    <n v="6.068158329337809E-2"/>
    <n v="2.5000000000000001E-2"/>
    <n v="19.85590768050762"/>
  </r>
  <r>
    <x v="13"/>
    <x v="1"/>
    <x v="1"/>
    <x v="3"/>
    <s v="Southern Europe"/>
    <x v="2"/>
    <x v="3"/>
    <n v="9609.65"/>
    <n v="9166.98"/>
    <n v="81"/>
    <n v="76"/>
    <n v="5109.37"/>
    <n v="308.33"/>
    <n v="131376.69"/>
    <n v="1203"/>
    <n v="0"/>
    <n v="2"/>
    <n v="118.63765432098765"/>
    <n v="0.53169158085882418"/>
    <n v="1.0482896221001901"/>
    <n v="7.3145776469174251E-2"/>
    <n v="2.4691358024691357E-2"/>
    <n v="31.166769370479681"/>
  </r>
  <r>
    <x v="13"/>
    <x v="1"/>
    <x v="1"/>
    <x v="4"/>
    <s v="Western Europe"/>
    <x v="0"/>
    <x v="0"/>
    <n v="242376.82"/>
    <n v="246630.34"/>
    <n v="3275"/>
    <n v="3329"/>
    <n v="135273.79"/>
    <n v="4139.43"/>
    <n v="1643617"/>
    <n v="23257"/>
    <n v="11"/>
    <n v="47"/>
    <n v="74.008189312977095"/>
    <n v="0.55811356052942684"/>
    <n v="0.98275346009740738"/>
    <n v="0.1474655105173529"/>
    <n v="1.4351145038167938E-2"/>
    <n v="58.553187274576452"/>
  </r>
  <r>
    <x v="13"/>
    <x v="1"/>
    <x v="1"/>
    <x v="4"/>
    <s v="Western Europe"/>
    <x v="0"/>
    <x v="1"/>
    <n v="217459.13"/>
    <n v="212122.91"/>
    <n v="1185"/>
    <n v="1167"/>
    <n v="143474.29"/>
    <n v="5849.9"/>
    <n v="1319419.57"/>
    <n v="7606"/>
    <n v="10"/>
    <n v="25"/>
    <n v="183.50981434599157"/>
    <n v="0.65977588524335584"/>
    <n v="1.0251562643563583"/>
    <n v="0.16481423721796093"/>
    <n v="2.1097046413502109E-2"/>
    <n v="37.173136292928085"/>
  </r>
  <r>
    <x v="13"/>
    <x v="1"/>
    <x v="1"/>
    <x v="4"/>
    <s v="Western Europe"/>
    <x v="0"/>
    <x v="2"/>
    <n v="56530.21"/>
    <n v="55399.21"/>
    <n v="393"/>
    <n v="388"/>
    <n v="38707.870000000003"/>
    <n v="3152.28"/>
    <n v="445843.8"/>
    <n v="3364"/>
    <n v="3"/>
    <n v="7"/>
    <n v="143.84277353689566"/>
    <n v="0.68472892635636773"/>
    <n v="1.0204154535777676"/>
    <n v="0.12679375601948487"/>
    <n v="1.7811704834605598E-2"/>
    <n v="17.933118250916795"/>
  </r>
  <r>
    <x v="13"/>
    <x v="1"/>
    <x v="1"/>
    <x v="4"/>
    <s v="Western Europe"/>
    <x v="0"/>
    <x v="3"/>
    <n v="92538.6"/>
    <n v="92610.62"/>
    <n v="783"/>
    <n v="785"/>
    <n v="57328.81"/>
    <n v="2657.83"/>
    <n v="631911.44999999995"/>
    <n v="5701"/>
    <n v="4"/>
    <n v="17"/>
    <n v="118.18467432950192"/>
    <n v="0.61951239806956226"/>
    <n v="0.9992223354081855"/>
    <n v="0.14644235359242186"/>
    <n v="2.1711366538952746E-2"/>
    <n v="34.817350996865869"/>
  </r>
  <r>
    <x v="13"/>
    <x v="1"/>
    <x v="1"/>
    <x v="4"/>
    <s v="Western Europe"/>
    <x v="1"/>
    <x v="0"/>
    <n v="212342.31"/>
    <n v="208779.92"/>
    <n v="2869"/>
    <n v="2850"/>
    <n v="112559.17"/>
    <n v="4109.8999999999996"/>
    <n v="1523074.92"/>
    <n v="21148"/>
    <n v="9"/>
    <n v="45"/>
    <n v="74.012655977692575"/>
    <n v="0.53008357119219429"/>
    <n v="1.0170628957037631"/>
    <n v="0.13941685153610173"/>
    <n v="1.5684907633321716E-2"/>
    <n v="51.666052702012216"/>
  </r>
  <r>
    <x v="13"/>
    <x v="1"/>
    <x v="1"/>
    <x v="4"/>
    <s v="Western Europe"/>
    <x v="1"/>
    <x v="1"/>
    <n v="193262.88"/>
    <n v="179186.28"/>
    <n v="1053"/>
    <n v="967"/>
    <n v="116452.13"/>
    <n v="4765.3"/>
    <n v="1248975.08"/>
    <n v="7004"/>
    <n v="8"/>
    <n v="21"/>
    <n v="183.53549857549859"/>
    <n v="0.60255818396165883"/>
    <n v="1.0785584699900015"/>
    <n v="0.15473717858325883"/>
    <n v="1.9943019943019943E-2"/>
    <n v="40.556288166537257"/>
  </r>
  <r>
    <x v="13"/>
    <x v="1"/>
    <x v="1"/>
    <x v="4"/>
    <s v="Western Europe"/>
    <x v="1"/>
    <x v="2"/>
    <n v="49037.41"/>
    <n v="47732.76"/>
    <n v="341"/>
    <n v="329"/>
    <n v="31301.75"/>
    <n v="2727.77"/>
    <n v="410778.76"/>
    <n v="3039"/>
    <n v="3"/>
    <n v="7"/>
    <n v="143.80472140762464"/>
    <n v="0.63832388374508353"/>
    <n v="1.0273323813665918"/>
    <n v="0.11937669318637605"/>
    <n v="2.0527859237536656E-2"/>
    <n v="17.977105841034987"/>
  </r>
  <r>
    <x v="13"/>
    <x v="1"/>
    <x v="1"/>
    <x v="4"/>
    <s v="Western Europe"/>
    <x v="1"/>
    <x v="3"/>
    <n v="88058.69"/>
    <n v="88667.61"/>
    <n v="745"/>
    <n v="747"/>
    <n v="50550.96"/>
    <n v="2767.9"/>
    <n v="570160.74"/>
    <n v="5006"/>
    <n v="4"/>
    <n v="11"/>
    <n v="118.19958389261745"/>
    <n v="0.57405986848089607"/>
    <n v="0.99313255426643399"/>
    <n v="0.15444537622846499"/>
    <n v="1.4765100671140939E-2"/>
    <n v="31.81425990823368"/>
  </r>
  <r>
    <x v="13"/>
    <x v="1"/>
    <x v="1"/>
    <x v="4"/>
    <s v="Western Europe"/>
    <x v="2"/>
    <x v="0"/>
    <n v="23538.31"/>
    <n v="24051.4"/>
    <n v="318"/>
    <n v="326"/>
    <n v="11062.79"/>
    <n v="396.87"/>
    <n v="242830.84"/>
    <n v="3384"/>
    <n v="1"/>
    <n v="5"/>
    <n v="74.0198427672956"/>
    <n v="0.46999083621551418"/>
    <n v="0.97866693830712559"/>
    <n v="9.6932951350001517E-2"/>
    <n v="1.5723270440251572E-2"/>
    <n v="59.309874770075844"/>
  </r>
  <r>
    <x v="13"/>
    <x v="1"/>
    <x v="1"/>
    <x v="4"/>
    <s v="Western Europe"/>
    <x v="2"/>
    <x v="1"/>
    <n v="23227.22"/>
    <n v="22928.87"/>
    <n v="127"/>
    <n v="123"/>
    <n v="12934.89"/>
    <n v="566.66999999999996"/>
    <n v="202294.87"/>
    <n v="1239"/>
    <n v="1"/>
    <n v="4"/>
    <n v="182.89149606299213"/>
    <n v="0.55688498236121231"/>
    <n v="1.0130119800932189"/>
    <n v="0.11481863084318451"/>
    <n v="3.1496062992125984E-2"/>
    <n v="40.98897065311381"/>
  </r>
  <r>
    <x v="13"/>
    <x v="1"/>
    <x v="1"/>
    <x v="4"/>
    <s v="Western Europe"/>
    <x v="2"/>
    <x v="2"/>
    <n v="5505.34"/>
    <n v="5152.8900000000003"/>
    <n v="38"/>
    <n v="35"/>
    <n v="3203.66"/>
    <n v="326.85000000000002"/>
    <n v="64155.79"/>
    <n v="489"/>
    <n v="0"/>
    <n v="1"/>
    <n v="144.87736842105264"/>
    <n v="0.58191864625981315"/>
    <n v="1.0683985103505023"/>
    <n v="8.581205219357442E-2"/>
    <n v="2.6315789473684209E-2"/>
    <n v="16.843628575799297"/>
  </r>
  <r>
    <x v="13"/>
    <x v="1"/>
    <x v="1"/>
    <x v="4"/>
    <s v="Western Europe"/>
    <x v="2"/>
    <x v="3"/>
    <n v="9063.16"/>
    <n v="8606.2999999999993"/>
    <n v="77"/>
    <n v="72"/>
    <n v="4830.42"/>
    <n v="284.64999999999998"/>
    <n v="90197.45"/>
    <n v="810"/>
    <n v="0"/>
    <n v="2"/>
    <n v="117.70337662337663"/>
    <n v="0.53297304692844438"/>
    <n v="1.0530843684277797"/>
    <n v="0.10048133289799213"/>
    <n v="2.5974025974025976E-2"/>
    <n v="31.839662743720361"/>
  </r>
  <r>
    <x v="13"/>
    <x v="1"/>
    <x v="1"/>
    <x v="5"/>
    <s v="Central &amp; Eastern Europe"/>
    <x v="0"/>
    <x v="0"/>
    <n v="179929.58"/>
    <n v="181278.29"/>
    <n v="2431"/>
    <n v="2444"/>
    <n v="99892.11"/>
    <n v="3092.24"/>
    <n v="2069461.78"/>
    <n v="28563"/>
    <n v="8"/>
    <n v="51"/>
    <n v="74.014635952283001"/>
    <n v="0.55517336282338903"/>
    <n v="0.99256000263462318"/>
    <n v="8.6945108983844097E-2"/>
    <n v="2.097902097902098E-2"/>
    <n v="58.187456342327891"/>
  </r>
  <r>
    <x v="13"/>
    <x v="1"/>
    <x v="1"/>
    <x v="5"/>
    <s v="Central &amp; Eastern Europe"/>
    <x v="0"/>
    <x v="1"/>
    <n v="199593.9"/>
    <n v="192675.67"/>
    <n v="1088"/>
    <n v="1064"/>
    <n v="131426.88"/>
    <n v="4631.58"/>
    <n v="1773287.19"/>
    <n v="9960"/>
    <n v="10"/>
    <n v="9"/>
    <n v="183.4502757352941"/>
    <n v="0.658471426230962"/>
    <n v="1.0359060902707642"/>
    <n v="0.11255587990798038"/>
    <n v="8.2720588235294119E-3"/>
    <n v="43.094127705880069"/>
  </r>
  <r>
    <x v="13"/>
    <x v="1"/>
    <x v="1"/>
    <x v="5"/>
    <s v="Central &amp; Eastern Europe"/>
    <x v="0"/>
    <x v="2"/>
    <n v="52902.76"/>
    <n v="46592.69"/>
    <n v="368"/>
    <n v="330"/>
    <n v="36638.17"/>
    <n v="2622.57"/>
    <n v="585246.39"/>
    <n v="4339"/>
    <n v="2"/>
    <n v="8"/>
    <n v="143.75749999999999"/>
    <n v="0.69255687226904605"/>
    <n v="1.135430472033274"/>
    <n v="9.0393996279071451E-2"/>
    <n v="2.1739130434782608E-2"/>
    <n v="20.17210598763808"/>
  </r>
  <r>
    <x v="13"/>
    <x v="1"/>
    <x v="1"/>
    <x v="5"/>
    <s v="Central &amp; Eastern Europe"/>
    <x v="0"/>
    <x v="3"/>
    <n v="78874.539999999994"/>
    <n v="74806.19"/>
    <n v="667"/>
    <n v="632"/>
    <n v="49706.5"/>
    <n v="2269.19"/>
    <n v="816238.97"/>
    <n v="7479"/>
    <n v="4"/>
    <n v="9"/>
    <n v="118.25268365817091"/>
    <n v="0.63019701921557958"/>
    <n v="1.0543852052884928"/>
    <n v="9.6631676382714235E-2"/>
    <n v="1.3493253373313344E-2"/>
    <n v="34.758896346273339"/>
  </r>
  <r>
    <x v="13"/>
    <x v="1"/>
    <x v="1"/>
    <x v="5"/>
    <s v="Central &amp; Eastern Europe"/>
    <x v="1"/>
    <x v="0"/>
    <n v="167472.62"/>
    <n v="158707.49"/>
    <n v="2263"/>
    <n v="2145"/>
    <n v="89019.77"/>
    <n v="3154.16"/>
    <n v="1887697.62"/>
    <n v="26769"/>
    <n v="6"/>
    <n v="43"/>
    <n v="74.004692885550156"/>
    <n v="0.53154820172993056"/>
    <n v="1.0552282063058271"/>
    <n v="8.8717927185816961E-2"/>
    <n v="1.9001325673884226E-2"/>
    <n v="53.095790955436634"/>
  </r>
  <r>
    <x v="13"/>
    <x v="1"/>
    <x v="1"/>
    <x v="5"/>
    <s v="Central &amp; Eastern Europe"/>
    <x v="1"/>
    <x v="1"/>
    <n v="157479.01999999999"/>
    <n v="143808.95999999999"/>
    <n v="858"/>
    <n v="795"/>
    <n v="95589.04"/>
    <n v="4039.83"/>
    <n v="1542605"/>
    <n v="8645"/>
    <n v="8"/>
    <n v="11"/>
    <n v="183.54198135198135"/>
    <n v="0.60699539532313573"/>
    <n v="1.0950570812833915"/>
    <n v="0.10208641875269429"/>
    <n v="1.282051282051282E-2"/>
    <n v="38.98159576021763"/>
  </r>
  <r>
    <x v="13"/>
    <x v="1"/>
    <x v="1"/>
    <x v="5"/>
    <s v="Central &amp; Eastern Europe"/>
    <x v="1"/>
    <x v="2"/>
    <n v="45542.57"/>
    <n v="40207.019999999997"/>
    <n v="316"/>
    <n v="282"/>
    <n v="29413.69"/>
    <n v="2413.4299999999998"/>
    <n v="505324.3"/>
    <n v="3722"/>
    <n v="2"/>
    <n v="3"/>
    <n v="144.12205696202531"/>
    <n v="0.64585046474101038"/>
    <n v="1.1327019510523288"/>
    <n v="9.0125430342455334E-2"/>
    <n v="9.4936708860759497E-3"/>
    <n v="18.8704748014237"/>
  </r>
  <r>
    <x v="13"/>
    <x v="1"/>
    <x v="1"/>
    <x v="5"/>
    <s v="Central &amp; Eastern Europe"/>
    <x v="1"/>
    <x v="3"/>
    <n v="60830.78"/>
    <n v="59088.41"/>
    <n v="515"/>
    <n v="509"/>
    <n v="35272.03"/>
    <n v="1986.67"/>
    <n v="692834.93"/>
    <n v="6147"/>
    <n v="2"/>
    <n v="10"/>
    <n v="118.11801941747572"/>
    <n v="0.57983852911305755"/>
    <n v="1.0294875086332496"/>
    <n v="8.7799816905882608E-2"/>
    <n v="1.9417475728155338E-2"/>
    <n v="30.619468759280604"/>
  </r>
  <r>
    <x v="13"/>
    <x v="1"/>
    <x v="1"/>
    <x v="5"/>
    <s v="Central &amp; Eastern Europe"/>
    <x v="2"/>
    <x v="0"/>
    <n v="14622.27"/>
    <n v="14708.22"/>
    <n v="198"/>
    <n v="201"/>
    <n v="7026.85"/>
    <n v="286.93"/>
    <n v="247892.56"/>
    <n v="3579"/>
    <n v="1"/>
    <n v="3"/>
    <n v="73.849848484848494"/>
    <n v="0.48055808024335483"/>
    <n v="0.99415632890995653"/>
    <n v="5.8986320525311449E-2"/>
    <n v="1.5151515151515152E-2"/>
    <n v="50.961105496114037"/>
  </r>
  <r>
    <x v="13"/>
    <x v="1"/>
    <x v="1"/>
    <x v="5"/>
    <s v="Central &amp; Eastern Europe"/>
    <x v="2"/>
    <x v="1"/>
    <n v="14142.35"/>
    <n v="13217.94"/>
    <n v="77"/>
    <n v="72"/>
    <n v="7821.27"/>
    <n v="336.81"/>
    <n v="200307.28"/>
    <n v="1154"/>
    <n v="1"/>
    <n v="2"/>
    <n v="183.66688311688313"/>
    <n v="0.55303892210276229"/>
    <n v="1.0699360112090084"/>
    <n v="7.0603275128093196E-2"/>
    <n v="2.5974025974025976E-2"/>
    <n v="41.989103648941537"/>
  </r>
  <r>
    <x v="13"/>
    <x v="1"/>
    <x v="1"/>
    <x v="5"/>
    <s v="Central &amp; Eastern Europe"/>
    <x v="2"/>
    <x v="2"/>
    <n v="3907.84"/>
    <n v="3538.37"/>
    <n v="27"/>
    <n v="24"/>
    <n v="2251.42"/>
    <n v="206"/>
    <n v="64903.8"/>
    <n v="486"/>
    <n v="0"/>
    <n v="1"/>
    <n v="144.73481481481483"/>
    <n v="0.57612901244677361"/>
    <n v="1.1044181360343888"/>
    <n v="6.0209725778767959E-2"/>
    <n v="3.7037037037037035E-2"/>
    <n v="18.97009708737864"/>
  </r>
  <r>
    <x v="13"/>
    <x v="1"/>
    <x v="1"/>
    <x v="5"/>
    <s v="Central &amp; Eastern Europe"/>
    <x v="2"/>
    <x v="3"/>
    <n v="5766.99"/>
    <n v="5294.96"/>
    <n v="49"/>
    <n v="46"/>
    <n v="3079.77"/>
    <n v="181.83"/>
    <n v="91508.32"/>
    <n v="868"/>
    <n v="0"/>
    <n v="1"/>
    <n v="117.69367346938775"/>
    <n v="0.53403421889061709"/>
    <n v="1.0891470379379635"/>
    <n v="6.3021482636770071E-2"/>
    <n v="2.0408163265306121E-2"/>
    <n v="31.716383435076718"/>
  </r>
  <r>
    <x v="13"/>
    <x v="1"/>
    <x v="1"/>
    <x v="6"/>
    <s v="DACH"/>
    <x v="0"/>
    <x v="0"/>
    <n v="196566.02"/>
    <n v="206841.61"/>
    <n v="2656"/>
    <n v="2822"/>
    <n v="109111.61"/>
    <n v="3677.57"/>
    <n v="1319753.99"/>
    <n v="19195"/>
    <n v="9"/>
    <n v="51"/>
    <n v="74.008290662650595"/>
    <n v="0.55508887039580901"/>
    <n v="0.95032145611320662"/>
    <n v="0.14894140990625077"/>
    <n v="1.9201807228915662E-2"/>
    <n v="53.449973759846849"/>
  </r>
  <r>
    <x v="13"/>
    <x v="1"/>
    <x v="1"/>
    <x v="6"/>
    <s v="DACH"/>
    <x v="0"/>
    <x v="1"/>
    <n v="188976.34"/>
    <n v="181027.28"/>
    <n v="1030"/>
    <n v="970"/>
    <n v="123040.7"/>
    <n v="4731.4799999999996"/>
    <n v="1068344.54"/>
    <n v="6425"/>
    <n v="7"/>
    <n v="19"/>
    <n v="183.47217475728155"/>
    <n v="0.65109050159400905"/>
    <n v="1.0439108403993034"/>
    <n v="0.17688707427661865"/>
    <n v="1.8446601941747572E-2"/>
    <n v="39.940217437250084"/>
  </r>
  <r>
    <x v="13"/>
    <x v="1"/>
    <x v="1"/>
    <x v="6"/>
    <s v="DACH"/>
    <x v="0"/>
    <x v="2"/>
    <n v="46567.8"/>
    <n v="43206.51"/>
    <n v="324"/>
    <n v="302"/>
    <n v="31908.48"/>
    <n v="2509.33"/>
    <n v="344337.25"/>
    <n v="2487"/>
    <n v="2"/>
    <n v="4"/>
    <n v="143.72777777777779"/>
    <n v="0.68520479816525581"/>
    <n v="1.0777959154766261"/>
    <n v="0.13523892637232829"/>
    <n v="1.2345679012345678E-2"/>
    <n v="18.557862058796573"/>
  </r>
  <r>
    <x v="13"/>
    <x v="1"/>
    <x v="1"/>
    <x v="6"/>
    <s v="DACH"/>
    <x v="0"/>
    <x v="3"/>
    <n v="79450.59"/>
    <n v="76575.63"/>
    <n v="672"/>
    <n v="635"/>
    <n v="49685"/>
    <n v="2224.5500000000002"/>
    <n v="488474.46"/>
    <n v="4526"/>
    <n v="4"/>
    <n v="11"/>
    <n v="118.23004464285714"/>
    <n v="0.62535721887024376"/>
    <n v="1.0375440593828611"/>
    <n v="0.16265044850041901"/>
    <n v="1.636904761904762E-2"/>
    <n v="35.715353667033774"/>
  </r>
  <r>
    <x v="13"/>
    <x v="1"/>
    <x v="1"/>
    <x v="6"/>
    <s v="DACH"/>
    <x v="1"/>
    <x v="0"/>
    <n v="154841.34"/>
    <n v="163340.21"/>
    <n v="2092"/>
    <n v="2198"/>
    <n v="81646.61"/>
    <n v="2955.72"/>
    <n v="1133151.71"/>
    <n v="16369"/>
    <n v="9"/>
    <n v="39"/>
    <n v="74.015936902485663"/>
    <n v="0.52729206554270325"/>
    <n v="0.94796829268188165"/>
    <n v="0.13664661018779206"/>
    <n v="1.8642447418738051E-2"/>
    <n v="52.38701230157119"/>
  </r>
  <r>
    <x v="13"/>
    <x v="1"/>
    <x v="1"/>
    <x v="6"/>
    <s v="DACH"/>
    <x v="1"/>
    <x v="1"/>
    <n v="161282.03"/>
    <n v="151348.76"/>
    <n v="879"/>
    <n v="834"/>
    <n v="98151.7"/>
    <n v="3788.87"/>
    <n v="924838.52"/>
    <n v="5249"/>
    <n v="9"/>
    <n v="10"/>
    <n v="183.48353811149033"/>
    <n v="0.6085718291120219"/>
    <n v="1.0656316576363096"/>
    <n v="0.17438939502649609"/>
    <n v="1.1376564277588168E-2"/>
    <n v="42.567316904512431"/>
  </r>
  <r>
    <x v="13"/>
    <x v="1"/>
    <x v="1"/>
    <x v="6"/>
    <s v="DACH"/>
    <x v="1"/>
    <x v="2"/>
    <n v="39181.519999999997"/>
    <n v="37398.74"/>
    <n v="272"/>
    <n v="263"/>
    <n v="24870.01"/>
    <n v="2255.5500000000002"/>
    <n v="306437.65999999997"/>
    <n v="2392"/>
    <n v="1"/>
    <n v="6"/>
    <n v="144.04970588235292"/>
    <n v="0.63473826436544578"/>
    <n v="1.0476695204169979"/>
    <n v="0.12786130790843397"/>
    <n v="2.2058823529411766E-2"/>
    <n v="17.37116002748775"/>
  </r>
  <r>
    <x v="13"/>
    <x v="1"/>
    <x v="1"/>
    <x v="6"/>
    <s v="DACH"/>
    <x v="1"/>
    <x v="3"/>
    <n v="65302.01"/>
    <n v="66210.03"/>
    <n v="552"/>
    <n v="550"/>
    <n v="37614.629999999997"/>
    <n v="1881.27"/>
    <n v="417755.76"/>
    <n v="3960"/>
    <n v="3"/>
    <n v="7"/>
    <n v="118.3007427536232"/>
    <n v="0.57601029432325279"/>
    <n v="0.98628576365242548"/>
    <n v="0.15631624085805543"/>
    <n v="1.2681159420289856E-2"/>
    <n v="34.711662866042623"/>
  </r>
  <r>
    <x v="13"/>
    <x v="1"/>
    <x v="1"/>
    <x v="6"/>
    <s v="DACH"/>
    <x v="2"/>
    <x v="0"/>
    <n v="16024.07"/>
    <n v="16106.08"/>
    <n v="216"/>
    <n v="213"/>
    <n v="7530.39"/>
    <n v="302.31"/>
    <n v="150679.66"/>
    <n v="2129"/>
    <n v="1"/>
    <n v="6"/>
    <n v="74.185509259259263"/>
    <n v="0.4699424053938856"/>
    <n v="0.99490813407110856"/>
    <n v="0.10634527579900299"/>
    <n v="2.7777777777777776E-2"/>
    <n v="53.005424894975356"/>
  </r>
  <r>
    <x v="13"/>
    <x v="1"/>
    <x v="1"/>
    <x v="6"/>
    <s v="DACH"/>
    <x v="2"/>
    <x v="1"/>
    <n v="14035.63"/>
    <n v="13603.84"/>
    <n v="76"/>
    <n v="73"/>
    <n v="7858.44"/>
    <n v="358.25"/>
    <n v="118961.28"/>
    <n v="689"/>
    <n v="1"/>
    <n v="1"/>
    <n v="184.67934210526315"/>
    <n v="0.55989221716445936"/>
    <n v="1.0317403027380503"/>
    <n v="0.11798486028395121"/>
    <n v="1.3157894736842105E-2"/>
    <n v="39.178311235170966"/>
  </r>
  <r>
    <x v="13"/>
    <x v="1"/>
    <x v="1"/>
    <x v="6"/>
    <s v="DACH"/>
    <x v="2"/>
    <x v="2"/>
    <n v="3523.92"/>
    <n v="3429.49"/>
    <n v="24"/>
    <n v="24"/>
    <n v="2047.45"/>
    <n v="175.34"/>
    <n v="38314.99"/>
    <n v="287"/>
    <n v="0"/>
    <n v="1"/>
    <n v="146.83000000000001"/>
    <n v="0.58101489250607274"/>
    <n v="1.0275347063265967"/>
    <n v="9.1972358599075724E-2"/>
    <n v="4.1666666666666664E-2"/>
    <n v="20.097638873046652"/>
  </r>
  <r>
    <x v="13"/>
    <x v="1"/>
    <x v="1"/>
    <x v="6"/>
    <s v="DACH"/>
    <x v="2"/>
    <x v="3"/>
    <n v="5823.57"/>
    <n v="5756.01"/>
    <n v="49"/>
    <n v="48"/>
    <n v="3117.91"/>
    <n v="176.84"/>
    <n v="54301.04"/>
    <n v="521"/>
    <n v="0"/>
    <n v="1"/>
    <n v="118.84836734693877"/>
    <n v="0.53539495532808912"/>
    <n v="1.011737297190241"/>
    <n v="0.10724601223107329"/>
    <n v="2.0408163265306121E-2"/>
    <n v="32.931293824926485"/>
  </r>
  <r>
    <x v="14"/>
    <x v="1"/>
    <x v="2"/>
    <x v="0"/>
    <s v="DACH"/>
    <x v="0"/>
    <x v="0"/>
    <n v="1093842.98"/>
    <n v="1109220.04"/>
    <n v="14778"/>
    <n v="14960"/>
    <n v="611956.89"/>
    <n v="19872.599999999999"/>
    <n v="6483702.5099999998"/>
    <n v="96986"/>
    <n v="62"/>
    <n v="200"/>
    <n v="74.018336716741103"/>
    <n v="0.55945588278127456"/>
    <n v="0.98613705176116362"/>
    <n v="0.1687065343163007"/>
    <n v="1.3533631073216944E-2"/>
    <n v="55.042771454163024"/>
  </r>
  <r>
    <x v="14"/>
    <x v="1"/>
    <x v="2"/>
    <x v="0"/>
    <s v="DACH"/>
    <x v="0"/>
    <x v="1"/>
    <n v="1077976.98"/>
    <n v="980994.63"/>
    <n v="5875"/>
    <n v="5288"/>
    <n v="709316.66"/>
    <n v="26046.27"/>
    <n v="5217219.4000000004"/>
    <n v="29418"/>
    <n v="41"/>
    <n v="61"/>
    <n v="183.48544340425531"/>
    <n v="0.65800724241810804"/>
    <n v="1.0988612445309716"/>
    <n v="0.20661906225373614"/>
    <n v="1.0382978723404256E-2"/>
    <n v="41.387000134760179"/>
  </r>
  <r>
    <x v="14"/>
    <x v="1"/>
    <x v="2"/>
    <x v="0"/>
    <s v="DACH"/>
    <x v="0"/>
    <x v="2"/>
    <n v="255236.17"/>
    <n v="238449.53"/>
    <n v="1773"/>
    <n v="1650"/>
    <n v="173309"/>
    <n v="14365.04"/>
    <n v="1710879.17"/>
    <n v="12425"/>
    <n v="12"/>
    <n v="20"/>
    <n v="143.95723068245911"/>
    <n v="0.6790142635348273"/>
    <n v="1.0703991322608186"/>
    <n v="0.14918421737521068"/>
    <n v="1.1280315848843767E-2"/>
    <n v="17.767870468860512"/>
  </r>
  <r>
    <x v="14"/>
    <x v="1"/>
    <x v="2"/>
    <x v="0"/>
    <s v="DACH"/>
    <x v="0"/>
    <x v="3"/>
    <n v="429779.3"/>
    <n v="407150.49"/>
    <n v="3635"/>
    <n v="3425"/>
    <n v="266877.86"/>
    <n v="11992.42"/>
    <n v="2382595.91"/>
    <n v="21236"/>
    <n v="19"/>
    <n v="29"/>
    <n v="118.23364511691884"/>
    <n v="0.62096489989164205"/>
    <n v="1.0555784913828792"/>
    <n v="0.18038279097020693"/>
    <n v="7.9779917469050901E-3"/>
    <n v="35.837579070779711"/>
  </r>
  <r>
    <x v="14"/>
    <x v="1"/>
    <x v="2"/>
    <x v="0"/>
    <s v="DACH"/>
    <x v="1"/>
    <x v="0"/>
    <n v="946778.4"/>
    <n v="903310.03"/>
    <n v="12792"/>
    <n v="12240"/>
    <n v="496600.78"/>
    <n v="16404.7"/>
    <n v="5618682.5599999996"/>
    <n v="78595"/>
    <n v="48"/>
    <n v="194"/>
    <n v="74.013320825515947"/>
    <n v="0.52451638102432419"/>
    <n v="1.0481212081747835"/>
    <n v="0.16850540849917672"/>
    <n v="1.5165728580362726E-2"/>
    <n v="57.713850298999674"/>
  </r>
  <r>
    <x v="14"/>
    <x v="1"/>
    <x v="2"/>
    <x v="0"/>
    <s v="DACH"/>
    <x v="1"/>
    <x v="1"/>
    <n v="863048.55"/>
    <n v="817295.96"/>
    <n v="4703"/>
    <n v="4394"/>
    <n v="521159.87"/>
    <n v="22436.05"/>
    <n v="4652791.26"/>
    <n v="28280"/>
    <n v="34"/>
    <n v="87"/>
    <n v="183.51021688284075"/>
    <n v="0.60385927303857934"/>
    <n v="1.055980443118794"/>
    <n v="0.18549049415124633"/>
    <n v="1.8498830533701893E-2"/>
    <n v="38.46704522409248"/>
  </r>
  <r>
    <x v="14"/>
    <x v="1"/>
    <x v="2"/>
    <x v="0"/>
    <s v="DACH"/>
    <x v="1"/>
    <x v="2"/>
    <n v="223884.05"/>
    <n v="200565.57"/>
    <n v="1556"/>
    <n v="1395"/>
    <n v="141348.57"/>
    <n v="12126.9"/>
    <n v="1446560.93"/>
    <n v="10753"/>
    <n v="10"/>
    <n v="29"/>
    <n v="143.88435089974291"/>
    <n v="0.63134720852155402"/>
    <n v="1.1162636239111228"/>
    <n v="0.15476987201638301"/>
    <n v="1.8637532133676093E-2"/>
    <n v="18.461770938986881"/>
  </r>
  <r>
    <x v="14"/>
    <x v="1"/>
    <x v="2"/>
    <x v="0"/>
    <s v="DACH"/>
    <x v="1"/>
    <x v="3"/>
    <n v="351075.98"/>
    <n v="347014.2"/>
    <n v="2970"/>
    <n v="2981"/>
    <n v="203930.72"/>
    <n v="10098.82"/>
    <n v="2047293.33"/>
    <n v="18882"/>
    <n v="17"/>
    <n v="49"/>
    <n v="118.20740067340067"/>
    <n v="0.58087346220610137"/>
    <n v="1.0117049388757"/>
    <n v="0.17148298920116151"/>
    <n v="1.6498316498316498E-2"/>
    <n v="34.764059563394532"/>
  </r>
  <r>
    <x v="14"/>
    <x v="1"/>
    <x v="2"/>
    <x v="0"/>
    <s v="DACH"/>
    <x v="2"/>
    <x v="0"/>
    <n v="81930.89"/>
    <n v="81658.09"/>
    <n v="1107"/>
    <n v="1119"/>
    <n v="38960.720000000001"/>
    <n v="1387.59"/>
    <n v="730617.96"/>
    <n v="10657"/>
    <n v="4"/>
    <n v="20"/>
    <n v="74.011644083107498"/>
    <n v="0.47553151198528421"/>
    <n v="1.0033407590111403"/>
    <n v="0.11213916778065516"/>
    <n v="1.8066847335140017E-2"/>
    <n v="59.045460114298898"/>
  </r>
  <r>
    <x v="14"/>
    <x v="1"/>
    <x v="2"/>
    <x v="0"/>
    <s v="DACH"/>
    <x v="2"/>
    <x v="1"/>
    <n v="89784.05"/>
    <n v="83491.08"/>
    <n v="489"/>
    <n v="450"/>
    <n v="50104.99"/>
    <n v="2402.8000000000002"/>
    <n v="607377.38"/>
    <n v="3591"/>
    <n v="5"/>
    <n v="6"/>
    <n v="183.60746421267893"/>
    <n v="0.55806114783193672"/>
    <n v="1.0753729619978565"/>
    <n v="0.14782251192825127"/>
    <n v="1.2269938650306749E-2"/>
    <n v="37.366426668886298"/>
  </r>
  <r>
    <x v="14"/>
    <x v="1"/>
    <x v="2"/>
    <x v="0"/>
    <s v="DACH"/>
    <x v="2"/>
    <x v="2"/>
    <n v="18524.810000000001"/>
    <n v="17795.62"/>
    <n v="129"/>
    <n v="124"/>
    <n v="10913.16"/>
    <n v="980.52"/>
    <n v="185279.92"/>
    <n v="1453"/>
    <n v="1"/>
    <n v="3"/>
    <n v="143.60317829457367"/>
    <n v="0.58911049560022477"/>
    <n v="1.0409758131495279"/>
    <n v="9.9982825985676163E-2"/>
    <n v="2.3255813953488372E-2"/>
    <n v="18.892842573328441"/>
  </r>
  <r>
    <x v="14"/>
    <x v="1"/>
    <x v="2"/>
    <x v="0"/>
    <s v="DACH"/>
    <x v="2"/>
    <x v="3"/>
    <n v="32751.66"/>
    <n v="30853.41"/>
    <n v="277"/>
    <n v="265"/>
    <n v="17215.29"/>
    <n v="994.17"/>
    <n v="269922.86"/>
    <n v="2373"/>
    <n v="2"/>
    <n v="5"/>
    <n v="118.23703971119133"/>
    <n v="0.52563106724972108"/>
    <n v="1.0615248039033611"/>
    <n v="0.12133711090642713"/>
    <n v="1.8050541516245487E-2"/>
    <n v="32.943721898669246"/>
  </r>
  <r>
    <x v="14"/>
    <x v="1"/>
    <x v="2"/>
    <x v="1"/>
    <s v="Western Europe"/>
    <x v="0"/>
    <x v="0"/>
    <n v="628618.51"/>
    <n v="682032.09"/>
    <n v="8493"/>
    <n v="9284"/>
    <n v="350974.87"/>
    <n v="11596.88"/>
    <n v="4938973.37"/>
    <n v="75166"/>
    <n v="30"/>
    <n v="146"/>
    <n v="74.016073236783228"/>
    <n v="0.55832729138058623"/>
    <n v="0.92168465269720667"/>
    <n v="0.12727716124535413"/>
    <n v="1.7190627575650534E-2"/>
    <n v="54.205830361269591"/>
  </r>
  <r>
    <x v="14"/>
    <x v="1"/>
    <x v="2"/>
    <x v="1"/>
    <s v="Western Europe"/>
    <x v="0"/>
    <x v="1"/>
    <n v="589188.35"/>
    <n v="623721.19999999995"/>
    <n v="3211"/>
    <n v="3416"/>
    <n v="383488.2"/>
    <n v="14031.34"/>
    <n v="3791795.35"/>
    <n v="22633"/>
    <n v="29"/>
    <n v="60"/>
    <n v="183.49061040174399"/>
    <n v="0.65087539493949609"/>
    <n v="0.94463415705606935"/>
    <n v="0.1553850605360334"/>
    <n v="1.8685767673621925E-2"/>
    <n v="41.990882552913689"/>
  </r>
  <r>
    <x v="14"/>
    <x v="1"/>
    <x v="2"/>
    <x v="1"/>
    <s v="Western Europe"/>
    <x v="0"/>
    <x v="2"/>
    <n v="148394.63"/>
    <n v="154799.59"/>
    <n v="1031"/>
    <n v="1088"/>
    <n v="101177.37"/>
    <n v="8663.32"/>
    <n v="1294279.3799999999"/>
    <n v="9384"/>
    <n v="7"/>
    <n v="11"/>
    <n v="143.93271580989332"/>
    <n v="0.68181287961700499"/>
    <n v="0.95862417981856418"/>
    <n v="0.11465424876041834"/>
    <n v="1.066925315227934E-2"/>
    <n v="17.129071764635267"/>
  </r>
  <r>
    <x v="14"/>
    <x v="1"/>
    <x v="2"/>
    <x v="1"/>
    <s v="Western Europe"/>
    <x v="0"/>
    <x v="3"/>
    <n v="241815.65"/>
    <n v="248793.54"/>
    <n v="2045"/>
    <n v="2105"/>
    <n v="152266.18"/>
    <n v="6741.57"/>
    <n v="1868648.35"/>
    <n v="17856"/>
    <n v="10"/>
    <n v="42"/>
    <n v="118.24726161369193"/>
    <n v="0.62967876562166258"/>
    <n v="0.97195309010032971"/>
    <n v="0.12940671796274564"/>
    <n v="2.0537897310513448E-2"/>
    <n v="35.869337557868569"/>
  </r>
  <r>
    <x v="14"/>
    <x v="1"/>
    <x v="2"/>
    <x v="1"/>
    <s v="Western Europe"/>
    <x v="1"/>
    <x v="0"/>
    <n v="545775.53"/>
    <n v="604895.09"/>
    <n v="7374"/>
    <n v="8257"/>
    <n v="287290.96000000002"/>
    <n v="9484.23"/>
    <n v="4581285.6100000003"/>
    <n v="67384"/>
    <n v="26"/>
    <n v="98"/>
    <n v="74.013497423379448"/>
    <n v="0.52639032753996873"/>
    <n v="0.90226477123495918"/>
    <n v="0.11913152255966857"/>
    <n v="1.3289937618660158E-2"/>
    <n v="57.545581454688474"/>
  </r>
  <r>
    <x v="14"/>
    <x v="1"/>
    <x v="2"/>
    <x v="1"/>
    <s v="Western Europe"/>
    <x v="1"/>
    <x v="1"/>
    <n v="522628.05"/>
    <n v="525022.30000000005"/>
    <n v="2848"/>
    <n v="2806"/>
    <n v="319588.65000000002"/>
    <n v="13145.89"/>
    <n v="3713238.21"/>
    <n v="21005"/>
    <n v="29"/>
    <n v="60"/>
    <n v="183.50704002808988"/>
    <n v="0.61150305652365966"/>
    <n v="0.99543971751295124"/>
    <n v="0.14074724551539072"/>
    <n v="2.1067415730337078E-2"/>
    <n v="39.756003587433028"/>
  </r>
  <r>
    <x v="14"/>
    <x v="1"/>
    <x v="2"/>
    <x v="1"/>
    <s v="Western Europe"/>
    <x v="1"/>
    <x v="2"/>
    <n v="138132.10999999999"/>
    <n v="133226.9"/>
    <n v="960"/>
    <n v="936"/>
    <n v="88592.65"/>
    <n v="7582.21"/>
    <n v="1228880.97"/>
    <n v="9334"/>
    <n v="7"/>
    <n v="14"/>
    <n v="143.88761458333332"/>
    <n v="0.64136173696325938"/>
    <n v="1.0368184653399575"/>
    <n v="0.11240479214191101"/>
    <n v="1.4583333333333334E-2"/>
    <n v="18.217921951515454"/>
  </r>
  <r>
    <x v="14"/>
    <x v="1"/>
    <x v="2"/>
    <x v="1"/>
    <s v="Western Europe"/>
    <x v="1"/>
    <x v="3"/>
    <n v="210446.3"/>
    <n v="212712.43"/>
    <n v="1780"/>
    <n v="1777"/>
    <n v="122355.1"/>
    <n v="6528.09"/>
    <n v="1650414.7"/>
    <n v="14334"/>
    <n v="10"/>
    <n v="39"/>
    <n v="118.22825842696629"/>
    <n v="0.58140770353292037"/>
    <n v="0.9893465088053387"/>
    <n v="0.12751116431524756"/>
    <n v="2.1910112359550562E-2"/>
    <n v="32.237040236883985"/>
  </r>
  <r>
    <x v="14"/>
    <x v="1"/>
    <x v="2"/>
    <x v="1"/>
    <s v="Western Europe"/>
    <x v="2"/>
    <x v="0"/>
    <n v="46587.1"/>
    <n v="50874.5"/>
    <n v="629"/>
    <n v="699"/>
    <n v="22302.65"/>
    <n v="756.5"/>
    <n v="560804.30000000005"/>
    <n v="8519"/>
    <n v="2"/>
    <n v="12"/>
    <n v="74.065341812400632"/>
    <n v="0.47873016350019643"/>
    <n v="0.91572595308061988"/>
    <n v="8.3071937929149256E-2"/>
    <n v="1.9077901430842606E-2"/>
    <n v="61.582419035029737"/>
  </r>
  <r>
    <x v="14"/>
    <x v="1"/>
    <x v="2"/>
    <x v="1"/>
    <s v="Western Europe"/>
    <x v="2"/>
    <x v="1"/>
    <n v="45820.800000000003"/>
    <n v="46776.51"/>
    <n v="250"/>
    <n v="257"/>
    <n v="25724.32"/>
    <n v="1169.98"/>
    <n v="455401.02"/>
    <n v="2614"/>
    <n v="2"/>
    <n v="3"/>
    <n v="183.28320000000002"/>
    <n v="0.56141141141141138"/>
    <n v="0.97956859115825445"/>
    <n v="0.10061637543104317"/>
    <n v="1.2E-2"/>
    <n v="39.163746388827164"/>
  </r>
  <r>
    <x v="14"/>
    <x v="1"/>
    <x v="2"/>
    <x v="1"/>
    <s v="Western Europe"/>
    <x v="2"/>
    <x v="2"/>
    <n v="11564.63"/>
    <n v="11634.03"/>
    <n v="80"/>
    <n v="80"/>
    <n v="6811.67"/>
    <n v="677.19"/>
    <n v="146519.57"/>
    <n v="1096"/>
    <n v="1"/>
    <n v="2"/>
    <n v="144.557875"/>
    <n v="0.58900890041445342"/>
    <n v="0.99403474118598611"/>
    <n v="7.8928910315529857E-2"/>
    <n v="2.5000000000000001E-2"/>
    <n v="17.077378579128453"/>
  </r>
  <r>
    <x v="14"/>
    <x v="1"/>
    <x v="2"/>
    <x v="1"/>
    <s v="Western Europe"/>
    <x v="2"/>
    <x v="3"/>
    <n v="20647.53"/>
    <n v="21252.1"/>
    <n v="175"/>
    <n v="181"/>
    <n v="10983.85"/>
    <n v="657.51"/>
    <n v="211747.11"/>
    <n v="1878"/>
    <n v="1"/>
    <n v="3"/>
    <n v="117.98588571428571"/>
    <n v="0.53196919922140817"/>
    <n v="0.97155245834529291"/>
    <n v="9.7510327295612209E-2"/>
    <n v="1.7142857142857144E-2"/>
    <n v="31.402609846238079"/>
  </r>
  <r>
    <x v="14"/>
    <x v="1"/>
    <x v="2"/>
    <x v="2"/>
    <s v="Southern Europe"/>
    <x v="0"/>
    <x v="0"/>
    <n v="404627.03"/>
    <n v="426346.3"/>
    <n v="5467"/>
    <n v="5779"/>
    <n v="226690.25"/>
    <n v="7787"/>
    <n v="3839814.72"/>
    <n v="55520"/>
    <n v="15"/>
    <n v="51"/>
    <n v="74.012626669105543"/>
    <n v="0.560244949527964"/>
    <n v="0.94905721006608956"/>
    <n v="0.10537670682193749"/>
    <n v="9.3286994695445397E-3"/>
    <n v="51.961863362013617"/>
  </r>
  <r>
    <x v="14"/>
    <x v="1"/>
    <x v="2"/>
    <x v="2"/>
    <s v="Southern Europe"/>
    <x v="0"/>
    <x v="1"/>
    <n v="401301.96"/>
    <n v="389706.69"/>
    <n v="2187"/>
    <n v="2086"/>
    <n v="263832.3"/>
    <n v="9062.75"/>
    <n v="3148828.63"/>
    <n v="17680"/>
    <n v="17"/>
    <n v="39"/>
    <n v="183.49426611796983"/>
    <n v="0.65744084579103468"/>
    <n v="1.0297538387139313"/>
    <n v="0.12744483970218476"/>
    <n v="1.7832647462277092E-2"/>
    <n v="44.280374058646657"/>
  </r>
  <r>
    <x v="14"/>
    <x v="1"/>
    <x v="2"/>
    <x v="2"/>
    <s v="Southern Europe"/>
    <x v="0"/>
    <x v="2"/>
    <n v="103620.35"/>
    <n v="97952.26"/>
    <n v="720"/>
    <n v="690"/>
    <n v="71159.88"/>
    <n v="6201.26"/>
    <n v="991437.26"/>
    <n v="7157"/>
    <n v="5"/>
    <n v="6"/>
    <n v="143.91715277777777"/>
    <n v="0.68673653389512779"/>
    <n v="1.057865841992824"/>
    <n v="0.10451528723058079"/>
    <n v="8.3333333333333332E-3"/>
    <n v="16.709563862827878"/>
  </r>
  <r>
    <x v="14"/>
    <x v="1"/>
    <x v="2"/>
    <x v="2"/>
    <s v="Southern Europe"/>
    <x v="0"/>
    <x v="3"/>
    <n v="171026.71"/>
    <n v="165918.66"/>
    <n v="1447"/>
    <n v="1382"/>
    <n v="105388.69"/>
    <n v="5072.72"/>
    <n v="1397945.97"/>
    <n v="12386"/>
    <n v="8"/>
    <n v="15"/>
    <n v="118.19399447131997"/>
    <n v="0.61621187708048653"/>
    <n v="1.030786470912916"/>
    <n v="0.12234143069206029"/>
    <n v="1.0366275051831375E-2"/>
    <n v="33.714991168446119"/>
  </r>
  <r>
    <x v="14"/>
    <x v="1"/>
    <x v="2"/>
    <x v="2"/>
    <s v="Southern Europe"/>
    <x v="1"/>
    <x v="0"/>
    <n v="340354.83"/>
    <n v="357101.29"/>
    <n v="4598"/>
    <n v="4795"/>
    <n v="177067.87"/>
    <n v="5943.43"/>
    <n v="3446958.4"/>
    <n v="50276"/>
    <n v="17"/>
    <n v="73"/>
    <n v="74.02236407133536"/>
    <n v="0.52024491616587309"/>
    <n v="0.95310445392118304"/>
    <n v="9.8740625938508575E-2"/>
    <n v="1.5876468029578077E-2"/>
    <n v="57.265725347148027"/>
  </r>
  <r>
    <x v="14"/>
    <x v="1"/>
    <x v="2"/>
    <x v="2"/>
    <s v="Southern Europe"/>
    <x v="1"/>
    <x v="1"/>
    <n v="316856.14"/>
    <n v="309800.46000000002"/>
    <n v="1727"/>
    <n v="1657"/>
    <n v="194964.23"/>
    <n v="7423.4"/>
    <n v="2644670.85"/>
    <n v="15983"/>
    <n v="16"/>
    <n v="33"/>
    <n v="183.47199768384482"/>
    <n v="0.6153083541319414"/>
    <n v="1.0227749177648089"/>
    <n v="0.11980929120158752"/>
    <n v="1.9108280254777069E-2"/>
    <n v="42.683425384594663"/>
  </r>
  <r>
    <x v="14"/>
    <x v="1"/>
    <x v="2"/>
    <x v="2"/>
    <s v="Southern Europe"/>
    <x v="1"/>
    <x v="2"/>
    <n v="78733.929999999993"/>
    <n v="76344"/>
    <n v="547"/>
    <n v="534"/>
    <n v="50744.61"/>
    <n v="4111.0200000000004"/>
    <n v="877242.11"/>
    <n v="6379"/>
    <n v="4"/>
    <n v="6"/>
    <n v="143.93771480804386"/>
    <n v="0.64450752045528537"/>
    <n v="1.0313047521743686"/>
    <n v="8.9751653622738195E-2"/>
    <n v="1.0968921389396709E-2"/>
    <n v="19.151920934463948"/>
  </r>
  <r>
    <x v="14"/>
    <x v="1"/>
    <x v="2"/>
    <x v="2"/>
    <s v="Southern Europe"/>
    <x v="1"/>
    <x v="3"/>
    <n v="131043.8"/>
    <n v="126931.6"/>
    <n v="1108"/>
    <n v="1076"/>
    <n v="76738.63"/>
    <n v="3678.14"/>
    <n v="1221036.32"/>
    <n v="10666"/>
    <n v="5"/>
    <n v="12"/>
    <n v="118.27057761732853"/>
    <n v="0.58559527425181501"/>
    <n v="1.0323969760091261"/>
    <n v="0.10732178711932172"/>
    <n v="1.0830324909747292E-2"/>
    <n v="35.627735757747125"/>
  </r>
  <r>
    <x v="14"/>
    <x v="1"/>
    <x v="2"/>
    <x v="2"/>
    <s v="Southern Europe"/>
    <x v="2"/>
    <x v="0"/>
    <n v="31610.27"/>
    <n v="33096.839999999997"/>
    <n v="427"/>
    <n v="451"/>
    <n v="15110.23"/>
    <n v="542.19000000000005"/>
    <n v="428674.07"/>
    <n v="6261"/>
    <n v="1"/>
    <n v="11"/>
    <n v="74.028735362997665"/>
    <n v="0.4780164800870097"/>
    <n v="0.95508423160640121"/>
    <n v="7.3739636269578884E-2"/>
    <n v="2.576112412177986E-2"/>
    <n v="58.301093712536193"/>
  </r>
  <r>
    <x v="14"/>
    <x v="1"/>
    <x v="2"/>
    <x v="2"/>
    <s v="Southern Europe"/>
    <x v="2"/>
    <x v="1"/>
    <n v="34098.65"/>
    <n v="33615.49"/>
    <n v="186"/>
    <n v="183"/>
    <n v="18641.560000000001"/>
    <n v="909.53"/>
    <n v="361477.38"/>
    <n v="2154"/>
    <n v="1"/>
    <n v="5"/>
    <n v="183.32607526881722"/>
    <n v="0.54669495713173399"/>
    <n v="1.0143731357180872"/>
    <n v="9.4331352075197633E-2"/>
    <n v="2.6881720430107527E-2"/>
    <n v="37.490407133354594"/>
  </r>
  <r>
    <x v="14"/>
    <x v="1"/>
    <x v="2"/>
    <x v="2"/>
    <s v="Southern Europe"/>
    <x v="2"/>
    <x v="2"/>
    <n v="8389.7000000000007"/>
    <n v="8126.08"/>
    <n v="58"/>
    <n v="56"/>
    <n v="4829.97"/>
    <n v="479.86"/>
    <n v="119072.15"/>
    <n v="864"/>
    <n v="0"/>
    <n v="1"/>
    <n v="144.65"/>
    <n v="0.57570234930927211"/>
    <n v="1.0324412262739231"/>
    <n v="7.0458961226449693E-2"/>
    <n v="1.7241379310344827E-2"/>
    <n v="17.48364106197641"/>
  </r>
  <r>
    <x v="14"/>
    <x v="1"/>
    <x v="2"/>
    <x v="2"/>
    <s v="Southern Europe"/>
    <x v="2"/>
    <x v="3"/>
    <n v="13155.12"/>
    <n v="13345.16"/>
    <n v="111"/>
    <n v="111"/>
    <n v="6848.27"/>
    <n v="364.29"/>
    <n v="161747.12"/>
    <n v="1492"/>
    <n v="1"/>
    <n v="3"/>
    <n v="118.5145945945946"/>
    <n v="0.52057829955180945"/>
    <n v="0.9857596312071194"/>
    <n v="8.1331401758498081E-2"/>
    <n v="2.7027027027027029E-2"/>
    <n v="36.111669274479127"/>
  </r>
  <r>
    <x v="14"/>
    <x v="1"/>
    <x v="2"/>
    <x v="3"/>
    <s v="Southern Europe"/>
    <x v="0"/>
    <x v="0"/>
    <n v="310756.27"/>
    <n v="306984.83"/>
    <n v="4199"/>
    <n v="4214"/>
    <n v="172080.14"/>
    <n v="5818.8"/>
    <n v="3082653.74"/>
    <n v="45594"/>
    <n v="11"/>
    <n v="58"/>
    <n v="74.007208859252202"/>
    <n v="0.55374631700914678"/>
    <n v="1.0122854279151188"/>
    <n v="0.10080803626034236"/>
    <n v="1.3812812574422481E-2"/>
    <n v="53.405559565546163"/>
  </r>
  <r>
    <x v="14"/>
    <x v="1"/>
    <x v="2"/>
    <x v="3"/>
    <s v="Southern Europe"/>
    <x v="0"/>
    <x v="1"/>
    <n v="291808.03000000003"/>
    <n v="267028.64"/>
    <n v="1590"/>
    <n v="1457"/>
    <n v="193562.35"/>
    <n v="7012.55"/>
    <n v="2560676.7999999998"/>
    <n v="15076"/>
    <n v="11"/>
    <n v="31"/>
    <n v="183.52706289308179"/>
    <n v="0.66332084829879423"/>
    <n v="1.0927967501912903"/>
    <n v="0.11395738423529281"/>
    <n v="1.9496855345911949E-2"/>
    <n v="41.612256597100917"/>
  </r>
  <r>
    <x v="14"/>
    <x v="1"/>
    <x v="2"/>
    <x v="3"/>
    <s v="Southern Europe"/>
    <x v="0"/>
    <x v="2"/>
    <n v="73657.86"/>
    <n v="65702.03"/>
    <n v="512"/>
    <n v="452"/>
    <n v="50406.07"/>
    <n v="4321.88"/>
    <n v="826924.97"/>
    <n v="6314"/>
    <n v="3"/>
    <n v="9"/>
    <n v="143.8630078125"/>
    <n v="0.68432710371982031"/>
    <n v="1.1210895614640826"/>
    <n v="8.9074417477077755E-2"/>
    <n v="1.7578125E-2"/>
    <n v="17.043013688487417"/>
  </r>
  <r>
    <x v="14"/>
    <x v="1"/>
    <x v="2"/>
    <x v="3"/>
    <s v="Southern Europe"/>
    <x v="0"/>
    <x v="3"/>
    <n v="136346.42000000001"/>
    <n v="129279.9"/>
    <n v="1153"/>
    <n v="1102"/>
    <n v="85751.89"/>
    <n v="4418.33"/>
    <n v="1210791.8600000001"/>
    <n v="11132"/>
    <n v="7"/>
    <n v="25"/>
    <n v="118.25361665221163"/>
    <n v="0.62892659741267865"/>
    <n v="1.0546606239639729"/>
    <n v="0.11260929686131191"/>
    <n v="2.1682567215958369E-2"/>
    <n v="30.859265831207722"/>
  </r>
  <r>
    <x v="14"/>
    <x v="1"/>
    <x v="2"/>
    <x v="3"/>
    <s v="Southern Europe"/>
    <x v="1"/>
    <x v="0"/>
    <n v="271893.25"/>
    <n v="262670.61"/>
    <n v="3673"/>
    <n v="3592"/>
    <n v="144222.20000000001"/>
    <n v="5272.48"/>
    <n v="2857848.86"/>
    <n v="40423"/>
    <n v="11"/>
    <n v="79"/>
    <n v="74.024843452218889"/>
    <n v="0.53043685343420632"/>
    <n v="1.035111046492792"/>
    <n v="9.5139128526202058E-2"/>
    <n v="2.150830383882385E-2"/>
    <n v="51.568379586077143"/>
  </r>
  <r>
    <x v="14"/>
    <x v="1"/>
    <x v="2"/>
    <x v="3"/>
    <s v="Southern Europe"/>
    <x v="1"/>
    <x v="1"/>
    <n v="261735.89"/>
    <n v="239984.52"/>
    <n v="1426"/>
    <n v="1288"/>
    <n v="162153.65"/>
    <n v="7158.9"/>
    <n v="2342837.96"/>
    <n v="14241"/>
    <n v="14"/>
    <n v="21"/>
    <n v="183.54550490883591"/>
    <n v="0.61953158200810743"/>
    <n v="1.0906365543910916"/>
    <n v="0.1117174531353419"/>
    <n v="1.4726507713884993E-2"/>
    <n v="36.560908798837815"/>
  </r>
  <r>
    <x v="14"/>
    <x v="1"/>
    <x v="2"/>
    <x v="3"/>
    <s v="Southern Europe"/>
    <x v="1"/>
    <x v="2"/>
    <n v="61642.47"/>
    <n v="57868.79"/>
    <n v="428"/>
    <n v="406"/>
    <n v="39916.89"/>
    <n v="3255.59"/>
    <n v="752809.19"/>
    <n v="5783"/>
    <n v="2"/>
    <n v="4"/>
    <n v="144.02446261682243"/>
    <n v="0.64755500550188849"/>
    <n v="1.0652109712333713"/>
    <n v="8.188325915628103E-2"/>
    <n v="9.3457943925233638E-3"/>
    <n v="18.934346769709943"/>
  </r>
  <r>
    <x v="14"/>
    <x v="1"/>
    <x v="2"/>
    <x v="3"/>
    <s v="Southern Europe"/>
    <x v="1"/>
    <x v="3"/>
    <n v="120706.68"/>
    <n v="109759.78"/>
    <n v="1021"/>
    <n v="924"/>
    <n v="69986.28"/>
    <n v="3604.79"/>
    <n v="1129621.42"/>
    <n v="9838"/>
    <n v="6"/>
    <n v="18"/>
    <n v="118.22397649363369"/>
    <n v="0.57980453111625641"/>
    <n v="1.0997350759996056"/>
    <n v="0.10685587034990891"/>
    <n v="1.762977473065622E-2"/>
    <n v="33.485079574677023"/>
  </r>
  <r>
    <x v="14"/>
    <x v="1"/>
    <x v="2"/>
    <x v="3"/>
    <s v="Southern Europe"/>
    <x v="2"/>
    <x v="0"/>
    <n v="26477.22"/>
    <n v="25226.81"/>
    <n v="358"/>
    <n v="338"/>
    <n v="12659.82"/>
    <n v="501.66"/>
    <n v="372290.93"/>
    <n v="5254"/>
    <n v="1"/>
    <n v="5"/>
    <n v="73.958715083798893"/>
    <n v="0.47814007663946589"/>
    <n v="1.0495667109713833"/>
    <n v="7.1119702002946997E-2"/>
    <n v="1.3966480446927373E-2"/>
    <n v="52.779213012797513"/>
  </r>
  <r>
    <x v="14"/>
    <x v="1"/>
    <x v="2"/>
    <x v="3"/>
    <s v="Southern Europe"/>
    <x v="2"/>
    <x v="1"/>
    <n v="26262.35"/>
    <n v="24117.01"/>
    <n v="143"/>
    <n v="133"/>
    <n v="14660.47"/>
    <n v="646.66"/>
    <n v="308135.75"/>
    <n v="1789"/>
    <n v="1"/>
    <n v="4"/>
    <n v="183.65279720279719"/>
    <n v="0.5582314606270955"/>
    <n v="1.0889554716774592"/>
    <n v="8.5229805369873499E-2"/>
    <n v="2.7972027972027972E-2"/>
    <n v="40.61230012680543"/>
  </r>
  <r>
    <x v="14"/>
    <x v="1"/>
    <x v="2"/>
    <x v="3"/>
    <s v="Southern Europe"/>
    <x v="2"/>
    <x v="2"/>
    <n v="5913.65"/>
    <n v="5502.67"/>
    <n v="41"/>
    <n v="38"/>
    <n v="3462.25"/>
    <n v="316.74"/>
    <n v="94828.35"/>
    <n v="678"/>
    <n v="0"/>
    <n v="1"/>
    <n v="144.23536585365852"/>
    <n v="0.58546752005952329"/>
    <n v="1.0746873790359952"/>
    <n v="6.236162497818426E-2"/>
    <n v="2.4390243902439025E-2"/>
    <n v="18.6703605480836"/>
  </r>
  <r>
    <x v="14"/>
    <x v="1"/>
    <x v="2"/>
    <x v="3"/>
    <s v="Southern Europe"/>
    <x v="2"/>
    <x v="3"/>
    <n v="9842.85"/>
    <n v="9526.4"/>
    <n v="83"/>
    <n v="82"/>
    <n v="5148.38"/>
    <n v="278.23"/>
    <n v="139291.48000000001"/>
    <n v="1297"/>
    <n v="0"/>
    <n v="2"/>
    <n v="118.58855421686748"/>
    <n v="0.52305785417841377"/>
    <n v="1.0332182146456164"/>
    <n v="7.0663690270216101E-2"/>
    <n v="2.4096385542168676E-2"/>
    <n v="35.376666786471624"/>
  </r>
  <r>
    <x v="14"/>
    <x v="1"/>
    <x v="2"/>
    <x v="4"/>
    <s v="Western Europe"/>
    <x v="0"/>
    <x v="0"/>
    <n v="257007.94"/>
    <n v="250373.33"/>
    <n v="3472"/>
    <n v="3330"/>
    <n v="142321.42000000001"/>
    <n v="5050.37"/>
    <n v="1745801.25"/>
    <n v="25458"/>
    <n v="13"/>
    <n v="68"/>
    <n v="74.023024193548395"/>
    <n v="0.55376273589057212"/>
    <n v="1.026498868709379"/>
    <n v="0.1472148905839081"/>
    <n v="1.9585253456221197E-2"/>
    <n v="50.888932890065483"/>
  </r>
  <r>
    <x v="14"/>
    <x v="1"/>
    <x v="2"/>
    <x v="4"/>
    <s v="Western Europe"/>
    <x v="0"/>
    <x v="1"/>
    <n v="240741.56"/>
    <n v="237404.26"/>
    <n v="1312"/>
    <n v="1313"/>
    <n v="155847.71"/>
    <n v="6454.84"/>
    <n v="1384383.93"/>
    <n v="8215"/>
    <n v="10"/>
    <n v="21"/>
    <n v="183.49204268292684"/>
    <n v="0.64736520773563144"/>
    <n v="1.014057456256261"/>
    <n v="0.17389797351952793"/>
    <n v="1.600609756097561E-2"/>
    <n v="37.296286197643937"/>
  </r>
  <r>
    <x v="14"/>
    <x v="1"/>
    <x v="2"/>
    <x v="4"/>
    <s v="Western Europe"/>
    <x v="0"/>
    <x v="2"/>
    <n v="59028.01"/>
    <n v="57405.1"/>
    <n v="410"/>
    <n v="394"/>
    <n v="41075.86"/>
    <n v="3182.72"/>
    <n v="463463.44"/>
    <n v="3425"/>
    <n v="2"/>
    <n v="7"/>
    <n v="143.97075609756098"/>
    <n v="0.69587065530415138"/>
    <n v="1.0282711814803911"/>
    <n v="0.12736281852134873"/>
    <n v="1.7073170731707318E-2"/>
    <n v="18.546403705007041"/>
  </r>
  <r>
    <x v="14"/>
    <x v="1"/>
    <x v="2"/>
    <x v="4"/>
    <s v="Western Europe"/>
    <x v="0"/>
    <x v="3"/>
    <n v="102920.28"/>
    <n v="99615.69"/>
    <n v="871"/>
    <n v="849"/>
    <n v="63977.23"/>
    <n v="3071.27"/>
    <n v="676322.14"/>
    <n v="5849"/>
    <n v="5"/>
    <n v="17"/>
    <n v="118.16335246842709"/>
    <n v="0.62161927658960903"/>
    <n v="1.0331733886499204"/>
    <n v="0.15217641699560508"/>
    <n v="1.9517795637198621E-2"/>
    <n v="33.510658457250585"/>
  </r>
  <r>
    <x v="14"/>
    <x v="1"/>
    <x v="2"/>
    <x v="4"/>
    <s v="Western Europe"/>
    <x v="1"/>
    <x v="0"/>
    <n v="211595.31"/>
    <n v="211208.35"/>
    <n v="2859"/>
    <n v="2813"/>
    <n v="111414.57"/>
    <n v="3542.4"/>
    <n v="1589600.65"/>
    <n v="22341"/>
    <n v="10"/>
    <n v="31"/>
    <n v="74.010251836306395"/>
    <n v="0.52654555528664604"/>
    <n v="1.0018321245348492"/>
    <n v="0.13311224426084628"/>
    <n v="1.0842952081147255E-2"/>
    <n v="59.732190040650401"/>
  </r>
  <r>
    <x v="14"/>
    <x v="1"/>
    <x v="2"/>
    <x v="4"/>
    <s v="Western Europe"/>
    <x v="1"/>
    <x v="1"/>
    <n v="211469.44"/>
    <n v="203272.82"/>
    <n v="1152"/>
    <n v="1120"/>
    <n v="127478.74"/>
    <n v="5055.93"/>
    <n v="1312455.8600000001"/>
    <n v="7540"/>
    <n v="9"/>
    <n v="24"/>
    <n v="183.56722222222223"/>
    <n v="0.60282346234046869"/>
    <n v="1.0403232463641721"/>
    <n v="0.16112499204354194"/>
    <n v="2.0833333333333332E-2"/>
    <n v="41.826022116603667"/>
  </r>
  <r>
    <x v="14"/>
    <x v="1"/>
    <x v="2"/>
    <x v="4"/>
    <s v="Western Europe"/>
    <x v="1"/>
    <x v="2"/>
    <n v="48883.85"/>
    <n v="44748.959999999999"/>
    <n v="340"/>
    <n v="311"/>
    <n v="31104.05"/>
    <n v="2860.24"/>
    <n v="410339.73"/>
    <n v="3125"/>
    <n v="2"/>
    <n v="3"/>
    <n v="143.77602941176471"/>
    <n v="0.63628478526138998"/>
    <n v="1.0924019239776745"/>
    <n v="0.11913019000134352"/>
    <n v="8.8235294117647058E-3"/>
    <n v="17.09082104998182"/>
  </r>
  <r>
    <x v="14"/>
    <x v="1"/>
    <x v="2"/>
    <x v="4"/>
    <s v="Western Europe"/>
    <x v="1"/>
    <x v="3"/>
    <n v="88600"/>
    <n v="87243.79"/>
    <n v="749"/>
    <n v="749"/>
    <n v="51344.36"/>
    <n v="2411.66"/>
    <n v="600776.76"/>
    <n v="5334"/>
    <n v="3"/>
    <n v="7"/>
    <n v="118.29105473965286"/>
    <n v="0.57950744920993225"/>
    <n v="1.0155450605710734"/>
    <n v="0.14747574456774926"/>
    <n v="9.3457943925233638E-3"/>
    <n v="36.738180340512343"/>
  </r>
  <r>
    <x v="14"/>
    <x v="1"/>
    <x v="2"/>
    <x v="4"/>
    <s v="Western Europe"/>
    <x v="2"/>
    <x v="0"/>
    <n v="25315.79"/>
    <n v="25275.16"/>
    <n v="342"/>
    <n v="343"/>
    <n v="11948.75"/>
    <n v="498.69"/>
    <n v="262621.88"/>
    <n v="3722"/>
    <n v="1"/>
    <n v="10"/>
    <n v="74.022777777777776"/>
    <n v="0.47198803592540467"/>
    <n v="1.001607507133486"/>
    <n v="9.6396347478740152E-2"/>
    <n v="2.9239766081871343E-2"/>
    <n v="50.764583208004971"/>
  </r>
  <r>
    <x v="14"/>
    <x v="1"/>
    <x v="2"/>
    <x v="4"/>
    <s v="Western Europe"/>
    <x v="2"/>
    <x v="1"/>
    <n v="24563.46"/>
    <n v="24094.22"/>
    <n v="134"/>
    <n v="134"/>
    <n v="13444.98"/>
    <n v="598.46"/>
    <n v="211648.15"/>
    <n v="1256"/>
    <n v="1"/>
    <n v="4"/>
    <n v="183.30940298507463"/>
    <n v="0.54735692772923683"/>
    <n v="1.0194752102371438"/>
    <n v="0.11605799530966843"/>
    <n v="2.9850746268656716E-2"/>
    <n v="41.044447415031911"/>
  </r>
  <r>
    <x v="14"/>
    <x v="1"/>
    <x v="2"/>
    <x v="4"/>
    <s v="Western Europe"/>
    <x v="2"/>
    <x v="2"/>
    <n v="5917.52"/>
    <n v="5580.04"/>
    <n v="41"/>
    <n v="38"/>
    <n v="3480.97"/>
    <n v="341.69"/>
    <n v="71245.61"/>
    <n v="524"/>
    <n v="0"/>
    <n v="1"/>
    <n v="144.32975609756099"/>
    <n v="0.58824811745460925"/>
    <n v="1.0604798531910167"/>
    <n v="8.3058029821065471E-2"/>
    <n v="2.4390243902439025E-2"/>
    <n v="17.318388012525975"/>
  </r>
  <r>
    <x v="14"/>
    <x v="1"/>
    <x v="2"/>
    <x v="4"/>
    <s v="Western Europe"/>
    <x v="2"/>
    <x v="3"/>
    <n v="10963.97"/>
    <n v="10835.38"/>
    <n v="93"/>
    <n v="92"/>
    <n v="5777.42"/>
    <n v="303.69"/>
    <n v="100384.83"/>
    <n v="880"/>
    <n v="0"/>
    <n v="2"/>
    <n v="117.89215053763441"/>
    <n v="0.52694598763039302"/>
    <n v="1.0118676040895658"/>
    <n v="0.10921939101754717"/>
    <n v="2.1505376344086023E-2"/>
    <n v="36.102505844775919"/>
  </r>
  <r>
    <x v="14"/>
    <x v="1"/>
    <x v="2"/>
    <x v="5"/>
    <s v="Central &amp; Eastern Europe"/>
    <x v="0"/>
    <x v="0"/>
    <n v="203690.71"/>
    <n v="200247.57"/>
    <n v="2752"/>
    <n v="2669"/>
    <n v="113961.11"/>
    <n v="3646.57"/>
    <n v="2203209.86"/>
    <n v="32794"/>
    <n v="11"/>
    <n v="52"/>
    <n v="74.015519622093024"/>
    <n v="0.55948113686677226"/>
    <n v="1.0171944158922877"/>
    <n v="9.2451796670880909E-2"/>
    <n v="1.8895348837209301E-2"/>
    <n v="55.858165344419547"/>
  </r>
  <r>
    <x v="14"/>
    <x v="1"/>
    <x v="2"/>
    <x v="5"/>
    <s v="Central &amp; Eastern Europe"/>
    <x v="0"/>
    <x v="1"/>
    <n v="201017.94"/>
    <n v="191762.49"/>
    <n v="1095"/>
    <n v="1028"/>
    <n v="133325.95000000001"/>
    <n v="5204.5600000000004"/>
    <n v="1853646.24"/>
    <n v="11312"/>
    <n v="7"/>
    <n v="15"/>
    <n v="183.57802739726029"/>
    <n v="0.66325398618650655"/>
    <n v="1.0482651742788698"/>
    <n v="0.10844460807149481"/>
    <n v="1.3698630136986301E-2"/>
    <n v="38.623426379943737"/>
  </r>
  <r>
    <x v="14"/>
    <x v="1"/>
    <x v="2"/>
    <x v="5"/>
    <s v="Central &amp; Eastern Europe"/>
    <x v="0"/>
    <x v="2"/>
    <n v="53055.55"/>
    <n v="50354.79"/>
    <n v="369"/>
    <n v="345"/>
    <n v="36937.26"/>
    <n v="2811.93"/>
    <n v="582812.61"/>
    <n v="4456"/>
    <n v="2"/>
    <n v="3"/>
    <n v="143.78197831978321"/>
    <n v="0.69619973782196209"/>
    <n v="1.0536346194671848"/>
    <n v="9.1033634292847582E-2"/>
    <n v="8.130081300813009E-3"/>
    <n v="18.868019474168989"/>
  </r>
  <r>
    <x v="14"/>
    <x v="1"/>
    <x v="2"/>
    <x v="5"/>
    <s v="Central &amp; Eastern Europe"/>
    <x v="0"/>
    <x v="3"/>
    <n v="85887.39"/>
    <n v="78898.77"/>
    <n v="727"/>
    <n v="660"/>
    <n v="53735.08"/>
    <n v="2646.07"/>
    <n v="857398.7"/>
    <n v="7934"/>
    <n v="5"/>
    <n v="6"/>
    <n v="118.1394635488308"/>
    <n v="0.62564574380476579"/>
    <n v="1.0885770462581355"/>
    <n v="0.10017205531102392"/>
    <n v="8.253094910591471E-3"/>
    <n v="32.458472376014235"/>
  </r>
  <r>
    <x v="14"/>
    <x v="1"/>
    <x v="2"/>
    <x v="5"/>
    <s v="Central &amp; Eastern Europe"/>
    <x v="1"/>
    <x v="0"/>
    <n v="168823.82"/>
    <n v="166562.09"/>
    <n v="2281"/>
    <n v="2209"/>
    <n v="88328.97"/>
    <n v="3186.26"/>
    <n v="1999507.31"/>
    <n v="30586"/>
    <n v="8"/>
    <n v="26"/>
    <n v="74.01307321350285"/>
    <n v="0.52320205762433281"/>
    <n v="1.0135789002167301"/>
    <n v="8.4432709575840467E-2"/>
    <n v="1.1398509425690487E-2"/>
    <n v="52.984947869916454"/>
  </r>
  <r>
    <x v="14"/>
    <x v="1"/>
    <x v="2"/>
    <x v="5"/>
    <s v="Central &amp; Eastern Europe"/>
    <x v="1"/>
    <x v="1"/>
    <n v="182280.51"/>
    <n v="169638.38"/>
    <n v="993"/>
    <n v="931"/>
    <n v="111830.67"/>
    <n v="4612.91"/>
    <n v="1692092.02"/>
    <n v="10142"/>
    <n v="10"/>
    <n v="13"/>
    <n v="183.56546827794563"/>
    <n v="0.61350865213181593"/>
    <n v="1.0745239962796156"/>
    <n v="0.10772493921459425"/>
    <n v="1.3091641490433032E-2"/>
    <n v="39.515297285227767"/>
  </r>
  <r>
    <x v="14"/>
    <x v="1"/>
    <x v="2"/>
    <x v="5"/>
    <s v="Central &amp; Eastern Europe"/>
    <x v="1"/>
    <x v="2"/>
    <n v="46063.54"/>
    <n v="43781.15"/>
    <n v="320"/>
    <n v="301"/>
    <n v="29073.68"/>
    <n v="2596.7600000000002"/>
    <n v="526595.97"/>
    <n v="4147"/>
    <n v="2"/>
    <n v="7"/>
    <n v="143.94856250000001"/>
    <n v="0.63116469120697194"/>
    <n v="1.0521317964466443"/>
    <n v="8.7474159743379742E-2"/>
    <n v="2.1874999999999999E-2"/>
    <n v="17.738851491859084"/>
  </r>
  <r>
    <x v="14"/>
    <x v="1"/>
    <x v="2"/>
    <x v="5"/>
    <s v="Central &amp; Eastern Europe"/>
    <x v="1"/>
    <x v="3"/>
    <n v="72784.149999999994"/>
    <n v="69733.490000000005"/>
    <n v="616"/>
    <n v="592"/>
    <n v="42348.63"/>
    <n v="2067.67"/>
    <n v="787521.95"/>
    <n v="7487"/>
    <n v="4"/>
    <n v="12"/>
    <n v="118.15608766233765"/>
    <n v="0.58183862832773348"/>
    <n v="1.0437474160550402"/>
    <n v="9.2421741387652745E-2"/>
    <n v="1.948051948051948E-2"/>
    <n v="35.201047555944612"/>
  </r>
  <r>
    <x v="14"/>
    <x v="1"/>
    <x v="2"/>
    <x v="5"/>
    <s v="Central &amp; Eastern Europe"/>
    <x v="2"/>
    <x v="0"/>
    <n v="16815.3"/>
    <n v="16616.939999999999"/>
    <n v="227"/>
    <n v="224"/>
    <n v="8007.59"/>
    <n v="283.22000000000003"/>
    <n v="259438.43"/>
    <n v="3806"/>
    <n v="1"/>
    <n v="5"/>
    <n v="74.076211453744492"/>
    <n v="0.47620857195530264"/>
    <n v="1.0119372158772915"/>
    <n v="6.4814222010208741E-2"/>
    <n v="2.2026431718061675E-2"/>
    <n v="59.371866393616259"/>
  </r>
  <r>
    <x v="14"/>
    <x v="1"/>
    <x v="2"/>
    <x v="5"/>
    <s v="Central &amp; Eastern Europe"/>
    <x v="2"/>
    <x v="1"/>
    <n v="16006.05"/>
    <n v="15203.13"/>
    <n v="87"/>
    <n v="82"/>
    <n v="8900.18"/>
    <n v="385.7"/>
    <n v="220108.45"/>
    <n v="1254"/>
    <n v="1"/>
    <n v="3"/>
    <n v="183.97758620689655"/>
    <n v="0.5560509932181894"/>
    <n v="1.0528128089413167"/>
    <n v="7.2718925602356474E-2"/>
    <n v="3.4482758620689655E-2"/>
    <n v="41.498703655690953"/>
  </r>
  <r>
    <x v="14"/>
    <x v="1"/>
    <x v="2"/>
    <x v="5"/>
    <s v="Central &amp; Eastern Europe"/>
    <x v="2"/>
    <x v="2"/>
    <n v="4278.26"/>
    <n v="4080.29"/>
    <n v="30"/>
    <n v="28"/>
    <n v="2476.7800000000002"/>
    <n v="252.2"/>
    <n v="69056.25"/>
    <n v="493"/>
    <n v="0"/>
    <n v="1"/>
    <n v="142.60866666666666"/>
    <n v="0.5789222721386732"/>
    <n v="1.0485186101968242"/>
    <n v="6.1953262738709387E-2"/>
    <n v="3.3333333333333333E-2"/>
    <n v="16.963758921490882"/>
  </r>
  <r>
    <x v="14"/>
    <x v="1"/>
    <x v="2"/>
    <x v="5"/>
    <s v="Central &amp; Eastern Europe"/>
    <x v="2"/>
    <x v="3"/>
    <n v="6243.35"/>
    <n v="6066.09"/>
    <n v="53"/>
    <n v="52"/>
    <n v="3299.72"/>
    <n v="181.08"/>
    <n v="96919.79"/>
    <n v="867"/>
    <n v="0"/>
    <n v="1"/>
    <n v="117.79905660377359"/>
    <n v="0.52851754266539597"/>
    <n v="1.0292214589628574"/>
    <n v="6.4417700451063722E-2"/>
    <n v="1.8867924528301886E-2"/>
    <n v="34.478407333775124"/>
  </r>
  <r>
    <x v="14"/>
    <x v="1"/>
    <x v="2"/>
    <x v="6"/>
    <s v="DACH"/>
    <x v="0"/>
    <x v="0"/>
    <n v="217670.26"/>
    <n v="218787.01"/>
    <n v="2941"/>
    <n v="2985"/>
    <n v="122743.9"/>
    <n v="4011.22"/>
    <n v="1445247.46"/>
    <n v="20485"/>
    <n v="12"/>
    <n v="48"/>
    <n v="74.012329139748388"/>
    <n v="0.56389834789557369"/>
    <n v="0.99489572072857524"/>
    <n v="0.15061106559564547"/>
    <n v="1.6320979258755527E-2"/>
    <n v="54.265350691310879"/>
  </r>
  <r>
    <x v="14"/>
    <x v="1"/>
    <x v="2"/>
    <x v="6"/>
    <s v="DACH"/>
    <x v="0"/>
    <x v="1"/>
    <n v="209681.63"/>
    <n v="196376.8"/>
    <n v="1143"/>
    <n v="1055"/>
    <n v="136352.79"/>
    <n v="5314.7"/>
    <n v="1172298.1200000001"/>
    <n v="6597"/>
    <n v="9"/>
    <n v="21"/>
    <n v="183.4484951881015"/>
    <n v="0.65028486281797793"/>
    <n v="1.0677515368414192"/>
    <n v="0.17886374329423985"/>
    <n v="1.8372703412073491E-2"/>
    <n v="39.453145050520256"/>
  </r>
  <r>
    <x v="14"/>
    <x v="1"/>
    <x v="2"/>
    <x v="6"/>
    <s v="DACH"/>
    <x v="0"/>
    <x v="2"/>
    <n v="51314.91"/>
    <n v="48994.400000000001"/>
    <n v="357"/>
    <n v="346"/>
    <n v="35606.589999999997"/>
    <n v="3020.06"/>
    <n v="372168.16"/>
    <n v="2656"/>
    <n v="3"/>
    <n v="4"/>
    <n v="143.739243697479"/>
    <n v="0.6938839023589829"/>
    <n v="1.0473627598256128"/>
    <n v="0.13788097831904805"/>
    <n v="1.1204481792717087E-2"/>
    <n v="16.991354476401131"/>
  </r>
  <r>
    <x v="14"/>
    <x v="1"/>
    <x v="2"/>
    <x v="6"/>
    <s v="DACH"/>
    <x v="0"/>
    <x v="3"/>
    <n v="86823.679999999993"/>
    <n v="89207.85"/>
    <n v="734"/>
    <n v="763"/>
    <n v="53841.5"/>
    <n v="2810.19"/>
    <n v="539505.14"/>
    <n v="4662"/>
    <n v="4"/>
    <n v="12"/>
    <n v="118.2883923705722"/>
    <n v="0.62012460195190999"/>
    <n v="0.97327398878013527"/>
    <n v="0.1609320719354036"/>
    <n v="1.6348773841961851E-2"/>
    <n v="30.896017706987781"/>
  </r>
  <r>
    <x v="14"/>
    <x v="1"/>
    <x v="2"/>
    <x v="6"/>
    <s v="DACH"/>
    <x v="1"/>
    <x v="0"/>
    <n v="185451.89"/>
    <n v="195956.76"/>
    <n v="2506"/>
    <n v="2641"/>
    <n v="97140.32"/>
    <n v="3078.53"/>
    <n v="1210309.6399999999"/>
    <n v="17655"/>
    <n v="10"/>
    <n v="26"/>
    <n v="74.003148443735043"/>
    <n v="0.52380334328218492"/>
    <n v="0.94639189788604383"/>
    <n v="0.15322681392507129"/>
    <n v="1.0375099760574621E-2"/>
    <n v="60.240403699168112"/>
  </r>
  <r>
    <x v="14"/>
    <x v="1"/>
    <x v="2"/>
    <x v="6"/>
    <s v="DACH"/>
    <x v="1"/>
    <x v="1"/>
    <n v="163155.87"/>
    <n v="155187.76999999999"/>
    <n v="889"/>
    <n v="855"/>
    <n v="98305.67"/>
    <n v="4223.1899999999996"/>
    <n v="996653.39"/>
    <n v="5893"/>
    <n v="9"/>
    <n v="8"/>
    <n v="183.52741282339707"/>
    <n v="0.60252609973517968"/>
    <n v="1.0513448965727132"/>
    <n v="0.16370372251480528"/>
    <n v="8.9988751406074249E-3"/>
    <n v="38.633324572183589"/>
  </r>
  <r>
    <x v="14"/>
    <x v="1"/>
    <x v="2"/>
    <x v="6"/>
    <s v="DACH"/>
    <x v="1"/>
    <x v="2"/>
    <n v="40988.15"/>
    <n v="39977.5"/>
    <n v="285"/>
    <n v="273"/>
    <n v="25942.25"/>
    <n v="2379.06"/>
    <n v="306150.90999999997"/>
    <n v="2233"/>
    <n v="2"/>
    <n v="4"/>
    <n v="143.81807017543861"/>
    <n v="0.63292073440738361"/>
    <n v="1.0252804702645237"/>
    <n v="0.1338821759504161"/>
    <n v="1.4035087719298246E-2"/>
    <n v="17.22871638378183"/>
  </r>
  <r>
    <x v="14"/>
    <x v="1"/>
    <x v="2"/>
    <x v="6"/>
    <s v="DACH"/>
    <x v="1"/>
    <x v="3"/>
    <n v="67413.03"/>
    <n v="67932.37"/>
    <n v="570"/>
    <n v="584"/>
    <n v="39613.760000000002"/>
    <n v="2131.1"/>
    <n v="435792.47"/>
    <n v="3994"/>
    <n v="3"/>
    <n v="10"/>
    <n v="118.26847368421052"/>
    <n v="0.58762764409195078"/>
    <n v="0.99235504370007999"/>
    <n v="0.15469067191546473"/>
    <n v="1.7543859649122806E-2"/>
    <n v="31.632973581718364"/>
  </r>
  <r>
    <x v="14"/>
    <x v="1"/>
    <x v="2"/>
    <x v="6"/>
    <s v="DACH"/>
    <x v="2"/>
    <x v="0"/>
    <n v="15029.05"/>
    <n v="15014.7"/>
    <n v="203"/>
    <n v="205"/>
    <n v="7090.92"/>
    <n v="288.12"/>
    <n v="150343.32"/>
    <n v="2222"/>
    <n v="1"/>
    <n v="4"/>
    <n v="74.034729064039411"/>
    <n v="0.47181425306323421"/>
    <n v="1.0009557300512164"/>
    <n v="9.9964867078896485E-2"/>
    <n v="1.9704433497536946E-2"/>
    <n v="52.162467027627372"/>
  </r>
  <r>
    <x v="14"/>
    <x v="1"/>
    <x v="2"/>
    <x v="6"/>
    <s v="DACH"/>
    <x v="2"/>
    <x v="1"/>
    <n v="16886.509999999998"/>
    <n v="16707.46"/>
    <n v="92"/>
    <n v="91"/>
    <n v="9280.4500000000007"/>
    <n v="388.15"/>
    <n v="130173.34"/>
    <n v="784"/>
    <n v="1"/>
    <n v="2"/>
    <n v="183.54902173913041"/>
    <n v="0.54957773986454284"/>
    <n v="1.0107167696346422"/>
    <n v="0.12972325977039537"/>
    <n v="2.1739130434782608E-2"/>
    <n v="43.505114002318692"/>
  </r>
  <r>
    <x v="14"/>
    <x v="1"/>
    <x v="2"/>
    <x v="6"/>
    <s v="DACH"/>
    <x v="2"/>
    <x v="2"/>
    <n v="3678.88"/>
    <n v="3560.06"/>
    <n v="26"/>
    <n v="25"/>
    <n v="2133.15"/>
    <n v="213.97"/>
    <n v="40139.69"/>
    <n v="312"/>
    <n v="0"/>
    <n v="1"/>
    <n v="141.49538461538461"/>
    <n v="0.57983679815596056"/>
    <n v="1.0333758419801915"/>
    <n v="9.1651928552512488E-2"/>
    <n v="3.8461538461538464E-2"/>
    <n v="17.193438332476514"/>
  </r>
  <r>
    <x v="14"/>
    <x v="1"/>
    <x v="2"/>
    <x v="6"/>
    <s v="DACH"/>
    <x v="2"/>
    <x v="3"/>
    <n v="6224.37"/>
    <n v="6011.25"/>
    <n v="53"/>
    <n v="52"/>
    <n v="3273.73"/>
    <n v="181.6"/>
    <n v="57116.17"/>
    <n v="521"/>
    <n v="0"/>
    <n v="1"/>
    <n v="117.44094339622642"/>
    <n v="0.5259536306485636"/>
    <n v="1.0354535246412975"/>
    <n v="0.10897737015629724"/>
    <n v="1.8867924528301886E-2"/>
    <n v="34.275165198237886"/>
  </r>
  <r>
    <x v="15"/>
    <x v="1"/>
    <x v="3"/>
    <x v="0"/>
    <s v="DACH"/>
    <x v="0"/>
    <x v="0"/>
    <n v="1097069.49"/>
    <n v="1124014.68"/>
    <n v="14822"/>
    <n v="15464"/>
    <n v="620619.25"/>
    <n v="20517.72"/>
    <n v="6581843.0700000003"/>
    <n v="100730"/>
    <n v="49"/>
    <n v="251"/>
    <n v="74.01629267305357"/>
    <n v="0.56570641664640586"/>
    <n v="0.97602772412189498"/>
    <n v="0.1666811983106124"/>
    <n v="1.6934286870867628E-2"/>
    <n v="53.469366479316413"/>
  </r>
  <r>
    <x v="15"/>
    <x v="1"/>
    <x v="3"/>
    <x v="0"/>
    <s v="DACH"/>
    <x v="0"/>
    <x v="1"/>
    <n v="1051636.1200000001"/>
    <n v="1023408.92"/>
    <n v="5731"/>
    <n v="5593"/>
    <n v="690773.2"/>
    <n v="25025.9"/>
    <n v="5252502.79"/>
    <n v="30392"/>
    <n v="60"/>
    <n v="78"/>
    <n v="183.4995847147095"/>
    <n v="0.65685571925772179"/>
    <n v="1.0275815458008712"/>
    <n v="0.20021619445917516"/>
    <n v="1.3610190193683477E-2"/>
    <n v="42.021910101135227"/>
  </r>
  <r>
    <x v="15"/>
    <x v="1"/>
    <x v="3"/>
    <x v="0"/>
    <s v="DACH"/>
    <x v="0"/>
    <x v="2"/>
    <n v="256591.12"/>
    <n v="237605.18"/>
    <n v="1783"/>
    <n v="1660"/>
    <n v="174305.89"/>
    <n v="15107.76"/>
    <n v="1700139.36"/>
    <n v="13171"/>
    <n v="14"/>
    <n v="26"/>
    <n v="143.90977005047671"/>
    <n v="0.67931380478014991"/>
    <n v="1.0799054128365384"/>
    <n v="0.15092358075869733"/>
    <n v="1.4582164890633763E-2"/>
    <n v="16.984061171212673"/>
  </r>
  <r>
    <x v="15"/>
    <x v="1"/>
    <x v="3"/>
    <x v="0"/>
    <s v="DACH"/>
    <x v="0"/>
    <x v="3"/>
    <n v="440577.99"/>
    <n v="432232.46"/>
    <n v="3727"/>
    <n v="3650"/>
    <n v="278196.08"/>
    <n v="11933.23"/>
    <n v="2483958.62"/>
    <n v="23145"/>
    <n v="19"/>
    <n v="42"/>
    <n v="118.21250067078078"/>
    <n v="0.63143435739946974"/>
    <n v="1.0193079668287754"/>
    <n v="0.17736929530653775"/>
    <n v="1.1269117252481888E-2"/>
    <n v="36.920262996690752"/>
  </r>
  <r>
    <x v="15"/>
    <x v="1"/>
    <x v="3"/>
    <x v="0"/>
    <s v="DACH"/>
    <x v="1"/>
    <x v="0"/>
    <n v="966657.96"/>
    <n v="951736.64"/>
    <n v="13060"/>
    <n v="13043"/>
    <n v="508613.9"/>
    <n v="16900.47"/>
    <n v="5740265.2999999998"/>
    <n v="80403"/>
    <n v="53"/>
    <n v="258"/>
    <n v="74.016689127105664"/>
    <n v="0.52615704938694141"/>
    <n v="1.0156779926009782"/>
    <n v="0.16839952676054884"/>
    <n v="1.9754977029096479E-2"/>
    <n v="57.197105169264518"/>
  </r>
  <r>
    <x v="15"/>
    <x v="1"/>
    <x v="3"/>
    <x v="0"/>
    <s v="DACH"/>
    <x v="1"/>
    <x v="1"/>
    <n v="914368.55"/>
    <n v="884006.38"/>
    <n v="4983"/>
    <n v="4773"/>
    <n v="554217.28"/>
    <n v="21499.23"/>
    <n v="4668355.4800000004"/>
    <n v="28691"/>
    <n v="35"/>
    <n v="63"/>
    <n v="183.49760184627735"/>
    <n v="0.606120234559686"/>
    <n v="1.0343460982713724"/>
    <n v="0.19586523646652546"/>
    <n v="1.2642986152919929E-2"/>
    <n v="42.530292945375258"/>
  </r>
  <r>
    <x v="15"/>
    <x v="1"/>
    <x v="3"/>
    <x v="0"/>
    <s v="DACH"/>
    <x v="1"/>
    <x v="2"/>
    <n v="219000.08"/>
    <n v="207279.7"/>
    <n v="1522"/>
    <n v="1463"/>
    <n v="141218.60999999999"/>
    <n v="12942.64"/>
    <n v="1488926.71"/>
    <n v="11424"/>
    <n v="11"/>
    <n v="17"/>
    <n v="143.88967148488828"/>
    <n v="0.64483360006078538"/>
    <n v="1.0565437908294926"/>
    <n v="0.14708586965976317"/>
    <n v="1.1169513797634692E-2"/>
    <n v="16.92081986364451"/>
  </r>
  <r>
    <x v="15"/>
    <x v="1"/>
    <x v="3"/>
    <x v="0"/>
    <s v="DACH"/>
    <x v="1"/>
    <x v="3"/>
    <n v="385625.18"/>
    <n v="379615.06"/>
    <n v="3262"/>
    <n v="3189"/>
    <n v="225449.24"/>
    <n v="10978.95"/>
    <n v="2145088.66"/>
    <n v="19402"/>
    <n v="14"/>
    <n v="54"/>
    <n v="118.21740649908031"/>
    <n v="0.58463308853431195"/>
    <n v="1.0158321432242441"/>
    <n v="0.17977120815136843"/>
    <n v="1.6554261189454321E-2"/>
    <n v="35.124049203248028"/>
  </r>
  <r>
    <x v="15"/>
    <x v="1"/>
    <x v="3"/>
    <x v="0"/>
    <s v="DACH"/>
    <x v="2"/>
    <x v="0"/>
    <n v="80347.72"/>
    <n v="81820.98"/>
    <n v="1086"/>
    <n v="1117"/>
    <n v="38560.019999999997"/>
    <n v="1320.05"/>
    <n v="712169.24"/>
    <n v="10252"/>
    <n v="3"/>
    <n v="19"/>
    <n v="73.985009208103136"/>
    <n v="0.47991430248425215"/>
    <n v="0.98199410469050852"/>
    <n v="0.1128211041521535"/>
    <n v="1.7495395948434623E-2"/>
    <n v="60.86717927351237"/>
  </r>
  <r>
    <x v="15"/>
    <x v="1"/>
    <x v="3"/>
    <x v="0"/>
    <s v="DACH"/>
    <x v="2"/>
    <x v="1"/>
    <n v="84345.3"/>
    <n v="82194.12"/>
    <n v="460"/>
    <n v="445"/>
    <n v="46812.84"/>
    <n v="2227.31"/>
    <n v="602409.97"/>
    <n v="3696"/>
    <n v="3"/>
    <n v="7"/>
    <n v="183.35934782608697"/>
    <n v="0.55501420944616942"/>
    <n v="1.0261719451464413"/>
    <n v="0.14001312096478086"/>
    <n v="1.5217391304347827E-2"/>
    <n v="37.868684646501833"/>
  </r>
  <r>
    <x v="15"/>
    <x v="1"/>
    <x v="3"/>
    <x v="0"/>
    <s v="DACH"/>
    <x v="2"/>
    <x v="2"/>
    <n v="20105.79"/>
    <n v="18519.55"/>
    <n v="140"/>
    <n v="129"/>
    <n v="11577.6"/>
    <n v="1102.99"/>
    <n v="189680.45"/>
    <n v="1361"/>
    <n v="1"/>
    <n v="2"/>
    <n v="143.61278571428571"/>
    <n v="0.57583412539372991"/>
    <n v="1.0856521891730631"/>
    <n v="0.10599821963728998"/>
    <n v="1.4285714285714285E-2"/>
    <n v="18.228442687603696"/>
  </r>
  <r>
    <x v="15"/>
    <x v="1"/>
    <x v="3"/>
    <x v="0"/>
    <s v="DACH"/>
    <x v="2"/>
    <x v="3"/>
    <n v="34391.4"/>
    <n v="32650.57"/>
    <n v="291"/>
    <n v="280"/>
    <n v="18325.23"/>
    <n v="1055.3499999999999"/>
    <n v="282082.99"/>
    <n v="2568"/>
    <n v="2"/>
    <n v="7"/>
    <n v="118.18350515463918"/>
    <n v="0.53284338526492081"/>
    <n v="1.0533169865028391"/>
    <n v="0.12191943938200599"/>
    <n v="2.4054982817869417E-2"/>
    <n v="32.587672336191787"/>
  </r>
  <r>
    <x v="15"/>
    <x v="1"/>
    <x v="3"/>
    <x v="1"/>
    <s v="Western Europe"/>
    <x v="0"/>
    <x v="0"/>
    <n v="601052.49"/>
    <n v="646331.51"/>
    <n v="8121"/>
    <n v="8647"/>
    <n v="337694.88"/>
    <n v="11795.76"/>
    <n v="4766086.82"/>
    <n v="68786"/>
    <n v="25"/>
    <n v="96"/>
    <n v="74.012127816771326"/>
    <n v="0.56183924968017351"/>
    <n v="0.92994458834290783"/>
    <n v="0.12611026880118814"/>
    <n v="1.1821204285186553E-2"/>
    <n v="50.954960935115665"/>
  </r>
  <r>
    <x v="15"/>
    <x v="1"/>
    <x v="3"/>
    <x v="1"/>
    <s v="Western Europe"/>
    <x v="0"/>
    <x v="1"/>
    <n v="587935.41"/>
    <n v="590426.76"/>
    <n v="3204"/>
    <n v="3208"/>
    <n v="390730.36"/>
    <n v="16008.59"/>
    <n v="3916640.97"/>
    <n v="23813"/>
    <n v="33"/>
    <n v="47"/>
    <n v="183.50044007490638"/>
    <n v="0.66458041709037385"/>
    <n v="0.99578042499293229"/>
    <n v="0.15011215337411946"/>
    <n v="1.4669163545568039E-2"/>
    <n v="36.726245721828093"/>
  </r>
  <r>
    <x v="15"/>
    <x v="1"/>
    <x v="3"/>
    <x v="1"/>
    <s v="Western Europe"/>
    <x v="0"/>
    <x v="2"/>
    <n v="140245.4"/>
    <n v="140759.51999999999"/>
    <n v="974"/>
    <n v="969"/>
    <n v="95700.26"/>
    <n v="8369.6"/>
    <n v="1246904.4099999999"/>
    <n v="9045"/>
    <n v="7"/>
    <n v="10"/>
    <n v="143.98911704312115"/>
    <n v="0.68237717600719883"/>
    <n v="0.99634752946017435"/>
    <n v="0.11247486084358303"/>
    <n v="1.0266940451745379E-2"/>
    <n v="16.756523609252532"/>
  </r>
  <r>
    <x v="15"/>
    <x v="1"/>
    <x v="3"/>
    <x v="1"/>
    <s v="Western Europe"/>
    <x v="0"/>
    <x v="3"/>
    <n v="246035.52"/>
    <n v="248972"/>
    <n v="2081"/>
    <n v="2071"/>
    <n v="153534.35999999999"/>
    <n v="7115.37"/>
    <n v="1872460.02"/>
    <n v="16902"/>
    <n v="10"/>
    <n v="34"/>
    <n v="118.2294666025949"/>
    <n v="0.62403331031226705"/>
    <n v="0.98820558135051328"/>
    <n v="0.13139694165539512"/>
    <n v="1.6338298894762134E-2"/>
    <n v="34.578035998127994"/>
  </r>
  <r>
    <x v="15"/>
    <x v="1"/>
    <x v="3"/>
    <x v="1"/>
    <s v="Western Europe"/>
    <x v="1"/>
    <x v="0"/>
    <n v="522181.41"/>
    <n v="554491.62"/>
    <n v="7055"/>
    <n v="7347"/>
    <n v="275704.56"/>
    <n v="9936.5499999999993"/>
    <n v="4538656.3499999996"/>
    <n v="62692"/>
    <n v="21"/>
    <n v="151"/>
    <n v="74.015791637136772"/>
    <n v="0.52798616480812677"/>
    <n v="0.94173003011298884"/>
    <n v="0.11505198228986868"/>
    <n v="2.140326009922041E-2"/>
    <n v="52.551580780049413"/>
  </r>
  <r>
    <x v="15"/>
    <x v="1"/>
    <x v="3"/>
    <x v="1"/>
    <s v="Western Europe"/>
    <x v="1"/>
    <x v="1"/>
    <n v="572285.19999999995"/>
    <n v="591832.74"/>
    <n v="3119"/>
    <n v="3189"/>
    <n v="352658.59"/>
    <n v="13647.24"/>
    <n v="3841108.97"/>
    <n v="23402"/>
    <n v="31"/>
    <n v="38"/>
    <n v="183.48355242064764"/>
    <n v="0.61622874398988481"/>
    <n v="0.9669711749978549"/>
    <n v="0.14898957683046413"/>
    <n v="1.2183392112856685E-2"/>
    <n v="41.934134667522514"/>
  </r>
  <r>
    <x v="15"/>
    <x v="1"/>
    <x v="3"/>
    <x v="1"/>
    <s v="Western Europe"/>
    <x v="1"/>
    <x v="2"/>
    <n v="129024.5"/>
    <n v="131835.68"/>
    <n v="897"/>
    <n v="912"/>
    <n v="83209.14"/>
    <n v="7024.97"/>
    <n v="1215985.04"/>
    <n v="9180"/>
    <n v="6"/>
    <n v="17"/>
    <n v="143.84002229654405"/>
    <n v="0.64490961019031268"/>
    <n v="0.97867663746263533"/>
    <n v="0.10610697973718493"/>
    <n v="1.89520624303233E-2"/>
    <n v="18.366555302015524"/>
  </r>
  <r>
    <x v="15"/>
    <x v="1"/>
    <x v="3"/>
    <x v="1"/>
    <s v="Western Europe"/>
    <x v="1"/>
    <x v="3"/>
    <n v="231109.12"/>
    <n v="232182.81"/>
    <n v="1955"/>
    <n v="1933"/>
    <n v="135737.73000000001"/>
    <n v="7591.91"/>
    <n v="1815135.06"/>
    <n v="16134"/>
    <n v="12"/>
    <n v="21"/>
    <n v="118.21438363171356"/>
    <n v="0.58733177643530476"/>
    <n v="0.99537566971473901"/>
    <n v="0.12732337394221233"/>
    <n v="1.0741687979539642E-2"/>
    <n v="30.441498911341153"/>
  </r>
  <r>
    <x v="15"/>
    <x v="1"/>
    <x v="3"/>
    <x v="1"/>
    <s v="Western Europe"/>
    <x v="2"/>
    <x v="0"/>
    <n v="48318.23"/>
    <n v="51063.35"/>
    <n v="653"/>
    <n v="704"/>
    <n v="22838.1"/>
    <n v="920.33"/>
    <n v="567860.56000000006"/>
    <n v="8247"/>
    <n v="2"/>
    <n v="11"/>
    <n v="73.994226646248094"/>
    <n v="0.47266011192876883"/>
    <n v="0.94624089488840835"/>
    <n v="8.508819489066119E-2"/>
    <n v="1.6845329249617153E-2"/>
    <n v="52.500983342931342"/>
  </r>
  <r>
    <x v="15"/>
    <x v="1"/>
    <x v="3"/>
    <x v="1"/>
    <s v="Western Europe"/>
    <x v="2"/>
    <x v="1"/>
    <n v="47687.58"/>
    <n v="47452.37"/>
    <n v="260"/>
    <n v="258"/>
    <n v="26234.27"/>
    <n v="1150.58"/>
    <n v="482724.57"/>
    <n v="2974"/>
    <n v="2"/>
    <n v="9"/>
    <n v="183.41376923076925"/>
    <n v="0.55012793687580708"/>
    <n v="1.0049567597993525"/>
    <n v="9.8788383611797509E-2"/>
    <n v="3.4615384615384617E-2"/>
    <n v="41.446557388447573"/>
  </r>
  <r>
    <x v="15"/>
    <x v="1"/>
    <x v="3"/>
    <x v="1"/>
    <s v="Western Europe"/>
    <x v="2"/>
    <x v="2"/>
    <n v="12274.85"/>
    <n v="12658.25"/>
    <n v="85"/>
    <n v="89"/>
    <n v="7216.69"/>
    <n v="673.37"/>
    <n v="154376.59"/>
    <n v="1136"/>
    <n v="1"/>
    <n v="1"/>
    <n v="144.41"/>
    <n v="0.5879249033593078"/>
    <n v="0.96971145300495731"/>
    <n v="7.9512379435249872E-2"/>
    <n v="1.1764705882352941E-2"/>
    <n v="18.228982580156526"/>
  </r>
  <r>
    <x v="15"/>
    <x v="1"/>
    <x v="3"/>
    <x v="1"/>
    <s v="Western Europe"/>
    <x v="2"/>
    <x v="3"/>
    <n v="19520.240000000002"/>
    <n v="20425.07"/>
    <n v="165"/>
    <n v="174"/>
    <n v="10437.67"/>
    <n v="540.04999999999995"/>
    <n v="212522.7"/>
    <n v="1951"/>
    <n v="1"/>
    <n v="5"/>
    <n v="118.30448484848486"/>
    <n v="0.53471012651483785"/>
    <n v="0.95570002942462384"/>
    <n v="9.1850141184918133E-2"/>
    <n v="3.0303030303030304E-2"/>
    <n v="36.145245810573101"/>
  </r>
  <r>
    <x v="15"/>
    <x v="1"/>
    <x v="3"/>
    <x v="2"/>
    <s v="Southern Europe"/>
    <x v="0"/>
    <x v="0"/>
    <n v="390502.05"/>
    <n v="400670.54"/>
    <n v="5276"/>
    <n v="5331"/>
    <n v="217982.59"/>
    <n v="6607.29"/>
    <n v="3697059.09"/>
    <n v="55127"/>
    <n v="19"/>
    <n v="99"/>
    <n v="74.014793404094007"/>
    <n v="0.55821112846910792"/>
    <n v="0.97462131855264433"/>
    <n v="0.10562504966616587"/>
    <n v="1.8764215314632297E-2"/>
    <n v="59.101696762212647"/>
  </r>
  <r>
    <x v="15"/>
    <x v="1"/>
    <x v="3"/>
    <x v="2"/>
    <s v="Southern Europe"/>
    <x v="0"/>
    <x v="1"/>
    <n v="399773.73"/>
    <n v="395991.85"/>
    <n v="2179"/>
    <n v="2117"/>
    <n v="258174.48"/>
    <n v="10538.24"/>
    <n v="3099295.65"/>
    <n v="17496"/>
    <n v="20"/>
    <n v="27"/>
    <n v="183.46660394676456"/>
    <n v="0.64580151377130268"/>
    <n v="1.0095503985751222"/>
    <n v="0.12898857519449622"/>
    <n v="1.2391005048187242E-2"/>
    <n v="37.935530980505284"/>
  </r>
  <r>
    <x v="15"/>
    <x v="1"/>
    <x v="3"/>
    <x v="2"/>
    <s v="Southern Europe"/>
    <x v="0"/>
    <x v="2"/>
    <n v="102191.54"/>
    <n v="95936.77"/>
    <n v="710"/>
    <n v="674"/>
    <n v="70953.570000000007"/>
    <n v="5265.47"/>
    <n v="1036634.38"/>
    <n v="7579"/>
    <n v="4"/>
    <n v="12"/>
    <n v="143.93174647887324"/>
    <n v="0.69431941235057237"/>
    <n v="1.0651967957645436"/>
    <n v="9.8580118479188378E-2"/>
    <n v="1.6901408450704224E-2"/>
    <n v="19.407866724148079"/>
  </r>
  <r>
    <x v="15"/>
    <x v="1"/>
    <x v="3"/>
    <x v="2"/>
    <s v="Southern Europe"/>
    <x v="0"/>
    <x v="3"/>
    <n v="171352.28"/>
    <n v="174733.09"/>
    <n v="1449"/>
    <n v="1460"/>
    <n v="105394.19"/>
    <n v="4749.05"/>
    <n v="1397555.98"/>
    <n v="12673"/>
    <n v="8"/>
    <n v="13"/>
    <n v="118.25554175293306"/>
    <n v="0.61507316972963533"/>
    <n v="0.98065157549723414"/>
    <n v="0.12260852692283568"/>
    <n v="8.9717046238785361E-3"/>
    <n v="36.081380486623637"/>
  </r>
  <r>
    <x v="15"/>
    <x v="1"/>
    <x v="3"/>
    <x v="2"/>
    <s v="Southern Europe"/>
    <x v="1"/>
    <x v="0"/>
    <n v="371803.67"/>
    <n v="369935.59"/>
    <n v="5023"/>
    <n v="4923"/>
    <n v="191924.16"/>
    <n v="6608.42"/>
    <n v="3535784.76"/>
    <n v="51410"/>
    <n v="20"/>
    <n v="96"/>
    <n v="74.020240891897274"/>
    <n v="0.51619759428410161"/>
    <n v="1.0050497439297472"/>
    <n v="0.10515449758316171"/>
    <n v="1.9112084411706153E-2"/>
    <n v="56.262112577590408"/>
  </r>
  <r>
    <x v="15"/>
    <x v="1"/>
    <x v="3"/>
    <x v="2"/>
    <s v="Southern Europe"/>
    <x v="1"/>
    <x v="1"/>
    <n v="358375.31"/>
    <n v="351224.8"/>
    <n v="1953"/>
    <n v="1912"/>
    <n v="220543.4"/>
    <n v="9076.4"/>
    <n v="2799113.15"/>
    <n v="15814"/>
    <n v="17"/>
    <n v="37"/>
    <n v="183.49990271377368"/>
    <n v="0.61539786320659196"/>
    <n v="1.0203587844594117"/>
    <n v="0.12803173390829165"/>
    <n v="1.8945212493599591E-2"/>
    <n v="39.484301044466967"/>
  </r>
  <r>
    <x v="15"/>
    <x v="1"/>
    <x v="3"/>
    <x v="2"/>
    <s v="Southern Europe"/>
    <x v="1"/>
    <x v="2"/>
    <n v="86768.44"/>
    <n v="86625.33"/>
    <n v="603"/>
    <n v="613"/>
    <n v="55732.52"/>
    <n v="5242.76"/>
    <n v="873879.17"/>
    <n v="6563"/>
    <n v="4"/>
    <n v="7"/>
    <n v="143.89459369817578"/>
    <n v="0.64231326505351483"/>
    <n v="1.0016520571985124"/>
    <n v="9.9291118244642443E-2"/>
    <n v="1.1608623548922056E-2"/>
    <n v="16.550145343292463"/>
  </r>
  <r>
    <x v="15"/>
    <x v="1"/>
    <x v="3"/>
    <x v="2"/>
    <s v="Southern Europe"/>
    <x v="1"/>
    <x v="3"/>
    <n v="154209.07999999999"/>
    <n v="150244.23000000001"/>
    <n v="1304"/>
    <n v="1294"/>
    <n v="90154.75"/>
    <n v="4231.21"/>
    <n v="1321964.58"/>
    <n v="11624"/>
    <n v="7"/>
    <n v="23"/>
    <n v="118.25849693251533"/>
    <n v="0.58462672885409861"/>
    <n v="1.0263893661673396"/>
    <n v="0.11665144613783826"/>
    <n v="1.763803680981595E-2"/>
    <n v="36.445621937932643"/>
  </r>
  <r>
    <x v="15"/>
    <x v="1"/>
    <x v="3"/>
    <x v="2"/>
    <s v="Southern Europe"/>
    <x v="2"/>
    <x v="0"/>
    <n v="31804.81"/>
    <n v="33781.51"/>
    <n v="430"/>
    <n v="455"/>
    <n v="15147.53"/>
    <n v="515.97"/>
    <n v="446327.49"/>
    <n v="6657"/>
    <n v="1"/>
    <n v="9"/>
    <n v="73.964674418604659"/>
    <n v="0.47626538250031991"/>
    <n v="0.94148574175636313"/>
    <n v="7.1258909013200158E-2"/>
    <n v="2.0930232558139535E-2"/>
    <n v="61.640812450336256"/>
  </r>
  <r>
    <x v="15"/>
    <x v="1"/>
    <x v="3"/>
    <x v="2"/>
    <s v="Southern Europe"/>
    <x v="2"/>
    <x v="1"/>
    <n v="33039.800000000003"/>
    <n v="33635.480000000003"/>
    <n v="180"/>
    <n v="182"/>
    <n v="18221.990000000002"/>
    <n v="819.02"/>
    <n v="356723.92"/>
    <n v="2008"/>
    <n v="2"/>
    <n v="4"/>
    <n v="183.55444444444447"/>
    <n v="0.55151635300455815"/>
    <n v="0.98229012935150617"/>
    <n v="9.2620085583271242E-2"/>
    <n v="2.2222222222222223E-2"/>
    <n v="40.340651021953072"/>
  </r>
  <r>
    <x v="15"/>
    <x v="1"/>
    <x v="3"/>
    <x v="2"/>
    <s v="Southern Europe"/>
    <x v="2"/>
    <x v="2"/>
    <n v="7952.49"/>
    <n v="7555.13"/>
    <n v="55"/>
    <n v="53"/>
    <n v="4656.63"/>
    <n v="411.68"/>
    <n v="121963.99"/>
    <n v="885"/>
    <n v="0"/>
    <n v="2"/>
    <n v="144.59072727272726"/>
    <n v="0.58555622201348256"/>
    <n v="1.052594727026537"/>
    <n v="6.5203590010461276E-2"/>
    <n v="3.6363636363636362E-2"/>
    <n v="19.317163816556548"/>
  </r>
  <r>
    <x v="15"/>
    <x v="1"/>
    <x v="3"/>
    <x v="2"/>
    <s v="Southern Europe"/>
    <x v="2"/>
    <x v="3"/>
    <n v="14529.21"/>
    <n v="14557.48"/>
    <n v="123"/>
    <n v="123"/>
    <n v="7631.71"/>
    <n v="419.78"/>
    <n v="168742.86"/>
    <n v="1574"/>
    <n v="1"/>
    <n v="3"/>
    <n v="118.12365853658535"/>
    <n v="0.52526668690176548"/>
    <n v="0.99805804301293899"/>
    <n v="8.6102665321661609E-2"/>
    <n v="2.4390243902439025E-2"/>
    <n v="34.611486969364904"/>
  </r>
  <r>
    <x v="15"/>
    <x v="1"/>
    <x v="3"/>
    <x v="3"/>
    <s v="Southern Europe"/>
    <x v="0"/>
    <x v="0"/>
    <n v="316609.65999999997"/>
    <n v="299418.81"/>
    <n v="4278"/>
    <n v="4112"/>
    <n v="177036.36"/>
    <n v="5285.58"/>
    <n v="3285514.77"/>
    <n v="48020"/>
    <n v="17"/>
    <n v="57"/>
    <n v="74.008803179055633"/>
    <n v="0.55916285055863424"/>
    <n v="1.0574140615948611"/>
    <n v="9.6365313250440801E-2"/>
    <n v="1.3323983169705469E-2"/>
    <n v="59.900646665077431"/>
  </r>
  <r>
    <x v="15"/>
    <x v="1"/>
    <x v="3"/>
    <x v="3"/>
    <s v="Southern Europe"/>
    <x v="0"/>
    <x v="1"/>
    <n v="324024.11"/>
    <n v="289461.12"/>
    <n v="1766"/>
    <n v="1589"/>
    <n v="211538.97"/>
    <n v="8014.43"/>
    <n v="2631216.81"/>
    <n v="16124"/>
    <n v="14"/>
    <n v="34"/>
    <n v="183.47911098527746"/>
    <n v="0.65284947468878163"/>
    <n v="1.119404602593951"/>
    <n v="0.12314610820687177"/>
    <n v="1.9252548131370329E-2"/>
    <n v="40.430087978808224"/>
  </r>
  <r>
    <x v="15"/>
    <x v="1"/>
    <x v="3"/>
    <x v="3"/>
    <s v="Southern Europe"/>
    <x v="0"/>
    <x v="2"/>
    <n v="76928.95"/>
    <n v="70859.240000000005"/>
    <n v="535"/>
    <n v="496"/>
    <n v="53159.69"/>
    <n v="3910.97"/>
    <n v="816418.9"/>
    <n v="5940"/>
    <n v="4"/>
    <n v="9"/>
    <n v="143.79242990654205"/>
    <n v="0.69102321037788772"/>
    <n v="1.0856586946176672"/>
    <n v="9.4227301695244917E-2"/>
    <n v="1.6822429906542057E-2"/>
    <n v="19.670043493046482"/>
  </r>
  <r>
    <x v="15"/>
    <x v="1"/>
    <x v="3"/>
    <x v="3"/>
    <s v="Southern Europe"/>
    <x v="0"/>
    <x v="3"/>
    <n v="121631.56"/>
    <n v="111045.09"/>
    <n v="1029"/>
    <n v="948"/>
    <n v="77002.759999999995"/>
    <n v="3867.73"/>
    <n v="1172520.45"/>
    <n v="11261"/>
    <n v="5"/>
    <n v="15"/>
    <n v="118.20365403304179"/>
    <n v="0.63308207179123577"/>
    <n v="1.0953348770305829"/>
    <n v="0.10373512888410603"/>
    <n v="1.4577259475218658E-2"/>
    <n v="31.447789788842549"/>
  </r>
  <r>
    <x v="15"/>
    <x v="1"/>
    <x v="3"/>
    <x v="3"/>
    <s v="Southern Europe"/>
    <x v="1"/>
    <x v="0"/>
    <n v="291181.76"/>
    <n v="293697.93"/>
    <n v="3934"/>
    <n v="4002"/>
    <n v="154156.76"/>
    <n v="5088.9399999999996"/>
    <n v="3102182.57"/>
    <n v="46054"/>
    <n v="13"/>
    <n v="78"/>
    <n v="74.016715810879518"/>
    <n v="0.52941763934664043"/>
    <n v="0.99143279627473035"/>
    <n v="9.3863514938129514E-2"/>
    <n v="1.9827147941026944E-2"/>
    <n v="57.218548459993642"/>
  </r>
  <r>
    <x v="15"/>
    <x v="1"/>
    <x v="3"/>
    <x v="3"/>
    <s v="Southern Europe"/>
    <x v="1"/>
    <x v="1"/>
    <n v="277347.69"/>
    <n v="257101.58"/>
    <n v="1511"/>
    <n v="1419"/>
    <n v="170217.23"/>
    <n v="6780.72"/>
    <n v="2560558.84"/>
    <n v="15295"/>
    <n v="12"/>
    <n v="26"/>
    <n v="183.55240900066181"/>
    <n v="0.61373227950807885"/>
    <n v="1.0787475129479951"/>
    <n v="0.10831529651550598"/>
    <n v="1.7207147584381206E-2"/>
    <n v="40.902395320850879"/>
  </r>
  <r>
    <x v="15"/>
    <x v="1"/>
    <x v="3"/>
    <x v="3"/>
    <s v="Southern Europe"/>
    <x v="1"/>
    <x v="2"/>
    <n v="64404.77"/>
    <n v="56553.53"/>
    <n v="448"/>
    <n v="396"/>
    <n v="41311.82"/>
    <n v="3278.68"/>
    <n v="776665.5"/>
    <n v="5620"/>
    <n v="3"/>
    <n v="4"/>
    <n v="143.76064732142856"/>
    <n v="0.64144037778568264"/>
    <n v="1.1388284692396744"/>
    <n v="8.2924721131555343E-2"/>
    <n v="8.9285714285714281E-3"/>
    <n v="19.643505923115399"/>
  </r>
  <r>
    <x v="15"/>
    <x v="1"/>
    <x v="3"/>
    <x v="3"/>
    <s v="Southern Europe"/>
    <x v="1"/>
    <x v="3"/>
    <n v="122202.13"/>
    <n v="113788.21"/>
    <n v="1034"/>
    <n v="978"/>
    <n v="70847.899999999994"/>
    <n v="3603.65"/>
    <n v="1168485.42"/>
    <n v="10358"/>
    <n v="7"/>
    <n v="22"/>
    <n v="118.18387814313347"/>
    <n v="0.57975994362782379"/>
    <n v="1.0739436888936034"/>
    <n v="0.10458164724040803"/>
    <n v="2.1276595744680851E-2"/>
    <n v="33.910654475323632"/>
  </r>
  <r>
    <x v="15"/>
    <x v="1"/>
    <x v="3"/>
    <x v="3"/>
    <s v="Southern Europe"/>
    <x v="2"/>
    <x v="0"/>
    <n v="25256.51"/>
    <n v="24167.67"/>
    <n v="341"/>
    <n v="333"/>
    <n v="12138.38"/>
    <n v="419.1"/>
    <n v="383915.14"/>
    <n v="5342"/>
    <n v="1"/>
    <n v="9"/>
    <n v="74.066011730205275"/>
    <n v="0.48060401060954183"/>
    <n v="1.0450535777755985"/>
    <n v="6.5786699633674242E-2"/>
    <n v="2.6392961876832845E-2"/>
    <n v="60.263684084943918"/>
  </r>
  <r>
    <x v="15"/>
    <x v="1"/>
    <x v="3"/>
    <x v="3"/>
    <s v="Southern Europe"/>
    <x v="2"/>
    <x v="1"/>
    <n v="24000.47"/>
    <n v="21927.78"/>
    <n v="131"/>
    <n v="121"/>
    <n v="13418.93"/>
    <n v="579.79999999999995"/>
    <n v="298819.42"/>
    <n v="1841"/>
    <n v="1"/>
    <n v="4"/>
    <n v="183.20969465648855"/>
    <n v="0.55911113407362434"/>
    <n v="1.0945234766127716"/>
    <n v="8.0317637990194896E-2"/>
    <n v="3.0534351145038167E-2"/>
    <n v="41.394394618834085"/>
  </r>
  <r>
    <x v="15"/>
    <x v="1"/>
    <x v="3"/>
    <x v="3"/>
    <s v="Southern Europe"/>
    <x v="2"/>
    <x v="2"/>
    <n v="6100.16"/>
    <n v="5379.41"/>
    <n v="42"/>
    <n v="38"/>
    <n v="3545.65"/>
    <n v="312.57"/>
    <n v="97935.31"/>
    <n v="764"/>
    <n v="0"/>
    <n v="1"/>
    <n v="145.24190476190475"/>
    <n v="0.5812388527514033"/>
    <n v="1.1339830948003591"/>
    <n v="6.228764681502514E-2"/>
    <n v="2.3809523809523808E-2"/>
    <n v="19.516140384553861"/>
  </r>
  <r>
    <x v="15"/>
    <x v="1"/>
    <x v="3"/>
    <x v="3"/>
    <s v="Southern Europe"/>
    <x v="2"/>
    <x v="3"/>
    <n v="10953.01"/>
    <n v="10120.43"/>
    <n v="93"/>
    <n v="87"/>
    <n v="5844.98"/>
    <n v="331"/>
    <n v="140141.35"/>
    <n v="1279"/>
    <n v="1"/>
    <n v="2"/>
    <n v="117.77430107526882"/>
    <n v="0.53364143737657499"/>
    <n v="1.0822672554427035"/>
    <n v="7.8156875183520061E-2"/>
    <n v="2.1505376344086023E-2"/>
    <n v="33.090664652567973"/>
  </r>
  <r>
    <x v="15"/>
    <x v="1"/>
    <x v="3"/>
    <x v="4"/>
    <s v="Western Europe"/>
    <x v="0"/>
    <x v="0"/>
    <n v="251153.19"/>
    <n v="254691.89"/>
    <n v="3393"/>
    <n v="3414"/>
    <n v="141709.32"/>
    <n v="4399.22"/>
    <n v="1854546.55"/>
    <n v="25959"/>
    <n v="12"/>
    <n v="63"/>
    <n v="74.020981432360742"/>
    <n v="0.56423460120096425"/>
    <n v="0.98610595728038297"/>
    <n v="0.13542565971180395"/>
    <n v="1.8567639257294429E-2"/>
    <n v="57.090391023863319"/>
  </r>
  <r>
    <x v="15"/>
    <x v="1"/>
    <x v="3"/>
    <x v="4"/>
    <s v="Western Europe"/>
    <x v="0"/>
    <x v="1"/>
    <n v="234240.65"/>
    <n v="227478.37"/>
    <n v="1277"/>
    <n v="1227"/>
    <n v="151770.01999999999"/>
    <n v="6374.03"/>
    <n v="1425076.53"/>
    <n v="8017"/>
    <n v="9"/>
    <n v="17"/>
    <n v="183.43042286609239"/>
    <n v="0.64792349235711222"/>
    <n v="1.0297271340567458"/>
    <n v="0.16437057594373544"/>
    <n v="1.331245105716523E-2"/>
    <n v="36.749223019031916"/>
  </r>
  <r>
    <x v="15"/>
    <x v="1"/>
    <x v="3"/>
    <x v="4"/>
    <s v="Western Europe"/>
    <x v="0"/>
    <x v="2"/>
    <n v="56679.93"/>
    <n v="55006.81"/>
    <n v="394"/>
    <n v="379"/>
    <n v="38537.01"/>
    <n v="3216.76"/>
    <n v="459379.19"/>
    <n v="3404"/>
    <n v="3"/>
    <n v="6"/>
    <n v="143.85769035532994"/>
    <n v="0.67990574441429275"/>
    <n v="1.0304165975085631"/>
    <n v="0.12338375623850092"/>
    <n v="1.5228426395939087E-2"/>
    <n v="17.620192367475347"/>
  </r>
  <r>
    <x v="15"/>
    <x v="1"/>
    <x v="3"/>
    <x v="4"/>
    <s v="Western Europe"/>
    <x v="0"/>
    <x v="3"/>
    <n v="109571.71"/>
    <n v="111259"/>
    <n v="927"/>
    <n v="958"/>
    <n v="67617.31"/>
    <n v="3235.89"/>
    <n v="694087.3"/>
    <n v="6049"/>
    <n v="6"/>
    <n v="8"/>
    <n v="118.20033441208199"/>
    <n v="0.61710554667806128"/>
    <n v="0.98483457518043493"/>
    <n v="0.15786445019236053"/>
    <n v="8.6299892125134836E-3"/>
    <n v="33.861382803494557"/>
  </r>
  <r>
    <x v="15"/>
    <x v="1"/>
    <x v="3"/>
    <x v="4"/>
    <s v="Western Europe"/>
    <x v="1"/>
    <x v="0"/>
    <n v="204553.2"/>
    <n v="204817.86"/>
    <n v="2764"/>
    <n v="2805"/>
    <n v="106173.9"/>
    <n v="3447.91"/>
    <n v="1602103.45"/>
    <n v="23727"/>
    <n v="11"/>
    <n v="28"/>
    <n v="74.006222865412454"/>
    <n v="0.51905274520271494"/>
    <n v="0.99870782753027509"/>
    <n v="0.12767789745412508"/>
    <n v="1.0130246020260492E-2"/>
    <n v="59.326722565264177"/>
  </r>
  <r>
    <x v="15"/>
    <x v="1"/>
    <x v="3"/>
    <x v="4"/>
    <s v="Western Europe"/>
    <x v="1"/>
    <x v="1"/>
    <n v="213763.08"/>
    <n v="206226.35"/>
    <n v="1165"/>
    <n v="1140"/>
    <n v="130018.88"/>
    <n v="5481.65"/>
    <n v="1322088.19"/>
    <n v="7647"/>
    <n v="10"/>
    <n v="13"/>
    <n v="183.48762231759656"/>
    <n v="0.60823824207622768"/>
    <n v="1.0365459118100087"/>
    <n v="0.16168594623025867"/>
    <n v="1.1158798283261802E-2"/>
    <n v="38.996119781452663"/>
  </r>
  <r>
    <x v="15"/>
    <x v="1"/>
    <x v="3"/>
    <x v="4"/>
    <s v="Western Europe"/>
    <x v="1"/>
    <x v="2"/>
    <n v="49674.05"/>
    <n v="45240.26"/>
    <n v="345"/>
    <n v="311"/>
    <n v="31590.77"/>
    <n v="2878.79"/>
    <n v="428491.25"/>
    <n v="3099"/>
    <n v="3"/>
    <n v="4"/>
    <n v="143.98275362318842"/>
    <n v="0.63596123126662707"/>
    <n v="1.0980054049203076"/>
    <n v="0.11592780482681969"/>
    <n v="1.1594202898550725E-2"/>
    <n v="17.255183601443662"/>
  </r>
  <r>
    <x v="15"/>
    <x v="1"/>
    <x v="3"/>
    <x v="4"/>
    <s v="Western Europe"/>
    <x v="1"/>
    <x v="3"/>
    <n v="88795.09"/>
    <n v="88625.18"/>
    <n v="751"/>
    <n v="741"/>
    <n v="51931.839999999997"/>
    <n v="2753.37"/>
    <n v="605466.91"/>
    <n v="5424"/>
    <n v="3"/>
    <n v="10"/>
    <n v="118.23580559254327"/>
    <n v="0.58485035602756863"/>
    <n v="1.0019171752316893"/>
    <n v="0.14665556206861907"/>
    <n v="1.3315579227696404E-2"/>
    <n v="32.249603213516529"/>
  </r>
  <r>
    <x v="15"/>
    <x v="1"/>
    <x v="3"/>
    <x v="4"/>
    <s v="Western Europe"/>
    <x v="2"/>
    <x v="0"/>
    <n v="25517.84"/>
    <n v="25405.56"/>
    <n v="345"/>
    <n v="345"/>
    <n v="12026.81"/>
    <n v="455.41"/>
    <n v="274857.28999999998"/>
    <n v="4078"/>
    <n v="1"/>
    <n v="11"/>
    <n v="73.9647536231884"/>
    <n v="0.47130987575750921"/>
    <n v="1.0044195050217353"/>
    <n v="9.2840324518953105E-2"/>
    <n v="3.1884057971014491E-2"/>
    <n v="56.032673854329062"/>
  </r>
  <r>
    <x v="15"/>
    <x v="1"/>
    <x v="3"/>
    <x v="4"/>
    <s v="Western Europe"/>
    <x v="2"/>
    <x v="1"/>
    <n v="26452.720000000001"/>
    <n v="25929.77"/>
    <n v="144"/>
    <n v="143"/>
    <n v="14481.91"/>
    <n v="709.85"/>
    <n v="214332.99"/>
    <n v="1299"/>
    <n v="1"/>
    <n v="5"/>
    <n v="183.69944444444445"/>
    <n v="0.54746392809510702"/>
    <n v="1.020167938242414"/>
    <n v="0.12341879801144939"/>
    <n v="3.4722222222222224E-2"/>
    <n v="37.265225047545258"/>
  </r>
  <r>
    <x v="15"/>
    <x v="1"/>
    <x v="3"/>
    <x v="4"/>
    <s v="Western Europe"/>
    <x v="2"/>
    <x v="2"/>
    <n v="6077.45"/>
    <n v="5848.25"/>
    <n v="42"/>
    <n v="41"/>
    <n v="3478.61"/>
    <n v="349.86"/>
    <n v="71871.350000000006"/>
    <n v="536"/>
    <n v="0"/>
    <n v="1"/>
    <n v="144.70119047619048"/>
    <n v="0.57237986326502077"/>
    <n v="1.0391912110460393"/>
    <n v="8.4560120270455466E-2"/>
    <n v="2.3809523809523808E-2"/>
    <n v="17.371091293660321"/>
  </r>
  <r>
    <x v="15"/>
    <x v="1"/>
    <x v="3"/>
    <x v="4"/>
    <s v="Western Europe"/>
    <x v="2"/>
    <x v="3"/>
    <n v="10501.73"/>
    <n v="10123.06"/>
    <n v="89"/>
    <n v="87"/>
    <n v="5500.07"/>
    <n v="343.23"/>
    <n v="101715.76"/>
    <n v="912"/>
    <n v="0"/>
    <n v="1"/>
    <n v="117.99696629213483"/>
    <n v="0.52372989974032846"/>
    <n v="1.037406673476202"/>
    <n v="0.10324584902084004"/>
    <n v="1.1235955056179775E-2"/>
    <n v="30.596771843953032"/>
  </r>
  <r>
    <x v="15"/>
    <x v="1"/>
    <x v="3"/>
    <x v="5"/>
    <s v="Central &amp; Eastern Europe"/>
    <x v="0"/>
    <x v="0"/>
    <n v="215174.94"/>
    <n v="205908.44"/>
    <n v="2907"/>
    <n v="2729"/>
    <n v="121752.57"/>
    <n v="3603.62"/>
    <n v="2315549.37"/>
    <n v="32057"/>
    <n v="12"/>
    <n v="35"/>
    <n v="74.019587203302379"/>
    <n v="0.56583062135395512"/>
    <n v="1.0450030120183516"/>
    <n v="9.2926086045835424E-2"/>
    <n v="1.2039903680770554E-2"/>
    <n v="59.710774165977547"/>
  </r>
  <r>
    <x v="15"/>
    <x v="1"/>
    <x v="3"/>
    <x v="5"/>
    <s v="Central &amp; Eastern Europe"/>
    <x v="0"/>
    <x v="1"/>
    <n v="201837.45"/>
    <n v="191328.13"/>
    <n v="1100"/>
    <n v="1028"/>
    <n v="133834.62"/>
    <n v="5522.28"/>
    <n v="1931744.09"/>
    <n v="11962"/>
    <n v="8"/>
    <n v="23"/>
    <n v="183.48859090909093"/>
    <n v="0.66308120717934149"/>
    <n v="1.0549282533624302"/>
    <n v="0.10448456969266566"/>
    <n v="2.0909090909090908E-2"/>
    <n v="36.549658836567509"/>
  </r>
  <r>
    <x v="15"/>
    <x v="1"/>
    <x v="3"/>
    <x v="5"/>
    <s v="Central &amp; Eastern Europe"/>
    <x v="0"/>
    <x v="2"/>
    <n v="53759.18"/>
    <n v="47716.07"/>
    <n v="374"/>
    <n v="327"/>
    <n v="36691.75"/>
    <n v="3206.93"/>
    <n v="593591.6"/>
    <n v="4612"/>
    <n v="2"/>
    <n v="5"/>
    <n v="143.74112299465241"/>
    <n v="0.68252064112585054"/>
    <n v="1.12664726998682"/>
    <n v="9.0565937927693047E-2"/>
    <n v="1.3368983957219251E-2"/>
    <n v="16.763440424331058"/>
  </r>
  <r>
    <x v="15"/>
    <x v="1"/>
    <x v="3"/>
    <x v="5"/>
    <s v="Central &amp; Eastern Europe"/>
    <x v="0"/>
    <x v="3"/>
    <n v="87712.46"/>
    <n v="86874.38"/>
    <n v="742"/>
    <n v="744"/>
    <n v="55236.639999999999"/>
    <n v="2868.68"/>
    <n v="881971.11"/>
    <n v="8295"/>
    <n v="4"/>
    <n v="10"/>
    <n v="118.21086253369273"/>
    <n v="0.62974678854064747"/>
    <n v="1.0096470328766662"/>
    <n v="9.945049107107376E-2"/>
    <n v="1.3477088948787063E-2"/>
    <n v="30.57589553383438"/>
  </r>
  <r>
    <x v="15"/>
    <x v="1"/>
    <x v="3"/>
    <x v="5"/>
    <s v="Central &amp; Eastern Europe"/>
    <x v="1"/>
    <x v="0"/>
    <n v="170888.38"/>
    <n v="166618.48000000001"/>
    <n v="2309"/>
    <n v="2275"/>
    <n v="90755.61"/>
    <n v="2938.32"/>
    <n v="2119692.4700000002"/>
    <n v="31992"/>
    <n v="9"/>
    <n v="49"/>
    <n v="74.009692507579047"/>
    <n v="0.53108122389597234"/>
    <n v="1.0256268092230825"/>
    <n v="8.0619421174808428E-2"/>
    <n v="2.122130792550888E-2"/>
    <n v="58.158532767023331"/>
  </r>
  <r>
    <x v="15"/>
    <x v="1"/>
    <x v="3"/>
    <x v="5"/>
    <s v="Central &amp; Eastern Europe"/>
    <x v="1"/>
    <x v="1"/>
    <n v="173933.24"/>
    <n v="158183.85"/>
    <n v="948"/>
    <n v="851"/>
    <n v="107121.53"/>
    <n v="3922.86"/>
    <n v="1670696.9"/>
    <n v="9821"/>
    <n v="7"/>
    <n v="16"/>
    <n v="183.47388185654006"/>
    <n v="0.61587727567197625"/>
    <n v="1.099563830315168"/>
    <n v="0.10410819580739032"/>
    <n v="1.6877637130801686E-2"/>
    <n v="44.33837557292383"/>
  </r>
  <r>
    <x v="15"/>
    <x v="1"/>
    <x v="3"/>
    <x v="5"/>
    <s v="Central &amp; Eastern Europe"/>
    <x v="1"/>
    <x v="2"/>
    <n v="46159.55"/>
    <n v="41553.120000000003"/>
    <n v="321"/>
    <n v="288"/>
    <n v="29218.77"/>
    <n v="2662.12"/>
    <n v="552071.35"/>
    <n v="4196"/>
    <n v="3"/>
    <n v="7"/>
    <n v="143.79922118380063"/>
    <n v="0.63299512235279587"/>
    <n v="1.1108564170392019"/>
    <n v="8.3611565787646835E-2"/>
    <n v="2.1806853582554516E-2"/>
    <n v="17.339394918335763"/>
  </r>
  <r>
    <x v="15"/>
    <x v="1"/>
    <x v="3"/>
    <x v="5"/>
    <s v="Central &amp; Eastern Europe"/>
    <x v="1"/>
    <x v="3"/>
    <n v="73824.63"/>
    <n v="69894.89"/>
    <n v="624"/>
    <n v="581"/>
    <n v="42813.19"/>
    <n v="2387.98"/>
    <n v="759705.26"/>
    <n v="6771"/>
    <n v="4"/>
    <n v="13"/>
    <n v="118.30870192307692"/>
    <n v="0.57993097967439866"/>
    <n v="1.0562235665582993"/>
    <n v="9.7175357190497802E-2"/>
    <n v="2.0833333333333332E-2"/>
    <n v="30.915095603815779"/>
  </r>
  <r>
    <x v="15"/>
    <x v="1"/>
    <x v="3"/>
    <x v="5"/>
    <s v="Central &amp; Eastern Europe"/>
    <x v="2"/>
    <x v="0"/>
    <n v="17481.45"/>
    <n v="16794.37"/>
    <n v="236"/>
    <n v="228"/>
    <n v="8238.56"/>
    <n v="289.68"/>
    <n v="277051.81"/>
    <n v="3871"/>
    <n v="1"/>
    <n v="5"/>
    <n v="74.073940677966107"/>
    <n v="0.47127440801535336"/>
    <n v="1.0409113292133019"/>
    <n v="6.3098125942580921E-2"/>
    <n v="2.1186440677966101E-2"/>
    <n v="60.347452361226182"/>
  </r>
  <r>
    <x v="15"/>
    <x v="1"/>
    <x v="3"/>
    <x v="5"/>
    <s v="Central &amp; Eastern Europe"/>
    <x v="2"/>
    <x v="1"/>
    <n v="17034.759999999998"/>
    <n v="16364.51"/>
    <n v="93"/>
    <n v="89"/>
    <n v="9575.32"/>
    <n v="419.2"/>
    <n v="222946.61"/>
    <n v="1339"/>
    <n v="1"/>
    <n v="3"/>
    <n v="183.16946236559139"/>
    <n v="0.56210477869955322"/>
    <n v="1.0409575355449077"/>
    <n v="7.64073515179262E-2"/>
    <n v="3.2258064516129031E-2"/>
    <n v="40.636354961832062"/>
  </r>
  <r>
    <x v="15"/>
    <x v="1"/>
    <x v="3"/>
    <x v="5"/>
    <s v="Central &amp; Eastern Europe"/>
    <x v="2"/>
    <x v="2"/>
    <n v="4325.1499999999996"/>
    <n v="3826.85"/>
    <n v="30"/>
    <n v="27"/>
    <n v="2505.9899999999998"/>
    <n v="253.88"/>
    <n v="70045.759999999995"/>
    <n v="538"/>
    <n v="0"/>
    <n v="1"/>
    <n v="144.17166666666665"/>
    <n v="0.57939955839681856"/>
    <n v="1.1302115316774892"/>
    <n v="6.1747491925278557E-2"/>
    <n v="3.3333333333333333E-2"/>
    <n v="17.036198203875845"/>
  </r>
  <r>
    <x v="15"/>
    <x v="1"/>
    <x v="3"/>
    <x v="5"/>
    <s v="Central &amp; Eastern Europe"/>
    <x v="2"/>
    <x v="3"/>
    <n v="6776.37"/>
    <n v="6411.48"/>
    <n v="57"/>
    <n v="53"/>
    <n v="3595.7"/>
    <n v="187.19"/>
    <n v="101414.74"/>
    <n v="935"/>
    <n v="0"/>
    <n v="2"/>
    <n v="118.88368421052631"/>
    <n v="0.53062332782891131"/>
    <n v="1.0569119766418986"/>
    <n v="6.6818393460358907E-2"/>
    <n v="3.5087719298245612E-2"/>
    <n v="36.200491479245684"/>
  </r>
  <r>
    <x v="15"/>
    <x v="1"/>
    <x v="3"/>
    <x v="6"/>
    <s v="DACH"/>
    <x v="0"/>
    <x v="0"/>
    <n v="227570.75"/>
    <n v="228394.12"/>
    <n v="3075"/>
    <n v="3068"/>
    <n v="127353.56"/>
    <n v="4179.5600000000004"/>
    <n v="1422146.64"/>
    <n v="21547"/>
    <n v="13"/>
    <n v="49"/>
    <n v="74.006747967479669"/>
    <n v="0.55962183189184023"/>
    <n v="0.9963949597301367"/>
    <n v="0.16001918761345174"/>
    <n v="1.5934959349593495E-2"/>
    <n v="54.448494578376668"/>
  </r>
  <r>
    <x v="15"/>
    <x v="1"/>
    <x v="3"/>
    <x v="6"/>
    <s v="DACH"/>
    <x v="0"/>
    <x v="1"/>
    <n v="211758.5"/>
    <n v="202125.58"/>
    <n v="1154"/>
    <n v="1110"/>
    <n v="139462.63"/>
    <n v="5721.49"/>
    <n v="1178754.32"/>
    <n v="6700"/>
    <n v="11"/>
    <n v="15"/>
    <n v="183.49956672443673"/>
    <n v="0.65859283098435251"/>
    <n v="1.0476580945370695"/>
    <n v="0.17964600121253424"/>
    <n v="1.2998266897746967E-2"/>
    <n v="37.011075786202547"/>
  </r>
  <r>
    <x v="15"/>
    <x v="1"/>
    <x v="3"/>
    <x v="6"/>
    <s v="DACH"/>
    <x v="0"/>
    <x v="2"/>
    <n v="53285.29"/>
    <n v="50671.17"/>
    <n v="370"/>
    <n v="349"/>
    <n v="36600"/>
    <n v="3188.71"/>
    <n v="385479.99"/>
    <n v="3035"/>
    <n v="3"/>
    <n v="6"/>
    <n v="144.0142972972973"/>
    <n v="0.68686873994680331"/>
    <n v="1.0515898882934813"/>
    <n v="0.1382310142739186"/>
    <n v="1.6216216216216217E-2"/>
    <n v="16.710610246776909"/>
  </r>
  <r>
    <x v="15"/>
    <x v="1"/>
    <x v="3"/>
    <x v="6"/>
    <s v="DACH"/>
    <x v="0"/>
    <x v="3"/>
    <n v="82961.58"/>
    <n v="82001.009999999995"/>
    <n v="702"/>
    <n v="695"/>
    <n v="52460.6"/>
    <n v="2289.14"/>
    <n v="535095.81000000006"/>
    <n v="4999"/>
    <n v="4"/>
    <n v="14"/>
    <n v="118.17888888888889"/>
    <n v="0.6323481303032078"/>
    <n v="1.0117141240089604"/>
    <n v="0.1550406085220514"/>
    <n v="1.9943019943019943E-2"/>
    <n v="36.241374489983137"/>
  </r>
  <r>
    <x v="15"/>
    <x v="1"/>
    <x v="3"/>
    <x v="6"/>
    <s v="DACH"/>
    <x v="1"/>
    <x v="0"/>
    <n v="175917.43"/>
    <n v="173095.83"/>
    <n v="2377"/>
    <n v="2333"/>
    <n v="93454.7"/>
    <n v="3007.37"/>
    <n v="1236360.97"/>
    <n v="18431"/>
    <n v="8"/>
    <n v="52"/>
    <n v="74.008174169120736"/>
    <n v="0.53124184454036194"/>
    <n v="1.016300797078705"/>
    <n v="0.14228646347514512"/>
    <n v="2.1876314682372739E-2"/>
    <n v="58.495439536871089"/>
  </r>
  <r>
    <x v="15"/>
    <x v="1"/>
    <x v="3"/>
    <x v="6"/>
    <s v="DACH"/>
    <x v="1"/>
    <x v="1"/>
    <n v="168461.01"/>
    <n v="163302.51999999999"/>
    <n v="918"/>
    <n v="898"/>
    <n v="103782.89"/>
    <n v="4251.3500000000004"/>
    <n v="1003150.89"/>
    <n v="5668"/>
    <n v="7"/>
    <n v="18"/>
    <n v="183.5087254901961"/>
    <n v="0.61606474993827942"/>
    <n v="1.031588551113602"/>
    <n v="0.16793187513395916"/>
    <n v="1.9607843137254902E-2"/>
    <n v="39.625297846566383"/>
  </r>
  <r>
    <x v="15"/>
    <x v="1"/>
    <x v="3"/>
    <x v="6"/>
    <s v="DACH"/>
    <x v="1"/>
    <x v="2"/>
    <n v="41874.25"/>
    <n v="40041.58"/>
    <n v="291"/>
    <n v="280"/>
    <n v="26901.51"/>
    <n v="2413.5700000000002"/>
    <n v="327406.71999999997"/>
    <n v="2389"/>
    <n v="2"/>
    <n v="3"/>
    <n v="143.89776632302406"/>
    <n v="0.6424356257126993"/>
    <n v="1.0457691729447238"/>
    <n v="0.12789673345739513"/>
    <n v="1.0309278350515464E-2"/>
    <n v="17.349507161590505"/>
  </r>
  <r>
    <x v="15"/>
    <x v="1"/>
    <x v="3"/>
    <x v="6"/>
    <s v="DACH"/>
    <x v="1"/>
    <x v="3"/>
    <n v="69951.72"/>
    <n v="67542.41"/>
    <n v="592"/>
    <n v="566"/>
    <n v="40708.47"/>
    <n v="1966.84"/>
    <n v="456948.47"/>
    <n v="4024"/>
    <n v="4"/>
    <n v="8"/>
    <n v="118.16168918918919"/>
    <n v="0.58195095131327723"/>
    <n v="1.0356710694806419"/>
    <n v="0.15308448237062705"/>
    <n v="1.3513513513513514E-2"/>
    <n v="35.565536596774521"/>
  </r>
  <r>
    <x v="15"/>
    <x v="1"/>
    <x v="3"/>
    <x v="6"/>
    <s v="DACH"/>
    <x v="2"/>
    <x v="0"/>
    <n v="17546.02"/>
    <n v="17909.939999999999"/>
    <n v="237"/>
    <n v="242"/>
    <n v="8452.76"/>
    <n v="304.63"/>
    <n v="163079.60999999999"/>
    <n v="2354"/>
    <n v="1"/>
    <n v="7"/>
    <n v="74.033839662447264"/>
    <n v="0.48174799755158149"/>
    <n v="0.97968055727713221"/>
    <n v="0.10759174614165438"/>
    <n v="2.9535864978902954E-2"/>
    <n v="57.597807175918327"/>
  </r>
  <r>
    <x v="15"/>
    <x v="1"/>
    <x v="3"/>
    <x v="6"/>
    <s v="DACH"/>
    <x v="2"/>
    <x v="1"/>
    <n v="16505.29"/>
    <n v="16203.14"/>
    <n v="90"/>
    <n v="90"/>
    <n v="9122.52"/>
    <n v="428.78"/>
    <n v="131145.18"/>
    <n v="776"/>
    <n v="1"/>
    <n v="3"/>
    <n v="183.39211111111112"/>
    <n v="0.55270280013256357"/>
    <n v="1.0186476201526371"/>
    <n v="0.12585510195647298"/>
    <n v="3.3333333333333333E-2"/>
    <n v="38.493609776575404"/>
  </r>
  <r>
    <x v="15"/>
    <x v="1"/>
    <x v="3"/>
    <x v="6"/>
    <s v="DACH"/>
    <x v="2"/>
    <x v="2"/>
    <n v="3946.94"/>
    <n v="3679.73"/>
    <n v="27"/>
    <n v="25"/>
    <n v="2294.64"/>
    <n v="212.6"/>
    <n v="40945.79"/>
    <n v="294"/>
    <n v="0"/>
    <n v="1"/>
    <n v="146.18296296296296"/>
    <n v="0.58137189823002122"/>
    <n v="1.0726167409021858"/>
    <n v="9.6394281316833794E-2"/>
    <n v="3.7037037037037035E-2"/>
    <n v="18.565098777046096"/>
  </r>
  <r>
    <x v="15"/>
    <x v="1"/>
    <x v="3"/>
    <x v="6"/>
    <s v="DACH"/>
    <x v="2"/>
    <x v="3"/>
    <n v="6625.69"/>
    <n v="6740.43"/>
    <n v="56"/>
    <n v="57"/>
    <n v="3454.52"/>
    <n v="218.63"/>
    <n v="58273.16"/>
    <n v="543"/>
    <n v="0"/>
    <n v="2"/>
    <n v="118.31589285714286"/>
    <n v="0.52138267863422527"/>
    <n v="0.98297734714254126"/>
    <n v="0.1137005441270046"/>
    <n v="3.5714285714285712E-2"/>
    <n v="30.305493299181265"/>
  </r>
  <r>
    <x v="16"/>
    <x v="1"/>
    <x v="4"/>
    <x v="0"/>
    <s v="DACH"/>
    <x v="0"/>
    <x v="0"/>
    <n v="1163463.8400000001"/>
    <n v="1126889.52"/>
    <n v="15719"/>
    <n v="15040"/>
    <n v="662874.22"/>
    <n v="19875.759999999998"/>
    <n v="6546565.71"/>
    <n v="97801"/>
    <n v="47"/>
    <n v="128"/>
    <n v="74.016403079076284"/>
    <n v="0.56974200418639565"/>
    <n v="1.032455994443892"/>
    <n v="0.17772124981847925"/>
    <n v="8.1430116419619562E-3"/>
    <n v="58.536822742878769"/>
  </r>
  <r>
    <x v="16"/>
    <x v="1"/>
    <x v="4"/>
    <x v="0"/>
    <s v="DACH"/>
    <x v="0"/>
    <x v="1"/>
    <n v="1064113.1599999999"/>
    <n v="1008003.92"/>
    <n v="5799"/>
    <n v="5496"/>
    <n v="704275.17"/>
    <n v="26148.06"/>
    <n v="5120199.6100000003"/>
    <n v="29745"/>
    <n v="48"/>
    <n v="115"/>
    <n v="183.49942403862732"/>
    <n v="0.66184236458460877"/>
    <n v="1.0556637121014369"/>
    <n v="0.20782649917041024"/>
    <n v="1.9831005345749268E-2"/>
    <n v="40.69568296844966"/>
  </r>
  <r>
    <x v="16"/>
    <x v="1"/>
    <x v="4"/>
    <x v="0"/>
    <s v="DACH"/>
    <x v="0"/>
    <x v="2"/>
    <n v="281188.94"/>
    <n v="262376.59000000003"/>
    <n v="1954"/>
    <n v="1817"/>
    <n v="195782.37"/>
    <n v="16228.74"/>
    <n v="1746832.28"/>
    <n v="13236"/>
    <n v="15"/>
    <n v="23"/>
    <n v="143.90426816786081"/>
    <n v="0.69626625428439681"/>
    <n v="1.0716998037058107"/>
    <n v="0.16097077161866966"/>
    <n v="1.1770726714431934E-2"/>
    <n v="17.326603297606592"/>
  </r>
  <r>
    <x v="16"/>
    <x v="1"/>
    <x v="4"/>
    <x v="0"/>
    <s v="DACH"/>
    <x v="0"/>
    <x v="3"/>
    <n v="492085.3"/>
    <n v="466908.41"/>
    <n v="4162"/>
    <n v="3880"/>
    <n v="305404.52"/>
    <n v="14340.57"/>
    <n v="2533452.96"/>
    <n v="23688"/>
    <n v="27"/>
    <n v="91"/>
    <n v="118.23289283998078"/>
    <n v="0.62063329264255618"/>
    <n v="1.0539225455373571"/>
    <n v="0.19423502538606441"/>
    <n v="2.1864488226814031E-2"/>
    <n v="34.314207873187748"/>
  </r>
  <r>
    <x v="16"/>
    <x v="1"/>
    <x v="4"/>
    <x v="0"/>
    <s v="DACH"/>
    <x v="1"/>
    <x v="0"/>
    <n v="867359.44"/>
    <n v="888942.53"/>
    <n v="11719"/>
    <n v="12082"/>
    <n v="460878.9"/>
    <n v="16499.939999999999"/>
    <n v="5577882.29"/>
    <n v="80136"/>
    <n v="37"/>
    <n v="226"/>
    <n v="74.013093267343621"/>
    <n v="0.53135860261116208"/>
    <n v="0.97572048892744501"/>
    <n v="0.15549977480790472"/>
    <n v="1.9284921921665671E-2"/>
    <n v="52.56742994216949"/>
  </r>
  <r>
    <x v="16"/>
    <x v="1"/>
    <x v="4"/>
    <x v="0"/>
    <s v="DACH"/>
    <x v="1"/>
    <x v="1"/>
    <n v="921885.65"/>
    <n v="899899.89"/>
    <n v="5024"/>
    <n v="4906"/>
    <n v="565814.38"/>
    <n v="23296.39"/>
    <n v="4600254.3499999996"/>
    <n v="26617"/>
    <n v="44"/>
    <n v="44"/>
    <n v="183.49634753184714"/>
    <n v="0.61375766072505844"/>
    <n v="1.0244313398015861"/>
    <n v="0.2003988431639655"/>
    <n v="8.7579617834394902E-3"/>
    <n v="39.57203884378653"/>
  </r>
  <r>
    <x v="16"/>
    <x v="1"/>
    <x v="4"/>
    <x v="0"/>
    <s v="DACH"/>
    <x v="1"/>
    <x v="2"/>
    <n v="213360.6"/>
    <n v="197082.79"/>
    <n v="1482"/>
    <n v="1391"/>
    <n v="138450.43"/>
    <n v="10963.48"/>
    <n v="1467875.72"/>
    <n v="10550"/>
    <n v="8"/>
    <n v="19"/>
    <n v="143.96801619433199"/>
    <n v="0.64890345265245786"/>
    <n v="1.0825937668124141"/>
    <n v="0.1453533136987919"/>
    <n v="1.282051282051282E-2"/>
    <n v="19.461028797425637"/>
  </r>
  <r>
    <x v="16"/>
    <x v="1"/>
    <x v="4"/>
    <x v="0"/>
    <s v="DACH"/>
    <x v="1"/>
    <x v="3"/>
    <n v="363819.95"/>
    <n v="339797.99"/>
    <n v="3077"/>
    <n v="2852"/>
    <n v="208982.58"/>
    <n v="11392.37"/>
    <n v="2025622.43"/>
    <n v="18442"/>
    <n v="19"/>
    <n v="55"/>
    <n v="118.23852778680534"/>
    <n v="0.57441209587324715"/>
    <n v="1.0706948266527416"/>
    <n v="0.17960896592165007"/>
    <n v="1.7874553136171596E-2"/>
    <n v="31.935405012302091"/>
  </r>
  <r>
    <x v="16"/>
    <x v="1"/>
    <x v="4"/>
    <x v="0"/>
    <s v="DACH"/>
    <x v="2"/>
    <x v="0"/>
    <n v="91443.82"/>
    <n v="89737.39"/>
    <n v="1235"/>
    <n v="1202"/>
    <n v="44087.93"/>
    <n v="1552.23"/>
    <n v="741001.3"/>
    <n v="10685"/>
    <n v="5"/>
    <n v="24"/>
    <n v="74.043578947368431"/>
    <n v="0.48213132391013408"/>
    <n v="1.0190158193814196"/>
    <n v="0.1234057484109677"/>
    <n v="1.9433198380566803E-2"/>
    <n v="58.911256708090946"/>
  </r>
  <r>
    <x v="16"/>
    <x v="1"/>
    <x v="4"/>
    <x v="0"/>
    <s v="DACH"/>
    <x v="2"/>
    <x v="1"/>
    <n v="90448.48"/>
    <n v="87790.68"/>
    <n v="493"/>
    <n v="478"/>
    <n v="49609.440000000002"/>
    <n v="2279.13"/>
    <n v="610534.93000000005"/>
    <n v="3498"/>
    <n v="3"/>
    <n v="13"/>
    <n v="183.46547667342799"/>
    <n v="0.5484828490207907"/>
    <n v="1.0302742842406507"/>
    <n v="0.1481462821463794"/>
    <n v="2.6369168356997971E-2"/>
    <n v="39.685529127342448"/>
  </r>
  <r>
    <x v="16"/>
    <x v="1"/>
    <x v="4"/>
    <x v="0"/>
    <s v="DACH"/>
    <x v="2"/>
    <x v="2"/>
    <n v="19155.259999999998"/>
    <n v="18196.7"/>
    <n v="133"/>
    <n v="128"/>
    <n v="11284.7"/>
    <n v="1077.53"/>
    <n v="190317.56"/>
    <n v="1407"/>
    <n v="1"/>
    <n v="2"/>
    <n v="144.02451127819549"/>
    <n v="0.58911755831035451"/>
    <n v="1.0526776833162055"/>
    <n v="0.10064893644075722"/>
    <n v="1.5037593984962405E-2"/>
    <n v="17.77700852876486"/>
  </r>
  <r>
    <x v="16"/>
    <x v="1"/>
    <x v="4"/>
    <x v="0"/>
    <s v="DACH"/>
    <x v="2"/>
    <x v="3"/>
    <n v="33942.519999999997"/>
    <n v="31425.64"/>
    <n v="287"/>
    <n v="262"/>
    <n v="17750.27"/>
    <n v="1048.7"/>
    <n v="278938.23"/>
    <n v="2517"/>
    <n v="1"/>
    <n v="9"/>
    <n v="118.26662020905923"/>
    <n v="0.52295085927621177"/>
    <n v="1.0800900156687341"/>
    <n v="0.12168471851276894"/>
    <n v="3.1358885017421602E-2"/>
    <n v="32.366282063507192"/>
  </r>
  <r>
    <x v="16"/>
    <x v="1"/>
    <x v="4"/>
    <x v="1"/>
    <s v="Western Europe"/>
    <x v="0"/>
    <x v="0"/>
    <n v="623883.6"/>
    <n v="649678.76"/>
    <n v="8429"/>
    <n v="8780"/>
    <n v="349401.53"/>
    <n v="11671.05"/>
    <n v="5019246.4400000004"/>
    <n v="71328"/>
    <n v="24"/>
    <n v="109"/>
    <n v="74.01632459366472"/>
    <n v="0.56004281888480489"/>
    <n v="0.96029551589465534"/>
    <n v="0.12429826019859665"/>
    <n v="1.2931545853600665E-2"/>
    <n v="53.45565309033892"/>
  </r>
  <r>
    <x v="16"/>
    <x v="1"/>
    <x v="4"/>
    <x v="1"/>
    <s v="Western Europe"/>
    <x v="0"/>
    <x v="1"/>
    <n v="613592.98"/>
    <n v="627593.80000000005"/>
    <n v="3344"/>
    <n v="3401"/>
    <n v="398221.74"/>
    <n v="15037.41"/>
    <n v="4058309.56"/>
    <n v="23154"/>
    <n v="30"/>
    <n v="43"/>
    <n v="183.49072368421051"/>
    <n v="0.64899983047394061"/>
    <n v="0.97769127101000664"/>
    <n v="0.15119422777596098"/>
    <n v="1.2858851674641148E-2"/>
    <n v="40.804432412230561"/>
  </r>
  <r>
    <x v="16"/>
    <x v="1"/>
    <x v="4"/>
    <x v="1"/>
    <s v="Western Europe"/>
    <x v="0"/>
    <x v="2"/>
    <n v="136980.14000000001"/>
    <n v="136724.21"/>
    <n v="952"/>
    <n v="958"/>
    <n v="94322.61"/>
    <n v="8260.19"/>
    <n v="1281702.1100000001"/>
    <n v="9546"/>
    <n v="5"/>
    <n v="20"/>
    <n v="143.88670168067227"/>
    <n v="0.68858602422219739"/>
    <n v="1.0018718703878415"/>
    <n v="0.10687361667837154"/>
    <n v="2.100840336134454E-2"/>
    <n v="16.58317060503451"/>
  </r>
  <r>
    <x v="16"/>
    <x v="1"/>
    <x v="4"/>
    <x v="1"/>
    <s v="Western Europe"/>
    <x v="0"/>
    <x v="3"/>
    <n v="234058.23"/>
    <n v="253741.5"/>
    <n v="1980"/>
    <n v="2186"/>
    <n v="143982.72"/>
    <n v="7590.71"/>
    <n v="1744125.16"/>
    <n v="15660"/>
    <n v="13"/>
    <n v="21"/>
    <n v="118.21122727272727"/>
    <n v="0.61515768960570194"/>
    <n v="0.92242786457871495"/>
    <n v="0.13419806982200752"/>
    <n v="1.0606060606060607E-2"/>
    <n v="30.83482704516442"/>
  </r>
  <r>
    <x v="16"/>
    <x v="1"/>
    <x v="4"/>
    <x v="1"/>
    <s v="Western Europe"/>
    <x v="1"/>
    <x v="0"/>
    <n v="522289.29"/>
    <n v="560264.86"/>
    <n v="7056"/>
    <n v="7622"/>
    <n v="272305.03999999998"/>
    <n v="10100.84"/>
    <n v="4504645.84"/>
    <n v="64021"/>
    <n v="25"/>
    <n v="145"/>
    <n v="74.020590986394552"/>
    <n v="0.52136822487782586"/>
    <n v="0.93221854035250395"/>
    <n v="0.11594458444706499"/>
    <n v="2.0549886621315194E-2"/>
    <n v="51.707510464476222"/>
  </r>
  <r>
    <x v="16"/>
    <x v="1"/>
    <x v="4"/>
    <x v="1"/>
    <s v="Western Europe"/>
    <x v="1"/>
    <x v="1"/>
    <n v="535963.27"/>
    <n v="540406"/>
    <n v="2921"/>
    <n v="2999"/>
    <n v="324076.82"/>
    <n v="14253.93"/>
    <n v="3871809.92"/>
    <n v="21662"/>
    <n v="25"/>
    <n v="63"/>
    <n v="183.48622731941117"/>
    <n v="0.60466236800144901"/>
    <n v="0.99177890326902374"/>
    <n v="0.13842706152268963"/>
    <n v="2.156795617939062E-2"/>
    <n v="37.601087559711601"/>
  </r>
  <r>
    <x v="16"/>
    <x v="1"/>
    <x v="4"/>
    <x v="1"/>
    <s v="Western Europe"/>
    <x v="1"/>
    <x v="2"/>
    <n v="131991.93"/>
    <n v="132496.28"/>
    <n v="917"/>
    <n v="925"/>
    <n v="83972.51"/>
    <n v="7040.4"/>
    <n v="1250406.94"/>
    <n v="9239"/>
    <n v="7"/>
    <n v="14"/>
    <n v="143.93885496183205"/>
    <n v="0.63619427339232026"/>
    <n v="0.99619347803576064"/>
    <n v="0.1055591789981588"/>
    <n v="1.5267175572519083E-2"/>
    <n v="18.74778847792739"/>
  </r>
  <r>
    <x v="16"/>
    <x v="1"/>
    <x v="4"/>
    <x v="1"/>
    <s v="Western Europe"/>
    <x v="1"/>
    <x v="3"/>
    <n v="245239.45"/>
    <n v="250451.29"/>
    <n v="2074"/>
    <n v="2116"/>
    <n v="144604.04999999999"/>
    <n v="7987.85"/>
    <n v="1801485.06"/>
    <n v="16290"/>
    <n v="11"/>
    <n v="20"/>
    <n v="118.24467213114755"/>
    <n v="0.58964432516872789"/>
    <n v="0.97919020500952503"/>
    <n v="0.13613182559504547"/>
    <n v="9.643201542912247E-3"/>
    <n v="30.701559243100458"/>
  </r>
  <r>
    <x v="16"/>
    <x v="1"/>
    <x v="4"/>
    <x v="1"/>
    <s v="Western Europe"/>
    <x v="2"/>
    <x v="0"/>
    <n v="47973.06"/>
    <n v="50217.05"/>
    <n v="648"/>
    <n v="666"/>
    <n v="22618.61"/>
    <n v="918.36"/>
    <n v="564339.13"/>
    <n v="7843"/>
    <n v="2"/>
    <n v="21"/>
    <n v="74.032499999999999"/>
    <n v="0.47148566299502265"/>
    <n v="0.95531418113967259"/>
    <n v="8.5007502492340015E-2"/>
    <n v="3.2407407407407406E-2"/>
    <n v="52.237749901999216"/>
  </r>
  <r>
    <x v="16"/>
    <x v="1"/>
    <x v="4"/>
    <x v="1"/>
    <s v="Western Europe"/>
    <x v="2"/>
    <x v="1"/>
    <n v="51815.48"/>
    <n v="52835.71"/>
    <n v="282"/>
    <n v="293"/>
    <n v="28905.439999999999"/>
    <n v="1383.23"/>
    <n v="476346.25"/>
    <n v="2783"/>
    <n v="3"/>
    <n v="5"/>
    <n v="183.74283687943264"/>
    <n v="0.55785336737206714"/>
    <n v="0.98069052161880677"/>
    <n v="0.10877692434862246"/>
    <n v="1.7730496453900711E-2"/>
    <n v="37.459771693789179"/>
  </r>
  <r>
    <x v="16"/>
    <x v="1"/>
    <x v="4"/>
    <x v="1"/>
    <s v="Western Europe"/>
    <x v="2"/>
    <x v="2"/>
    <n v="11853.83"/>
    <n v="11912.07"/>
    <n v="82"/>
    <n v="82"/>
    <n v="6862.85"/>
    <n v="658.01"/>
    <n v="151859.39000000001"/>
    <n v="1083"/>
    <n v="1"/>
    <n v="1"/>
    <n v="144.55890243902439"/>
    <n v="0.57895633731882445"/>
    <n v="0.99511084135670791"/>
    <n v="7.8057932407077354E-2"/>
    <n v="1.2195121951219513E-2"/>
    <n v="18.014665430616557"/>
  </r>
  <r>
    <x v="16"/>
    <x v="1"/>
    <x v="4"/>
    <x v="1"/>
    <s v="Western Europe"/>
    <x v="2"/>
    <x v="3"/>
    <n v="19724.060000000001"/>
    <n v="20601.95"/>
    <n v="167"/>
    <n v="174"/>
    <n v="10283.83"/>
    <n v="535.37"/>
    <n v="213035.64"/>
    <n v="1840"/>
    <n v="1"/>
    <n v="3"/>
    <n v="118.10814371257486"/>
    <n v="0.52138504952834253"/>
    <n v="0.95738801424137043"/>
    <n v="9.258572884799933E-2"/>
    <n v="1.7964071856287425E-2"/>
    <n v="36.841922408801395"/>
  </r>
  <r>
    <x v="16"/>
    <x v="1"/>
    <x v="4"/>
    <x v="2"/>
    <s v="Southern Europe"/>
    <x v="0"/>
    <x v="0"/>
    <n v="437990.74"/>
    <n v="455360.99"/>
    <n v="5918"/>
    <n v="6113"/>
    <n v="247443.35"/>
    <n v="7927.27"/>
    <n v="3847652.08"/>
    <n v="53590"/>
    <n v="19"/>
    <n v="96"/>
    <n v="74.009925650557619"/>
    <n v="0.56495109919447162"/>
    <n v="0.9618538909097154"/>
    <n v="0.11383324970484338"/>
    <n v="1.6221696519094289E-2"/>
    <n v="55.251144467136854"/>
  </r>
  <r>
    <x v="16"/>
    <x v="1"/>
    <x v="4"/>
    <x v="2"/>
    <s v="Southern Europe"/>
    <x v="0"/>
    <x v="1"/>
    <n v="413310.55"/>
    <n v="403088.08"/>
    <n v="2252"/>
    <n v="2189"/>
    <n v="272744.8"/>
    <n v="10403.629999999999"/>
    <n v="3072085.65"/>
    <n v="18912"/>
    <n v="17"/>
    <n v="48"/>
    <n v="183.53043960923623"/>
    <n v="0.65990282609529327"/>
    <n v="1.0253603877346111"/>
    <n v="0.13453744364191147"/>
    <n v="2.1314387211367674E-2"/>
    <n v="39.72753260160156"/>
  </r>
  <r>
    <x v="16"/>
    <x v="1"/>
    <x v="4"/>
    <x v="2"/>
    <s v="Southern Europe"/>
    <x v="0"/>
    <x v="2"/>
    <n v="105771.97"/>
    <n v="103264.96000000001"/>
    <n v="735"/>
    <n v="708"/>
    <n v="73121.440000000002"/>
    <n v="5845.36"/>
    <n v="1020229.29"/>
    <n v="7966"/>
    <n v="5"/>
    <n v="15"/>
    <n v="143.90744217687075"/>
    <n v="0.69131207445602083"/>
    <n v="1.0242774509378592"/>
    <n v="0.10367470434023708"/>
    <n v="2.0408163265306121E-2"/>
    <n v="18.095030930515829"/>
  </r>
  <r>
    <x v="16"/>
    <x v="1"/>
    <x v="4"/>
    <x v="2"/>
    <s v="Southern Europe"/>
    <x v="0"/>
    <x v="3"/>
    <n v="182329.98"/>
    <n v="186681.26"/>
    <n v="1542"/>
    <n v="1603"/>
    <n v="114498.91"/>
    <n v="5002.7299999999996"/>
    <n v="1462428.82"/>
    <n v="12724"/>
    <n v="9"/>
    <n v="13"/>
    <n v="118.24252918287938"/>
    <n v="0.62797632073452758"/>
    <n v="0.97669139366211688"/>
    <n v="0.12467613979325161"/>
    <n v="8.4306095979247726E-3"/>
    <n v="36.446096431348487"/>
  </r>
  <r>
    <x v="16"/>
    <x v="1"/>
    <x v="4"/>
    <x v="2"/>
    <s v="Southern Europe"/>
    <x v="1"/>
    <x v="0"/>
    <n v="355423.02"/>
    <n v="364066.71"/>
    <n v="4802"/>
    <n v="4939"/>
    <n v="188540.41"/>
    <n v="5763.92"/>
    <n v="3309761.06"/>
    <n v="45690"/>
    <n v="19"/>
    <n v="105"/>
    <n v="74.01562265722616"/>
    <n v="0.53046763825258136"/>
    <n v="0.97625795008832306"/>
    <n v="0.10738630782005756"/>
    <n v="2.1865889212827987E-2"/>
    <n v="61.663420033588253"/>
  </r>
  <r>
    <x v="16"/>
    <x v="1"/>
    <x v="4"/>
    <x v="2"/>
    <s v="Southern Europe"/>
    <x v="1"/>
    <x v="1"/>
    <n v="350775.27"/>
    <n v="345045.04"/>
    <n v="1912"/>
    <n v="1862"/>
    <n v="216531"/>
    <n v="7970.94"/>
    <n v="2827433.45"/>
    <n v="16707"/>
    <n v="18"/>
    <n v="39"/>
    <n v="183.45986924686193"/>
    <n v="0.6172926614809533"/>
    <n v="1.0166071942375987"/>
    <n v="0.12406137092280634"/>
    <n v="2.0397489539748955E-2"/>
    <n v="44.006763317751741"/>
  </r>
  <r>
    <x v="16"/>
    <x v="1"/>
    <x v="4"/>
    <x v="2"/>
    <s v="Southern Europe"/>
    <x v="1"/>
    <x v="2"/>
    <n v="88758.48"/>
    <n v="85679.58"/>
    <n v="617"/>
    <n v="587"/>
    <n v="57038.29"/>
    <n v="4593.57"/>
    <n v="899960.6"/>
    <n v="6785"/>
    <n v="4"/>
    <n v="11"/>
    <n v="143.85491085899514"/>
    <n v="0.64262355551830097"/>
    <n v="1.0359350501017861"/>
    <n v="9.8624850910139839E-2"/>
    <n v="1.7828200972447326E-2"/>
    <n v="19.322330997459492"/>
  </r>
  <r>
    <x v="16"/>
    <x v="1"/>
    <x v="4"/>
    <x v="2"/>
    <s v="Southern Europe"/>
    <x v="1"/>
    <x v="3"/>
    <n v="139264.04999999999"/>
    <n v="138632.04999999999"/>
    <n v="1178"/>
    <n v="1192"/>
    <n v="82026.91"/>
    <n v="4442.57"/>
    <n v="1261675.93"/>
    <n v="11239"/>
    <n v="7"/>
    <n v="16"/>
    <n v="118.22075551782682"/>
    <n v="0.58900276130128348"/>
    <n v="1.0045588303714761"/>
    <n v="0.11038020674611744"/>
    <n v="1.3582342954159592E-2"/>
    <n v="31.347632113844014"/>
  </r>
  <r>
    <x v="16"/>
    <x v="1"/>
    <x v="4"/>
    <x v="2"/>
    <s v="Southern Europe"/>
    <x v="2"/>
    <x v="0"/>
    <n v="34114.06"/>
    <n v="34643.47"/>
    <n v="461"/>
    <n v="465"/>
    <n v="16076.27"/>
    <n v="630.95000000000005"/>
    <n v="442589.04"/>
    <n v="6551"/>
    <n v="2"/>
    <n v="8"/>
    <n v="74.00013015184382"/>
    <n v="0.47125056355062989"/>
    <n v="0.98471833219940141"/>
    <n v="7.7078411159932927E-2"/>
    <n v="1.735357917570499E-2"/>
    <n v="54.067770821776676"/>
  </r>
  <r>
    <x v="16"/>
    <x v="1"/>
    <x v="4"/>
    <x v="2"/>
    <s v="Southern Europe"/>
    <x v="2"/>
    <x v="1"/>
    <n v="32945.56"/>
    <n v="32040.2"/>
    <n v="180"/>
    <n v="176"/>
    <n v="18364.150000000001"/>
    <n v="894.57"/>
    <n v="374087.43"/>
    <n v="2288"/>
    <n v="1"/>
    <n v="4"/>
    <n v="183.03088888888888"/>
    <n v="0.55740894979475242"/>
    <n v="1.0282570021410602"/>
    <n v="8.8069144691656706E-2"/>
    <n v="2.2222222222222223E-2"/>
    <n v="36.828375644164232"/>
  </r>
  <r>
    <x v="16"/>
    <x v="1"/>
    <x v="4"/>
    <x v="2"/>
    <s v="Southern Europe"/>
    <x v="2"/>
    <x v="2"/>
    <n v="8040.14"/>
    <n v="7519.68"/>
    <n v="56"/>
    <n v="51"/>
    <n v="4723.51"/>
    <n v="482.02"/>
    <n v="113760.17"/>
    <n v="853"/>
    <n v="0"/>
    <n v="2"/>
    <n v="143.57392857142858"/>
    <n v="0.58749101383806746"/>
    <n v="1.0692130516192178"/>
    <n v="7.0676230529542985E-2"/>
    <n v="3.5714285714285712E-2"/>
    <n v="16.680096261565911"/>
  </r>
  <r>
    <x v="16"/>
    <x v="1"/>
    <x v="4"/>
    <x v="2"/>
    <s v="Southern Europe"/>
    <x v="2"/>
    <x v="3"/>
    <n v="12746.1"/>
    <n v="13090.04"/>
    <n v="108"/>
    <n v="109"/>
    <n v="6797.19"/>
    <n v="358.25"/>
    <n v="161364.79"/>
    <n v="1478"/>
    <n v="1"/>
    <n v="3"/>
    <n v="118.01944444444445"/>
    <n v="0.53327606091274971"/>
    <n v="0.97372506119156244"/>
    <n v="7.8989350774726005E-2"/>
    <n v="2.7777777777777776E-2"/>
    <n v="35.578785764131197"/>
  </r>
  <r>
    <x v="16"/>
    <x v="1"/>
    <x v="4"/>
    <x v="3"/>
    <s v="Southern Europe"/>
    <x v="0"/>
    <x v="0"/>
    <n v="308185.75"/>
    <n v="293120.7"/>
    <n v="4164"/>
    <n v="3951"/>
    <n v="170694.12"/>
    <n v="6028.43"/>
    <n v="3054031.99"/>
    <n v="44042"/>
    <n v="13"/>
    <n v="52"/>
    <n v="74.011947646493752"/>
    <n v="0.55386765935803328"/>
    <n v="1.0513953808107035"/>
    <n v="0.10091110735221866"/>
    <n v="1.2487992315081652E-2"/>
    <n v="51.122058313690296"/>
  </r>
  <r>
    <x v="16"/>
    <x v="1"/>
    <x v="4"/>
    <x v="3"/>
    <s v="Southern Europe"/>
    <x v="0"/>
    <x v="1"/>
    <n v="310874.03000000003"/>
    <n v="294377.5"/>
    <n v="1694"/>
    <n v="1626"/>
    <n v="206436.94"/>
    <n v="8427.5499999999993"/>
    <n v="2647513.86"/>
    <n v="16115"/>
    <n v="15"/>
    <n v="23"/>
    <n v="183.51477567886661"/>
    <n v="0.66405334662403281"/>
    <n v="1.0560386918157809"/>
    <n v="0.11742111521939305"/>
    <n v="1.3577331759149941E-2"/>
    <n v="36.887829796322784"/>
  </r>
  <r>
    <x v="16"/>
    <x v="1"/>
    <x v="4"/>
    <x v="3"/>
    <s v="Southern Europe"/>
    <x v="0"/>
    <x v="2"/>
    <n v="69441.179999999993"/>
    <n v="63741.22"/>
    <n v="482"/>
    <n v="443"/>
    <n v="47212.52"/>
    <n v="3585.79"/>
    <n v="816242.6"/>
    <n v="6270"/>
    <n v="4"/>
    <n v="4"/>
    <n v="144.06883817427385"/>
    <n v="0.67989224837481166"/>
    <n v="1.0894234531438212"/>
    <n v="8.5074192403091914E-2"/>
    <n v="8.2987551867219917E-3"/>
    <n v="19.36565721919019"/>
  </r>
  <r>
    <x v="16"/>
    <x v="1"/>
    <x v="4"/>
    <x v="3"/>
    <s v="Southern Europe"/>
    <x v="0"/>
    <x v="3"/>
    <n v="128107.11"/>
    <n v="119501.13"/>
    <n v="1084"/>
    <n v="1011"/>
    <n v="79083.56"/>
    <n v="4200"/>
    <n v="1181091.97"/>
    <n v="10607"/>
    <n v="6"/>
    <n v="17"/>
    <n v="118.17999077490775"/>
    <n v="0.61732373792524087"/>
    <n v="1.0720158880505983"/>
    <n v="0.10846497415438359"/>
    <n v="1.5682656826568265E-2"/>
    <n v="30.501692857142856"/>
  </r>
  <r>
    <x v="16"/>
    <x v="1"/>
    <x v="4"/>
    <x v="3"/>
    <s v="Southern Europe"/>
    <x v="1"/>
    <x v="0"/>
    <n v="291813.31"/>
    <n v="290509.89"/>
    <n v="3943"/>
    <n v="3872"/>
    <n v="152257.4"/>
    <n v="4878.1099999999997"/>
    <n v="2920062.48"/>
    <n v="41037"/>
    <n v="13"/>
    <n v="63"/>
    <n v="74.007940654324116"/>
    <n v="0.52176304089762049"/>
    <n v="1.0044866630874425"/>
    <n v="9.993392675625215E-2"/>
    <n v="1.5977681968044635E-2"/>
    <n v="59.820977796728656"/>
  </r>
  <r>
    <x v="16"/>
    <x v="1"/>
    <x v="4"/>
    <x v="3"/>
    <s v="Southern Europe"/>
    <x v="1"/>
    <x v="1"/>
    <n v="270973.25"/>
    <n v="242897.14"/>
    <n v="1477"/>
    <n v="1336"/>
    <n v="164223.23000000001"/>
    <n v="6948.14"/>
    <n v="2490638.4300000002"/>
    <n v="13939"/>
    <n v="13"/>
    <n v="31"/>
    <n v="183.46191604603928"/>
    <n v="0.606049600836983"/>
    <n v="1.1155884750228018"/>
    <n v="0.1087967031810394"/>
    <n v="2.098849018280298E-2"/>
    <n v="38.999394082445086"/>
  </r>
  <r>
    <x v="16"/>
    <x v="1"/>
    <x v="4"/>
    <x v="3"/>
    <s v="Southern Europe"/>
    <x v="1"/>
    <x v="2"/>
    <n v="66702.539999999994"/>
    <n v="62176.71"/>
    <n v="463"/>
    <n v="437"/>
    <n v="42851.63"/>
    <n v="3631.71"/>
    <n v="801057.29"/>
    <n v="5687"/>
    <n v="3"/>
    <n v="6"/>
    <n v="144.06596112311013"/>
    <n v="0.64242875908473651"/>
    <n v="1.0727897954073156"/>
    <n v="8.3268126802765866E-2"/>
    <n v="1.2958963282937365E-2"/>
    <n v="18.3667032885335"/>
  </r>
  <r>
    <x v="16"/>
    <x v="1"/>
    <x v="4"/>
    <x v="3"/>
    <s v="Southern Europe"/>
    <x v="1"/>
    <x v="3"/>
    <n v="120711.28"/>
    <n v="116272.65"/>
    <n v="1021"/>
    <n v="1000"/>
    <n v="69522.91"/>
    <n v="3647.74"/>
    <n v="1120144.98"/>
    <n v="9701"/>
    <n v="6"/>
    <n v="11"/>
    <n v="118.22848188050931"/>
    <n v="0.57594377261180563"/>
    <n v="1.0381743256045166"/>
    <n v="0.10776397890923013"/>
    <n v="1.0773751224289911E-2"/>
    <n v="33.092073448217256"/>
  </r>
  <r>
    <x v="16"/>
    <x v="1"/>
    <x v="4"/>
    <x v="3"/>
    <s v="Southern Europe"/>
    <x v="2"/>
    <x v="0"/>
    <n v="27597.59"/>
    <n v="26356.36"/>
    <n v="373"/>
    <n v="351"/>
    <n v="13062.47"/>
    <n v="449.16"/>
    <n v="385791.68"/>
    <n v="5580"/>
    <n v="1"/>
    <n v="10"/>
    <n v="73.988176943699727"/>
    <n v="0.47331922823695832"/>
    <n v="1.0470941359125463"/>
    <n v="7.1534953786458022E-2"/>
    <n v="2.6809651474530832E-2"/>
    <n v="61.442670763202422"/>
  </r>
  <r>
    <x v="16"/>
    <x v="1"/>
    <x v="4"/>
    <x v="3"/>
    <s v="Southern Europe"/>
    <x v="2"/>
    <x v="1"/>
    <n v="23929.25"/>
    <n v="22312.9"/>
    <n v="130"/>
    <n v="122"/>
    <n v="13401.75"/>
    <n v="580.64"/>
    <n v="294996.71999999997"/>
    <n v="1739"/>
    <n v="1"/>
    <n v="4"/>
    <n v="184.07115384615383"/>
    <n v="0.56005725210777602"/>
    <n v="1.072440157935544"/>
    <n v="8.1117003606006197E-2"/>
    <n v="3.0769230769230771E-2"/>
    <n v="41.211852438688346"/>
  </r>
  <r>
    <x v="16"/>
    <x v="1"/>
    <x v="4"/>
    <x v="3"/>
    <s v="Southern Europe"/>
    <x v="2"/>
    <x v="2"/>
    <n v="5878.03"/>
    <n v="5451.42"/>
    <n v="41"/>
    <n v="37"/>
    <n v="3396.14"/>
    <n v="316.75"/>
    <n v="97073.86"/>
    <n v="750"/>
    <n v="0"/>
    <n v="1"/>
    <n v="143.36658536585367"/>
    <n v="0.57776840199862878"/>
    <n v="1.0782566744077688"/>
    <n v="6.0552140401133735E-2"/>
    <n v="2.4390243902439025E-2"/>
    <n v="18.557316495659038"/>
  </r>
  <r>
    <x v="16"/>
    <x v="1"/>
    <x v="4"/>
    <x v="3"/>
    <s v="Southern Europe"/>
    <x v="2"/>
    <x v="3"/>
    <n v="10781.26"/>
    <n v="10006.94"/>
    <n v="91"/>
    <n v="86"/>
    <n v="5712.81"/>
    <n v="349.34"/>
    <n v="143207.22"/>
    <n v="1344"/>
    <n v="0"/>
    <n v="2"/>
    <n v="118.47538461538461"/>
    <n v="0.52988333460096504"/>
    <n v="1.0773782994601746"/>
    <n v="7.5284332731268722E-2"/>
    <n v="2.197802197802198E-2"/>
    <n v="30.861796530600564"/>
  </r>
  <r>
    <x v="16"/>
    <x v="1"/>
    <x v="4"/>
    <x v="4"/>
    <s v="Western Europe"/>
    <x v="0"/>
    <x v="0"/>
    <n v="233460.57"/>
    <n v="234517.06"/>
    <n v="3154"/>
    <n v="3195"/>
    <n v="131710.26"/>
    <n v="4034.47"/>
    <n v="1728145.26"/>
    <n v="25893"/>
    <n v="11"/>
    <n v="27"/>
    <n v="74.020472415979711"/>
    <n v="0.56416490373513606"/>
    <n v="0.99549503989176735"/>
    <n v="0.13509314026067462"/>
    <n v="8.5605580215599233E-3"/>
    <n v="57.866478124759887"/>
  </r>
  <r>
    <x v="16"/>
    <x v="1"/>
    <x v="4"/>
    <x v="4"/>
    <s v="Western Europe"/>
    <x v="0"/>
    <x v="1"/>
    <n v="236870.52"/>
    <n v="233686.77"/>
    <n v="1291"/>
    <n v="1265"/>
    <n v="154658.82999999999"/>
    <n v="5942.49"/>
    <n v="1452365.11"/>
    <n v="8361"/>
    <n v="12"/>
    <n v="17"/>
    <n v="183.47832687838883"/>
    <n v="0.65292561522641146"/>
    <n v="1.013624006185716"/>
    <n v="0.16309295670150048"/>
    <n v="1.3168086754453912E-2"/>
    <n v="39.860482726937697"/>
  </r>
  <r>
    <x v="16"/>
    <x v="1"/>
    <x v="4"/>
    <x v="4"/>
    <s v="Western Europe"/>
    <x v="0"/>
    <x v="2"/>
    <n v="60579.02"/>
    <n v="55720.17"/>
    <n v="421"/>
    <n v="390"/>
    <n v="41660.49"/>
    <n v="3102.52"/>
    <n v="461236.16"/>
    <n v="3458"/>
    <n v="2"/>
    <n v="6"/>
    <n v="143.8931591448931"/>
    <n v="0.68770491830339942"/>
    <n v="1.0872009184465876"/>
    <n v="0.13134056965524993"/>
    <n v="1.4251781472684086E-2"/>
    <n v="19.525746812268736"/>
  </r>
  <r>
    <x v="16"/>
    <x v="1"/>
    <x v="4"/>
    <x v="4"/>
    <s v="Western Europe"/>
    <x v="0"/>
    <x v="3"/>
    <n v="100439.77"/>
    <n v="98024.72"/>
    <n v="850"/>
    <n v="838"/>
    <n v="63485.27"/>
    <n v="2902.44"/>
    <n v="686518.84"/>
    <n v="6128"/>
    <n v="5"/>
    <n v="17"/>
    <n v="118.16443529411765"/>
    <n v="0.63207303242530322"/>
    <n v="1.0246371527508571"/>
    <n v="0.14630300604714652"/>
    <n v="0.02"/>
    <n v="34.605287275533691"/>
  </r>
  <r>
    <x v="16"/>
    <x v="1"/>
    <x v="4"/>
    <x v="4"/>
    <s v="Western Europe"/>
    <x v="1"/>
    <x v="0"/>
    <n v="210142.43"/>
    <n v="211139.33"/>
    <n v="2839"/>
    <n v="2897"/>
    <n v="108450.14"/>
    <n v="4056.61"/>
    <n v="1638037.43"/>
    <n v="24582"/>
    <n v="9"/>
    <n v="59"/>
    <n v="74.01987671715392"/>
    <n v="0.51607921351247343"/>
    <n v="0.9952784732242923"/>
    <n v="0.12828915026685317"/>
    <n v="2.0781965480803098E-2"/>
    <n v="51.802473000855393"/>
  </r>
  <r>
    <x v="16"/>
    <x v="1"/>
    <x v="4"/>
    <x v="4"/>
    <s v="Western Europe"/>
    <x v="1"/>
    <x v="1"/>
    <n v="197928.69"/>
    <n v="194281.27"/>
    <n v="1079"/>
    <n v="1073"/>
    <n v="122190.42"/>
    <n v="4812.58"/>
    <n v="1265359.22"/>
    <n v="7256"/>
    <n v="11"/>
    <n v="16"/>
    <n v="183.4371547729379"/>
    <n v="0.61734567131222862"/>
    <n v="1.0187739147474175"/>
    <n v="0.15642094898553788"/>
    <n v="1.4828544949026877E-2"/>
    <n v="41.127355804994409"/>
  </r>
  <r>
    <x v="16"/>
    <x v="1"/>
    <x v="4"/>
    <x v="4"/>
    <s v="Western Europe"/>
    <x v="1"/>
    <x v="2"/>
    <n v="48088.57"/>
    <n v="44020.65"/>
    <n v="334"/>
    <n v="312"/>
    <n v="30843.46"/>
    <n v="2856.89"/>
    <n v="415667.94"/>
    <n v="3224"/>
    <n v="2"/>
    <n v="6"/>
    <n v="143.97775449101798"/>
    <n v="0.64138858776628205"/>
    <n v="1.0924093578809035"/>
    <n v="0.11568987014009308"/>
    <n v="1.7964071856287425E-2"/>
    <n v="16.832489175292014"/>
  </r>
  <r>
    <x v="16"/>
    <x v="1"/>
    <x v="4"/>
    <x v="4"/>
    <s v="Western Europe"/>
    <x v="1"/>
    <x v="3"/>
    <n v="87553.919999999998"/>
    <n v="84467.78"/>
    <n v="741"/>
    <n v="725"/>
    <n v="51695.199999999997"/>
    <n v="2726.41"/>
    <n v="602707.98"/>
    <n v="5515"/>
    <n v="4"/>
    <n v="7"/>
    <n v="118.15643724696356"/>
    <n v="0.59043844067747053"/>
    <n v="1.0365362982192736"/>
    <n v="0.14526756390383283"/>
    <n v="9.4466936572199737E-3"/>
    <n v="32.113262495369369"/>
  </r>
  <r>
    <x v="16"/>
    <x v="1"/>
    <x v="4"/>
    <x v="4"/>
    <s v="Western Europe"/>
    <x v="2"/>
    <x v="0"/>
    <n v="24891.84"/>
    <n v="24368.23"/>
    <n v="336"/>
    <n v="325"/>
    <n v="11786.36"/>
    <n v="437.24"/>
    <n v="267799.24"/>
    <n v="3718"/>
    <n v="1"/>
    <n v="10"/>
    <n v="74.082857142857137"/>
    <n v="0.47350296322007535"/>
    <n v="1.0214874038861255"/>
    <n v="9.2949628983263741E-2"/>
    <n v="2.976190476190476E-2"/>
    <n v="56.929466654468939"/>
  </r>
  <r>
    <x v="16"/>
    <x v="1"/>
    <x v="4"/>
    <x v="4"/>
    <s v="Western Europe"/>
    <x v="2"/>
    <x v="1"/>
    <n v="24096.63"/>
    <n v="23528.59"/>
    <n v="131"/>
    <n v="126"/>
    <n v="13517.07"/>
    <n v="659.08"/>
    <n v="214790.46"/>
    <n v="1208"/>
    <n v="1"/>
    <n v="4"/>
    <n v="183.94374045801527"/>
    <n v="0.56095271413471504"/>
    <n v="1.0241425431783204"/>
    <n v="0.11218668650367433"/>
    <n v="3.0534351145038167E-2"/>
    <n v="36.561009285670934"/>
  </r>
  <r>
    <x v="16"/>
    <x v="1"/>
    <x v="4"/>
    <x v="4"/>
    <s v="Western Europe"/>
    <x v="2"/>
    <x v="2"/>
    <n v="5595.97"/>
    <n v="5298.69"/>
    <n v="39"/>
    <n v="37"/>
    <n v="3230.65"/>
    <n v="301.23"/>
    <n v="66899.16"/>
    <n v="476"/>
    <n v="0"/>
    <n v="1"/>
    <n v="143.48641025641027"/>
    <n v="0.57731724794807693"/>
    <n v="1.0561044333599439"/>
    <n v="8.3647836534868306E-2"/>
    <n v="2.564102564102564E-2"/>
    <n v="18.577067357168939"/>
  </r>
  <r>
    <x v="16"/>
    <x v="1"/>
    <x v="4"/>
    <x v="4"/>
    <s v="Western Europe"/>
    <x v="2"/>
    <x v="3"/>
    <n v="10436.09"/>
    <n v="10573.3"/>
    <n v="88"/>
    <n v="89"/>
    <n v="5584.44"/>
    <n v="286.98"/>
    <n v="96954.45"/>
    <n v="890"/>
    <n v="0"/>
    <n v="3"/>
    <n v="118.59193181818182"/>
    <n v="0.53510845536977925"/>
    <n v="0.98702297296019226"/>
    <n v="0.10763910269203734"/>
    <n v="3.4090909090909088E-2"/>
    <n v="36.365217088298834"/>
  </r>
  <r>
    <x v="16"/>
    <x v="1"/>
    <x v="4"/>
    <x v="5"/>
    <s v="Central &amp; Eastern Europe"/>
    <x v="0"/>
    <x v="0"/>
    <n v="205691.22"/>
    <n v="203731.20000000001"/>
    <n v="2779"/>
    <n v="2796"/>
    <n v="114448.9"/>
    <n v="3539.72"/>
    <n v="2211450.2000000002"/>
    <n v="33753"/>
    <n v="10"/>
    <n v="57"/>
    <n v="74.016272040302269"/>
    <n v="0.55641120705103497"/>
    <n v="1.0096206177551597"/>
    <n v="9.3011915891210203E-2"/>
    <n v="2.0510975170924792E-2"/>
    <n v="58.109460635304494"/>
  </r>
  <r>
    <x v="16"/>
    <x v="1"/>
    <x v="4"/>
    <x v="5"/>
    <s v="Central &amp; Eastern Europe"/>
    <x v="0"/>
    <x v="1"/>
    <n v="189152.53"/>
    <n v="174752.71"/>
    <n v="1031"/>
    <n v="948"/>
    <n v="123742.87"/>
    <n v="4665.3999999999996"/>
    <n v="1808084.28"/>
    <n v="11096"/>
    <n v="10"/>
    <n v="15"/>
    <n v="183.46511154219203"/>
    <n v="0.65419621931570249"/>
    <n v="1.0824011255676664"/>
    <n v="0.10461488554062313"/>
    <n v="1.4548981571290009E-2"/>
    <n v="40.543689715779998"/>
  </r>
  <r>
    <x v="16"/>
    <x v="1"/>
    <x v="4"/>
    <x v="5"/>
    <s v="Central &amp; Eastern Europe"/>
    <x v="0"/>
    <x v="2"/>
    <n v="51776.85"/>
    <n v="47458.879999999997"/>
    <n v="360"/>
    <n v="324"/>
    <n v="36049.53"/>
    <n v="2918.45"/>
    <n v="602220.17000000004"/>
    <n v="4558"/>
    <n v="2"/>
    <n v="7"/>
    <n v="143.82458333333332"/>
    <n v="0.69624803362892873"/>
    <n v="1.0909833944669576"/>
    <n v="8.5976612174912703E-2"/>
    <n v="1.9444444444444445E-2"/>
    <n v="17.741215371173055"/>
  </r>
  <r>
    <x v="16"/>
    <x v="1"/>
    <x v="4"/>
    <x v="5"/>
    <s v="Central &amp; Eastern Europe"/>
    <x v="0"/>
    <x v="3"/>
    <n v="80654.350000000006"/>
    <n v="74582.960000000006"/>
    <n v="682"/>
    <n v="624"/>
    <n v="50625.54"/>
    <n v="2340.09"/>
    <n v="819838.21"/>
    <n v="7586"/>
    <n v="4"/>
    <n v="9"/>
    <n v="118.26151026392962"/>
    <n v="0.62768517755086983"/>
    <n v="1.0814045192092134"/>
    <n v="9.8378373947708542E-2"/>
    <n v="1.3196480938416423E-2"/>
    <n v="34.466345311505115"/>
  </r>
  <r>
    <x v="16"/>
    <x v="1"/>
    <x v="4"/>
    <x v="5"/>
    <s v="Central &amp; Eastern Europe"/>
    <x v="1"/>
    <x v="0"/>
    <n v="184665.25"/>
    <n v="182060.06"/>
    <n v="2495"/>
    <n v="2503"/>
    <n v="96879.66"/>
    <n v="3316.55"/>
    <n v="2116871.23"/>
    <n v="30213"/>
    <n v="10"/>
    <n v="23"/>
    <n v="74.014128256513033"/>
    <n v="0.52462312210878881"/>
    <n v="1.0143095086313825"/>
    <n v="8.7234994449804107E-2"/>
    <n v="9.2184368737474945E-3"/>
    <n v="55.67992341439146"/>
  </r>
  <r>
    <x v="16"/>
    <x v="1"/>
    <x v="4"/>
    <x v="5"/>
    <s v="Central &amp; Eastern Europe"/>
    <x v="1"/>
    <x v="1"/>
    <n v="167240.76"/>
    <n v="152448.43"/>
    <n v="911"/>
    <n v="827"/>
    <n v="101015.89"/>
    <n v="4440.87"/>
    <n v="1637887.42"/>
    <n v="9969"/>
    <n v="6"/>
    <n v="12"/>
    <n v="183.5793194291987"/>
    <n v="0.60401477486708377"/>
    <n v="1.0970316978666164"/>
    <n v="0.10210760395241329"/>
    <n v="1.3172338090010977E-2"/>
    <n v="37.659458619594815"/>
  </r>
  <r>
    <x v="16"/>
    <x v="1"/>
    <x v="4"/>
    <x v="5"/>
    <s v="Central &amp; Eastern Europe"/>
    <x v="1"/>
    <x v="2"/>
    <n v="48949.1"/>
    <n v="45147.86"/>
    <n v="340"/>
    <n v="308"/>
    <n v="31679.13"/>
    <n v="2428.17"/>
    <n v="552801.74"/>
    <n v="4289"/>
    <n v="3"/>
    <n v="6"/>
    <n v="143.96794117647059"/>
    <n v="0.64718513721396309"/>
    <n v="1.0841953527808406"/>
    <n v="8.8547297264295874E-2"/>
    <n v="1.7647058823529412E-2"/>
    <n v="20.158843903021616"/>
  </r>
  <r>
    <x v="16"/>
    <x v="1"/>
    <x v="4"/>
    <x v="5"/>
    <s v="Central &amp; Eastern Europe"/>
    <x v="1"/>
    <x v="3"/>
    <n v="74222.59"/>
    <n v="71530.039999999994"/>
    <n v="628"/>
    <n v="595"/>
    <n v="43146.7"/>
    <n v="2392.9699999999998"/>
    <n v="774032.56"/>
    <n v="7275"/>
    <n v="3"/>
    <n v="11"/>
    <n v="118.18883757961783"/>
    <n v="0.58131493390354605"/>
    <n v="1.0376422269580725"/>
    <n v="9.5890785266190853E-2"/>
    <n v="1.751592356687898E-2"/>
    <n v="31.016932932715413"/>
  </r>
  <r>
    <x v="16"/>
    <x v="1"/>
    <x v="4"/>
    <x v="5"/>
    <s v="Central &amp; Eastern Europe"/>
    <x v="2"/>
    <x v="0"/>
    <n v="15886.7"/>
    <n v="16069.19"/>
    <n v="215"/>
    <n v="219"/>
    <n v="7456.89"/>
    <n v="311.77999999999997"/>
    <n v="273324.28999999998"/>
    <n v="4159"/>
    <n v="1"/>
    <n v="3"/>
    <n v="73.891627906976751"/>
    <n v="0.469379418003739"/>
    <n v="0.98864348483028708"/>
    <n v="5.8123996224411674E-2"/>
    <n v="1.3953488372093023E-2"/>
    <n v="50.954839951247685"/>
  </r>
  <r>
    <x v="16"/>
    <x v="1"/>
    <x v="4"/>
    <x v="5"/>
    <s v="Central &amp; Eastern Europe"/>
    <x v="2"/>
    <x v="1"/>
    <n v="15828.71"/>
    <n v="15020.1"/>
    <n v="86"/>
    <n v="81"/>
    <n v="8769.1299999999992"/>
    <n v="371.76"/>
    <n v="214776.46"/>
    <n v="1235"/>
    <n v="1"/>
    <n v="2"/>
    <n v="184.05476744186046"/>
    <n v="0.55400155792859929"/>
    <n v="1.0538351941731412"/>
    <n v="7.3698532883911025E-2"/>
    <n v="2.3255813953488372E-2"/>
    <n v="42.577765224876266"/>
  </r>
  <r>
    <x v="16"/>
    <x v="1"/>
    <x v="4"/>
    <x v="5"/>
    <s v="Central &amp; Eastern Europe"/>
    <x v="2"/>
    <x v="2"/>
    <n v="4256.8"/>
    <n v="3968.92"/>
    <n v="30"/>
    <n v="28"/>
    <n v="2448.98"/>
    <n v="211.01"/>
    <n v="72838.259999999995"/>
    <n v="518"/>
    <n v="0"/>
    <n v="1"/>
    <n v="141.89333333333335"/>
    <n v="0.57531009208795336"/>
    <n v="1.0725335859629319"/>
    <n v="5.8441813409600953E-2"/>
    <n v="3.3333333333333333E-2"/>
    <n v="20.173451495189802"/>
  </r>
  <r>
    <x v="16"/>
    <x v="1"/>
    <x v="4"/>
    <x v="5"/>
    <s v="Central &amp; Eastern Europe"/>
    <x v="2"/>
    <x v="3"/>
    <n v="6911.18"/>
    <n v="6704.06"/>
    <n v="58"/>
    <n v="57"/>
    <n v="3602.66"/>
    <n v="194.36"/>
    <n v="102077.77"/>
    <n v="919"/>
    <n v="0"/>
    <n v="2"/>
    <n v="119.15827586206898"/>
    <n v="0.52128001296450099"/>
    <n v="1.030894711562844"/>
    <n v="6.7705044888813695E-2"/>
    <n v="3.4482758620689655E-2"/>
    <n v="35.55865404404198"/>
  </r>
  <r>
    <x v="16"/>
    <x v="1"/>
    <x v="4"/>
    <x v="6"/>
    <s v="DACH"/>
    <x v="0"/>
    <x v="0"/>
    <n v="216006.54"/>
    <n v="226662.32"/>
    <n v="2918"/>
    <n v="3015"/>
    <n v="120528.3"/>
    <n v="3830.98"/>
    <n v="1417630.15"/>
    <n v="19608"/>
    <n v="10"/>
    <n v="50"/>
    <n v="74.025544893762856"/>
    <n v="0.55798449435836528"/>
    <n v="0.95298830436395432"/>
    <n v="0.15237157590080885"/>
    <n v="1.7135023989033583E-2"/>
    <n v="56.384147137286021"/>
  </r>
  <r>
    <x v="16"/>
    <x v="1"/>
    <x v="4"/>
    <x v="6"/>
    <s v="DACH"/>
    <x v="0"/>
    <x v="1"/>
    <n v="210953.52"/>
    <n v="203837.71"/>
    <n v="1150"/>
    <n v="1108"/>
    <n v="136411.57999999999"/>
    <n v="4812.68"/>
    <n v="1120452.97"/>
    <n v="6876"/>
    <n v="10"/>
    <n v="22"/>
    <n v="183.43784347826087"/>
    <n v="0.6466428244477741"/>
    <n v="1.0349091932008065"/>
    <n v="0.18827521158697094"/>
    <n v="1.9130434782608695E-2"/>
    <n v="43.83285819958941"/>
  </r>
  <r>
    <x v="16"/>
    <x v="1"/>
    <x v="4"/>
    <x v="6"/>
    <s v="DACH"/>
    <x v="0"/>
    <x v="2"/>
    <n v="53297.47"/>
    <n v="52399.3"/>
    <n v="370"/>
    <n v="359"/>
    <n v="36047.800000000003"/>
    <n v="3074.57"/>
    <n v="379129.65"/>
    <n v="2778"/>
    <n v="3"/>
    <n v="5"/>
    <n v="144.04721621621621"/>
    <n v="0.67635105381174754"/>
    <n v="1.0171408778361544"/>
    <n v="0.14057848021118896"/>
    <n v="1.3513513513513514E-2"/>
    <n v="17.334934641266909"/>
  </r>
  <r>
    <x v="16"/>
    <x v="1"/>
    <x v="4"/>
    <x v="6"/>
    <s v="DACH"/>
    <x v="0"/>
    <x v="3"/>
    <n v="83323.75"/>
    <n v="82955.710000000006"/>
    <n v="705"/>
    <n v="709"/>
    <n v="51623.47"/>
    <n v="2669.56"/>
    <n v="534592.36"/>
    <n v="4728"/>
    <n v="4"/>
    <n v="11"/>
    <n v="118.18971631205673"/>
    <n v="0.61955288858218693"/>
    <n v="1.0044365842929919"/>
    <n v="0.15586408679690072"/>
    <n v="1.5602836879432624E-2"/>
    <n v="31.212540643401908"/>
  </r>
  <r>
    <x v="16"/>
    <x v="1"/>
    <x v="4"/>
    <x v="6"/>
    <s v="DACH"/>
    <x v="1"/>
    <x v="0"/>
    <n v="180753.03"/>
    <n v="188533.31"/>
    <n v="2442"/>
    <n v="2525"/>
    <n v="93798.74"/>
    <n v="3310.32"/>
    <n v="1176132.1000000001"/>
    <n v="16342"/>
    <n v="8"/>
    <n v="35"/>
    <n v="74.018439803439804"/>
    <n v="0.51893315426026332"/>
    <n v="0.95873259743861705"/>
    <n v="0.15368429277629611"/>
    <n v="1.4332514332514333E-2"/>
    <n v="54.602887334155"/>
  </r>
  <r>
    <x v="16"/>
    <x v="1"/>
    <x v="4"/>
    <x v="6"/>
    <s v="DACH"/>
    <x v="1"/>
    <x v="1"/>
    <n v="183404.15"/>
    <n v="172635.87"/>
    <n v="999"/>
    <n v="927"/>
    <n v="111955.97"/>
    <n v="4951.08"/>
    <n v="997514.57"/>
    <n v="6160"/>
    <n v="9"/>
    <n v="14"/>
    <n v="183.58773773773774"/>
    <n v="0.6104331336013934"/>
    <n v="1.0623756812532645"/>
    <n v="0.18386112395330728"/>
    <n v="1.4014014014014014E-2"/>
    <n v="37.043261268248543"/>
  </r>
  <r>
    <x v="16"/>
    <x v="1"/>
    <x v="4"/>
    <x v="6"/>
    <s v="DACH"/>
    <x v="1"/>
    <x v="2"/>
    <n v="39072.720000000001"/>
    <n v="36234.81"/>
    <n v="271"/>
    <n v="248"/>
    <n v="25381.89"/>
    <n v="2205.8200000000002"/>
    <n v="306140.79999999999"/>
    <n v="2371"/>
    <n v="2"/>
    <n v="5"/>
    <n v="144.17977859778597"/>
    <n v="0.64960642617150788"/>
    <n v="1.0783199911907915"/>
    <n v="0.12762990101286728"/>
    <n v="1.8450184501845018E-2"/>
    <n v="17.713467100670044"/>
  </r>
  <r>
    <x v="16"/>
    <x v="1"/>
    <x v="4"/>
    <x v="6"/>
    <s v="DACH"/>
    <x v="1"/>
    <x v="3"/>
    <n v="67924.59"/>
    <n v="64715.72"/>
    <n v="575"/>
    <n v="546"/>
    <n v="39051.61"/>
    <n v="1993.43"/>
    <n v="450846.79"/>
    <n v="4189"/>
    <n v="3"/>
    <n v="8"/>
    <n v="118.12972173913043"/>
    <n v="0.57492595833114346"/>
    <n v="1.0495840886881889"/>
    <n v="0.15066002798866551"/>
    <n v="1.391304347826087E-2"/>
    <n v="34.074228841745132"/>
  </r>
  <r>
    <x v="16"/>
    <x v="1"/>
    <x v="4"/>
    <x v="6"/>
    <s v="DACH"/>
    <x v="2"/>
    <x v="0"/>
    <n v="17038.16"/>
    <n v="18019.88"/>
    <n v="230"/>
    <n v="240"/>
    <n v="8030.4"/>
    <n v="305.86"/>
    <n v="162240.38"/>
    <n v="2244"/>
    <n v="1"/>
    <n v="4"/>
    <n v="74.07895652173913"/>
    <n v="0.47131849918066271"/>
    <n v="0.94552016994563781"/>
    <n v="0.10501799860182773"/>
    <n v="1.7391304347826087E-2"/>
    <n v="55.70574772771856"/>
  </r>
  <r>
    <x v="16"/>
    <x v="1"/>
    <x v="4"/>
    <x v="6"/>
    <s v="DACH"/>
    <x v="2"/>
    <x v="1"/>
    <n v="16233.08"/>
    <n v="15182.08"/>
    <n v="88"/>
    <n v="82"/>
    <n v="8882.69"/>
    <n v="391.48"/>
    <n v="122775.93"/>
    <n v="697"/>
    <n v="1"/>
    <n v="3"/>
    <n v="184.46681818181818"/>
    <n v="0.54719683510461359"/>
    <n v="1.0692263510665205"/>
    <n v="0.13221712105947803"/>
    <n v="3.4090909090909088E-2"/>
    <n v="41.465924185143557"/>
  </r>
  <r>
    <x v="16"/>
    <x v="1"/>
    <x v="4"/>
    <x v="6"/>
    <s v="DACH"/>
    <x v="2"/>
    <x v="2"/>
    <n v="3632"/>
    <n v="3503.94"/>
    <n v="25"/>
    <n v="24"/>
    <n v="2097.31"/>
    <n v="186.12"/>
    <n v="41054.06"/>
    <n v="319"/>
    <n v="0"/>
    <n v="0"/>
    <n v="145.28"/>
    <n v="0.57745319383259908"/>
    <n v="1.0365474294651165"/>
    <n v="8.8468716614142434E-2"/>
    <n v="0"/>
    <n v="19.514291854717385"/>
  </r>
  <r>
    <x v="16"/>
    <x v="1"/>
    <x v="4"/>
    <x v="6"/>
    <s v="DACH"/>
    <x v="2"/>
    <x v="3"/>
    <n v="6675.58"/>
    <n v="6363.59"/>
    <n v="56"/>
    <n v="53"/>
    <n v="3557.18"/>
    <n v="214.85"/>
    <n v="57651.01"/>
    <n v="529"/>
    <n v="0"/>
    <n v="1"/>
    <n v="119.20678571428572"/>
    <n v="0.53286456008316874"/>
    <n v="1.0490273571993167"/>
    <n v="0.11579294100831884"/>
    <n v="1.7857142857142856E-2"/>
    <n v="31.070886665115196"/>
  </r>
  <r>
    <x v="17"/>
    <x v="1"/>
    <x v="5"/>
    <x v="0"/>
    <s v="DACH"/>
    <x v="0"/>
    <x v="0"/>
    <n v="1049416.6100000001"/>
    <n v="1047645.4"/>
    <n v="14178"/>
    <n v="14210"/>
    <n v="584639.41"/>
    <n v="20294.400000000001"/>
    <n v="6271783.2000000002"/>
    <n v="90578"/>
    <n v="59"/>
    <n v="270"/>
    <n v="74.017252786006495"/>
    <n v="0.55710897314651797"/>
    <n v="1.0016906579268139"/>
    <n v="0.16732348305662098"/>
    <n v="1.9043588658484975E-2"/>
    <n v="51.709664242352574"/>
  </r>
  <r>
    <x v="17"/>
    <x v="1"/>
    <x v="5"/>
    <x v="0"/>
    <s v="DACH"/>
    <x v="0"/>
    <x v="1"/>
    <n v="1055202.2"/>
    <n v="1007675"/>
    <n v="5750"/>
    <n v="5545"/>
    <n v="685029.55"/>
    <n v="24412.799999999999"/>
    <n v="5252172.01"/>
    <n v="30473"/>
    <n v="59"/>
    <n v="64"/>
    <n v="183.51342608695651"/>
    <n v="0.64919268553458287"/>
    <n v="1.0471652070359987"/>
    <n v="0.20090777643819019"/>
    <n v="1.1130434782608696E-2"/>
    <n v="43.223317276182982"/>
  </r>
  <r>
    <x v="17"/>
    <x v="1"/>
    <x v="5"/>
    <x v="0"/>
    <s v="DACH"/>
    <x v="0"/>
    <x v="2"/>
    <n v="265043.98"/>
    <n v="242328.95999999999"/>
    <n v="1842"/>
    <n v="1669"/>
    <n v="181863.9"/>
    <n v="14489.23"/>
    <n v="1659654.46"/>
    <n v="12237"/>
    <n v="10"/>
    <n v="34"/>
    <n v="143.88923995656893"/>
    <n v="0.68616499042913559"/>
    <n v="1.0937362996152007"/>
    <n v="0.15969829045016995"/>
    <n v="1.8458197611292075E-2"/>
    <n v="18.292482071165963"/>
  </r>
  <r>
    <x v="17"/>
    <x v="1"/>
    <x v="5"/>
    <x v="0"/>
    <s v="DACH"/>
    <x v="0"/>
    <x v="3"/>
    <n v="428841.48"/>
    <n v="415974.92"/>
    <n v="3627"/>
    <n v="3498"/>
    <n v="268420.74"/>
    <n v="13871.08"/>
    <n v="2326136.14"/>
    <n v="20515"/>
    <n v="20"/>
    <n v="68"/>
    <n v="118.23586435070305"/>
    <n v="0.62592065487694892"/>
    <n v="1.0309310955573956"/>
    <n v="0.18435785963929005"/>
    <n v="1.8748276812792942E-2"/>
    <n v="30.916228584940754"/>
  </r>
  <r>
    <x v="17"/>
    <x v="1"/>
    <x v="5"/>
    <x v="0"/>
    <s v="DACH"/>
    <x v="1"/>
    <x v="0"/>
    <n v="834076.27"/>
    <n v="854962.34"/>
    <n v="11269"/>
    <n v="11363"/>
    <n v="441447.3"/>
    <n v="13689.26"/>
    <n v="5354213.5599999996"/>
    <n v="77930"/>
    <n v="36"/>
    <n v="220"/>
    <n v="74.015109592687907"/>
    <n v="0.52926490763248779"/>
    <n v="0.9755707719242932"/>
    <n v="0.15577941758453132"/>
    <n v="1.9522584080220073E-2"/>
    <n v="60.929244531844674"/>
  </r>
  <r>
    <x v="17"/>
    <x v="1"/>
    <x v="5"/>
    <x v="0"/>
    <s v="DACH"/>
    <x v="1"/>
    <x v="1"/>
    <n v="818132.17"/>
    <n v="745891.95"/>
    <n v="4459"/>
    <n v="4109"/>
    <n v="497261.31"/>
    <n v="22438.44"/>
    <n v="4306540.2300000004"/>
    <n v="24052"/>
    <n v="44"/>
    <n v="76"/>
    <n v="183.47884503251851"/>
    <n v="0.60780070535546837"/>
    <n v="1.0968507838166106"/>
    <n v="0.18997434745895778"/>
    <n v="1.7044180309486432E-2"/>
    <n v="36.461187587015857"/>
  </r>
  <r>
    <x v="17"/>
    <x v="1"/>
    <x v="5"/>
    <x v="0"/>
    <s v="DACH"/>
    <x v="1"/>
    <x v="2"/>
    <n v="202805.55"/>
    <n v="182822.46"/>
    <n v="1409"/>
    <n v="1280"/>
    <n v="130745.3"/>
    <n v="11679.66"/>
    <n v="1450661.55"/>
    <n v="10929"/>
    <n v="9"/>
    <n v="27"/>
    <n v="143.93580553584101"/>
    <n v="0.64468304738208604"/>
    <n v="1.1093032551908557"/>
    <n v="0.13980211304283896"/>
    <n v="1.9162526614620298E-2"/>
    <n v="17.363994328602029"/>
  </r>
  <r>
    <x v="17"/>
    <x v="1"/>
    <x v="5"/>
    <x v="0"/>
    <s v="DACH"/>
    <x v="1"/>
    <x v="3"/>
    <n v="346717.09"/>
    <n v="344241.78"/>
    <n v="2933"/>
    <n v="2882"/>
    <n v="200342.44"/>
    <n v="9661.0499999999993"/>
    <n v="2095549.71"/>
    <n v="19132"/>
    <n v="18"/>
    <n v="27"/>
    <n v="118.21244118649848"/>
    <n v="0.5778268385905061"/>
    <n v="1.0071906146894778"/>
    <n v="0.1654540039520227"/>
    <n v="9.2055915444936923E-3"/>
    <n v="35.888137417775503"/>
  </r>
  <r>
    <x v="17"/>
    <x v="1"/>
    <x v="5"/>
    <x v="0"/>
    <s v="DACH"/>
    <x v="2"/>
    <x v="0"/>
    <n v="82847.58"/>
    <n v="81760.78"/>
    <n v="1119"/>
    <n v="1125"/>
    <n v="39517.86"/>
    <n v="1507.74"/>
    <n v="738228.15"/>
    <n v="10989"/>
    <n v="3"/>
    <n v="21"/>
    <n v="74.037158176943706"/>
    <n v="0.47699474142757098"/>
    <n v="1.0132924367893752"/>
    <n v="0.11222489957880907"/>
    <n v="1.876675603217158E-2"/>
    <n v="54.948187353257197"/>
  </r>
  <r>
    <x v="17"/>
    <x v="1"/>
    <x v="5"/>
    <x v="0"/>
    <s v="DACH"/>
    <x v="2"/>
    <x v="1"/>
    <n v="82593.39"/>
    <n v="76895.5"/>
    <n v="450"/>
    <n v="419"/>
    <n v="45326.7"/>
    <n v="1911.43"/>
    <n v="590676.14"/>
    <n v="3511"/>
    <n v="4"/>
    <n v="11"/>
    <n v="183.54086666666666"/>
    <n v="0.54879331142601118"/>
    <n v="1.0740991345397324"/>
    <n v="0.13982855308833025"/>
    <n v="2.4444444444444446E-2"/>
    <n v="43.210261427308346"/>
  </r>
  <r>
    <x v="17"/>
    <x v="1"/>
    <x v="5"/>
    <x v="0"/>
    <s v="DACH"/>
    <x v="2"/>
    <x v="2"/>
    <n v="20127.98"/>
    <n v="18680.53"/>
    <n v="140"/>
    <n v="129"/>
    <n v="11707.91"/>
    <n v="1135.58"/>
    <n v="185935.41"/>
    <n v="1462"/>
    <n v="1"/>
    <n v="4"/>
    <n v="143.77128571428571"/>
    <n v="0.58167337209198344"/>
    <n v="1.0774844182686465"/>
    <n v="0.10825253780331567"/>
    <n v="2.8571428571428571E-2"/>
    <n v="17.724845453424681"/>
  </r>
  <r>
    <x v="17"/>
    <x v="1"/>
    <x v="5"/>
    <x v="0"/>
    <s v="DACH"/>
    <x v="2"/>
    <x v="3"/>
    <n v="33580.11"/>
    <n v="32805.46"/>
    <n v="284"/>
    <n v="274"/>
    <n v="17766.75"/>
    <n v="1084.6199999999999"/>
    <n v="263268.28999999998"/>
    <n v="2511"/>
    <n v="1"/>
    <n v="4"/>
    <n v="118.23982394366197"/>
    <n v="0.52908552116118734"/>
    <n v="1.0236134472737162"/>
    <n v="0.12755091013809527"/>
    <n v="1.4084507042253521E-2"/>
    <n v="30.960253360624002"/>
  </r>
  <r>
    <x v="17"/>
    <x v="1"/>
    <x v="5"/>
    <x v="1"/>
    <s v="Western Europe"/>
    <x v="0"/>
    <x v="0"/>
    <n v="583431.19999999995"/>
    <n v="620790.27"/>
    <n v="7883"/>
    <n v="8457"/>
    <n v="331981.21000000002"/>
    <n v="9945.2000000000007"/>
    <n v="4617782.83"/>
    <n v="65323"/>
    <n v="25"/>
    <n v="109"/>
    <n v="74.011315489027012"/>
    <n v="0.56901518122445294"/>
    <n v="0.93982014247742629"/>
    <n v="0.12634444309716486"/>
    <n v="1.3827223138399087E-2"/>
    <n v="58.664602019064468"/>
  </r>
  <r>
    <x v="17"/>
    <x v="1"/>
    <x v="5"/>
    <x v="1"/>
    <s v="Western Europe"/>
    <x v="0"/>
    <x v="1"/>
    <n v="586684.94999999995"/>
    <n v="581506.67000000004"/>
    <n v="3197"/>
    <n v="3121"/>
    <n v="384680.58"/>
    <n v="15083.14"/>
    <n v="3859299.64"/>
    <n v="22741"/>
    <n v="31"/>
    <n v="62"/>
    <n v="183.51108852048793"/>
    <n v="0.65568509981379286"/>
    <n v="1.0089049365504268"/>
    <n v="0.15201850198913291"/>
    <n v="1.9393181107288084E-2"/>
    <n v="38.896738344933482"/>
  </r>
  <r>
    <x v="17"/>
    <x v="1"/>
    <x v="5"/>
    <x v="1"/>
    <s v="Western Europe"/>
    <x v="0"/>
    <x v="2"/>
    <n v="144651.49"/>
    <n v="142061.03"/>
    <n v="1005"/>
    <n v="970"/>
    <n v="98576.15"/>
    <n v="7540.96"/>
    <n v="1215572.3799999999"/>
    <n v="9358"/>
    <n v="5"/>
    <n v="20"/>
    <n v="143.93183084577115"/>
    <n v="0.68147345042902774"/>
    <n v="1.0182348389280296"/>
    <n v="0.11899866464553925"/>
    <n v="1.9900497512437811E-2"/>
    <n v="19.182105461373617"/>
  </r>
  <r>
    <x v="17"/>
    <x v="1"/>
    <x v="5"/>
    <x v="1"/>
    <s v="Western Europe"/>
    <x v="0"/>
    <x v="3"/>
    <n v="225547.37"/>
    <n v="230275.13"/>
    <n v="1908"/>
    <n v="1921"/>
    <n v="139612.81"/>
    <n v="6296.33"/>
    <n v="1715301.38"/>
    <n v="15321"/>
    <n v="10"/>
    <n v="35"/>
    <n v="118.21140985324948"/>
    <n v="0.61899551300465172"/>
    <n v="0.97946908118128084"/>
    <n v="0.13149139424116829"/>
    <n v="1.8343815513626835E-2"/>
    <n v="35.822037599681082"/>
  </r>
  <r>
    <x v="17"/>
    <x v="1"/>
    <x v="5"/>
    <x v="1"/>
    <s v="Western Europe"/>
    <x v="1"/>
    <x v="0"/>
    <n v="539549.06000000006"/>
    <n v="565956.81000000006"/>
    <n v="7290"/>
    <n v="7508"/>
    <n v="282549.90000000002"/>
    <n v="10041.39"/>
    <n v="4357396.34"/>
    <n v="65348"/>
    <n v="20"/>
    <n v="119"/>
    <n v="74.012216735253773"/>
    <n v="0.52367786536408756"/>
    <n v="0.95333963734794536"/>
    <n v="0.12382372818535026"/>
    <n v="1.6323731138545954E-2"/>
    <n v="53.732507152894179"/>
  </r>
  <r>
    <x v="17"/>
    <x v="1"/>
    <x v="5"/>
    <x v="1"/>
    <s v="Western Europe"/>
    <x v="1"/>
    <x v="1"/>
    <n v="502424.67"/>
    <n v="516772.75"/>
    <n v="2738"/>
    <n v="2794"/>
    <n v="308890.71000000002"/>
    <n v="12765.56"/>
    <n v="3708380.17"/>
    <n v="21646"/>
    <n v="20"/>
    <n v="30"/>
    <n v="183.50060993425856"/>
    <n v="0.61480004554712653"/>
    <n v="0.9722352233162449"/>
    <n v="0.13548359309665922"/>
    <n v="1.095690284879474E-2"/>
    <n v="39.357824490269131"/>
  </r>
  <r>
    <x v="17"/>
    <x v="1"/>
    <x v="5"/>
    <x v="1"/>
    <s v="Western Europe"/>
    <x v="1"/>
    <x v="2"/>
    <n v="137425.76"/>
    <n v="142931.07999999999"/>
    <n v="955"/>
    <n v="988"/>
    <n v="87403.04"/>
    <n v="7643.47"/>
    <n v="1236226.3799999999"/>
    <n v="9404"/>
    <n v="6"/>
    <n v="16"/>
    <n v="143.90131937172777"/>
    <n v="0.63600186748103116"/>
    <n v="0.96148269501636752"/>
    <n v="0.11116552940732427"/>
    <n v="1.6753926701570682E-2"/>
    <n v="17.979498840186462"/>
  </r>
  <r>
    <x v="17"/>
    <x v="1"/>
    <x v="5"/>
    <x v="1"/>
    <s v="Western Europe"/>
    <x v="1"/>
    <x v="3"/>
    <n v="210846.99"/>
    <n v="225433.48"/>
    <n v="1784"/>
    <n v="1881"/>
    <n v="121310.96"/>
    <n v="6053.9"/>
    <n v="1675079.38"/>
    <n v="15392"/>
    <n v="10"/>
    <n v="27"/>
    <n v="118.18777466367712"/>
    <n v="0.57535068439914661"/>
    <n v="0.93529581320396593"/>
    <n v="0.12587283475485203"/>
    <n v="1.5134529147982063E-2"/>
    <n v="34.828290853829763"/>
  </r>
  <r>
    <x v="17"/>
    <x v="1"/>
    <x v="5"/>
    <x v="1"/>
    <s v="Western Europe"/>
    <x v="2"/>
    <x v="0"/>
    <n v="44611.61"/>
    <n v="47126.62"/>
    <n v="603"/>
    <n v="628"/>
    <n v="21393.18"/>
    <n v="842.01"/>
    <n v="546389.91"/>
    <n v="7663"/>
    <n v="2"/>
    <n v="17"/>
    <n v="73.982769485903816"/>
    <n v="0.47954288132618395"/>
    <n v="0.946632922114932"/>
    <n v="8.1647938923323088E-2"/>
    <n v="2.8192371475953566E-2"/>
    <n v="52.982280495481049"/>
  </r>
  <r>
    <x v="17"/>
    <x v="1"/>
    <x v="5"/>
    <x v="1"/>
    <s v="Western Europe"/>
    <x v="2"/>
    <x v="1"/>
    <n v="50125.120000000003"/>
    <n v="53142.48"/>
    <n v="273"/>
    <n v="287"/>
    <n v="28054.36"/>
    <n v="1218.28"/>
    <n v="462022.86"/>
    <n v="2781"/>
    <n v="2"/>
    <n v="9"/>
    <n v="183.60849816849819"/>
    <n v="0.55968664015168446"/>
    <n v="0.94322131748461868"/>
    <n v="0.10849056256653622"/>
    <n v="3.2967032967032968E-2"/>
    <n v="41.144170469842734"/>
  </r>
  <r>
    <x v="17"/>
    <x v="1"/>
    <x v="5"/>
    <x v="1"/>
    <s v="Western Europe"/>
    <x v="2"/>
    <x v="2"/>
    <n v="11255.39"/>
    <n v="10948.59"/>
    <n v="78"/>
    <n v="76"/>
    <n v="6481.52"/>
    <n v="579.54"/>
    <n v="148124.18"/>
    <n v="1112"/>
    <n v="1"/>
    <n v="2"/>
    <n v="144.29987179487179"/>
    <n v="0.57585921056489386"/>
    <n v="1.0280218731361754"/>
    <n v="7.5986175923471774E-2"/>
    <n v="2.564102564102564E-2"/>
    <n v="19.421247886254616"/>
  </r>
  <r>
    <x v="17"/>
    <x v="1"/>
    <x v="5"/>
    <x v="1"/>
    <s v="Western Europe"/>
    <x v="2"/>
    <x v="3"/>
    <n v="20025.22"/>
    <n v="20257.75"/>
    <n v="169"/>
    <n v="171"/>
    <n v="10706.8"/>
    <n v="598.37"/>
    <n v="208260.7"/>
    <n v="1984"/>
    <n v="1"/>
    <n v="6"/>
    <n v="118.49242603550296"/>
    <n v="0.53466578644329499"/>
    <n v="0.98852143006997328"/>
    <n v="9.6154579332538501E-2"/>
    <n v="3.5502958579881658E-2"/>
    <n v="33.466283403245484"/>
  </r>
  <r>
    <x v="17"/>
    <x v="1"/>
    <x v="5"/>
    <x v="2"/>
    <s v="Southern Europe"/>
    <x v="0"/>
    <x v="0"/>
    <n v="370635.42"/>
    <n v="390119.57"/>
    <n v="5008"/>
    <n v="5313"/>
    <n v="205221.45"/>
    <n v="6071.05"/>
    <n v="3576230.14"/>
    <n v="50707"/>
    <n v="13"/>
    <n v="71"/>
    <n v="74.008670127795526"/>
    <n v="0.55370166726105141"/>
    <n v="0.95005595335809478"/>
    <n v="0.10363858182795807"/>
    <n v="1.4177316293929713E-2"/>
    <n v="61.049640506996312"/>
  </r>
  <r>
    <x v="17"/>
    <x v="1"/>
    <x v="5"/>
    <x v="2"/>
    <s v="Southern Europe"/>
    <x v="0"/>
    <x v="1"/>
    <n v="391859.04"/>
    <n v="370121.39"/>
    <n v="2135"/>
    <n v="1982"/>
    <n v="255729.71"/>
    <n v="10082.09"/>
    <n v="3112322.51"/>
    <n v="17941"/>
    <n v="17"/>
    <n v="25"/>
    <n v="183.54053395784541"/>
    <n v="0.65260638111092195"/>
    <n v="1.0587311368305408"/>
    <n v="0.12590566650497928"/>
    <n v="1.1709601873536301E-2"/>
    <n v="38.866846060687813"/>
  </r>
  <r>
    <x v="17"/>
    <x v="1"/>
    <x v="5"/>
    <x v="2"/>
    <s v="Southern Europe"/>
    <x v="0"/>
    <x v="2"/>
    <n v="89851.92"/>
    <n v="84805.34"/>
    <n v="624"/>
    <n v="586"/>
    <n v="60971.41"/>
    <n v="4587.8599999999997"/>
    <n v="959053.12"/>
    <n v="7470"/>
    <n v="5"/>
    <n v="13"/>
    <n v="143.99346153846153"/>
    <n v="0.67857659580340635"/>
    <n v="1.0595078092959713"/>
    <n v="9.3688157752930309E-2"/>
    <n v="2.0833333333333332E-2"/>
    <n v="19.584712698295068"/>
  </r>
  <r>
    <x v="17"/>
    <x v="1"/>
    <x v="5"/>
    <x v="2"/>
    <s v="Southern Europe"/>
    <x v="0"/>
    <x v="3"/>
    <n v="175631.68"/>
    <n v="182106.76"/>
    <n v="1486"/>
    <n v="1517"/>
    <n v="110556.72"/>
    <n v="5669.7"/>
    <n v="1399071.81"/>
    <n v="12787"/>
    <n v="7"/>
    <n v="27"/>
    <n v="118.19090174966352"/>
    <n v="0.629480512855084"/>
    <n v="0.96444349457428147"/>
    <n v="0.12553442842937418"/>
    <n v="1.8169582772543741E-2"/>
    <n v="30.977243945887789"/>
  </r>
  <r>
    <x v="17"/>
    <x v="1"/>
    <x v="5"/>
    <x v="2"/>
    <s v="Southern Europe"/>
    <x v="1"/>
    <x v="0"/>
    <n v="368116.74"/>
    <n v="383395.93"/>
    <n v="4973"/>
    <n v="5176"/>
    <n v="191507.22"/>
    <n v="5993.39"/>
    <n v="3425744.74"/>
    <n v="50322"/>
    <n v="19"/>
    <n v="55"/>
    <n v="74.02307259199678"/>
    <n v="0.52023502109684006"/>
    <n v="0.96014775117722295"/>
    <n v="0.10745597466786155"/>
    <n v="1.1059722501508143E-2"/>
    <n v="61.420454867779334"/>
  </r>
  <r>
    <x v="17"/>
    <x v="1"/>
    <x v="5"/>
    <x v="2"/>
    <s v="Southern Europe"/>
    <x v="1"/>
    <x v="1"/>
    <n v="318321.32"/>
    <n v="300209.36"/>
    <n v="1735"/>
    <n v="1631"/>
    <n v="194132.17"/>
    <n v="7903.44"/>
    <n v="2674926.87"/>
    <n v="14937"/>
    <n v="17"/>
    <n v="30"/>
    <n v="183.47050144092219"/>
    <n v="0.60986229260421521"/>
    <n v="1.0603310969384834"/>
    <n v="0.11900187761020921"/>
    <n v="1.7291066282420751E-2"/>
    <n v="40.276299940279173"/>
  </r>
  <r>
    <x v="17"/>
    <x v="1"/>
    <x v="5"/>
    <x v="2"/>
    <s v="Southern Europe"/>
    <x v="1"/>
    <x v="2"/>
    <n v="87558.53"/>
    <n v="86608.34"/>
    <n v="608"/>
    <n v="606"/>
    <n v="56423.03"/>
    <n v="4529.38"/>
    <n v="903780.66"/>
    <n v="6617"/>
    <n v="5"/>
    <n v="6"/>
    <n v="144.01074013157896"/>
    <n v="0.64440357781246438"/>
    <n v="1.0109711143291744"/>
    <n v="9.6880287303337517E-2"/>
    <n v="9.8684210526315784E-3"/>
    <n v="19.331239595706254"/>
  </r>
  <r>
    <x v="17"/>
    <x v="1"/>
    <x v="5"/>
    <x v="2"/>
    <s v="Southern Europe"/>
    <x v="1"/>
    <x v="3"/>
    <n v="153364.15"/>
    <n v="156616.72"/>
    <n v="1297"/>
    <n v="1302"/>
    <n v="88037.22"/>
    <n v="4659.09"/>
    <n v="1276467.1200000001"/>
    <n v="11347"/>
    <n v="8"/>
    <n v="25"/>
    <n v="118.24529683885891"/>
    <n v="0.57404041296482922"/>
    <n v="0.97923229397218892"/>
    <n v="0.1201473564003748"/>
    <n v="1.9275250578257519E-2"/>
    <n v="32.917189837500452"/>
  </r>
  <r>
    <x v="17"/>
    <x v="1"/>
    <x v="5"/>
    <x v="2"/>
    <s v="Southern Europe"/>
    <x v="2"/>
    <x v="0"/>
    <n v="32716.6"/>
    <n v="34724.35"/>
    <n v="442"/>
    <n v="476"/>
    <n v="15354.96"/>
    <n v="573.27"/>
    <n v="444137.12"/>
    <n v="6299"/>
    <n v="1"/>
    <n v="14"/>
    <n v="74.019457013574652"/>
    <n v="0.46933238783981218"/>
    <n v="0.94218034318856936"/>
    <n v="7.3663286689480037E-2"/>
    <n v="3.1674208144796379E-2"/>
    <n v="57.070141469115775"/>
  </r>
  <r>
    <x v="17"/>
    <x v="1"/>
    <x v="5"/>
    <x v="2"/>
    <s v="Southern Europe"/>
    <x v="2"/>
    <x v="1"/>
    <n v="31542.97"/>
    <n v="30437.66"/>
    <n v="172"/>
    <n v="167"/>
    <n v="17560.509999999998"/>
    <n v="773.91"/>
    <n v="355340.91"/>
    <n v="2164"/>
    <n v="2"/>
    <n v="5"/>
    <n v="183.38936046511628"/>
    <n v="0.55671707515176905"/>
    <n v="1.0363138953520081"/>
    <n v="8.8768191650097375E-2"/>
    <n v="2.9069767441860465E-2"/>
    <n v="40.757930508715489"/>
  </r>
  <r>
    <x v="17"/>
    <x v="1"/>
    <x v="5"/>
    <x v="2"/>
    <s v="Southern Europe"/>
    <x v="2"/>
    <x v="2"/>
    <n v="8305.7000000000007"/>
    <n v="7886.52"/>
    <n v="58"/>
    <n v="55"/>
    <n v="4849.38"/>
    <n v="448.39"/>
    <n v="116620.96"/>
    <n v="833"/>
    <n v="0"/>
    <n v="1"/>
    <n v="143.20172413793105"/>
    <n v="0.58386168534861593"/>
    <n v="1.0531514533659967"/>
    <n v="7.1219616096454705E-2"/>
    <n v="1.7241379310344827E-2"/>
    <n v="18.523383661544639"/>
  </r>
  <r>
    <x v="17"/>
    <x v="1"/>
    <x v="5"/>
    <x v="2"/>
    <s v="Southern Europe"/>
    <x v="2"/>
    <x v="3"/>
    <n v="13408.96"/>
    <n v="13686.57"/>
    <n v="113"/>
    <n v="116"/>
    <n v="7088.26"/>
    <n v="416.78"/>
    <n v="165204.84"/>
    <n v="1562"/>
    <n v="1"/>
    <n v="4"/>
    <n v="118.66336283185839"/>
    <n v="0.52862116077607813"/>
    <n v="0.9797166127086625"/>
    <n v="8.1165660763934028E-2"/>
    <n v="3.5398230088495575E-2"/>
    <n v="32.172753011180959"/>
  </r>
  <r>
    <x v="17"/>
    <x v="1"/>
    <x v="5"/>
    <x v="3"/>
    <s v="Southern Europe"/>
    <x v="0"/>
    <x v="0"/>
    <n v="308392.11"/>
    <n v="299850.05"/>
    <n v="4167"/>
    <n v="4002"/>
    <n v="174464.91"/>
    <n v="5940.85"/>
    <n v="3043191.39"/>
    <n v="44708"/>
    <n v="16"/>
    <n v="81"/>
    <n v="74.008185745140381"/>
    <n v="0.56572429819945791"/>
    <n v="1.0284877724716071"/>
    <n v="0.10133838805320751"/>
    <n v="1.9438444924406047E-2"/>
    <n v="51.910435375409236"/>
  </r>
  <r>
    <x v="17"/>
    <x v="1"/>
    <x v="5"/>
    <x v="3"/>
    <s v="Southern Europe"/>
    <x v="0"/>
    <x v="1"/>
    <n v="321748.13"/>
    <n v="298529.36"/>
    <n v="1753"/>
    <n v="1622"/>
    <n v="213911.46"/>
    <n v="8114.48"/>
    <n v="2570515.75"/>
    <n v="14379"/>
    <n v="13"/>
    <n v="28"/>
    <n v="183.54143183114661"/>
    <n v="0.66484134655265903"/>
    <n v="1.0777771740776185"/>
    <n v="0.12516870592992865"/>
    <n v="1.5972618368511125E-2"/>
    <n v="39.651108881900015"/>
  </r>
  <r>
    <x v="17"/>
    <x v="1"/>
    <x v="5"/>
    <x v="3"/>
    <s v="Southern Europe"/>
    <x v="0"/>
    <x v="2"/>
    <n v="76103.360000000001"/>
    <n v="69777.320000000007"/>
    <n v="529"/>
    <n v="486"/>
    <n v="52688.25"/>
    <n v="4176.63"/>
    <n v="829398.01"/>
    <n v="6181"/>
    <n v="3"/>
    <n v="11"/>
    <n v="143.86268431001889"/>
    <n v="0.69232488552410831"/>
    <n v="1.090660403695642"/>
    <n v="9.1757345788664235E-2"/>
    <n v="2.0793950850661626E-2"/>
    <n v="18.22123578100047"/>
  </r>
  <r>
    <x v="17"/>
    <x v="1"/>
    <x v="5"/>
    <x v="3"/>
    <s v="Southern Europe"/>
    <x v="0"/>
    <x v="3"/>
    <n v="123336.72"/>
    <n v="116713.68"/>
    <n v="1043"/>
    <n v="988"/>
    <n v="76618.399999999994"/>
    <n v="3632.02"/>
    <n v="1184810.46"/>
    <n v="10402"/>
    <n v="6"/>
    <n v="15"/>
    <n v="118.25188878235858"/>
    <n v="0.62121321209125713"/>
    <n v="1.0567460472499883"/>
    <n v="0.10409827070567895"/>
    <n v="1.4381591562799617E-2"/>
    <n v="33.958161023342385"/>
  </r>
  <r>
    <x v="17"/>
    <x v="1"/>
    <x v="5"/>
    <x v="3"/>
    <s v="Southern Europe"/>
    <x v="1"/>
    <x v="0"/>
    <n v="277397.78999999998"/>
    <n v="269651.36"/>
    <n v="3748"/>
    <n v="3666"/>
    <n v="143124.04999999999"/>
    <n v="5286.35"/>
    <n v="3033427.77"/>
    <n v="42034"/>
    <n v="11"/>
    <n v="34"/>
    <n v="74.012217182497324"/>
    <n v="0.51595238015414613"/>
    <n v="1.028727576230285"/>
    <n v="9.1446973863498315E-2"/>
    <n v="9.0715048025613657E-3"/>
    <n v="52.474351868491482"/>
  </r>
  <r>
    <x v="17"/>
    <x v="1"/>
    <x v="5"/>
    <x v="3"/>
    <s v="Southern Europe"/>
    <x v="1"/>
    <x v="1"/>
    <n v="263872.99"/>
    <n v="242728.38"/>
    <n v="1438"/>
    <n v="1314"/>
    <n v="162826.12"/>
    <n v="6652.19"/>
    <n v="2341048.7000000002"/>
    <n v="14301"/>
    <n v="10"/>
    <n v="12"/>
    <n v="183.49999304589707"/>
    <n v="0.61706247388184743"/>
    <n v="1.0871122280797985"/>
    <n v="0.11271572009586985"/>
    <n v="8.3449235048678721E-3"/>
    <n v="39.667085576329001"/>
  </r>
  <r>
    <x v="17"/>
    <x v="1"/>
    <x v="5"/>
    <x v="3"/>
    <s v="Southern Europe"/>
    <x v="1"/>
    <x v="2"/>
    <n v="66853.33"/>
    <n v="61267.72"/>
    <n v="465"/>
    <n v="425"/>
    <n v="42249.11"/>
    <n v="3495.61"/>
    <n v="756837.71"/>
    <n v="5537"/>
    <n v="3"/>
    <n v="6"/>
    <n v="143.77060215053763"/>
    <n v="0.63196717351252363"/>
    <n v="1.0911672574073263"/>
    <n v="8.8332451087829653E-2"/>
    <n v="1.2903225806451613E-2"/>
    <n v="19.124939567056966"/>
  </r>
  <r>
    <x v="17"/>
    <x v="1"/>
    <x v="5"/>
    <x v="3"/>
    <s v="Southern Europe"/>
    <x v="1"/>
    <x v="3"/>
    <n v="109774.41"/>
    <n v="106895.62"/>
    <n v="929"/>
    <n v="922"/>
    <n v="63329.9"/>
    <n v="3246.15"/>
    <n v="1084535.07"/>
    <n v="9874"/>
    <n v="5"/>
    <n v="8"/>
    <n v="118.16405812701831"/>
    <n v="0.57690950012849074"/>
    <n v="1.0269308508618034"/>
    <n v="0.10121794401724603"/>
    <n v="8.6114101184068884E-3"/>
    <n v="33.816801441707867"/>
  </r>
  <r>
    <x v="17"/>
    <x v="1"/>
    <x v="5"/>
    <x v="3"/>
    <s v="Southern Europe"/>
    <x v="2"/>
    <x v="0"/>
    <n v="23426.720000000001"/>
    <n v="22353.439999999999"/>
    <n v="317"/>
    <n v="297"/>
    <n v="10975.76"/>
    <n v="438.6"/>
    <n v="350072.89"/>
    <n v="4985"/>
    <n v="1"/>
    <n v="5"/>
    <n v="73.901324921135654"/>
    <n v="0.46851458505501409"/>
    <n v="1.0480140864224925"/>
    <n v="6.6919549240159665E-2"/>
    <n v="1.5772870662460567E-2"/>
    <n v="53.412494300045601"/>
  </r>
  <r>
    <x v="17"/>
    <x v="1"/>
    <x v="5"/>
    <x v="3"/>
    <s v="Southern Europe"/>
    <x v="2"/>
    <x v="1"/>
    <n v="24064.11"/>
    <n v="22262.92"/>
    <n v="131"/>
    <n v="120"/>
    <n v="13529.8"/>
    <n v="600.44000000000005"/>
    <n v="298514.17"/>
    <n v="1754"/>
    <n v="1"/>
    <n v="4"/>
    <n v="183.6954961832061"/>
    <n v="0.56223978364460592"/>
    <n v="1.0809053798872745"/>
    <n v="8.0612957167158938E-2"/>
    <n v="3.0534351145038167E-2"/>
    <n v="40.077459862767299"/>
  </r>
  <r>
    <x v="17"/>
    <x v="1"/>
    <x v="5"/>
    <x v="3"/>
    <s v="Southern Europe"/>
    <x v="2"/>
    <x v="2"/>
    <n v="5635.26"/>
    <n v="5033.83"/>
    <n v="39"/>
    <n v="35"/>
    <n v="3294.98"/>
    <n v="323.3"/>
    <n v="96363.44"/>
    <n v="684"/>
    <n v="0"/>
    <n v="1"/>
    <n v="144.49384615384616"/>
    <n v="0.58470771534942489"/>
    <n v="1.1194776144605598"/>
    <n v="5.84792323727754E-2"/>
    <n v="2.564102564102564E-2"/>
    <n v="17.430436127435819"/>
  </r>
  <r>
    <x v="17"/>
    <x v="1"/>
    <x v="5"/>
    <x v="3"/>
    <s v="Southern Europe"/>
    <x v="2"/>
    <x v="3"/>
    <n v="9474.15"/>
    <n v="9090.81"/>
    <n v="80"/>
    <n v="77"/>
    <n v="5043.95"/>
    <n v="304.38"/>
    <n v="131246.24"/>
    <n v="1149"/>
    <n v="0"/>
    <n v="1"/>
    <n v="118.426875"/>
    <n v="0.53239076856499001"/>
    <n v="1.04216785962967"/>
    <n v="7.2186067958975433E-2"/>
    <n v="1.2500000000000001E-2"/>
    <n v="31.126059530849595"/>
  </r>
  <r>
    <x v="17"/>
    <x v="1"/>
    <x v="5"/>
    <x v="4"/>
    <s v="Western Europe"/>
    <x v="0"/>
    <x v="0"/>
    <n v="266024.11"/>
    <n v="277038.26"/>
    <n v="3594"/>
    <n v="3757"/>
    <n v="149150.07999999999"/>
    <n v="4790.42"/>
    <n v="1783499.46"/>
    <n v="25489"/>
    <n v="12"/>
    <n v="75"/>
    <n v="74.018951029493593"/>
    <n v="0.56066376840805898"/>
    <n v="0.96024321694772408"/>
    <n v="0.14915850324956084"/>
    <n v="2.0868113522537562E-2"/>
    <n v="55.532523244308429"/>
  </r>
  <r>
    <x v="17"/>
    <x v="1"/>
    <x v="5"/>
    <x v="4"/>
    <s v="Western Europe"/>
    <x v="0"/>
    <x v="1"/>
    <n v="234887.46"/>
    <n v="235017.06"/>
    <n v="1280"/>
    <n v="1275"/>
    <n v="154813.42000000001"/>
    <n v="5861.73"/>
    <n v="1366828.58"/>
    <n v="8157"/>
    <n v="9"/>
    <n v="15"/>
    <n v="183.50582812499999"/>
    <n v="0.65909614757637558"/>
    <n v="0.99944855067117255"/>
    <n v="0.17184851373242427"/>
    <n v="1.171875E-2"/>
    <n v="40.071354361255125"/>
  </r>
  <r>
    <x v="17"/>
    <x v="1"/>
    <x v="5"/>
    <x v="4"/>
    <s v="Western Europe"/>
    <x v="0"/>
    <x v="2"/>
    <n v="54561.4"/>
    <n v="50007.59"/>
    <n v="379"/>
    <n v="346"/>
    <n v="37830"/>
    <n v="2820.3"/>
    <n v="446163.04"/>
    <n v="3194"/>
    <n v="3"/>
    <n v="7"/>
    <n v="143.96147757255937"/>
    <n v="0.69334731146928041"/>
    <n v="1.0910623767312122"/>
    <n v="0.12229027308044163"/>
    <n v="1.8469656992084433E-2"/>
    <n v="19.345956103960571"/>
  </r>
  <r>
    <x v="17"/>
    <x v="1"/>
    <x v="5"/>
    <x v="4"/>
    <s v="Western Europe"/>
    <x v="0"/>
    <x v="3"/>
    <n v="96675.24"/>
    <n v="98173.32"/>
    <n v="818"/>
    <n v="823"/>
    <n v="59751.07"/>
    <n v="2807.49"/>
    <n v="668059.06000000006"/>
    <n v="5948"/>
    <n v="4"/>
    <n v="12"/>
    <n v="118.18488997555013"/>
    <n v="0.61805970173955604"/>
    <n v="0.98474045697955415"/>
    <n v="0.14471061884857905"/>
    <n v="1.4669926650366748E-2"/>
    <n v="34.434758449718437"/>
  </r>
  <r>
    <x v="17"/>
    <x v="1"/>
    <x v="5"/>
    <x v="4"/>
    <s v="Western Europe"/>
    <x v="1"/>
    <x v="0"/>
    <n v="208445.76"/>
    <n v="206487.45"/>
    <n v="2816"/>
    <n v="2797"/>
    <n v="108002.1"/>
    <n v="3932.39"/>
    <n v="1621579.28"/>
    <n v="23064"/>
    <n v="9"/>
    <n v="37"/>
    <n v="74.021931818181827"/>
    <n v="0.5181304719270855"/>
    <n v="1.0094839177877397"/>
    <n v="0.12854490839325475"/>
    <n v="1.3139204545454546E-2"/>
    <n v="53.007397536866897"/>
  </r>
  <r>
    <x v="17"/>
    <x v="1"/>
    <x v="5"/>
    <x v="4"/>
    <s v="Western Europe"/>
    <x v="1"/>
    <x v="1"/>
    <n v="199418.19"/>
    <n v="194058.68"/>
    <n v="1087"/>
    <n v="1062"/>
    <n v="122573.02"/>
    <n v="5119.8900000000003"/>
    <n v="1227268.8899999999"/>
    <n v="7252"/>
    <n v="8"/>
    <n v="17"/>
    <n v="183.45739650413984"/>
    <n v="0.61465315676568921"/>
    <n v="1.02761798647708"/>
    <n v="0.1624894036057575"/>
    <n v="1.5639374425023E-2"/>
    <n v="38.949702044379855"/>
  </r>
  <r>
    <x v="17"/>
    <x v="1"/>
    <x v="5"/>
    <x v="4"/>
    <s v="Western Europe"/>
    <x v="1"/>
    <x v="2"/>
    <n v="47224.91"/>
    <n v="43007.25"/>
    <n v="328"/>
    <n v="300"/>
    <n v="30640.32"/>
    <n v="2523.42"/>
    <n v="400071.18"/>
    <n v="3116"/>
    <n v="3"/>
    <n v="7"/>
    <n v="143.97838414634148"/>
    <n v="0.6488169061624468"/>
    <n v="1.0980685814601028"/>
    <n v="0.1180412695560825"/>
    <n v="2.1341463414634148E-2"/>
    <n v="18.714645203731443"/>
  </r>
  <r>
    <x v="17"/>
    <x v="1"/>
    <x v="5"/>
    <x v="4"/>
    <s v="Western Europe"/>
    <x v="1"/>
    <x v="3"/>
    <n v="84178.2"/>
    <n v="79726.77"/>
    <n v="712"/>
    <n v="671"/>
    <n v="49233.7"/>
    <n v="2498.12"/>
    <n v="572515.91"/>
    <n v="5050"/>
    <n v="4"/>
    <n v="6"/>
    <n v="118.22780898876404"/>
    <n v="0.58487470627787241"/>
    <n v="1.0558335675708421"/>
    <n v="0.14703207112619804"/>
    <n v="8.4269662921348312E-3"/>
    <n v="33.696619858133317"/>
  </r>
  <r>
    <x v="17"/>
    <x v="1"/>
    <x v="5"/>
    <x v="4"/>
    <s v="Western Europe"/>
    <x v="2"/>
    <x v="0"/>
    <n v="24125.22"/>
    <n v="25118.92"/>
    <n v="326"/>
    <n v="342"/>
    <n v="11484.83"/>
    <n v="411"/>
    <n v="250812.68"/>
    <n v="3825"/>
    <n v="1"/>
    <n v="4"/>
    <n v="74.00374233128835"/>
    <n v="0.47605078834514253"/>
    <n v="0.96044017816052607"/>
    <n v="9.6188199097430011E-2"/>
    <n v="1.2269938650306749E-2"/>
    <n v="58.698832116788324"/>
  </r>
  <r>
    <x v="17"/>
    <x v="1"/>
    <x v="5"/>
    <x v="4"/>
    <s v="Western Europe"/>
    <x v="2"/>
    <x v="1"/>
    <n v="23798.68"/>
    <n v="23246.55"/>
    <n v="130"/>
    <n v="128"/>
    <n v="13259.66"/>
    <n v="605.15"/>
    <n v="213978.89"/>
    <n v="1207"/>
    <n v="1"/>
    <n v="4"/>
    <n v="183.06676923076924"/>
    <n v="0.55715947271025112"/>
    <n v="1.023751051231258"/>
    <n v="0.11121975630399802"/>
    <n v="3.0769230769230771E-2"/>
    <n v="39.326910683301662"/>
  </r>
  <r>
    <x v="17"/>
    <x v="1"/>
    <x v="5"/>
    <x v="4"/>
    <s v="Western Europe"/>
    <x v="2"/>
    <x v="2"/>
    <n v="5858.38"/>
    <n v="5326.92"/>
    <n v="41"/>
    <n v="37"/>
    <n v="3399.97"/>
    <n v="320.83999999999997"/>
    <n v="69567.22"/>
    <n v="503"/>
    <n v="0"/>
    <n v="1"/>
    <n v="142.88731707317072"/>
    <n v="0.5803600995497048"/>
    <n v="1.0997687218880705"/>
    <n v="8.4211788253145667E-2"/>
    <n v="2.4390243902439025E-2"/>
    <n v="18.259506295973072"/>
  </r>
  <r>
    <x v="17"/>
    <x v="1"/>
    <x v="5"/>
    <x v="4"/>
    <s v="Western Europe"/>
    <x v="2"/>
    <x v="3"/>
    <n v="9396.58"/>
    <n v="9297.0400000000009"/>
    <n v="79"/>
    <n v="79"/>
    <n v="4962.8599999999997"/>
    <n v="302.26"/>
    <n v="93706.46"/>
    <n v="876"/>
    <n v="1"/>
    <n v="2"/>
    <n v="118.94405063291138"/>
    <n v="0.52815598866821756"/>
    <n v="1.0107066335091599"/>
    <n v="0.100276757867067"/>
    <n v="2.5316455696202531E-2"/>
    <n v="31.087739032620924"/>
  </r>
  <r>
    <x v="17"/>
    <x v="1"/>
    <x v="5"/>
    <x v="5"/>
    <s v="Central &amp; Eastern Europe"/>
    <x v="0"/>
    <x v="0"/>
    <n v="211062.19"/>
    <n v="207584.48"/>
    <n v="2852"/>
    <n v="2768"/>
    <n v="118040.82"/>
    <n v="3590.43"/>
    <n v="2272199.21"/>
    <n v="32043"/>
    <n v="10"/>
    <n v="58"/>
    <n v="74.004975455820471"/>
    <n v="0.5592703269117032"/>
    <n v="1.0167532274089084"/>
    <n v="9.2888946123698371E-2"/>
    <n v="2.0336605890603085E-2"/>
    <n v="58.784655319836347"/>
  </r>
  <r>
    <x v="17"/>
    <x v="1"/>
    <x v="5"/>
    <x v="5"/>
    <s v="Central &amp; Eastern Europe"/>
    <x v="0"/>
    <x v="1"/>
    <n v="190416.83"/>
    <n v="178611.28"/>
    <n v="1038"/>
    <n v="988"/>
    <n v="126373.45"/>
    <n v="4656.43"/>
    <n v="1742050.95"/>
    <n v="10084"/>
    <n v="10"/>
    <n v="10"/>
    <n v="183.44588631984584"/>
    <n v="0.66366743948000817"/>
    <n v="1.0660963294143573"/>
    <n v="0.10930611989276202"/>
    <n v="9.6339113680154135E-3"/>
    <n v="40.893308822424039"/>
  </r>
  <r>
    <x v="17"/>
    <x v="1"/>
    <x v="5"/>
    <x v="5"/>
    <s v="Central &amp; Eastern Europe"/>
    <x v="0"/>
    <x v="2"/>
    <n v="56653.1"/>
    <n v="50003.68"/>
    <n v="394"/>
    <n v="345"/>
    <n v="39057.06"/>
    <n v="3275.1"/>
    <n v="601663.6"/>
    <n v="4528"/>
    <n v="2"/>
    <n v="7"/>
    <n v="143.78959390862943"/>
    <n v="0.68940728750942137"/>
    <n v="1.1329786127740997"/>
    <n v="9.4160756941254212E-2"/>
    <n v="1.7766497461928935E-2"/>
    <n v="17.298128301425912"/>
  </r>
  <r>
    <x v="17"/>
    <x v="1"/>
    <x v="5"/>
    <x v="5"/>
    <s v="Central &amp; Eastern Europe"/>
    <x v="0"/>
    <x v="3"/>
    <n v="73412"/>
    <n v="67316.320000000007"/>
    <n v="621"/>
    <n v="579"/>
    <n v="45238.55"/>
    <n v="2374.87"/>
    <n v="803424.44"/>
    <n v="7336"/>
    <n v="3"/>
    <n v="8"/>
    <n v="118.21578099838969"/>
    <n v="0.6162282733068164"/>
    <n v="1.0905527812572047"/>
    <n v="9.1373869582558387E-2"/>
    <n v="1.2882447665056361E-2"/>
    <n v="30.912007815164621"/>
  </r>
  <r>
    <x v="17"/>
    <x v="1"/>
    <x v="5"/>
    <x v="5"/>
    <s v="Central &amp; Eastern Europe"/>
    <x v="1"/>
    <x v="0"/>
    <n v="183287.88"/>
    <n v="174461.8"/>
    <n v="2476"/>
    <n v="2314"/>
    <n v="95440.23"/>
    <n v="3322.47"/>
    <n v="2053541.47"/>
    <n v="30203"/>
    <n v="10"/>
    <n v="38"/>
    <n v="74.025799676898231"/>
    <n v="0.5207121714758226"/>
    <n v="1.0505903298028567"/>
    <n v="8.9254530613399302E-2"/>
    <n v="1.5347334410339256E-2"/>
    <n v="55.166150484428755"/>
  </r>
  <r>
    <x v="17"/>
    <x v="1"/>
    <x v="5"/>
    <x v="5"/>
    <s v="Central &amp; Eastern Europe"/>
    <x v="1"/>
    <x v="1"/>
    <n v="175005.49"/>
    <n v="162901.72"/>
    <n v="954"/>
    <n v="873"/>
    <n v="107572.29"/>
    <n v="4745.67"/>
    <n v="1677798.06"/>
    <n v="10284"/>
    <n v="8"/>
    <n v="14"/>
    <n v="183.44390985324947"/>
    <n v="0.61467951662544984"/>
    <n v="1.0743010571036327"/>
    <n v="0.10430664701090427"/>
    <n v="1.4675052410901468E-2"/>
    <n v="36.876877237566035"/>
  </r>
  <r>
    <x v="17"/>
    <x v="1"/>
    <x v="5"/>
    <x v="5"/>
    <s v="Central &amp; Eastern Europe"/>
    <x v="1"/>
    <x v="2"/>
    <n v="44447.66"/>
    <n v="41128.81"/>
    <n v="309"/>
    <n v="284"/>
    <n v="28469.9"/>
    <n v="2508.85"/>
    <n v="528762.9"/>
    <n v="3945"/>
    <n v="2"/>
    <n v="4"/>
    <n v="143.84355987055017"/>
    <n v="0.64052640791438742"/>
    <n v="1.0806940439074217"/>
    <n v="8.4059717502873221E-2"/>
    <n v="1.2944983818770227E-2"/>
    <n v="17.716348127628198"/>
  </r>
  <r>
    <x v="17"/>
    <x v="1"/>
    <x v="5"/>
    <x v="5"/>
    <s v="Central &amp; Eastern Europe"/>
    <x v="1"/>
    <x v="3"/>
    <n v="71243.86"/>
    <n v="68275.77"/>
    <n v="603"/>
    <n v="581"/>
    <n v="41970.47"/>
    <n v="2165.5300000000002"/>
    <n v="740039.03"/>
    <n v="6796"/>
    <n v="4"/>
    <n v="9"/>
    <n v="118.14902155887231"/>
    <n v="0.58910999488236604"/>
    <n v="1.0434720838739717"/>
    <n v="9.6270408872894175E-2"/>
    <n v="1.4925373134328358E-2"/>
    <n v="32.899040881447036"/>
  </r>
  <r>
    <x v="17"/>
    <x v="1"/>
    <x v="5"/>
    <x v="5"/>
    <s v="Central &amp; Eastern Europe"/>
    <x v="2"/>
    <x v="0"/>
    <n v="15634.91"/>
    <n v="14939.62"/>
    <n v="211"/>
    <n v="201"/>
    <n v="7465.17"/>
    <n v="296.52999999999997"/>
    <n v="257828.5"/>
    <n v="3672"/>
    <n v="1"/>
    <n v="4"/>
    <n v="74.099099526066354"/>
    <n v="0.47746805066354714"/>
    <n v="1.0465400057029561"/>
    <n v="6.0640735993111698E-2"/>
    <n v="1.8957345971563982E-2"/>
    <n v="52.726233433379427"/>
  </r>
  <r>
    <x v="17"/>
    <x v="1"/>
    <x v="5"/>
    <x v="5"/>
    <s v="Central &amp; Eastern Europe"/>
    <x v="2"/>
    <x v="1"/>
    <n v="15595.11"/>
    <n v="14360.82"/>
    <n v="85"/>
    <n v="78"/>
    <n v="8599.5400000000009"/>
    <n v="413.12"/>
    <n v="211267.28"/>
    <n v="1220"/>
    <n v="1"/>
    <n v="3"/>
    <n v="183.47188235294118"/>
    <n v="0.55142541476142204"/>
    <n v="1.0859484346994113"/>
    <n v="7.3816967776553E-2"/>
    <n v="3.5294117647058823E-2"/>
    <n v="37.749588497288926"/>
  </r>
  <r>
    <x v="17"/>
    <x v="1"/>
    <x v="5"/>
    <x v="5"/>
    <s v="Central &amp; Eastern Europe"/>
    <x v="2"/>
    <x v="2"/>
    <n v="4324.93"/>
    <n v="3926.95"/>
    <n v="30"/>
    <n v="27"/>
    <n v="2536.8200000000002"/>
    <n v="222.79"/>
    <n v="67750.61"/>
    <n v="519"/>
    <n v="0"/>
    <n v="1"/>
    <n v="144.16433333333333"/>
    <n v="0.58655747029431693"/>
    <n v="1.1013458281872701"/>
    <n v="6.3836030406220698E-2"/>
    <n v="3.3333333333333333E-2"/>
    <n v="19.412585843170699"/>
  </r>
  <r>
    <x v="17"/>
    <x v="1"/>
    <x v="5"/>
    <x v="5"/>
    <s v="Central &amp; Eastern Europe"/>
    <x v="2"/>
    <x v="3"/>
    <n v="6575.39"/>
    <n v="6104.01"/>
    <n v="56"/>
    <n v="51"/>
    <n v="3434.97"/>
    <n v="201.44"/>
    <n v="99037.84"/>
    <n v="952"/>
    <n v="0"/>
    <n v="2"/>
    <n v="117.41767857142858"/>
    <n v="0.52239791099843502"/>
    <n v="1.0772246441273852"/>
    <n v="6.6392704041202844E-2"/>
    <n v="3.5714285714285712E-2"/>
    <n v="32.641928117553618"/>
  </r>
  <r>
    <x v="17"/>
    <x v="1"/>
    <x v="5"/>
    <x v="6"/>
    <s v="DACH"/>
    <x v="0"/>
    <x v="0"/>
    <n v="215335.83"/>
    <n v="225319.38"/>
    <n v="2909"/>
    <n v="2988"/>
    <n v="122484.67"/>
    <n v="3840.97"/>
    <n v="1344324.71"/>
    <n v="20183"/>
    <n v="9"/>
    <n v="46"/>
    <n v="74.024004812650389"/>
    <n v="0.56880766196689148"/>
    <n v="0.95569156101885233"/>
    <n v="0.16018141182571879"/>
    <n v="1.5812994156067378E-2"/>
    <n v="56.062877346087056"/>
  </r>
  <r>
    <x v="17"/>
    <x v="1"/>
    <x v="5"/>
    <x v="6"/>
    <s v="DACH"/>
    <x v="0"/>
    <x v="1"/>
    <n v="195693.15"/>
    <n v="192325.86"/>
    <n v="1066"/>
    <n v="1027"/>
    <n v="130071.02"/>
    <n v="4985.55"/>
    <n v="1080490.79"/>
    <n v="6427"/>
    <n v="8"/>
    <n v="11"/>
    <n v="183.57706378986867"/>
    <n v="0.66466823187219382"/>
    <n v="1.0175082539602318"/>
    <n v="0.18111505605707198"/>
    <n v="1.0318949343339587E-2"/>
    <n v="39.252068477901133"/>
  </r>
  <r>
    <x v="17"/>
    <x v="1"/>
    <x v="5"/>
    <x v="6"/>
    <s v="DACH"/>
    <x v="0"/>
    <x v="2"/>
    <n v="48348.05"/>
    <n v="45528"/>
    <n v="336"/>
    <n v="318"/>
    <n v="33531.75"/>
    <n v="2540.73"/>
    <n v="372769.26"/>
    <n v="2730"/>
    <n v="3"/>
    <n v="7"/>
    <n v="143.89300595238097"/>
    <n v="0.69354917106274194"/>
    <n v="1.061941003338605"/>
    <n v="0.12969966997815216"/>
    <n v="2.0833333333333332E-2"/>
    <n v="19.029196333337271"/>
  </r>
  <r>
    <x v="17"/>
    <x v="1"/>
    <x v="5"/>
    <x v="6"/>
    <s v="DACH"/>
    <x v="0"/>
    <x v="3"/>
    <n v="86857.87"/>
    <n v="87683.59"/>
    <n v="735"/>
    <n v="745"/>
    <n v="54307.55"/>
    <n v="2350.3000000000002"/>
    <n v="504544.06"/>
    <n v="4726"/>
    <n v="4"/>
    <n v="10"/>
    <n v="118.17397278911564"/>
    <n v="0.62524616364642616"/>
    <n v="0.99058295856727585"/>
    <n v="0.17215120915307178"/>
    <n v="1.3605442176870748E-2"/>
    <n v="36.956077947496063"/>
  </r>
  <r>
    <x v="17"/>
    <x v="1"/>
    <x v="5"/>
    <x v="6"/>
    <s v="DACH"/>
    <x v="1"/>
    <x v="0"/>
    <n v="172786.3"/>
    <n v="173197.27"/>
    <n v="2334"/>
    <n v="2342"/>
    <n v="89872.11"/>
    <n v="3142.88"/>
    <n v="1181616.56"/>
    <n v="17699"/>
    <n v="8"/>
    <n v="29"/>
    <n v="74.030119965724069"/>
    <n v="0.52013446667936059"/>
    <n v="0.99762715659432732"/>
    <n v="0.14622873938056519"/>
    <n v="1.2425021422450729E-2"/>
    <n v="54.977059257750845"/>
  </r>
  <r>
    <x v="17"/>
    <x v="1"/>
    <x v="5"/>
    <x v="6"/>
    <s v="DACH"/>
    <x v="1"/>
    <x v="1"/>
    <n v="176241.97"/>
    <n v="170668.68"/>
    <n v="960"/>
    <n v="939"/>
    <n v="106742.3"/>
    <n v="4508.53"/>
    <n v="974851.69"/>
    <n v="5858"/>
    <n v="9"/>
    <n v="21"/>
    <n v="183.58538541666667"/>
    <n v="0.60565766485701444"/>
    <n v="1.0326556108595908"/>
    <n v="0.1807884951197038"/>
    <n v="2.1874999999999999E-2"/>
    <n v="39.090783470443803"/>
  </r>
  <r>
    <x v="17"/>
    <x v="1"/>
    <x v="5"/>
    <x v="6"/>
    <s v="DACH"/>
    <x v="1"/>
    <x v="2"/>
    <n v="38332.400000000001"/>
    <n v="35433.75"/>
    <n v="266"/>
    <n v="249"/>
    <n v="24794.68"/>
    <n v="1990.63"/>
    <n v="308713.02"/>
    <n v="2408"/>
    <n v="2"/>
    <n v="3"/>
    <n v="144.10676691729324"/>
    <n v="0.64683348811971075"/>
    <n v="1.0818047765195611"/>
    <n v="0.12416839432298644"/>
    <n v="1.1278195488721804E-2"/>
    <n v="19.256416310414291"/>
  </r>
  <r>
    <x v="17"/>
    <x v="1"/>
    <x v="5"/>
    <x v="6"/>
    <s v="DACH"/>
    <x v="1"/>
    <x v="3"/>
    <n v="65725.59"/>
    <n v="64783.54"/>
    <n v="556"/>
    <n v="543"/>
    <n v="38343.68"/>
    <n v="2011.09"/>
    <n v="429575.57"/>
    <n v="3820"/>
    <n v="3"/>
    <n v="5"/>
    <n v="118.21149280575538"/>
    <n v="0.58339042677289021"/>
    <n v="1.0145415023631001"/>
    <n v="0.1530012286313209"/>
    <n v="8.9928057553956831E-3"/>
    <n v="32.681575662948944"/>
  </r>
  <r>
    <x v="17"/>
    <x v="1"/>
    <x v="5"/>
    <x v="6"/>
    <s v="DACH"/>
    <x v="2"/>
    <x v="0"/>
    <n v="16406.37"/>
    <n v="16257.14"/>
    <n v="222"/>
    <n v="221"/>
    <n v="7769.29"/>
    <n v="302.11"/>
    <n v="152764.84"/>
    <n v="2221"/>
    <n v="1"/>
    <n v="7"/>
    <n v="73.902567567567559"/>
    <n v="0.4735532601056785"/>
    <n v="1.0091793513496223"/>
    <n v="0.10739624379536547"/>
    <n v="3.1531531531531529E-2"/>
    <n v="54.30594816457581"/>
  </r>
  <r>
    <x v="17"/>
    <x v="1"/>
    <x v="5"/>
    <x v="6"/>
    <s v="DACH"/>
    <x v="2"/>
    <x v="1"/>
    <n v="16038.3"/>
    <n v="16008.77"/>
    <n v="87"/>
    <n v="88"/>
    <n v="8844.17"/>
    <n v="400.88"/>
    <n v="127652.97"/>
    <n v="732"/>
    <n v="1"/>
    <n v="2"/>
    <n v="184.34827586206896"/>
    <n v="0.55144061403016531"/>
    <n v="1.0018446139209944"/>
    <n v="0.12563984997763858"/>
    <n v="2.2988505747126436E-2"/>
    <n v="40.007732987427659"/>
  </r>
  <r>
    <x v="17"/>
    <x v="1"/>
    <x v="5"/>
    <x v="6"/>
    <s v="DACH"/>
    <x v="2"/>
    <x v="2"/>
    <n v="3929.65"/>
    <n v="3770.76"/>
    <n v="27"/>
    <n v="26"/>
    <n v="2273.9699999999998"/>
    <n v="228.58"/>
    <n v="40847.51"/>
    <n v="312"/>
    <n v="0"/>
    <n v="0"/>
    <n v="145.5425925925926"/>
    <n v="0.57866985609405408"/>
    <n v="1.0421373940531882"/>
    <n v="9.6202926445210488E-2"/>
    <n v="0"/>
    <n v="17.191574065972524"/>
  </r>
  <r>
    <x v="17"/>
    <x v="1"/>
    <x v="5"/>
    <x v="6"/>
    <s v="DACH"/>
    <x v="2"/>
    <x v="3"/>
    <n v="6422.83"/>
    <n v="6160.24"/>
    <n v="54"/>
    <n v="51"/>
    <n v="3388.18"/>
    <n v="174.35"/>
    <n v="56285.89"/>
    <n v="496"/>
    <n v="0"/>
    <n v="1"/>
    <n v="118.9412962962963"/>
    <n v="0.52752135740787154"/>
    <n v="1.0426265859771697"/>
    <n v="0.11411083665906323"/>
    <n v="1.8518518518518517E-2"/>
    <n v="36.838715227989674"/>
  </r>
  <r>
    <x v="18"/>
    <x v="1"/>
    <x v="6"/>
    <x v="0"/>
    <s v="DACH"/>
    <x v="0"/>
    <x v="0"/>
    <n v="1013949.09"/>
    <n v="1021998.08"/>
    <n v="13699"/>
    <n v="13589"/>
    <n v="567400.43000000005"/>
    <n v="18218.080000000002"/>
    <n v="6045747.7199999997"/>
    <n v="90470"/>
    <n v="39"/>
    <n v="158"/>
    <n v="74.016285130301483"/>
    <n v="0.55959459463591021"/>
    <n v="0.99212426113364127"/>
    <n v="0.16771276886823192"/>
    <n v="1.153368859040806E-2"/>
    <n v="55.656199226263134"/>
  </r>
  <r>
    <x v="18"/>
    <x v="1"/>
    <x v="6"/>
    <x v="0"/>
    <s v="DACH"/>
    <x v="0"/>
    <x v="1"/>
    <n v="1066062.79"/>
    <n v="996609.97"/>
    <n v="5810"/>
    <n v="5356"/>
    <n v="698034.46"/>
    <n v="24884.79"/>
    <n v="4906005.43"/>
    <n v="27717"/>
    <n v="52"/>
    <n v="112"/>
    <n v="183.48757142857144"/>
    <n v="0.65477799858299146"/>
    <n v="1.0696890680312983"/>
    <n v="0.21729751530258704"/>
    <n v="1.9277108433734941E-2"/>
    <n v="42.839935157178338"/>
  </r>
  <r>
    <x v="18"/>
    <x v="1"/>
    <x v="6"/>
    <x v="0"/>
    <s v="DACH"/>
    <x v="0"/>
    <x v="2"/>
    <n v="253016.75"/>
    <n v="235548.97"/>
    <n v="1758"/>
    <n v="1605"/>
    <n v="175029.03"/>
    <n v="12774.74"/>
    <n v="1672292.82"/>
    <n v="13086"/>
    <n v="13"/>
    <n v="15"/>
    <n v="143.92306598407282"/>
    <n v="0.69176854892018014"/>
    <n v="1.074157743079921"/>
    <n v="0.15129931012919137"/>
    <n v="8.5324232081911266E-3"/>
    <n v="19.806019535426945"/>
  </r>
  <r>
    <x v="18"/>
    <x v="1"/>
    <x v="6"/>
    <x v="0"/>
    <s v="DACH"/>
    <x v="0"/>
    <x v="3"/>
    <n v="434104.02"/>
    <n v="403753.34"/>
    <n v="3672"/>
    <n v="3364"/>
    <n v="269199.98"/>
    <n v="13956.88"/>
    <n v="2365433.94"/>
    <n v="21467"/>
    <n v="18"/>
    <n v="45"/>
    <n v="118.22004901960784"/>
    <n v="0.62012782097710117"/>
    <n v="1.0751713409974515"/>
    <n v="0.18351982385100979"/>
    <n v="1.2254901960784314E-2"/>
    <n v="31.103227942061551"/>
  </r>
  <r>
    <x v="18"/>
    <x v="1"/>
    <x v="6"/>
    <x v="0"/>
    <s v="DACH"/>
    <x v="1"/>
    <x v="0"/>
    <n v="784477.57"/>
    <n v="755644.24"/>
    <n v="10599"/>
    <n v="10288"/>
    <n v="405388.53"/>
    <n v="14557.27"/>
    <n v="5068108.45"/>
    <n v="73249"/>
    <n v="44"/>
    <n v="111"/>
    <n v="74.014300405698648"/>
    <n v="0.5167624231754645"/>
    <n v="1.0381572815270848"/>
    <n v="0.15478705275140667"/>
    <n v="1.0472686102462497E-2"/>
    <n v="53.889058181925591"/>
  </r>
  <r>
    <x v="18"/>
    <x v="1"/>
    <x v="6"/>
    <x v="0"/>
    <s v="DACH"/>
    <x v="1"/>
    <x v="1"/>
    <n v="891717.74"/>
    <n v="815964.36"/>
    <n v="4860"/>
    <n v="4532"/>
    <n v="540616.89"/>
    <n v="23664.98"/>
    <n v="4359297.17"/>
    <n v="24702"/>
    <n v="34"/>
    <n v="46"/>
    <n v="183.48101646090535"/>
    <n v="0.60626458995870158"/>
    <n v="1.0928390793931244"/>
    <n v="0.20455539166649656"/>
    <n v="9.4650205761316868E-3"/>
    <n v="37.68089979370361"/>
  </r>
  <r>
    <x v="18"/>
    <x v="1"/>
    <x v="6"/>
    <x v="0"/>
    <s v="DACH"/>
    <x v="1"/>
    <x v="2"/>
    <n v="186347.75"/>
    <n v="169068.07"/>
    <n v="1295"/>
    <n v="1182"/>
    <n v="119165.75"/>
    <n v="10783.84"/>
    <n v="1332307.1399999999"/>
    <n v="10509"/>
    <n v="10"/>
    <n v="15"/>
    <n v="143.89787644787646"/>
    <n v="0.63948048742203756"/>
    <n v="1.1022054607945782"/>
    <n v="0.13986846156209898"/>
    <n v="1.1583011583011582E-2"/>
    <n v="17.280277711835488"/>
  </r>
  <r>
    <x v="18"/>
    <x v="1"/>
    <x v="6"/>
    <x v="0"/>
    <s v="DACH"/>
    <x v="1"/>
    <x v="3"/>
    <n v="362139.35"/>
    <n v="352686.13"/>
    <n v="3063"/>
    <n v="3002"/>
    <n v="210848.85"/>
    <n v="9822.7800000000007"/>
    <n v="1996490.63"/>
    <n v="18857"/>
    <n v="14"/>
    <n v="27"/>
    <n v="118.23028077048644"/>
    <n v="0.58223125987275348"/>
    <n v="1.0268034923857083"/>
    <n v="0.18138795372157593"/>
    <n v="8.8148873653281102E-3"/>
    <n v="36.867297241717715"/>
  </r>
  <r>
    <x v="18"/>
    <x v="1"/>
    <x v="6"/>
    <x v="0"/>
    <s v="DACH"/>
    <x v="2"/>
    <x v="0"/>
    <n v="80582.86"/>
    <n v="81994.929999999993"/>
    <n v="1089"/>
    <n v="1090"/>
    <n v="38676.99"/>
    <n v="1471.92"/>
    <n v="659078.72"/>
    <n v="9841"/>
    <n v="3"/>
    <n v="16"/>
    <n v="73.99711662075299"/>
    <n v="0.47996546660170658"/>
    <n v="0.98277856935788599"/>
    <n v="0.12226591081563065"/>
    <n v="1.4692378328741965E-2"/>
    <n v="54.74676612859394"/>
  </r>
  <r>
    <x v="18"/>
    <x v="1"/>
    <x v="6"/>
    <x v="0"/>
    <s v="DACH"/>
    <x v="2"/>
    <x v="1"/>
    <n v="80892.09"/>
    <n v="78134.649999999994"/>
    <n v="441"/>
    <n v="424"/>
    <n v="44264.12"/>
    <n v="1972.73"/>
    <n v="558220.51"/>
    <n v="3308"/>
    <n v="4"/>
    <n v="12"/>
    <n v="183.42877551020408"/>
    <n v="0.54719960876273566"/>
    <n v="1.035290872871383"/>
    <n v="0.14491063755432418"/>
    <n v="2.7210884353741496E-2"/>
    <n v="41.005150223294621"/>
  </r>
  <r>
    <x v="18"/>
    <x v="1"/>
    <x v="6"/>
    <x v="0"/>
    <s v="DACH"/>
    <x v="2"/>
    <x v="2"/>
    <n v="18752.05"/>
    <n v="16891.96"/>
    <n v="130"/>
    <n v="116"/>
    <n v="10899.38"/>
    <n v="1126.68"/>
    <n v="179883.05"/>
    <n v="1309"/>
    <n v="1"/>
    <n v="4"/>
    <n v="144.24653846153845"/>
    <n v="0.58123671811881894"/>
    <n v="1.1101168840087237"/>
    <n v="0.10424578635952637"/>
    <n v="3.0769230769230771E-2"/>
    <n v="16.64363439485923"/>
  </r>
  <r>
    <x v="18"/>
    <x v="1"/>
    <x v="6"/>
    <x v="0"/>
    <s v="DACH"/>
    <x v="2"/>
    <x v="3"/>
    <n v="32952.269999999997"/>
    <n v="32781.53"/>
    <n v="279"/>
    <n v="281"/>
    <n v="17350.61"/>
    <n v="989.19"/>
    <n v="259649.01"/>
    <n v="2396"/>
    <n v="1"/>
    <n v="7"/>
    <n v="118.1084946236559"/>
    <n v="0.52653762548073324"/>
    <n v="1.0052084207173979"/>
    <n v="0.12691082473220289"/>
    <n v="2.5089605734767026E-2"/>
    <n v="33.312376793133772"/>
  </r>
  <r>
    <x v="18"/>
    <x v="1"/>
    <x v="6"/>
    <x v="1"/>
    <s v="Western Europe"/>
    <x v="0"/>
    <x v="0"/>
    <n v="566437.75"/>
    <n v="626989.41"/>
    <n v="7653"/>
    <n v="8319"/>
    <n v="317275.57"/>
    <n v="9942.91"/>
    <n v="4439916.71"/>
    <n v="64951"/>
    <n v="23"/>
    <n v="63"/>
    <n v="74.015124787664973"/>
    <n v="0.5601243384643767"/>
    <n v="0.90342474843394882"/>
    <n v="0.12757846306535783"/>
    <n v="8.2320658565268514E-3"/>
    <n v="56.969011084280154"/>
  </r>
  <r>
    <x v="18"/>
    <x v="1"/>
    <x v="6"/>
    <x v="1"/>
    <s v="Western Europe"/>
    <x v="0"/>
    <x v="1"/>
    <n v="537083.18999999994"/>
    <n v="550996.43999999994"/>
    <n v="2927"/>
    <n v="3061"/>
    <n v="355752.26"/>
    <n v="14207.26"/>
    <n v="3709182.71"/>
    <n v="22927"/>
    <n v="23"/>
    <n v="33"/>
    <n v="183.49271950802867"/>
    <n v="0.66237831796597479"/>
    <n v="0.97474892941232072"/>
    <n v="0.14479825664883464"/>
    <n v="1.1274342330030749E-2"/>
    <n v="37.803432188894966"/>
  </r>
  <r>
    <x v="18"/>
    <x v="1"/>
    <x v="6"/>
    <x v="1"/>
    <s v="Western Europe"/>
    <x v="0"/>
    <x v="2"/>
    <n v="131195.28"/>
    <n v="129043.8"/>
    <n v="912"/>
    <n v="897"/>
    <n v="90016.72"/>
    <n v="7167.18"/>
    <n v="1165452.3700000001"/>
    <n v="9149"/>
    <n v="6"/>
    <n v="13"/>
    <n v="143.85447368421052"/>
    <n v="0.68612773264404026"/>
    <n v="1.0166724786467851"/>
    <n v="0.1125702631674257"/>
    <n v="1.425438596491228E-2"/>
    <n v="18.305006990196979"/>
  </r>
  <r>
    <x v="18"/>
    <x v="1"/>
    <x v="6"/>
    <x v="1"/>
    <s v="Western Europe"/>
    <x v="0"/>
    <x v="3"/>
    <n v="249777.3"/>
    <n v="251766.81"/>
    <n v="2113"/>
    <n v="2108"/>
    <n v="157837.73000000001"/>
    <n v="7186.72"/>
    <n v="1752042.6"/>
    <n v="16051"/>
    <n v="11"/>
    <n v="36"/>
    <n v="118.20979649787031"/>
    <n v="0.6319138288387296"/>
    <n v="0.99209780669660153"/>
    <n v="0.14256348561387719"/>
    <n v="1.7037387600567912E-2"/>
    <n v="34.755396063851101"/>
  </r>
  <r>
    <x v="18"/>
    <x v="1"/>
    <x v="6"/>
    <x v="1"/>
    <s v="Western Europe"/>
    <x v="1"/>
    <x v="0"/>
    <n v="511598.06"/>
    <n v="538188.56000000006"/>
    <n v="6912"/>
    <n v="7144"/>
    <n v="268076.05"/>
    <n v="9166.6"/>
    <n v="4338932.0599999996"/>
    <n v="65182"/>
    <n v="24"/>
    <n v="89"/>
    <n v="74.0159230324074"/>
    <n v="0.52399739357885755"/>
    <n v="0.95059259527924556"/>
    <n v="0.11790875103031691"/>
    <n v="1.2876157407407407E-2"/>
    <n v="55.811103353478934"/>
  </r>
  <r>
    <x v="18"/>
    <x v="1"/>
    <x v="6"/>
    <x v="1"/>
    <s v="Western Europe"/>
    <x v="1"/>
    <x v="1"/>
    <n v="500099.56"/>
    <n v="499081.42"/>
    <n v="2725"/>
    <n v="2775"/>
    <n v="310122.57"/>
    <n v="11617.16"/>
    <n v="3617944.52"/>
    <n v="21153"/>
    <n v="18"/>
    <n v="30"/>
    <n v="183.52277431192661"/>
    <n v="0.62012166137478708"/>
    <n v="1.002040027857579"/>
    <n v="0.13822753699937887"/>
    <n v="1.1009174311926606E-2"/>
    <n v="43.0483491662334"/>
  </r>
  <r>
    <x v="18"/>
    <x v="1"/>
    <x v="6"/>
    <x v="1"/>
    <s v="Western Europe"/>
    <x v="1"/>
    <x v="2"/>
    <n v="116717.27"/>
    <n v="115992.5"/>
    <n v="811"/>
    <n v="820"/>
    <n v="75391.56"/>
    <n v="6368.47"/>
    <n v="1093388.42"/>
    <n v="8514"/>
    <n v="4"/>
    <n v="12"/>
    <n v="143.91771886559803"/>
    <n v="0.64593320251578878"/>
    <n v="1.0062484212341316"/>
    <n v="0.10674822219170751"/>
    <n v="1.4796547472256474E-2"/>
    <n v="18.32736434339802"/>
  </r>
  <r>
    <x v="18"/>
    <x v="1"/>
    <x v="6"/>
    <x v="1"/>
    <s v="Western Europe"/>
    <x v="1"/>
    <x v="3"/>
    <n v="207786.8"/>
    <n v="209744.79"/>
    <n v="1758"/>
    <n v="1787"/>
    <n v="121888.39"/>
    <n v="5655.32"/>
    <n v="1605698.49"/>
    <n v="13905"/>
    <n v="10"/>
    <n v="16"/>
    <n v="118.19499431171785"/>
    <n v="0.5866031432218024"/>
    <n v="0.9906648932733918"/>
    <n v="0.12940586373722004"/>
    <n v="9.1012514220705342E-3"/>
    <n v="36.741828932757123"/>
  </r>
  <r>
    <x v="18"/>
    <x v="1"/>
    <x v="6"/>
    <x v="1"/>
    <s v="Western Europe"/>
    <x v="2"/>
    <x v="0"/>
    <n v="46903.9"/>
    <n v="48554.98"/>
    <n v="634"/>
    <n v="646"/>
    <n v="22396.13"/>
    <n v="834.12"/>
    <n v="550939.92000000004"/>
    <n v="8370"/>
    <n v="2"/>
    <n v="20"/>
    <n v="73.98091482649842"/>
    <n v="0.47748971833898674"/>
    <n v="0.96599566100119905"/>
    <n v="8.513432825851501E-2"/>
    <n v="3.1545741324921134E-2"/>
    <n v="56.231597372080756"/>
  </r>
  <r>
    <x v="18"/>
    <x v="1"/>
    <x v="6"/>
    <x v="1"/>
    <s v="Western Europe"/>
    <x v="2"/>
    <x v="1"/>
    <n v="43901.54"/>
    <n v="44214.09"/>
    <n v="239"/>
    <n v="242"/>
    <n v="24004.52"/>
    <n v="1054.28"/>
    <n v="428867.72"/>
    <n v="2428"/>
    <n v="2"/>
    <n v="5"/>
    <n v="183.68845188284519"/>
    <n v="0.54678081907832843"/>
    <n v="0.9929309864796495"/>
    <n v="0.10236615616582195"/>
    <n v="2.0920502092050208E-2"/>
    <n v="41.641252798118146"/>
  </r>
  <r>
    <x v="18"/>
    <x v="1"/>
    <x v="6"/>
    <x v="1"/>
    <s v="Western Europe"/>
    <x v="2"/>
    <x v="2"/>
    <n v="10687.86"/>
    <n v="10894.78"/>
    <n v="74"/>
    <n v="76"/>
    <n v="6161.91"/>
    <n v="636.75"/>
    <n v="136675.04"/>
    <n v="1023"/>
    <n v="1"/>
    <n v="1"/>
    <n v="144.43054054054056"/>
    <n v="0.57653356237824971"/>
    <n v="0.9810074182314833"/>
    <n v="7.8199062535485628E-2"/>
    <n v="1.3513513513513514E-2"/>
    <n v="16.785017667844524"/>
  </r>
  <r>
    <x v="18"/>
    <x v="1"/>
    <x v="6"/>
    <x v="1"/>
    <s v="Western Europe"/>
    <x v="2"/>
    <x v="3"/>
    <n v="17909.45"/>
    <n v="18930.919999999998"/>
    <n v="151"/>
    <n v="159"/>
    <n v="9592.7000000000007"/>
    <n v="582.92999999999995"/>
    <n v="192663.62"/>
    <n v="1731"/>
    <n v="1"/>
    <n v="5"/>
    <n v="118.60562913907285"/>
    <n v="0.53562225528980512"/>
    <n v="0.9460422420040866"/>
    <n v="9.2957092781709397E-2"/>
    <n v="3.3112582781456956E-2"/>
    <n v="30.723157154375315"/>
  </r>
  <r>
    <x v="18"/>
    <x v="1"/>
    <x v="6"/>
    <x v="2"/>
    <s v="Southern Europe"/>
    <x v="0"/>
    <x v="0"/>
    <n v="418442.43"/>
    <n v="448338.48"/>
    <n v="5653"/>
    <n v="5954"/>
    <n v="238209.69"/>
    <n v="7167.54"/>
    <n v="3642165.71"/>
    <n v="51990"/>
    <n v="22"/>
    <n v="71"/>
    <n v="74.021303732531393"/>
    <n v="0.56927709266959381"/>
    <n v="0.93331812607296172"/>
    <n v="0.1148883558074023"/>
    <n v="1.2559702812665842E-2"/>
    <n v="58.380201575435926"/>
  </r>
  <r>
    <x v="18"/>
    <x v="1"/>
    <x v="6"/>
    <x v="2"/>
    <s v="Southern Europe"/>
    <x v="0"/>
    <x v="1"/>
    <n v="385669.38"/>
    <n v="387430.81"/>
    <n v="2102"/>
    <n v="2089"/>
    <n v="255232.84"/>
    <n v="9814.86"/>
    <n v="2857588.56"/>
    <n v="16197"/>
    <n v="20"/>
    <n v="24"/>
    <n v="183.47734538534729"/>
    <n v="0.66179181764442896"/>
    <n v="0.99545356240511695"/>
    <n v="0.13496322927608584"/>
    <n v="1.1417697431018078E-2"/>
    <n v="39.294435172789015"/>
  </r>
  <r>
    <x v="18"/>
    <x v="1"/>
    <x v="6"/>
    <x v="2"/>
    <s v="Southern Europe"/>
    <x v="0"/>
    <x v="2"/>
    <n v="88907.88"/>
    <n v="82901.84"/>
    <n v="618"/>
    <n v="565"/>
    <n v="61831.81"/>
    <n v="4694.8900000000003"/>
    <n v="921206.38"/>
    <n v="6666"/>
    <n v="3"/>
    <n v="10"/>
    <n v="143.86388349514564"/>
    <n v="0.69545927762533533"/>
    <n v="1.0724476079179908"/>
    <n v="9.6512444909467518E-2"/>
    <n v="1.6181229773462782E-2"/>
    <n v="18.937159337066468"/>
  </r>
  <r>
    <x v="18"/>
    <x v="1"/>
    <x v="6"/>
    <x v="2"/>
    <s v="Southern Europe"/>
    <x v="0"/>
    <x v="3"/>
    <n v="159480.56"/>
    <n v="156427.9"/>
    <n v="1349"/>
    <n v="1308"/>
    <n v="99680.11"/>
    <n v="5114.05"/>
    <n v="1289248.22"/>
    <n v="12255"/>
    <n v="7"/>
    <n v="14"/>
    <n v="118.2213194959229"/>
    <n v="0.62502984689795427"/>
    <n v="1.0195148052233649"/>
    <n v="0.12370043062770333"/>
    <n v="1.0378057820607857E-2"/>
    <n v="31.184787008339768"/>
  </r>
  <r>
    <x v="18"/>
    <x v="1"/>
    <x v="6"/>
    <x v="2"/>
    <s v="Southern Europe"/>
    <x v="1"/>
    <x v="0"/>
    <n v="327121.78999999998"/>
    <n v="345273.4"/>
    <n v="4420"/>
    <n v="4582"/>
    <n v="172593.06"/>
    <n v="5793.15"/>
    <n v="3167522.37"/>
    <n v="43990"/>
    <n v="13"/>
    <n v="65"/>
    <n v="74.009454751131216"/>
    <n v="0.52761101606835792"/>
    <n v="0.94742829884954927"/>
    <n v="0.10327371105511718"/>
    <n v="1.4705882352941176E-2"/>
    <n v="56.466998092574855"/>
  </r>
  <r>
    <x v="18"/>
    <x v="1"/>
    <x v="6"/>
    <x v="2"/>
    <s v="Southern Europe"/>
    <x v="1"/>
    <x v="1"/>
    <n v="305172.26"/>
    <n v="305108.78999999998"/>
    <n v="1663"/>
    <n v="1659"/>
    <n v="188668.83"/>
    <n v="7531.08"/>
    <n v="2477308.4"/>
    <n v="13864"/>
    <n v="14"/>
    <n v="14"/>
    <n v="183.50707155742634"/>
    <n v="0.61823715563138004"/>
    <n v="1.0002080241608249"/>
    <n v="0.12318702830862722"/>
    <n v="8.4185207456404093E-3"/>
    <n v="40.521712689282282"/>
  </r>
  <r>
    <x v="18"/>
    <x v="1"/>
    <x v="6"/>
    <x v="2"/>
    <s v="Southern Europe"/>
    <x v="1"/>
    <x v="2"/>
    <n v="73937.66"/>
    <n v="69637.66"/>
    <n v="514"/>
    <n v="491"/>
    <n v="47873.24"/>
    <n v="4059.95"/>
    <n v="808038.53"/>
    <n v="6179"/>
    <n v="3"/>
    <n v="10"/>
    <n v="143.84758754863813"/>
    <n v="0.64748113478300495"/>
    <n v="1.0617481977424283"/>
    <n v="9.1502641588143085E-2"/>
    <n v="1.9455252918287938E-2"/>
    <n v="18.211470584613114"/>
  </r>
  <r>
    <x v="18"/>
    <x v="1"/>
    <x v="6"/>
    <x v="2"/>
    <s v="Southern Europe"/>
    <x v="1"/>
    <x v="3"/>
    <n v="129925.68"/>
    <n v="134375.66"/>
    <n v="1099"/>
    <n v="1127"/>
    <n v="74843.62"/>
    <n v="3763.02"/>
    <n v="1193732.23"/>
    <n v="11463"/>
    <n v="5"/>
    <n v="21"/>
    <n v="118.221728844404"/>
    <n v="0.57604947690094832"/>
    <n v="0.96688403242075227"/>
    <n v="0.10883988614431563"/>
    <n v="1.9108280254777069E-2"/>
    <n v="34.52697035891385"/>
  </r>
  <r>
    <x v="18"/>
    <x v="1"/>
    <x v="6"/>
    <x v="2"/>
    <s v="Southern Europe"/>
    <x v="2"/>
    <x v="0"/>
    <n v="31364.19"/>
    <n v="31841.27"/>
    <n v="424"/>
    <n v="435"/>
    <n v="14721.97"/>
    <n v="617.63"/>
    <n v="415236.49"/>
    <n v="6249"/>
    <n v="2"/>
    <n v="5"/>
    <n v="73.972146226415092"/>
    <n v="0.46938785921141274"/>
    <n v="0.98501692928705409"/>
    <n v="7.5533318374789271E-2"/>
    <n v="1.179245283018868E-2"/>
    <n v="50.781519680067355"/>
  </r>
  <r>
    <x v="18"/>
    <x v="1"/>
    <x v="6"/>
    <x v="2"/>
    <s v="Southern Europe"/>
    <x v="2"/>
    <x v="1"/>
    <n v="31349.96"/>
    <n v="31388.94"/>
    <n v="171"/>
    <n v="171"/>
    <n v="17310.95"/>
    <n v="812.85"/>
    <n v="326610.55"/>
    <n v="1836"/>
    <n v="2"/>
    <n v="2"/>
    <n v="183.33309941520469"/>
    <n v="0.55218411761928887"/>
    <n v="0.99875816131414441"/>
    <n v="9.5985754287483974E-2"/>
    <n v="1.1695906432748537E-2"/>
    <n v="38.567952266715871"/>
  </r>
  <r>
    <x v="18"/>
    <x v="1"/>
    <x v="6"/>
    <x v="2"/>
    <s v="Southern Europe"/>
    <x v="2"/>
    <x v="2"/>
    <n v="6928.61"/>
    <n v="6748.38"/>
    <n v="48"/>
    <n v="47"/>
    <n v="4034.14"/>
    <n v="418.28"/>
    <n v="107795.49"/>
    <n v="815"/>
    <n v="0"/>
    <n v="1"/>
    <n v="144.34604166666665"/>
    <n v="0.58224376895221408"/>
    <n v="1.0267071504568503"/>
    <n v="6.4275509114527882E-2"/>
    <n v="2.0833333333333332E-2"/>
    <n v="16.564526154728892"/>
  </r>
  <r>
    <x v="18"/>
    <x v="1"/>
    <x v="6"/>
    <x v="2"/>
    <s v="Southern Europe"/>
    <x v="2"/>
    <x v="3"/>
    <n v="12546.77"/>
    <n v="12626.44"/>
    <n v="106"/>
    <n v="107"/>
    <n v="6643.25"/>
    <n v="385.09"/>
    <n v="161263.89000000001"/>
    <n v="1450"/>
    <n v="1"/>
    <n v="1"/>
    <n v="118.36575471698113"/>
    <n v="0.5294789017412449"/>
    <n v="0.99369022463972423"/>
    <n v="7.7802724466090947E-2"/>
    <n v="9.433962264150943E-3"/>
    <n v="32.581396556649096"/>
  </r>
  <r>
    <x v="18"/>
    <x v="1"/>
    <x v="6"/>
    <x v="3"/>
    <s v="Southern Europe"/>
    <x v="0"/>
    <x v="0"/>
    <n v="291403.96000000002"/>
    <n v="277409.83"/>
    <n v="3937"/>
    <n v="3731"/>
    <n v="164634.09"/>
    <n v="4821.58"/>
    <n v="2871901.17"/>
    <n v="40994"/>
    <n v="11"/>
    <n v="78"/>
    <n v="74.016753873507753"/>
    <n v="0.56496860921176217"/>
    <n v="1.0504456889649512"/>
    <n v="0.10146726602016044"/>
    <n v="1.9812039624079247E-2"/>
    <n v="60.437441668498714"/>
  </r>
  <r>
    <x v="18"/>
    <x v="1"/>
    <x v="6"/>
    <x v="3"/>
    <s v="Southern Europe"/>
    <x v="0"/>
    <x v="1"/>
    <n v="300150.5"/>
    <n v="280413.5"/>
    <n v="1636"/>
    <n v="1533"/>
    <n v="195825.28"/>
    <n v="7517.08"/>
    <n v="2417512.9"/>
    <n v="14582"/>
    <n v="13"/>
    <n v="32"/>
    <n v="183.46607579462102"/>
    <n v="0.65242363414353799"/>
    <n v="1.070385341647246"/>
    <n v="0.12415673149045038"/>
    <n v="1.9559902200488997E-2"/>
    <n v="39.929134717204022"/>
  </r>
  <r>
    <x v="18"/>
    <x v="1"/>
    <x v="6"/>
    <x v="3"/>
    <s v="Southern Europe"/>
    <x v="0"/>
    <x v="2"/>
    <n v="70446.350000000006"/>
    <n v="63199.96"/>
    <n v="489"/>
    <n v="437"/>
    <n v="48102.85"/>
    <n v="3673.6"/>
    <n v="803073.95"/>
    <n v="6257"/>
    <n v="3"/>
    <n v="8"/>
    <n v="144.06206543967281"/>
    <n v="0.68282955752853047"/>
    <n v="1.1146581421886976"/>
    <n v="8.7720875518375374E-2"/>
    <n v="1.6359918200408999E-2"/>
    <n v="19.176380117595819"/>
  </r>
  <r>
    <x v="18"/>
    <x v="1"/>
    <x v="6"/>
    <x v="3"/>
    <s v="Southern Europe"/>
    <x v="0"/>
    <x v="3"/>
    <n v="113823.85"/>
    <n v="105947.4"/>
    <n v="963"/>
    <n v="904"/>
    <n v="70278.87"/>
    <n v="3123.4"/>
    <n v="1063082.2"/>
    <n v="9737"/>
    <n v="5"/>
    <n v="17"/>
    <n v="118.19714434060229"/>
    <n v="0.61743536174536351"/>
    <n v="1.0743430230472859"/>
    <n v="0.10706966027650544"/>
    <n v="1.7653167185877467E-2"/>
    <n v="36.442290452711788"/>
  </r>
  <r>
    <x v="18"/>
    <x v="1"/>
    <x v="6"/>
    <x v="3"/>
    <s v="Southern Europe"/>
    <x v="1"/>
    <x v="0"/>
    <n v="261821.02"/>
    <n v="246897.77"/>
    <n v="3537"/>
    <n v="3340"/>
    <n v="138962.73000000001"/>
    <n v="4761.8999999999996"/>
    <n v="2709096.42"/>
    <n v="41433"/>
    <n v="11"/>
    <n v="52"/>
    <n v="74.023471868815378"/>
    <n v="0.5307546735552402"/>
    <n v="1.0604430327580521"/>
    <n v="9.6645146354739198E-2"/>
    <n v="1.4701724625388747E-2"/>
    <n v="54.982469182469181"/>
  </r>
  <r>
    <x v="18"/>
    <x v="1"/>
    <x v="6"/>
    <x v="3"/>
    <s v="Southern Europe"/>
    <x v="1"/>
    <x v="1"/>
    <n v="242448.08"/>
    <n v="227299.39"/>
    <n v="1321"/>
    <n v="1255"/>
    <n v="146231.23000000001"/>
    <n v="5493.12"/>
    <n v="2208499.23"/>
    <n v="12725"/>
    <n v="10"/>
    <n v="20"/>
    <n v="183.53374716124148"/>
    <n v="0.6031445165496877"/>
    <n v="1.066646417308907"/>
    <n v="0.10977956283915027"/>
    <n v="1.514004542013626E-2"/>
    <n v="44.136680065245251"/>
  </r>
  <r>
    <x v="18"/>
    <x v="1"/>
    <x v="6"/>
    <x v="3"/>
    <s v="Southern Europe"/>
    <x v="1"/>
    <x v="2"/>
    <n v="64112.13"/>
    <n v="57901.59"/>
    <n v="445"/>
    <n v="409"/>
    <n v="40827.35"/>
    <n v="3267.28"/>
    <n v="731491.25"/>
    <n v="5231"/>
    <n v="3"/>
    <n v="6"/>
    <n v="144.072202247191"/>
    <n v="0.63681162987409712"/>
    <n v="1.1072602669460372"/>
    <n v="8.7645792072017267E-2"/>
    <n v="1.3483146067415731E-2"/>
    <n v="19.622478024534168"/>
  </r>
  <r>
    <x v="18"/>
    <x v="1"/>
    <x v="6"/>
    <x v="3"/>
    <s v="Southern Europe"/>
    <x v="1"/>
    <x v="3"/>
    <n v="110588.8"/>
    <n v="105699.6"/>
    <n v="935"/>
    <n v="902"/>
    <n v="63411.6"/>
    <n v="3505.58"/>
    <n v="1052618.98"/>
    <n v="9951"/>
    <n v="5"/>
    <n v="20"/>
    <n v="118.27679144385027"/>
    <n v="0.57339983795827421"/>
    <n v="1.0462556149692146"/>
    <n v="0.10506061747053051"/>
    <n v="2.1390374331550801E-2"/>
    <n v="31.546505856377546"/>
  </r>
  <r>
    <x v="18"/>
    <x v="1"/>
    <x v="6"/>
    <x v="3"/>
    <s v="Southern Europe"/>
    <x v="2"/>
    <x v="0"/>
    <n v="23599.96"/>
    <n v="23329.86"/>
    <n v="319"/>
    <n v="315"/>
    <n v="11249.66"/>
    <n v="463.63"/>
    <n v="356139.18"/>
    <n v="5102"/>
    <n v="1"/>
    <n v="9"/>
    <n v="73.981065830720993"/>
    <n v="0.47668131640901085"/>
    <n v="1.0115774376700073"/>
    <n v="6.6266115399041467E-2"/>
    <n v="2.8213166144200628E-2"/>
    <n v="50.902573172572957"/>
  </r>
  <r>
    <x v="18"/>
    <x v="1"/>
    <x v="6"/>
    <x v="3"/>
    <s v="Southern Europe"/>
    <x v="2"/>
    <x v="1"/>
    <n v="24289.64"/>
    <n v="21905.63"/>
    <n v="132"/>
    <n v="117"/>
    <n v="13414.88"/>
    <n v="546.85"/>
    <n v="285636.31"/>
    <n v="1704"/>
    <n v="1"/>
    <n v="2"/>
    <n v="184.01242424242423"/>
    <n v="0.55228813601189641"/>
    <n v="1.108830926113515"/>
    <n v="8.503694785862484E-2"/>
    <n v="1.5151515151515152E-2"/>
    <n v="44.417372222730179"/>
  </r>
  <r>
    <x v="18"/>
    <x v="1"/>
    <x v="6"/>
    <x v="3"/>
    <s v="Southern Europe"/>
    <x v="2"/>
    <x v="2"/>
    <n v="5848.59"/>
    <n v="5428.26"/>
    <n v="41"/>
    <n v="39"/>
    <n v="3397.37"/>
    <n v="323.66000000000003"/>
    <n v="92384.04"/>
    <n v="695"/>
    <n v="0"/>
    <n v="1"/>
    <n v="142.64853658536586"/>
    <n v="0.58088701721269564"/>
    <n v="1.0774336527727117"/>
    <n v="6.3307363479665979E-2"/>
    <n v="2.4390243902439025E-2"/>
    <n v="18.070166223815114"/>
  </r>
  <r>
    <x v="18"/>
    <x v="1"/>
    <x v="6"/>
    <x v="3"/>
    <s v="Southern Europe"/>
    <x v="2"/>
    <x v="3"/>
    <n v="10268.459999999999"/>
    <n v="9365.2199999999993"/>
    <n v="87"/>
    <n v="80"/>
    <n v="5414.42"/>
    <n v="321.55"/>
    <n v="134168.87"/>
    <n v="1243"/>
    <n v="1"/>
    <n v="1"/>
    <n v="118.02827586206895"/>
    <n v="0.52728646749366515"/>
    <n v="1.0964462126890773"/>
    <n v="7.6533848723627174E-2"/>
    <n v="1.1494252873563218E-2"/>
    <n v="31.934255947753066"/>
  </r>
  <r>
    <x v="18"/>
    <x v="1"/>
    <x v="6"/>
    <x v="4"/>
    <s v="Western Europe"/>
    <x v="0"/>
    <x v="0"/>
    <n v="236706.34"/>
    <n v="247755.09"/>
    <n v="3198"/>
    <n v="3282"/>
    <n v="134098.14000000001"/>
    <n v="4239"/>
    <n v="1644810.68"/>
    <n v="24607"/>
    <n v="13"/>
    <n v="53"/>
    <n v="74.016991869918698"/>
    <n v="0.56651689177400155"/>
    <n v="0.955404548903516"/>
    <n v="0.14391099406042282"/>
    <n v="1.6572858036272672E-2"/>
    <n v="55.840136824722812"/>
  </r>
  <r>
    <x v="18"/>
    <x v="1"/>
    <x v="6"/>
    <x v="4"/>
    <s v="Western Europe"/>
    <x v="0"/>
    <x v="1"/>
    <n v="228219.79"/>
    <n v="224042.69"/>
    <n v="1244"/>
    <n v="1236"/>
    <n v="149302.04"/>
    <n v="5477.6"/>
    <n v="1327203.98"/>
    <n v="7988"/>
    <n v="9"/>
    <n v="26"/>
    <n v="183.45642282958201"/>
    <n v="0.65420286295066699"/>
    <n v="1.0186442146360588"/>
    <n v="0.17195532370238975"/>
    <n v="2.0900321543408359E-2"/>
    <n v="41.664194172630346"/>
  </r>
  <r>
    <x v="18"/>
    <x v="1"/>
    <x v="6"/>
    <x v="4"/>
    <s v="Western Europe"/>
    <x v="0"/>
    <x v="2"/>
    <n v="54970.54"/>
    <n v="50657.14"/>
    <n v="382"/>
    <n v="355"/>
    <n v="37211.699999999997"/>
    <n v="3296.7"/>
    <n v="429304.29"/>
    <n v="3106"/>
    <n v="2"/>
    <n v="8"/>
    <n v="143.90193717277486"/>
    <n v="0.67693895675756499"/>
    <n v="1.0851489049717375"/>
    <n v="0.12804563401870503"/>
    <n v="2.0942408376963352E-2"/>
    <n v="16.674413807747143"/>
  </r>
  <r>
    <x v="18"/>
    <x v="1"/>
    <x v="6"/>
    <x v="4"/>
    <s v="Western Europe"/>
    <x v="0"/>
    <x v="3"/>
    <n v="96887.69"/>
    <n v="92602.14"/>
    <n v="820"/>
    <n v="794"/>
    <n v="60542.34"/>
    <n v="2858.24"/>
    <n v="609869.64"/>
    <n v="5665"/>
    <n v="5"/>
    <n v="14"/>
    <n v="118.15571951219512"/>
    <n v="0.62487133298358122"/>
    <n v="1.0462791680624228"/>
    <n v="0.15886622918301033"/>
    <n v="1.7073170731707318E-2"/>
    <n v="33.897674792879535"/>
  </r>
  <r>
    <x v="18"/>
    <x v="1"/>
    <x v="6"/>
    <x v="4"/>
    <s v="Western Europe"/>
    <x v="1"/>
    <x v="0"/>
    <n v="192021.4"/>
    <n v="187794.2"/>
    <n v="2594"/>
    <n v="2507"/>
    <n v="102055.93"/>
    <n v="3258.28"/>
    <n v="1503345.7"/>
    <n v="20748"/>
    <n v="7"/>
    <n v="29"/>
    <n v="74.025212027756353"/>
    <n v="0.53148206397828568"/>
    <n v="1.0225097473723894"/>
    <n v="0.12772937056327097"/>
    <n v="1.1179645335389361E-2"/>
    <n v="58.93336361515891"/>
  </r>
  <r>
    <x v="18"/>
    <x v="1"/>
    <x v="6"/>
    <x v="4"/>
    <s v="Western Europe"/>
    <x v="1"/>
    <x v="1"/>
    <n v="193305.32"/>
    <n v="183941.88"/>
    <n v="1053"/>
    <n v="1006"/>
    <n v="118288.58"/>
    <n v="4542.92"/>
    <n v="1218302.6100000001"/>
    <n v="7527"/>
    <n v="10"/>
    <n v="22"/>
    <n v="183.57580246913582"/>
    <n v="0.61192614874748397"/>
    <n v="1.0509043400013092"/>
    <n v="0.15866773855142607"/>
    <n v="2.0892687559354226E-2"/>
    <n v="42.550896780044553"/>
  </r>
  <r>
    <x v="18"/>
    <x v="1"/>
    <x v="6"/>
    <x v="4"/>
    <s v="Western Europe"/>
    <x v="1"/>
    <x v="2"/>
    <n v="47815.35"/>
    <n v="45574.05"/>
    <n v="332"/>
    <n v="310"/>
    <n v="30389.32"/>
    <n v="2712.66"/>
    <n v="382105.81"/>
    <n v="2962"/>
    <n v="3"/>
    <n v="4"/>
    <n v="144.02213855421687"/>
    <n v="0.63555573680836808"/>
    <n v="1.0491793026952838"/>
    <n v="0.12513641182268334"/>
    <n v="1.2048192771084338E-2"/>
    <n v="17.626739067925946"/>
  </r>
  <r>
    <x v="18"/>
    <x v="1"/>
    <x v="6"/>
    <x v="4"/>
    <s v="Western Europe"/>
    <x v="1"/>
    <x v="3"/>
    <n v="82965.990000000005"/>
    <n v="81009.73"/>
    <n v="702"/>
    <n v="693"/>
    <n v="48010.239999999998"/>
    <n v="2510.0500000000002"/>
    <n v="541010.52"/>
    <n v="4741"/>
    <n v="5"/>
    <n v="14"/>
    <n v="118.18517094017095"/>
    <n v="0.57867374330132137"/>
    <n v="1.0241484572285331"/>
    <n v="0.15335374624508227"/>
    <n v="1.9943019943019943E-2"/>
    <n v="33.053520846198282"/>
  </r>
  <r>
    <x v="18"/>
    <x v="1"/>
    <x v="6"/>
    <x v="4"/>
    <s v="Western Europe"/>
    <x v="2"/>
    <x v="0"/>
    <n v="22100.77"/>
    <n v="21615.759999999998"/>
    <n v="299"/>
    <n v="289"/>
    <n v="10590.08"/>
    <n v="421.24"/>
    <n v="234709.71"/>
    <n v="3554"/>
    <n v="1"/>
    <n v="7"/>
    <n v="73.915618729096991"/>
    <n v="0.47917244512295271"/>
    <n v="1.0224377953863293"/>
    <n v="9.4162146082494846E-2"/>
    <n v="2.3411371237458192E-2"/>
    <n v="52.465981388282216"/>
  </r>
  <r>
    <x v="18"/>
    <x v="1"/>
    <x v="6"/>
    <x v="4"/>
    <s v="Western Europe"/>
    <x v="2"/>
    <x v="1"/>
    <n v="24463.61"/>
    <n v="23340.17"/>
    <n v="133"/>
    <n v="129"/>
    <n v="13548.5"/>
    <n v="565.37"/>
    <n v="202928.84"/>
    <n v="1208"/>
    <n v="1"/>
    <n v="4"/>
    <n v="183.93691729323308"/>
    <n v="0.5538225960927271"/>
    <n v="1.0481333255070551"/>
    <n v="0.120552652841262"/>
    <n v="3.007518796992481E-2"/>
    <n v="43.270088614535617"/>
  </r>
  <r>
    <x v="18"/>
    <x v="1"/>
    <x v="6"/>
    <x v="4"/>
    <s v="Western Europe"/>
    <x v="2"/>
    <x v="2"/>
    <n v="5386.18"/>
    <n v="4999.38"/>
    <n v="37"/>
    <n v="34"/>
    <n v="3170.05"/>
    <n v="309.58999999999997"/>
    <n v="63954.89"/>
    <n v="454"/>
    <n v="0"/>
    <n v="1"/>
    <n v="145.57243243243244"/>
    <n v="0.58855255487191294"/>
    <n v="1.0773695938296348"/>
    <n v="8.4218423329318531E-2"/>
    <n v="2.7027027027027029E-2"/>
    <n v="17.39778416615524"/>
  </r>
  <r>
    <x v="18"/>
    <x v="1"/>
    <x v="6"/>
    <x v="4"/>
    <s v="Western Europe"/>
    <x v="2"/>
    <x v="3"/>
    <n v="9180.23"/>
    <n v="9359.66"/>
    <n v="78"/>
    <n v="80"/>
    <n v="4850.37"/>
    <n v="285.85000000000002"/>
    <n v="89139.72"/>
    <n v="825"/>
    <n v="0"/>
    <n v="2"/>
    <n v="117.69525641025641"/>
    <n v="0.52834950758314336"/>
    <n v="0.98082943183833593"/>
    <n v="0.10298697370824139"/>
    <n v="2.564102564102564E-2"/>
    <n v="32.115550113695988"/>
  </r>
  <r>
    <x v="18"/>
    <x v="1"/>
    <x v="6"/>
    <x v="5"/>
    <s v="Central &amp; Eastern Europe"/>
    <x v="0"/>
    <x v="0"/>
    <n v="192919.77"/>
    <n v="189247.14"/>
    <n v="2606"/>
    <n v="2583"/>
    <n v="107055.22"/>
    <n v="3481.18"/>
    <n v="2096957.19"/>
    <n v="29593"/>
    <n v="8"/>
    <n v="44"/>
    <n v="74.029075211051421"/>
    <n v="0.55492093941434828"/>
    <n v="1.0194065284157001"/>
    <n v="9.1999860998592919E-2"/>
    <n v="1.6884113584036839E-2"/>
    <n v="55.417924381962436"/>
  </r>
  <r>
    <x v="18"/>
    <x v="1"/>
    <x v="6"/>
    <x v="5"/>
    <s v="Central &amp; Eastern Europe"/>
    <x v="0"/>
    <x v="1"/>
    <n v="178092.98"/>
    <n v="166738.9"/>
    <n v="971"/>
    <n v="922"/>
    <n v="118412.39"/>
    <n v="4209.01"/>
    <n v="1754026.42"/>
    <n v="10404"/>
    <n v="8"/>
    <n v="18"/>
    <n v="183.41192584963954"/>
    <n v="0.66489083399019988"/>
    <n v="1.0680949676410245"/>
    <n v="0.10153380699932674"/>
    <n v="1.8537590113285273E-2"/>
    <n v="42.312320474410846"/>
  </r>
  <r>
    <x v="18"/>
    <x v="1"/>
    <x v="6"/>
    <x v="5"/>
    <s v="Central &amp; Eastern Europe"/>
    <x v="0"/>
    <x v="2"/>
    <n v="48991.72"/>
    <n v="44410.67"/>
    <n v="340"/>
    <n v="313"/>
    <n v="33165.83"/>
    <n v="2669.17"/>
    <n v="564969.26"/>
    <n v="4155"/>
    <n v="3"/>
    <n v="7"/>
    <n v="144.09329411764708"/>
    <n v="0.67696806725707936"/>
    <n v="1.1031520127933221"/>
    <n v="8.6715726799012044E-2"/>
    <n v="2.0588235294117647E-2"/>
    <n v="18.35466455864557"/>
  </r>
  <r>
    <x v="18"/>
    <x v="1"/>
    <x v="6"/>
    <x v="5"/>
    <s v="Central &amp; Eastern Europe"/>
    <x v="0"/>
    <x v="3"/>
    <n v="78996.97"/>
    <n v="75803.02"/>
    <n v="668"/>
    <n v="640"/>
    <n v="49988.54"/>
    <n v="2541.4899999999998"/>
    <n v="787653.87"/>
    <n v="7472"/>
    <n v="4"/>
    <n v="11"/>
    <n v="118.2589371257485"/>
    <n v="0.63279059943691507"/>
    <n v="1.0421348648114548"/>
    <n v="0.10029401620282777"/>
    <n v="1.6467065868263474E-2"/>
    <n v="31.08293560076963"/>
  </r>
  <r>
    <x v="18"/>
    <x v="1"/>
    <x v="6"/>
    <x v="5"/>
    <s v="Central &amp; Eastern Europe"/>
    <x v="1"/>
    <x v="0"/>
    <n v="157028.16"/>
    <n v="150507.17000000001"/>
    <n v="2122"/>
    <n v="2025"/>
    <n v="83475.59"/>
    <n v="2954.21"/>
    <n v="1848644.56"/>
    <n v="27395"/>
    <n v="6"/>
    <n v="42"/>
    <n v="74.000075400565507"/>
    <n v="0.53159630731201335"/>
    <n v="1.0433267730700138"/>
    <n v="8.4942321199917417E-2"/>
    <n v="1.9792648444863337E-2"/>
    <n v="53.154027641907653"/>
  </r>
  <r>
    <x v="18"/>
    <x v="1"/>
    <x v="6"/>
    <x v="5"/>
    <s v="Central &amp; Eastern Europe"/>
    <x v="1"/>
    <x v="1"/>
    <n v="161528.73000000001"/>
    <n v="149805"/>
    <n v="880"/>
    <n v="817"/>
    <n v="98098.55"/>
    <n v="4327.8900000000003"/>
    <n v="1524671.54"/>
    <n v="9173"/>
    <n v="9"/>
    <n v="9"/>
    <n v="183.555375"/>
    <n v="0.60731332438508001"/>
    <n v="1.0782599379192952"/>
    <n v="0.10594329713795275"/>
    <n v="1.0227272727272727E-2"/>
    <n v="37.322743877501509"/>
  </r>
  <r>
    <x v="18"/>
    <x v="1"/>
    <x v="6"/>
    <x v="5"/>
    <s v="Central &amp; Eastern Europe"/>
    <x v="1"/>
    <x v="2"/>
    <n v="40883.64"/>
    <n v="36039.870000000003"/>
    <n v="284"/>
    <n v="246"/>
    <n v="26048.02"/>
    <n v="2209.04"/>
    <n v="497896.85"/>
    <n v="3802"/>
    <n v="2"/>
    <n v="3"/>
    <n v="143.95647887323943"/>
    <n v="0.63712575494745582"/>
    <n v="1.1344003183141336"/>
    <n v="8.211267052603366E-2"/>
    <n v="1.0563380281690141E-2"/>
    <n v="18.50742403940173"/>
  </r>
  <r>
    <x v="18"/>
    <x v="1"/>
    <x v="6"/>
    <x v="5"/>
    <s v="Central &amp; Eastern Europe"/>
    <x v="1"/>
    <x v="3"/>
    <n v="66656.36"/>
    <n v="63663.25"/>
    <n v="564"/>
    <n v="547"/>
    <n v="38593.54"/>
    <n v="2084.4"/>
    <n v="686460.74"/>
    <n v="6337"/>
    <n v="3"/>
    <n v="11"/>
    <n v="118.18503546099291"/>
    <n v="0.57899261225785503"/>
    <n v="1.0470147219942432"/>
    <n v="9.7101489008679515E-2"/>
    <n v="1.9503546099290781E-2"/>
    <n v="31.978679715985415"/>
  </r>
  <r>
    <x v="18"/>
    <x v="1"/>
    <x v="6"/>
    <x v="5"/>
    <s v="Central &amp; Eastern Europe"/>
    <x v="2"/>
    <x v="0"/>
    <n v="14365.56"/>
    <n v="13761.05"/>
    <n v="194"/>
    <n v="186"/>
    <n v="6792.47"/>
    <n v="278.67"/>
    <n v="241566.71"/>
    <n v="3596"/>
    <n v="1"/>
    <n v="3"/>
    <n v="74.049278350515465"/>
    <n v="0.47283015768268"/>
    <n v="1.0439290606458083"/>
    <n v="5.9468293458150752E-2"/>
    <n v="1.5463917525773196E-2"/>
    <n v="51.55043599956938"/>
  </r>
  <r>
    <x v="18"/>
    <x v="1"/>
    <x v="6"/>
    <x v="5"/>
    <s v="Central &amp; Eastern Europe"/>
    <x v="2"/>
    <x v="1"/>
    <n v="15404.27"/>
    <n v="14818.35"/>
    <n v="84"/>
    <n v="82"/>
    <n v="8550.7099999999991"/>
    <n v="412.78"/>
    <n v="208496.99"/>
    <n v="1249"/>
    <n v="1"/>
    <n v="2"/>
    <n v="183.38416666666666"/>
    <n v="0.55508699860493216"/>
    <n v="1.0395401647281917"/>
    <n v="7.3882457487755585E-2"/>
    <n v="2.3809523809523808E-2"/>
    <n v="37.318353602403221"/>
  </r>
  <r>
    <x v="18"/>
    <x v="1"/>
    <x v="6"/>
    <x v="5"/>
    <s v="Central &amp; Eastern Europe"/>
    <x v="2"/>
    <x v="2"/>
    <n v="3984.09"/>
    <n v="3669.55"/>
    <n v="28"/>
    <n v="26"/>
    <n v="2341.4"/>
    <n v="230.18"/>
    <n v="66190.94"/>
    <n v="507"/>
    <n v="0"/>
    <n v="1"/>
    <n v="142.28892857142858"/>
    <n v="0.58768752713919614"/>
    <n v="1.0857162322355602"/>
    <n v="6.0190866000694357E-2"/>
    <n v="3.5714285714285712E-2"/>
    <n v="17.308584585976192"/>
  </r>
  <r>
    <x v="18"/>
    <x v="1"/>
    <x v="6"/>
    <x v="5"/>
    <s v="Central &amp; Eastern Europe"/>
    <x v="2"/>
    <x v="3"/>
    <n v="5654.72"/>
    <n v="5432.29"/>
    <n v="48"/>
    <n v="47"/>
    <n v="3025.91"/>
    <n v="172.64"/>
    <n v="90222.13"/>
    <n v="817"/>
    <n v="0"/>
    <n v="1"/>
    <n v="117.80666666666667"/>
    <n v="0.5351122602003282"/>
    <n v="1.0409458994273133"/>
    <n v="6.2675532045186694E-2"/>
    <n v="2.0833333333333332E-2"/>
    <n v="32.754402224281748"/>
  </r>
  <r>
    <x v="18"/>
    <x v="1"/>
    <x v="6"/>
    <x v="6"/>
    <s v="DACH"/>
    <x v="0"/>
    <x v="0"/>
    <n v="197774.8"/>
    <n v="208165.78"/>
    <n v="2672"/>
    <n v="2836"/>
    <n v="111274.22"/>
    <n v="3769.35"/>
    <n v="1285003.79"/>
    <n v="17960"/>
    <n v="10"/>
    <n v="43"/>
    <n v="74.017514970059878"/>
    <n v="0.56263093174661283"/>
    <n v="0.95008315007394584"/>
    <n v="0.15390989625018925"/>
    <n v="1.6092814371257484E-2"/>
    <n v="52.469205565946382"/>
  </r>
  <r>
    <x v="18"/>
    <x v="1"/>
    <x v="6"/>
    <x v="6"/>
    <s v="DACH"/>
    <x v="0"/>
    <x v="1"/>
    <n v="185162.65"/>
    <n v="182478.05"/>
    <n v="1009"/>
    <n v="1008"/>
    <n v="120293.73"/>
    <n v="4821.78"/>
    <n v="1075855.72"/>
    <n v="5989"/>
    <n v="10"/>
    <n v="15"/>
    <n v="183.51105054509415"/>
    <n v="0.64966519975815862"/>
    <n v="1.0147119064457342"/>
    <n v="0.1721073249487394"/>
    <n v="1.4866204162537165E-2"/>
    <n v="38.401306156647543"/>
  </r>
  <r>
    <x v="18"/>
    <x v="1"/>
    <x v="6"/>
    <x v="6"/>
    <s v="DACH"/>
    <x v="0"/>
    <x v="2"/>
    <n v="45632.86"/>
    <n v="42303.79"/>
    <n v="317"/>
    <n v="291"/>
    <n v="31109.38"/>
    <n v="2657.72"/>
    <n v="332110.15999999997"/>
    <n v="2561"/>
    <n v="2"/>
    <n v="3"/>
    <n v="143.95223974763408"/>
    <n v="0.68173197998109258"/>
    <n v="1.0786943675732128"/>
    <n v="0.13740278225754973"/>
    <n v="9.4637223974763408E-3"/>
    <n v="17.169927607121895"/>
  </r>
  <r>
    <x v="18"/>
    <x v="1"/>
    <x v="6"/>
    <x v="6"/>
    <s v="DACH"/>
    <x v="0"/>
    <x v="3"/>
    <n v="78778.8"/>
    <n v="75940.97"/>
    <n v="666"/>
    <n v="643"/>
    <n v="49198.94"/>
    <n v="2289.75"/>
    <n v="497460.35"/>
    <n v="4650"/>
    <n v="4"/>
    <n v="8"/>
    <n v="118.2864864864865"/>
    <n v="0.62452004854097809"/>
    <n v="1.0373688932337841"/>
    <n v="0.15836196794377683"/>
    <n v="1.2012012012012012E-2"/>
    <n v="34.4049787094661"/>
  </r>
  <r>
    <x v="18"/>
    <x v="1"/>
    <x v="6"/>
    <x v="6"/>
    <s v="DACH"/>
    <x v="1"/>
    <x v="0"/>
    <n v="158365.92000000001"/>
    <n v="156739.45000000001"/>
    <n v="2140"/>
    <n v="2126"/>
    <n v="82753.539999999994"/>
    <n v="2935.16"/>
    <n v="1143693.1200000001"/>
    <n v="17068"/>
    <n v="7"/>
    <n v="23"/>
    <n v="74.002766355140196"/>
    <n v="0.52254639129428848"/>
    <n v="1.010376902560268"/>
    <n v="0.13846889277431343"/>
    <n v="1.074766355140187E-2"/>
    <n v="53.954782703498282"/>
  </r>
  <r>
    <x v="18"/>
    <x v="1"/>
    <x v="6"/>
    <x v="6"/>
    <s v="DACH"/>
    <x v="1"/>
    <x v="1"/>
    <n v="146836.60999999999"/>
    <n v="142646.54"/>
    <n v="800"/>
    <n v="774"/>
    <n v="90110.93"/>
    <n v="3391.91"/>
    <n v="877110.91"/>
    <n v="5008"/>
    <n v="5"/>
    <n v="18"/>
    <n v="183.5457625"/>
    <n v="0.6136816288526411"/>
    <n v="1.0293737934337557"/>
    <n v="0.16740939865860291"/>
    <n v="2.2499999999999999E-2"/>
    <n v="43.290243550094189"/>
  </r>
  <r>
    <x v="18"/>
    <x v="1"/>
    <x v="6"/>
    <x v="6"/>
    <s v="DACH"/>
    <x v="1"/>
    <x v="2"/>
    <n v="39885.61"/>
    <n v="38568.06"/>
    <n v="277"/>
    <n v="270"/>
    <n v="25253.599999999999"/>
    <n v="2070.04"/>
    <n v="299031.82"/>
    <n v="2158"/>
    <n v="2"/>
    <n v="5"/>
    <n v="143.99137184115523"/>
    <n v="0.63315065257871195"/>
    <n v="1.0341616871577155"/>
    <n v="0.13338249421081677"/>
    <n v="1.8050541516245487E-2"/>
    <n v="19.268038298776837"/>
  </r>
  <r>
    <x v="18"/>
    <x v="1"/>
    <x v="6"/>
    <x v="6"/>
    <s v="DACH"/>
    <x v="1"/>
    <x v="3"/>
    <n v="59774.17"/>
    <n v="59228.67"/>
    <n v="506"/>
    <n v="497"/>
    <n v="34482.080000000002"/>
    <n v="1665.68"/>
    <n v="400593.89"/>
    <n v="3679"/>
    <n v="3"/>
    <n v="6"/>
    <n v="118.13077075098813"/>
    <n v="0.57687258560010124"/>
    <n v="1.0092100666788566"/>
    <n v="0.14921388341694378"/>
    <n v="1.1857707509881422E-2"/>
    <n v="35.885746361846209"/>
  </r>
  <r>
    <x v="18"/>
    <x v="1"/>
    <x v="6"/>
    <x v="6"/>
    <s v="DACH"/>
    <x v="2"/>
    <x v="0"/>
    <n v="15749"/>
    <n v="16012.35"/>
    <n v="213"/>
    <n v="216"/>
    <n v="7471.22"/>
    <n v="266.56"/>
    <n v="147657.54999999999"/>
    <n v="2066"/>
    <n v="1"/>
    <n v="7"/>
    <n v="73.938967136150239"/>
    <n v="0.47439329481236908"/>
    <n v="0.98355331978129379"/>
    <n v="0.10665895512962258"/>
    <n v="3.2863849765258218E-2"/>
    <n v="59.082382953181273"/>
  </r>
  <r>
    <x v="18"/>
    <x v="1"/>
    <x v="6"/>
    <x v="6"/>
    <s v="DACH"/>
    <x v="2"/>
    <x v="1"/>
    <n v="15023.34"/>
    <n v="14972.39"/>
    <n v="82"/>
    <n v="82"/>
    <n v="8441.17"/>
    <n v="370.88"/>
    <n v="120063.42"/>
    <n v="679"/>
    <n v="1"/>
    <n v="2"/>
    <n v="183.21146341463415"/>
    <n v="0.56187039632997726"/>
    <n v="1.0034029303270888"/>
    <n v="0.12512836965663648"/>
    <n v="2.4390243902439025E-2"/>
    <n v="40.507279982743746"/>
  </r>
  <r>
    <x v="18"/>
    <x v="1"/>
    <x v="6"/>
    <x v="6"/>
    <s v="DACH"/>
    <x v="2"/>
    <x v="2"/>
    <n v="3699.52"/>
    <n v="3630.93"/>
    <n v="26"/>
    <n v="25"/>
    <n v="2129.59"/>
    <n v="187.62"/>
    <n v="39258.97"/>
    <n v="294"/>
    <n v="0"/>
    <n v="1"/>
    <n v="142.28923076923076"/>
    <n v="0.57563954242712567"/>
    <n v="1.0188904770953999"/>
    <n v="9.4233750910938316E-2"/>
    <n v="3.8461538461538464E-2"/>
    <n v="19.718153714955761"/>
  </r>
  <r>
    <x v="18"/>
    <x v="1"/>
    <x v="6"/>
    <x v="6"/>
    <s v="DACH"/>
    <x v="2"/>
    <x v="3"/>
    <n v="5962.97"/>
    <n v="5923.32"/>
    <n v="50"/>
    <n v="50"/>
    <n v="3144.14"/>
    <n v="171.85"/>
    <n v="55796.27"/>
    <n v="483"/>
    <n v="0"/>
    <n v="2"/>
    <n v="119.2594"/>
    <n v="0.52727751439299542"/>
    <n v="1.006693881134229"/>
    <n v="0.10687040549484761"/>
    <n v="0.04"/>
    <n v="34.698690718649985"/>
  </r>
  <r>
    <x v="19"/>
    <x v="1"/>
    <x v="7"/>
    <x v="0"/>
    <s v="DACH"/>
    <x v="0"/>
    <x v="0"/>
    <n v="945571.2"/>
    <n v="914482.06"/>
    <n v="12775"/>
    <n v="12159"/>
    <n v="530047.12"/>
    <n v="15772.65"/>
    <n v="5546374.5999999996"/>
    <n v="80129"/>
    <n v="42"/>
    <n v="279"/>
    <n v="74.017315068493147"/>
    <n v="0.56055759735491095"/>
    <n v="1.0339964460319757"/>
    <n v="0.17048455400037352"/>
    <n v="2.1839530332681018E-2"/>
    <n v="59.950052781238405"/>
  </r>
  <r>
    <x v="19"/>
    <x v="1"/>
    <x v="7"/>
    <x v="0"/>
    <s v="DACH"/>
    <x v="0"/>
    <x v="1"/>
    <n v="912046.81"/>
    <n v="830751.55"/>
    <n v="4970"/>
    <n v="4557"/>
    <n v="593408.15"/>
    <n v="22212.14"/>
    <n v="4645676"/>
    <n v="27790"/>
    <n v="49"/>
    <n v="76"/>
    <n v="183.51042454728372"/>
    <n v="0.65063343623777381"/>
    <n v="1.0978574881984873"/>
    <n v="0.19632165695584455"/>
    <n v="1.5291750503018108E-2"/>
    <n v="41.060735705789718"/>
  </r>
  <r>
    <x v="19"/>
    <x v="1"/>
    <x v="7"/>
    <x v="0"/>
    <s v="DACH"/>
    <x v="0"/>
    <x v="2"/>
    <n v="215741.79"/>
    <n v="192943.09"/>
    <n v="1499"/>
    <n v="1324"/>
    <n v="150116.1"/>
    <n v="10933.43"/>
    <n v="1480391.3"/>
    <n v="10570"/>
    <n v="9"/>
    <n v="32"/>
    <n v="143.92380920613743"/>
    <n v="0.69581373177630534"/>
    <n v="1.1181628220010367"/>
    <n v="0.14573294911960102"/>
    <n v="2.134756504336224E-2"/>
    <n v="19.732306330218421"/>
  </r>
  <r>
    <x v="19"/>
    <x v="1"/>
    <x v="7"/>
    <x v="0"/>
    <s v="DACH"/>
    <x v="0"/>
    <x v="3"/>
    <n v="405601.54"/>
    <n v="379826.44"/>
    <n v="3431"/>
    <n v="3248"/>
    <n v="256318"/>
    <n v="13194.61"/>
    <n v="2178234.63"/>
    <n v="20187"/>
    <n v="15"/>
    <n v="73"/>
    <n v="118.21671232876712"/>
    <n v="0.63194533235746597"/>
    <n v="1.0678602047819525"/>
    <n v="0.18620654286448471"/>
    <n v="2.1276595744680851E-2"/>
    <n v="30.739941536733557"/>
  </r>
  <r>
    <x v="19"/>
    <x v="1"/>
    <x v="7"/>
    <x v="0"/>
    <s v="DACH"/>
    <x v="1"/>
    <x v="0"/>
    <n v="797779.38"/>
    <n v="804196.95"/>
    <n v="10778"/>
    <n v="10899"/>
    <n v="418728.69"/>
    <n v="12928.22"/>
    <n v="4870384.6900000004"/>
    <n v="72700"/>
    <n v="34"/>
    <n v="202"/>
    <n v="74.019241046576354"/>
    <n v="0.5248677773546867"/>
    <n v="0.99201990258729533"/>
    <n v="0.16380212873903394"/>
    <n v="1.8741881610688439E-2"/>
    <n v="61.708369752371176"/>
  </r>
  <r>
    <x v="19"/>
    <x v="1"/>
    <x v="7"/>
    <x v="0"/>
    <s v="DACH"/>
    <x v="1"/>
    <x v="1"/>
    <n v="788334.45"/>
    <n v="734118.64"/>
    <n v="4296"/>
    <n v="4012"/>
    <n v="483613.35"/>
    <n v="20377.8"/>
    <n v="3995207.97"/>
    <n v="23102"/>
    <n v="34"/>
    <n v="57"/>
    <n v="183.50429469273743"/>
    <n v="0.61346215429250872"/>
    <n v="1.0738515643738455"/>
    <n v="0.19732000334390601"/>
    <n v="1.3268156424581005E-2"/>
    <n v="38.685944998969468"/>
  </r>
  <r>
    <x v="19"/>
    <x v="1"/>
    <x v="7"/>
    <x v="0"/>
    <s v="DACH"/>
    <x v="1"/>
    <x v="2"/>
    <n v="187307"/>
    <n v="171533.28"/>
    <n v="1301"/>
    <n v="1196"/>
    <n v="121201.08"/>
    <n v="10007.01"/>
    <n v="1306240"/>
    <n v="9694"/>
    <n v="9"/>
    <n v="18"/>
    <n v="143.97156033820139"/>
    <n v="0.64707181258575497"/>
    <n v="1.0919571992093895"/>
    <n v="0.14339401641352278"/>
    <n v="1.3835511145272867E-2"/>
    <n v="18.717578977137027"/>
  </r>
  <r>
    <x v="19"/>
    <x v="1"/>
    <x v="7"/>
    <x v="0"/>
    <s v="DACH"/>
    <x v="1"/>
    <x v="3"/>
    <n v="305597.14"/>
    <n v="286258.44"/>
    <n v="2585"/>
    <n v="2450"/>
    <n v="179970.08"/>
    <n v="8675.24"/>
    <n v="1825546.32"/>
    <n v="17404"/>
    <n v="14"/>
    <n v="57"/>
    <n v="118.21939651837525"/>
    <n v="0.58891284126546461"/>
    <n v="1.0675567853999344"/>
    <n v="0.16740037579544956"/>
    <n v="2.2050290135396517E-2"/>
    <n v="35.226361460893301"/>
  </r>
  <r>
    <x v="19"/>
    <x v="1"/>
    <x v="7"/>
    <x v="0"/>
    <s v="DACH"/>
    <x v="2"/>
    <x v="0"/>
    <n v="79046"/>
    <n v="78633.17"/>
    <n v="1068"/>
    <n v="1059"/>
    <n v="37496.49"/>
    <n v="1319.17"/>
    <n v="638124.91"/>
    <n v="8871"/>
    <n v="3"/>
    <n v="19"/>
    <n v="74.013108614232209"/>
    <n v="0.47436290261366798"/>
    <n v="1.0052500744914645"/>
    <n v="0.12387229954712158"/>
    <n v="1.7790262172284643E-2"/>
    <n v="59.921010938696298"/>
  </r>
  <r>
    <x v="19"/>
    <x v="1"/>
    <x v="7"/>
    <x v="0"/>
    <s v="DACH"/>
    <x v="2"/>
    <x v="1"/>
    <n v="75590.66"/>
    <n v="69940.22"/>
    <n v="412"/>
    <n v="387"/>
    <n v="42087.27"/>
    <n v="2037.09"/>
    <n v="507638.7"/>
    <n v="3111"/>
    <n v="4"/>
    <n v="11"/>
    <n v="183.47247572815536"/>
    <n v="0.55677870784565175"/>
    <n v="1.0807895657176945"/>
    <n v="0.14890641710334535"/>
    <n v="2.6699029126213591E-2"/>
    <n v="37.107177395205909"/>
  </r>
  <r>
    <x v="19"/>
    <x v="1"/>
    <x v="7"/>
    <x v="0"/>
    <s v="DACH"/>
    <x v="2"/>
    <x v="2"/>
    <n v="17367.54"/>
    <n v="16099.79"/>
    <n v="121"/>
    <n v="112"/>
    <n v="10161.64"/>
    <n v="1038.94"/>
    <n v="162760.20000000001"/>
    <n v="1183"/>
    <n v="1"/>
    <n v="2"/>
    <n v="143.53338842975208"/>
    <n v="0.58509380142495704"/>
    <n v="1.0787432631108853"/>
    <n v="0.10670630780743695"/>
    <n v="1.6528925619834711E-2"/>
    <n v="16.716595761064163"/>
  </r>
  <r>
    <x v="19"/>
    <x v="1"/>
    <x v="7"/>
    <x v="0"/>
    <s v="DACH"/>
    <x v="2"/>
    <x v="3"/>
    <n v="31937.7"/>
    <n v="31381.13"/>
    <n v="270"/>
    <n v="261"/>
    <n v="16857.82"/>
    <n v="1052.46"/>
    <n v="240083.79"/>
    <n v="2249"/>
    <n v="1"/>
    <n v="6"/>
    <n v="118.28777777777778"/>
    <n v="0.52783450279763411"/>
    <n v="1.0177358176713203"/>
    <n v="0.13302730684149897"/>
    <n v="2.2222222222222223E-2"/>
    <n v="30.345761359101534"/>
  </r>
  <r>
    <x v="19"/>
    <x v="1"/>
    <x v="7"/>
    <x v="1"/>
    <s v="Western Europe"/>
    <x v="0"/>
    <x v="0"/>
    <n v="498102.4"/>
    <n v="555516.16000000003"/>
    <n v="6730"/>
    <n v="7446"/>
    <n v="281382.33"/>
    <n v="9745.25"/>
    <n v="4205475.28"/>
    <n v="58092"/>
    <n v="20"/>
    <n v="123"/>
    <n v="74.012243684992569"/>
    <n v="0.56490860112298191"/>
    <n v="0.89664790309610432"/>
    <n v="0.11844140479646334"/>
    <n v="1.8276374442793463E-2"/>
    <n v="51.112326518047254"/>
  </r>
  <r>
    <x v="19"/>
    <x v="1"/>
    <x v="7"/>
    <x v="1"/>
    <s v="Western Europe"/>
    <x v="0"/>
    <x v="1"/>
    <n v="527134.88"/>
    <n v="554031.18999999994"/>
    <n v="2873"/>
    <n v="2964"/>
    <n v="342193.12"/>
    <n v="14027.89"/>
    <n v="3417728.09"/>
    <n v="20700"/>
    <n v="21"/>
    <n v="56"/>
    <n v="183.47890010442046"/>
    <n v="0.64915666366073133"/>
    <n v="0.95145343712508323"/>
    <n v="0.15423546464751092"/>
    <n v="1.9491820396797772E-2"/>
    <n v="37.577631418552613"/>
  </r>
  <r>
    <x v="19"/>
    <x v="1"/>
    <x v="7"/>
    <x v="1"/>
    <s v="Western Europe"/>
    <x v="0"/>
    <x v="2"/>
    <n v="116623.1"/>
    <n v="120712.04"/>
    <n v="810"/>
    <n v="853"/>
    <n v="79928.740000000005"/>
    <n v="6566.48"/>
    <n v="1085574.6100000001"/>
    <n v="7893"/>
    <n v="6"/>
    <n v="11"/>
    <n v="143.97913580246913"/>
    <n v="0.68535941850285231"/>
    <n v="0.96612649409288431"/>
    <n v="0.10742983386466638"/>
    <n v="1.3580246913580247E-2"/>
    <n v="17.760367807409757"/>
  </r>
  <r>
    <x v="19"/>
    <x v="1"/>
    <x v="7"/>
    <x v="1"/>
    <s v="Western Europe"/>
    <x v="0"/>
    <x v="3"/>
    <n v="226410.49"/>
    <n v="236404.37"/>
    <n v="1915"/>
    <n v="2006"/>
    <n v="140991.18"/>
    <n v="7047.59"/>
    <n v="1599551.06"/>
    <n v="15314"/>
    <n v="10"/>
    <n v="20"/>
    <n v="118.23002088772846"/>
    <n v="0.62272370860555093"/>
    <n v="0.95772548536222069"/>
    <n v="0.14154627236469711"/>
    <n v="1.0443864229765013E-2"/>
    <n v="32.125945181260541"/>
  </r>
  <r>
    <x v="19"/>
    <x v="1"/>
    <x v="7"/>
    <x v="1"/>
    <s v="Western Europe"/>
    <x v="1"/>
    <x v="0"/>
    <n v="485286.99"/>
    <n v="537252.16"/>
    <n v="6557"/>
    <n v="7271"/>
    <n v="253585.98"/>
    <n v="8009.85"/>
    <n v="3884226.49"/>
    <n v="55242"/>
    <n v="22"/>
    <n v="92"/>
    <n v="74.010521579990851"/>
    <n v="0.52254848208479687"/>
    <n v="0.90327601474882846"/>
    <n v="0.1249378714782412"/>
    <n v="1.4030806771389355E-2"/>
    <n v="60.586276896571093"/>
  </r>
  <r>
    <x v="19"/>
    <x v="1"/>
    <x v="7"/>
    <x v="1"/>
    <s v="Western Europe"/>
    <x v="1"/>
    <x v="1"/>
    <n v="466020.77"/>
    <n v="491370.63"/>
    <n v="2540"/>
    <n v="2665"/>
    <n v="286611.24"/>
    <n v="12544.88"/>
    <n v="3155340.94"/>
    <n v="18321"/>
    <n v="23"/>
    <n v="55"/>
    <n v="183.47274409448821"/>
    <n v="0.61501816753789751"/>
    <n v="0.94840989987537516"/>
    <n v="0.1476926832508946"/>
    <n v="2.1653543307086614E-2"/>
    <n v="37.148284399691349"/>
  </r>
  <r>
    <x v="19"/>
    <x v="1"/>
    <x v="7"/>
    <x v="1"/>
    <s v="Western Europe"/>
    <x v="1"/>
    <x v="2"/>
    <n v="111535.89"/>
    <n v="111546.36"/>
    <n v="775"/>
    <n v="780"/>
    <n v="72109.56"/>
    <n v="6250.13"/>
    <n v="1038590.47"/>
    <n v="7489"/>
    <n v="5"/>
    <n v="8"/>
    <n v="143.91727741935483"/>
    <n v="0.64651440894944212"/>
    <n v="0.9999061376812296"/>
    <n v="0.10739159776807888"/>
    <n v="1.032258064516129E-2"/>
    <n v="17.8453712162787"/>
  </r>
  <r>
    <x v="19"/>
    <x v="1"/>
    <x v="7"/>
    <x v="1"/>
    <s v="Western Europe"/>
    <x v="1"/>
    <x v="3"/>
    <n v="188603.66"/>
    <n v="196313.8"/>
    <n v="1595"/>
    <n v="1648"/>
    <n v="110117.32"/>
    <n v="6140.42"/>
    <n v="1488182.41"/>
    <n v="13150"/>
    <n v="8"/>
    <n v="19"/>
    <n v="118.24680877742946"/>
    <n v="0.58385568975702806"/>
    <n v="0.96072543040784708"/>
    <n v="0.12673423548931748"/>
    <n v="1.1912225705329153E-2"/>
    <n v="30.715107435647724"/>
  </r>
  <r>
    <x v="19"/>
    <x v="1"/>
    <x v="7"/>
    <x v="1"/>
    <s v="Western Europe"/>
    <x v="2"/>
    <x v="0"/>
    <n v="40412.21"/>
    <n v="42594.03"/>
    <n v="546"/>
    <n v="568"/>
    <n v="19250.78"/>
    <n v="770.57"/>
    <n v="491873.57"/>
    <n v="6881"/>
    <n v="2"/>
    <n v="13"/>
    <n v="74.015036630036633"/>
    <n v="0.47636048610061166"/>
    <n v="0.94877638955506205"/>
    <n v="8.2159750929491904E-2"/>
    <n v="2.3809523809523808E-2"/>
    <n v="52.444567008837609"/>
  </r>
  <r>
    <x v="19"/>
    <x v="1"/>
    <x v="7"/>
    <x v="1"/>
    <s v="Western Europe"/>
    <x v="2"/>
    <x v="1"/>
    <n v="41246.26"/>
    <n v="42665.5"/>
    <n v="225"/>
    <n v="233"/>
    <n v="22969.59"/>
    <n v="1074.97"/>
    <n v="402918.53"/>
    <n v="2288"/>
    <n v="2"/>
    <n v="7"/>
    <n v="183.31671111111112"/>
    <n v="0.55688903672720869"/>
    <n v="0.96673565292800978"/>
    <n v="0.10236873444366036"/>
    <n v="3.111111111111111E-2"/>
    <n v="38.369684735387963"/>
  </r>
  <r>
    <x v="19"/>
    <x v="1"/>
    <x v="7"/>
    <x v="1"/>
    <s v="Western Europe"/>
    <x v="2"/>
    <x v="2"/>
    <n v="9382.1200000000008"/>
    <n v="9292.0300000000007"/>
    <n v="65"/>
    <n v="65"/>
    <n v="5507.71"/>
    <n v="520.52"/>
    <n v="127529.81"/>
    <n v="996"/>
    <n v="0"/>
    <n v="2"/>
    <n v="144.3403076923077"/>
    <n v="0.58704322690394062"/>
    <n v="1.0096954056325691"/>
    <n v="7.356805440233935E-2"/>
    <n v="3.0769230769230771E-2"/>
    <n v="18.024513947590872"/>
  </r>
  <r>
    <x v="19"/>
    <x v="1"/>
    <x v="7"/>
    <x v="1"/>
    <s v="Western Europe"/>
    <x v="2"/>
    <x v="3"/>
    <n v="17021.66"/>
    <n v="17783.75"/>
    <n v="144"/>
    <n v="153"/>
    <n v="9075.9"/>
    <n v="464.08"/>
    <n v="181352.32000000001"/>
    <n v="1615"/>
    <n v="1"/>
    <n v="4"/>
    <n v="118.20597222222221"/>
    <n v="0.53319711473499054"/>
    <n v="0.9571468334856259"/>
    <n v="9.3859620874990737E-2"/>
    <n v="2.7777777777777776E-2"/>
    <n v="36.678288226167901"/>
  </r>
  <r>
    <x v="19"/>
    <x v="1"/>
    <x v="7"/>
    <x v="2"/>
    <s v="Southern Europe"/>
    <x v="0"/>
    <x v="0"/>
    <n v="331811.90999999997"/>
    <n v="349196.84"/>
    <n v="4483"/>
    <n v="4678"/>
    <n v="186023.27"/>
    <n v="5879.59"/>
    <n v="3142435.31"/>
    <n v="44779"/>
    <n v="17"/>
    <n v="65"/>
    <n v="74.015594467990184"/>
    <n v="0.56062867062246202"/>
    <n v="0.95021452656902605"/>
    <n v="0.10559068915248408"/>
    <n v="1.4499219272808388E-2"/>
    <n v="56.434531999680246"/>
  </r>
  <r>
    <x v="19"/>
    <x v="1"/>
    <x v="7"/>
    <x v="2"/>
    <s v="Southern Europe"/>
    <x v="0"/>
    <x v="1"/>
    <n v="356155.79"/>
    <n v="340614.16"/>
    <n v="1941"/>
    <n v="1869"/>
    <n v="230084.74"/>
    <n v="8034.04"/>
    <n v="2745509.29"/>
    <n v="16944"/>
    <n v="13"/>
    <n v="38"/>
    <n v="183.49087583719731"/>
    <n v="0.64602274190179532"/>
    <n v="1.0456282557366376"/>
    <n v="0.1297230321883194"/>
    <n v="1.9577537351880475E-2"/>
    <n v="44.330846000268856"/>
  </r>
  <r>
    <x v="19"/>
    <x v="1"/>
    <x v="7"/>
    <x v="2"/>
    <s v="Southern Europe"/>
    <x v="0"/>
    <x v="2"/>
    <n v="86506.53"/>
    <n v="84719.22"/>
    <n v="601"/>
    <n v="596"/>
    <n v="59926.68"/>
    <n v="4839.54"/>
    <n v="845684.31"/>
    <n v="6131"/>
    <n v="5"/>
    <n v="6"/>
    <n v="143.93765391014975"/>
    <n v="0.69274169244795736"/>
    <n v="1.0210968656227004"/>
    <n v="0.10229175234432338"/>
    <n v="9.9833610648918467E-3"/>
    <n v="17.874948858775834"/>
  </r>
  <r>
    <x v="19"/>
    <x v="1"/>
    <x v="7"/>
    <x v="2"/>
    <s v="Southern Europe"/>
    <x v="0"/>
    <x v="3"/>
    <n v="143221.46"/>
    <n v="141558.09"/>
    <n v="1211"/>
    <n v="1187"/>
    <n v="90140.92"/>
    <n v="4510.16"/>
    <n v="1221666.47"/>
    <n v="10910"/>
    <n v="8"/>
    <n v="15"/>
    <n v="118.26710156895128"/>
    <n v="0.62938137901959668"/>
    <n v="1.0117504411086642"/>
    <n v="0.11723450181946959"/>
    <n v="1.2386457473162676E-2"/>
    <n v="31.755294712382707"/>
  </r>
  <r>
    <x v="19"/>
    <x v="1"/>
    <x v="7"/>
    <x v="2"/>
    <s v="Southern Europe"/>
    <x v="1"/>
    <x v="0"/>
    <n v="314436.7"/>
    <n v="320767.34000000003"/>
    <n v="4248"/>
    <n v="4270"/>
    <n v="163663.64000000001"/>
    <n v="5424.57"/>
    <n v="2993191.26"/>
    <n v="43297"/>
    <n v="12"/>
    <n v="74"/>
    <n v="74.01993879472694"/>
    <n v="0.52049789353469234"/>
    <n v="0.98026407551342354"/>
    <n v="0.10505065419708597"/>
    <n v="1.7419962335216574E-2"/>
    <n v="57.965276510396222"/>
  </r>
  <r>
    <x v="19"/>
    <x v="1"/>
    <x v="7"/>
    <x v="2"/>
    <s v="Southern Europe"/>
    <x v="1"/>
    <x v="1"/>
    <n v="295218.63"/>
    <n v="279544.74"/>
    <n v="1609"/>
    <n v="1510"/>
    <n v="181858.51"/>
    <n v="6864.69"/>
    <n v="2336773.59"/>
    <n v="13873"/>
    <n v="14"/>
    <n v="14"/>
    <n v="183.47957116221255"/>
    <n v="0.61601298671428695"/>
    <n v="1.0560693433187118"/>
    <n v="0.12633600074194609"/>
    <n v="8.7010565568676201E-3"/>
    <n v="43.00538407415339"/>
  </r>
  <r>
    <x v="19"/>
    <x v="1"/>
    <x v="7"/>
    <x v="2"/>
    <s v="Southern Europe"/>
    <x v="1"/>
    <x v="2"/>
    <n v="69727.990000000005"/>
    <n v="69118.710000000006"/>
    <n v="484"/>
    <n v="482"/>
    <n v="44005.41"/>
    <n v="3911.14"/>
    <n v="743690.75"/>
    <n v="5653"/>
    <n v="3"/>
    <n v="6"/>
    <n v="144.06609504132231"/>
    <n v="0.63110108293670875"/>
    <n v="1.0088149793304881"/>
    <n v="9.3759388563055282E-2"/>
    <n v="1.2396694214876033E-2"/>
    <n v="17.82804757692131"/>
  </r>
  <r>
    <x v="19"/>
    <x v="1"/>
    <x v="7"/>
    <x v="2"/>
    <s v="Southern Europe"/>
    <x v="1"/>
    <x v="3"/>
    <n v="123152.04"/>
    <n v="121010.3"/>
    <n v="1042"/>
    <n v="1043"/>
    <n v="71739.070000000007"/>
    <n v="3624.5"/>
    <n v="1083929.8600000001"/>
    <n v="10156"/>
    <n v="5"/>
    <n v="12"/>
    <n v="118.18813819577734"/>
    <n v="0.58252441453669801"/>
    <n v="1.0176988239844045"/>
    <n v="0.11361624450497192"/>
    <n v="1.1516314779270634E-2"/>
    <n v="33.977663125948403"/>
  </r>
  <r>
    <x v="19"/>
    <x v="1"/>
    <x v="7"/>
    <x v="2"/>
    <s v="Southern Europe"/>
    <x v="2"/>
    <x v="0"/>
    <n v="29124.71"/>
    <n v="29347.08"/>
    <n v="393"/>
    <n v="394"/>
    <n v="13784.51"/>
    <n v="557.96"/>
    <n v="377931.2"/>
    <n v="5418"/>
    <n v="1"/>
    <n v="11"/>
    <n v="74.108676844783716"/>
    <n v="0.47329260960881675"/>
    <n v="0.99242275551775505"/>
    <n v="7.7063523731303471E-2"/>
    <n v="2.7989821882951654E-2"/>
    <n v="52.198562620976411"/>
  </r>
  <r>
    <x v="19"/>
    <x v="1"/>
    <x v="7"/>
    <x v="2"/>
    <s v="Southern Europe"/>
    <x v="2"/>
    <x v="1"/>
    <n v="26309.23"/>
    <n v="25571.24"/>
    <n v="143"/>
    <n v="137"/>
    <n v="14546.53"/>
    <n v="704.56"/>
    <n v="300538.59999999998"/>
    <n v="1738"/>
    <n v="1"/>
    <n v="2"/>
    <n v="183.98062937062937"/>
    <n v="0.55290595733892633"/>
    <n v="1.0288601569575819"/>
    <n v="8.7540269369724893E-2"/>
    <n v="1.3986013986013986E-2"/>
    <n v="37.341361984784832"/>
  </r>
  <r>
    <x v="19"/>
    <x v="1"/>
    <x v="7"/>
    <x v="2"/>
    <s v="Southern Europe"/>
    <x v="2"/>
    <x v="2"/>
    <n v="7329.09"/>
    <n v="6848.01"/>
    <n v="51"/>
    <n v="47"/>
    <n v="4310.97"/>
    <n v="377.69"/>
    <n v="102331.56"/>
    <n v="774"/>
    <n v="0"/>
    <n v="1"/>
    <n v="143.70764705882354"/>
    <n v="0.58819989930537087"/>
    <n v="1.0702510656380466"/>
    <n v="7.1621013106806936E-2"/>
    <n v="1.9607843137254902E-2"/>
    <n v="19.405041171330986"/>
  </r>
  <r>
    <x v="19"/>
    <x v="1"/>
    <x v="7"/>
    <x v="2"/>
    <s v="Southern Europe"/>
    <x v="2"/>
    <x v="3"/>
    <n v="11504.61"/>
    <n v="11149.1"/>
    <n v="97"/>
    <n v="95"/>
    <n v="6084.6"/>
    <n v="347.16"/>
    <n v="147558.12"/>
    <n v="1390"/>
    <n v="0"/>
    <n v="3"/>
    <n v="118.60422680412371"/>
    <n v="0.5288836388195689"/>
    <n v="1.0318868787615143"/>
    <n v="7.7966634435299123E-2"/>
    <n v="3.0927835051546393E-2"/>
    <n v="33.139215347390248"/>
  </r>
  <r>
    <x v="19"/>
    <x v="1"/>
    <x v="7"/>
    <x v="3"/>
    <s v="Southern Europe"/>
    <x v="0"/>
    <x v="0"/>
    <n v="280213.02"/>
    <n v="267053.53999999998"/>
    <n v="3786"/>
    <n v="3618"/>
    <n v="159401.92000000001"/>
    <n v="5059.6400000000003"/>
    <n v="2809676.64"/>
    <n v="41863"/>
    <n v="13"/>
    <n v="34"/>
    <n v="74.012947702060231"/>
    <n v="0.56885979102612716"/>
    <n v="1.0492765607975092"/>
    <n v="9.9731412508736239E-2"/>
    <n v="8.9804543053354467E-3"/>
    <n v="55.382007415547349"/>
  </r>
  <r>
    <x v="19"/>
    <x v="1"/>
    <x v="7"/>
    <x v="3"/>
    <s v="Southern Europe"/>
    <x v="0"/>
    <x v="1"/>
    <n v="243269.86"/>
    <n v="231127.12"/>
    <n v="1326"/>
    <n v="1236"/>
    <n v="160330.71"/>
    <n v="6226.58"/>
    <n v="2144116"/>
    <n v="12260"/>
    <n v="12"/>
    <n v="23"/>
    <n v="183.46143288084463"/>
    <n v="0.65906524548499346"/>
    <n v="1.0525370627211552"/>
    <n v="0.11345928112098412"/>
    <n v="1.7345399698340876E-2"/>
    <n v="39.069579126904337"/>
  </r>
  <r>
    <x v="19"/>
    <x v="1"/>
    <x v="7"/>
    <x v="3"/>
    <s v="Southern Europe"/>
    <x v="0"/>
    <x v="2"/>
    <n v="61201.69"/>
    <n v="53811.25"/>
    <n v="425"/>
    <n v="370"/>
    <n v="41684.6"/>
    <n v="3312.1"/>
    <n v="710845.64"/>
    <n v="5480"/>
    <n v="3"/>
    <n v="7"/>
    <n v="144.00397647058824"/>
    <n v="0.68110210682090633"/>
    <n v="1.1373400543566634"/>
    <n v="8.6097018193710809E-2"/>
    <n v="1.6470588235294119E-2"/>
    <n v="18.478213218199933"/>
  </r>
  <r>
    <x v="19"/>
    <x v="1"/>
    <x v="7"/>
    <x v="3"/>
    <s v="Southern Europe"/>
    <x v="0"/>
    <x v="3"/>
    <n v="111458.13"/>
    <n v="105992.25"/>
    <n v="943"/>
    <n v="906"/>
    <n v="68678.070000000007"/>
    <n v="3593.48"/>
    <n v="1001171.76"/>
    <n v="9251"/>
    <n v="6"/>
    <n v="13"/>
    <n v="118.19525980911983"/>
    <n v="0.61617820072882978"/>
    <n v="1.0515686760116896"/>
    <n v="0.11132768067689006"/>
    <n v="1.3785790031813362E-2"/>
    <n v="31.016766477064017"/>
  </r>
  <r>
    <x v="19"/>
    <x v="1"/>
    <x v="7"/>
    <x v="3"/>
    <s v="Southern Europe"/>
    <x v="1"/>
    <x v="0"/>
    <n v="258496.93"/>
    <n v="246515.47"/>
    <n v="3492"/>
    <n v="3336"/>
    <n v="136888.5"/>
    <n v="4227.03"/>
    <n v="2639412.42"/>
    <n v="37603"/>
    <n v="13"/>
    <n v="45"/>
    <n v="74.025466781214206"/>
    <n v="0.52955561213048064"/>
    <n v="1.0486032783256969"/>
    <n v="9.7937301515009165E-2"/>
    <n v="1.2886597938144329E-2"/>
    <n v="61.153322782189861"/>
  </r>
  <r>
    <x v="19"/>
    <x v="1"/>
    <x v="7"/>
    <x v="3"/>
    <s v="Southern Europe"/>
    <x v="1"/>
    <x v="1"/>
    <n v="248848.49"/>
    <n v="236496.75"/>
    <n v="1356"/>
    <n v="1281"/>
    <n v="153948.32"/>
    <n v="5628.04"/>
    <n v="2068873.66"/>
    <n v="12403"/>
    <n v="11"/>
    <n v="16"/>
    <n v="183.51658554572271"/>
    <n v="0.61864277335980622"/>
    <n v="1.0522279481641925"/>
    <n v="0.12028211041171069"/>
    <n v="1.1799410029498525E-2"/>
    <n v="44.215835352982566"/>
  </r>
  <r>
    <x v="19"/>
    <x v="1"/>
    <x v="7"/>
    <x v="3"/>
    <s v="Southern Europe"/>
    <x v="1"/>
    <x v="2"/>
    <n v="60986.37"/>
    <n v="57447.13"/>
    <n v="424"/>
    <n v="393"/>
    <n v="39049.58"/>
    <n v="3634.7"/>
    <n v="687332.6"/>
    <n v="5135"/>
    <n v="3"/>
    <n v="7"/>
    <n v="143.83577830188679"/>
    <n v="0.64030011951850885"/>
    <n v="1.0616086478123452"/>
    <n v="8.8729051990259156E-2"/>
    <n v="1.6509433962264151E-2"/>
    <n v="16.778928109610149"/>
  </r>
  <r>
    <x v="19"/>
    <x v="1"/>
    <x v="7"/>
    <x v="3"/>
    <s v="Southern Europe"/>
    <x v="1"/>
    <x v="3"/>
    <n v="102562.32"/>
    <n v="99125.97"/>
    <n v="868"/>
    <n v="844"/>
    <n v="59389.63"/>
    <n v="3367.62"/>
    <n v="944943.27"/>
    <n v="9044"/>
    <n v="4"/>
    <n v="15"/>
    <n v="118.15935483870969"/>
    <n v="0.57905895654466466"/>
    <n v="1.0346664955712415"/>
    <n v="0.10853807128548575"/>
    <n v="1.7281105990783412E-2"/>
    <n v="30.455431432287494"/>
  </r>
  <r>
    <x v="19"/>
    <x v="1"/>
    <x v="7"/>
    <x v="3"/>
    <s v="Southern Europe"/>
    <x v="2"/>
    <x v="0"/>
    <n v="21039.49"/>
    <n v="20278.48"/>
    <n v="284"/>
    <n v="275"/>
    <n v="10103.84"/>
    <n v="358.93"/>
    <n v="324843.18"/>
    <n v="4558"/>
    <n v="1"/>
    <n v="6"/>
    <n v="74.082711267605646"/>
    <n v="0.48023217292814602"/>
    <n v="1.0375279606755536"/>
    <n v="6.4768144432030259E-2"/>
    <n v="2.1126760563380281E-2"/>
    <n v="58.617251274621793"/>
  </r>
  <r>
    <x v="19"/>
    <x v="1"/>
    <x v="7"/>
    <x v="3"/>
    <s v="Southern Europe"/>
    <x v="2"/>
    <x v="1"/>
    <n v="20477.7"/>
    <n v="19363.55"/>
    <n v="112"/>
    <n v="104"/>
    <n v="11423.98"/>
    <n v="501.16"/>
    <n v="255146.66"/>
    <n v="1479"/>
    <n v="1"/>
    <n v="2"/>
    <n v="182.83660714285716"/>
    <n v="0.55787417532242389"/>
    <n v="1.057538519537998"/>
    <n v="8.0258546202407674E-2"/>
    <n v="1.7857142857142856E-2"/>
    <n v="40.860603400111742"/>
  </r>
  <r>
    <x v="19"/>
    <x v="1"/>
    <x v="7"/>
    <x v="3"/>
    <s v="Southern Europe"/>
    <x v="2"/>
    <x v="2"/>
    <n v="5351.39"/>
    <n v="4691.25"/>
    <n v="37"/>
    <n v="32"/>
    <n v="3134.88"/>
    <n v="296.94"/>
    <n v="84681.36"/>
    <n v="654"/>
    <n v="0"/>
    <n v="1"/>
    <n v="144.63216216216216"/>
    <n v="0.58580667826489941"/>
    <n v="1.1407172928324008"/>
    <n v="6.3194426730983064E-2"/>
    <n v="2.7027027027027029E-2"/>
    <n v="18.021788913585237"/>
  </r>
  <r>
    <x v="19"/>
    <x v="1"/>
    <x v="7"/>
    <x v="3"/>
    <s v="Southern Europe"/>
    <x v="2"/>
    <x v="3"/>
    <n v="8562.57"/>
    <n v="8336.32"/>
    <n v="72"/>
    <n v="71"/>
    <n v="4497.03"/>
    <n v="242.79"/>
    <n v="117247.62"/>
    <n v="1021"/>
    <n v="0"/>
    <n v="2"/>
    <n v="118.92458333333333"/>
    <n v="0.52519629036609339"/>
    <n v="1.0271402729261832"/>
    <n v="7.3029797960930898E-2"/>
    <n v="2.7777777777777776E-2"/>
    <n v="35.267391572964293"/>
  </r>
  <r>
    <x v="19"/>
    <x v="1"/>
    <x v="7"/>
    <x v="4"/>
    <s v="Western Europe"/>
    <x v="0"/>
    <x v="0"/>
    <n v="219661.4"/>
    <n v="215292.95"/>
    <n v="2968"/>
    <n v="2864"/>
    <n v="124318.14"/>
    <n v="3817.45"/>
    <n v="1548731.36"/>
    <n v="22373"/>
    <n v="10"/>
    <n v="41"/>
    <n v="74.009905660377356"/>
    <n v="0.56595350844527081"/>
    <n v="1.0202907248007889"/>
    <n v="0.14183311946366217"/>
    <n v="1.3814016172506738E-2"/>
    <n v="57.541395434124873"/>
  </r>
  <r>
    <x v="19"/>
    <x v="1"/>
    <x v="7"/>
    <x v="4"/>
    <s v="Western Europe"/>
    <x v="0"/>
    <x v="1"/>
    <n v="228713.28"/>
    <n v="214344.75"/>
    <n v="1246"/>
    <n v="1163"/>
    <n v="147653.12"/>
    <n v="5357.41"/>
    <n v="1284199.7"/>
    <n v="7306"/>
    <n v="8"/>
    <n v="12"/>
    <n v="183.55800963081862"/>
    <n v="0.64558175196473067"/>
    <n v="1.0670346719478783"/>
    <n v="0.17809790798113409"/>
    <n v="9.630818619582664E-3"/>
    <n v="42.691016741298505"/>
  </r>
  <r>
    <x v="19"/>
    <x v="1"/>
    <x v="7"/>
    <x v="4"/>
    <s v="Western Europe"/>
    <x v="0"/>
    <x v="2"/>
    <n v="47861.66"/>
    <n v="43998.720000000001"/>
    <n v="333"/>
    <n v="309"/>
    <n v="32948.04"/>
    <n v="2855.79"/>
    <n v="392699.34"/>
    <n v="3010"/>
    <n v="2"/>
    <n v="6"/>
    <n v="143.72870870870872"/>
    <n v="0.68840153057791975"/>
    <n v="1.087796644993309"/>
    <n v="0.12187863621059307"/>
    <n v="1.8018018018018018E-2"/>
    <n v="16.759516631124839"/>
  </r>
  <r>
    <x v="19"/>
    <x v="1"/>
    <x v="7"/>
    <x v="4"/>
    <s v="Western Europe"/>
    <x v="0"/>
    <x v="3"/>
    <n v="91531.24"/>
    <n v="89465.19"/>
    <n v="774"/>
    <n v="742"/>
    <n v="56463.87"/>
    <n v="2869.38"/>
    <n v="565392.82999999996"/>
    <n v="5217"/>
    <n v="4"/>
    <n v="9"/>
    <n v="118.25741602067184"/>
    <n v="0.61688085947486349"/>
    <n v="1.0230933394317947"/>
    <n v="0.16188963698036285"/>
    <n v="1.1627906976744186E-2"/>
    <n v="31.899309258446078"/>
  </r>
  <r>
    <x v="19"/>
    <x v="1"/>
    <x v="7"/>
    <x v="4"/>
    <s v="Western Europe"/>
    <x v="1"/>
    <x v="0"/>
    <n v="182475.34"/>
    <n v="178100.54"/>
    <n v="2465"/>
    <n v="2397"/>
    <n v="94313.03"/>
    <n v="3160.55"/>
    <n v="1413774.65"/>
    <n v="21020"/>
    <n v="9"/>
    <n v="46"/>
    <n v="74.02650709939148"/>
    <n v="0.51685356498034196"/>
    <n v="1.0245636537654517"/>
    <n v="0.12906960808782361"/>
    <n v="1.8661257606490872E-2"/>
    <n v="57.73531189191754"/>
  </r>
  <r>
    <x v="19"/>
    <x v="1"/>
    <x v="7"/>
    <x v="4"/>
    <s v="Western Europe"/>
    <x v="1"/>
    <x v="1"/>
    <n v="176504.72"/>
    <n v="172659.84"/>
    <n v="962"/>
    <n v="938"/>
    <n v="107528.75"/>
    <n v="4392.63"/>
    <n v="1126598.97"/>
    <n v="6844"/>
    <n v="9"/>
    <n v="13"/>
    <n v="183.47683991683991"/>
    <n v="0.60921175365735258"/>
    <n v="1.0222685252111898"/>
    <n v="0.15667040774944077"/>
    <n v="1.3513513513513514E-2"/>
    <n v="40.182013964299294"/>
  </r>
  <r>
    <x v="19"/>
    <x v="1"/>
    <x v="7"/>
    <x v="4"/>
    <s v="Western Europe"/>
    <x v="1"/>
    <x v="2"/>
    <n v="47498.03"/>
    <n v="43296.66"/>
    <n v="330"/>
    <n v="304"/>
    <n v="30505.46"/>
    <n v="2615.4499999999998"/>
    <n v="371256.66"/>
    <n v="2901"/>
    <n v="2"/>
    <n v="5"/>
    <n v="143.93342424242425"/>
    <n v="0.64224684686922806"/>
    <n v="1.0970368153109269"/>
    <n v="0.12793852640919628"/>
    <n v="1.5151515151515152E-2"/>
    <n v="18.160557456651819"/>
  </r>
  <r>
    <x v="19"/>
    <x v="1"/>
    <x v="7"/>
    <x v="4"/>
    <s v="Western Europe"/>
    <x v="1"/>
    <x v="3"/>
    <n v="79949.36"/>
    <n v="80081.22"/>
    <n v="676"/>
    <n v="674"/>
    <n v="47029.25"/>
    <n v="2299.64"/>
    <n v="535785.30000000005"/>
    <n v="4806"/>
    <n v="4"/>
    <n v="13"/>
    <n v="118.26828402366864"/>
    <n v="0.5882379796411128"/>
    <n v="0.99835342168863062"/>
    <n v="0.14921902485939795"/>
    <n v="1.9230769230769232E-2"/>
    <n v="34.766032944286934"/>
  </r>
  <r>
    <x v="19"/>
    <x v="1"/>
    <x v="7"/>
    <x v="4"/>
    <s v="Western Europe"/>
    <x v="2"/>
    <x v="0"/>
    <n v="22057.96"/>
    <n v="22530.01"/>
    <n v="298"/>
    <n v="303"/>
    <n v="10479.549999999999"/>
    <n v="388.74"/>
    <n v="231447.22"/>
    <n v="3507"/>
    <n v="1"/>
    <n v="8"/>
    <n v="74.02"/>
    <n v="0.47509153158315637"/>
    <n v="0.97904794538484452"/>
    <n v="9.5304493179913755E-2"/>
    <n v="2.6845637583892617E-2"/>
    <n v="56.742192725214792"/>
  </r>
  <r>
    <x v="19"/>
    <x v="1"/>
    <x v="7"/>
    <x v="4"/>
    <s v="Western Europe"/>
    <x v="2"/>
    <x v="1"/>
    <n v="21531.83"/>
    <n v="20905.259999999998"/>
    <n v="117"/>
    <n v="112"/>
    <n v="11764.62"/>
    <n v="489"/>
    <n v="178593.38"/>
    <n v="1059"/>
    <n v="1"/>
    <n v="2"/>
    <n v="184.03273504273506"/>
    <n v="0.54638272733901394"/>
    <n v="1.0299718826745041"/>
    <n v="0.12056342737899917"/>
    <n v="1.7094017094017096E-2"/>
    <n v="44.032372188139064"/>
  </r>
  <r>
    <x v="19"/>
    <x v="1"/>
    <x v="7"/>
    <x v="4"/>
    <s v="Western Europe"/>
    <x v="2"/>
    <x v="2"/>
    <n v="5124.0600000000004"/>
    <n v="4865.13"/>
    <n v="36"/>
    <n v="35"/>
    <n v="3009.2"/>
    <n v="255.18"/>
    <n v="61617.59"/>
    <n v="481"/>
    <n v="0"/>
    <n v="1"/>
    <n v="142.33500000000001"/>
    <n v="0.58726868928154619"/>
    <n v="1.0532215994228316"/>
    <n v="8.3159045980214424E-2"/>
    <n v="2.7777777777777776E-2"/>
    <n v="20.080178697390078"/>
  </r>
  <r>
    <x v="19"/>
    <x v="1"/>
    <x v="7"/>
    <x v="4"/>
    <s v="Western Europe"/>
    <x v="2"/>
    <x v="3"/>
    <n v="8384.43"/>
    <n v="8409.18"/>
    <n v="71"/>
    <n v="72"/>
    <n v="4479.7700000000004"/>
    <n v="244.28"/>
    <n v="82661.259999999995"/>
    <n v="753"/>
    <n v="0"/>
    <n v="2"/>
    <n v="118.09056338028169"/>
    <n v="0.53429630875324863"/>
    <n v="0.99705678793889529"/>
    <n v="0.10143119037866107"/>
    <n v="2.8169014084507043E-2"/>
    <n v="34.323030948092352"/>
  </r>
  <r>
    <x v="19"/>
    <x v="1"/>
    <x v="7"/>
    <x v="5"/>
    <s v="Central &amp; Eastern Europe"/>
    <x v="0"/>
    <x v="0"/>
    <n v="178144.8"/>
    <n v="169194.17"/>
    <n v="2407"/>
    <n v="2251"/>
    <n v="100230.31"/>
    <n v="3464.69"/>
    <n v="2014275.85"/>
    <n v="27874"/>
    <n v="10"/>
    <n v="29"/>
    <n v="74.011134191940172"/>
    <n v="0.56263393598915046"/>
    <n v="1.0529015272807567"/>
    <n v="8.8441113961625462E-2"/>
    <n v="1.2048192771084338E-2"/>
    <n v="51.417240792105495"/>
  </r>
  <r>
    <x v="19"/>
    <x v="1"/>
    <x v="7"/>
    <x v="5"/>
    <s v="Central &amp; Eastern Europe"/>
    <x v="0"/>
    <x v="1"/>
    <n v="161498.49"/>
    <n v="146964.45000000001"/>
    <n v="880"/>
    <n v="806"/>
    <n v="105986.91"/>
    <n v="4274.71"/>
    <n v="1544241.83"/>
    <n v="8709"/>
    <n v="7"/>
    <n v="10"/>
    <n v="183.52101136363635"/>
    <n v="0.65627183263447242"/>
    <n v="1.0988949368367655"/>
    <n v="0.10458108753601111"/>
    <n v="1.1363636363636364E-2"/>
    <n v="37.779987414350913"/>
  </r>
  <r>
    <x v="19"/>
    <x v="1"/>
    <x v="7"/>
    <x v="5"/>
    <s v="Central &amp; Eastern Europe"/>
    <x v="0"/>
    <x v="2"/>
    <n v="49453.64"/>
    <n v="44482"/>
    <n v="344"/>
    <n v="315"/>
    <n v="33974.11"/>
    <n v="2669.61"/>
    <n v="534524.80000000005"/>
    <n v="4172"/>
    <n v="2"/>
    <n v="3"/>
    <n v="143.76058139534882"/>
    <n v="0.68698906693218131"/>
    <n v="1.1117674564992581"/>
    <n v="9.2518887804644415E-2"/>
    <n v="8.7209302325581394E-3"/>
    <n v="18.524668397256526"/>
  </r>
  <r>
    <x v="19"/>
    <x v="1"/>
    <x v="7"/>
    <x v="5"/>
    <s v="Central &amp; Eastern Europe"/>
    <x v="0"/>
    <x v="3"/>
    <n v="71679.95"/>
    <n v="65695.39"/>
    <n v="606"/>
    <n v="546"/>
    <n v="44081.59"/>
    <n v="2288.9899999999998"/>
    <n v="726973.43999999994"/>
    <n v="6765"/>
    <n v="3"/>
    <n v="5"/>
    <n v="118.28374587458745"/>
    <n v="0.61497796803708704"/>
    <n v="1.0910955852457835"/>
    <n v="9.8600507330776771E-2"/>
    <n v="8.2508250825082501E-3"/>
    <n v="31.315099672781447"/>
  </r>
  <r>
    <x v="19"/>
    <x v="1"/>
    <x v="7"/>
    <x v="5"/>
    <s v="Central &amp; Eastern Europe"/>
    <x v="1"/>
    <x v="0"/>
    <n v="158685.39000000001"/>
    <n v="155600.93"/>
    <n v="2144"/>
    <n v="2115"/>
    <n v="83654.66"/>
    <n v="2829.55"/>
    <n v="1774277.78"/>
    <n v="25576"/>
    <n v="7"/>
    <n v="35"/>
    <n v="74.013708022388073"/>
    <n v="0.52717304346669847"/>
    <n v="1.0198228892333743"/>
    <n v="8.9436610089317595E-2"/>
    <n v="1.632462686567164E-2"/>
    <n v="56.081493523705184"/>
  </r>
  <r>
    <x v="19"/>
    <x v="1"/>
    <x v="7"/>
    <x v="5"/>
    <s v="Central &amp; Eastern Europe"/>
    <x v="1"/>
    <x v="1"/>
    <n v="149994.57999999999"/>
    <n v="136834.32999999999"/>
    <n v="817"/>
    <n v="753"/>
    <n v="92004"/>
    <n v="3980.91"/>
    <n v="1484656.31"/>
    <n v="8464"/>
    <n v="8"/>
    <n v="14"/>
    <n v="183.5918971848225"/>
    <n v="0.61338216354217601"/>
    <n v="1.0961765223683266"/>
    <n v="0.10102983363200065"/>
    <n v="1.7135862913096694E-2"/>
    <n v="37.678465476486529"/>
  </r>
  <r>
    <x v="19"/>
    <x v="1"/>
    <x v="7"/>
    <x v="5"/>
    <s v="Central &amp; Eastern Europe"/>
    <x v="1"/>
    <x v="2"/>
    <n v="41544.99"/>
    <n v="38057.33"/>
    <n v="289"/>
    <n v="264"/>
    <n v="26805.42"/>
    <n v="2446.84"/>
    <n v="474861.61"/>
    <n v="3518"/>
    <n v="2"/>
    <n v="5"/>
    <n v="143.75429065743944"/>
    <n v="0.64521426049205932"/>
    <n v="1.0916422670744372"/>
    <n v="8.7488626423180421E-2"/>
    <n v="1.7301038062283738E-2"/>
    <n v="16.979038269768353"/>
  </r>
  <r>
    <x v="19"/>
    <x v="1"/>
    <x v="7"/>
    <x v="5"/>
    <s v="Central &amp; Eastern Europe"/>
    <x v="1"/>
    <x v="3"/>
    <n v="61861.35"/>
    <n v="61160.36"/>
    <n v="523"/>
    <n v="526"/>
    <n v="35621.96"/>
    <n v="1880.09"/>
    <n v="668356.1"/>
    <n v="5894"/>
    <n v="3"/>
    <n v="8"/>
    <n v="118.28173996175907"/>
    <n v="0.57583547724063566"/>
    <n v="1.0114615087288563"/>
    <n v="9.2557470486167484E-2"/>
    <n v="1.5296367112810707E-2"/>
    <n v="32.903398241573541"/>
  </r>
  <r>
    <x v="19"/>
    <x v="1"/>
    <x v="7"/>
    <x v="5"/>
    <s v="Central &amp; Eastern Europe"/>
    <x v="2"/>
    <x v="0"/>
    <n v="15348.76"/>
    <n v="15588.83"/>
    <n v="207"/>
    <n v="209"/>
    <n v="7379.19"/>
    <n v="254.64"/>
    <n v="237858.51"/>
    <n v="3356"/>
    <n v="1"/>
    <n v="6"/>
    <n v="74.148599033816424"/>
    <n v="0.48076782749876862"/>
    <n v="0.98459987054833498"/>
    <n v="6.4528950425191856E-2"/>
    <n v="2.8985507246376812E-2"/>
    <n v="60.276311655670753"/>
  </r>
  <r>
    <x v="19"/>
    <x v="1"/>
    <x v="7"/>
    <x v="5"/>
    <s v="Central &amp; Eastern Europe"/>
    <x v="2"/>
    <x v="1"/>
    <n v="13834.45"/>
    <n v="13050.1"/>
    <n v="75"/>
    <n v="70"/>
    <n v="7775.81"/>
    <n v="315.06"/>
    <n v="186943.75"/>
    <n v="1079"/>
    <n v="1"/>
    <n v="1"/>
    <n v="184.45933333333335"/>
    <n v="0.56206137576846205"/>
    <n v="1.0601029877165693"/>
    <n v="7.4003276386613623E-2"/>
    <n v="1.3333333333333334E-2"/>
    <n v="43.910524979369008"/>
  </r>
  <r>
    <x v="19"/>
    <x v="1"/>
    <x v="7"/>
    <x v="5"/>
    <s v="Central &amp; Eastern Europe"/>
    <x v="2"/>
    <x v="2"/>
    <n v="3716.67"/>
    <n v="3341.85"/>
    <n v="26"/>
    <n v="24"/>
    <n v="2184"/>
    <n v="210.22"/>
    <n v="60848.77"/>
    <n v="468"/>
    <n v="0"/>
    <n v="1"/>
    <n v="142.94884615384615"/>
    <n v="0.58762279136969386"/>
    <n v="1.1121594326495803"/>
    <n v="6.1080445833169683E-2"/>
    <n v="3.8461538461538464E-2"/>
    <n v="17.679906764342117"/>
  </r>
  <r>
    <x v="19"/>
    <x v="1"/>
    <x v="7"/>
    <x v="5"/>
    <s v="Central &amp; Eastern Europe"/>
    <x v="2"/>
    <x v="3"/>
    <n v="5657.35"/>
    <n v="5211.6099999999997"/>
    <n v="48"/>
    <n v="44"/>
    <n v="3001.65"/>
    <n v="183.56"/>
    <n v="87420.56"/>
    <n v="790"/>
    <n v="0"/>
    <n v="1"/>
    <n v="117.86145833333335"/>
    <n v="0.5305752693398853"/>
    <n v="1.0855282724532345"/>
    <n v="6.4714181652462538E-2"/>
    <n v="2.0833333333333332E-2"/>
    <n v="30.820167792547398"/>
  </r>
  <r>
    <x v="19"/>
    <x v="1"/>
    <x v="7"/>
    <x v="6"/>
    <s v="DACH"/>
    <x v="0"/>
    <x v="0"/>
    <n v="184372.37"/>
    <n v="195053.51"/>
    <n v="2491"/>
    <n v="2658"/>
    <n v="102874.74"/>
    <n v="2988.87"/>
    <n v="1166367.5900000001"/>
    <n v="16242"/>
    <n v="9"/>
    <n v="54"/>
    <n v="74.015403452428743"/>
    <n v="0.55797265067428492"/>
    <n v="0.94523994979634041"/>
    <n v="0.15807398249123158"/>
    <n v="2.1678040947410677E-2"/>
    <n v="61.686312887479218"/>
  </r>
  <r>
    <x v="19"/>
    <x v="1"/>
    <x v="7"/>
    <x v="6"/>
    <s v="DACH"/>
    <x v="0"/>
    <x v="1"/>
    <n v="179713.31"/>
    <n v="171667.97"/>
    <n v="979"/>
    <n v="952"/>
    <n v="116087.7"/>
    <n v="4766.5200000000004"/>
    <n v="991487.44"/>
    <n v="6039"/>
    <n v="9"/>
    <n v="15"/>
    <n v="183.5682431052094"/>
    <n v="0.64596050231337898"/>
    <n v="1.0468657024370942"/>
    <n v="0.18125626482973906"/>
    <n v="1.5321756894790603E-2"/>
    <n v="37.703253107088607"/>
  </r>
  <r>
    <x v="19"/>
    <x v="1"/>
    <x v="7"/>
    <x v="6"/>
    <s v="DACH"/>
    <x v="0"/>
    <x v="2"/>
    <n v="42287.75"/>
    <n v="40369.82"/>
    <n v="294"/>
    <n v="283"/>
    <n v="29070.38"/>
    <n v="2359.7399999999998"/>
    <n v="324439.64"/>
    <n v="2408"/>
    <n v="2"/>
    <n v="3"/>
    <n v="143.83588435374151"/>
    <n v="0.68744210793906035"/>
    <n v="1.0475090054897447"/>
    <n v="0.13034088559585383"/>
    <n v="1.020408163265306E-2"/>
    <n v="17.920512429335435"/>
  </r>
  <r>
    <x v="19"/>
    <x v="1"/>
    <x v="7"/>
    <x v="6"/>
    <s v="DACH"/>
    <x v="0"/>
    <x v="3"/>
    <n v="72925.03"/>
    <n v="74048.56"/>
    <n v="617"/>
    <n v="639"/>
    <n v="45956.56"/>
    <n v="2355.02"/>
    <n v="465966.06"/>
    <n v="4053"/>
    <n v="3"/>
    <n v="8"/>
    <n v="118.19291734197731"/>
    <n v="0.63018911339494821"/>
    <n v="0.98482711885281771"/>
    <n v="0.15650287920111605"/>
    <n v="1.2965964343598054E-2"/>
    <n v="30.96577948382604"/>
  </r>
  <r>
    <x v="19"/>
    <x v="1"/>
    <x v="7"/>
    <x v="6"/>
    <s v="DACH"/>
    <x v="1"/>
    <x v="0"/>
    <n v="150788.48000000001"/>
    <n v="159611.16"/>
    <n v="2037"/>
    <n v="2140"/>
    <n v="79639.87"/>
    <n v="2659.19"/>
    <n v="998774.09"/>
    <n v="14875"/>
    <n v="8"/>
    <n v="41"/>
    <n v="74.024781541482582"/>
    <n v="0.52815619601709618"/>
    <n v="0.9447239152951461"/>
    <n v="0.15097355999693585"/>
    <n v="2.0127638684339717E-2"/>
    <n v="56.704665706474529"/>
  </r>
  <r>
    <x v="19"/>
    <x v="1"/>
    <x v="7"/>
    <x v="6"/>
    <s v="DACH"/>
    <x v="1"/>
    <x v="1"/>
    <n v="156755.29"/>
    <n v="150375.73000000001"/>
    <n v="854"/>
    <n v="835"/>
    <n v="96748.78"/>
    <n v="3655.73"/>
    <n v="864118.67"/>
    <n v="5010"/>
    <n v="8"/>
    <n v="13"/>
    <n v="183.55420374707262"/>
    <n v="0.61719626814508133"/>
    <n v="1.0424241332028779"/>
    <n v="0.18140481792853752"/>
    <n v="1.5222482435597189E-2"/>
    <n v="42.879340104438789"/>
  </r>
  <r>
    <x v="19"/>
    <x v="1"/>
    <x v="7"/>
    <x v="6"/>
    <s v="DACH"/>
    <x v="1"/>
    <x v="2"/>
    <n v="36161.300000000003"/>
    <n v="35657.68"/>
    <n v="251"/>
    <n v="246"/>
    <n v="23496.639999999999"/>
    <n v="1836.44"/>
    <n v="280829.07"/>
    <n v="2170"/>
    <n v="1"/>
    <n v="2"/>
    <n v="144.06892430278884"/>
    <n v="0.64977309997151644"/>
    <n v="1.0141237455717815"/>
    <n v="0.12876622779828314"/>
    <n v="7.9681274900398405E-3"/>
    <n v="19.690978196946265"/>
  </r>
  <r>
    <x v="19"/>
    <x v="1"/>
    <x v="7"/>
    <x v="6"/>
    <s v="DACH"/>
    <x v="1"/>
    <x v="3"/>
    <n v="63372.34"/>
    <n v="64741.120000000003"/>
    <n v="536"/>
    <n v="557"/>
    <n v="37240.449999999997"/>
    <n v="1720.74"/>
    <n v="389551.26"/>
    <n v="3711"/>
    <n v="2"/>
    <n v="9"/>
    <n v="118.23197761194029"/>
    <n v="0.58764517769108726"/>
    <n v="0.97885764101702277"/>
    <n v="0.16268036201448816"/>
    <n v="1.6791044776119403E-2"/>
    <n v="36.828538884433442"/>
  </r>
  <r>
    <x v="19"/>
    <x v="1"/>
    <x v="7"/>
    <x v="6"/>
    <s v="DACH"/>
    <x v="2"/>
    <x v="0"/>
    <n v="13516.43"/>
    <n v="13749.01"/>
    <n v="183"/>
    <n v="187"/>
    <n v="6468.81"/>
    <n v="221.61"/>
    <n v="136457.07999999999"/>
    <n v="1965"/>
    <n v="1"/>
    <n v="3"/>
    <n v="73.860273224043723"/>
    <n v="0.47858865099734177"/>
    <n v="0.98308387294794319"/>
    <n v="9.9052610535122113E-2"/>
    <n v="1.6393442622950821E-2"/>
    <n v="60.99196787148594"/>
  </r>
  <r>
    <x v="19"/>
    <x v="1"/>
    <x v="7"/>
    <x v="6"/>
    <s v="DACH"/>
    <x v="2"/>
    <x v="1"/>
    <n v="13546.24"/>
    <n v="13331.72"/>
    <n v="74"/>
    <n v="74"/>
    <n v="7429.75"/>
    <n v="354.23"/>
    <n v="109293.19"/>
    <n v="644"/>
    <n v="0"/>
    <n v="2"/>
    <n v="183.05729729729728"/>
    <n v="0.54847322947179444"/>
    <n v="1.0160909470045876"/>
    <n v="0.12394404445510282"/>
    <n v="2.7027027027027029E-2"/>
    <n v="38.24136860232052"/>
  </r>
  <r>
    <x v="19"/>
    <x v="1"/>
    <x v="7"/>
    <x v="6"/>
    <s v="DACH"/>
    <x v="2"/>
    <x v="2"/>
    <n v="3158.45"/>
    <n v="2911.03"/>
    <n v="22"/>
    <n v="20"/>
    <n v="1846.22"/>
    <n v="171.94"/>
    <n v="35034.53"/>
    <n v="259"/>
    <n v="0"/>
    <n v="1"/>
    <n v="143.56590909090909"/>
    <n v="0.58453355285029052"/>
    <n v="1.0849939712060679"/>
    <n v="9.0152486703831899E-2"/>
    <n v="4.5454545454545456E-2"/>
    <n v="18.369489356752354"/>
  </r>
  <r>
    <x v="19"/>
    <x v="1"/>
    <x v="7"/>
    <x v="6"/>
    <s v="DACH"/>
    <x v="2"/>
    <x v="3"/>
    <n v="5674.2"/>
    <n v="5624.02"/>
    <n v="48"/>
    <n v="48"/>
    <n v="2959.31"/>
    <n v="182.91"/>
    <n v="49991.85"/>
    <n v="432"/>
    <n v="0"/>
    <n v="2"/>
    <n v="118.21249999999999"/>
    <n v="0.52153783793310071"/>
    <n v="1.0089224433768016"/>
    <n v="0.11350250090764795"/>
    <n v="4.1666666666666664E-2"/>
    <n v="31.021814006888633"/>
  </r>
  <r>
    <x v="20"/>
    <x v="1"/>
    <x v="8"/>
    <x v="0"/>
    <s v="DACH"/>
    <x v="0"/>
    <x v="0"/>
    <n v="1218274.3400000001"/>
    <n v="1216818.06"/>
    <n v="16460"/>
    <n v="16399"/>
    <n v="675291.11"/>
    <n v="23147.05"/>
    <n v="6777368.1900000004"/>
    <n v="93719"/>
    <n v="61"/>
    <n v="192"/>
    <n v="74.014236938031601"/>
    <n v="0.55430134890635552"/>
    <n v="1.0011967935452897"/>
    <n v="0.17975625727366598"/>
    <n v="1.1664641555285541E-2"/>
    <n v="52.631948347629617"/>
  </r>
  <r>
    <x v="20"/>
    <x v="1"/>
    <x v="8"/>
    <x v="0"/>
    <s v="DACH"/>
    <x v="0"/>
    <x v="1"/>
    <n v="1090758.1200000001"/>
    <n v="1058135.07"/>
    <n v="5944"/>
    <n v="5822"/>
    <n v="705856.91"/>
    <n v="25265.59"/>
    <n v="5348695.28"/>
    <n v="30001"/>
    <n v="60"/>
    <n v="64"/>
    <n v="183.50574024226111"/>
    <n v="0.64712505646989815"/>
    <n v="1.0308307048172971"/>
    <n v="0.20392975537017322"/>
    <n v="1.0767160161507403E-2"/>
    <n v="43.171686075805084"/>
  </r>
  <r>
    <x v="20"/>
    <x v="1"/>
    <x v="8"/>
    <x v="0"/>
    <s v="DACH"/>
    <x v="0"/>
    <x v="2"/>
    <n v="270544.49"/>
    <n v="257294.27"/>
    <n v="1880"/>
    <n v="1760"/>
    <n v="188081.51"/>
    <n v="14773.57"/>
    <n v="1766033.86"/>
    <n v="13821"/>
    <n v="15"/>
    <n v="33"/>
    <n v="143.90664361702127"/>
    <n v="0.6951962318655982"/>
    <n v="1.0514983096980746"/>
    <n v="0.15319326323675356"/>
    <n v="1.7553191489361703E-2"/>
    <n v="18.312736190372402"/>
  </r>
  <r>
    <x v="20"/>
    <x v="1"/>
    <x v="8"/>
    <x v="0"/>
    <s v="DACH"/>
    <x v="0"/>
    <x v="3"/>
    <n v="447291.45"/>
    <n v="436804"/>
    <n v="3784"/>
    <n v="3626"/>
    <n v="276755.89"/>
    <n v="13209.14"/>
    <n v="2459035.84"/>
    <n v="22256"/>
    <n v="19"/>
    <n v="55"/>
    <n v="118.2059857293869"/>
    <n v="0.61873726850803878"/>
    <n v="1.0240095099861724"/>
    <n v="0.18189708450934983"/>
    <n v="1.4534883720930232E-2"/>
    <n v="33.862268853233445"/>
  </r>
  <r>
    <x v="20"/>
    <x v="1"/>
    <x v="8"/>
    <x v="0"/>
    <s v="DACH"/>
    <x v="1"/>
    <x v="0"/>
    <n v="952763.55"/>
    <n v="931642.53"/>
    <n v="12872"/>
    <n v="12602"/>
    <n v="494422.11"/>
    <n v="16969.64"/>
    <n v="5942593.1699999999"/>
    <n v="84283"/>
    <n v="41"/>
    <n v="210"/>
    <n v="74.018299409571171"/>
    <n v="0.51893474514217086"/>
    <n v="1.0226707340206977"/>
    <n v="0.16032791119032638"/>
    <n v="1.6314481044126788E-2"/>
    <n v="56.145183398115698"/>
  </r>
  <r>
    <x v="20"/>
    <x v="1"/>
    <x v="8"/>
    <x v="0"/>
    <s v="DACH"/>
    <x v="1"/>
    <x v="1"/>
    <n v="893128.94"/>
    <n v="815212.51"/>
    <n v="4867"/>
    <n v="4479"/>
    <n v="538386.66"/>
    <n v="23954.27"/>
    <n v="4530271.07"/>
    <n v="27176"/>
    <n v="47"/>
    <n v="68"/>
    <n v="183.50707622765563"/>
    <n v="0.60280955625511368"/>
    <n v="1.095578059762601"/>
    <n v="0.19714690935701557"/>
    <n v="1.397164577768646E-2"/>
    <n v="37.284748815138173"/>
  </r>
  <r>
    <x v="20"/>
    <x v="1"/>
    <x v="8"/>
    <x v="0"/>
    <s v="DACH"/>
    <x v="1"/>
    <x v="2"/>
    <n v="212226.99"/>
    <n v="197492.15"/>
    <n v="1475"/>
    <n v="1348"/>
    <n v="136609.76"/>
    <n v="12447.54"/>
    <n v="1457335.63"/>
    <n v="10613"/>
    <n v="12"/>
    <n v="30"/>
    <n v="143.88270508474577"/>
    <n v="0.64369644973054563"/>
    <n v="1.0746097503115946"/>
    <n v="0.14562670782982229"/>
    <n v="2.0338983050847456E-2"/>
    <n v="17.049713437353883"/>
  </r>
  <r>
    <x v="20"/>
    <x v="1"/>
    <x v="8"/>
    <x v="0"/>
    <s v="DACH"/>
    <x v="1"/>
    <x v="3"/>
    <n v="377735.09"/>
    <n v="364578.05"/>
    <n v="3195"/>
    <n v="3049"/>
    <n v="222579.98"/>
    <n v="10369.23"/>
    <n v="2145582.75"/>
    <n v="19330"/>
    <n v="21"/>
    <n v="66"/>
    <n v="118.22694522691707"/>
    <n v="0.58924888339073822"/>
    <n v="1.0360884041153877"/>
    <n v="0.17605244542537454"/>
    <n v="2.0657276995305163E-2"/>
    <n v="36.428460936829453"/>
  </r>
  <r>
    <x v="20"/>
    <x v="1"/>
    <x v="8"/>
    <x v="0"/>
    <s v="DACH"/>
    <x v="2"/>
    <x v="0"/>
    <n v="85943.81"/>
    <n v="83312.97"/>
    <n v="1161"/>
    <n v="1137"/>
    <n v="40464.83"/>
    <n v="1553"/>
    <n v="770187.01"/>
    <n v="11199"/>
    <n v="4"/>
    <n v="33"/>
    <n v="74.025676141257534"/>
    <n v="0.47082890553723417"/>
    <n v="1.0315777963503161"/>
    <n v="0.11158823621291665"/>
    <n v="2.8423772609819122E-2"/>
    <n v="55.340508692852545"/>
  </r>
  <r>
    <x v="20"/>
    <x v="1"/>
    <x v="8"/>
    <x v="0"/>
    <s v="DACH"/>
    <x v="2"/>
    <x v="1"/>
    <n v="88499.25"/>
    <n v="81332.14"/>
    <n v="482"/>
    <n v="445"/>
    <n v="48672.25"/>
    <n v="2179.75"/>
    <n v="621426.89"/>
    <n v="3510"/>
    <n v="4"/>
    <n v="15"/>
    <n v="183.60840248962654"/>
    <n v="0.54997358734678548"/>
    <n v="1.0881214978482061"/>
    <n v="0.14241297154038507"/>
    <n v="3.1120331950207469E-2"/>
    <n v="40.600642275490308"/>
  </r>
  <r>
    <x v="20"/>
    <x v="1"/>
    <x v="8"/>
    <x v="0"/>
    <s v="DACH"/>
    <x v="2"/>
    <x v="2"/>
    <n v="20802.259999999998"/>
    <n v="18635.09"/>
    <n v="145"/>
    <n v="132"/>
    <n v="12016.15"/>
    <n v="1036.3800000000001"/>
    <n v="193043.67"/>
    <n v="1399"/>
    <n v="1"/>
    <n v="2"/>
    <n v="143.46386206896551"/>
    <n v="0.57763675677546578"/>
    <n v="1.1162951185102943"/>
    <n v="0.10775934792371072"/>
    <n v="1.3793103448275862E-2"/>
    <n v="20.072039213415923"/>
  </r>
  <r>
    <x v="20"/>
    <x v="1"/>
    <x v="8"/>
    <x v="0"/>
    <s v="DACH"/>
    <x v="2"/>
    <x v="3"/>
    <n v="36797.379999999997"/>
    <n v="34597.9"/>
    <n v="311"/>
    <n v="288"/>
    <n v="19387.45"/>
    <n v="1143.83"/>
    <n v="283311.67"/>
    <n v="2461"/>
    <n v="2"/>
    <n v="7"/>
    <n v="118.31954983922829"/>
    <n v="0.52687039131590352"/>
    <n v="1.0635726445824745"/>
    <n v="0.12988303658652678"/>
    <n v="2.2508038585209004E-2"/>
    <n v="32.170322512960844"/>
  </r>
  <r>
    <x v="20"/>
    <x v="1"/>
    <x v="8"/>
    <x v="1"/>
    <s v="Western Europe"/>
    <x v="0"/>
    <x v="0"/>
    <n v="608168.22"/>
    <n v="629328.29"/>
    <n v="8217"/>
    <n v="8540"/>
    <n v="344415.1"/>
    <n v="10173.17"/>
    <n v="4882340.95"/>
    <n v="74247"/>
    <n v="22"/>
    <n v="128"/>
    <n v="74.013413654618475"/>
    <n v="0.56631551711136763"/>
    <n v="0.96637673796612567"/>
    <n v="0.12456488111507247"/>
    <n v="1.5577461360593891E-2"/>
    <n v="59.781584304597288"/>
  </r>
  <r>
    <x v="20"/>
    <x v="1"/>
    <x v="8"/>
    <x v="1"/>
    <s v="Western Europe"/>
    <x v="0"/>
    <x v="1"/>
    <n v="605631.71"/>
    <n v="610184.31999999995"/>
    <n v="3300"/>
    <n v="3368"/>
    <n v="398347.63"/>
    <n v="14619.62"/>
    <n v="4165220.77"/>
    <n v="25751"/>
    <n v="30"/>
    <n v="57"/>
    <n v="183.5247606060606"/>
    <n v="0.65773905728945403"/>
    <n v="0.9925389593754228"/>
    <n v="0.14540206712740461"/>
    <n v="1.7272727272727273E-2"/>
    <n v="41.425954299769757"/>
  </r>
  <r>
    <x v="20"/>
    <x v="1"/>
    <x v="8"/>
    <x v="1"/>
    <s v="Western Europe"/>
    <x v="0"/>
    <x v="2"/>
    <n v="156009.22"/>
    <n v="152973.18"/>
    <n v="1084"/>
    <n v="1068"/>
    <n v="108488.79"/>
    <n v="8900.98"/>
    <n v="1299507.3"/>
    <n v="9273"/>
    <n v="6"/>
    <n v="19"/>
    <n v="143.91994464944651"/>
    <n v="0.69539986162356293"/>
    <n v="1.0198468777337308"/>
    <n v="0.12005259224015132"/>
    <n v="1.7527675276752766E-2"/>
    <n v="17.527195881801781"/>
  </r>
  <r>
    <x v="20"/>
    <x v="1"/>
    <x v="8"/>
    <x v="1"/>
    <s v="Western Europe"/>
    <x v="0"/>
    <x v="3"/>
    <n v="247789.15"/>
    <n v="259699.44"/>
    <n v="2096"/>
    <n v="2207"/>
    <n v="153819.76999999999"/>
    <n v="7281.92"/>
    <n v="1805606.87"/>
    <n v="15955"/>
    <n v="9"/>
    <n v="34"/>
    <n v="118.2200143129771"/>
    <n v="0.62076878668819835"/>
    <n v="0.9541381760391936"/>
    <n v="0.1372331674834622"/>
    <n v="1.6221374045801526E-2"/>
    <n v="34.027996737124276"/>
  </r>
  <r>
    <x v="20"/>
    <x v="1"/>
    <x v="8"/>
    <x v="1"/>
    <s v="Western Europe"/>
    <x v="1"/>
    <x v="0"/>
    <n v="555707.93000000005"/>
    <n v="578974.94999999995"/>
    <n v="7508"/>
    <n v="7913"/>
    <n v="292031.31"/>
    <n v="9580.24"/>
    <n v="4670150.4800000004"/>
    <n v="71394"/>
    <n v="22"/>
    <n v="154"/>
    <n v="74.015440863079391"/>
    <n v="0.52551222366036776"/>
    <n v="0.95981342543403669"/>
    <n v="0.11899143986469575"/>
    <n v="2.0511454448588172E-2"/>
    <n v="58.00563764582099"/>
  </r>
  <r>
    <x v="20"/>
    <x v="1"/>
    <x v="8"/>
    <x v="1"/>
    <s v="Western Europe"/>
    <x v="1"/>
    <x v="1"/>
    <n v="518750.9"/>
    <n v="533371.06000000006"/>
    <n v="2827"/>
    <n v="2955"/>
    <n v="318008.83"/>
    <n v="13564.39"/>
    <n v="3815860.45"/>
    <n v="21909"/>
    <n v="29"/>
    <n v="46"/>
    <n v="183.49872656526352"/>
    <n v="0.61302800631285648"/>
    <n v="0.9725891389757817"/>
    <n v="0.13594598303509764"/>
    <n v="1.6271666077113549E-2"/>
    <n v="38.243584857114847"/>
  </r>
  <r>
    <x v="20"/>
    <x v="1"/>
    <x v="8"/>
    <x v="1"/>
    <s v="Western Europe"/>
    <x v="1"/>
    <x v="2"/>
    <n v="132370.42000000001"/>
    <n v="130597.93"/>
    <n v="920"/>
    <n v="907"/>
    <n v="83802.86"/>
    <n v="7837.31"/>
    <n v="1257047.94"/>
    <n v="9245"/>
    <n v="6"/>
    <n v="15"/>
    <n v="143.88089130434784"/>
    <n v="0.63309355670247169"/>
    <n v="1.0135721140449931"/>
    <n v="0.10530260285856721"/>
    <n v="1.6304347826086956E-2"/>
    <n v="16.889777232239123"/>
  </r>
  <r>
    <x v="20"/>
    <x v="1"/>
    <x v="8"/>
    <x v="1"/>
    <s v="Western Europe"/>
    <x v="1"/>
    <x v="3"/>
    <n v="225828.52"/>
    <n v="243410.63"/>
    <n v="1910"/>
    <n v="2053"/>
    <n v="131612.35999999999"/>
    <n v="6717.79"/>
    <n v="1752627.85"/>
    <n v="16190"/>
    <n v="11"/>
    <n v="27"/>
    <n v="118.23482722513089"/>
    <n v="0.58279777948329992"/>
    <n v="0.92776769855942609"/>
    <n v="0.12885138165526697"/>
    <n v="1.4136125654450262E-2"/>
    <n v="33.616489946842634"/>
  </r>
  <r>
    <x v="20"/>
    <x v="1"/>
    <x v="8"/>
    <x v="1"/>
    <s v="Western Europe"/>
    <x v="2"/>
    <x v="0"/>
    <n v="51894.54"/>
    <n v="55560.45"/>
    <n v="701"/>
    <n v="745"/>
    <n v="24587.53"/>
    <n v="913.64"/>
    <n v="573436.80000000005"/>
    <n v="8228"/>
    <n v="3"/>
    <n v="9"/>
    <n v="74.029300998573461"/>
    <n v="0.47379801420342099"/>
    <n v="0.93401943288796263"/>
    <n v="9.0497400934156993E-2"/>
    <n v="1.2838801711840228E-2"/>
    <n v="56.799767961122548"/>
  </r>
  <r>
    <x v="20"/>
    <x v="1"/>
    <x v="8"/>
    <x v="1"/>
    <s v="Western Europe"/>
    <x v="2"/>
    <x v="1"/>
    <n v="50351.21"/>
    <n v="51208.88"/>
    <n v="274"/>
    <n v="279"/>
    <n v="28302.89"/>
    <n v="1148.8800000000001"/>
    <n v="469839.96"/>
    <n v="2788"/>
    <n v="2"/>
    <n v="7"/>
    <n v="183.76354014598539"/>
    <n v="0.56210943093522481"/>
    <n v="0.98325153762394335"/>
    <n v="0.10716672545264136"/>
    <n v="2.5547445255474453E-2"/>
    <n v="43.826343917554482"/>
  </r>
  <r>
    <x v="20"/>
    <x v="1"/>
    <x v="8"/>
    <x v="1"/>
    <s v="Western Europe"/>
    <x v="2"/>
    <x v="2"/>
    <n v="11919.16"/>
    <n v="11548.13"/>
    <n v="83"/>
    <n v="80"/>
    <n v="7008.9"/>
    <n v="656.31"/>
    <n v="151040.39000000001"/>
    <n v="1119"/>
    <n v="1"/>
    <n v="2"/>
    <n v="143.60433734939758"/>
    <n v="0.58803640525003442"/>
    <n v="1.0321290113637447"/>
    <n v="7.8913726321813649E-2"/>
    <n v="2.4096385542168676E-2"/>
    <n v="18.160869101491674"/>
  </r>
  <r>
    <x v="20"/>
    <x v="1"/>
    <x v="8"/>
    <x v="1"/>
    <s v="Western Europe"/>
    <x v="2"/>
    <x v="3"/>
    <n v="21191.42"/>
    <n v="21964.94"/>
    <n v="179"/>
    <n v="185"/>
    <n v="11286.59"/>
    <n v="639.83000000000004"/>
    <n v="220494.19"/>
    <n v="1944"/>
    <n v="1"/>
    <n v="5"/>
    <n v="118.38782122905027"/>
    <n v="0.53260187377721746"/>
    <n v="0.96478387830788515"/>
    <n v="9.610874554109565E-2"/>
    <n v="2.7932960893854747E-2"/>
    <n v="33.120391353953387"/>
  </r>
  <r>
    <x v="20"/>
    <x v="1"/>
    <x v="8"/>
    <x v="2"/>
    <s v="Southern Europe"/>
    <x v="0"/>
    <x v="0"/>
    <n v="432854.34"/>
    <n v="452902.88"/>
    <n v="5848"/>
    <n v="6055"/>
    <n v="245884.26"/>
    <n v="8046.27"/>
    <n v="3836120.3"/>
    <n v="56755"/>
    <n v="19"/>
    <n v="106"/>
    <n v="74.017499999999998"/>
    <n v="0.56805312382913842"/>
    <n v="0.95573324682766425"/>
    <n v="0.11283648742715395"/>
    <n v="1.8125854993160054E-2"/>
    <n v="53.79565189833302"/>
  </r>
  <r>
    <x v="20"/>
    <x v="1"/>
    <x v="8"/>
    <x v="2"/>
    <s v="Southern Europe"/>
    <x v="0"/>
    <x v="1"/>
    <n v="392496.67"/>
    <n v="370616.14"/>
    <n v="2139"/>
    <n v="2061"/>
    <n v="258498.58"/>
    <n v="9160.7099999999991"/>
    <n v="3140719.52"/>
    <n v="18874"/>
    <n v="20"/>
    <n v="43"/>
    <n v="183.49540439457689"/>
    <n v="0.65860069589889769"/>
    <n v="1.0590382545131465"/>
    <n v="0.12497030298331128"/>
    <n v="2.0102851799906497E-2"/>
    <n v="42.845660434616967"/>
  </r>
  <r>
    <x v="20"/>
    <x v="1"/>
    <x v="8"/>
    <x v="2"/>
    <s v="Southern Europe"/>
    <x v="0"/>
    <x v="2"/>
    <n v="99266.59"/>
    <n v="97720.74"/>
    <n v="690"/>
    <n v="691"/>
    <n v="68056.23"/>
    <n v="5343.99"/>
    <n v="997595.79"/>
    <n v="7662"/>
    <n v="5"/>
    <n v="7"/>
    <n v="143.8646231884058"/>
    <n v="0.68559048920689225"/>
    <n v="1.0158190574488075"/>
    <n v="9.9505822894461082E-2"/>
    <n v="1.0144927536231883E-2"/>
    <n v="18.575369714389435"/>
  </r>
  <r>
    <x v="20"/>
    <x v="1"/>
    <x v="8"/>
    <x v="2"/>
    <s v="Southern Europe"/>
    <x v="0"/>
    <x v="3"/>
    <n v="183224.31"/>
    <n v="189955.94"/>
    <n v="1550"/>
    <n v="1623"/>
    <n v="115152.97"/>
    <n v="5877.92"/>
    <n v="1505636.21"/>
    <n v="13627"/>
    <n v="7"/>
    <n v="33"/>
    <n v="118.20923225806452"/>
    <n v="0.62848084951172689"/>
    <n v="0.96456215057028483"/>
    <n v="0.1216922844861708"/>
    <n v="2.1290322580645161E-2"/>
    <n v="31.171623635571766"/>
  </r>
  <r>
    <x v="20"/>
    <x v="1"/>
    <x v="8"/>
    <x v="2"/>
    <s v="Southern Europe"/>
    <x v="1"/>
    <x v="0"/>
    <n v="381424.29"/>
    <n v="400014.16"/>
    <n v="5153"/>
    <n v="5396"/>
    <n v="197411.16"/>
    <n v="6735.05"/>
    <n v="3601240.71"/>
    <n v="50886"/>
    <n v="21"/>
    <n v="55"/>
    <n v="74.019850572482042"/>
    <n v="0.5175631578156703"/>
    <n v="0.95352697014525689"/>
    <n v="0.10591468905170739"/>
    <n v="1.0673394139336309E-2"/>
    <n v="56.63273323880297"/>
  </r>
  <r>
    <x v="20"/>
    <x v="1"/>
    <x v="8"/>
    <x v="2"/>
    <s v="Southern Europe"/>
    <x v="1"/>
    <x v="1"/>
    <n v="382621.06"/>
    <n v="390304.84"/>
    <n v="2085"/>
    <n v="2124"/>
    <n v="231560.32000000001"/>
    <n v="10416.91"/>
    <n v="2886959.33"/>
    <n v="17439"/>
    <n v="15"/>
    <n v="44"/>
    <n v="183.51129976019183"/>
    <n v="0.60519491530340752"/>
    <n v="0.98031338786370159"/>
    <n v="0.13253427439173518"/>
    <n v="2.1103117505995205E-2"/>
    <n v="36.730763729359282"/>
  </r>
  <r>
    <x v="20"/>
    <x v="1"/>
    <x v="8"/>
    <x v="2"/>
    <s v="Southern Europe"/>
    <x v="1"/>
    <x v="2"/>
    <n v="86749.41"/>
    <n v="84211.69"/>
    <n v="603"/>
    <n v="590"/>
    <n v="55716.81"/>
    <n v="4949.12"/>
    <n v="935572.92"/>
    <n v="6835"/>
    <n v="5"/>
    <n v="6"/>
    <n v="143.86303482587064"/>
    <n v="0.64227307136728651"/>
    <n v="1.0301350085718504"/>
    <n v="9.2723301567984667E-2"/>
    <n v="9.9502487562189053E-3"/>
    <n v="17.528249466571836"/>
  </r>
  <r>
    <x v="20"/>
    <x v="1"/>
    <x v="8"/>
    <x v="2"/>
    <s v="Southern Europe"/>
    <x v="1"/>
    <x v="3"/>
    <n v="138401.79"/>
    <n v="142689"/>
    <n v="1171"/>
    <n v="1212"/>
    <n v="80902.22"/>
    <n v="4167.78"/>
    <n v="1294137.78"/>
    <n v="12003"/>
    <n v="7"/>
    <n v="10"/>
    <n v="118.19111016225449"/>
    <n v="0.58454605247518832"/>
    <n v="0.96995416605344498"/>
    <n v="0.10694517395203469"/>
    <n v="8.539709649871904E-3"/>
    <n v="33.207556540892277"/>
  </r>
  <r>
    <x v="20"/>
    <x v="1"/>
    <x v="8"/>
    <x v="2"/>
    <s v="Southern Europe"/>
    <x v="2"/>
    <x v="0"/>
    <n v="35297.47"/>
    <n v="35021.040000000001"/>
    <n v="477"/>
    <n v="464"/>
    <n v="16936.830000000002"/>
    <n v="600.30999999999995"/>
    <n v="457020.49"/>
    <n v="6631"/>
    <n v="1"/>
    <n v="13"/>
    <n v="73.998888888888885"/>
    <n v="0.47983127402615544"/>
    <n v="1.0078932550261215"/>
    <n v="7.7233889447713824E-2"/>
    <n v="2.7253668763102725E-2"/>
    <n v="58.798737319051831"/>
  </r>
  <r>
    <x v="20"/>
    <x v="1"/>
    <x v="8"/>
    <x v="2"/>
    <s v="Southern Europe"/>
    <x v="2"/>
    <x v="1"/>
    <n v="35682.67"/>
    <n v="34746.75"/>
    <n v="194"/>
    <n v="190"/>
    <n v="19552.919999999998"/>
    <n v="888.72"/>
    <n v="374184.89"/>
    <n v="2174"/>
    <n v="2"/>
    <n v="5"/>
    <n v="183.93128865979381"/>
    <n v="0.54796684216736025"/>
    <n v="1.0269354687848504"/>
    <n v="9.5361066022735433E-2"/>
    <n v="2.5773195876288658E-2"/>
    <n v="40.150632370150326"/>
  </r>
  <r>
    <x v="20"/>
    <x v="1"/>
    <x v="8"/>
    <x v="2"/>
    <s v="Southern Europe"/>
    <x v="2"/>
    <x v="2"/>
    <n v="7618.84"/>
    <n v="7381.02"/>
    <n v="53"/>
    <n v="52"/>
    <n v="4469.97"/>
    <n v="394.75"/>
    <n v="118552.88"/>
    <n v="902"/>
    <n v="0"/>
    <n v="1"/>
    <n v="143.75169811320754"/>
    <n v="0.58669955006273922"/>
    <n v="1.0322204790123857"/>
    <n v="6.4265330374091295E-2"/>
    <n v="1.8867924528301886E-2"/>
    <n v="19.300417986067131"/>
  </r>
  <r>
    <x v="20"/>
    <x v="1"/>
    <x v="8"/>
    <x v="2"/>
    <s v="Southern Europe"/>
    <x v="2"/>
    <x v="3"/>
    <n v="13932.77"/>
    <n v="13451.13"/>
    <n v="118"/>
    <n v="114"/>
    <n v="7326.95"/>
    <n v="450.26"/>
    <n v="166081.71"/>
    <n v="1554"/>
    <n v="1"/>
    <n v="3"/>
    <n v="118.07432203389831"/>
    <n v="0.52587891711411294"/>
    <n v="1.0358066571358691"/>
    <n v="8.3891055794163019E-2"/>
    <n v="2.5423728813559324E-2"/>
    <n v="30.943832452360859"/>
  </r>
  <r>
    <x v="20"/>
    <x v="1"/>
    <x v="8"/>
    <x v="3"/>
    <s v="Southern Europe"/>
    <x v="0"/>
    <x v="0"/>
    <n v="334459.89"/>
    <n v="316087.26"/>
    <n v="4519"/>
    <n v="4226"/>
    <n v="185273.22"/>
    <n v="6573.9"/>
    <n v="3217254.62"/>
    <n v="48789"/>
    <n v="17"/>
    <n v="77"/>
    <n v="74.011925204691309"/>
    <n v="0.55394750025182393"/>
    <n v="1.05812518353318"/>
    <n v="0.10395816604655307"/>
    <n v="1.7039167957512723E-2"/>
    <n v="50.876936065349341"/>
  </r>
  <r>
    <x v="20"/>
    <x v="1"/>
    <x v="8"/>
    <x v="3"/>
    <s v="Southern Europe"/>
    <x v="0"/>
    <x v="1"/>
    <n v="337723.91"/>
    <n v="306002.59000000003"/>
    <n v="1840"/>
    <n v="1648"/>
    <n v="218191.17"/>
    <n v="8196.32"/>
    <n v="2725760.22"/>
    <n v="15817"/>
    <n v="19"/>
    <n v="18"/>
    <n v="183.54560326086954"/>
    <n v="0.64606373294683228"/>
    <n v="1.1036635670305925"/>
    <n v="0.12390081399016087"/>
    <n v="9.7826086956521747E-3"/>
    <n v="41.20433438421145"/>
  </r>
  <r>
    <x v="20"/>
    <x v="1"/>
    <x v="8"/>
    <x v="3"/>
    <s v="Southern Europe"/>
    <x v="0"/>
    <x v="2"/>
    <n v="72504.45"/>
    <n v="64880.84"/>
    <n v="504"/>
    <n v="455"/>
    <n v="50114.18"/>
    <n v="3693.96"/>
    <n v="852628.24"/>
    <n v="6352"/>
    <n v="3"/>
    <n v="10"/>
    <n v="143.85803571428571"/>
    <n v="0.69118764434458857"/>
    <n v="1.1175017154525126"/>
    <n v="8.5036416340139045E-2"/>
    <n v="1.984126984126984E-2"/>
    <n v="19.627838417308254"/>
  </r>
  <r>
    <x v="20"/>
    <x v="1"/>
    <x v="8"/>
    <x v="3"/>
    <s v="Southern Europe"/>
    <x v="0"/>
    <x v="3"/>
    <n v="131962.87"/>
    <n v="123354.93"/>
    <n v="1116"/>
    <n v="1045"/>
    <n v="81511.81"/>
    <n v="3671.35"/>
    <n v="1247650.6100000001"/>
    <n v="11914"/>
    <n v="7"/>
    <n v="16"/>
    <n v="118.24629928315412"/>
    <n v="0.61768746011662223"/>
    <n v="1.0697818887335917"/>
    <n v="0.1057690902743998"/>
    <n v="1.4336917562724014E-2"/>
    <n v="35.943963392212673"/>
  </r>
  <r>
    <x v="20"/>
    <x v="1"/>
    <x v="8"/>
    <x v="3"/>
    <s v="Southern Europe"/>
    <x v="1"/>
    <x v="0"/>
    <n v="298662.51"/>
    <n v="300062.46999999997"/>
    <n v="4035"/>
    <n v="4033"/>
    <n v="156469.64000000001"/>
    <n v="5690.2"/>
    <n v="3044117.75"/>
    <n v="44258"/>
    <n v="13"/>
    <n v="42"/>
    <n v="74.017970260223052"/>
    <n v="0.52390117527640145"/>
    <n v="0.99533443819215395"/>
    <n v="9.8111352624253773E-2"/>
    <n v="1.0408921933085501E-2"/>
    <n v="52.487172682858251"/>
  </r>
  <r>
    <x v="20"/>
    <x v="1"/>
    <x v="8"/>
    <x v="3"/>
    <s v="Southern Europe"/>
    <x v="1"/>
    <x v="1"/>
    <n v="276907.83"/>
    <n v="258470.1"/>
    <n v="1509"/>
    <n v="1429"/>
    <n v="170440.82"/>
    <n v="7157.12"/>
    <n v="2477388.9500000002"/>
    <n v="14068"/>
    <n v="13"/>
    <n v="32"/>
    <n v="183.50419483101393"/>
    <n v="0.61551462809845425"/>
    <n v="1.0713340924153316"/>
    <n v="0.11177406357608885"/>
    <n v="2.1206096752816435E-2"/>
    <n v="38.68984032683538"/>
  </r>
  <r>
    <x v="20"/>
    <x v="1"/>
    <x v="8"/>
    <x v="3"/>
    <s v="Southern Europe"/>
    <x v="1"/>
    <x v="2"/>
    <n v="70431.72"/>
    <n v="65205.22"/>
    <n v="489"/>
    <n v="461"/>
    <n v="45244.12"/>
    <n v="3624.1"/>
    <n v="803262.62"/>
    <n v="5806"/>
    <n v="4"/>
    <n v="11"/>
    <n v="144.03214723926379"/>
    <n v="0.64238272187588208"/>
    <n v="1.0801546256572709"/>
    <n v="8.7682058453062345E-2"/>
    <n v="2.2494887525562373E-2"/>
    <n v="19.43426505891118"/>
  </r>
  <r>
    <x v="20"/>
    <x v="1"/>
    <x v="8"/>
    <x v="3"/>
    <s v="Southern Europe"/>
    <x v="1"/>
    <x v="3"/>
    <n v="115676.03"/>
    <n v="111335.76"/>
    <n v="978"/>
    <n v="953"/>
    <n v="66588.53"/>
    <n v="3713.9"/>
    <n v="1150602.1299999999"/>
    <n v="10779"/>
    <n v="6"/>
    <n v="13"/>
    <n v="118.27814928425357"/>
    <n v="0.57564674375495073"/>
    <n v="1.0389836113751771"/>
    <n v="0.10053521281070461"/>
    <n v="1.3292433537832311E-2"/>
    <n v="31.14678101187431"/>
  </r>
  <r>
    <x v="20"/>
    <x v="1"/>
    <x v="8"/>
    <x v="3"/>
    <s v="Southern Europe"/>
    <x v="2"/>
    <x v="0"/>
    <n v="25579.439999999999"/>
    <n v="25543.15"/>
    <n v="346"/>
    <n v="344"/>
    <n v="12322.53"/>
    <n v="426.46"/>
    <n v="386390.59"/>
    <n v="5399"/>
    <n v="1"/>
    <n v="10"/>
    <n v="73.929017341040463"/>
    <n v="0.48173572212683319"/>
    <n v="1.0014207331515492"/>
    <n v="6.6200991074860271E-2"/>
    <n v="2.8901734104046242E-2"/>
    <n v="59.980865731838861"/>
  </r>
  <r>
    <x v="20"/>
    <x v="1"/>
    <x v="8"/>
    <x v="3"/>
    <s v="Southern Europe"/>
    <x v="2"/>
    <x v="1"/>
    <n v="23144.13"/>
    <n v="21265.19"/>
    <n v="126"/>
    <n v="114"/>
    <n v="12769.49"/>
    <n v="524.65"/>
    <n v="299755.34000000003"/>
    <n v="1835"/>
    <n v="1"/>
    <n v="2"/>
    <n v="183.68357142857144"/>
    <n v="0.55173774084400662"/>
    <n v="1.0883575458295929"/>
    <n v="7.7210067383620254E-2"/>
    <n v="1.5873015873015872E-2"/>
    <n v="44.113466120270658"/>
  </r>
  <r>
    <x v="20"/>
    <x v="1"/>
    <x v="8"/>
    <x v="3"/>
    <s v="Southern Europe"/>
    <x v="2"/>
    <x v="2"/>
    <n v="6366.74"/>
    <n v="5741.41"/>
    <n v="44"/>
    <n v="40"/>
    <n v="3700.56"/>
    <n v="341.98"/>
    <n v="99241.88"/>
    <n v="715"/>
    <n v="0"/>
    <n v="1"/>
    <n v="144.69863636363635"/>
    <n v="0.58123309574444693"/>
    <n v="1.1089157541440169"/>
    <n v="6.4153762504297579E-2"/>
    <n v="2.2727272727272728E-2"/>
    <n v="18.617287560676061"/>
  </r>
  <r>
    <x v="20"/>
    <x v="1"/>
    <x v="8"/>
    <x v="3"/>
    <s v="Southern Europe"/>
    <x v="2"/>
    <x v="3"/>
    <n v="10622.52"/>
    <n v="9836.16"/>
    <n v="90"/>
    <n v="85"/>
    <n v="5600.11"/>
    <n v="327.43"/>
    <n v="148757.35"/>
    <n v="1429"/>
    <n v="1"/>
    <n v="1"/>
    <n v="118.02800000000001"/>
    <n v="0.52719222933917742"/>
    <n v="1.079945832520008"/>
    <n v="7.1408370746050526E-2"/>
    <n v="1.1111111111111112E-2"/>
    <n v="32.442109763919007"/>
  </r>
  <r>
    <x v="20"/>
    <x v="1"/>
    <x v="8"/>
    <x v="4"/>
    <s v="Western Europe"/>
    <x v="0"/>
    <x v="0"/>
    <n v="257313.79"/>
    <n v="257900.89"/>
    <n v="3476"/>
    <n v="3513"/>
    <n v="145542.45000000001"/>
    <n v="4323.84"/>
    <n v="1811935.06"/>
    <n v="25486"/>
    <n v="14"/>
    <n v="53"/>
    <n v="74.025831415420029"/>
    <n v="0.56562242544404639"/>
    <n v="0.99772354411029751"/>
    <n v="0.1420104923627892"/>
    <n v="1.5247410817031071E-2"/>
    <n v="59.51047911116045"/>
  </r>
  <r>
    <x v="20"/>
    <x v="1"/>
    <x v="8"/>
    <x v="4"/>
    <s v="Western Europe"/>
    <x v="0"/>
    <x v="1"/>
    <n v="247921.49"/>
    <n v="232840.8"/>
    <n v="1351"/>
    <n v="1256"/>
    <n v="163979.81"/>
    <n v="6491.88"/>
    <n v="1449959.08"/>
    <n v="8196"/>
    <n v="10"/>
    <n v="14"/>
    <n v="183.50961509992598"/>
    <n v="0.66141829818786591"/>
    <n v="1.0647682450841949"/>
    <n v="0.1709851632502622"/>
    <n v="1.0362694300518135E-2"/>
    <n v="38.189475159738009"/>
  </r>
  <r>
    <x v="20"/>
    <x v="1"/>
    <x v="8"/>
    <x v="4"/>
    <s v="Western Europe"/>
    <x v="0"/>
    <x v="2"/>
    <n v="57871.31"/>
    <n v="53541.17"/>
    <n v="402"/>
    <n v="373"/>
    <n v="39237.379999999997"/>
    <n v="3104.72"/>
    <n v="464502.41"/>
    <n v="3602"/>
    <n v="2"/>
    <n v="5"/>
    <n v="143.95848258706468"/>
    <n v="0.6780109176723319"/>
    <n v="1.0808749603342624"/>
    <n v="0.1245877497169498"/>
    <n v="1.2437810945273632E-2"/>
    <n v="18.639783941869155"/>
  </r>
  <r>
    <x v="20"/>
    <x v="1"/>
    <x v="8"/>
    <x v="4"/>
    <s v="Western Europe"/>
    <x v="0"/>
    <x v="3"/>
    <n v="106452.73"/>
    <n v="106623.14"/>
    <n v="900"/>
    <n v="887"/>
    <n v="65478.38"/>
    <n v="2979.65"/>
    <n v="698445.92"/>
    <n v="6163"/>
    <n v="4"/>
    <n v="13"/>
    <n v="118.28081111111111"/>
    <n v="0.61509347857964747"/>
    <n v="0.99840175406576848"/>
    <n v="0.15241370441393656"/>
    <n v="1.4444444444444444E-2"/>
    <n v="35.726588693302901"/>
  </r>
  <r>
    <x v="20"/>
    <x v="1"/>
    <x v="8"/>
    <x v="4"/>
    <s v="Western Europe"/>
    <x v="1"/>
    <x v="0"/>
    <n v="229099.77"/>
    <n v="239014.23"/>
    <n v="3095"/>
    <n v="3260"/>
    <n v="119357.5"/>
    <n v="4327.37"/>
    <n v="1701101.71"/>
    <n v="23785"/>
    <n v="11"/>
    <n v="41"/>
    <n v="74.022542810985456"/>
    <n v="0.52098480936929792"/>
    <n v="0.95851937351177785"/>
    <n v="0.13467729098926132"/>
    <n v="1.3247172859450727E-2"/>
    <n v="52.942034076124756"/>
  </r>
  <r>
    <x v="20"/>
    <x v="1"/>
    <x v="8"/>
    <x v="4"/>
    <s v="Western Europe"/>
    <x v="1"/>
    <x v="1"/>
    <n v="220055.37"/>
    <n v="211015.51"/>
    <n v="1199"/>
    <n v="1172"/>
    <n v="134954.35"/>
    <n v="5513.41"/>
    <n v="1387430.22"/>
    <n v="8083"/>
    <n v="10"/>
    <n v="25"/>
    <n v="183.5324186822352"/>
    <n v="0.61327451359173835"/>
    <n v="1.0428397893595593"/>
    <n v="0.15860644148287328"/>
    <n v="2.0850708924103418E-2"/>
    <n v="39.912752724720271"/>
  </r>
  <r>
    <x v="20"/>
    <x v="1"/>
    <x v="8"/>
    <x v="4"/>
    <s v="Western Europe"/>
    <x v="1"/>
    <x v="2"/>
    <n v="53154.91"/>
    <n v="50097.27"/>
    <n v="369"/>
    <n v="347"/>
    <n v="34080.18"/>
    <n v="2737.38"/>
    <n v="443206.57"/>
    <n v="3246"/>
    <n v="2"/>
    <n v="3"/>
    <n v="144.05124661246614"/>
    <n v="0.64114829655435401"/>
    <n v="1.0610340643312501"/>
    <n v="0.11993258583689317"/>
    <n v="8.130081300813009E-3"/>
    <n v="19.418169928910125"/>
  </r>
  <r>
    <x v="20"/>
    <x v="1"/>
    <x v="8"/>
    <x v="4"/>
    <s v="Western Europe"/>
    <x v="1"/>
    <x v="3"/>
    <n v="90938.04"/>
    <n v="90072.35"/>
    <n v="769"/>
    <n v="748"/>
    <n v="53288.43"/>
    <n v="2960.47"/>
    <n v="602937.21"/>
    <n v="5589"/>
    <n v="5"/>
    <n v="16"/>
    <n v="118.25492847854356"/>
    <n v="0.58598612857721588"/>
    <n v="1.0096110515602179"/>
    <n v="0.15082505854962908"/>
    <n v="2.0806241872561769E-2"/>
    <n v="30.717433380510528"/>
  </r>
  <r>
    <x v="20"/>
    <x v="1"/>
    <x v="8"/>
    <x v="4"/>
    <s v="Western Europe"/>
    <x v="2"/>
    <x v="0"/>
    <n v="25805.9"/>
    <n v="26682.02"/>
    <n v="349"/>
    <n v="363"/>
    <n v="12287.57"/>
    <n v="475.17"/>
    <n v="263073.09000000003"/>
    <n v="3703"/>
    <n v="1"/>
    <n v="10"/>
    <n v="73.942406876790841"/>
    <n v="0.47615351528138911"/>
    <n v="0.96716440509376733"/>
    <n v="9.8094031586430971E-2"/>
    <n v="2.865329512893983E-2"/>
    <n v="54.308773702043482"/>
  </r>
  <r>
    <x v="20"/>
    <x v="1"/>
    <x v="8"/>
    <x v="4"/>
    <s v="Western Europe"/>
    <x v="2"/>
    <x v="1"/>
    <n v="26203.41"/>
    <n v="26082.91"/>
    <n v="143"/>
    <n v="144"/>
    <n v="14588.34"/>
    <n v="620.53"/>
    <n v="222379.07"/>
    <n v="1275"/>
    <n v="1"/>
    <n v="4"/>
    <n v="183.24062937062936"/>
    <n v="0.55673440975811928"/>
    <n v="1.0046198832875626"/>
    <n v="0.11783217728179185"/>
    <n v="2.7972027972027972E-2"/>
    <n v="42.227466842860139"/>
  </r>
  <r>
    <x v="20"/>
    <x v="1"/>
    <x v="8"/>
    <x v="4"/>
    <s v="Western Europe"/>
    <x v="2"/>
    <x v="2"/>
    <n v="6169.06"/>
    <n v="5815.8"/>
    <n v="43"/>
    <n v="40"/>
    <n v="3625.39"/>
    <n v="319.16000000000003"/>
    <n v="69868.95"/>
    <n v="514"/>
    <n v="0"/>
    <n v="1"/>
    <n v="143.46651162790698"/>
    <n v="0.58767300042469994"/>
    <n v="1.0607414285223014"/>
    <n v="8.8294728917494833E-2"/>
    <n v="2.3255813953488372E-2"/>
    <n v="19.329051259556334"/>
  </r>
  <r>
    <x v="20"/>
    <x v="1"/>
    <x v="8"/>
    <x v="4"/>
    <s v="Western Europe"/>
    <x v="2"/>
    <x v="3"/>
    <n v="11328.52"/>
    <n v="10704.71"/>
    <n v="96"/>
    <n v="92"/>
    <n v="5931.01"/>
    <n v="360.81"/>
    <n v="103179.31"/>
    <n v="964"/>
    <n v="1"/>
    <n v="2"/>
    <n v="118.00541666666668"/>
    <n v="0.52354676515555432"/>
    <n v="1.0582743483943051"/>
    <n v="0.10979449271370395"/>
    <n v="2.0833333333333332E-2"/>
    <n v="31.397466810786842"/>
  </r>
  <r>
    <x v="20"/>
    <x v="1"/>
    <x v="8"/>
    <x v="5"/>
    <s v="Central &amp; Eastern Europe"/>
    <x v="0"/>
    <x v="0"/>
    <n v="220947.62"/>
    <n v="223316.99"/>
    <n v="2985"/>
    <n v="3008"/>
    <n v="124498.18"/>
    <n v="4156.05"/>
    <n v="2396537.7000000002"/>
    <n v="35046"/>
    <n v="12"/>
    <n v="60"/>
    <n v="74.019303182579563"/>
    <n v="0.5634737319189046"/>
    <n v="0.98939010417433981"/>
    <n v="9.2194510438955324E-2"/>
    <n v="2.0100502512562814E-2"/>
    <n v="53.162887838211759"/>
  </r>
  <r>
    <x v="20"/>
    <x v="1"/>
    <x v="8"/>
    <x v="5"/>
    <s v="Central &amp; Eastern Europe"/>
    <x v="0"/>
    <x v="1"/>
    <n v="190736.97"/>
    <n v="173202.68"/>
    <n v="1039"/>
    <n v="937"/>
    <n v="123358.3"/>
    <n v="4344.45"/>
    <n v="1853353.73"/>
    <n v="10863"/>
    <n v="9"/>
    <n v="16"/>
    <n v="183.57744947064486"/>
    <n v="0.64674562042167283"/>
    <n v="1.1012356737205222"/>
    <n v="0.10291449868018449"/>
    <n v="1.5399422521655439E-2"/>
    <n v="43.903594240928079"/>
  </r>
  <r>
    <x v="20"/>
    <x v="1"/>
    <x v="8"/>
    <x v="5"/>
    <s v="Central &amp; Eastern Europe"/>
    <x v="0"/>
    <x v="2"/>
    <n v="53759.5"/>
    <n v="49591.23"/>
    <n v="374"/>
    <n v="339"/>
    <n v="37338.22"/>
    <n v="2854.4"/>
    <n v="598261.25"/>
    <n v="4645"/>
    <n v="3"/>
    <n v="4"/>
    <n v="143.74197860962568"/>
    <n v="0.69454180191408033"/>
    <n v="1.084052563326217"/>
    <n v="8.9859572218658659E-2"/>
    <n v="1.06951871657754E-2"/>
    <n v="18.833905549327355"/>
  </r>
  <r>
    <x v="20"/>
    <x v="1"/>
    <x v="8"/>
    <x v="5"/>
    <s v="Central &amp; Eastern Europe"/>
    <x v="0"/>
    <x v="3"/>
    <n v="89221.97"/>
    <n v="88423.28"/>
    <n v="755"/>
    <n v="741"/>
    <n v="55004"/>
    <n v="2833.64"/>
    <n v="898387.12"/>
    <n v="8469"/>
    <n v="5"/>
    <n v="12"/>
    <n v="118.17479470198676"/>
    <n v="0.61648493078554534"/>
    <n v="1.0090325760365371"/>
    <n v="9.9313500843600702E-2"/>
    <n v="1.5894039735099338E-2"/>
    <n v="31.486699086687089"/>
  </r>
  <r>
    <x v="20"/>
    <x v="1"/>
    <x v="8"/>
    <x v="5"/>
    <s v="Central &amp; Eastern Europe"/>
    <x v="1"/>
    <x v="0"/>
    <n v="179181.77"/>
    <n v="181284.24"/>
    <n v="2421"/>
    <n v="2498"/>
    <n v="94008.05"/>
    <n v="3294.02"/>
    <n v="2169108.58"/>
    <n v="31280"/>
    <n v="8"/>
    <n v="37"/>
    <n v="74.011470466749273"/>
    <n v="0.52465186609106496"/>
    <n v="0.98840235643208696"/>
    <n v="8.2606178248578035E-2"/>
    <n v="1.5282940933498555E-2"/>
    <n v="54.396078348036745"/>
  </r>
  <r>
    <x v="20"/>
    <x v="1"/>
    <x v="8"/>
    <x v="5"/>
    <s v="Central &amp; Eastern Europe"/>
    <x v="1"/>
    <x v="1"/>
    <n v="166419.13"/>
    <n v="160930.81"/>
    <n v="907"/>
    <n v="861"/>
    <n v="102430.9"/>
    <n v="4331.0200000000004"/>
    <n v="1690262.38"/>
    <n v="10018"/>
    <n v="7"/>
    <n v="15"/>
    <n v="183.48305402425581"/>
    <n v="0.6154995522449852"/>
    <n v="1.0341036001745099"/>
    <n v="9.8457572013168751E-2"/>
    <n v="1.6538037486218304E-2"/>
    <n v="38.424927615203806"/>
  </r>
  <r>
    <x v="20"/>
    <x v="1"/>
    <x v="8"/>
    <x v="5"/>
    <s v="Central &amp; Eastern Europe"/>
    <x v="1"/>
    <x v="2"/>
    <n v="47798.85"/>
    <n v="45560.65"/>
    <n v="332"/>
    <n v="317"/>
    <n v="30830.89"/>
    <n v="2890.54"/>
    <n v="536139.93000000005"/>
    <n v="3832"/>
    <n v="2"/>
    <n v="4"/>
    <n v="143.97243975903615"/>
    <n v="0.64501321684517521"/>
    <n v="1.0491257258182225"/>
    <n v="8.9153684188379684E-2"/>
    <n v="1.2048192771084338E-2"/>
    <n v="16.536304635120082"/>
  </r>
  <r>
    <x v="20"/>
    <x v="1"/>
    <x v="8"/>
    <x v="5"/>
    <s v="Central &amp; Eastern Europe"/>
    <x v="1"/>
    <x v="3"/>
    <n v="76024.039999999994"/>
    <n v="74570.31"/>
    <n v="643"/>
    <n v="632"/>
    <n v="44717.46"/>
    <n v="2314.41"/>
    <n v="798014.95"/>
    <n v="7492"/>
    <n v="4"/>
    <n v="7"/>
    <n v="118.23334370139968"/>
    <n v="0.5882015741336557"/>
    <n v="1.0194947560228729"/>
    <n v="9.526643579797596E-2"/>
    <n v="1.088646967340591E-2"/>
    <n v="32.848129760932594"/>
  </r>
  <r>
    <x v="20"/>
    <x v="1"/>
    <x v="8"/>
    <x v="5"/>
    <s v="Central &amp; Eastern Europe"/>
    <x v="2"/>
    <x v="0"/>
    <n v="18017.310000000001"/>
    <n v="17530"/>
    <n v="243"/>
    <n v="238"/>
    <n v="8656.25"/>
    <n v="293.36"/>
    <n v="280963.55"/>
    <n v="4044"/>
    <n v="1"/>
    <n v="7"/>
    <n v="74.145308641975319"/>
    <n v="0.48044075391942526"/>
    <n v="1.0277986309184257"/>
    <n v="6.412685916020068E-2"/>
    <n v="2.8806584362139918E-2"/>
    <n v="61.417064357785655"/>
  </r>
  <r>
    <x v="20"/>
    <x v="1"/>
    <x v="8"/>
    <x v="5"/>
    <s v="Central &amp; Eastern Europe"/>
    <x v="2"/>
    <x v="1"/>
    <n v="15344.29"/>
    <n v="14637.95"/>
    <n v="84"/>
    <n v="79"/>
    <n v="8456.5499999999993"/>
    <n v="381.92"/>
    <n v="221593.06"/>
    <n v="1342"/>
    <n v="1"/>
    <n v="2"/>
    <n v="182.67011904761907"/>
    <n v="0.55112031902421021"/>
    <n v="1.0482540246414287"/>
    <n v="6.9245354525092076E-2"/>
    <n v="2.3809523809523808E-2"/>
    <n v="40.176712400502723"/>
  </r>
  <r>
    <x v="20"/>
    <x v="1"/>
    <x v="8"/>
    <x v="5"/>
    <s v="Central &amp; Eastern Europe"/>
    <x v="2"/>
    <x v="2"/>
    <n v="4272.5600000000004"/>
    <n v="3995.46"/>
    <n v="30"/>
    <n v="28"/>
    <n v="2479.27"/>
    <n v="221.38"/>
    <n v="69967.7"/>
    <n v="549"/>
    <n v="0"/>
    <n v="0"/>
    <n v="142.41866666666667"/>
    <n v="0.58027739809388279"/>
    <n v="1.0693537164681914"/>
    <n v="6.1064748448212539E-2"/>
    <n v="0"/>
    <n v="19.29966573312856"/>
  </r>
  <r>
    <x v="20"/>
    <x v="1"/>
    <x v="8"/>
    <x v="5"/>
    <s v="Central &amp; Eastern Europe"/>
    <x v="2"/>
    <x v="3"/>
    <n v="6367.45"/>
    <n v="6194.61"/>
    <n v="54"/>
    <n v="53"/>
    <n v="3332.48"/>
    <n v="176.43"/>
    <n v="100537.32"/>
    <n v="899"/>
    <n v="0"/>
    <n v="1"/>
    <n v="117.91574074074073"/>
    <n v="0.52336178533007716"/>
    <n v="1.0279016758117137"/>
    <n v="6.3334192715699997E-2"/>
    <n v="1.8518518518518517E-2"/>
    <n v="36.090517485688373"/>
  </r>
  <r>
    <x v="20"/>
    <x v="1"/>
    <x v="8"/>
    <x v="6"/>
    <s v="DACH"/>
    <x v="0"/>
    <x v="0"/>
    <n v="215218.49"/>
    <n v="223447.91"/>
    <n v="2908"/>
    <n v="3002"/>
    <n v="121758.78"/>
    <n v="3555.68"/>
    <n v="1395858.07"/>
    <n v="21140"/>
    <n v="8"/>
    <n v="31"/>
    <n v="74.009109353507569"/>
    <n v="0.5657449785099784"/>
    <n v="0.96317074525333435"/>
    <n v="0.15418364848512139"/>
    <n v="1.0660247592847318E-2"/>
    <n v="60.528081829635966"/>
  </r>
  <r>
    <x v="20"/>
    <x v="1"/>
    <x v="8"/>
    <x v="6"/>
    <s v="DACH"/>
    <x v="0"/>
    <x v="1"/>
    <n v="217406.54"/>
    <n v="210884.21"/>
    <n v="1185"/>
    <n v="1135"/>
    <n v="143397.72"/>
    <n v="5610.96"/>
    <n v="1197654.8600000001"/>
    <n v="6926"/>
    <n v="12"/>
    <n v="13"/>
    <n v="183.46543459915611"/>
    <n v="0.65958328576500047"/>
    <n v="1.0309284891457735"/>
    <n v="0.18152687160639919"/>
    <n v="1.0970464135021098E-2"/>
    <n v="38.746763477194634"/>
  </r>
  <r>
    <x v="20"/>
    <x v="1"/>
    <x v="8"/>
    <x v="6"/>
    <s v="DACH"/>
    <x v="0"/>
    <x v="2"/>
    <n v="50369.58"/>
    <n v="46798.37"/>
    <n v="350"/>
    <n v="327"/>
    <n v="34648.239999999998"/>
    <n v="2732.34"/>
    <n v="389217.93"/>
    <n v="2795"/>
    <n v="3"/>
    <n v="5"/>
    <n v="143.91308571428573"/>
    <n v="0.68788026423885207"/>
    <n v="1.0763105638080985"/>
    <n v="0.12941228067268123"/>
    <n v="1.4285714285714285E-2"/>
    <n v="18.434594523375569"/>
  </r>
  <r>
    <x v="20"/>
    <x v="1"/>
    <x v="8"/>
    <x v="6"/>
    <s v="DACH"/>
    <x v="0"/>
    <x v="3"/>
    <n v="94473.67"/>
    <n v="96954.97"/>
    <n v="799"/>
    <n v="817"/>
    <n v="58250.57"/>
    <n v="2984.06"/>
    <n v="556091.48"/>
    <n v="4960"/>
    <n v="4"/>
    <n v="15"/>
    <n v="118.239887359199"/>
    <n v="0.61657994232678803"/>
    <n v="0.97440770700047663"/>
    <n v="0.16988872046735909"/>
    <n v="1.8773466833541929E-2"/>
    <n v="31.659440493823851"/>
  </r>
  <r>
    <x v="20"/>
    <x v="1"/>
    <x v="8"/>
    <x v="6"/>
    <s v="DACH"/>
    <x v="1"/>
    <x v="0"/>
    <n v="172238.58"/>
    <n v="182886.91"/>
    <n v="2327"/>
    <n v="2430"/>
    <n v="89777.82"/>
    <n v="2795.69"/>
    <n v="1241389.25"/>
    <n v="18784"/>
    <n v="7"/>
    <n v="28"/>
    <n v="74.017438762354956"/>
    <n v="0.52124105992977887"/>
    <n v="0.94177642347393797"/>
    <n v="0.1387466340634092"/>
    <n v="1.2032660077352814E-2"/>
    <n v="61.6086118274916"/>
  </r>
  <r>
    <x v="20"/>
    <x v="1"/>
    <x v="8"/>
    <x v="6"/>
    <s v="DACH"/>
    <x v="1"/>
    <x v="1"/>
    <n v="180540.91"/>
    <n v="176331.77"/>
    <n v="984"/>
    <n v="948"/>
    <n v="110992.59"/>
    <n v="4393.22"/>
    <n v="1026334.45"/>
    <n v="5862"/>
    <n v="10"/>
    <n v="9"/>
    <n v="183.47653455284552"/>
    <n v="0.61477805778202843"/>
    <n v="1.0238705707995785"/>
    <n v="0.17590845752084031"/>
    <n v="9.1463414634146336E-3"/>
    <n v="41.095349197172006"/>
  </r>
  <r>
    <x v="20"/>
    <x v="1"/>
    <x v="8"/>
    <x v="6"/>
    <s v="DACH"/>
    <x v="1"/>
    <x v="2"/>
    <n v="44444.639999999999"/>
    <n v="42296.75"/>
    <n v="309"/>
    <n v="296"/>
    <n v="28209.86"/>
    <n v="2526.08"/>
    <n v="328533.37"/>
    <n v="2589"/>
    <n v="2"/>
    <n v="5"/>
    <n v="143.83378640776698"/>
    <n v="0.63471905723614819"/>
    <n v="1.0507814430186717"/>
    <n v="0.13528196542104687"/>
    <n v="1.6181229773462782E-2"/>
    <n v="17.594312135799342"/>
  </r>
  <r>
    <x v="20"/>
    <x v="1"/>
    <x v="8"/>
    <x v="6"/>
    <s v="DACH"/>
    <x v="1"/>
    <x v="3"/>
    <n v="73746.25"/>
    <n v="73993.929999999993"/>
    <n v="624"/>
    <n v="633"/>
    <n v="42429.29"/>
    <n v="2113.0300000000002"/>
    <n v="445835.64"/>
    <n v="4141"/>
    <n v="3"/>
    <n v="8"/>
    <n v="118.18309294871794"/>
    <n v="0.57534166144041221"/>
    <n v="0.99665269840377457"/>
    <n v="0.16541129372250277"/>
    <n v="1.282051282051282E-2"/>
    <n v="34.9007113008334"/>
  </r>
  <r>
    <x v="20"/>
    <x v="1"/>
    <x v="8"/>
    <x v="6"/>
    <s v="DACH"/>
    <x v="2"/>
    <x v="0"/>
    <n v="16793"/>
    <n v="17573.47"/>
    <n v="227"/>
    <n v="235"/>
    <n v="7866.81"/>
    <n v="328.97"/>
    <n v="166610.26"/>
    <n v="2313"/>
    <n v="1"/>
    <n v="8"/>
    <n v="73.977973568281939"/>
    <n v="0.46845769070446019"/>
    <n v="0.95558816784619083"/>
    <n v="0.10079211208241316"/>
    <n v="3.5242290748898682E-2"/>
    <n v="51.04720795209289"/>
  </r>
  <r>
    <x v="20"/>
    <x v="1"/>
    <x v="8"/>
    <x v="6"/>
    <s v="DACH"/>
    <x v="2"/>
    <x v="1"/>
    <n v="16039.52"/>
    <n v="15850.73"/>
    <n v="87"/>
    <n v="86"/>
    <n v="8802.1299999999992"/>
    <n v="379.4"/>
    <n v="130188.1"/>
    <n v="745"/>
    <n v="1"/>
    <n v="1"/>
    <n v="184.36229885057472"/>
    <n v="0.5487776442187795"/>
    <n v="1.0119104924505056"/>
    <n v="0.12320265830747971"/>
    <n v="1.1494252873563218E-2"/>
    <n v="42.276014760147604"/>
  </r>
  <r>
    <x v="20"/>
    <x v="1"/>
    <x v="8"/>
    <x v="6"/>
    <s v="DACH"/>
    <x v="2"/>
    <x v="2"/>
    <n v="4111.82"/>
    <n v="3799.54"/>
    <n v="29"/>
    <n v="27"/>
    <n v="2414.08"/>
    <n v="204.55"/>
    <n v="44125.57"/>
    <n v="316"/>
    <n v="0"/>
    <n v="1"/>
    <n v="141.78689655172414"/>
    <n v="0.58710741228944852"/>
    <n v="1.082188896550635"/>
    <n v="9.3184518636246508E-2"/>
    <n v="3.4482758620689655E-2"/>
    <n v="20.101784404791001"/>
  </r>
  <r>
    <x v="20"/>
    <x v="1"/>
    <x v="8"/>
    <x v="6"/>
    <s v="DACH"/>
    <x v="2"/>
    <x v="3"/>
    <n v="6531.6"/>
    <n v="6429.34"/>
    <n v="55"/>
    <n v="54"/>
    <n v="3486.35"/>
    <n v="208.79"/>
    <n v="59638.93"/>
    <n v="555"/>
    <n v="0"/>
    <n v="2"/>
    <n v="118.75636363636364"/>
    <n v="0.53376661155000305"/>
    <n v="1.0159052095549466"/>
    <n v="0.10951906749500705"/>
    <n v="3.6363636363636362E-2"/>
    <n v="31.283107428516693"/>
  </r>
  <r>
    <x v="21"/>
    <x v="1"/>
    <x v="9"/>
    <x v="0"/>
    <s v="DACH"/>
    <x v="0"/>
    <x v="0"/>
    <n v="1109023.75"/>
    <n v="1128875.6100000001"/>
    <n v="14984"/>
    <n v="15501"/>
    <n v="624997.74"/>
    <n v="21591.279999999999"/>
    <n v="6795850.8899999997"/>
    <n v="100142"/>
    <n v="61"/>
    <n v="254"/>
    <n v="74.013864789108382"/>
    <n v="0.56355667766357576"/>
    <n v="0.98241448409005838"/>
    <n v="0.1631913012735334"/>
    <n v="1.6951414842498666E-2"/>
    <n v="51.364428139508178"/>
  </r>
  <r>
    <x v="21"/>
    <x v="1"/>
    <x v="9"/>
    <x v="0"/>
    <s v="DACH"/>
    <x v="0"/>
    <x v="1"/>
    <n v="1164972.3500000001"/>
    <n v="1080033.94"/>
    <n v="6349"/>
    <n v="5827"/>
    <n v="753326.26"/>
    <n v="28791.200000000001"/>
    <n v="5814782.3099999996"/>
    <n v="35317"/>
    <n v="51"/>
    <n v="89"/>
    <n v="183.48910852102694"/>
    <n v="0.64664733029929844"/>
    <n v="1.0786442044589823"/>
    <n v="0.20034668331375594"/>
    <n v="1.4017955583556466E-2"/>
    <n v="40.462792450470978"/>
  </r>
  <r>
    <x v="21"/>
    <x v="1"/>
    <x v="9"/>
    <x v="0"/>
    <s v="DACH"/>
    <x v="0"/>
    <x v="2"/>
    <n v="275201.26"/>
    <n v="254886.77"/>
    <n v="1912"/>
    <n v="1791"/>
    <n v="186667.77"/>
    <n v="16155.54"/>
    <n v="1793756.77"/>
    <n v="13025"/>
    <n v="11"/>
    <n v="30"/>
    <n v="143.93371338912135"/>
    <n v="0.67829547728088158"/>
    <n v="1.0797000566172972"/>
    <n v="0.15342172617974287"/>
    <n v="1.5690376569037656E-2"/>
    <n v="17.034482289047595"/>
  </r>
  <r>
    <x v="21"/>
    <x v="1"/>
    <x v="9"/>
    <x v="0"/>
    <s v="DACH"/>
    <x v="0"/>
    <x v="3"/>
    <n v="491965.31"/>
    <n v="467636.23"/>
    <n v="4161"/>
    <n v="3999"/>
    <n v="302738.25"/>
    <n v="13361.71"/>
    <n v="2661104.33"/>
    <n v="24471"/>
    <n v="23"/>
    <n v="39"/>
    <n v="118.23247055996154"/>
    <n v="0.61536503457936897"/>
    <n v="1.0520256525034428"/>
    <n v="0.18487261264198537"/>
    <n v="9.372746935832732E-3"/>
    <n v="36.819038132095372"/>
  </r>
  <r>
    <x v="21"/>
    <x v="1"/>
    <x v="9"/>
    <x v="0"/>
    <s v="DACH"/>
    <x v="1"/>
    <x v="0"/>
    <n v="930319.49"/>
    <n v="895560.74"/>
    <n v="12569"/>
    <n v="11997"/>
    <n v="482358.28"/>
    <n v="16800.27"/>
    <n v="6012055.8899999997"/>
    <n v="87834"/>
    <n v="49"/>
    <n v="218"/>
    <n v="74.016985440369155"/>
    <n v="0.51848669751076593"/>
    <n v="1.0388122753125599"/>
    <n v="0.15474232226407331"/>
    <n v="1.7344259686530354E-2"/>
    <n v="55.375270159348631"/>
  </r>
  <r>
    <x v="21"/>
    <x v="1"/>
    <x v="9"/>
    <x v="0"/>
    <s v="DACH"/>
    <x v="1"/>
    <x v="1"/>
    <n v="857316.13"/>
    <n v="777945.29"/>
    <n v="4672"/>
    <n v="4316"/>
    <n v="527360.41"/>
    <n v="23465.599999999999"/>
    <n v="4651833.88"/>
    <n v="27398"/>
    <n v="35"/>
    <n v="40"/>
    <n v="183.50088398972602"/>
    <n v="0.615129462220663"/>
    <n v="1.1020262491723549"/>
    <n v="0.18429637689469686"/>
    <n v="8.5616438356164379E-3"/>
    <n v="36.535018495158873"/>
  </r>
  <r>
    <x v="21"/>
    <x v="1"/>
    <x v="9"/>
    <x v="0"/>
    <s v="DACH"/>
    <x v="1"/>
    <x v="2"/>
    <n v="222070.23"/>
    <n v="202434.51"/>
    <n v="1543"/>
    <n v="1433"/>
    <n v="141014.32999999999"/>
    <n v="11187.18"/>
    <n v="1523051.45"/>
    <n v="11661"/>
    <n v="10"/>
    <n v="24"/>
    <n v="143.92108230719379"/>
    <n v="0.63499880195557945"/>
    <n v="1.0969978883541152"/>
    <n v="0.14580612493425618"/>
    <n v="1.5554115359688918E-2"/>
    <n v="19.850420749465012"/>
  </r>
  <r>
    <x v="21"/>
    <x v="1"/>
    <x v="9"/>
    <x v="0"/>
    <s v="DACH"/>
    <x v="1"/>
    <x v="3"/>
    <n v="395504.29"/>
    <n v="379490.07"/>
    <n v="3345"/>
    <n v="3154"/>
    <n v="227939.07"/>
    <n v="12349.38"/>
    <n v="2171676.08"/>
    <n v="19693"/>
    <n v="16"/>
    <n v="52"/>
    <n v="118.23745590433482"/>
    <n v="0.57632515187129829"/>
    <n v="1.0421993123561837"/>
    <n v="0.18211937481947121"/>
    <n v="1.554559043348281E-2"/>
    <n v="32.02624666177573"/>
  </r>
  <r>
    <x v="21"/>
    <x v="1"/>
    <x v="9"/>
    <x v="0"/>
    <s v="DACH"/>
    <x v="2"/>
    <x v="0"/>
    <n v="88618.42"/>
    <n v="88250.75"/>
    <n v="1197"/>
    <n v="1189"/>
    <n v="42022.39"/>
    <n v="1516.57"/>
    <n v="763043.14"/>
    <n v="10885"/>
    <n v="3"/>
    <n v="20"/>
    <n v="74.033767752715121"/>
    <n v="0.47419475544700529"/>
    <n v="1.004166196887845"/>
    <n v="0.11613815176950545"/>
    <n v="1.6708437761069339E-2"/>
    <n v="58.433451802422574"/>
  </r>
  <r>
    <x v="21"/>
    <x v="1"/>
    <x v="9"/>
    <x v="0"/>
    <s v="DACH"/>
    <x v="2"/>
    <x v="1"/>
    <n v="87606.720000000001"/>
    <n v="79821.55"/>
    <n v="477"/>
    <n v="436"/>
    <n v="48427.22"/>
    <n v="2331.4699999999998"/>
    <n v="646257.93999999994"/>
    <n v="3831"/>
    <n v="4"/>
    <n v="10"/>
    <n v="183.66188679245283"/>
    <n v="0.55277974109748662"/>
    <n v="1.0975321827250912"/>
    <n v="0.13555999017977249"/>
    <n v="2.0964360587002098E-2"/>
    <n v="37.575744058469553"/>
  </r>
  <r>
    <x v="21"/>
    <x v="1"/>
    <x v="9"/>
    <x v="0"/>
    <s v="DACH"/>
    <x v="2"/>
    <x v="2"/>
    <n v="20937.09"/>
    <n v="19392.59"/>
    <n v="145"/>
    <n v="132"/>
    <n v="12191.32"/>
    <n v="1157.21"/>
    <n v="209092.36"/>
    <n v="1486"/>
    <n v="1"/>
    <n v="2"/>
    <n v="144.39372413793103"/>
    <n v="0.58228340232572906"/>
    <n v="1.0796438227178526"/>
    <n v="0.10013321385822037"/>
    <n v="1.3793103448275862E-2"/>
    <n v="18.092731656311301"/>
  </r>
  <r>
    <x v="21"/>
    <x v="1"/>
    <x v="9"/>
    <x v="0"/>
    <s v="DACH"/>
    <x v="2"/>
    <x v="3"/>
    <n v="36010.39"/>
    <n v="34677.72"/>
    <n v="305"/>
    <n v="291"/>
    <n v="18905.45"/>
    <n v="1043.6500000000001"/>
    <n v="287109.31"/>
    <n v="2587"/>
    <n v="2"/>
    <n v="4"/>
    <n v="118.06685245901639"/>
    <n v="0.5249998680936252"/>
    <n v="1.0384301505404623"/>
    <n v="0.12542397179666517"/>
    <n v="1.3114754098360656E-2"/>
    <n v="34.504278254203989"/>
  </r>
  <r>
    <x v="21"/>
    <x v="1"/>
    <x v="9"/>
    <x v="1"/>
    <s v="Western Europe"/>
    <x v="0"/>
    <x v="0"/>
    <n v="625489.1"/>
    <n v="665004.06000000006"/>
    <n v="8451"/>
    <n v="9047"/>
    <n v="348664.53"/>
    <n v="10177.17"/>
    <n v="5198556.28"/>
    <n v="79202"/>
    <n v="30"/>
    <n v="179"/>
    <n v="74.013619689977517"/>
    <n v="0.55742702790504273"/>
    <n v="0.94057937029737826"/>
    <n v="0.12031977078066758"/>
    <n v="2.1180925334279968E-2"/>
    <n v="61.460022776469287"/>
  </r>
  <r>
    <x v="21"/>
    <x v="1"/>
    <x v="9"/>
    <x v="1"/>
    <s v="Western Europe"/>
    <x v="0"/>
    <x v="1"/>
    <n v="661233.81000000006"/>
    <n v="664522"/>
    <n v="3603"/>
    <n v="3636"/>
    <n v="437892.36"/>
    <n v="16964.2"/>
    <n v="4242261.93"/>
    <n v="26076"/>
    <n v="27"/>
    <n v="79"/>
    <n v="183.52312239800168"/>
    <n v="0.66223528406691723"/>
    <n v="0.99505179662975807"/>
    <n v="0.1558682186321296"/>
    <n v="2.1926172633916181E-2"/>
    <n v="38.978189952959767"/>
  </r>
  <r>
    <x v="21"/>
    <x v="1"/>
    <x v="9"/>
    <x v="1"/>
    <s v="Western Europe"/>
    <x v="0"/>
    <x v="2"/>
    <n v="148468.44"/>
    <n v="147762.23999999999"/>
    <n v="1032"/>
    <n v="1029"/>
    <n v="102246.75"/>
    <n v="8168.76"/>
    <n v="1385334.14"/>
    <n v="9894"/>
    <n v="8"/>
    <n v="20"/>
    <n v="143.86476744186047"/>
    <n v="0.68867666421227303"/>
    <n v="1.004779299501686"/>
    <n v="0.10717157378363606"/>
    <n v="1.937984496124031E-2"/>
    <n v="18.175150206396076"/>
  </r>
  <r>
    <x v="21"/>
    <x v="1"/>
    <x v="9"/>
    <x v="1"/>
    <s v="Western Europe"/>
    <x v="0"/>
    <x v="3"/>
    <n v="262776.89"/>
    <n v="269589.08"/>
    <n v="2223"/>
    <n v="2279"/>
    <n v="166381.69"/>
    <n v="8102.28"/>
    <n v="1906768.06"/>
    <n v="16777"/>
    <n v="13"/>
    <n v="39"/>
    <n v="118.20822762033289"/>
    <n v="0.63316713277183545"/>
    <n v="0.97473120943919533"/>
    <n v="0.1378127185537186"/>
    <n v="1.7543859649122806E-2"/>
    <n v="32.432462220510772"/>
  </r>
  <r>
    <x v="21"/>
    <x v="1"/>
    <x v="9"/>
    <x v="1"/>
    <s v="Western Europe"/>
    <x v="1"/>
    <x v="0"/>
    <n v="585719.66"/>
    <n v="626725.30000000005"/>
    <n v="7913"/>
    <n v="8450"/>
    <n v="304891.2"/>
    <n v="10355.049999999999"/>
    <n v="4848102.62"/>
    <n v="74020"/>
    <n v="24"/>
    <n v="95"/>
    <n v="74.019924175407567"/>
    <n v="0.52054117493682894"/>
    <n v="0.93457158981773991"/>
    <n v="0.12081420421748416"/>
    <n v="1.2005560470112473E-2"/>
    <n v="56.563672797330781"/>
  </r>
  <r>
    <x v="21"/>
    <x v="1"/>
    <x v="9"/>
    <x v="1"/>
    <s v="Western Europe"/>
    <x v="1"/>
    <x v="1"/>
    <n v="555963.12"/>
    <n v="547545.48"/>
    <n v="3030"/>
    <n v="3042"/>
    <n v="337030.72"/>
    <n v="12993.4"/>
    <n v="3972314.57"/>
    <n v="22860"/>
    <n v="29"/>
    <n v="65"/>
    <n v="183.48617821782179"/>
    <n v="0.60621057022631286"/>
    <n v="1.0153734078856793"/>
    <n v="0.13995948966347849"/>
    <n v="2.1452145214521452E-2"/>
    <n v="42.78811704403774"/>
  </r>
  <r>
    <x v="21"/>
    <x v="1"/>
    <x v="9"/>
    <x v="1"/>
    <s v="Western Europe"/>
    <x v="1"/>
    <x v="2"/>
    <n v="142018.16"/>
    <n v="137411.07999999999"/>
    <n v="987"/>
    <n v="957"/>
    <n v="92043.71"/>
    <n v="8585.33"/>
    <n v="1302035.8999999999"/>
    <n v="10091"/>
    <n v="7"/>
    <n v="20"/>
    <n v="143.88871327254307"/>
    <n v="0.64811225550309903"/>
    <n v="1.0335277184343505"/>
    <n v="0.10907392031202827"/>
    <n v="2.0263424518743668E-2"/>
    <n v="16.541957036013759"/>
  </r>
  <r>
    <x v="21"/>
    <x v="1"/>
    <x v="9"/>
    <x v="1"/>
    <s v="Western Europe"/>
    <x v="1"/>
    <x v="3"/>
    <n v="250277.05"/>
    <n v="266166.01"/>
    <n v="2117"/>
    <n v="2235"/>
    <n v="146361.82999999999"/>
    <n v="6796.98"/>
    <n v="1824308.7"/>
    <n v="17200"/>
    <n v="13"/>
    <n v="33"/>
    <n v="118.22250826641474"/>
    <n v="0.58479924547616324"/>
    <n v="0.94030432360615834"/>
    <n v="0.13719007643826947"/>
    <n v="1.5588096362777516E-2"/>
    <n v="36.821801741361604"/>
  </r>
  <r>
    <x v="21"/>
    <x v="1"/>
    <x v="9"/>
    <x v="1"/>
    <s v="Western Europe"/>
    <x v="2"/>
    <x v="0"/>
    <n v="47882.19"/>
    <n v="51615.78"/>
    <n v="647"/>
    <n v="686"/>
    <n v="22520.41"/>
    <n v="890.38"/>
    <n v="585461.14"/>
    <n v="8129"/>
    <n v="2"/>
    <n v="9"/>
    <n v="74.006476043276663"/>
    <n v="0.4703295734802439"/>
    <n v="0.92766572548162607"/>
    <n v="8.178542814985125E-2"/>
    <n v="1.3910355486862442E-2"/>
    <n v="53.777252409083765"/>
  </r>
  <r>
    <x v="21"/>
    <x v="1"/>
    <x v="9"/>
    <x v="1"/>
    <s v="Western Europe"/>
    <x v="2"/>
    <x v="1"/>
    <n v="55617.1"/>
    <n v="58015.67"/>
    <n v="303"/>
    <n v="320"/>
    <n v="31110.87"/>
    <n v="1316.79"/>
    <n v="509311.71"/>
    <n v="2866"/>
    <n v="3"/>
    <n v="8"/>
    <n v="183.55478547854784"/>
    <n v="0.55937598328571603"/>
    <n v="0.95865651469680524"/>
    <n v="0.10920051298251124"/>
    <n v="2.6402640264026403E-2"/>
    <n v="42.236879077149737"/>
  </r>
  <r>
    <x v="21"/>
    <x v="1"/>
    <x v="9"/>
    <x v="1"/>
    <s v="Western Europe"/>
    <x v="2"/>
    <x v="2"/>
    <n v="12628.58"/>
    <n v="12403.46"/>
    <n v="88"/>
    <n v="85"/>
    <n v="7256.92"/>
    <n v="640.66999999999996"/>
    <n v="163412.93"/>
    <n v="1205"/>
    <n v="1"/>
    <n v="2"/>
    <n v="143.5065909090909"/>
    <n v="0.57464259639642778"/>
    <n v="1.0181497743371608"/>
    <n v="7.7280176054612085E-2"/>
    <n v="2.2727272727272728E-2"/>
    <n v="19.711520751713053"/>
  </r>
  <r>
    <x v="21"/>
    <x v="1"/>
    <x v="9"/>
    <x v="1"/>
    <s v="Western Europe"/>
    <x v="2"/>
    <x v="3"/>
    <n v="23087.19"/>
    <n v="23251.31"/>
    <n v="195"/>
    <n v="200"/>
    <n v="12193.04"/>
    <n v="736.29"/>
    <n v="235337.89"/>
    <n v="2187"/>
    <n v="1"/>
    <n v="6"/>
    <n v="118.39584615384615"/>
    <n v="0.52813010158447182"/>
    <n v="0.99294147297507096"/>
    <n v="9.8102307282520451E-2"/>
    <n v="3.0769230769230771E-2"/>
    <n v="31.356109685042579"/>
  </r>
  <r>
    <x v="21"/>
    <x v="1"/>
    <x v="9"/>
    <x v="2"/>
    <s v="Southern Europe"/>
    <x v="0"/>
    <x v="0"/>
    <n v="440119.88"/>
    <n v="443151.29"/>
    <n v="5946"/>
    <n v="5996"/>
    <n v="246810.14"/>
    <n v="8524.52"/>
    <n v="3872211.16"/>
    <n v="56617"/>
    <n v="24"/>
    <n v="95"/>
    <n v="74.019488731920617"/>
    <n v="0.56077934948087327"/>
    <n v="0.99315942417768888"/>
    <n v="0.11366112585657648"/>
    <n v="1.5977127480659267E-2"/>
    <n v="51.629872415103719"/>
  </r>
  <r>
    <x v="21"/>
    <x v="1"/>
    <x v="9"/>
    <x v="2"/>
    <s v="Southern Europe"/>
    <x v="0"/>
    <x v="1"/>
    <n v="425902.22"/>
    <n v="414142.89"/>
    <n v="2321"/>
    <n v="2274"/>
    <n v="274961.91999999998"/>
    <n v="9950.2999999999993"/>
    <n v="3243476.28"/>
    <n v="19061"/>
    <n v="16"/>
    <n v="34"/>
    <n v="183.49944851357174"/>
    <n v="0.64559870103518124"/>
    <n v="1.0283943785682279"/>
    <n v="0.13131041611933725"/>
    <n v="1.4648858250753986E-2"/>
    <n v="42.802952674793723"/>
  </r>
  <r>
    <x v="21"/>
    <x v="1"/>
    <x v="9"/>
    <x v="2"/>
    <s v="Southern Europe"/>
    <x v="0"/>
    <x v="2"/>
    <n v="105227.18"/>
    <n v="100888.25"/>
    <n v="731"/>
    <n v="694"/>
    <n v="72969.25"/>
    <n v="5648.88"/>
    <n v="1018614.22"/>
    <n v="7967"/>
    <n v="4"/>
    <n v="12"/>
    <n v="143.94963064295484"/>
    <n v="0.69344488752810829"/>
    <n v="1.0430072877664147"/>
    <n v="0.10330425192768268"/>
    <n v="1.6415868673050615E-2"/>
    <n v="18.627972270609394"/>
  </r>
  <r>
    <x v="21"/>
    <x v="1"/>
    <x v="9"/>
    <x v="2"/>
    <s v="Southern Europe"/>
    <x v="0"/>
    <x v="3"/>
    <n v="181217.94"/>
    <n v="177160.66"/>
    <n v="1533"/>
    <n v="1481"/>
    <n v="113671.43"/>
    <n v="5534.86"/>
    <n v="1453737.02"/>
    <n v="13739"/>
    <n v="8"/>
    <n v="32"/>
    <n v="118.21131115459883"/>
    <n v="0.62726366936959987"/>
    <n v="1.0229016983793129"/>
    <n v="0.12465661774232041"/>
    <n v="2.0874103065883887E-2"/>
    <n v="32.741196705969081"/>
  </r>
  <r>
    <x v="21"/>
    <x v="1"/>
    <x v="9"/>
    <x v="2"/>
    <s v="Southern Europe"/>
    <x v="1"/>
    <x v="0"/>
    <n v="378681.68"/>
    <n v="382923.28"/>
    <n v="5116"/>
    <n v="5257"/>
    <n v="200991.19"/>
    <n v="7048.4"/>
    <n v="3653799.64"/>
    <n v="53923"/>
    <n v="14"/>
    <n v="44"/>
    <n v="74.019093041438623"/>
    <n v="0.53076554957715405"/>
    <n v="0.98892310752169454"/>
    <n v="0.10364051598625698"/>
    <n v="8.6004691164972627E-3"/>
    <n v="53.725906588729359"/>
  </r>
  <r>
    <x v="21"/>
    <x v="1"/>
    <x v="9"/>
    <x v="2"/>
    <s v="Southern Europe"/>
    <x v="1"/>
    <x v="1"/>
    <n v="363055.74"/>
    <n v="367484.97"/>
    <n v="1979"/>
    <n v="1972"/>
    <n v="223796.71"/>
    <n v="9603.0400000000009"/>
    <n v="2967334.19"/>
    <n v="17126"/>
    <n v="14"/>
    <n v="41"/>
    <n v="183.45413845376453"/>
    <n v="0.61642520787579336"/>
    <n v="0.98794718053366926"/>
    <n v="0.1223508094314109"/>
    <n v="2.0717534108135423E-2"/>
    <n v="37.806334244156012"/>
  </r>
  <r>
    <x v="21"/>
    <x v="1"/>
    <x v="9"/>
    <x v="2"/>
    <s v="Southern Europe"/>
    <x v="1"/>
    <x v="2"/>
    <n v="84970.31"/>
    <n v="82785.009999999995"/>
    <n v="590"/>
    <n v="583"/>
    <n v="55040.59"/>
    <n v="4851.82"/>
    <n v="923069.73"/>
    <n v="6591"/>
    <n v="4"/>
    <n v="6"/>
    <n v="144.01747457627118"/>
    <n v="0.64776261261139334"/>
    <n v="1.0263972910071522"/>
    <n v="9.2051886480992065E-2"/>
    <n v="1.0169491525423728E-2"/>
    <n v="17.513079627850992"/>
  </r>
  <r>
    <x v="21"/>
    <x v="1"/>
    <x v="9"/>
    <x v="2"/>
    <s v="Southern Europe"/>
    <x v="1"/>
    <x v="3"/>
    <n v="160147.04"/>
    <n v="157989.91"/>
    <n v="1355"/>
    <n v="1326"/>
    <n v="93649.14"/>
    <n v="4940.07"/>
    <n v="1353906.23"/>
    <n v="12053"/>
    <n v="9"/>
    <n v="28"/>
    <n v="118.18969741697417"/>
    <n v="0.58476972162582586"/>
    <n v="1.0136535934478348"/>
    <n v="0.11828517843514171"/>
    <n v="2.0664206642066422E-2"/>
    <n v="32.417969785853238"/>
  </r>
  <r>
    <x v="21"/>
    <x v="1"/>
    <x v="9"/>
    <x v="2"/>
    <s v="Southern Europe"/>
    <x v="2"/>
    <x v="0"/>
    <n v="35415.97"/>
    <n v="35765.29"/>
    <n v="478"/>
    <n v="487"/>
    <n v="16770.97"/>
    <n v="605.44000000000005"/>
    <n v="462371.61"/>
    <n v="6855"/>
    <n v="1"/>
    <n v="11"/>
    <n v="74.091987447698742"/>
    <n v="0.47354258544944555"/>
    <n v="0.99023298846451402"/>
    <n v="7.6596333412425568E-2"/>
    <n v="2.3012552301255231E-2"/>
    <n v="58.49625066067653"/>
  </r>
  <r>
    <x v="21"/>
    <x v="1"/>
    <x v="9"/>
    <x v="2"/>
    <s v="Southern Europe"/>
    <x v="2"/>
    <x v="1"/>
    <n v="31531.01"/>
    <n v="30367.18"/>
    <n v="172"/>
    <n v="169"/>
    <n v="17512.7"/>
    <n v="725.56"/>
    <n v="369201.58"/>
    <n v="2090"/>
    <n v="1"/>
    <n v="5"/>
    <n v="183.31982558139535"/>
    <n v="0.55541195794235587"/>
    <n v="1.0383252577289033"/>
    <n v="8.54032368983903E-2"/>
    <n v="2.9069767441860465E-2"/>
    <n v="43.457481118032966"/>
  </r>
  <r>
    <x v="21"/>
    <x v="1"/>
    <x v="9"/>
    <x v="2"/>
    <s v="Southern Europe"/>
    <x v="2"/>
    <x v="2"/>
    <n v="8432.69"/>
    <n v="7937.81"/>
    <n v="59"/>
    <n v="55"/>
    <n v="4842.62"/>
    <n v="464.03"/>
    <n v="123306.66"/>
    <n v="918"/>
    <n v="0"/>
    <n v="1"/>
    <n v="142.92694915254239"/>
    <n v="0.57426752317469276"/>
    <n v="1.0623446517364361"/>
    <n v="6.8387952443120265E-2"/>
    <n v="1.6949152542372881E-2"/>
    <n v="18.172725901342588"/>
  </r>
  <r>
    <x v="21"/>
    <x v="1"/>
    <x v="9"/>
    <x v="2"/>
    <s v="Southern Europe"/>
    <x v="2"/>
    <x v="3"/>
    <n v="14599.41"/>
    <n v="14709.86"/>
    <n v="123"/>
    <n v="125"/>
    <n v="7796.44"/>
    <n v="406.22"/>
    <n v="176394.32"/>
    <n v="1614"/>
    <n v="1"/>
    <n v="4"/>
    <n v="118.69439024390243"/>
    <n v="0.53402432016088319"/>
    <n v="0.99249143091776526"/>
    <n v="8.2765760258040055E-2"/>
    <n v="3.2520325203252036E-2"/>
    <n v="35.93966323666978"/>
  </r>
  <r>
    <x v="21"/>
    <x v="1"/>
    <x v="9"/>
    <x v="3"/>
    <s v="Southern Europe"/>
    <x v="0"/>
    <x v="0"/>
    <n v="331051.65000000002"/>
    <n v="316798.68"/>
    <n v="4473"/>
    <n v="4331"/>
    <n v="186605.98"/>
    <n v="5438.61"/>
    <n v="3348988.87"/>
    <n v="47346"/>
    <n v="18"/>
    <n v="73"/>
    <n v="74.011099932930918"/>
    <n v="0.56367633268101824"/>
    <n v="1.0449906230669901"/>
    <n v="9.885122430998107E-2"/>
    <n v="1.6320143080706461E-2"/>
    <n v="60.870636063258821"/>
  </r>
  <r>
    <x v="21"/>
    <x v="1"/>
    <x v="9"/>
    <x v="3"/>
    <s v="Southern Europe"/>
    <x v="0"/>
    <x v="1"/>
    <n v="324120.07"/>
    <n v="307679.25"/>
    <n v="1766"/>
    <n v="1658"/>
    <n v="213991.18"/>
    <n v="8264.56"/>
    <n v="2754795.32"/>
    <n v="16853"/>
    <n v="18"/>
    <n v="32"/>
    <n v="183.53344847112118"/>
    <n v="0.66022193565489473"/>
    <n v="1.0534349326449541"/>
    <n v="0.11765667948063743"/>
    <n v="1.8120045300113252E-2"/>
    <n v="39.218067265528958"/>
  </r>
  <r>
    <x v="21"/>
    <x v="1"/>
    <x v="9"/>
    <x v="3"/>
    <s v="Southern Europe"/>
    <x v="0"/>
    <x v="2"/>
    <n v="79126.02"/>
    <n v="69346.44"/>
    <n v="550"/>
    <n v="474"/>
    <n v="54954.79"/>
    <n v="4214.17"/>
    <n v="858740.1"/>
    <n v="6708"/>
    <n v="3"/>
    <n v="9"/>
    <n v="143.86549090909091"/>
    <n v="0.69452235813200258"/>
    <n v="1.1410249754709831"/>
    <n v="9.2141988012438225E-2"/>
    <n v="1.6363636363636365E-2"/>
    <n v="18.776181312097044"/>
  </r>
  <r>
    <x v="21"/>
    <x v="1"/>
    <x v="9"/>
    <x v="3"/>
    <s v="Southern Europe"/>
    <x v="0"/>
    <x v="3"/>
    <n v="137867.38"/>
    <n v="129640.82"/>
    <n v="1166"/>
    <n v="1113"/>
    <n v="84795.41"/>
    <n v="3859.38"/>
    <n v="1230993.19"/>
    <n v="11667"/>
    <n v="6"/>
    <n v="12"/>
    <n v="118.23960548885077"/>
    <n v="0.61505056526061497"/>
    <n v="1.0634565563531611"/>
    <n v="0.11199686653018771"/>
    <n v="1.0291595197255575E-2"/>
    <n v="35.722675662930314"/>
  </r>
  <r>
    <x v="21"/>
    <x v="1"/>
    <x v="9"/>
    <x v="3"/>
    <s v="Southern Europe"/>
    <x v="1"/>
    <x v="0"/>
    <n v="285592.07"/>
    <n v="276656.09999999998"/>
    <n v="3859"/>
    <n v="3695"/>
    <n v="147490.89000000001"/>
    <n v="4825.28"/>
    <n v="3073398.19"/>
    <n v="46849"/>
    <n v="14"/>
    <n v="53"/>
    <n v="74.006755636175171"/>
    <n v="0.51643902437487155"/>
    <n v="1.0322999203704528"/>
    <n v="9.2923875249630444E-2"/>
    <n v="1.3734128012438455E-2"/>
    <n v="59.186631656608533"/>
  </r>
  <r>
    <x v="21"/>
    <x v="1"/>
    <x v="9"/>
    <x v="3"/>
    <s v="Southern Europe"/>
    <x v="1"/>
    <x v="1"/>
    <n v="299758.52"/>
    <n v="273940.17"/>
    <n v="1634"/>
    <n v="1476"/>
    <n v="185444.12"/>
    <n v="7864.95"/>
    <n v="2634443.08"/>
    <n v="15029"/>
    <n v="12"/>
    <n v="25"/>
    <n v="183.45074663402693"/>
    <n v="0.61864503467657894"/>
    <n v="1.0942481345470438"/>
    <n v="0.1137843980292032"/>
    <n v="1.5299877600979192E-2"/>
    <n v="38.113213688580352"/>
  </r>
  <r>
    <x v="21"/>
    <x v="1"/>
    <x v="9"/>
    <x v="3"/>
    <s v="Southern Europe"/>
    <x v="1"/>
    <x v="2"/>
    <n v="72843.19"/>
    <n v="64677.99"/>
    <n v="506"/>
    <n v="447"/>
    <n v="47272.76"/>
    <n v="4190.26"/>
    <n v="847218.88"/>
    <n v="6629"/>
    <n v="3"/>
    <n v="5"/>
    <n v="143.95887351778657"/>
    <n v="0.64896608728969718"/>
    <n v="1.1262438736887155"/>
    <n v="8.5979186393957602E-2"/>
    <n v="9.881422924901186E-3"/>
    <n v="17.383930830067822"/>
  </r>
  <r>
    <x v="21"/>
    <x v="1"/>
    <x v="9"/>
    <x v="3"/>
    <s v="Southern Europe"/>
    <x v="1"/>
    <x v="3"/>
    <n v="120132.62"/>
    <n v="112251.57"/>
    <n v="1016"/>
    <n v="966"/>
    <n v="70956.03"/>
    <n v="3811.05"/>
    <n v="1168503.43"/>
    <n v="10141"/>
    <n v="7"/>
    <n v="17"/>
    <n v="118.24076771653543"/>
    <n v="0.59064748608662665"/>
    <n v="1.0702088175693221"/>
    <n v="0.1028089579505984"/>
    <n v="1.6732283464566931E-2"/>
    <n v="31.522184174964902"/>
  </r>
  <r>
    <x v="21"/>
    <x v="1"/>
    <x v="9"/>
    <x v="3"/>
    <s v="Southern Europe"/>
    <x v="2"/>
    <x v="0"/>
    <n v="27343.119999999999"/>
    <n v="26668.54"/>
    <n v="369"/>
    <n v="364"/>
    <n v="13008.42"/>
    <n v="522.17999999999995"/>
    <n v="394243.14"/>
    <n v="5764"/>
    <n v="1"/>
    <n v="10"/>
    <n v="74.100596205962063"/>
    <n v="0.47574746407871527"/>
    <n v="1.0252949730281447"/>
    <n v="6.9355981691907181E-2"/>
    <n v="2.7100271002710029E-2"/>
    <n v="52.363399594009735"/>
  </r>
  <r>
    <x v="21"/>
    <x v="1"/>
    <x v="9"/>
    <x v="3"/>
    <s v="Southern Europe"/>
    <x v="2"/>
    <x v="1"/>
    <n v="26725.74"/>
    <n v="23991.33"/>
    <n v="146"/>
    <n v="133"/>
    <n v="14733.34"/>
    <n v="720.6"/>
    <n v="330316.53000000003"/>
    <n v="1903"/>
    <n v="1"/>
    <n v="3"/>
    <n v="183.05301369863014"/>
    <n v="0.55127902913071813"/>
    <n v="1.1139749234410932"/>
    <n v="8.090948400311665E-2"/>
    <n v="2.0547945205479451E-2"/>
    <n v="37.088176519567028"/>
  </r>
  <r>
    <x v="21"/>
    <x v="1"/>
    <x v="9"/>
    <x v="3"/>
    <s v="Southern Europe"/>
    <x v="2"/>
    <x v="2"/>
    <n v="6269.9"/>
    <n v="5750.19"/>
    <n v="44"/>
    <n v="40"/>
    <n v="3665.85"/>
    <n v="357.23"/>
    <n v="100479.27"/>
    <n v="735"/>
    <n v="0"/>
    <n v="1"/>
    <n v="142.49772727272727"/>
    <n v="0.58467439672084087"/>
    <n v="1.0903813613115392"/>
    <n v="6.2399935827559254E-2"/>
    <n v="2.2727272727272728E-2"/>
    <n v="17.551437449262377"/>
  </r>
  <r>
    <x v="21"/>
    <x v="1"/>
    <x v="9"/>
    <x v="3"/>
    <s v="Southern Europe"/>
    <x v="2"/>
    <x v="3"/>
    <n v="11024.9"/>
    <n v="10278.959999999999"/>
    <n v="93"/>
    <n v="87"/>
    <n v="5795.17"/>
    <n v="302.33"/>
    <n v="145834.79999999999"/>
    <n v="1321"/>
    <n v="0"/>
    <n v="3"/>
    <n v="118.54731182795699"/>
    <n v="0.52564377001151941"/>
    <n v="1.0725695984807802"/>
    <n v="7.559855398025711E-2"/>
    <n v="3.2258064516129031E-2"/>
    <n v="36.466443951973012"/>
  </r>
  <r>
    <x v="21"/>
    <x v="1"/>
    <x v="9"/>
    <x v="4"/>
    <s v="Western Europe"/>
    <x v="0"/>
    <x v="0"/>
    <n v="282899.71000000002"/>
    <n v="279241.77"/>
    <n v="3822"/>
    <n v="3815"/>
    <n v="157480.63"/>
    <n v="4903.16"/>
    <n v="1924741.28"/>
    <n v="28703"/>
    <n v="11"/>
    <n v="58"/>
    <n v="74.018762428048149"/>
    <n v="0.55666592942071236"/>
    <n v="1.0130995445273105"/>
    <n v="0.14698064251004167"/>
    <n v="1.5175300889586603E-2"/>
    <n v="57.697425741766537"/>
  </r>
  <r>
    <x v="21"/>
    <x v="1"/>
    <x v="9"/>
    <x v="4"/>
    <s v="Western Europe"/>
    <x v="0"/>
    <x v="1"/>
    <n v="244099.06"/>
    <n v="237823.13"/>
    <n v="1330"/>
    <n v="1290"/>
    <n v="159864.17000000001"/>
    <n v="5552.22"/>
    <n v="1515830.44"/>
    <n v="8854"/>
    <n v="10"/>
    <n v="13"/>
    <n v="183.53312781954887"/>
    <n v="0.65491513977972715"/>
    <n v="1.026389064848318"/>
    <n v="0.16103322215906946"/>
    <n v="9.7744360902255641E-3"/>
    <n v="43.964226921843874"/>
  </r>
  <r>
    <x v="21"/>
    <x v="1"/>
    <x v="9"/>
    <x v="4"/>
    <s v="Western Europe"/>
    <x v="0"/>
    <x v="2"/>
    <n v="61401.64"/>
    <n v="59427.9"/>
    <n v="427"/>
    <n v="417"/>
    <n v="41884.76"/>
    <n v="3293.57"/>
    <n v="500585.28"/>
    <n v="3717"/>
    <n v="3"/>
    <n v="8"/>
    <n v="143.79775175644028"/>
    <n v="0.6821439948509519"/>
    <n v="1.0332123463894904"/>
    <n v="0.12265969946219753"/>
    <n v="1.873536299765808E-2"/>
    <n v="18.642882950719127"/>
  </r>
  <r>
    <x v="21"/>
    <x v="1"/>
    <x v="9"/>
    <x v="4"/>
    <s v="Western Europe"/>
    <x v="0"/>
    <x v="3"/>
    <n v="107503.66"/>
    <n v="104969.66"/>
    <n v="909"/>
    <n v="871"/>
    <n v="66176.679999999993"/>
    <n v="3411.64"/>
    <n v="702435.66"/>
    <n v="6442"/>
    <n v="6"/>
    <n v="11"/>
    <n v="118.26585258525853"/>
    <n v="0.61557606503815765"/>
    <n v="1.0241403087330188"/>
    <n v="0.15304413787876317"/>
    <n v="1.2101210121012101E-2"/>
    <n v="31.510845223997844"/>
  </r>
  <r>
    <x v="21"/>
    <x v="1"/>
    <x v="9"/>
    <x v="4"/>
    <s v="Western Europe"/>
    <x v="1"/>
    <x v="0"/>
    <n v="233363.83"/>
    <n v="231366.45"/>
    <n v="3153"/>
    <n v="3180"/>
    <n v="121648.94"/>
    <n v="4530.26"/>
    <n v="1677048.43"/>
    <n v="25118"/>
    <n v="10"/>
    <n v="39"/>
    <n v="74.013266730098309"/>
    <n v="0.52128446812001672"/>
    <n v="1.008632971634392"/>
    <n v="0.13915151514139637"/>
    <n v="1.2369172216936251E-2"/>
    <n v="51.512237708211003"/>
  </r>
  <r>
    <x v="21"/>
    <x v="1"/>
    <x v="9"/>
    <x v="4"/>
    <s v="Western Europe"/>
    <x v="1"/>
    <x v="1"/>
    <n v="236675.21"/>
    <n v="229434.86"/>
    <n v="1290"/>
    <n v="1255"/>
    <n v="142588.09"/>
    <n v="5480.04"/>
    <n v="1409331.76"/>
    <n v="8014"/>
    <n v="12"/>
    <n v="26"/>
    <n v="183.46915503875968"/>
    <n v="0.60246313925315631"/>
    <n v="1.0315573230676454"/>
    <n v="0.16793434783588498"/>
    <n v="2.0155038759689922E-2"/>
    <n v="43.18859168911176"/>
  </r>
  <r>
    <x v="21"/>
    <x v="1"/>
    <x v="9"/>
    <x v="4"/>
    <s v="Western Europe"/>
    <x v="1"/>
    <x v="2"/>
    <n v="53812.17"/>
    <n v="50693.98"/>
    <n v="374"/>
    <n v="351"/>
    <n v="34366.559999999998"/>
    <n v="3078.41"/>
    <n v="460336.5"/>
    <n v="3543"/>
    <n v="2"/>
    <n v="6"/>
    <n v="143.88280748663101"/>
    <n v="0.63863917771760548"/>
    <n v="1.0615100649031699"/>
    <n v="0.1168974652238091"/>
    <n v="1.6042780748663103E-2"/>
    <n v="17.480507794608254"/>
  </r>
  <r>
    <x v="21"/>
    <x v="1"/>
    <x v="9"/>
    <x v="4"/>
    <s v="Western Europe"/>
    <x v="1"/>
    <x v="3"/>
    <n v="91436.42"/>
    <n v="89340.41"/>
    <n v="773"/>
    <n v="758"/>
    <n v="53495.81"/>
    <n v="2556.71"/>
    <n v="612811.39"/>
    <n v="5401"/>
    <n v="4"/>
    <n v="17"/>
    <n v="118.28773609314359"/>
    <n v="0.5850601981136182"/>
    <n v="1.0234609400158337"/>
    <n v="0.14920809484301523"/>
    <n v="2.1992238033635189E-2"/>
    <n v="35.763313007732592"/>
  </r>
  <r>
    <x v="21"/>
    <x v="1"/>
    <x v="9"/>
    <x v="4"/>
    <s v="Western Europe"/>
    <x v="2"/>
    <x v="0"/>
    <n v="28082.55"/>
    <n v="29101.95"/>
    <n v="379"/>
    <n v="388"/>
    <n v="13422.47"/>
    <n v="502.85"/>
    <n v="276272.17"/>
    <n v="4192"/>
    <n v="1"/>
    <n v="8"/>
    <n v="74.096437994722947"/>
    <n v="0.47796478596138881"/>
    <n v="0.96497141944096521"/>
    <n v="0.10164813198520865"/>
    <n v="2.1108179419525065E-2"/>
    <n v="55.84677339166749"/>
  </r>
  <r>
    <x v="21"/>
    <x v="1"/>
    <x v="9"/>
    <x v="4"/>
    <s v="Western Europe"/>
    <x v="2"/>
    <x v="1"/>
    <n v="26311.01"/>
    <n v="24798.02"/>
    <n v="143"/>
    <n v="135"/>
    <n v="14411.74"/>
    <n v="641"/>
    <n v="220051.86"/>
    <n v="1287"/>
    <n v="1"/>
    <n v="3"/>
    <n v="183.9930769230769"/>
    <n v="0.5477456015561547"/>
    <n v="1.0610125324521877"/>
    <n v="0.11956731472299302"/>
    <n v="2.097902097902098E-2"/>
    <n v="41.046817472698905"/>
  </r>
  <r>
    <x v="21"/>
    <x v="1"/>
    <x v="9"/>
    <x v="4"/>
    <s v="Western Europe"/>
    <x v="2"/>
    <x v="2"/>
    <n v="6024.7"/>
    <n v="5822.04"/>
    <n v="42"/>
    <n v="41"/>
    <n v="3526.49"/>
    <n v="363.13"/>
    <n v="72708.75"/>
    <n v="531"/>
    <n v="0"/>
    <n v="1"/>
    <n v="143.4452380952381"/>
    <n v="0.58533868906335584"/>
    <n v="1.0348091047124375"/>
    <n v="8.2860728591813218E-2"/>
    <n v="2.3809523809523808E-2"/>
    <n v="16.591028006499048"/>
  </r>
  <r>
    <x v="21"/>
    <x v="1"/>
    <x v="9"/>
    <x v="4"/>
    <s v="Western Europe"/>
    <x v="2"/>
    <x v="3"/>
    <n v="10855.98"/>
    <n v="10574.32"/>
    <n v="92"/>
    <n v="88"/>
    <n v="5796.37"/>
    <n v="304.37"/>
    <n v="108248"/>
    <n v="1039"/>
    <n v="0"/>
    <n v="3"/>
    <n v="117.99978260869565"/>
    <n v="0.53393337128476659"/>
    <n v="1.0266362281451669"/>
    <n v="0.10028804227329835"/>
    <n v="3.2608695652173912E-2"/>
    <n v="35.667049972073464"/>
  </r>
  <r>
    <x v="21"/>
    <x v="1"/>
    <x v="9"/>
    <x v="5"/>
    <s v="Central &amp; Eastern Europe"/>
    <x v="0"/>
    <x v="0"/>
    <n v="218428.6"/>
    <n v="215606.29"/>
    <n v="2951"/>
    <n v="2910"/>
    <n v="124488.26"/>
    <n v="3859.8"/>
    <n v="2463307.42"/>
    <n v="34920"/>
    <n v="12"/>
    <n v="27"/>
    <n v="74.018502202643177"/>
    <n v="0.56992655723655228"/>
    <n v="1.0130901097551468"/>
    <n v="8.8672894916217979E-2"/>
    <n v="9.149440867502542E-3"/>
    <n v="56.590652365407536"/>
  </r>
  <r>
    <x v="21"/>
    <x v="1"/>
    <x v="9"/>
    <x v="5"/>
    <s v="Central &amp; Eastern Europe"/>
    <x v="0"/>
    <x v="1"/>
    <n v="204843.18"/>
    <n v="183996.58"/>
    <n v="1116"/>
    <n v="1013"/>
    <n v="134329.06"/>
    <n v="4843.32"/>
    <n v="2020922.75"/>
    <n v="11730"/>
    <n v="8"/>
    <n v="14"/>
    <n v="183.55123655913977"/>
    <n v="0.65576535181693629"/>
    <n v="1.113298845011141"/>
    <n v="0.1013612123471815"/>
    <n v="1.2544802867383513E-2"/>
    <n v="42.29395951537375"/>
  </r>
  <r>
    <x v="21"/>
    <x v="1"/>
    <x v="9"/>
    <x v="5"/>
    <s v="Central &amp; Eastern Europe"/>
    <x v="0"/>
    <x v="2"/>
    <n v="58324.77"/>
    <n v="52795.11"/>
    <n v="405"/>
    <n v="362"/>
    <n v="39491.370000000003"/>
    <n v="3242.58"/>
    <n v="629241.80000000005"/>
    <n v="4694"/>
    <n v="3"/>
    <n v="5"/>
    <n v="144.01177777777778"/>
    <n v="0.67709431173067647"/>
    <n v="1.1047381092680741"/>
    <n v="9.2690552344106822E-2"/>
    <n v="1.2345679012345678E-2"/>
    <n v="17.987149121995447"/>
  </r>
  <r>
    <x v="21"/>
    <x v="1"/>
    <x v="9"/>
    <x v="5"/>
    <s v="Central &amp; Eastern Europe"/>
    <x v="0"/>
    <x v="3"/>
    <n v="81708.679999999993"/>
    <n v="76075.509999999995"/>
    <n v="691"/>
    <n v="644"/>
    <n v="51074.16"/>
    <n v="2574.4"/>
    <n v="887809.65"/>
    <n v="7702"/>
    <n v="4"/>
    <n v="13"/>
    <n v="118.24700434153399"/>
    <n v="0.62507630768236633"/>
    <n v="1.0740470882153796"/>
    <n v="9.2034007515011798E-2"/>
    <n v="1.8813314037626629E-2"/>
    <n v="31.738921690490983"/>
  </r>
  <r>
    <x v="21"/>
    <x v="1"/>
    <x v="9"/>
    <x v="5"/>
    <s v="Central &amp; Eastern Europe"/>
    <x v="1"/>
    <x v="0"/>
    <n v="181074.4"/>
    <n v="178836.42"/>
    <n v="2446"/>
    <n v="2404"/>
    <n v="94645.42"/>
    <n v="3132.55"/>
    <n v="2086269.96"/>
    <n v="31330"/>
    <n v="8"/>
    <n v="25"/>
    <n v="74.028781684382665"/>
    <n v="0.52268802216105648"/>
    <n v="1.0125141176500849"/>
    <n v="8.6793369732457826E-2"/>
    <n v="1.0220768601798855E-2"/>
    <n v="57.804153165951057"/>
  </r>
  <r>
    <x v="21"/>
    <x v="1"/>
    <x v="9"/>
    <x v="5"/>
    <s v="Central &amp; Eastern Europe"/>
    <x v="1"/>
    <x v="1"/>
    <n v="176329.28"/>
    <n v="171252.41"/>
    <n v="961"/>
    <n v="933"/>
    <n v="109191.62"/>
    <n v="4103.33"/>
    <n v="1813274.21"/>
    <n v="10362"/>
    <n v="9"/>
    <n v="16"/>
    <n v="183.48520291363164"/>
    <n v="0.61924837440497682"/>
    <n v="1.0296455390029255"/>
    <n v="9.7243582370258277E-2"/>
    <n v="1.6649323621227889E-2"/>
    <n v="42.972239620015941"/>
  </r>
  <r>
    <x v="21"/>
    <x v="1"/>
    <x v="9"/>
    <x v="5"/>
    <s v="Central &amp; Eastern Europe"/>
    <x v="1"/>
    <x v="2"/>
    <n v="51949.82"/>
    <n v="48939.61"/>
    <n v="361"/>
    <n v="336"/>
    <n v="33378.79"/>
    <n v="3037.59"/>
    <n v="593352.69999999995"/>
    <n v="4559"/>
    <n v="3"/>
    <n v="7"/>
    <n v="143.90531855955678"/>
    <n v="0.64251983933726819"/>
    <n v="1.0615086634323403"/>
    <n v="8.7553018634616481E-2"/>
    <n v="1.9390581717451522E-2"/>
    <n v="17.102314663927654"/>
  </r>
  <r>
    <x v="21"/>
    <x v="1"/>
    <x v="9"/>
    <x v="5"/>
    <s v="Central &amp; Eastern Europe"/>
    <x v="1"/>
    <x v="3"/>
    <n v="74497.73"/>
    <n v="72729.42"/>
    <n v="630"/>
    <n v="617"/>
    <n v="43672.800000000003"/>
    <n v="2230.14"/>
    <n v="797971.09"/>
    <n v="7525"/>
    <n v="4"/>
    <n v="8"/>
    <n v="118.25036507936507"/>
    <n v="0.58622994284523844"/>
    <n v="1.0243135446425944"/>
    <n v="9.3358933592443807E-2"/>
    <n v="1.2698412698412698E-2"/>
    <n v="33.404956639493484"/>
  </r>
  <r>
    <x v="21"/>
    <x v="1"/>
    <x v="9"/>
    <x v="5"/>
    <s v="Central &amp; Eastern Europe"/>
    <x v="2"/>
    <x v="0"/>
    <n v="16724.97"/>
    <n v="16555.060000000001"/>
    <n v="226"/>
    <n v="224"/>
    <n v="7998.78"/>
    <n v="310.39"/>
    <n v="274115.03999999998"/>
    <n v="4094"/>
    <n v="1"/>
    <n v="5"/>
    <n v="74.004292035398237"/>
    <n v="0.47825377265250696"/>
    <n v="1.0102633273452346"/>
    <n v="6.1014419347438953E-2"/>
    <n v="2.2123893805309734E-2"/>
    <n v="53.883726924192153"/>
  </r>
  <r>
    <x v="21"/>
    <x v="1"/>
    <x v="9"/>
    <x v="5"/>
    <s v="Central &amp; Eastern Europe"/>
    <x v="2"/>
    <x v="1"/>
    <n v="15988.17"/>
    <n v="14506.31"/>
    <n v="87"/>
    <n v="80"/>
    <n v="8899.83"/>
    <n v="362.39"/>
    <n v="222266.07"/>
    <n v="1302"/>
    <n v="1"/>
    <n v="2"/>
    <n v="183.77206896551724"/>
    <n v="0.55665094879526544"/>
    <n v="1.1021527873042836"/>
    <n v="7.193257162462989E-2"/>
    <n v="2.2988505747126436E-2"/>
    <n v="44.118684290405369"/>
  </r>
  <r>
    <x v="21"/>
    <x v="1"/>
    <x v="9"/>
    <x v="5"/>
    <s v="Central &amp; Eastern Europe"/>
    <x v="2"/>
    <x v="2"/>
    <n v="4558.24"/>
    <n v="4310.42"/>
    <n v="32"/>
    <n v="30"/>
    <n v="2625.94"/>
    <n v="268.14"/>
    <n v="72805.53"/>
    <n v="528"/>
    <n v="0"/>
    <n v="1"/>
    <n v="142.44499999999999"/>
    <n v="0.57608638421847036"/>
    <n v="1.0574932373179411"/>
    <n v="6.2608430980448868E-2"/>
    <n v="3.125E-2"/>
    <n v="16.999477884687103"/>
  </r>
  <r>
    <x v="21"/>
    <x v="1"/>
    <x v="9"/>
    <x v="5"/>
    <s v="Central &amp; Eastern Europe"/>
    <x v="2"/>
    <x v="3"/>
    <n v="7179.15"/>
    <n v="6829.16"/>
    <n v="61"/>
    <n v="58"/>
    <n v="3815.06"/>
    <n v="210.91"/>
    <n v="108425.65"/>
    <n v="1003"/>
    <n v="0"/>
    <n v="2"/>
    <n v="117.69098360655737"/>
    <n v="0.53140831435476343"/>
    <n v="1.0512493483825243"/>
    <n v="6.6212653555685397E-2"/>
    <n v="3.2786885245901641E-2"/>
    <n v="34.038926556351051"/>
  </r>
  <r>
    <x v="21"/>
    <x v="1"/>
    <x v="9"/>
    <x v="6"/>
    <s v="DACH"/>
    <x v="0"/>
    <x v="0"/>
    <n v="214231.18"/>
    <n v="221880.51"/>
    <n v="2894"/>
    <n v="2966"/>
    <n v="121816.58"/>
    <n v="4207.47"/>
    <n v="1449884.09"/>
    <n v="20984"/>
    <n v="11"/>
    <n v="32"/>
    <n v="74.025977885279886"/>
    <n v="0.56862208386286262"/>
    <n v="0.96552500262416008"/>
    <n v="0.14775745280438243"/>
    <n v="1.10573600552868E-2"/>
    <n v="50.916864529040012"/>
  </r>
  <r>
    <x v="21"/>
    <x v="1"/>
    <x v="9"/>
    <x v="6"/>
    <s v="DACH"/>
    <x v="0"/>
    <x v="1"/>
    <n v="207303.05"/>
    <n v="198342.04"/>
    <n v="1130"/>
    <n v="1096"/>
    <n v="136243.71"/>
    <n v="4889.7"/>
    <n v="1197010.03"/>
    <n v="6827"/>
    <n v="8"/>
    <n v="20"/>
    <n v="183.45402654867254"/>
    <n v="0.65721999748677118"/>
    <n v="1.0451795796796282"/>
    <n v="0.17318405427229377"/>
    <n v="1.7699115044247787E-2"/>
    <n v="42.395862731864938"/>
  </r>
  <r>
    <x v="21"/>
    <x v="1"/>
    <x v="9"/>
    <x v="6"/>
    <s v="DACH"/>
    <x v="0"/>
    <x v="2"/>
    <n v="56283.46"/>
    <n v="52602.86"/>
    <n v="391"/>
    <n v="371"/>
    <n v="38332.699999999997"/>
    <n v="3154.87"/>
    <n v="402564.17"/>
    <n v="2891"/>
    <n v="3"/>
    <n v="7"/>
    <n v="143.94746803069054"/>
    <n v="0.68106509443449281"/>
    <n v="1.0699695796008049"/>
    <n v="0.13981239313970739"/>
    <n v="1.7902813299232736E-2"/>
    <n v="17.840183589181169"/>
  </r>
  <r>
    <x v="21"/>
    <x v="1"/>
    <x v="9"/>
    <x v="6"/>
    <s v="DACH"/>
    <x v="0"/>
    <x v="3"/>
    <n v="96902.88"/>
    <n v="95022.55"/>
    <n v="820"/>
    <n v="804"/>
    <n v="60590.57"/>
    <n v="2863.82"/>
    <n v="568590.31999999995"/>
    <n v="5068"/>
    <n v="4"/>
    <n v="17"/>
    <n v="118.17424390243903"/>
    <n v="0.62527109617381849"/>
    <n v="1.0197882502627009"/>
    <n v="0.1704265383905938"/>
    <n v="2.0731707317073172E-2"/>
    <n v="33.836931092037908"/>
  </r>
  <r>
    <x v="21"/>
    <x v="1"/>
    <x v="9"/>
    <x v="6"/>
    <s v="DACH"/>
    <x v="1"/>
    <x v="0"/>
    <n v="187335.17"/>
    <n v="191683.96"/>
    <n v="2531"/>
    <n v="2549"/>
    <n v="97580.1"/>
    <n v="3425.16"/>
    <n v="1219774.46"/>
    <n v="18439"/>
    <n v="8"/>
    <n v="36"/>
    <n v="74.016266297905972"/>
    <n v="0.52088510662466636"/>
    <n v="0.97731270785515922"/>
    <n v="0.1535818105258574"/>
    <n v="1.4223627024891347E-2"/>
    <n v="54.693844959067611"/>
  </r>
  <r>
    <x v="21"/>
    <x v="1"/>
    <x v="9"/>
    <x v="6"/>
    <s v="DACH"/>
    <x v="1"/>
    <x v="1"/>
    <n v="167209.37"/>
    <n v="167311.60999999999"/>
    <n v="911"/>
    <n v="915"/>
    <n v="100923.41"/>
    <n v="4371.6000000000004"/>
    <n v="1017579.82"/>
    <n v="6116"/>
    <n v="7"/>
    <n v="11"/>
    <n v="183.54486278814488"/>
    <n v="0.60357508673108451"/>
    <n v="0.99938892465382412"/>
    <n v="0.16432064267941163"/>
    <n v="1.2074643249176729E-2"/>
    <n v="38.249009515966691"/>
  </r>
  <r>
    <x v="21"/>
    <x v="1"/>
    <x v="9"/>
    <x v="6"/>
    <s v="DACH"/>
    <x v="1"/>
    <x v="2"/>
    <n v="46757.22"/>
    <n v="43380.46"/>
    <n v="325"/>
    <n v="298"/>
    <n v="30067.5"/>
    <n v="2619.17"/>
    <n v="344579.61"/>
    <n v="2449"/>
    <n v="2"/>
    <n v="3"/>
    <n v="143.86836923076925"/>
    <n v="0.64305576764401307"/>
    <n v="1.0778405761488006"/>
    <n v="0.13569351941631139"/>
    <n v="9.2307692307692316E-3"/>
    <n v="17.851922555618764"/>
  </r>
  <r>
    <x v="21"/>
    <x v="1"/>
    <x v="9"/>
    <x v="6"/>
    <s v="DACH"/>
    <x v="1"/>
    <x v="3"/>
    <n v="78560.77"/>
    <n v="80927.98"/>
    <n v="665"/>
    <n v="686"/>
    <n v="45722.33"/>
    <n v="2305.87"/>
    <n v="492241.85"/>
    <n v="4469"/>
    <n v="4"/>
    <n v="14"/>
    <n v="118.13649624060152"/>
    <n v="0.5819995145159601"/>
    <n v="0.97074917723141008"/>
    <n v="0.1595979090359749"/>
    <n v="2.1052631578947368E-2"/>
    <n v="34.069904201017408"/>
  </r>
  <r>
    <x v="21"/>
    <x v="1"/>
    <x v="9"/>
    <x v="6"/>
    <s v="DACH"/>
    <x v="2"/>
    <x v="0"/>
    <n v="16387.61"/>
    <n v="17232.5"/>
    <n v="221"/>
    <n v="234"/>
    <n v="7805.63"/>
    <n v="320"/>
    <n v="165942.81"/>
    <n v="2483"/>
    <n v="1"/>
    <n v="3"/>
    <n v="74.152081447963809"/>
    <n v="0.47631289736575377"/>
    <n v="0.95097113013201806"/>
    <n v="9.8754564901004149E-2"/>
    <n v="1.3574660633484163E-2"/>
    <n v="51.211281249999999"/>
  </r>
  <r>
    <x v="21"/>
    <x v="1"/>
    <x v="9"/>
    <x v="6"/>
    <s v="DACH"/>
    <x v="2"/>
    <x v="1"/>
    <n v="16395.599999999999"/>
    <n v="15850.19"/>
    <n v="89"/>
    <n v="85"/>
    <n v="9141.98"/>
    <n v="400.54"/>
    <n v="138936.43"/>
    <n v="803"/>
    <n v="1"/>
    <n v="2"/>
    <n v="184.22022471910111"/>
    <n v="0.55758740149796293"/>
    <n v="1.0344103130624931"/>
    <n v="0.11800792635883907"/>
    <n v="2.247191011235955E-2"/>
    <n v="40.933739451740145"/>
  </r>
  <r>
    <x v="21"/>
    <x v="1"/>
    <x v="9"/>
    <x v="6"/>
    <s v="DACH"/>
    <x v="2"/>
    <x v="2"/>
    <n v="4197.34"/>
    <n v="3954.35"/>
    <n v="29"/>
    <n v="28"/>
    <n v="2459.9"/>
    <n v="229.97"/>
    <n v="44362.2"/>
    <n v="336"/>
    <n v="0"/>
    <n v="1"/>
    <n v="144.73586206896553"/>
    <n v="0.58606164856790255"/>
    <n v="1.061448784250256"/>
    <n v="9.4615235493280325E-2"/>
    <n v="3.4482758620689655E-2"/>
    <n v="18.251685002391618"/>
  </r>
  <r>
    <x v="21"/>
    <x v="1"/>
    <x v="9"/>
    <x v="6"/>
    <s v="DACH"/>
    <x v="2"/>
    <x v="3"/>
    <n v="6989.44"/>
    <n v="6836.84"/>
    <n v="59"/>
    <n v="58"/>
    <n v="3736.62"/>
    <n v="198.58"/>
    <n v="63601.66"/>
    <n v="606"/>
    <n v="0"/>
    <n v="2"/>
    <n v="118.46508474576271"/>
    <n v="0.53460935353905326"/>
    <n v="1.0223202532163982"/>
    <n v="0.10989398704373438"/>
    <n v="3.3898305084745763E-2"/>
    <n v="35.197099405781039"/>
  </r>
  <r>
    <x v="22"/>
    <x v="1"/>
    <x v="10"/>
    <x v="0"/>
    <s v="DACH"/>
    <x v="0"/>
    <x v="0"/>
    <n v="1111229.24"/>
    <n v="1094225.1200000001"/>
    <n v="15013"/>
    <n v="14581"/>
    <n v="623740.35"/>
    <n v="19686.650000000001"/>
    <n v="6876183.0899999999"/>
    <n v="101985"/>
    <n v="55"/>
    <n v="161"/>
    <n v="74.017800572836876"/>
    <n v="0.56130663912335499"/>
    <n v="1.0155398735499692"/>
    <n v="0.16160553397946242"/>
    <n v="1.0724039166056085E-2"/>
    <n v="56.445826994435308"/>
  </r>
  <r>
    <x v="22"/>
    <x v="1"/>
    <x v="10"/>
    <x v="0"/>
    <s v="DACH"/>
    <x v="0"/>
    <x v="1"/>
    <n v="1191470.82"/>
    <n v="1144284.46"/>
    <n v="6493"/>
    <n v="6321"/>
    <n v="788428.32"/>
    <n v="31515.03"/>
    <n v="5749016.8700000001"/>
    <n v="32516"/>
    <n v="62"/>
    <n v="53"/>
    <n v="183.50081934390883"/>
    <n v="0.66172692336686845"/>
    <n v="1.0412365645514403"/>
    <n v="0.20724775156208577"/>
    <n v="8.1626366856614816E-3"/>
    <n v="37.806431407490336"/>
  </r>
  <r>
    <x v="22"/>
    <x v="1"/>
    <x v="10"/>
    <x v="0"/>
    <s v="DACH"/>
    <x v="0"/>
    <x v="2"/>
    <n v="266301.45"/>
    <n v="254180.38"/>
    <n v="1850"/>
    <n v="1751"/>
    <n v="182076.76"/>
    <n v="15571.01"/>
    <n v="1800102.94"/>
    <n v="14094"/>
    <n v="13"/>
    <n v="26"/>
    <n v="143.94672972972973"/>
    <n v="0.68372425309738272"/>
    <n v="1.0476868828349379"/>
    <n v="0.1479367896593736"/>
    <n v="1.4054054054054054E-2"/>
    <n v="17.102387706385134"/>
  </r>
  <r>
    <x v="22"/>
    <x v="1"/>
    <x v="10"/>
    <x v="0"/>
    <s v="DACH"/>
    <x v="0"/>
    <x v="3"/>
    <n v="467378.17"/>
    <n v="451773.32"/>
    <n v="3953"/>
    <n v="3823"/>
    <n v="291083.25"/>
    <n v="15346.21"/>
    <n v="2476241.4900000002"/>
    <n v="22171"/>
    <n v="18"/>
    <n v="32"/>
    <n v="118.23378952694156"/>
    <n v="0.62280026899844299"/>
    <n v="1.0345413270531336"/>
    <n v="0.18874498787272961"/>
    <n v="8.0951176321780918E-3"/>
    <n v="30.455608909300732"/>
  </r>
  <r>
    <x v="22"/>
    <x v="1"/>
    <x v="10"/>
    <x v="0"/>
    <s v="DACH"/>
    <x v="1"/>
    <x v="0"/>
    <n v="957348.7"/>
    <n v="978136.58"/>
    <n v="12934"/>
    <n v="13323"/>
    <n v="495239.27"/>
    <n v="15820.25"/>
    <n v="6027648.04"/>
    <n v="84762"/>
    <n v="39"/>
    <n v="155"/>
    <n v="74.017991340652543"/>
    <n v="0.51730291167680076"/>
    <n v="0.97874746694372683"/>
    <n v="0.15882624427420947"/>
    <n v="1.1983918354723982E-2"/>
    <n v="60.514132203979074"/>
  </r>
  <r>
    <x v="22"/>
    <x v="1"/>
    <x v="10"/>
    <x v="0"/>
    <s v="DACH"/>
    <x v="1"/>
    <x v="1"/>
    <n v="884708.1"/>
    <n v="864795.8"/>
    <n v="4821"/>
    <n v="4767"/>
    <n v="542496.05000000005"/>
    <n v="23986.18"/>
    <n v="4758055.7"/>
    <n v="29415"/>
    <n v="41"/>
    <n v="74"/>
    <n v="183.51132545115121"/>
    <n v="0.61319213647981752"/>
    <n v="1.0230254355999415"/>
    <n v="0.18593899604832284"/>
    <n v="1.5349512549263639E-2"/>
    <n v="36.884076580764422"/>
  </r>
  <r>
    <x v="22"/>
    <x v="1"/>
    <x v="10"/>
    <x v="0"/>
    <s v="DACH"/>
    <x v="1"/>
    <x v="2"/>
    <n v="237723.75"/>
    <n v="215222.88"/>
    <n v="1652"/>
    <n v="1497"/>
    <n v="151870.67000000001"/>
    <n v="13200.94"/>
    <n v="1573821.98"/>
    <n v="11606"/>
    <n v="11"/>
    <n v="26"/>
    <n v="143.90057506053267"/>
    <n v="0.63885358530647451"/>
    <n v="1.1045468307087052"/>
    <n v="0.15104869103429347"/>
    <n v="1.5738498789346248E-2"/>
    <n v="18.008092605526574"/>
  </r>
  <r>
    <x v="22"/>
    <x v="1"/>
    <x v="10"/>
    <x v="0"/>
    <s v="DACH"/>
    <x v="1"/>
    <x v="3"/>
    <n v="378645.28"/>
    <n v="367161.8"/>
    <n v="3203"/>
    <n v="3094"/>
    <n v="222255.14"/>
    <n v="11422.87"/>
    <n v="2126916.2000000002"/>
    <n v="20173"/>
    <n v="18"/>
    <n v="54"/>
    <n v="118.2158226662504"/>
    <n v="0.58697454250585135"/>
    <n v="1.0312763473760072"/>
    <n v="0.1780254812107783"/>
    <n v="1.6859194505151422E-2"/>
    <n v="33.147998707855379"/>
  </r>
  <r>
    <x v="22"/>
    <x v="1"/>
    <x v="10"/>
    <x v="0"/>
    <s v="DACH"/>
    <x v="2"/>
    <x v="0"/>
    <n v="91794.95"/>
    <n v="93094.89"/>
    <n v="1240"/>
    <n v="1250"/>
    <n v="43805.27"/>
    <n v="1745.36"/>
    <n v="766612.43"/>
    <n v="11303"/>
    <n v="5"/>
    <n v="27"/>
    <n v="74.028185483870971"/>
    <n v="0.47720784204359823"/>
    <n v="0.98603639791614772"/>
    <n v="0.11974101437410817"/>
    <n v="2.1774193548387097E-2"/>
    <n v="52.59370559655315"/>
  </r>
  <r>
    <x v="22"/>
    <x v="1"/>
    <x v="10"/>
    <x v="0"/>
    <s v="DACH"/>
    <x v="2"/>
    <x v="1"/>
    <n v="90582.61"/>
    <n v="85672.75"/>
    <n v="494"/>
    <n v="461"/>
    <n v="50816.800000000003"/>
    <n v="2048.6999999999998"/>
    <n v="638867.63"/>
    <n v="3596"/>
    <n v="5"/>
    <n v="8"/>
    <n v="183.36560728744939"/>
    <n v="0.56099951193722508"/>
    <n v="1.0573094712145927"/>
    <n v="0.14178619442653559"/>
    <n v="1.6194331983805668E-2"/>
    <n v="44.214677600429546"/>
  </r>
  <r>
    <x v="22"/>
    <x v="1"/>
    <x v="10"/>
    <x v="0"/>
    <s v="DACH"/>
    <x v="2"/>
    <x v="2"/>
    <n v="21377.040000000001"/>
    <n v="19327.97"/>
    <n v="149"/>
    <n v="133"/>
    <n v="12545.88"/>
    <n v="1206.56"/>
    <n v="206200.07"/>
    <n v="1465"/>
    <n v="1"/>
    <n v="2"/>
    <n v="143.47006711409398"/>
    <n v="0.58688574283436801"/>
    <n v="1.1060157895526534"/>
    <n v="0.10367135180894943"/>
    <n v="1.3422818791946308E-2"/>
    <n v="17.717345179684393"/>
  </r>
  <r>
    <x v="22"/>
    <x v="1"/>
    <x v="10"/>
    <x v="0"/>
    <s v="DACH"/>
    <x v="2"/>
    <x v="3"/>
    <n v="34274.239999999998"/>
    <n v="34249.25"/>
    <n v="290"/>
    <n v="285"/>
    <n v="18337.64"/>
    <n v="1109.93"/>
    <n v="287898.15000000002"/>
    <n v="2666"/>
    <n v="1"/>
    <n v="6"/>
    <n v="118.18703448275862"/>
    <n v="0.53502688899885165"/>
    <n v="1.0007296510142558"/>
    <n v="0.11904987927154098"/>
    <n v="2.0689655172413793E-2"/>
    <n v="30.879641058445124"/>
  </r>
  <r>
    <x v="22"/>
    <x v="1"/>
    <x v="10"/>
    <x v="1"/>
    <s v="Western Europe"/>
    <x v="0"/>
    <x v="0"/>
    <n v="665534.12"/>
    <n v="689033.41"/>
    <n v="8992"/>
    <n v="9457"/>
    <n v="373321.84"/>
    <n v="11876.39"/>
    <n v="5007218.54"/>
    <n v="71952"/>
    <n v="26"/>
    <n v="109"/>
    <n v="74.01402580071175"/>
    <n v="0.5609356887667909"/>
    <n v="0.96589528220409515"/>
    <n v="0.1329149336469744"/>
    <n v="1.212188612099644E-2"/>
    <n v="56.038419081892734"/>
  </r>
  <r>
    <x v="22"/>
    <x v="1"/>
    <x v="10"/>
    <x v="1"/>
    <s v="Western Europe"/>
    <x v="0"/>
    <x v="1"/>
    <n v="608014.93000000005"/>
    <n v="603019.78"/>
    <n v="3313"/>
    <n v="3285"/>
    <n v="400438.62"/>
    <n v="16218.15"/>
    <n v="4225841.49"/>
    <n v="23644"/>
    <n v="30"/>
    <n v="54"/>
    <n v="183.52397524901903"/>
    <n v="0.65859997878670506"/>
    <n v="1.0082835591230523"/>
    <n v="0.14388020266231047"/>
    <n v="1.6299426501660125E-2"/>
    <n v="37.489783360000992"/>
  </r>
  <r>
    <x v="22"/>
    <x v="1"/>
    <x v="10"/>
    <x v="1"/>
    <s v="Western Europe"/>
    <x v="0"/>
    <x v="2"/>
    <n v="145529.25"/>
    <n v="150451.63"/>
    <n v="1011"/>
    <n v="1040"/>
    <n v="98815.19"/>
    <n v="8713.31"/>
    <n v="1335069.79"/>
    <n v="9582"/>
    <n v="7"/>
    <n v="20"/>
    <n v="143.94584569732939"/>
    <n v="0.67900569816720691"/>
    <n v="0.96728264093915095"/>
    <n v="0.10900497568745077"/>
    <n v="1.9782393669634024E-2"/>
    <n v="16.701947939416826"/>
  </r>
  <r>
    <x v="22"/>
    <x v="1"/>
    <x v="10"/>
    <x v="1"/>
    <s v="Western Europe"/>
    <x v="0"/>
    <x v="3"/>
    <n v="260248.27"/>
    <n v="269874.84999999998"/>
    <n v="2201"/>
    <n v="2243"/>
    <n v="163522.32"/>
    <n v="7442.69"/>
    <n v="1968123.7"/>
    <n v="17928"/>
    <n v="11"/>
    <n v="27"/>
    <n v="118.24092230804179"/>
    <n v="0.62833201542511696"/>
    <n v="0.96432946604694736"/>
    <n v="0.13223166308093337"/>
    <n v="1.2267151294865971E-2"/>
    <n v="34.966963557530946"/>
  </r>
  <r>
    <x v="22"/>
    <x v="1"/>
    <x v="10"/>
    <x v="1"/>
    <s v="Western Europe"/>
    <x v="1"/>
    <x v="0"/>
    <n v="584482.80000000005"/>
    <n v="630671.85"/>
    <n v="7897"/>
    <n v="8600"/>
    <n v="308719.2"/>
    <n v="9734.6200000000008"/>
    <n v="4978854.3499999996"/>
    <n v="69848"/>
    <n v="31"/>
    <n v="104"/>
    <n v="74.013270862352798"/>
    <n v="0.52819210419878904"/>
    <n v="0.92676215055420674"/>
    <n v="0.1173930303865989"/>
    <n v="1.3169558060022794E-2"/>
    <n v="60.041665725010326"/>
  </r>
  <r>
    <x v="22"/>
    <x v="1"/>
    <x v="10"/>
    <x v="1"/>
    <s v="Western Europe"/>
    <x v="1"/>
    <x v="1"/>
    <n v="543800.29"/>
    <n v="565854.24"/>
    <n v="2964"/>
    <n v="3051"/>
    <n v="334652.38"/>
    <n v="12407.81"/>
    <n v="4008195.17"/>
    <n v="22402"/>
    <n v="30"/>
    <n v="41"/>
    <n v="183.46838394062078"/>
    <n v="0.61539573654879809"/>
    <n v="0.96102538703253337"/>
    <n v="0.13567210850164266"/>
    <n v="1.3832658569500675E-2"/>
    <n v="43.827257993151093"/>
  </r>
  <r>
    <x v="22"/>
    <x v="1"/>
    <x v="10"/>
    <x v="1"/>
    <s v="Western Europe"/>
    <x v="1"/>
    <x v="2"/>
    <n v="133041.17000000001"/>
    <n v="138848.06"/>
    <n v="924"/>
    <n v="978"/>
    <n v="84242.9"/>
    <n v="7825.99"/>
    <n v="1276075.28"/>
    <n v="9713"/>
    <n v="5"/>
    <n v="15"/>
    <n v="143.98395021645024"/>
    <n v="0.63320925394748095"/>
    <n v="0.95817809769902451"/>
    <n v="0.10425808891149432"/>
    <n v="1.6233766233766232E-2"/>
    <n v="16.99991566562186"/>
  </r>
  <r>
    <x v="22"/>
    <x v="1"/>
    <x v="10"/>
    <x v="1"/>
    <s v="Western Europe"/>
    <x v="1"/>
    <x v="3"/>
    <n v="247983.59"/>
    <n v="249776.56"/>
    <n v="2098"/>
    <n v="2148"/>
    <n v="142183.45000000001"/>
    <n v="6827.92"/>
    <n v="1849630.84"/>
    <n v="16488"/>
    <n v="13"/>
    <n v="22"/>
    <n v="118.19999523355577"/>
    <n v="0.57335830165213764"/>
    <n v="0.99282170432645878"/>
    <n v="0.13407193729533617"/>
    <n v="1.0486177311725452E-2"/>
    <n v="36.319053240225429"/>
  </r>
  <r>
    <x v="22"/>
    <x v="1"/>
    <x v="10"/>
    <x v="1"/>
    <s v="Western Europe"/>
    <x v="2"/>
    <x v="0"/>
    <n v="51076.6"/>
    <n v="55698.11"/>
    <n v="690"/>
    <n v="750"/>
    <n v="24006.74"/>
    <n v="904.61"/>
    <n v="610174.68999999994"/>
    <n v="8987"/>
    <n v="3"/>
    <n v="20"/>
    <n v="74.024057971014486"/>
    <n v="0.47001444888657434"/>
    <n v="0.91702573031652235"/>
    <n v="8.3708159051959372E-2"/>
    <n v="2.8985507246376812E-2"/>
    <n v="56.462563977846806"/>
  </r>
  <r>
    <x v="22"/>
    <x v="1"/>
    <x v="10"/>
    <x v="1"/>
    <s v="Western Europe"/>
    <x v="2"/>
    <x v="1"/>
    <n v="47804.56"/>
    <n v="47866.98"/>
    <n v="261"/>
    <n v="262"/>
    <n v="26384.720000000001"/>
    <n v="1210.04"/>
    <n v="486846.68"/>
    <n v="2714"/>
    <n v="2"/>
    <n v="6"/>
    <n v="183.15923371647509"/>
    <n v="0.55192893732313408"/>
    <n v="0.99869596953891793"/>
    <n v="9.8192227581792274E-2"/>
    <n v="2.2988505747126436E-2"/>
    <n v="39.506594823311623"/>
  </r>
  <r>
    <x v="22"/>
    <x v="1"/>
    <x v="10"/>
    <x v="1"/>
    <s v="Western Europe"/>
    <x v="2"/>
    <x v="2"/>
    <n v="12934.8"/>
    <n v="13505.24"/>
    <n v="90"/>
    <n v="95"/>
    <n v="7599.5"/>
    <n v="655.81"/>
    <n v="159751.06"/>
    <n v="1147"/>
    <n v="1"/>
    <n v="1"/>
    <n v="143.72"/>
    <n v="0.58752357980022885"/>
    <n v="0.95776157994970834"/>
    <n v="8.0968476828886138E-2"/>
    <n v="1.1111111111111112E-2"/>
    <n v="19.723395495646606"/>
  </r>
  <r>
    <x v="22"/>
    <x v="1"/>
    <x v="10"/>
    <x v="1"/>
    <s v="Western Europe"/>
    <x v="2"/>
    <x v="3"/>
    <n v="20686.580000000002"/>
    <n v="22389.9"/>
    <n v="175"/>
    <n v="192"/>
    <n v="11026.37"/>
    <n v="657.08"/>
    <n v="229189.45"/>
    <n v="2185"/>
    <n v="1"/>
    <n v="2"/>
    <n v="118.20902857142858"/>
    <n v="0.53302044127158765"/>
    <n v="0.92392462672901621"/>
    <n v="9.0259739268103309E-2"/>
    <n v="1.1428571428571429E-2"/>
    <n v="31.48258963900895"/>
  </r>
  <r>
    <x v="22"/>
    <x v="1"/>
    <x v="10"/>
    <x v="2"/>
    <s v="Southern Europe"/>
    <x v="0"/>
    <x v="0"/>
    <n v="423459.17"/>
    <n v="438082.69"/>
    <n v="5721"/>
    <n v="5831"/>
    <n v="234352.37"/>
    <n v="8318.91"/>
    <n v="3928628.9"/>
    <n v="57048"/>
    <n v="24"/>
    <n v="53"/>
    <n v="74.018383149798979"/>
    <n v="0.55342376928571413"/>
    <n v="0.96661926998302528"/>
    <n v="0.10778803006820013"/>
    <n v="9.2641146652683096E-3"/>
    <n v="50.903203664903216"/>
  </r>
  <r>
    <x v="22"/>
    <x v="1"/>
    <x v="10"/>
    <x v="2"/>
    <s v="Southern Europe"/>
    <x v="0"/>
    <x v="1"/>
    <n v="437822.45"/>
    <n v="428299.52000000002"/>
    <n v="2386"/>
    <n v="2317"/>
    <n v="285374.43"/>
    <n v="10492.49"/>
    <n v="3284964.35"/>
    <n v="19059"/>
    <n v="21"/>
    <n v="35"/>
    <n v="183.49641659681475"/>
    <n v="0.65180401324783588"/>
    <n v="1.02223427661091"/>
    <n v="0.13328073103746163"/>
    <n v="1.4668901927912825E-2"/>
    <n v="41.727221088607187"/>
  </r>
  <r>
    <x v="22"/>
    <x v="1"/>
    <x v="10"/>
    <x v="2"/>
    <s v="Southern Europe"/>
    <x v="0"/>
    <x v="2"/>
    <n v="108667.86"/>
    <n v="107867.23"/>
    <n v="755"/>
    <n v="761"/>
    <n v="74392.98"/>
    <n v="5536.25"/>
    <n v="1049186.03"/>
    <n v="7647"/>
    <n v="6"/>
    <n v="10"/>
    <n v="143.93094039735098"/>
    <n v="0.68459045756491377"/>
    <n v="1.007422365439439"/>
    <n v="0.10357349115675892"/>
    <n v="1.3245033112582781E-2"/>
    <n v="19.628423571912396"/>
  </r>
  <r>
    <x v="22"/>
    <x v="1"/>
    <x v="10"/>
    <x v="2"/>
    <s v="Southern Europe"/>
    <x v="0"/>
    <x v="3"/>
    <n v="189227.37"/>
    <n v="194140.03"/>
    <n v="1601"/>
    <n v="1659"/>
    <n v="118129.85"/>
    <n v="5269.51"/>
    <n v="1535226.74"/>
    <n v="13385"/>
    <n v="10"/>
    <n v="15"/>
    <n v="118.19323547782635"/>
    <n v="0.62427464906371632"/>
    <n v="0.97469527536387002"/>
    <n v="0.12325695291107293"/>
    <n v="9.3691442848219866E-3"/>
    <n v="35.909860689134284"/>
  </r>
  <r>
    <x v="22"/>
    <x v="1"/>
    <x v="10"/>
    <x v="2"/>
    <s v="Southern Europe"/>
    <x v="1"/>
    <x v="0"/>
    <n v="360492.5"/>
    <n v="362932.01"/>
    <n v="4870"/>
    <n v="4810"/>
    <n v="187454.06"/>
    <n v="5898.9"/>
    <n v="3619725.64"/>
    <n v="54440"/>
    <n v="18"/>
    <n v="54"/>
    <n v="74.023100616016421"/>
    <n v="0.51999434107505704"/>
    <n v="0.99327832780580583"/>
    <n v="9.9591111551758371E-2"/>
    <n v="1.1088295687885011E-2"/>
    <n v="61.11181745749208"/>
  </r>
  <r>
    <x v="22"/>
    <x v="1"/>
    <x v="10"/>
    <x v="2"/>
    <s v="Southern Europe"/>
    <x v="1"/>
    <x v="1"/>
    <n v="354421.05"/>
    <n v="341439.19"/>
    <n v="1931"/>
    <n v="1851"/>
    <n v="219645.91"/>
    <n v="9363.2199999999993"/>
    <n v="2883179.34"/>
    <n v="17377"/>
    <n v="17"/>
    <n v="39"/>
    <n v="183.54274987053338"/>
    <n v="0.61973155939806623"/>
    <n v="1.0380210016313594"/>
    <n v="0.12292716068088917"/>
    <n v="2.0196789228379079E-2"/>
    <n v="37.852474896456563"/>
  </r>
  <r>
    <x v="22"/>
    <x v="1"/>
    <x v="10"/>
    <x v="2"/>
    <s v="Southern Europe"/>
    <x v="1"/>
    <x v="2"/>
    <n v="87528.63"/>
    <n v="87526.92"/>
    <n v="608"/>
    <n v="602"/>
    <n v="56086.16"/>
    <n v="4723.22"/>
    <n v="966668.39"/>
    <n v="7468"/>
    <n v="3"/>
    <n v="9"/>
    <n v="143.96156250000001"/>
    <n v="0.64077502412639153"/>
    <n v="1.0000195368464926"/>
    <n v="9.0546697197784659E-2"/>
    <n v="1.4802631578947368E-2"/>
    <n v="18.531558978832237"/>
  </r>
  <r>
    <x v="22"/>
    <x v="1"/>
    <x v="10"/>
    <x v="2"/>
    <s v="Southern Europe"/>
    <x v="1"/>
    <x v="3"/>
    <n v="160627.06"/>
    <n v="160000.32999999999"/>
    <n v="1359"/>
    <n v="1351"/>
    <n v="94877.28"/>
    <n v="5195.6400000000003"/>
    <n v="1337843.1200000001"/>
    <n v="12411"/>
    <n v="8"/>
    <n v="29"/>
    <n v="118.19504047093452"/>
    <n v="0.59066809789085351"/>
    <n v="1.0039170544210754"/>
    <n v="0.12006419706370354"/>
    <n v="2.1339220014716703E-2"/>
    <n v="30.915740890438904"/>
  </r>
  <r>
    <x v="22"/>
    <x v="1"/>
    <x v="10"/>
    <x v="2"/>
    <s v="Southern Europe"/>
    <x v="2"/>
    <x v="0"/>
    <n v="36218.33"/>
    <n v="37575.839999999997"/>
    <n v="489"/>
    <n v="510"/>
    <n v="17364.71"/>
    <n v="668.96"/>
    <n v="456032.16"/>
    <n v="6745"/>
    <n v="1"/>
    <n v="7"/>
    <n v="74.066114519427401"/>
    <n v="0.47944535267087129"/>
    <n v="0.96387279698870354"/>
    <n v="7.9420561041133597E-2"/>
    <n v="1.4314928425357873E-2"/>
    <n v="54.141249103085386"/>
  </r>
  <r>
    <x v="22"/>
    <x v="1"/>
    <x v="10"/>
    <x v="2"/>
    <s v="Southern Europe"/>
    <x v="2"/>
    <x v="1"/>
    <n v="34002.44"/>
    <n v="33714.22"/>
    <n v="185"/>
    <n v="183"/>
    <n v="18724.669999999998"/>
    <n v="773.58"/>
    <n v="377326.92"/>
    <n v="2236"/>
    <n v="1"/>
    <n v="4"/>
    <n v="183.79697297297298"/>
    <n v="0.55068606841156098"/>
    <n v="1.0085489149682241"/>
    <n v="9.011400511789619E-2"/>
    <n v="2.1621621621621623E-2"/>
    <n v="43.954652395356653"/>
  </r>
  <r>
    <x v="22"/>
    <x v="1"/>
    <x v="10"/>
    <x v="2"/>
    <s v="Southern Europe"/>
    <x v="2"/>
    <x v="2"/>
    <n v="7866.38"/>
    <n v="7402.86"/>
    <n v="55"/>
    <n v="51"/>
    <n v="4613.29"/>
    <n v="440.79"/>
    <n v="120189.27"/>
    <n v="899"/>
    <n v="0"/>
    <n v="1"/>
    <n v="143.02509090909092"/>
    <n v="0.58645654036545403"/>
    <n v="1.062613638512683"/>
    <n v="6.5449935755496305E-2"/>
    <n v="1.8181818181818181E-2"/>
    <n v="17.846094512125955"/>
  </r>
  <r>
    <x v="22"/>
    <x v="1"/>
    <x v="10"/>
    <x v="2"/>
    <s v="Southern Europe"/>
    <x v="2"/>
    <x v="3"/>
    <n v="14896.05"/>
    <n v="14797.25"/>
    <n v="126"/>
    <n v="127"/>
    <n v="7904.3"/>
    <n v="455.83"/>
    <n v="177529.26"/>
    <n v="1568"/>
    <n v="1"/>
    <n v="2"/>
    <n v="118.22261904761905"/>
    <n v="0.53063060341499935"/>
    <n v="1.0066769163189107"/>
    <n v="8.3907576700314068E-2"/>
    <n v="1.5873015873015872E-2"/>
    <n v="32.67895926112805"/>
  </r>
  <r>
    <x v="22"/>
    <x v="1"/>
    <x v="10"/>
    <x v="3"/>
    <s v="Southern Europe"/>
    <x v="0"/>
    <x v="0"/>
    <n v="324028.96000000002"/>
    <n v="314617.69"/>
    <n v="4378"/>
    <n v="4240"/>
    <n v="184629.38"/>
    <n v="5271.55"/>
    <n v="3414453.56"/>
    <n v="52102"/>
    <n v="18"/>
    <n v="77"/>
    <n v="74.013010507080864"/>
    <n v="0.56979283580084938"/>
    <n v="1.0299133529332061"/>
    <n v="9.4899214268417229E-2"/>
    <n v="1.7587939698492462E-2"/>
    <n v="61.467492483235482"/>
  </r>
  <r>
    <x v="22"/>
    <x v="1"/>
    <x v="10"/>
    <x v="3"/>
    <s v="Southern Europe"/>
    <x v="0"/>
    <x v="1"/>
    <n v="313143.51"/>
    <n v="288191.15000000002"/>
    <n v="1707"/>
    <n v="1547"/>
    <n v="202240.5"/>
    <n v="8168.48"/>
    <n v="2724553.46"/>
    <n v="15632"/>
    <n v="17"/>
    <n v="36"/>
    <n v="183.44669595782074"/>
    <n v="0.64583966629230161"/>
    <n v="1.0865826726462626"/>
    <n v="0.11493388351425485"/>
    <n v="2.10896309314587E-2"/>
    <n v="38.335591199341863"/>
  </r>
  <r>
    <x v="22"/>
    <x v="1"/>
    <x v="10"/>
    <x v="3"/>
    <s v="Southern Europe"/>
    <x v="0"/>
    <x v="2"/>
    <n v="72637.64"/>
    <n v="66602.89"/>
    <n v="505"/>
    <n v="467"/>
    <n v="49111.57"/>
    <n v="3661.64"/>
    <n v="841719.97"/>
    <n v="6244"/>
    <n v="3"/>
    <n v="10"/>
    <n v="143.8369108910891"/>
    <n v="0.67611736835062375"/>
    <n v="1.0906079300763074"/>
    <n v="8.6296681306016781E-2"/>
    <n v="1.9801980198019802E-2"/>
    <n v="19.837460809910315"/>
  </r>
  <r>
    <x v="22"/>
    <x v="1"/>
    <x v="10"/>
    <x v="3"/>
    <s v="Southern Europe"/>
    <x v="0"/>
    <x v="3"/>
    <n v="129885.81"/>
    <n v="124893.43"/>
    <n v="1099"/>
    <n v="1057"/>
    <n v="80216.960000000006"/>
    <n v="3832.42"/>
    <n v="1272945.22"/>
    <n v="11945"/>
    <n v="5"/>
    <n v="10"/>
    <n v="118.18545040946314"/>
    <n v="0.6175960253086924"/>
    <n v="1.0399731194827462"/>
    <n v="0.10203566340427438"/>
    <n v="9.0991810737033659E-3"/>
    <n v="33.891329760308103"/>
  </r>
  <r>
    <x v="22"/>
    <x v="1"/>
    <x v="10"/>
    <x v="3"/>
    <s v="Southern Europe"/>
    <x v="1"/>
    <x v="0"/>
    <n v="292578.90000000002"/>
    <n v="276227.61"/>
    <n v="3953"/>
    <n v="3767"/>
    <n v="154993.04999999999"/>
    <n v="5757.9"/>
    <n v="3201528.39"/>
    <n v="45929"/>
    <n v="12"/>
    <n v="67"/>
    <n v="74.014394131039722"/>
    <n v="0.52974787313780991"/>
    <n v="1.0591949877856166"/>
    <n v="9.1387257696627838E-2"/>
    <n v="1.6949152542372881E-2"/>
    <n v="50.813473662272713"/>
  </r>
  <r>
    <x v="22"/>
    <x v="1"/>
    <x v="10"/>
    <x v="3"/>
    <s v="Southern Europe"/>
    <x v="1"/>
    <x v="1"/>
    <n v="273341.46000000002"/>
    <n v="258069.13"/>
    <n v="1490"/>
    <n v="1380"/>
    <n v="169323.37"/>
    <n v="6823.03"/>
    <n v="2461984.12"/>
    <n v="14349"/>
    <n v="15"/>
    <n v="22"/>
    <n v="183.45064429530203"/>
    <n v="0.61945732637851569"/>
    <n v="1.0591792206995079"/>
    <n v="0.11102486721157243"/>
    <n v="1.4765100671140939E-2"/>
    <n v="40.061594335654398"/>
  </r>
  <r>
    <x v="22"/>
    <x v="1"/>
    <x v="10"/>
    <x v="3"/>
    <s v="Southern Europe"/>
    <x v="1"/>
    <x v="2"/>
    <n v="75309.09"/>
    <n v="70928.070000000007"/>
    <n v="523"/>
    <n v="501"/>
    <n v="48342.89"/>
    <n v="4031.12"/>
    <n v="859328.63"/>
    <n v="6778"/>
    <n v="4"/>
    <n v="5"/>
    <n v="143.99443594646272"/>
    <n v="0.64192635975285328"/>
    <n v="1.0617670831872346"/>
    <n v="8.763712434438499E-2"/>
    <n v="9.5602294455066923E-3"/>
    <n v="18.681927107106709"/>
  </r>
  <r>
    <x v="22"/>
    <x v="1"/>
    <x v="10"/>
    <x v="3"/>
    <s v="Southern Europe"/>
    <x v="1"/>
    <x v="3"/>
    <n v="126541.48"/>
    <n v="123962.14"/>
    <n v="1070"/>
    <n v="1040"/>
    <n v="73916.78"/>
    <n v="4152.97"/>
    <n v="1169175.1000000001"/>
    <n v="11235"/>
    <n v="6"/>
    <n v="17"/>
    <n v="118.26306542056075"/>
    <n v="0.58413083204021321"/>
    <n v="1.0208074820263671"/>
    <n v="0.10823141888670053"/>
    <n v="1.5887850467289719E-2"/>
    <n v="30.47011656717963"/>
  </r>
  <r>
    <x v="22"/>
    <x v="1"/>
    <x v="10"/>
    <x v="3"/>
    <s v="Southern Europe"/>
    <x v="2"/>
    <x v="0"/>
    <n v="27676.639999999999"/>
    <n v="26847.27"/>
    <n v="374"/>
    <n v="363"/>
    <n v="13301.19"/>
    <n v="491.05"/>
    <n v="384437.58"/>
    <n v="5559"/>
    <n v="1"/>
    <n v="5"/>
    <n v="74.001711229946523"/>
    <n v="0.48059265864642531"/>
    <n v="1.0308921540253442"/>
    <n v="7.199254557788029E-2"/>
    <n v="1.3368983957219251E-2"/>
    <n v="56.362162712554728"/>
  </r>
  <r>
    <x v="22"/>
    <x v="1"/>
    <x v="10"/>
    <x v="3"/>
    <s v="Southern Europe"/>
    <x v="2"/>
    <x v="1"/>
    <n v="27521.07"/>
    <n v="25621.57"/>
    <n v="150"/>
    <n v="138"/>
    <n v="15466.14"/>
    <n v="755.52"/>
    <n v="319577.94"/>
    <n v="1901"/>
    <n v="2"/>
    <n v="5"/>
    <n v="183.47380000000001"/>
    <n v="0.56197451625245676"/>
    <n v="1.0741367527438794"/>
    <n v="8.6116926593869395E-2"/>
    <n v="3.3333333333333333E-2"/>
    <n v="36.426659783989834"/>
  </r>
  <r>
    <x v="22"/>
    <x v="1"/>
    <x v="10"/>
    <x v="3"/>
    <s v="Southern Europe"/>
    <x v="2"/>
    <x v="2"/>
    <n v="6258.16"/>
    <n v="5502.43"/>
    <n v="43"/>
    <n v="38"/>
    <n v="3620.98"/>
    <n v="348.82"/>
    <n v="104886.28"/>
    <n v="746"/>
    <n v="0"/>
    <n v="1"/>
    <n v="145.53860465116279"/>
    <n v="0.57860137804082989"/>
    <n v="1.137344773127509"/>
    <n v="5.9666145085896842E-2"/>
    <n v="2.3255813953488372E-2"/>
    <n v="17.940943753225159"/>
  </r>
  <r>
    <x v="22"/>
    <x v="1"/>
    <x v="10"/>
    <x v="3"/>
    <s v="Southern Europe"/>
    <x v="2"/>
    <x v="3"/>
    <n v="10936.25"/>
    <n v="10591.21"/>
    <n v="93"/>
    <n v="91"/>
    <n v="5799.31"/>
    <n v="321.38"/>
    <n v="146677.21"/>
    <n v="1327"/>
    <n v="1"/>
    <n v="1"/>
    <n v="117.59408602150538"/>
    <n v="0.53028323236941366"/>
    <n v="1.0325779585146551"/>
    <n v="7.4559981063179487E-2"/>
    <n v="1.0752688172043012E-2"/>
    <n v="34.029031053581427"/>
  </r>
  <r>
    <x v="22"/>
    <x v="1"/>
    <x v="10"/>
    <x v="4"/>
    <s v="Western Europe"/>
    <x v="0"/>
    <x v="0"/>
    <n v="268432.77"/>
    <n v="262008"/>
    <n v="3627"/>
    <n v="3519"/>
    <n v="148689.96"/>
    <n v="5020.67"/>
    <n v="1898832.28"/>
    <n v="26957"/>
    <n v="11"/>
    <n v="64"/>
    <n v="74.009586435070318"/>
    <n v="0.5539188080501497"/>
    <n v="1.0245212741595677"/>
    <n v="0.14136728811035382"/>
    <n v="1.764543700027571E-2"/>
    <n v="53.465527509276654"/>
  </r>
  <r>
    <x v="22"/>
    <x v="1"/>
    <x v="10"/>
    <x v="4"/>
    <s v="Western Europe"/>
    <x v="0"/>
    <x v="1"/>
    <n v="272721.17"/>
    <n v="270914.58"/>
    <n v="1486"/>
    <n v="1506"/>
    <n v="179063.63"/>
    <n v="6530.28"/>
    <n v="1572685.95"/>
    <n v="9736"/>
    <n v="12"/>
    <n v="17"/>
    <n v="183.52703230148046"/>
    <n v="0.65658133543501596"/>
    <n v="1.0066684856902126"/>
    <n v="0.17341108057842061"/>
    <n v="1.1440107671601614E-2"/>
    <n v="41.762553826175903"/>
  </r>
  <r>
    <x v="22"/>
    <x v="1"/>
    <x v="10"/>
    <x v="4"/>
    <s v="Western Europe"/>
    <x v="0"/>
    <x v="2"/>
    <n v="61892.88"/>
    <n v="58571.29"/>
    <n v="430"/>
    <n v="406"/>
    <n v="42926.89"/>
    <n v="3170.71"/>
    <n v="492418.47"/>
    <n v="3856"/>
    <n v="3"/>
    <n v="8"/>
    <n v="143.93693023255813"/>
    <n v="0.69356749920184679"/>
    <n v="1.0567102073387831"/>
    <n v="0.12569162972298745"/>
    <n v="1.8604651162790697E-2"/>
    <n v="19.520195792109654"/>
  </r>
  <r>
    <x v="22"/>
    <x v="1"/>
    <x v="10"/>
    <x v="4"/>
    <s v="Western Europe"/>
    <x v="0"/>
    <x v="3"/>
    <n v="103121.53"/>
    <n v="100923.28"/>
    <n v="872"/>
    <n v="847"/>
    <n v="63875.08"/>
    <n v="3340.42"/>
    <n v="683485.27"/>
    <n v="6525"/>
    <n v="5"/>
    <n v="9"/>
    <n v="118.25863532110091"/>
    <n v="0.61941555754651823"/>
    <n v="1.0217813967203602"/>
    <n v="0.1508760093688632"/>
    <n v="1.0321100917431193E-2"/>
    <n v="30.87082762047886"/>
  </r>
  <r>
    <x v="22"/>
    <x v="1"/>
    <x v="10"/>
    <x v="4"/>
    <s v="Western Europe"/>
    <x v="1"/>
    <x v="0"/>
    <n v="232946.35"/>
    <n v="229615.5"/>
    <n v="3147"/>
    <n v="3154"/>
    <n v="122758.39999999999"/>
    <n v="3899.06"/>
    <n v="1637678.57"/>
    <n v="23200"/>
    <n v="13"/>
    <n v="28"/>
    <n v="74.02171909755323"/>
    <n v="0.52698142726855346"/>
    <n v="1.0145062071158089"/>
    <n v="0.14224180145435988"/>
    <n v="8.8973625675246269E-3"/>
    <n v="59.744233225444084"/>
  </r>
  <r>
    <x v="22"/>
    <x v="1"/>
    <x v="10"/>
    <x v="4"/>
    <s v="Western Europe"/>
    <x v="1"/>
    <x v="1"/>
    <n v="201178.38"/>
    <n v="197367.26"/>
    <n v="1096"/>
    <n v="1067"/>
    <n v="124397.06"/>
    <n v="4950.75"/>
    <n v="1314424.26"/>
    <n v="7668"/>
    <n v="7"/>
    <n v="20"/>
    <n v="183.55691605839417"/>
    <n v="0.6183420902385236"/>
    <n v="1.0193097882597144"/>
    <n v="0.15305437226181445"/>
    <n v="1.824817518248175E-2"/>
    <n v="40.635940009089531"/>
  </r>
  <r>
    <x v="22"/>
    <x v="1"/>
    <x v="10"/>
    <x v="4"/>
    <s v="Western Europe"/>
    <x v="1"/>
    <x v="2"/>
    <n v="55738.09"/>
    <n v="52569.13"/>
    <n v="387"/>
    <n v="363"/>
    <n v="35408.379999999997"/>
    <n v="2851.9"/>
    <n v="458175.85"/>
    <n v="3563"/>
    <n v="2"/>
    <n v="4"/>
    <n v="144.02607235142119"/>
    <n v="0.63526360519350411"/>
    <n v="1.060281766123959"/>
    <n v="0.12165217787013435"/>
    <n v="1.0335917312661499E-2"/>
    <n v="19.544195098004838"/>
  </r>
  <r>
    <x v="22"/>
    <x v="1"/>
    <x v="10"/>
    <x v="4"/>
    <s v="Western Europe"/>
    <x v="1"/>
    <x v="3"/>
    <n v="92449.56"/>
    <n v="89921.73"/>
    <n v="782"/>
    <n v="757"/>
    <n v="54093.51"/>
    <n v="3027.37"/>
    <n v="651150.93999999994"/>
    <n v="5887"/>
    <n v="5"/>
    <n v="17"/>
    <n v="118.22194373401534"/>
    <n v="0.58511376365663614"/>
    <n v="1.0281114475889199"/>
    <n v="0.14197869391081583"/>
    <n v="2.1739130434782608E-2"/>
    <n v="30.537912445455959"/>
  </r>
  <r>
    <x v="22"/>
    <x v="1"/>
    <x v="10"/>
    <x v="4"/>
    <s v="Western Europe"/>
    <x v="2"/>
    <x v="0"/>
    <n v="27627.7"/>
    <n v="28891.78"/>
    <n v="373"/>
    <n v="388"/>
    <n v="13269.37"/>
    <n v="533.16999999999996"/>
    <n v="285911.67"/>
    <n v="4308"/>
    <n v="1"/>
    <n v="8"/>
    <n v="74.068900804289541"/>
    <n v="0.48029224293010275"/>
    <n v="0.9562477632046209"/>
    <n v="9.6630193513961848E-2"/>
    <n v="2.1447721179624665E-2"/>
    <n v="51.817806703302892"/>
  </r>
  <r>
    <x v="22"/>
    <x v="1"/>
    <x v="10"/>
    <x v="4"/>
    <s v="Western Europe"/>
    <x v="2"/>
    <x v="1"/>
    <n v="26525.05"/>
    <n v="25452.89"/>
    <n v="145"/>
    <n v="137"/>
    <n v="14590.9"/>
    <n v="685.81"/>
    <n v="215678.74"/>
    <n v="1282"/>
    <n v="1"/>
    <n v="2"/>
    <n v="182.93137931034482"/>
    <n v="0.55008001869930501"/>
    <n v="1.0421233109481871"/>
    <n v="0.1229840734418237"/>
    <n v="1.3793103448275862E-2"/>
    <n v="38.676965923506515"/>
  </r>
  <r>
    <x v="22"/>
    <x v="1"/>
    <x v="10"/>
    <x v="4"/>
    <s v="Western Europe"/>
    <x v="2"/>
    <x v="2"/>
    <n v="6046.3"/>
    <n v="5841.95"/>
    <n v="42"/>
    <n v="40"/>
    <n v="3507.68"/>
    <n v="330.11"/>
    <n v="72805.5"/>
    <n v="569"/>
    <n v="0"/>
    <n v="1"/>
    <n v="143.9595238095238"/>
    <n v="0.58013661247374426"/>
    <n v="1.0349797584710585"/>
    <n v="8.3047297250894506E-2"/>
    <n v="2.3809523809523808E-2"/>
    <n v="18.316015873496713"/>
  </r>
  <r>
    <x v="22"/>
    <x v="1"/>
    <x v="10"/>
    <x v="4"/>
    <s v="Western Europe"/>
    <x v="2"/>
    <x v="3"/>
    <n v="10263.469999999999"/>
    <n v="10332.459999999999"/>
    <n v="87"/>
    <n v="87"/>
    <n v="5453.85"/>
    <n v="311.02999999999997"/>
    <n v="101901.55"/>
    <n v="898"/>
    <n v="1"/>
    <n v="1"/>
    <n v="117.97091954022987"/>
    <n v="0.53138460968853618"/>
    <n v="0.99332298407155706"/>
    <n v="0.10071946893840181"/>
    <n v="1.1494252873563218E-2"/>
    <n v="32.998328135549627"/>
  </r>
  <r>
    <x v="22"/>
    <x v="1"/>
    <x v="10"/>
    <x v="5"/>
    <s v="Central &amp; Eastern Europe"/>
    <x v="0"/>
    <x v="0"/>
    <n v="207965.2"/>
    <n v="198011.85"/>
    <n v="2810"/>
    <n v="2640"/>
    <n v="116276.7"/>
    <n v="4050.62"/>
    <n v="2425942.7000000002"/>
    <n v="34550"/>
    <n v="11"/>
    <n v="51"/>
    <n v="74.008967971530254"/>
    <n v="0.55911614058505943"/>
    <n v="1.0502664360744067"/>
    <n v="8.572552022766243E-2"/>
    <n v="1.8149466192170817E-2"/>
    <n v="51.341572401262034"/>
  </r>
  <r>
    <x v="22"/>
    <x v="1"/>
    <x v="10"/>
    <x v="5"/>
    <s v="Central &amp; Eastern Europe"/>
    <x v="0"/>
    <x v="1"/>
    <n v="206903.01"/>
    <n v="191544.98"/>
    <n v="1128"/>
    <n v="1039"/>
    <n v="136672.31"/>
    <n v="5175.82"/>
    <n v="1947352.5"/>
    <n v="11304"/>
    <n v="10"/>
    <n v="10"/>
    <n v="183.42465425531915"/>
    <n v="0.66056221221721223"/>
    <n v="1.0801797572559719"/>
    <n v="0.1062483602737563"/>
    <n v="8.8652482269503553E-3"/>
    <n v="39.974923780193286"/>
  </r>
  <r>
    <x v="22"/>
    <x v="1"/>
    <x v="10"/>
    <x v="5"/>
    <s v="Central &amp; Eastern Europe"/>
    <x v="0"/>
    <x v="2"/>
    <n v="57424.88"/>
    <n v="51248.35"/>
    <n v="399"/>
    <n v="362"/>
    <n v="39641.43"/>
    <n v="3139.7"/>
    <n v="619745.12"/>
    <n v="4866"/>
    <n v="3"/>
    <n v="3"/>
    <n v="143.92200501253132"/>
    <n v="0.69031802939771059"/>
    <n v="1.1205215387422229"/>
    <n v="9.2658865954442685E-2"/>
    <n v="7.5187969924812026E-3"/>
    <n v="18.28992578908813"/>
  </r>
  <r>
    <x v="22"/>
    <x v="1"/>
    <x v="10"/>
    <x v="5"/>
    <s v="Central &amp; Eastern Europe"/>
    <x v="0"/>
    <x v="3"/>
    <n v="87763.71"/>
    <n v="81693.600000000006"/>
    <n v="742"/>
    <n v="686"/>
    <n v="54331.360000000001"/>
    <n v="2651.33"/>
    <n v="928367.84"/>
    <n v="8559"/>
    <n v="4"/>
    <n v="12"/>
    <n v="118.27993261455526"/>
    <n v="0.61906407557292187"/>
    <n v="1.0743033726020152"/>
    <n v="9.4535491449165246E-2"/>
    <n v="1.6172506738544475E-2"/>
    <n v="33.101767792013824"/>
  </r>
  <r>
    <x v="22"/>
    <x v="1"/>
    <x v="10"/>
    <x v="5"/>
    <s v="Central &amp; Eastern Europe"/>
    <x v="1"/>
    <x v="0"/>
    <n v="188942.94"/>
    <n v="181752.04"/>
    <n v="2553"/>
    <n v="2441"/>
    <n v="99211.43"/>
    <n v="3672.52"/>
    <n v="2220587.7200000002"/>
    <n v="33887"/>
    <n v="11"/>
    <n v="32"/>
    <n v="74.008202115158639"/>
    <n v="0.52508672724156824"/>
    <n v="1.0395643427165935"/>
    <n v="8.508690663208747E-2"/>
    <n v="1.2534273403838621E-2"/>
    <n v="51.447763388626882"/>
  </r>
  <r>
    <x v="22"/>
    <x v="1"/>
    <x v="10"/>
    <x v="5"/>
    <s v="Central &amp; Eastern Europe"/>
    <x v="1"/>
    <x v="1"/>
    <n v="172373.84"/>
    <n v="158894.68"/>
    <n v="939"/>
    <n v="875"/>
    <n v="104288.87"/>
    <n v="4528.25"/>
    <n v="1687122.7"/>
    <n v="9847"/>
    <n v="8"/>
    <n v="16"/>
    <n v="183.57171458998934"/>
    <n v="0.60501564506539973"/>
    <n v="1.0848307822514889"/>
    <n v="0.10217030450719441"/>
    <n v="1.7039403620873271E-2"/>
    <n v="38.066325843316953"/>
  </r>
  <r>
    <x v="22"/>
    <x v="1"/>
    <x v="10"/>
    <x v="5"/>
    <s v="Central &amp; Eastern Europe"/>
    <x v="1"/>
    <x v="2"/>
    <n v="50993.54"/>
    <n v="45521.8"/>
    <n v="354"/>
    <n v="320"/>
    <n v="32380.29"/>
    <n v="2895.79"/>
    <n v="571918.76"/>
    <n v="4377"/>
    <n v="2"/>
    <n v="5"/>
    <n v="144.04954802259888"/>
    <n v="0.63498807888214859"/>
    <n v="1.1202004314416389"/>
    <n v="8.9162208982268745E-2"/>
    <n v="1.4124293785310734E-2"/>
    <n v="17.609543509715831"/>
  </r>
  <r>
    <x v="22"/>
    <x v="1"/>
    <x v="10"/>
    <x v="5"/>
    <s v="Central &amp; Eastern Europe"/>
    <x v="1"/>
    <x v="3"/>
    <n v="68904.78"/>
    <n v="64840.83"/>
    <n v="583"/>
    <n v="553"/>
    <n v="40402.519999999997"/>
    <n v="2077.44"/>
    <n v="785306.08"/>
    <n v="7065"/>
    <n v="4"/>
    <n v="8"/>
    <n v="118.19001715265865"/>
    <n v="0.58635293516647169"/>
    <n v="1.0626757862291398"/>
    <n v="8.7742578027665344E-2"/>
    <n v="1.3722126929674099E-2"/>
    <n v="33.16812037892791"/>
  </r>
  <r>
    <x v="22"/>
    <x v="1"/>
    <x v="10"/>
    <x v="5"/>
    <s v="Central &amp; Eastern Europe"/>
    <x v="2"/>
    <x v="0"/>
    <n v="15803.67"/>
    <n v="16075.14"/>
    <n v="214"/>
    <n v="221"/>
    <n v="7425.77"/>
    <n v="291.70999999999998"/>
    <n v="274355.23"/>
    <n v="3807"/>
    <n v="1"/>
    <n v="3"/>
    <n v="73.848925233644863"/>
    <n v="0.46987630088454141"/>
    <n v="0.98311243323541819"/>
    <n v="5.7602947827894518E-2"/>
    <n v="1.4018691588785047E-2"/>
    <n v="54.175962428439206"/>
  </r>
  <r>
    <x v="22"/>
    <x v="1"/>
    <x v="10"/>
    <x v="5"/>
    <s v="Central &amp; Eastern Europe"/>
    <x v="2"/>
    <x v="1"/>
    <n v="16475.73"/>
    <n v="15173.27"/>
    <n v="90"/>
    <n v="81"/>
    <n v="9033.08"/>
    <n v="429.76"/>
    <n v="232171.05"/>
    <n v="1399"/>
    <n v="1"/>
    <n v="3"/>
    <n v="183.06366666666665"/>
    <n v="0.54826584315232163"/>
    <n v="1.0858391104883784"/>
    <n v="7.0963757109251999E-2"/>
    <n v="3.3333333333333333E-2"/>
    <n v="38.337048585256888"/>
  </r>
  <r>
    <x v="22"/>
    <x v="1"/>
    <x v="10"/>
    <x v="5"/>
    <s v="Central &amp; Eastern Europe"/>
    <x v="2"/>
    <x v="2"/>
    <n v="4403.29"/>
    <n v="4193.3"/>
    <n v="31"/>
    <n v="29"/>
    <n v="2578.67"/>
    <n v="224.29"/>
    <n v="75534.759999999995"/>
    <n v="583"/>
    <n v="0"/>
    <n v="1"/>
    <n v="142.0416129032258"/>
    <n v="0.58562347699106809"/>
    <n v="1.0500775045906565"/>
    <n v="5.8294883044574447E-2"/>
    <n v="3.2258064516129031E-2"/>
    <n v="19.632128048508626"/>
  </r>
  <r>
    <x v="22"/>
    <x v="1"/>
    <x v="10"/>
    <x v="5"/>
    <s v="Central &amp; Eastern Europe"/>
    <x v="2"/>
    <x v="3"/>
    <n v="7343.29"/>
    <n v="7121.33"/>
    <n v="62"/>
    <n v="59"/>
    <n v="3859.16"/>
    <n v="233.21"/>
    <n v="106931.63"/>
    <n v="932"/>
    <n v="0"/>
    <n v="1"/>
    <n v="118.44016129032258"/>
    <n v="0.52553555695063114"/>
    <n v="1.03116833512841"/>
    <n v="6.8672758471932022E-2"/>
    <n v="1.6129032258064516E-2"/>
    <n v="31.487886454268683"/>
  </r>
  <r>
    <x v="22"/>
    <x v="1"/>
    <x v="10"/>
    <x v="6"/>
    <s v="DACH"/>
    <x v="0"/>
    <x v="0"/>
    <n v="218302.06"/>
    <n v="230831.07"/>
    <n v="2949"/>
    <n v="3148"/>
    <n v="121245.02"/>
    <n v="3592.32"/>
    <n v="1427455.45"/>
    <n v="19916"/>
    <n v="11"/>
    <n v="41"/>
    <n v="74.025791793828418"/>
    <n v="0.55540025595727316"/>
    <n v="0.9457221681639304"/>
    <n v="0.15293090933240683"/>
    <n v="1.3903017972193964E-2"/>
    <n v="60.769101861749505"/>
  </r>
  <r>
    <x v="22"/>
    <x v="1"/>
    <x v="10"/>
    <x v="6"/>
    <s v="DACH"/>
    <x v="0"/>
    <x v="1"/>
    <n v="228815.41"/>
    <n v="227095.85"/>
    <n v="1247"/>
    <n v="1220"/>
    <n v="149783.47"/>
    <n v="5580.95"/>
    <n v="1217024.8600000001"/>
    <n v="7108"/>
    <n v="9"/>
    <n v="23"/>
    <n v="183.4927105052125"/>
    <n v="0.65460394472557593"/>
    <n v="1.0075719569512169"/>
    <n v="0.18801210847903302"/>
    <n v="1.8444266238973536E-2"/>
    <n v="40.9993656993881"/>
  </r>
  <r>
    <x v="22"/>
    <x v="1"/>
    <x v="10"/>
    <x v="6"/>
    <s v="DACH"/>
    <x v="0"/>
    <x v="2"/>
    <n v="53513.18"/>
    <n v="50607.92"/>
    <n v="372"/>
    <n v="356"/>
    <n v="36471.03"/>
    <n v="3144.63"/>
    <n v="377614.34"/>
    <n v="2928"/>
    <n v="2"/>
    <n v="5"/>
    <n v="143.85263440860214"/>
    <n v="0.68153359602251251"/>
    <n v="1.0574072200556752"/>
    <n v="0.1417138448714633"/>
    <n v="1.3440860215053764E-2"/>
    <n v="17.017321592683398"/>
  </r>
  <r>
    <x v="22"/>
    <x v="1"/>
    <x v="10"/>
    <x v="6"/>
    <s v="DACH"/>
    <x v="0"/>
    <x v="3"/>
    <n v="94713.44"/>
    <n v="90651.67"/>
    <n v="801"/>
    <n v="770"/>
    <n v="58574.64"/>
    <n v="2624.61"/>
    <n v="555900.96"/>
    <n v="5129"/>
    <n v="4"/>
    <n v="13"/>
    <n v="118.2439950062422"/>
    <n v="0.61844063524669779"/>
    <n v="1.0448063449906659"/>
    <n v="0.17037826306326223"/>
    <n v="1.6229712858926344E-2"/>
    <n v="36.086671924590703"/>
  </r>
  <r>
    <x v="22"/>
    <x v="1"/>
    <x v="10"/>
    <x v="6"/>
    <s v="DACH"/>
    <x v="1"/>
    <x v="0"/>
    <n v="194210.68"/>
    <n v="204691.88"/>
    <n v="2624"/>
    <n v="2732"/>
    <n v="102970.9"/>
    <n v="3468.18"/>
    <n v="1286666.53"/>
    <n v="17866"/>
    <n v="9"/>
    <n v="47"/>
    <n v="74.013216463414636"/>
    <n v="0.53020204656098213"/>
    <n v="0.9487952331084164"/>
    <n v="0.15094095903777024"/>
    <n v="1.7911585365853657E-2"/>
    <n v="55.997866316050491"/>
  </r>
  <r>
    <x v="22"/>
    <x v="1"/>
    <x v="10"/>
    <x v="6"/>
    <s v="DACH"/>
    <x v="1"/>
    <x v="1"/>
    <n v="171520.15"/>
    <n v="173133.25"/>
    <n v="935"/>
    <n v="937"/>
    <n v="104481.76"/>
    <n v="4169.37"/>
    <n v="984313.45"/>
    <n v="5673"/>
    <n v="9"/>
    <n v="11"/>
    <n v="183.44401069518716"/>
    <n v="0.60915151951534552"/>
    <n v="0.99068289886546923"/>
    <n v="0.17425358761479892"/>
    <n v="1.1764705882352941E-2"/>
    <n v="41.138145571153437"/>
  </r>
  <r>
    <x v="22"/>
    <x v="1"/>
    <x v="10"/>
    <x v="6"/>
    <s v="DACH"/>
    <x v="1"/>
    <x v="2"/>
    <n v="42597.68"/>
    <n v="42023.53"/>
    <n v="296"/>
    <n v="296"/>
    <n v="27663.49"/>
    <n v="2429.4899999999998"/>
    <n v="329125"/>
    <n v="2596"/>
    <n v="2"/>
    <n v="4"/>
    <n v="143.91108108108108"/>
    <n v="0.64941306662710274"/>
    <n v="1.0136625837953166"/>
    <n v="0.1294270565894417"/>
    <n v="1.3513513513513514E-2"/>
    <n v="17.533589354144286"/>
  </r>
  <r>
    <x v="22"/>
    <x v="1"/>
    <x v="10"/>
    <x v="6"/>
    <s v="DACH"/>
    <x v="1"/>
    <x v="3"/>
    <n v="73284.27"/>
    <n v="71154.789999999994"/>
    <n v="620"/>
    <n v="601"/>
    <n v="42592.09"/>
    <n v="2035.61"/>
    <n v="474985.92"/>
    <n v="4417"/>
    <n v="4"/>
    <n v="6"/>
    <n v="118.20043548387098"/>
    <n v="0.58119006984718535"/>
    <n v="1.0299274300437118"/>
    <n v="0.15428724708302935"/>
    <n v="9.6774193548387101E-3"/>
    <n v="36.001134794975464"/>
  </r>
  <r>
    <x v="22"/>
    <x v="1"/>
    <x v="10"/>
    <x v="6"/>
    <s v="DACH"/>
    <x v="2"/>
    <x v="0"/>
    <n v="16092.67"/>
    <n v="16172.45"/>
    <n v="217"/>
    <n v="218"/>
    <n v="7626.8"/>
    <n v="268.66000000000003"/>
    <n v="159574.15"/>
    <n v="2378"/>
    <n v="1"/>
    <n v="6"/>
    <n v="74.159769585253457"/>
    <n v="0.47393005635484975"/>
    <n v="0.99506691935977543"/>
    <n v="0.10084759968954872"/>
    <n v="2.7649769585253458E-2"/>
    <n v="59.899761780689339"/>
  </r>
  <r>
    <x v="22"/>
    <x v="1"/>
    <x v="10"/>
    <x v="6"/>
    <s v="DACH"/>
    <x v="2"/>
    <x v="1"/>
    <n v="16607.41"/>
    <n v="15763.51"/>
    <n v="91"/>
    <n v="88"/>
    <n v="9303.86"/>
    <n v="426.5"/>
    <n v="129772.03"/>
    <n v="725"/>
    <n v="1"/>
    <n v="3"/>
    <n v="182.499010989011"/>
    <n v="0.56022341834157163"/>
    <n v="1.0535350312208385"/>
    <n v="0.12797372438421439"/>
    <n v="3.2967032967032968E-2"/>
    <n v="38.938827667057446"/>
  </r>
  <r>
    <x v="22"/>
    <x v="1"/>
    <x v="10"/>
    <x v="6"/>
    <s v="DACH"/>
    <x v="2"/>
    <x v="2"/>
    <n v="4230.53"/>
    <n v="3972.51"/>
    <n v="29"/>
    <n v="27"/>
    <n v="2488.81"/>
    <n v="216.28"/>
    <n v="43764.92"/>
    <n v="323"/>
    <n v="0"/>
    <n v="0"/>
    <n v="145.88034482758619"/>
    <n v="0.58829744736475098"/>
    <n v="1.0649513783476945"/>
    <n v="9.6664863091261224E-2"/>
    <n v="0"/>
    <n v="19.56043092287775"/>
  </r>
  <r>
    <x v="22"/>
    <x v="1"/>
    <x v="10"/>
    <x v="6"/>
    <s v="DACH"/>
    <x v="2"/>
    <x v="3"/>
    <n v="6841.74"/>
    <n v="6643.45"/>
    <n v="58"/>
    <n v="55"/>
    <n v="3580.04"/>
    <n v="198.64"/>
    <n v="62450.61"/>
    <n v="542"/>
    <n v="0"/>
    <n v="2"/>
    <n v="117.96103448275862"/>
    <n v="0.5232645496613435"/>
    <n v="1.0298474437227645"/>
    <n v="0.10955441428034089"/>
    <n v="3.4482758620689655E-2"/>
    <n v="34.442911800241646"/>
  </r>
  <r>
    <x v="23"/>
    <x v="1"/>
    <x v="11"/>
    <x v="0"/>
    <s v="DACH"/>
    <x v="0"/>
    <x v="0"/>
    <n v="1107029.29"/>
    <n v="1099247.98"/>
    <n v="14957"/>
    <n v="14663"/>
    <n v="619201.55000000005"/>
    <n v="18163.439999999999"/>
    <n v="6731217.4000000004"/>
    <n v="94582"/>
    <n v="46"/>
    <n v="162"/>
    <n v="74.014126495955068"/>
    <n v="0.55933619425733538"/>
    <n v="1.0070787576066322"/>
    <n v="0.16446197236179"/>
    <n v="1.0831049007153841E-2"/>
    <n v="60.948217408156168"/>
  </r>
  <r>
    <x v="23"/>
    <x v="1"/>
    <x v="11"/>
    <x v="0"/>
    <s v="DACH"/>
    <x v="0"/>
    <x v="1"/>
    <n v="1073399.48"/>
    <n v="1007250.37"/>
    <n v="5850"/>
    <n v="5445"/>
    <n v="694402.14"/>
    <n v="28630"/>
    <n v="5402416.5700000003"/>
    <n v="30930"/>
    <n v="48"/>
    <n v="77"/>
    <n v="183.48709059829059"/>
    <n v="0.64691864765949025"/>
    <n v="1.0656729567644636"/>
    <n v="0.19868876568324312"/>
    <n v="1.3162393162393163E-2"/>
    <n v="37.492122947956688"/>
  </r>
  <r>
    <x v="23"/>
    <x v="1"/>
    <x v="11"/>
    <x v="0"/>
    <s v="DACH"/>
    <x v="0"/>
    <x v="2"/>
    <n v="259567.64"/>
    <n v="233351.23"/>
    <n v="1804"/>
    <n v="1624"/>
    <n v="179384.63"/>
    <n v="15464.39"/>
    <n v="1694439.07"/>
    <n v="12543"/>
    <n v="11"/>
    <n v="26"/>
    <n v="143.88450110864747"/>
    <n v="0.6910901143147119"/>
    <n v="1.1123474258095833"/>
    <n v="0.15318794555415913"/>
    <n v="1.4412416851441241E-2"/>
    <n v="16.78486121987353"/>
  </r>
  <r>
    <x v="23"/>
    <x v="1"/>
    <x v="11"/>
    <x v="0"/>
    <s v="DACH"/>
    <x v="0"/>
    <x v="3"/>
    <n v="479323.18"/>
    <n v="478348.85"/>
    <n v="4055"/>
    <n v="4039"/>
    <n v="297018.2"/>
    <n v="15162.21"/>
    <n v="2507615.9500000002"/>
    <n v="23464"/>
    <n v="27"/>
    <n v="53"/>
    <n v="118.20546979038224"/>
    <n v="0.6196616654341649"/>
    <n v="1.0020368607554926"/>
    <n v="0.19114696570661069"/>
    <n v="1.3070283600493218E-2"/>
    <n v="31.613015516867264"/>
  </r>
  <r>
    <x v="23"/>
    <x v="1"/>
    <x v="11"/>
    <x v="0"/>
    <s v="DACH"/>
    <x v="1"/>
    <x v="0"/>
    <n v="883927.87"/>
    <n v="867055.71"/>
    <n v="11942"/>
    <n v="11729"/>
    <n v="467963.58"/>
    <n v="15570.3"/>
    <n v="5449387.3300000001"/>
    <n v="83064"/>
    <n v="41"/>
    <n v="256"/>
    <n v="74.018411488862839"/>
    <n v="0.5294137631388407"/>
    <n v="1.0194591417891707"/>
    <n v="0.16220683472686828"/>
    <n v="2.143694523530397E-2"/>
    <n v="56.770124531961493"/>
  </r>
  <r>
    <x v="23"/>
    <x v="1"/>
    <x v="11"/>
    <x v="0"/>
    <s v="DACH"/>
    <x v="1"/>
    <x v="1"/>
    <n v="831344.21"/>
    <n v="788517.69"/>
    <n v="4531"/>
    <n v="4333"/>
    <n v="501619.17"/>
    <n v="20132.07"/>
    <n v="4371987.8499999996"/>
    <n v="24499"/>
    <n v="46"/>
    <n v="73"/>
    <n v="183.47919002427719"/>
    <n v="0.60338324843809277"/>
    <n v="1.0543126939866119"/>
    <n v="0.19015245204764236"/>
    <n v="1.6111233723239905E-2"/>
    <n v="41.294522123159716"/>
  </r>
  <r>
    <x v="23"/>
    <x v="1"/>
    <x v="11"/>
    <x v="0"/>
    <s v="DACH"/>
    <x v="1"/>
    <x v="2"/>
    <n v="231420.11"/>
    <n v="219928.1"/>
    <n v="1608"/>
    <n v="1532"/>
    <n v="147294.45000000001"/>
    <n v="11678.14"/>
    <n v="1504625.87"/>
    <n v="10734"/>
    <n v="11"/>
    <n v="20"/>
    <n v="143.91797885572137"/>
    <n v="0.63648077083707211"/>
    <n v="1.0522534864803541"/>
    <n v="0.15380574973099456"/>
    <n v="1.2437810945273632E-2"/>
    <n v="19.816521295343264"/>
  </r>
  <r>
    <x v="23"/>
    <x v="1"/>
    <x v="11"/>
    <x v="0"/>
    <s v="DACH"/>
    <x v="1"/>
    <x v="3"/>
    <n v="360461.86"/>
    <n v="345281.1"/>
    <n v="3049"/>
    <n v="2980"/>
    <n v="211955.33"/>
    <n v="10125.5"/>
    <n v="2076404.41"/>
    <n v="19654"/>
    <n v="16"/>
    <n v="66"/>
    <n v="118.22297802558215"/>
    <n v="0.58801042085284694"/>
    <n v="1.0439663798568761"/>
    <n v="0.17359906300719136"/>
    <n v="2.1646441456215151E-2"/>
    <n v="35.599413362303096"/>
  </r>
  <r>
    <x v="23"/>
    <x v="1"/>
    <x v="11"/>
    <x v="0"/>
    <s v="DACH"/>
    <x v="2"/>
    <x v="0"/>
    <n v="85887.12"/>
    <n v="83571.88"/>
    <n v="1160"/>
    <n v="1148"/>
    <n v="41410.21"/>
    <n v="1473.52"/>
    <n v="714314.89"/>
    <n v="9895"/>
    <n v="4"/>
    <n v="39"/>
    <n v="74.040620689655171"/>
    <n v="0.48214691562599843"/>
    <n v="1.0277035768490548"/>
    <n v="0.12023705679717805"/>
    <n v="3.3620689655172412E-2"/>
    <n v="58.287040555947662"/>
  </r>
  <r>
    <x v="23"/>
    <x v="1"/>
    <x v="11"/>
    <x v="0"/>
    <s v="DACH"/>
    <x v="2"/>
    <x v="1"/>
    <n v="84358.91"/>
    <n v="79116.58"/>
    <n v="460"/>
    <n v="428"/>
    <n v="46414.75"/>
    <n v="2276.54"/>
    <n v="593970.9"/>
    <n v="3554"/>
    <n v="4"/>
    <n v="9"/>
    <n v="183.38893478260871"/>
    <n v="0.55020566292286133"/>
    <n v="1.0662608267445333"/>
    <n v="0.14202532480968344"/>
    <n v="1.9565217391304349E-2"/>
    <n v="37.055755664297578"/>
  </r>
  <r>
    <x v="23"/>
    <x v="1"/>
    <x v="11"/>
    <x v="0"/>
    <s v="DACH"/>
    <x v="2"/>
    <x v="2"/>
    <n v="19363.349999999999"/>
    <n v="17260.63"/>
    <n v="135"/>
    <n v="118"/>
    <n v="11268.69"/>
    <n v="1005.35"/>
    <n v="193942.01"/>
    <n v="1528"/>
    <n v="1"/>
    <n v="4"/>
    <n v="143.43222222222221"/>
    <n v="0.58195973320732219"/>
    <n v="1.1218217411531328"/>
    <n v="9.984092667699998E-2"/>
    <n v="2.9629629629629631E-2"/>
    <n v="19.260307355647285"/>
  </r>
  <r>
    <x v="23"/>
    <x v="1"/>
    <x v="11"/>
    <x v="0"/>
    <s v="DACH"/>
    <x v="2"/>
    <x v="3"/>
    <n v="35106.79"/>
    <n v="32911.54"/>
    <n v="297"/>
    <n v="276"/>
    <n v="18326.169999999998"/>
    <n v="1145.92"/>
    <n v="271340.03000000003"/>
    <n v="2503"/>
    <n v="1"/>
    <n v="4"/>
    <n v="118.20468013468013"/>
    <n v="0.52201212358065197"/>
    <n v="1.0667015277923793"/>
    <n v="0.12938301068220565"/>
    <n v="1.3468013468013467E-2"/>
    <n v="30.636335869868752"/>
  </r>
  <r>
    <x v="23"/>
    <x v="1"/>
    <x v="11"/>
    <x v="1"/>
    <s v="Western Europe"/>
    <x v="0"/>
    <x v="0"/>
    <n v="577193"/>
    <n v="621839.38"/>
    <n v="7798"/>
    <n v="8308"/>
    <n v="328357.77"/>
    <n v="9934.11"/>
    <n v="4816493.87"/>
    <n v="67112"/>
    <n v="32"/>
    <n v="93"/>
    <n v="74.018081559374195"/>
    <n v="0.56888730459309111"/>
    <n v="0.92820271369754681"/>
    <n v="0.11983675585992182"/>
    <n v="1.1926134906386252E-2"/>
    <n v="58.102134967299534"/>
  </r>
  <r>
    <x v="23"/>
    <x v="1"/>
    <x v="11"/>
    <x v="1"/>
    <s v="Western Europe"/>
    <x v="0"/>
    <x v="1"/>
    <n v="615119.73"/>
    <n v="617577.5"/>
    <n v="3352"/>
    <n v="3307"/>
    <n v="406623.58"/>
    <n v="14639.12"/>
    <n v="3879324.3"/>
    <n v="22739"/>
    <n v="31"/>
    <n v="29"/>
    <n v="183.50827267303103"/>
    <n v="0.66104785811373667"/>
    <n v="0.99602030514388884"/>
    <n v="0.15856362666044704"/>
    <n v="8.6515513126491639E-3"/>
    <n v="42.018900726273159"/>
  </r>
  <r>
    <x v="23"/>
    <x v="1"/>
    <x v="11"/>
    <x v="1"/>
    <s v="Western Europe"/>
    <x v="0"/>
    <x v="2"/>
    <n v="139422.04999999999"/>
    <n v="139255.32999999999"/>
    <n v="969"/>
    <n v="979"/>
    <n v="96124.5"/>
    <n v="8152.64"/>
    <n v="1281190.3500000001"/>
    <n v="9253"/>
    <n v="7"/>
    <n v="20"/>
    <n v="143.88240454076367"/>
    <n v="0.68944976780932432"/>
    <n v="1.0011972252695822"/>
    <n v="0.10882227609660031"/>
    <n v="2.063983488132095E-2"/>
    <n v="17.101460385838205"/>
  </r>
  <r>
    <x v="23"/>
    <x v="1"/>
    <x v="11"/>
    <x v="1"/>
    <s v="Western Europe"/>
    <x v="0"/>
    <x v="3"/>
    <n v="237691.97"/>
    <n v="255382.22"/>
    <n v="2011"/>
    <n v="2140"/>
    <n v="148110.51"/>
    <n v="7241.01"/>
    <n v="1758374.12"/>
    <n v="16691"/>
    <n v="10"/>
    <n v="29"/>
    <n v="118.19590750870213"/>
    <n v="0.62311953575882273"/>
    <n v="0.93073029907876903"/>
    <n v="0.13517713170164264"/>
    <n v="1.4420686225758329E-2"/>
    <n v="32.825803306444818"/>
  </r>
  <r>
    <x v="23"/>
    <x v="1"/>
    <x v="11"/>
    <x v="1"/>
    <s v="Western Europe"/>
    <x v="1"/>
    <x v="0"/>
    <n v="577219.18999999994"/>
    <n v="603106.78"/>
    <n v="7799"/>
    <n v="8167"/>
    <n v="298235.26"/>
    <n v="10936.86"/>
    <n v="4727501.1500000004"/>
    <n v="72066"/>
    <n v="31"/>
    <n v="164"/>
    <n v="74.01194896781638"/>
    <n v="0.51667592686930597"/>
    <n v="0.95707627428761444"/>
    <n v="0.12209815961652382"/>
    <n v="2.102833696627773E-2"/>
    <n v="52.777414175549467"/>
  </r>
  <r>
    <x v="23"/>
    <x v="1"/>
    <x v="11"/>
    <x v="1"/>
    <s v="Western Europe"/>
    <x v="1"/>
    <x v="1"/>
    <n v="545316.26"/>
    <n v="546718.6"/>
    <n v="2972"/>
    <n v="2991"/>
    <n v="334733.13"/>
    <n v="14064.48"/>
    <n v="3848109.13"/>
    <n v="23358"/>
    <n v="22"/>
    <n v="59"/>
    <n v="183.48460969044416"/>
    <n v="0.61383302599486034"/>
    <n v="0.99743498757861915"/>
    <n v="0.14171018585431855"/>
    <n v="1.9851951547779273E-2"/>
    <n v="38.772585975450212"/>
  </r>
  <r>
    <x v="23"/>
    <x v="1"/>
    <x v="11"/>
    <x v="1"/>
    <s v="Western Europe"/>
    <x v="1"/>
    <x v="2"/>
    <n v="123729.2"/>
    <n v="128985.26"/>
    <n v="860"/>
    <n v="897"/>
    <n v="78783.19"/>
    <n v="7026.36"/>
    <n v="1172487.5900000001"/>
    <n v="8341"/>
    <n v="5"/>
    <n v="11"/>
    <n v="143.87116279069767"/>
    <n v="0.63673886196629415"/>
    <n v="0.9592506926760469"/>
    <n v="0.10552708707134374"/>
    <n v="1.2790697674418604E-2"/>
    <n v="17.609288450919109"/>
  </r>
  <r>
    <x v="23"/>
    <x v="1"/>
    <x v="11"/>
    <x v="1"/>
    <s v="Western Europe"/>
    <x v="1"/>
    <x v="3"/>
    <n v="215555.78"/>
    <n v="217450.56"/>
    <n v="1823"/>
    <n v="1809"/>
    <n v="127028.43"/>
    <n v="6806.9"/>
    <n v="1741957.85"/>
    <n v="15177"/>
    <n v="8"/>
    <n v="40"/>
    <n v="118.24233680746023"/>
    <n v="0.58930653587669968"/>
    <n v="0.99128638712174388"/>
    <n v="0.12374339597252597"/>
    <n v="2.1941854086670324E-2"/>
    <n v="31.667246470493179"/>
  </r>
  <r>
    <x v="23"/>
    <x v="1"/>
    <x v="11"/>
    <x v="1"/>
    <s v="Western Europe"/>
    <x v="2"/>
    <x v="0"/>
    <n v="46004.29"/>
    <n v="51132.18"/>
    <n v="622"/>
    <n v="684"/>
    <n v="21941.54"/>
    <n v="803.41"/>
    <n v="552471"/>
    <n v="7940"/>
    <n v="2"/>
    <n v="17"/>
    <n v="73.961881028938905"/>
    <n v="0.4769455196461026"/>
    <n v="0.89971305741315943"/>
    <n v="8.3270053993784288E-2"/>
    <n v="2.7331189710610933E-2"/>
    <n v="57.261286267285698"/>
  </r>
  <r>
    <x v="23"/>
    <x v="1"/>
    <x v="11"/>
    <x v="1"/>
    <s v="Western Europe"/>
    <x v="2"/>
    <x v="1"/>
    <n v="47782.81"/>
    <n v="47404.49"/>
    <n v="260"/>
    <n v="259"/>
    <n v="26773.67"/>
    <n v="1262.44"/>
    <n v="448686.08000000002"/>
    <n v="2523"/>
    <n v="3"/>
    <n v="5"/>
    <n v="183.78003846153845"/>
    <n v="0.56032012349210936"/>
    <n v="1.0079806786234806"/>
    <n v="0.10649496859808977"/>
    <n v="1.9230769230769232E-2"/>
    <n v="37.84956908843192"/>
  </r>
  <r>
    <x v="23"/>
    <x v="1"/>
    <x v="11"/>
    <x v="1"/>
    <s v="Western Europe"/>
    <x v="2"/>
    <x v="2"/>
    <n v="11365.99"/>
    <n v="11386.88"/>
    <n v="79"/>
    <n v="79"/>
    <n v="6548.82"/>
    <n v="583.74"/>
    <n v="151377.26"/>
    <n v="1170"/>
    <n v="1"/>
    <n v="2"/>
    <n v="143.87329113924051"/>
    <n v="0.57617682225657418"/>
    <n v="0.9981654324977518"/>
    <n v="7.508386662567415E-2"/>
    <n v="2.5316455696202531E-2"/>
    <n v="19.470980230924727"/>
  </r>
  <r>
    <x v="23"/>
    <x v="1"/>
    <x v="11"/>
    <x v="1"/>
    <s v="Western Europe"/>
    <x v="2"/>
    <x v="3"/>
    <n v="20092.68"/>
    <n v="21634.799999999999"/>
    <n v="170"/>
    <n v="179"/>
    <n v="10450.25"/>
    <n v="586.34"/>
    <n v="212574.92"/>
    <n v="1877"/>
    <n v="1"/>
    <n v="5"/>
    <n v="118.19223529411765"/>
    <n v="0.52010234572988767"/>
    <n v="0.9287203949192967"/>
    <n v="9.4520463655825435E-2"/>
    <n v="2.9411764705882353E-2"/>
    <n v="34.267967390933585"/>
  </r>
  <r>
    <x v="23"/>
    <x v="1"/>
    <x v="11"/>
    <x v="2"/>
    <s v="Southern Europe"/>
    <x v="0"/>
    <x v="0"/>
    <n v="388920.56"/>
    <n v="416343.47"/>
    <n v="5255"/>
    <n v="5636"/>
    <n v="217938.28"/>
    <n v="7010.76"/>
    <n v="3647267.38"/>
    <n v="50405"/>
    <n v="15"/>
    <n v="46"/>
    <n v="74.009621313035211"/>
    <n v="0.56036708370470312"/>
    <n v="0.93413392553028396"/>
    <n v="0.10663341057271211"/>
    <n v="8.7535680304471931E-3"/>
    <n v="55.47480729621325"/>
  </r>
  <r>
    <x v="23"/>
    <x v="1"/>
    <x v="11"/>
    <x v="2"/>
    <s v="Southern Europe"/>
    <x v="0"/>
    <x v="1"/>
    <n v="372001.53"/>
    <n v="379754.19"/>
    <n v="2027"/>
    <n v="2092"/>
    <n v="244518.78"/>
    <n v="9835.56"/>
    <n v="2921376.48"/>
    <n v="17340"/>
    <n v="15"/>
    <n v="40"/>
    <n v="183.52320177602368"/>
    <n v="0.65730584495176669"/>
    <n v="0.97958505737619384"/>
    <n v="0.12733775757652435"/>
    <n v="1.9733596447952639E-2"/>
    <n v="37.822099605919746"/>
  </r>
  <r>
    <x v="23"/>
    <x v="1"/>
    <x v="11"/>
    <x v="2"/>
    <s v="Southern Europe"/>
    <x v="0"/>
    <x v="2"/>
    <n v="94462.23"/>
    <n v="88321.24"/>
    <n v="656"/>
    <n v="622"/>
    <n v="64169.68"/>
    <n v="4779.5600000000004"/>
    <n v="952984.65"/>
    <n v="6783"/>
    <n v="5"/>
    <n v="7"/>
    <n v="143.99730182926828"/>
    <n v="0.67931574344581958"/>
    <n v="1.0695301605819845"/>
    <n v="9.9122509475887147E-2"/>
    <n v="1.0670731707317074E-2"/>
    <n v="19.763792064541505"/>
  </r>
  <r>
    <x v="23"/>
    <x v="1"/>
    <x v="11"/>
    <x v="2"/>
    <s v="Southern Europe"/>
    <x v="0"/>
    <x v="3"/>
    <n v="171476.29"/>
    <n v="174358.51"/>
    <n v="1450"/>
    <n v="1470"/>
    <n v="105983.26"/>
    <n v="4722.09"/>
    <n v="1417654.06"/>
    <n v="12613"/>
    <n v="9"/>
    <n v="20"/>
    <n v="118.25951034482759"/>
    <n v="0.61806364016856197"/>
    <n v="0.98346957656382816"/>
    <n v="0.12095778147737961"/>
    <n v="1.3793103448275862E-2"/>
    <n v="36.313642899648251"/>
  </r>
  <r>
    <x v="23"/>
    <x v="1"/>
    <x v="11"/>
    <x v="2"/>
    <s v="Southern Europe"/>
    <x v="1"/>
    <x v="0"/>
    <n v="360614.34"/>
    <n v="361936.49"/>
    <n v="4872"/>
    <n v="4961"/>
    <n v="190472.79"/>
    <n v="6463.12"/>
    <n v="3292377.53"/>
    <n v="45530"/>
    <n v="14"/>
    <n v="53"/>
    <n v="74.017721674876853"/>
    <n v="0.52818972756324667"/>
    <n v="0.99634701104605405"/>
    <n v="0.10953006959684847"/>
    <n v="1.0878489326765189E-2"/>
    <n v="55.795705479706399"/>
  </r>
  <r>
    <x v="23"/>
    <x v="1"/>
    <x v="11"/>
    <x v="2"/>
    <s v="Southern Europe"/>
    <x v="1"/>
    <x v="1"/>
    <n v="343685.51"/>
    <n v="330227.39"/>
    <n v="1873"/>
    <n v="1774"/>
    <n v="207838.37"/>
    <n v="9369.36"/>
    <n v="2666591.9900000002"/>
    <n v="15983"/>
    <n v="17"/>
    <n v="35"/>
    <n v="183.49466631073145"/>
    <n v="0.60473416525474111"/>
    <n v="1.0407540997734925"/>
    <n v="0.12888567553223618"/>
    <n v="1.8686599038974908E-2"/>
    <n v="36.68185553762477"/>
  </r>
  <r>
    <x v="23"/>
    <x v="1"/>
    <x v="11"/>
    <x v="2"/>
    <s v="Southern Europe"/>
    <x v="1"/>
    <x v="2"/>
    <n v="85462.41"/>
    <n v="82334.94"/>
    <n v="594"/>
    <n v="568"/>
    <n v="55517.95"/>
    <n v="5037.04"/>
    <n v="921379.44"/>
    <n v="6627"/>
    <n v="4"/>
    <n v="10"/>
    <n v="143.87611111111113"/>
    <n v="0.64961835267692536"/>
    <n v="1.0379847243466747"/>
    <n v="9.2754848100365703E-2"/>
    <n v="1.6835016835016835E-2"/>
    <n v="16.966792004828232"/>
  </r>
  <r>
    <x v="23"/>
    <x v="1"/>
    <x v="11"/>
    <x v="2"/>
    <s v="Southern Europe"/>
    <x v="1"/>
    <x v="3"/>
    <n v="146634.16"/>
    <n v="144289.71"/>
    <n v="1240"/>
    <n v="1244"/>
    <n v="85097.93"/>
    <n v="4290.83"/>
    <n v="1225656.03"/>
    <n v="10964"/>
    <n v="8"/>
    <n v="14"/>
    <n v="118.25335483870968"/>
    <n v="0.58034178393356628"/>
    <n v="1.0162482134034367"/>
    <n v="0.11963728518514286"/>
    <n v="1.1290322580645161E-2"/>
    <n v="34.173845153501773"/>
  </r>
  <r>
    <x v="23"/>
    <x v="1"/>
    <x v="11"/>
    <x v="2"/>
    <s v="Southern Europe"/>
    <x v="2"/>
    <x v="0"/>
    <n v="33270.29"/>
    <n v="33619.550000000003"/>
    <n v="450"/>
    <n v="450"/>
    <n v="15998.38"/>
    <n v="633.64"/>
    <n v="454129.77"/>
    <n v="6575"/>
    <n v="1"/>
    <n v="12"/>
    <n v="73.933977777777784"/>
    <n v="0.48086085212963275"/>
    <n v="0.98961140169930883"/>
    <n v="7.3261636205880096E-2"/>
    <n v="2.6666666666666668E-2"/>
    <n v="52.506612587589167"/>
  </r>
  <r>
    <x v="23"/>
    <x v="1"/>
    <x v="11"/>
    <x v="2"/>
    <s v="Southern Europe"/>
    <x v="2"/>
    <x v="1"/>
    <n v="32562.18"/>
    <n v="32067.84"/>
    <n v="177"/>
    <n v="177"/>
    <n v="18048.02"/>
    <n v="749.67"/>
    <n v="351189.98"/>
    <n v="1963"/>
    <n v="1"/>
    <n v="5"/>
    <n v="183.9671186440678"/>
    <n v="0.55426325878672744"/>
    <n v="1.0154154442581727"/>
    <n v="9.2719558798346133E-2"/>
    <n v="2.8248587570621469E-2"/>
    <n v="43.435351554684061"/>
  </r>
  <r>
    <x v="23"/>
    <x v="1"/>
    <x v="11"/>
    <x v="2"/>
    <s v="Southern Europe"/>
    <x v="2"/>
    <x v="2"/>
    <n v="8225.66"/>
    <n v="7886.41"/>
    <n v="57"/>
    <n v="54"/>
    <n v="4752.2299999999996"/>
    <n v="408.4"/>
    <n v="118712.1"/>
    <n v="931"/>
    <n v="0"/>
    <n v="1"/>
    <n v="144.3098245614035"/>
    <n v="0.57773236433307473"/>
    <n v="1.0430170381707267"/>
    <n v="6.929083050506224E-2"/>
    <n v="1.7543859649122806E-2"/>
    <n v="20.141185112634673"/>
  </r>
  <r>
    <x v="23"/>
    <x v="1"/>
    <x v="11"/>
    <x v="2"/>
    <s v="Southern Europe"/>
    <x v="2"/>
    <x v="3"/>
    <n v="14044.38"/>
    <n v="13917.71"/>
    <n v="119"/>
    <n v="117"/>
    <n v="7355.2"/>
    <n v="448.99"/>
    <n v="168692.06"/>
    <n v="1488"/>
    <n v="1"/>
    <n v="3"/>
    <n v="118.02"/>
    <n v="0.52371126386497657"/>
    <n v="1.0091013535991193"/>
    <n v="8.3254540847980632E-2"/>
    <n v="2.5210084033613446E-2"/>
    <n v="31.279939419586182"/>
  </r>
  <r>
    <x v="23"/>
    <x v="1"/>
    <x v="11"/>
    <x v="3"/>
    <s v="Southern Europe"/>
    <x v="0"/>
    <x v="0"/>
    <n v="292705.32"/>
    <n v="278251.34000000003"/>
    <n v="3955"/>
    <n v="3751"/>
    <n v="164721.99"/>
    <n v="5584.06"/>
    <n v="2999752.4"/>
    <n v="42570"/>
    <n v="13"/>
    <n v="55"/>
    <n v="74.008930467762326"/>
    <n v="0.56275707595611857"/>
    <n v="1.0519457696052783"/>
    <n v="9.7576493313248122E-2"/>
    <n v="1.3906447534766119E-2"/>
    <n v="52.418011267787236"/>
  </r>
  <r>
    <x v="23"/>
    <x v="1"/>
    <x v="11"/>
    <x v="3"/>
    <s v="Southern Europe"/>
    <x v="0"/>
    <x v="1"/>
    <n v="294882.42"/>
    <n v="277872.96000000002"/>
    <n v="1607"/>
    <n v="1544"/>
    <n v="195631.59"/>
    <n v="7139.43"/>
    <n v="2444088.7000000002"/>
    <n v="13990"/>
    <n v="16"/>
    <n v="15"/>
    <n v="183.49870566272557"/>
    <n v="0.66342235661251014"/>
    <n v="1.0612130809705269"/>
    <n v="0.12065127587227091"/>
    <n v="9.3341630367143741E-3"/>
    <n v="41.303356150280898"/>
  </r>
  <r>
    <x v="23"/>
    <x v="1"/>
    <x v="11"/>
    <x v="3"/>
    <s v="Southern Europe"/>
    <x v="0"/>
    <x v="2"/>
    <n v="71761.08"/>
    <n v="64793.36"/>
    <n v="499"/>
    <n v="448"/>
    <n v="48992.35"/>
    <n v="3984.06"/>
    <n v="828007.27"/>
    <n v="6437"/>
    <n v="3"/>
    <n v="4"/>
    <n v="143.80977955911823"/>
    <n v="0.68271478076974312"/>
    <n v="1.1075375624909714"/>
    <n v="8.6667210059641148E-2"/>
    <n v="8.0160320641282558E-3"/>
    <n v="18.012048011325131"/>
  </r>
  <r>
    <x v="23"/>
    <x v="1"/>
    <x v="11"/>
    <x v="3"/>
    <s v="Southern Europe"/>
    <x v="0"/>
    <x v="3"/>
    <n v="122259.61"/>
    <n v="114111.25"/>
    <n v="1034"/>
    <n v="974"/>
    <n v="75507.94"/>
    <n v="3311.95"/>
    <n v="1143848.01"/>
    <n v="10884"/>
    <n v="5"/>
    <n v="19"/>
    <n v="118.23946808510638"/>
    <n v="0.61760331151064529"/>
    <n v="1.0714071574888542"/>
    <n v="0.10688448896282995"/>
    <n v="1.8375241779497099E-2"/>
    <n v="36.914690741104188"/>
  </r>
  <r>
    <x v="23"/>
    <x v="1"/>
    <x v="11"/>
    <x v="3"/>
    <s v="Southern Europe"/>
    <x v="1"/>
    <x v="0"/>
    <n v="292485.33"/>
    <n v="278097.46000000002"/>
    <n v="3952"/>
    <n v="3759"/>
    <n v="153532.78"/>
    <n v="5529.97"/>
    <n v="2924118.49"/>
    <n v="41818"/>
    <n v="13"/>
    <n v="61"/>
    <n v="74.009445850202439"/>
    <n v="0.52492472015605018"/>
    <n v="1.0517367904043424"/>
    <n v="0.10002512928263724"/>
    <n v="1.5435222672064777E-2"/>
    <n v="52.890943350506426"/>
  </r>
  <r>
    <x v="23"/>
    <x v="1"/>
    <x v="11"/>
    <x v="3"/>
    <s v="Southern Europe"/>
    <x v="1"/>
    <x v="1"/>
    <n v="275339.09000000003"/>
    <n v="250324.12"/>
    <n v="1501"/>
    <n v="1388"/>
    <n v="168376.93"/>
    <n v="6491.97"/>
    <n v="2396164.1"/>
    <n v="13889"/>
    <n v="13"/>
    <n v="14"/>
    <n v="183.43710193204532"/>
    <n v="0.61152570090937675"/>
    <n v="1.0999303223356984"/>
    <n v="0.11490827777613395"/>
    <n v="9.3271152564956689E-3"/>
    <n v="42.412255447884078"/>
  </r>
  <r>
    <x v="23"/>
    <x v="1"/>
    <x v="11"/>
    <x v="3"/>
    <s v="Southern Europe"/>
    <x v="1"/>
    <x v="2"/>
    <n v="65467.23"/>
    <n v="60948.9"/>
    <n v="455"/>
    <n v="425"/>
    <n v="42103.28"/>
    <n v="3726.69"/>
    <n v="801088.98"/>
    <n v="5963"/>
    <n v="3"/>
    <n v="10"/>
    <n v="143.88402197802199"/>
    <n v="0.64311992427356401"/>
    <n v="1.074133085256666"/>
    <n v="8.1722794389207556E-2"/>
    <n v="2.197802197802198E-2"/>
    <n v="17.567125250557467"/>
  </r>
  <r>
    <x v="23"/>
    <x v="1"/>
    <x v="11"/>
    <x v="3"/>
    <s v="Southern Europe"/>
    <x v="1"/>
    <x v="3"/>
    <n v="114595.8"/>
    <n v="105688.56"/>
    <n v="969"/>
    <n v="897"/>
    <n v="66399.460000000006"/>
    <n v="3672.1"/>
    <n v="1110959.3799999999"/>
    <n v="9894"/>
    <n v="6"/>
    <n v="20"/>
    <n v="118.26191950464397"/>
    <n v="0.57942315512435882"/>
    <n v="1.0842781848858571"/>
    <n v="0.10315030599948669"/>
    <n v="2.063983488132095E-2"/>
    <n v="31.207156667846739"/>
  </r>
  <r>
    <x v="23"/>
    <x v="1"/>
    <x v="11"/>
    <x v="3"/>
    <s v="Southern Europe"/>
    <x v="2"/>
    <x v="0"/>
    <n v="23599.52"/>
    <n v="23204.93"/>
    <n v="319"/>
    <n v="310"/>
    <n v="11077.12"/>
    <n v="447.73"/>
    <n v="361721.22"/>
    <n v="5098"/>
    <n v="1"/>
    <n v="9"/>
    <n v="73.979686520376177"/>
    <n v="0.46937903821772647"/>
    <n v="1.0170045761827335"/>
    <n v="6.5242287969724311E-2"/>
    <n v="2.8213166144200628E-2"/>
    <n v="52.709266745583271"/>
  </r>
  <r>
    <x v="23"/>
    <x v="1"/>
    <x v="11"/>
    <x v="3"/>
    <s v="Southern Europe"/>
    <x v="2"/>
    <x v="1"/>
    <n v="23833.29"/>
    <n v="21534.959999999999"/>
    <n v="130"/>
    <n v="115"/>
    <n v="13064.41"/>
    <n v="541.69000000000005"/>
    <n v="301898.33"/>
    <n v="1772"/>
    <n v="1"/>
    <n v="4"/>
    <n v="183.333"/>
    <n v="0.54815805958808039"/>
    <n v="1.1067255290931584"/>
    <n v="7.894475600444692E-2"/>
    <n v="3.0769230769230771E-2"/>
    <n v="43.998024700474438"/>
  </r>
  <r>
    <x v="23"/>
    <x v="1"/>
    <x v="11"/>
    <x v="3"/>
    <s v="Southern Europe"/>
    <x v="2"/>
    <x v="2"/>
    <n v="6262.26"/>
    <n v="5552.57"/>
    <n v="44"/>
    <n v="39"/>
    <n v="3644"/>
    <n v="341.4"/>
    <n v="96042.18"/>
    <n v="724"/>
    <n v="0"/>
    <n v="1"/>
    <n v="142.32409090909093"/>
    <n v="0.5818985478086186"/>
    <n v="1.1278128866452832"/>
    <n v="6.5203226332430197E-2"/>
    <n v="2.2727272727272728E-2"/>
    <n v="18.342882249560635"/>
  </r>
  <r>
    <x v="23"/>
    <x v="1"/>
    <x v="11"/>
    <x v="3"/>
    <s v="Southern Europe"/>
    <x v="2"/>
    <x v="3"/>
    <n v="10093.14"/>
    <n v="9306.73"/>
    <n v="85"/>
    <n v="77"/>
    <n v="5298.67"/>
    <n v="312.81"/>
    <n v="138362.75"/>
    <n v="1204"/>
    <n v="0"/>
    <n v="2"/>
    <n v="118.74282352941175"/>
    <n v="0.52497736086094127"/>
    <n v="1.0844990668043448"/>
    <n v="7.2946945619395395E-2"/>
    <n v="2.3529411764705882E-2"/>
    <n v="32.266040088232472"/>
  </r>
  <r>
    <x v="23"/>
    <x v="1"/>
    <x v="11"/>
    <x v="4"/>
    <s v="Western Europe"/>
    <x v="0"/>
    <x v="0"/>
    <n v="244721.52"/>
    <n v="251168.46"/>
    <n v="3306"/>
    <n v="3335"/>
    <n v="138739.39000000001"/>
    <n v="4304.25"/>
    <n v="1815989.23"/>
    <n v="27777"/>
    <n v="9"/>
    <n v="66"/>
    <n v="74.023448275862066"/>
    <n v="0.5669276245096877"/>
    <n v="0.97433220715690183"/>
    <n v="0.13475934546153667"/>
    <n v="1.9963702359346643E-2"/>
    <n v="56.855786722425506"/>
  </r>
  <r>
    <x v="23"/>
    <x v="1"/>
    <x v="11"/>
    <x v="4"/>
    <s v="Western Europe"/>
    <x v="0"/>
    <x v="1"/>
    <n v="237534.31"/>
    <n v="237132.47"/>
    <n v="1294"/>
    <n v="1277"/>
    <n v="156561.75"/>
    <n v="5903.04"/>
    <n v="1421514.16"/>
    <n v="8227"/>
    <n v="13"/>
    <n v="21"/>
    <n v="183.56592735703245"/>
    <n v="0.65911215099831266"/>
    <n v="1.0016945802487529"/>
    <n v="0.16709950325081532"/>
    <n v="1.6228748068006182E-2"/>
    <n v="40.239319062720227"/>
  </r>
  <r>
    <x v="23"/>
    <x v="1"/>
    <x v="11"/>
    <x v="4"/>
    <s v="Western Europe"/>
    <x v="0"/>
    <x v="2"/>
    <n v="61106.01"/>
    <n v="57525.24"/>
    <n v="425"/>
    <n v="405"/>
    <n v="41452.32"/>
    <n v="3451.57"/>
    <n v="482374.34"/>
    <n v="3722"/>
    <n v="3"/>
    <n v="5"/>
    <n v="143.77884705882354"/>
    <n v="0.67836731607905665"/>
    <n v="1.0622469371705361"/>
    <n v="0.12667757161378029"/>
    <n v="1.1764705882352941E-2"/>
    <n v="17.703830430789466"/>
  </r>
  <r>
    <x v="23"/>
    <x v="1"/>
    <x v="11"/>
    <x v="4"/>
    <s v="Western Europe"/>
    <x v="0"/>
    <x v="3"/>
    <n v="103819.89"/>
    <n v="103122.97"/>
    <n v="878"/>
    <n v="882"/>
    <n v="65209.27"/>
    <n v="2914.79"/>
    <n v="670632.77"/>
    <n v="6299"/>
    <n v="4"/>
    <n v="12"/>
    <n v="118.24588838268792"/>
    <n v="0.62809997198032086"/>
    <n v="1.0067581451542755"/>
    <n v="0.15480885313731388"/>
    <n v="1.366742596810934E-2"/>
    <n v="35.618308694622939"/>
  </r>
  <r>
    <x v="23"/>
    <x v="1"/>
    <x v="11"/>
    <x v="4"/>
    <s v="Western Europe"/>
    <x v="1"/>
    <x v="0"/>
    <n v="222943.38"/>
    <n v="223899.9"/>
    <n v="3012"/>
    <n v="3069"/>
    <n v="118015.56"/>
    <n v="4104.54"/>
    <n v="1560172.08"/>
    <n v="23074"/>
    <n v="11"/>
    <n v="48"/>
    <n v="74.018386454183272"/>
    <n v="0.52935216107336314"/>
    <n v="0.99572791233939817"/>
    <n v="0.14289666047606747"/>
    <n v="1.5936254980079681E-2"/>
    <n v="54.316288792410354"/>
  </r>
  <r>
    <x v="23"/>
    <x v="1"/>
    <x v="11"/>
    <x v="4"/>
    <s v="Western Europe"/>
    <x v="1"/>
    <x v="1"/>
    <n v="217534.94"/>
    <n v="211980.37"/>
    <n v="1185"/>
    <n v="1135"/>
    <n v="132592.42000000001"/>
    <n v="5367.27"/>
    <n v="1277997.95"/>
    <n v="7163"/>
    <n v="9"/>
    <n v="24"/>
    <n v="183.57378902953587"/>
    <n v="0.60952240591787232"/>
    <n v="1.0262032281573996"/>
    <n v="0.17021540605757624"/>
    <n v="2.0253164556962026E-2"/>
    <n v="40.529904402051692"/>
  </r>
  <r>
    <x v="23"/>
    <x v="1"/>
    <x v="11"/>
    <x v="4"/>
    <s v="Western Europe"/>
    <x v="1"/>
    <x v="2"/>
    <n v="50663.67"/>
    <n v="46541.33"/>
    <n v="352"/>
    <n v="328"/>
    <n v="32198.82"/>
    <n v="2548.5300000000002"/>
    <n v="426850.75"/>
    <n v="3159"/>
    <n v="2"/>
    <n v="7"/>
    <n v="143.93088068181817"/>
    <n v="0.63554061519822791"/>
    <n v="1.0885737472478763"/>
    <n v="0.11869176755575572"/>
    <n v="1.9886363636363636E-2"/>
    <n v="19.879565867382372"/>
  </r>
  <r>
    <x v="23"/>
    <x v="1"/>
    <x v="11"/>
    <x v="4"/>
    <s v="Western Europe"/>
    <x v="1"/>
    <x v="3"/>
    <n v="85672.16"/>
    <n v="83019.45"/>
    <n v="725"/>
    <n v="706"/>
    <n v="50168.87"/>
    <n v="2754.05"/>
    <n v="606339.46"/>
    <n v="5300"/>
    <n v="4"/>
    <n v="15"/>
    <n v="118.16849655172415"/>
    <n v="0.58559128192869192"/>
    <n v="1.0319528736940562"/>
    <n v="0.14129405333441436"/>
    <n v="2.0689655172413793E-2"/>
    <n v="31.107699569724588"/>
  </r>
  <r>
    <x v="23"/>
    <x v="1"/>
    <x v="11"/>
    <x v="4"/>
    <s v="Western Europe"/>
    <x v="2"/>
    <x v="0"/>
    <n v="24857.759999999998"/>
    <n v="25930.71"/>
    <n v="336"/>
    <n v="350"/>
    <n v="11874.79"/>
    <n v="461.52"/>
    <n v="254948.24"/>
    <n v="3736"/>
    <n v="1"/>
    <n v="7"/>
    <n v="73.981428571428566"/>
    <n v="0.47770957640591916"/>
    <n v="0.95862242105981665"/>
    <n v="9.7501202597044798E-2"/>
    <n v="2.0833333333333332E-2"/>
    <n v="53.860634425377015"/>
  </r>
  <r>
    <x v="23"/>
    <x v="1"/>
    <x v="11"/>
    <x v="4"/>
    <s v="Western Europe"/>
    <x v="2"/>
    <x v="1"/>
    <n v="24779.55"/>
    <n v="24496.73"/>
    <n v="135"/>
    <n v="133"/>
    <n v="13917.13"/>
    <n v="679.99"/>
    <n v="213031.92"/>
    <n v="1202"/>
    <n v="1"/>
    <n v="3"/>
    <n v="183.55222222222221"/>
    <n v="0.56163772142754809"/>
    <n v="1.0115452144020856"/>
    <n v="0.11631848410322734"/>
    <n v="2.2222222222222223E-2"/>
    <n v="36.441050603685348"/>
  </r>
  <r>
    <x v="23"/>
    <x v="1"/>
    <x v="11"/>
    <x v="4"/>
    <s v="Western Europe"/>
    <x v="2"/>
    <x v="2"/>
    <n v="5714.02"/>
    <n v="5531.69"/>
    <n v="40"/>
    <n v="38"/>
    <n v="3279.24"/>
    <n v="283.35000000000002"/>
    <n v="67344.98"/>
    <n v="525"/>
    <n v="0"/>
    <n v="1"/>
    <n v="142.85050000000001"/>
    <n v="0.57389368605640156"/>
    <n v="1.0329609938373265"/>
    <n v="8.4847007156286944E-2"/>
    <n v="2.5000000000000001E-2"/>
    <n v="20.165943179812952"/>
  </r>
  <r>
    <x v="23"/>
    <x v="1"/>
    <x v="11"/>
    <x v="4"/>
    <s v="Western Europe"/>
    <x v="2"/>
    <x v="3"/>
    <n v="9648.0400000000009"/>
    <n v="9652.25"/>
    <n v="82"/>
    <n v="84"/>
    <n v="5067.7"/>
    <n v="312.55"/>
    <n v="97235.37"/>
    <n v="897"/>
    <n v="0"/>
    <n v="2"/>
    <n v="117.65902439024391"/>
    <n v="0.52525694337917328"/>
    <n v="0.99956383226708811"/>
    <n v="9.922356442928125E-2"/>
    <n v="2.4390243902439025E-2"/>
    <n v="30.868788993761001"/>
  </r>
  <r>
    <x v="23"/>
    <x v="1"/>
    <x v="11"/>
    <x v="5"/>
    <s v="Central &amp; Eastern Europe"/>
    <x v="0"/>
    <x v="0"/>
    <n v="202369.82"/>
    <n v="191944.64"/>
    <n v="2734"/>
    <n v="2596"/>
    <n v="114875.4"/>
    <n v="3369.94"/>
    <n v="2244393.16"/>
    <n v="33306"/>
    <n v="9"/>
    <n v="38"/>
    <n v="74.019685442574982"/>
    <n v="0.56765084833301716"/>
    <n v="1.0543134728846817"/>
    <n v="9.016683155459268E-2"/>
    <n v="1.3899049012435992E-2"/>
    <n v="60.051460856869859"/>
  </r>
  <r>
    <x v="23"/>
    <x v="1"/>
    <x v="11"/>
    <x v="5"/>
    <s v="Central &amp; Eastern Europe"/>
    <x v="0"/>
    <x v="1"/>
    <n v="194012.37"/>
    <n v="181981.97"/>
    <n v="1057"/>
    <n v="1004"/>
    <n v="127539.97"/>
    <n v="4914.8900000000003"/>
    <n v="1891308.98"/>
    <n v="11534"/>
    <n v="10"/>
    <n v="14"/>
    <n v="183.55001892147587"/>
    <n v="0.65738060928795417"/>
    <n v="1.0661076479169886"/>
    <n v="0.10258100186253015"/>
    <n v="1.3245033112582781E-2"/>
    <n v="39.474407362117965"/>
  </r>
  <r>
    <x v="23"/>
    <x v="1"/>
    <x v="11"/>
    <x v="5"/>
    <s v="Central &amp; Eastern Europe"/>
    <x v="0"/>
    <x v="2"/>
    <n v="53234.400000000001"/>
    <n v="49750.99"/>
    <n v="370"/>
    <n v="342"/>
    <n v="36497.86"/>
    <n v="3137.81"/>
    <n v="575578.93000000005"/>
    <n v="4263"/>
    <n v="3"/>
    <n v="4"/>
    <n v="143.87675675675675"/>
    <n v="0.68560667538283515"/>
    <n v="1.0700168981561975"/>
    <n v="9.2488444634344066E-2"/>
    <n v="1.0810810810810811E-2"/>
    <n v="16.965463173359765"/>
  </r>
  <r>
    <x v="23"/>
    <x v="1"/>
    <x v="11"/>
    <x v="5"/>
    <s v="Central &amp; Eastern Europe"/>
    <x v="0"/>
    <x v="3"/>
    <n v="85443.87"/>
    <n v="82241.100000000006"/>
    <n v="723"/>
    <n v="686"/>
    <n v="54058.89"/>
    <n v="2591.71"/>
    <n v="851731.12"/>
    <n v="7394"/>
    <n v="5"/>
    <n v="12"/>
    <n v="118.17962655601659"/>
    <n v="0.63268307018396996"/>
    <n v="1.038943666852705"/>
    <n v="0.10031789140215987"/>
    <n v="1.6597510373443983E-2"/>
    <n v="32.968144584077692"/>
  </r>
  <r>
    <x v="23"/>
    <x v="1"/>
    <x v="11"/>
    <x v="5"/>
    <s v="Central &amp; Eastern Europe"/>
    <x v="1"/>
    <x v="0"/>
    <n v="165958.72"/>
    <n v="163891.47"/>
    <n v="2242"/>
    <n v="2222"/>
    <n v="86403.28"/>
    <n v="2843.5"/>
    <n v="1985696.96"/>
    <n v="28717"/>
    <n v="6"/>
    <n v="25"/>
    <n v="74.022622658340765"/>
    <n v="0.52063115454252717"/>
    <n v="1.0126135301611487"/>
    <n v="8.3577063037856489E-2"/>
    <n v="1.1150758251561105E-2"/>
    <n v="58.364241251978193"/>
  </r>
  <r>
    <x v="23"/>
    <x v="1"/>
    <x v="11"/>
    <x v="5"/>
    <s v="Central &amp; Eastern Europe"/>
    <x v="1"/>
    <x v="1"/>
    <n v="173805.5"/>
    <n v="159828.43"/>
    <n v="947"/>
    <n v="874"/>
    <n v="105564.51"/>
    <n v="4070.15"/>
    <n v="1628724.92"/>
    <n v="9190"/>
    <n v="9"/>
    <n v="9"/>
    <n v="183.53273495248152"/>
    <n v="0.60737151586112059"/>
    <n v="1.0874504617232366"/>
    <n v="0.10671261786797"/>
    <n v="9.5036958817317843E-3"/>
    <n v="42.702480252570545"/>
  </r>
  <r>
    <x v="23"/>
    <x v="1"/>
    <x v="11"/>
    <x v="5"/>
    <s v="Central &amp; Eastern Europe"/>
    <x v="1"/>
    <x v="2"/>
    <n v="44449.760000000002"/>
    <n v="40411.94"/>
    <n v="309"/>
    <n v="279"/>
    <n v="28186.21"/>
    <n v="2399.06"/>
    <n v="521446.24"/>
    <n v="3863"/>
    <n v="2"/>
    <n v="4"/>
    <n v="143.85035598705502"/>
    <n v="0.63411388497935639"/>
    <n v="1.0999165098235819"/>
    <n v="8.524322660759813E-2"/>
    <n v="1.2944983818770227E-2"/>
    <n v="18.527990129467376"/>
  </r>
  <r>
    <x v="23"/>
    <x v="1"/>
    <x v="11"/>
    <x v="5"/>
    <s v="Central &amp; Eastern Europe"/>
    <x v="1"/>
    <x v="3"/>
    <n v="71296.47"/>
    <n v="65406.02"/>
    <n v="603"/>
    <n v="559"/>
    <n v="41869.24"/>
    <n v="2094.5100000000002"/>
    <n v="759056.95"/>
    <n v="6559"/>
    <n v="3"/>
    <n v="12"/>
    <n v="118.23626865671642"/>
    <n v="0.58725544195946866"/>
    <n v="1.0900597529095946"/>
    <n v="9.3927695412050441E-2"/>
    <n v="1.9900497512437811E-2"/>
    <n v="34.039689473910364"/>
  </r>
  <r>
    <x v="23"/>
    <x v="1"/>
    <x v="11"/>
    <x v="5"/>
    <s v="Central &amp; Eastern Europe"/>
    <x v="2"/>
    <x v="0"/>
    <n v="16855.86"/>
    <n v="17139.07"/>
    <n v="228"/>
    <n v="231"/>
    <n v="8105.35"/>
    <n v="307.60000000000002"/>
    <n v="268628.75"/>
    <n v="3779"/>
    <n v="1"/>
    <n v="4"/>
    <n v="73.929210526315785"/>
    <n v="0.48086244190447713"/>
    <n v="0.9834757661880138"/>
    <n v="6.2747788537153973E-2"/>
    <n v="1.7543859649122806E-2"/>
    <n v="54.797984395318593"/>
  </r>
  <r>
    <x v="23"/>
    <x v="1"/>
    <x v="11"/>
    <x v="5"/>
    <s v="Central &amp; Eastern Europe"/>
    <x v="2"/>
    <x v="1"/>
    <n v="15625.2"/>
    <n v="14658.53"/>
    <n v="85"/>
    <n v="78"/>
    <n v="8659.31"/>
    <n v="421.04"/>
    <n v="208687.95"/>
    <n v="1180"/>
    <n v="1"/>
    <n v="2"/>
    <n v="183.82588235294119"/>
    <n v="0.55418874638404625"/>
    <n v="1.0659459031703724"/>
    <n v="7.4873513300600256E-2"/>
    <n v="2.3529411764705882E-2"/>
    <n v="37.110963328899864"/>
  </r>
  <r>
    <x v="23"/>
    <x v="1"/>
    <x v="11"/>
    <x v="5"/>
    <s v="Central &amp; Eastern Europe"/>
    <x v="2"/>
    <x v="2"/>
    <n v="4034.43"/>
    <n v="3571.21"/>
    <n v="28"/>
    <n v="25"/>
    <n v="2363.86"/>
    <n v="236.75"/>
    <n v="67602.38"/>
    <n v="517"/>
    <n v="0"/>
    <n v="1"/>
    <n v="144.0867857142857"/>
    <n v="0.58592167914674442"/>
    <n v="1.1297095382237392"/>
    <n v="5.9678816041683735E-2"/>
    <n v="3.5714285714285712E-2"/>
    <n v="17.040887011615627"/>
  </r>
  <r>
    <x v="23"/>
    <x v="1"/>
    <x v="11"/>
    <x v="5"/>
    <s v="Central &amp; Eastern Europe"/>
    <x v="2"/>
    <x v="3"/>
    <n v="6268.79"/>
    <n v="6083.49"/>
    <n v="53"/>
    <n v="50"/>
    <n v="3334.91"/>
    <n v="196.71"/>
    <n v="98616.75"/>
    <n v="852"/>
    <n v="0"/>
    <n v="1"/>
    <n v="118.27905660377358"/>
    <n v="0.53198623657835087"/>
    <n v="1.0304594895364338"/>
    <n v="6.3567193199938143E-2"/>
    <n v="1.8867924528301886E-2"/>
    <n v="31.868181587107923"/>
  </r>
  <r>
    <x v="23"/>
    <x v="1"/>
    <x v="11"/>
    <x v="6"/>
    <s v="DACH"/>
    <x v="0"/>
    <x v="0"/>
    <n v="207252.55"/>
    <n v="203973.45"/>
    <n v="2800"/>
    <n v="2798"/>
    <n v="115123.04"/>
    <n v="3457.8"/>
    <n v="1406188.55"/>
    <n v="21040"/>
    <n v="8"/>
    <n v="57"/>
    <n v="74.018767857142848"/>
    <n v="0.55547224871298329"/>
    <n v="1.0160761118665198"/>
    <n v="0.14738603155316546"/>
    <n v="2.0357142857142858E-2"/>
    <n v="59.93769159581236"/>
  </r>
  <r>
    <x v="23"/>
    <x v="1"/>
    <x v="11"/>
    <x v="6"/>
    <s v="DACH"/>
    <x v="0"/>
    <x v="1"/>
    <n v="196190.22"/>
    <n v="190516.59"/>
    <n v="1069"/>
    <n v="1052"/>
    <n v="128422.15"/>
    <n v="4480.71"/>
    <n v="1106551.44"/>
    <n v="6196"/>
    <n v="9"/>
    <n v="15"/>
    <n v="183.52686623012161"/>
    <n v="0.65457977466970574"/>
    <n v="1.0297802411852952"/>
    <n v="0.17729877971149721"/>
    <n v="1.4031805425631431E-2"/>
    <n v="43.785520598298035"/>
  </r>
  <r>
    <x v="23"/>
    <x v="1"/>
    <x v="11"/>
    <x v="6"/>
    <s v="DACH"/>
    <x v="0"/>
    <x v="2"/>
    <n v="50470.62"/>
    <n v="47439.85"/>
    <n v="351"/>
    <n v="330"/>
    <n v="34270.959999999999"/>
    <n v="2763.89"/>
    <n v="353244.93"/>
    <n v="2771"/>
    <n v="2"/>
    <n v="7"/>
    <n v="143.79094017094019"/>
    <n v="0.67902791762811709"/>
    <n v="1.0638865848015961"/>
    <n v="0.14287712494557248"/>
    <n v="1.9943019943019943E-2"/>
    <n v="18.260719493178094"/>
  </r>
  <r>
    <x v="23"/>
    <x v="1"/>
    <x v="11"/>
    <x v="6"/>
    <s v="DACH"/>
    <x v="0"/>
    <x v="3"/>
    <n v="82980.66"/>
    <n v="81315.490000000005"/>
    <n v="702"/>
    <n v="694"/>
    <n v="51090.3"/>
    <n v="2709.27"/>
    <n v="512641.69"/>
    <n v="4509"/>
    <n v="4"/>
    <n v="13"/>
    <n v="118.20606837606839"/>
    <n v="0.61568924614482456"/>
    <n v="1.0204778941871961"/>
    <n v="0.1618687313550328"/>
    <n v="1.8518518518518517E-2"/>
    <n v="30.628420201751766"/>
  </r>
  <r>
    <x v="23"/>
    <x v="1"/>
    <x v="11"/>
    <x v="6"/>
    <s v="DACH"/>
    <x v="1"/>
    <x v="0"/>
    <n v="157475.41"/>
    <n v="156271.88"/>
    <n v="2128"/>
    <n v="2142"/>
    <n v="81918.58"/>
    <n v="3071.47"/>
    <n v="1151090.98"/>
    <n v="15956"/>
    <n v="7"/>
    <n v="31"/>
    <n v="74.001602443609031"/>
    <n v="0.52019918538392751"/>
    <n v="1.0077015135416558"/>
    <n v="0.13680535486430448"/>
    <n v="1.456766917293233E-2"/>
    <n v="51.270372167073099"/>
  </r>
  <r>
    <x v="23"/>
    <x v="1"/>
    <x v="11"/>
    <x v="6"/>
    <s v="DACH"/>
    <x v="1"/>
    <x v="1"/>
    <n v="177597.86"/>
    <n v="178786.41"/>
    <n v="968"/>
    <n v="988"/>
    <n v="109497.59"/>
    <n v="4810.4799999999996"/>
    <n v="984126.94"/>
    <n v="5588"/>
    <n v="7"/>
    <n v="10"/>
    <n v="183.46886363636361"/>
    <n v="0.61654791335886594"/>
    <n v="0.99335212335210477"/>
    <n v="0.18046234970460212"/>
    <n v="1.0330578512396695E-2"/>
    <n v="36.918947797309208"/>
  </r>
  <r>
    <x v="23"/>
    <x v="1"/>
    <x v="11"/>
    <x v="6"/>
    <s v="DACH"/>
    <x v="1"/>
    <x v="2"/>
    <n v="41890.959999999999"/>
    <n v="40680.559999999998"/>
    <n v="291"/>
    <n v="288"/>
    <n v="26463.37"/>
    <n v="2448.84"/>
    <n v="306966.09999999998"/>
    <n v="2303"/>
    <n v="2"/>
    <n v="6"/>
    <n v="143.95518900343643"/>
    <n v="0.63172030433296344"/>
    <n v="1.0297537693679732"/>
    <n v="0.13646770767195465"/>
    <n v="2.0618556701030927E-2"/>
    <n v="17.106450401006189"/>
  </r>
  <r>
    <x v="23"/>
    <x v="1"/>
    <x v="11"/>
    <x v="6"/>
    <s v="DACH"/>
    <x v="1"/>
    <x v="3"/>
    <n v="67536.759999999995"/>
    <n v="69073.31"/>
    <n v="571"/>
    <n v="574"/>
    <n v="39798.519999999997"/>
    <n v="2083.7199999999998"/>
    <n v="452923.06"/>
    <n v="3996"/>
    <n v="3"/>
    <n v="5"/>
    <n v="118.27803852889666"/>
    <n v="0.58928678248704858"/>
    <n v="0.97775479414552446"/>
    <n v="0.14911309660408989"/>
    <n v="8.7565674255691769E-3"/>
    <n v="32.41162920162018"/>
  </r>
  <r>
    <x v="23"/>
    <x v="1"/>
    <x v="11"/>
    <x v="6"/>
    <s v="DACH"/>
    <x v="2"/>
    <x v="0"/>
    <n v="17022.09"/>
    <n v="17920.22"/>
    <n v="230"/>
    <n v="246"/>
    <n v="8192.19"/>
    <n v="278.82"/>
    <n v="156254.15"/>
    <n v="2358"/>
    <n v="1"/>
    <n v="7"/>
    <n v="74.009086956521742"/>
    <n v="0.48126816389761778"/>
    <n v="0.94988175368382743"/>
    <n v="0.10893848259390231"/>
    <n v="3.0434782608695653E-2"/>
    <n v="61.050462664084357"/>
  </r>
  <r>
    <x v="23"/>
    <x v="1"/>
    <x v="11"/>
    <x v="6"/>
    <s v="DACH"/>
    <x v="2"/>
    <x v="1"/>
    <n v="16258.6"/>
    <n v="15391.63"/>
    <n v="89"/>
    <n v="85"/>
    <n v="8970.36"/>
    <n v="436.72"/>
    <n v="127800.96000000001"/>
    <n v="742"/>
    <n v="1"/>
    <n v="3"/>
    <n v="182.68089887640451"/>
    <n v="0.55173016126849794"/>
    <n v="1.0563273675367717"/>
    <n v="0.12721813670257251"/>
    <n v="3.3707865168539325E-2"/>
    <n v="37.228888074738961"/>
  </r>
  <r>
    <x v="23"/>
    <x v="1"/>
    <x v="11"/>
    <x v="6"/>
    <s v="DACH"/>
    <x v="2"/>
    <x v="2"/>
    <n v="3849.48"/>
    <n v="3610.77"/>
    <n v="27"/>
    <n v="25"/>
    <n v="2253.1"/>
    <n v="202.48"/>
    <n v="41541.279999999999"/>
    <n v="311"/>
    <n v="0"/>
    <n v="1"/>
    <n v="142.57333333333332"/>
    <n v="0.585299832704677"/>
    <n v="1.0661105525968146"/>
    <n v="9.2666379081241604E-2"/>
    <n v="3.7037037037037035E-2"/>
    <n v="19.011655472145399"/>
  </r>
  <r>
    <x v="23"/>
    <x v="1"/>
    <x v="11"/>
    <x v="6"/>
    <s v="DACH"/>
    <x v="2"/>
    <x v="3"/>
    <n v="6578.88"/>
    <n v="6670.05"/>
    <n v="56"/>
    <n v="58"/>
    <n v="3501.73"/>
    <n v="180.64"/>
    <n v="58690.76"/>
    <n v="532"/>
    <n v="0"/>
    <n v="1"/>
    <n v="117.48"/>
    <n v="0.5322684104285228"/>
    <n v="0.98633143679582613"/>
    <n v="0.11209396504662744"/>
    <n v="1.7857142857142856E-2"/>
    <n v="36.41984056687334"/>
  </r>
  <r>
    <x v="24"/>
    <x v="2"/>
    <x v="0"/>
    <x v="0"/>
    <s v="DACH"/>
    <x v="0"/>
    <x v="0"/>
    <n v="1041619.17"/>
    <n v="999809.7"/>
    <n v="13700"/>
    <n v="13073"/>
    <n v="588428.56999999995"/>
    <n v="20558.509999999998"/>
    <n v="6449862.9100000001"/>
    <n v="87308"/>
    <n v="54"/>
    <n v="119"/>
    <n v="76.030596350364974"/>
    <n v="0.56491718561592907"/>
    <n v="1.0418174278565211"/>
    <n v="0.16149477663859371"/>
    <n v="8.6861313868613135E-3"/>
    <n v="50.666082804639061"/>
  </r>
  <r>
    <x v="24"/>
    <x v="2"/>
    <x v="0"/>
    <x v="0"/>
    <s v="DACH"/>
    <x v="0"/>
    <x v="1"/>
    <n v="1056424.78"/>
    <n v="1016791.09"/>
    <n v="5495"/>
    <n v="5361"/>
    <n v="699542.32"/>
    <n v="28327.79"/>
    <n v="5429244.1799999997"/>
    <n v="30046"/>
    <n v="56"/>
    <n v="116"/>
    <n v="192.25200727934487"/>
    <n v="0.66217901477093322"/>
    <n v="1.0389791869635681"/>
    <n v="0.19458045079121861"/>
    <n v="2.1110100090991811E-2"/>
    <n v="37.292876712232051"/>
  </r>
  <r>
    <x v="24"/>
    <x v="2"/>
    <x v="0"/>
    <x v="0"/>
    <s v="DACH"/>
    <x v="0"/>
    <x v="2"/>
    <n v="326206.74"/>
    <n v="300866.17"/>
    <n v="2206"/>
    <n v="2042"/>
    <n v="224710.52"/>
    <n v="17050.830000000002"/>
    <n v="1799052.17"/>
    <n v="13659"/>
    <n v="17"/>
    <n v="45"/>
    <n v="147.87250226654578"/>
    <n v="0.68885921854343046"/>
    <n v="1.084225388318002"/>
    <n v="0.18132144550316182"/>
    <n v="2.0398912058023574E-2"/>
    <n v="19.131428792615957"/>
  </r>
  <r>
    <x v="24"/>
    <x v="2"/>
    <x v="0"/>
    <x v="0"/>
    <s v="DACH"/>
    <x v="0"/>
    <x v="3"/>
    <n v="420046.9"/>
    <n v="412936.91"/>
    <n v="3459"/>
    <n v="3335"/>
    <n v="265296.38"/>
    <n v="13723.81"/>
    <n v="2368171.08"/>
    <n v="22106"/>
    <n v="20"/>
    <n v="36"/>
    <n v="121.43593524139925"/>
    <n v="0.63158752034594234"/>
    <n v="1.0172181023972888"/>
    <n v="0.1773718560907348"/>
    <n v="1.0407632263660017E-2"/>
    <n v="30.607163754088699"/>
  </r>
  <r>
    <x v="24"/>
    <x v="2"/>
    <x v="0"/>
    <x v="0"/>
    <s v="DACH"/>
    <x v="1"/>
    <x v="0"/>
    <n v="846629.32"/>
    <n v="807632.97"/>
    <n v="11135"/>
    <n v="10739"/>
    <n v="438315.64"/>
    <n v="14252.27"/>
    <n v="5430322.8099999996"/>
    <n v="77780"/>
    <n v="35"/>
    <n v="226"/>
    <n v="76.033167489896712"/>
    <n v="0.51771847447948061"/>
    <n v="1.048284742511193"/>
    <n v="0.15590773322737328"/>
    <n v="2.0296362819937134E-2"/>
    <n v="59.403121046682379"/>
  </r>
  <r>
    <x v="24"/>
    <x v="2"/>
    <x v="0"/>
    <x v="0"/>
    <s v="DACH"/>
    <x v="1"/>
    <x v="1"/>
    <n v="943140.84"/>
    <n v="899694.07999999996"/>
    <n v="4905"/>
    <n v="4667"/>
    <n v="580503.77"/>
    <n v="21227.78"/>
    <n v="4603382.34"/>
    <n v="25904"/>
    <n v="53"/>
    <n v="59"/>
    <n v="192.28151681957186"/>
    <n v="0.61550061812613277"/>
    <n v="1.0482905922866581"/>
    <n v="0.20487997093024429"/>
    <n v="1.2028542303771662E-2"/>
    <n v="44.429555987484328"/>
  </r>
  <r>
    <x v="24"/>
    <x v="2"/>
    <x v="0"/>
    <x v="0"/>
    <s v="DACH"/>
    <x v="1"/>
    <x v="2"/>
    <n v="256945.69"/>
    <n v="226609.37"/>
    <n v="1738"/>
    <n v="1550"/>
    <n v="164507.5"/>
    <n v="14184.48"/>
    <n v="1595796.54"/>
    <n v="12237"/>
    <n v="11"/>
    <n v="20"/>
    <n v="147.83986766398158"/>
    <n v="0.6402423017875879"/>
    <n v="1.1338705456001223"/>
    <n v="0.16101406636713225"/>
    <n v="1.1507479861910242E-2"/>
    <n v="18.114565355938321"/>
  </r>
  <r>
    <x v="24"/>
    <x v="2"/>
    <x v="0"/>
    <x v="0"/>
    <s v="DACH"/>
    <x v="1"/>
    <x v="3"/>
    <n v="370653.77"/>
    <n v="360174.96"/>
    <n v="3052"/>
    <n v="2909"/>
    <n v="216457.29"/>
    <n v="10847.23"/>
    <n v="2021375.66"/>
    <n v="18516"/>
    <n v="18"/>
    <n v="62"/>
    <n v="121.44618938401049"/>
    <n v="0.58398782777792868"/>
    <n v="1.029093666033863"/>
    <n v="0.18336708872807939"/>
    <n v="2.0314547837483616E-2"/>
    <n v="34.170361465553881"/>
  </r>
  <r>
    <x v="24"/>
    <x v="2"/>
    <x v="0"/>
    <x v="0"/>
    <s v="DACH"/>
    <x v="2"/>
    <x v="0"/>
    <n v="97067.56"/>
    <n v="92599.57"/>
    <n v="1277"/>
    <n v="1213"/>
    <n v="46297.98"/>
    <n v="1888.31"/>
    <n v="828677.61"/>
    <n v="11598"/>
    <n v="4"/>
    <n v="42"/>
    <n v="76.012184808144085"/>
    <n v="0.47696655813744576"/>
    <n v="1.0482506560235645"/>
    <n v="0.11713549253490751"/>
    <n v="3.2889584964761159E-2"/>
    <n v="51.404462191059729"/>
  </r>
  <r>
    <x v="24"/>
    <x v="2"/>
    <x v="0"/>
    <x v="0"/>
    <s v="DACH"/>
    <x v="2"/>
    <x v="1"/>
    <n v="92139.66"/>
    <n v="89155.18"/>
    <n v="479"/>
    <n v="472"/>
    <n v="50599.48"/>
    <n v="2497.58"/>
    <n v="676932.26"/>
    <n v="3932"/>
    <n v="4"/>
    <n v="10"/>
    <n v="192.35837160751566"/>
    <n v="0.54916069800995582"/>
    <n v="1.0334751160841131"/>
    <n v="0.13611356031399657"/>
    <n v="2.0876826722338204E-2"/>
    <n v="36.891575044643218"/>
  </r>
  <r>
    <x v="24"/>
    <x v="2"/>
    <x v="0"/>
    <x v="0"/>
    <s v="DACH"/>
    <x v="2"/>
    <x v="2"/>
    <n v="30585.040000000001"/>
    <n v="27950.1"/>
    <n v="207"/>
    <n v="189"/>
    <n v="17683.47"/>
    <n v="1542.12"/>
    <n v="237580.37"/>
    <n v="1652"/>
    <n v="2"/>
    <n v="5"/>
    <n v="147.75381642512079"/>
    <n v="0.57817383923643717"/>
    <n v="1.0942730079677712"/>
    <n v="0.12873555167878559"/>
    <n v="2.4154589371980676E-2"/>
    <n v="19.83311285762457"/>
  </r>
  <r>
    <x v="24"/>
    <x v="2"/>
    <x v="0"/>
    <x v="0"/>
    <s v="DACH"/>
    <x v="2"/>
    <x v="3"/>
    <n v="38511.65"/>
    <n v="37986.93"/>
    <n v="317"/>
    <n v="315"/>
    <n v="20072.66"/>
    <n v="1253.3399999999999"/>
    <n v="312335.96999999997"/>
    <n v="2821"/>
    <n v="2"/>
    <n v="5"/>
    <n v="121.48785488958991"/>
    <n v="0.52121007539277076"/>
    <n v="1.01381317205681"/>
    <n v="0.1233020007269736"/>
    <n v="1.5772870662460567E-2"/>
    <n v="30.727216876505977"/>
  </r>
  <r>
    <x v="24"/>
    <x v="2"/>
    <x v="0"/>
    <x v="1"/>
    <s v="Western Europe"/>
    <x v="0"/>
    <x v="0"/>
    <n v="568352.74"/>
    <n v="618552.68999999994"/>
    <n v="7475"/>
    <n v="8297"/>
    <n v="318250.63"/>
    <n v="10099.18"/>
    <n v="4685565.6100000003"/>
    <n v="64016"/>
    <n v="22"/>
    <n v="103"/>
    <n v="76.033811371237462"/>
    <n v="0.55995266249618147"/>
    <n v="0.91884288790337332"/>
    <n v="0.12129864082727036"/>
    <n v="1.3779264214046823E-2"/>
    <n v="56.277117548157371"/>
  </r>
  <r>
    <x v="24"/>
    <x v="2"/>
    <x v="0"/>
    <x v="1"/>
    <s v="Western Europe"/>
    <x v="0"/>
    <x v="1"/>
    <n v="569613.43000000005"/>
    <n v="610160.68000000005"/>
    <n v="2963"/>
    <n v="3227"/>
    <n v="378293.35"/>
    <n v="12938.04"/>
    <n v="3930362.14"/>
    <n v="21641"/>
    <n v="24"/>
    <n v="45"/>
    <n v="192.24212959838005"/>
    <n v="0.66412294738205158"/>
    <n v="0.93354660283910784"/>
    <n v="0.1449264494492612"/>
    <n v="1.5187310158623017E-2"/>
    <n v="44.026253590188311"/>
  </r>
  <r>
    <x v="24"/>
    <x v="2"/>
    <x v="0"/>
    <x v="1"/>
    <s v="Western Europe"/>
    <x v="0"/>
    <x v="2"/>
    <n v="159732.72"/>
    <n v="163914.87"/>
    <n v="1080"/>
    <n v="1119"/>
    <n v="108669.44"/>
    <n v="8094.72"/>
    <n v="1349671.99"/>
    <n v="9780"/>
    <n v="6"/>
    <n v="13"/>
    <n v="147.90066666666667"/>
    <n v="0.68032047535407902"/>
    <n v="0.97448584133947092"/>
    <n v="0.11834928870384277"/>
    <n v="1.2037037037037037E-2"/>
    <n v="19.732951850094878"/>
  </r>
  <r>
    <x v="24"/>
    <x v="2"/>
    <x v="0"/>
    <x v="1"/>
    <s v="Western Europe"/>
    <x v="0"/>
    <x v="3"/>
    <n v="243326.99"/>
    <n v="266815.55"/>
    <n v="2004"/>
    <n v="2222"/>
    <n v="150273.81"/>
    <n v="7765.42"/>
    <n v="1856716.97"/>
    <n v="15956"/>
    <n v="9"/>
    <n v="39"/>
    <n v="121.42065369261476"/>
    <n v="0.61757970211196056"/>
    <n v="0.91196704989645472"/>
    <n v="0.13105227879723638"/>
    <n v="1.9461077844311378E-2"/>
    <n v="31.334685052450478"/>
  </r>
  <r>
    <x v="24"/>
    <x v="2"/>
    <x v="0"/>
    <x v="1"/>
    <s v="Western Europe"/>
    <x v="1"/>
    <x v="0"/>
    <n v="477023.23"/>
    <n v="510988.72"/>
    <n v="6274"/>
    <n v="6611"/>
    <n v="251084.71"/>
    <n v="9244.89"/>
    <n v="4335012.75"/>
    <n v="61072"/>
    <n v="26"/>
    <n v="98"/>
    <n v="76.031754861332487"/>
    <n v="0.52635740611625981"/>
    <n v="0.93352986343808142"/>
    <n v="0.11003963713832214"/>
    <n v="1.5620019126554032E-2"/>
    <n v="51.598583649994758"/>
  </r>
  <r>
    <x v="24"/>
    <x v="2"/>
    <x v="0"/>
    <x v="1"/>
    <s v="Western Europe"/>
    <x v="1"/>
    <x v="1"/>
    <n v="505695.37"/>
    <n v="542825"/>
    <n v="2630"/>
    <n v="2845"/>
    <n v="304473.2"/>
    <n v="13308.83"/>
    <n v="3828759.32"/>
    <n v="21861"/>
    <n v="24"/>
    <n v="23"/>
    <n v="192.27960836501902"/>
    <n v="0.60208817019621919"/>
    <n v="0.93159926311426333"/>
    <n v="0.13207812968510124"/>
    <n v="8.7452471482889742E-3"/>
    <n v="37.996981703124916"/>
  </r>
  <r>
    <x v="24"/>
    <x v="2"/>
    <x v="0"/>
    <x v="1"/>
    <s v="Western Europe"/>
    <x v="1"/>
    <x v="2"/>
    <n v="142942.72"/>
    <n v="149312.57"/>
    <n v="967"/>
    <n v="1030"/>
    <n v="92436.62"/>
    <n v="7077.17"/>
    <n v="1262388.73"/>
    <n v="9184"/>
    <n v="8"/>
    <n v="20"/>
    <n v="147.82080661840746"/>
    <n v="0.64666895942654512"/>
    <n v="0.95733882284659622"/>
    <n v="0.11323193609309234"/>
    <n v="2.0682523267838676E-2"/>
    <n v="20.197723101183101"/>
  </r>
  <r>
    <x v="24"/>
    <x v="2"/>
    <x v="0"/>
    <x v="1"/>
    <s v="Western Europe"/>
    <x v="1"/>
    <x v="3"/>
    <n v="211718.01"/>
    <n v="218812.63"/>
    <n v="1743"/>
    <n v="1827"/>
    <n v="124446.82"/>
    <n v="6377.94"/>
    <n v="1741989.17"/>
    <n v="14834"/>
    <n v="10"/>
    <n v="21"/>
    <n v="121.46759036144579"/>
    <n v="0.58779515261833415"/>
    <n v="0.96757673448740145"/>
    <n v="0.12153807477459806"/>
    <n v="1.2048192771084338E-2"/>
    <n v="33.195359316644563"/>
  </r>
  <r>
    <x v="24"/>
    <x v="2"/>
    <x v="0"/>
    <x v="1"/>
    <s v="Western Europe"/>
    <x v="2"/>
    <x v="0"/>
    <n v="54699.27"/>
    <n v="58591.67"/>
    <n v="719"/>
    <n v="773"/>
    <n v="25695.8"/>
    <n v="971.86"/>
    <n v="651982.62"/>
    <n v="9012"/>
    <n v="2"/>
    <n v="18"/>
    <n v="76.076870653685674"/>
    <n v="0.4697649529874896"/>
    <n v="0.93356734839611155"/>
    <n v="8.3896822280323968E-2"/>
    <n v="2.5034770514603615E-2"/>
    <n v="56.283075751651467"/>
  </r>
  <r>
    <x v="24"/>
    <x v="2"/>
    <x v="0"/>
    <x v="1"/>
    <s v="Western Europe"/>
    <x v="2"/>
    <x v="1"/>
    <n v="49912.41"/>
    <n v="52421.279999999999"/>
    <n v="260"/>
    <n v="269"/>
    <n v="27318.71"/>
    <n v="1168.7"/>
    <n v="534935.56999999995"/>
    <n v="2981"/>
    <n v="2"/>
    <n v="7"/>
    <n v="191.97080769230772"/>
    <n v="0.54733301798089884"/>
    <n v="0.95214023770499312"/>
    <n v="9.3305461067021603E-2"/>
    <n v="2.6923076923076925E-2"/>
    <n v="42.7076324120818"/>
  </r>
  <r>
    <x v="24"/>
    <x v="2"/>
    <x v="0"/>
    <x v="1"/>
    <s v="Western Europe"/>
    <x v="2"/>
    <x v="2"/>
    <n v="15579.05"/>
    <n v="15732.09"/>
    <n v="105"/>
    <n v="106"/>
    <n v="9111.49"/>
    <n v="931.85"/>
    <n v="191590.89"/>
    <n v="1458"/>
    <n v="1"/>
    <n v="3"/>
    <n v="148.37190476190474"/>
    <n v="0.58485530247351414"/>
    <n v="0.99027211260550885"/>
    <n v="8.1314148078752591E-2"/>
    <n v="2.8571428571428571E-2"/>
    <n v="16.718409615281427"/>
  </r>
  <r>
    <x v="24"/>
    <x v="2"/>
    <x v="0"/>
    <x v="1"/>
    <s v="Western Europe"/>
    <x v="2"/>
    <x v="3"/>
    <n v="22551.43"/>
    <n v="23804.799999999999"/>
    <n v="186"/>
    <n v="194"/>
    <n v="12023.39"/>
    <n v="663.86"/>
    <n v="258764.83"/>
    <n v="2395"/>
    <n v="1"/>
    <n v="5"/>
    <n v="121.24424731182796"/>
    <n v="0.53315421682793507"/>
    <n v="0.94734801384594702"/>
    <n v="8.7150290091586258E-2"/>
    <n v="2.6881720430107527E-2"/>
    <n v="33.970159370951706"/>
  </r>
  <r>
    <x v="24"/>
    <x v="2"/>
    <x v="0"/>
    <x v="2"/>
    <s v="Southern Europe"/>
    <x v="0"/>
    <x v="0"/>
    <n v="394172.51"/>
    <n v="403080.41"/>
    <n v="5184"/>
    <n v="5228"/>
    <n v="218783.22"/>
    <n v="7165.42"/>
    <n v="3492157.73"/>
    <n v="48408"/>
    <n v="18"/>
    <n v="43"/>
    <n v="76.036363811728393"/>
    <n v="0.55504433832790623"/>
    <n v="0.9779004392696734"/>
    <n v="0.11287362727456185"/>
    <n v="8.2947530864197535E-3"/>
    <n v="55.010384597134575"/>
  </r>
  <r>
    <x v="24"/>
    <x v="2"/>
    <x v="0"/>
    <x v="2"/>
    <s v="Southern Europe"/>
    <x v="0"/>
    <x v="1"/>
    <n v="365604.47"/>
    <n v="345221.62"/>
    <n v="1902"/>
    <n v="1825"/>
    <n v="235989.57"/>
    <n v="9937.58"/>
    <n v="2939041.15"/>
    <n v="15803"/>
    <n v="15"/>
    <n v="26"/>
    <n v="192.22106729758147"/>
    <n v="0.64547780282883305"/>
    <n v="1.0590427969140519"/>
    <n v="0.1243958322938078"/>
    <n v="1.3669821240799159E-2"/>
    <n v="36.790090746439269"/>
  </r>
  <r>
    <x v="24"/>
    <x v="2"/>
    <x v="0"/>
    <x v="2"/>
    <s v="Southern Europe"/>
    <x v="0"/>
    <x v="2"/>
    <n v="118679.75"/>
    <n v="106933.43"/>
    <n v="803"/>
    <n v="731"/>
    <n v="81038.11"/>
    <n v="6108.93"/>
    <n v="1009237.18"/>
    <n v="7012"/>
    <n v="5"/>
    <n v="14"/>
    <n v="147.79545454545453"/>
    <n v="0.68283013740760323"/>
    <n v="1.1098470328689543"/>
    <n v="0.11759351751190933"/>
    <n v="1.7434620174346202E-2"/>
    <n v="19.427256491726045"/>
  </r>
  <r>
    <x v="24"/>
    <x v="2"/>
    <x v="0"/>
    <x v="2"/>
    <s v="Southern Europe"/>
    <x v="0"/>
    <x v="3"/>
    <n v="161995.82999999999"/>
    <n v="167291.51999999999"/>
    <n v="1334"/>
    <n v="1355"/>
    <n v="100836.51"/>
    <n v="5161.49"/>
    <n v="1418052.84"/>
    <n v="12622"/>
    <n v="8"/>
    <n v="12"/>
    <n v="121.43615442278859"/>
    <n v="0.62246361526713379"/>
    <n v="0.96834454011775373"/>
    <n v="0.11423821837273707"/>
    <n v="8.9955022488755615E-3"/>
    <n v="31.385477836826187"/>
  </r>
  <r>
    <x v="24"/>
    <x v="2"/>
    <x v="0"/>
    <x v="2"/>
    <s v="Southern Europe"/>
    <x v="1"/>
    <x v="0"/>
    <n v="337366.13"/>
    <n v="360800.21"/>
    <n v="4437"/>
    <n v="4682"/>
    <n v="178422.79"/>
    <n v="6383.85"/>
    <n v="3239368.01"/>
    <n v="43970"/>
    <n v="13"/>
    <n v="70"/>
    <n v="76.034737435203965"/>
    <n v="0.52886989574205334"/>
    <n v="0.93504970520942876"/>
    <n v="0.10414566327707855"/>
    <n v="1.5776425512733828E-2"/>
    <n v="52.846813443298323"/>
  </r>
  <r>
    <x v="24"/>
    <x v="2"/>
    <x v="0"/>
    <x v="2"/>
    <s v="Southern Europe"/>
    <x v="1"/>
    <x v="1"/>
    <n v="352909.61"/>
    <n v="344225.97"/>
    <n v="1836"/>
    <n v="1826"/>
    <n v="218205.45"/>
    <n v="9128.32"/>
    <n v="2800331.73"/>
    <n v="15256"/>
    <n v="19"/>
    <n v="25"/>
    <n v="192.21656318082788"/>
    <n v="0.61830407508596896"/>
    <n v="1.0252265684660573"/>
    <n v="0.12602421570961522"/>
    <n v="1.3616557734204794E-2"/>
    <n v="38.66095951938582"/>
  </r>
  <r>
    <x v="24"/>
    <x v="2"/>
    <x v="0"/>
    <x v="2"/>
    <s v="Southern Europe"/>
    <x v="1"/>
    <x v="2"/>
    <n v="106017.99"/>
    <n v="95676.87"/>
    <n v="717"/>
    <n v="647"/>
    <n v="68653.13"/>
    <n v="6371.49"/>
    <n v="946284.63"/>
    <n v="6916"/>
    <n v="6"/>
    <n v="8"/>
    <n v="147.86330543933056"/>
    <n v="0.6475611356148141"/>
    <n v="1.1080838033267604"/>
    <n v="0.11203604775869604"/>
    <n v="1.1157601115760111E-2"/>
    <n v="16.639434418008975"/>
  </r>
  <r>
    <x v="24"/>
    <x v="2"/>
    <x v="0"/>
    <x v="2"/>
    <s v="Southern Europe"/>
    <x v="1"/>
    <x v="3"/>
    <n v="142090.09"/>
    <n v="146997.98000000001"/>
    <n v="1170"/>
    <n v="1226"/>
    <n v="83850.38"/>
    <n v="3929.07"/>
    <n v="1245206.57"/>
    <n v="11392"/>
    <n v="7"/>
    <n v="22"/>
    <n v="121.44452136752136"/>
    <n v="0.5901212392785451"/>
    <n v="0.9666125344035339"/>
    <n v="0.11410965330836632"/>
    <n v="1.8803418803418803E-2"/>
    <n v="36.163797030849537"/>
  </r>
  <r>
    <x v="24"/>
    <x v="2"/>
    <x v="0"/>
    <x v="2"/>
    <s v="Southern Europe"/>
    <x v="2"/>
    <x v="0"/>
    <n v="37438.39"/>
    <n v="38696.160000000003"/>
    <n v="492"/>
    <n v="512"/>
    <n v="17576.78"/>
    <n v="679.36"/>
    <n v="488836.05"/>
    <n v="6741"/>
    <n v="2"/>
    <n v="8"/>
    <n v="76.094288617886178"/>
    <n v="0.46948546665601804"/>
    <n v="0.96749625802663608"/>
    <n v="7.6586802466798429E-2"/>
    <n v="1.6260162601626018E-2"/>
    <n v="55.108322538860101"/>
  </r>
  <r>
    <x v="24"/>
    <x v="2"/>
    <x v="0"/>
    <x v="2"/>
    <s v="Southern Europe"/>
    <x v="2"/>
    <x v="1"/>
    <n v="36799.74"/>
    <n v="36105.19"/>
    <n v="191"/>
    <n v="191"/>
    <n v="20387.62"/>
    <n v="958.31"/>
    <n v="428073.56"/>
    <n v="2399"/>
    <n v="1"/>
    <n v="6"/>
    <n v="192.66879581151832"/>
    <n v="0.5540153272822036"/>
    <n v="1.0192368465586248"/>
    <n v="8.5965926043178181E-2"/>
    <n v="3.1413612565445025E-2"/>
    <n v="38.400663668332797"/>
  </r>
  <r>
    <x v="24"/>
    <x v="2"/>
    <x v="0"/>
    <x v="2"/>
    <s v="Southern Europe"/>
    <x v="2"/>
    <x v="2"/>
    <n v="11717.83"/>
    <n v="10914.88"/>
    <n v="79"/>
    <n v="75"/>
    <n v="6789.89"/>
    <n v="661.13"/>
    <n v="144995.76"/>
    <n v="1050"/>
    <n v="0"/>
    <n v="3"/>
    <n v="148.32696202531645"/>
    <n v="0.57944943731049181"/>
    <n v="1.0735647116596794"/>
    <n v="8.0814983831251339E-2"/>
    <n v="3.7974683544303799E-2"/>
    <n v="17.723942341143193"/>
  </r>
  <r>
    <x v="24"/>
    <x v="2"/>
    <x v="0"/>
    <x v="2"/>
    <s v="Southern Europe"/>
    <x v="2"/>
    <x v="3"/>
    <n v="15827.52"/>
    <n v="15566.55"/>
    <n v="130"/>
    <n v="128"/>
    <n v="8298.3700000000008"/>
    <n v="500.5"/>
    <n v="190329.12"/>
    <n v="1692"/>
    <n v="1"/>
    <n v="3"/>
    <n v="121.75015384615385"/>
    <n v="0.52430007986090055"/>
    <n v="1.0167647937404243"/>
    <n v="8.3158688486554236E-2"/>
    <n v="2.3076923076923078E-2"/>
    <n v="31.623416583416585"/>
  </r>
  <r>
    <x v="24"/>
    <x v="2"/>
    <x v="0"/>
    <x v="3"/>
    <s v="Southern Europe"/>
    <x v="0"/>
    <x v="0"/>
    <n v="317796.34000000003"/>
    <n v="298501.83"/>
    <n v="4180"/>
    <n v="3849"/>
    <n v="180990.58"/>
    <n v="5627.66"/>
    <n v="3038244.3"/>
    <n v="42238"/>
    <n v="15"/>
    <n v="51"/>
    <n v="76.027832535885167"/>
    <n v="0.56951750923248512"/>
    <n v="1.0646378281834989"/>
    <n v="0.10459867891466135"/>
    <n v="1.2200956937799042E-2"/>
    <n v="56.4704228755824"/>
  </r>
  <r>
    <x v="24"/>
    <x v="2"/>
    <x v="0"/>
    <x v="3"/>
    <s v="Southern Europe"/>
    <x v="0"/>
    <x v="1"/>
    <n v="334642.46000000002"/>
    <n v="321146.33"/>
    <n v="1741"/>
    <n v="1685"/>
    <n v="222485.27"/>
    <n v="8904.68"/>
    <n v="2489086.7599999998"/>
    <n v="14073"/>
    <n v="15"/>
    <n v="37"/>
    <n v="192.21278575531306"/>
    <n v="0.66484471217430086"/>
    <n v="1.0420248613770551"/>
    <n v="0.1344438712935824"/>
    <n v="2.1252153934520391E-2"/>
    <n v="37.580514965164383"/>
  </r>
  <r>
    <x v="24"/>
    <x v="2"/>
    <x v="0"/>
    <x v="3"/>
    <s v="Southern Europe"/>
    <x v="0"/>
    <x v="2"/>
    <n v="97502.42"/>
    <n v="85360.23"/>
    <n v="660"/>
    <n v="587"/>
    <n v="67668.289999999994"/>
    <n v="5442.8"/>
    <n v="881097.84"/>
    <n v="6345"/>
    <n v="4"/>
    <n v="11"/>
    <n v="147.73093939393939"/>
    <n v="0.69401651774386719"/>
    <n v="1.1422464536470907"/>
    <n v="0.11066015097710374"/>
    <n v="1.6666666666666666E-2"/>
    <n v="17.914018519879473"/>
  </r>
  <r>
    <x v="24"/>
    <x v="2"/>
    <x v="0"/>
    <x v="3"/>
    <s v="Southern Europe"/>
    <x v="0"/>
    <x v="3"/>
    <n v="140113.04999999999"/>
    <n v="134541.03"/>
    <n v="1154"/>
    <n v="1118"/>
    <n v="86974.55"/>
    <n v="4289.43"/>
    <n v="1232264.29"/>
    <n v="11153"/>
    <n v="5"/>
    <n v="16"/>
    <n v="121.4151213171577"/>
    <n v="0.62074553369582641"/>
    <n v="1.0414150241008262"/>
    <n v="0.11370373314964762"/>
    <n v="1.3864818024263431E-2"/>
    <n v="32.664724683699227"/>
  </r>
  <r>
    <x v="24"/>
    <x v="2"/>
    <x v="0"/>
    <x v="3"/>
    <s v="Southern Europe"/>
    <x v="1"/>
    <x v="0"/>
    <n v="306768.7"/>
    <n v="299547.53000000003"/>
    <n v="4035"/>
    <n v="4020"/>
    <n v="158383.5"/>
    <n v="5265.75"/>
    <n v="2813484.92"/>
    <n v="37771"/>
    <n v="14"/>
    <n v="66"/>
    <n v="76.026939281288733"/>
    <n v="0.51629615407308505"/>
    <n v="1.0241069255353232"/>
    <n v="0.1090351321307242"/>
    <n v="1.6356877323420074E-2"/>
    <n v="58.257361249584584"/>
  </r>
  <r>
    <x v="24"/>
    <x v="2"/>
    <x v="0"/>
    <x v="3"/>
    <s v="Southern Europe"/>
    <x v="1"/>
    <x v="1"/>
    <n v="292756.05"/>
    <n v="272419.13"/>
    <n v="1523"/>
    <n v="1408"/>
    <n v="179540.49"/>
    <n v="7296.11"/>
    <n v="2352113.42"/>
    <n v="12905"/>
    <n v="14"/>
    <n v="19"/>
    <n v="192.22327642810242"/>
    <n v="0.6132767879604879"/>
    <n v="1.074653053917322"/>
    <n v="0.12446510763923961"/>
    <n v="1.247537754432042E-2"/>
    <n v="40.12495014466613"/>
  </r>
  <r>
    <x v="24"/>
    <x v="2"/>
    <x v="0"/>
    <x v="3"/>
    <s v="Southern Europe"/>
    <x v="1"/>
    <x v="2"/>
    <n v="89644.85"/>
    <n v="79985.259999999995"/>
    <n v="606"/>
    <n v="541"/>
    <n v="57593.46"/>
    <n v="5000.46"/>
    <n v="831773.61"/>
    <n v="5859"/>
    <n v="4"/>
    <n v="12"/>
    <n v="147.92879537953797"/>
    <n v="0.64246256198766571"/>
    <n v="1.1207671263430288"/>
    <n v="0.10777554002945586"/>
    <n v="1.9801980198019802E-2"/>
    <n v="17.927320686496845"/>
  </r>
  <r>
    <x v="24"/>
    <x v="2"/>
    <x v="0"/>
    <x v="3"/>
    <s v="Southern Europe"/>
    <x v="1"/>
    <x v="3"/>
    <n v="126074.19"/>
    <n v="120512.99"/>
    <n v="1038"/>
    <n v="979"/>
    <n v="73291.62"/>
    <n v="3622.6"/>
    <n v="1171555.8500000001"/>
    <n v="10283"/>
    <n v="5"/>
    <n v="14"/>
    <n v="121.45875722543353"/>
    <n v="0.58133722691377188"/>
    <n v="1.0461460627605372"/>
    <n v="0.10761261616336941"/>
    <n v="1.348747591522158E-2"/>
    <n v="34.802128305636835"/>
  </r>
  <r>
    <x v="24"/>
    <x v="2"/>
    <x v="0"/>
    <x v="3"/>
    <s v="Southern Europe"/>
    <x v="2"/>
    <x v="0"/>
    <n v="31068.57"/>
    <n v="30317.78"/>
    <n v="409"/>
    <n v="406"/>
    <n v="14711"/>
    <n v="590.15"/>
    <n v="433373.59"/>
    <n v="6357"/>
    <n v="1"/>
    <n v="12"/>
    <n v="75.962273838630807"/>
    <n v="0.47350103335943688"/>
    <n v="1.0247640163626757"/>
    <n v="7.1690039995284435E-2"/>
    <n v="2.9339853300733496E-2"/>
    <n v="52.645208845208849"/>
  </r>
  <r>
    <x v="24"/>
    <x v="2"/>
    <x v="0"/>
    <x v="3"/>
    <s v="Southern Europe"/>
    <x v="2"/>
    <x v="1"/>
    <n v="33672.11"/>
    <n v="32403.200000000001"/>
    <n v="175"/>
    <n v="171"/>
    <n v="18878.3"/>
    <n v="812.62"/>
    <n v="359723.27"/>
    <n v="2093"/>
    <n v="2"/>
    <n v="3"/>
    <n v="192.41205714285715"/>
    <n v="0.56065093633870877"/>
    <n v="1.0391600212324708"/>
    <n v="9.3605592988187838E-2"/>
    <n v="1.7142857142857144E-2"/>
    <n v="41.436477074155199"/>
  </r>
  <r>
    <x v="24"/>
    <x v="2"/>
    <x v="0"/>
    <x v="3"/>
    <s v="Southern Europe"/>
    <x v="2"/>
    <x v="2"/>
    <n v="9629.51"/>
    <n v="8263.83"/>
    <n v="65"/>
    <n v="55"/>
    <n v="5557.56"/>
    <n v="540.41"/>
    <n v="123419.2"/>
    <n v="922"/>
    <n v="0"/>
    <n v="2"/>
    <n v="148.14630769230769"/>
    <n v="0.57713840060397681"/>
    <n v="1.1652599339531429"/>
    <n v="7.8022787378300942E-2"/>
    <n v="3.0769230769230771E-2"/>
    <n v="17.818896763568404"/>
  </r>
  <r>
    <x v="24"/>
    <x v="2"/>
    <x v="0"/>
    <x v="3"/>
    <s v="Southern Europe"/>
    <x v="2"/>
    <x v="3"/>
    <n v="13980.22"/>
    <n v="13412.58"/>
    <n v="115"/>
    <n v="108"/>
    <n v="7270.95"/>
    <n v="451.05"/>
    <n v="166642.13"/>
    <n v="1478"/>
    <n v="1"/>
    <n v="2"/>
    <n v="121.5671304347826"/>
    <n v="0.52008838201401697"/>
    <n v="1.042321462388295"/>
    <n v="8.3893670826219027E-2"/>
    <n v="1.7391304347826087E-2"/>
    <n v="30.994834275579201"/>
  </r>
  <r>
    <x v="24"/>
    <x v="2"/>
    <x v="0"/>
    <x v="4"/>
    <s v="Western Europe"/>
    <x v="0"/>
    <x v="0"/>
    <n v="245735.95"/>
    <n v="251612.87"/>
    <n v="3232"/>
    <n v="3339"/>
    <n v="136916.29"/>
    <n v="4507.29"/>
    <n v="1725128.89"/>
    <n v="24804"/>
    <n v="13"/>
    <n v="31"/>
    <n v="76.032162747524751"/>
    <n v="0.55716833454771275"/>
    <n v="0.97664300717208952"/>
    <n v="0.14244497986466392"/>
    <n v="9.5915841584158414E-3"/>
    <n v="54.51966702830304"/>
  </r>
  <r>
    <x v="24"/>
    <x v="2"/>
    <x v="0"/>
    <x v="4"/>
    <s v="Western Europe"/>
    <x v="0"/>
    <x v="1"/>
    <n v="245008.34"/>
    <n v="235083.97"/>
    <n v="1274"/>
    <n v="1202"/>
    <n v="158840.91"/>
    <n v="6688.89"/>
    <n v="1487398.65"/>
    <n v="8161"/>
    <n v="9"/>
    <n v="14"/>
    <n v="192.31423861852434"/>
    <n v="0.64830817595841839"/>
    <n v="1.0422162770179524"/>
    <n v="0.16472271236766284"/>
    <n v="1.098901098901099E-2"/>
    <n v="36.62914773602197"/>
  </r>
  <r>
    <x v="24"/>
    <x v="2"/>
    <x v="0"/>
    <x v="4"/>
    <s v="Western Europe"/>
    <x v="0"/>
    <x v="2"/>
    <n v="77846.289999999994"/>
    <n v="73626.490000000005"/>
    <n v="527"/>
    <n v="492"/>
    <n v="53278.68"/>
    <n v="4360.4799999999996"/>
    <n v="507217.44"/>
    <n v="3512"/>
    <n v="4"/>
    <n v="4"/>
    <n v="147.71592030360529"/>
    <n v="0.68440872390964302"/>
    <n v="1.0573136109028149"/>
    <n v="0.15347715567508877"/>
    <n v="7.5901328273244783E-3"/>
    <n v="17.852688236157487"/>
  </r>
  <r>
    <x v="24"/>
    <x v="2"/>
    <x v="0"/>
    <x v="4"/>
    <s v="Western Europe"/>
    <x v="0"/>
    <x v="3"/>
    <n v="98834.05"/>
    <n v="100281.46"/>
    <n v="814"/>
    <n v="842"/>
    <n v="61779.68"/>
    <n v="3123.5"/>
    <n v="662057.07999999996"/>
    <n v="5568"/>
    <n v="5"/>
    <n v="16"/>
    <n v="121.41775184275184"/>
    <n v="0.62508497830454179"/>
    <n v="0.98556652446025417"/>
    <n v="0.14928327629998309"/>
    <n v="1.9656019656019656E-2"/>
    <n v="31.6420842004162"/>
  </r>
  <r>
    <x v="24"/>
    <x v="2"/>
    <x v="0"/>
    <x v="4"/>
    <s v="Western Europe"/>
    <x v="1"/>
    <x v="0"/>
    <n v="207433.65"/>
    <n v="203850.16"/>
    <n v="2728"/>
    <n v="2734"/>
    <n v="108662.39999999999"/>
    <n v="3718.76"/>
    <n v="1523840.01"/>
    <n v="21751"/>
    <n v="8"/>
    <n v="40"/>
    <n v="76.038728005865096"/>
    <n v="0.52384171999094653"/>
    <n v="1.0175790394277835"/>
    <n v="0.13612560940698754"/>
    <n v="1.466275659824047E-2"/>
    <n v="55.780327313405536"/>
  </r>
  <r>
    <x v="24"/>
    <x v="2"/>
    <x v="0"/>
    <x v="4"/>
    <s v="Western Europe"/>
    <x v="1"/>
    <x v="1"/>
    <n v="199374.14"/>
    <n v="195671.25"/>
    <n v="1037"/>
    <n v="1031"/>
    <n v="120423"/>
    <n v="5233.6899999999996"/>
    <n v="1303449.67"/>
    <n v="6975"/>
    <n v="8"/>
    <n v="12"/>
    <n v="192.26050144648025"/>
    <n v="0.60400511320073902"/>
    <n v="1.0189240371286024"/>
    <n v="0.15295883269508981"/>
    <n v="1.1571841851494697E-2"/>
    <n v="38.094373186031277"/>
  </r>
  <r>
    <x v="24"/>
    <x v="2"/>
    <x v="0"/>
    <x v="4"/>
    <s v="Western Europe"/>
    <x v="1"/>
    <x v="2"/>
    <n v="66107.820000000007"/>
    <n v="61187.77"/>
    <n v="447"/>
    <n v="420"/>
    <n v="41854.39"/>
    <n v="3705.24"/>
    <n v="441523.89"/>
    <n v="3191"/>
    <n v="3"/>
    <n v="10"/>
    <n v="147.89221476510068"/>
    <n v="0.63312313127251807"/>
    <n v="1.080409042525982"/>
    <n v="0.14972648478885256"/>
    <n v="2.2371364653243849E-2"/>
    <n v="17.84171065841889"/>
  </r>
  <r>
    <x v="24"/>
    <x v="2"/>
    <x v="0"/>
    <x v="4"/>
    <s v="Western Europe"/>
    <x v="1"/>
    <x v="3"/>
    <n v="94368.19"/>
    <n v="94897.36"/>
    <n v="777"/>
    <n v="768"/>
    <n v="54715.05"/>
    <n v="2718.3"/>
    <n v="623417.11"/>
    <n v="5287"/>
    <n v="5"/>
    <n v="7"/>
    <n v="121.45198198198199"/>
    <n v="0.57980395724449096"/>
    <n v="0.99442376479177086"/>
    <n v="0.15137247355947611"/>
    <n v="9.0090090090090089E-3"/>
    <n v="34.715884928080051"/>
  </r>
  <r>
    <x v="24"/>
    <x v="2"/>
    <x v="0"/>
    <x v="4"/>
    <s v="Western Europe"/>
    <x v="2"/>
    <x v="0"/>
    <n v="28834.82"/>
    <n v="29430.83"/>
    <n v="379"/>
    <n v="381"/>
    <n v="13693.13"/>
    <n v="499.87"/>
    <n v="298943.67"/>
    <n v="4179"/>
    <n v="2"/>
    <n v="6"/>
    <n v="76.081319261213721"/>
    <n v="0.47488175754174983"/>
    <n v="0.97974878724113446"/>
    <n v="9.645569682074219E-2"/>
    <n v="1.5831134564643801E-2"/>
    <n v="57.684638005881531"/>
  </r>
  <r>
    <x v="24"/>
    <x v="2"/>
    <x v="0"/>
    <x v="4"/>
    <s v="Western Europe"/>
    <x v="2"/>
    <x v="1"/>
    <n v="27699.37"/>
    <n v="26579.26"/>
    <n v="144"/>
    <n v="140"/>
    <n v="15418.82"/>
    <n v="714.63"/>
    <n v="245872.84"/>
    <n v="1392"/>
    <n v="1"/>
    <n v="3"/>
    <n v="192.3567361111111"/>
    <n v="0.55664876132561858"/>
    <n v="1.0421422567821679"/>
    <n v="0.11265729878908137"/>
    <n v="2.0833333333333332E-2"/>
    <n v="38.76043547010341"/>
  </r>
  <r>
    <x v="24"/>
    <x v="2"/>
    <x v="0"/>
    <x v="4"/>
    <s v="Western Europe"/>
    <x v="2"/>
    <x v="2"/>
    <n v="9080.1"/>
    <n v="8115.05"/>
    <n v="61"/>
    <n v="55"/>
    <n v="5246.14"/>
    <n v="509.12"/>
    <n v="87038.75"/>
    <n v="652"/>
    <n v="0"/>
    <n v="2"/>
    <n v="148.85409836065574"/>
    <n v="0.57776235944538057"/>
    <n v="1.118921017122507"/>
    <n v="0.10432250003590356"/>
    <n v="3.2786885245901641E-2"/>
    <n v="17.834891577624138"/>
  </r>
  <r>
    <x v="24"/>
    <x v="2"/>
    <x v="0"/>
    <x v="4"/>
    <s v="Western Europe"/>
    <x v="2"/>
    <x v="3"/>
    <n v="11257.82"/>
    <n v="10728.69"/>
    <n v="93"/>
    <n v="89"/>
    <n v="6003.05"/>
    <n v="369.44"/>
    <n v="113998.18"/>
    <n v="975"/>
    <n v="0"/>
    <n v="1"/>
    <n v="121.05182795698924"/>
    <n v="0.53323378771378471"/>
    <n v="1.0493191619852935"/>
    <n v="9.8754383622615738E-2"/>
    <n v="1.0752688172043012E-2"/>
    <n v="30.472661325249025"/>
  </r>
  <r>
    <x v="24"/>
    <x v="2"/>
    <x v="0"/>
    <x v="5"/>
    <s v="Central &amp; Eastern Europe"/>
    <x v="0"/>
    <x v="0"/>
    <n v="193588.6"/>
    <n v="185432.36"/>
    <n v="2546"/>
    <n v="2457"/>
    <n v="109505.47"/>
    <n v="3410.99"/>
    <n v="2291027.89"/>
    <n v="31661"/>
    <n v="11"/>
    <n v="23"/>
    <n v="76.036370777690493"/>
    <n v="0.56566073622103785"/>
    <n v="1.0439849873021085"/>
    <n v="8.4498578496135193E-2"/>
    <n v="9.0337784760408484E-3"/>
    <n v="56.75437336374484"/>
  </r>
  <r>
    <x v="24"/>
    <x v="2"/>
    <x v="0"/>
    <x v="5"/>
    <s v="Central &amp; Eastern Europe"/>
    <x v="0"/>
    <x v="1"/>
    <n v="209681.1"/>
    <n v="201000.73"/>
    <n v="1091"/>
    <n v="1047"/>
    <n v="137960.45000000001"/>
    <n v="5381.79"/>
    <n v="1863200.37"/>
    <n v="10369"/>
    <n v="11"/>
    <n v="17"/>
    <n v="192.19165902841431"/>
    <n v="0.65795367345936284"/>
    <n v="1.0431857635541921"/>
    <n v="0.11253813780640243"/>
    <n v="1.5582034830430797E-2"/>
    <n v="38.961219222600661"/>
  </r>
  <r>
    <x v="24"/>
    <x v="2"/>
    <x v="0"/>
    <x v="5"/>
    <s v="Central &amp; Eastern Europe"/>
    <x v="0"/>
    <x v="2"/>
    <n v="65607.240000000005"/>
    <n v="56593.41"/>
    <n v="444"/>
    <n v="378"/>
    <n v="44790.96"/>
    <n v="3734.77"/>
    <n v="636810.55000000005"/>
    <n v="4543"/>
    <n v="3"/>
    <n v="5"/>
    <n v="147.76405405405407"/>
    <n v="0.68271367611257527"/>
    <n v="1.1592734913835374"/>
    <n v="0.10302473789104154"/>
    <n v="1.1261261261261261E-2"/>
    <n v="17.566607850014861"/>
  </r>
  <r>
    <x v="24"/>
    <x v="2"/>
    <x v="0"/>
    <x v="5"/>
    <s v="Central &amp; Eastern Europe"/>
    <x v="0"/>
    <x v="3"/>
    <n v="85268.46"/>
    <n v="81234.58"/>
    <n v="702"/>
    <n v="658"/>
    <n v="52908.43"/>
    <n v="2510"/>
    <n v="862591.93"/>
    <n v="8011"/>
    <n v="4"/>
    <n v="6"/>
    <n v="121.46504273504274"/>
    <n v="0.62049238370201587"/>
    <n v="1.0496571780145845"/>
    <n v="9.8851446477130844E-2"/>
    <n v="8.5470085470085479E-3"/>
    <n v="33.97149800796813"/>
  </r>
  <r>
    <x v="24"/>
    <x v="2"/>
    <x v="0"/>
    <x v="5"/>
    <s v="Central &amp; Eastern Europe"/>
    <x v="1"/>
    <x v="0"/>
    <n v="158601.60999999999"/>
    <n v="160394.57999999999"/>
    <n v="2086"/>
    <n v="2103"/>
    <n v="83952"/>
    <n v="2596.27"/>
    <n v="1971854.82"/>
    <n v="27972"/>
    <n v="7"/>
    <n v="26"/>
    <n v="76.031452540747836"/>
    <n v="0.52932627859200176"/>
    <n v="0.98882150506581956"/>
    <n v="8.043270142981418E-2"/>
    <n v="1.2464046021093002E-2"/>
    <n v="61.088257384632563"/>
  </r>
  <r>
    <x v="24"/>
    <x v="2"/>
    <x v="0"/>
    <x v="5"/>
    <s v="Central &amp; Eastern Europe"/>
    <x v="1"/>
    <x v="1"/>
    <n v="177963.53"/>
    <n v="169185.27"/>
    <n v="926"/>
    <n v="868"/>
    <n v="108285.73"/>
    <n v="4129.7700000000004"/>
    <n v="1716190.93"/>
    <n v="10016"/>
    <n v="9"/>
    <n v="17"/>
    <n v="192.18523758099352"/>
    <n v="0.60847146603576585"/>
    <n v="1.0518854862483005"/>
    <n v="0.10369681303466625"/>
    <n v="1.8358531317494601E-2"/>
    <n v="43.092842942827318"/>
  </r>
  <r>
    <x v="24"/>
    <x v="2"/>
    <x v="0"/>
    <x v="5"/>
    <s v="Central &amp; Eastern Europe"/>
    <x v="1"/>
    <x v="2"/>
    <n v="59552.41"/>
    <n v="54881.97"/>
    <n v="403"/>
    <n v="376"/>
    <n v="37961.22"/>
    <n v="3144.55"/>
    <n v="598546.05000000005"/>
    <n v="4173"/>
    <n v="2"/>
    <n v="5"/>
    <n v="147.77272952853599"/>
    <n v="0.63744221266612044"/>
    <n v="1.0850997148972605"/>
    <n v="9.9495118211873582E-2"/>
    <n v="1.2406947890818859E-2"/>
    <n v="18.938293237506162"/>
  </r>
  <r>
    <x v="24"/>
    <x v="2"/>
    <x v="0"/>
    <x v="5"/>
    <s v="Central &amp; Eastern Europe"/>
    <x v="1"/>
    <x v="3"/>
    <n v="69032.800000000003"/>
    <n v="67310.39"/>
    <n v="568"/>
    <n v="549"/>
    <n v="40163.019999999997"/>
    <n v="2085.1999999999998"/>
    <n v="767334.57"/>
    <n v="6590"/>
    <n v="3"/>
    <n v="5"/>
    <n v="121.53661971830986"/>
    <n v="0.58179618963738966"/>
    <n v="1.0255890658188134"/>
    <n v="8.9964407572566435E-2"/>
    <n v="8.8028169014084511E-3"/>
    <n v="33.10608095146749"/>
  </r>
  <r>
    <x v="24"/>
    <x v="2"/>
    <x v="0"/>
    <x v="5"/>
    <s v="Central &amp; Eastern Europe"/>
    <x v="2"/>
    <x v="0"/>
    <n v="18603.52"/>
    <n v="18873.89"/>
    <n v="245"/>
    <n v="251"/>
    <n v="8878.67"/>
    <n v="362.89"/>
    <n v="313782.49"/>
    <n v="4421"/>
    <n v="1"/>
    <n v="6"/>
    <n v="75.932734693877549"/>
    <n v="0.47725752975780927"/>
    <n v="0.98567491916080896"/>
    <n v="5.9287948157974016E-2"/>
    <n v="2.4489795918367346E-2"/>
    <n v="51.264901209732983"/>
  </r>
  <r>
    <x v="24"/>
    <x v="2"/>
    <x v="0"/>
    <x v="5"/>
    <s v="Central &amp; Eastern Europe"/>
    <x v="2"/>
    <x v="1"/>
    <n v="19521.759999999998"/>
    <n v="17829.650000000001"/>
    <n v="102"/>
    <n v="92"/>
    <n v="10682.7"/>
    <n v="516.78"/>
    <n v="253249.67"/>
    <n v="1426"/>
    <n v="1"/>
    <n v="3"/>
    <n v="191.38980392156861"/>
    <n v="0.54722012769340478"/>
    <n v="1.0949042746212065"/>
    <n v="7.7085036280600081E-2"/>
    <n v="2.9411764705882353E-2"/>
    <n v="37.775765315995201"/>
  </r>
  <r>
    <x v="24"/>
    <x v="2"/>
    <x v="0"/>
    <x v="5"/>
    <s v="Central &amp; Eastern Europe"/>
    <x v="2"/>
    <x v="2"/>
    <n v="6081.05"/>
    <n v="5397.28"/>
    <n v="41"/>
    <n v="36"/>
    <n v="3498.13"/>
    <n v="330.79"/>
    <n v="89173.36"/>
    <n v="633"/>
    <n v="0"/>
    <n v="1"/>
    <n v="148.31829268292682"/>
    <n v="0.57525098461614355"/>
    <n v="1.1266878872320873"/>
    <n v="6.8193572609577577E-2"/>
    <n v="2.4390243902439025E-2"/>
    <n v="18.38341545995949"/>
  </r>
  <r>
    <x v="24"/>
    <x v="2"/>
    <x v="0"/>
    <x v="5"/>
    <s v="Central &amp; Eastern Europe"/>
    <x v="2"/>
    <x v="3"/>
    <n v="8320.7999999999993"/>
    <n v="7881.29"/>
    <n v="69"/>
    <n v="66"/>
    <n v="4394.9399999999996"/>
    <n v="229.73"/>
    <n v="121433.8"/>
    <n v="1100"/>
    <n v="0"/>
    <n v="2"/>
    <n v="120.59130434782608"/>
    <n v="0.52818719353908283"/>
    <n v="1.0557662514639099"/>
    <n v="6.8521284848205355E-2"/>
    <n v="2.8985507246376812E-2"/>
    <n v="36.219910329517255"/>
  </r>
  <r>
    <x v="24"/>
    <x v="2"/>
    <x v="0"/>
    <x v="6"/>
    <s v="DACH"/>
    <x v="0"/>
    <x v="0"/>
    <n v="209591.57"/>
    <n v="211314.61"/>
    <n v="2757"/>
    <n v="2797"/>
    <n v="118537.24"/>
    <n v="3729.41"/>
    <n v="1377195.59"/>
    <n v="20432"/>
    <n v="11"/>
    <n v="45"/>
    <n v="76.021606819006166"/>
    <n v="0.56556301381777907"/>
    <n v="0.99184609147469749"/>
    <n v="0.15218722127915033"/>
    <n v="1.6322089227421111E-2"/>
    <n v="56.199658927283409"/>
  </r>
  <r>
    <x v="24"/>
    <x v="2"/>
    <x v="0"/>
    <x v="6"/>
    <s v="DACH"/>
    <x v="0"/>
    <x v="1"/>
    <n v="195395.97"/>
    <n v="189816.46"/>
    <n v="1016"/>
    <n v="1007"/>
    <n v="127624.22"/>
    <n v="4970.54"/>
    <n v="1108064.76"/>
    <n v="5898"/>
    <n v="10"/>
    <n v="14"/>
    <n v="192.31886811023622"/>
    <n v="0.65315686910021742"/>
    <n v="1.0293942369381455"/>
    <n v="0.17633984677935249"/>
    <n v="1.3779527559055118E-2"/>
    <n v="39.310813312034504"/>
  </r>
  <r>
    <x v="24"/>
    <x v="2"/>
    <x v="0"/>
    <x v="6"/>
    <s v="DACH"/>
    <x v="0"/>
    <x v="2"/>
    <n v="62628.2"/>
    <n v="56422.75"/>
    <n v="424"/>
    <n v="379"/>
    <n v="43084.87"/>
    <n v="3644.54"/>
    <n v="386677.73"/>
    <n v="2819"/>
    <n v="3"/>
    <n v="7"/>
    <n v="147.70801886792452"/>
    <n v="0.68794680351662674"/>
    <n v="1.1099813461768524"/>
    <n v="0.16196484860920229"/>
    <n v="1.6509433962264151E-2"/>
    <n v="17.184116514018228"/>
  </r>
  <r>
    <x v="24"/>
    <x v="2"/>
    <x v="0"/>
    <x v="6"/>
    <s v="DACH"/>
    <x v="0"/>
    <x v="3"/>
    <n v="87387.79"/>
    <n v="86137.41"/>
    <n v="720"/>
    <n v="697"/>
    <n v="54094.75"/>
    <n v="2847.68"/>
    <n v="529470.75"/>
    <n v="4734"/>
    <n v="4"/>
    <n v="11"/>
    <n v="121.37193055555555"/>
    <n v="0.61901954495015843"/>
    <n v="1.0145161086222583"/>
    <n v="0.16504743652033657"/>
    <n v="1.5277777777777777E-2"/>
    <n v="30.687363046409708"/>
  </r>
  <r>
    <x v="24"/>
    <x v="2"/>
    <x v="0"/>
    <x v="6"/>
    <s v="DACH"/>
    <x v="1"/>
    <x v="0"/>
    <n v="172985.44"/>
    <n v="175163.35"/>
    <n v="2275"/>
    <n v="2270"/>
    <n v="89713.279999999999"/>
    <n v="2985.96"/>
    <n v="1137762.1100000001"/>
    <n v="15668"/>
    <n v="9"/>
    <n v="28"/>
    <n v="76.037556043956045"/>
    <n v="0.51861752064219968"/>
    <n v="0.98756640587200462"/>
    <n v="0.15204007804408251"/>
    <n v="1.2307692307692308E-2"/>
    <n v="57.93293949014722"/>
  </r>
  <r>
    <x v="24"/>
    <x v="2"/>
    <x v="0"/>
    <x v="6"/>
    <s v="DACH"/>
    <x v="1"/>
    <x v="1"/>
    <n v="175053.46"/>
    <n v="173858.86"/>
    <n v="910"/>
    <n v="918"/>
    <n v="107694.67"/>
    <n v="4448.84"/>
    <n v="985942.09"/>
    <n v="5292"/>
    <n v="10"/>
    <n v="18"/>
    <n v="192.36643956043955"/>
    <n v="0.61521017636555142"/>
    <n v="1.0068710907226701"/>
    <n v="0.17754943396320569"/>
    <n v="1.9780219780219779E-2"/>
    <n v="39.348113216029347"/>
  </r>
  <r>
    <x v="24"/>
    <x v="2"/>
    <x v="0"/>
    <x v="6"/>
    <s v="DACH"/>
    <x v="1"/>
    <x v="2"/>
    <n v="51191.49"/>
    <n v="48005.7"/>
    <n v="346"/>
    <n v="331"/>
    <n v="32623.87"/>
    <n v="2826.74"/>
    <n v="327969.13"/>
    <n v="2480"/>
    <n v="3"/>
    <n v="3"/>
    <n v="147.95228323699422"/>
    <n v="0.63729088565306458"/>
    <n v="1.0663627444240997"/>
    <n v="0.15608630604959681"/>
    <n v="8.670520231213872E-3"/>
    <n v="18.109727106136397"/>
  </r>
  <r>
    <x v="24"/>
    <x v="2"/>
    <x v="0"/>
    <x v="6"/>
    <s v="DACH"/>
    <x v="1"/>
    <x v="3"/>
    <n v="70336.86"/>
    <n v="71578.12"/>
    <n v="579"/>
    <n v="587"/>
    <n v="41219.9"/>
    <n v="2156.19"/>
    <n v="444677.78"/>
    <n v="4024"/>
    <n v="4"/>
    <n v="11"/>
    <n v="121.479896373057"/>
    <n v="0.58603554381017298"/>
    <n v="0.98265866720165329"/>
    <n v="0.15817489239062046"/>
    <n v="1.8998272884283247E-2"/>
    <n v="32.620900755499285"/>
  </r>
  <r>
    <x v="24"/>
    <x v="2"/>
    <x v="0"/>
    <x v="6"/>
    <s v="DACH"/>
    <x v="2"/>
    <x v="0"/>
    <n v="18711.560000000001"/>
    <n v="18435.75"/>
    <n v="246"/>
    <n v="239"/>
    <n v="9000.3799999999992"/>
    <n v="333.56"/>
    <n v="176282.82"/>
    <n v="2548"/>
    <n v="1"/>
    <n v="6"/>
    <n v="76.063252032520325"/>
    <n v="0.48100639390836458"/>
    <n v="1.0149606064304408"/>
    <n v="0.10614511385737986"/>
    <n v="2.4390243902439025E-2"/>
    <n v="56.096534356637491"/>
  </r>
  <r>
    <x v="24"/>
    <x v="2"/>
    <x v="0"/>
    <x v="6"/>
    <s v="DACH"/>
    <x v="2"/>
    <x v="1"/>
    <n v="20185.830000000002"/>
    <n v="19933.28"/>
    <n v="105"/>
    <n v="103"/>
    <n v="11295.4"/>
    <n v="533.91"/>
    <n v="153299.32"/>
    <n v="855"/>
    <n v="1"/>
    <n v="3"/>
    <n v="192.24600000000001"/>
    <n v="0.55957074839132193"/>
    <n v="1.0126697663405122"/>
    <n v="0.1316759265468366"/>
    <n v="2.8571428571428571E-2"/>
    <n v="37.807551834578867"/>
  </r>
  <r>
    <x v="24"/>
    <x v="2"/>
    <x v="0"/>
    <x v="6"/>
    <s v="DACH"/>
    <x v="2"/>
    <x v="2"/>
    <n v="5606.1"/>
    <n v="5288.84"/>
    <n v="38"/>
    <n v="36"/>
    <n v="3215.29"/>
    <n v="322.27999999999997"/>
    <n v="50998.21"/>
    <n v="358"/>
    <n v="0"/>
    <n v="1"/>
    <n v="147.52894736842106"/>
    <n v="0.57353418597599037"/>
    <n v="1.0599866889525871"/>
    <n v="0.10992738764752724"/>
    <n v="2.6315789473684209E-2"/>
    <n v="17.395122253940674"/>
  </r>
  <r>
    <x v="24"/>
    <x v="2"/>
    <x v="0"/>
    <x v="6"/>
    <s v="DACH"/>
    <x v="2"/>
    <x v="3"/>
    <n v="7174.11"/>
    <n v="7109.89"/>
    <n v="59"/>
    <n v="59"/>
    <n v="3759.04"/>
    <n v="236.15"/>
    <n v="66988.19"/>
    <n v="588"/>
    <n v="0"/>
    <n v="2"/>
    <n v="121.5950847457627"/>
    <n v="0.52397300849861517"/>
    <n v="1.0090324885476427"/>
    <n v="0.1070951461742734"/>
    <n v="3.3898305084745763E-2"/>
    <n v="30.379462206224854"/>
  </r>
  <r>
    <x v="25"/>
    <x v="2"/>
    <x v="1"/>
    <x v="0"/>
    <s v="DACH"/>
    <x v="0"/>
    <x v="0"/>
    <n v="1054749.47"/>
    <n v="1015996.21"/>
    <n v="13872"/>
    <n v="13217"/>
    <n v="597588.27"/>
    <n v="19580.46"/>
    <n v="6547212.6900000004"/>
    <n v="89388"/>
    <n v="51"/>
    <n v="275"/>
    <n v="76.03441969434833"/>
    <n v="0.56656892181230489"/>
    <n v="1.0381431147267763"/>
    <n v="0.16109900807270092"/>
    <n v="1.9824106113033448E-2"/>
    <n v="53.86745102004754"/>
  </r>
  <r>
    <x v="25"/>
    <x v="2"/>
    <x v="1"/>
    <x v="0"/>
    <s v="DACH"/>
    <x v="0"/>
    <x v="1"/>
    <n v="1100621.3500000001"/>
    <n v="1011345.68"/>
    <n v="5724"/>
    <n v="5191"/>
    <n v="718323.51"/>
    <n v="25577.38"/>
    <n v="5317985.84"/>
    <n v="28844"/>
    <n v="53"/>
    <n v="64"/>
    <n v="192.281857092942"/>
    <n v="0.65265271294255733"/>
    <n v="1.0882741398569082"/>
    <n v="0.20696206855639165"/>
    <n v="1.1180992313067784E-2"/>
    <n v="43.03104344541935"/>
  </r>
  <r>
    <x v="25"/>
    <x v="2"/>
    <x v="1"/>
    <x v="0"/>
    <s v="DACH"/>
    <x v="0"/>
    <x v="2"/>
    <n v="335394.57"/>
    <n v="313358.14"/>
    <n v="2269"/>
    <n v="2104"/>
    <n v="228923.89"/>
    <n v="18463.650000000001"/>
    <n v="1798197.31"/>
    <n v="12711"/>
    <n v="15"/>
    <n v="42"/>
    <n v="147.81602908770384"/>
    <n v="0.68255097272445409"/>
    <n v="1.0703234643912554"/>
    <n v="0.18651711251864792"/>
    <n v="1.8510356985456149E-2"/>
    <n v="18.165128238457726"/>
  </r>
  <r>
    <x v="25"/>
    <x v="2"/>
    <x v="1"/>
    <x v="0"/>
    <s v="DACH"/>
    <x v="0"/>
    <x v="3"/>
    <n v="450181.75"/>
    <n v="417888.4"/>
    <n v="3707"/>
    <n v="3438"/>
    <n v="282374.17"/>
    <n v="12208.86"/>
    <n v="2531853.63"/>
    <n v="23664"/>
    <n v="19"/>
    <n v="60"/>
    <n v="121.4409900188832"/>
    <n v="0.62724481834281376"/>
    <n v="1.077277450151763"/>
    <n v="0.17780717837152379"/>
    <n v="1.6185594820609658E-2"/>
    <n v="36.873364916953754"/>
  </r>
  <r>
    <x v="25"/>
    <x v="2"/>
    <x v="1"/>
    <x v="0"/>
    <s v="DACH"/>
    <x v="1"/>
    <x v="0"/>
    <n v="913268.29"/>
    <n v="910692.15"/>
    <n v="12012"/>
    <n v="11826"/>
    <n v="483433.45"/>
    <n v="18032.599999999999"/>
    <n v="5589587.3700000001"/>
    <n v="77195"/>
    <n v="39"/>
    <n v="116"/>
    <n v="76.02966117216117"/>
    <n v="0.52934439451521964"/>
    <n v="1.0028287715008855"/>
    <n v="0.16338742550149996"/>
    <n v="9.6570096570096579E-3"/>
    <n v="50.645402770537807"/>
  </r>
  <r>
    <x v="25"/>
    <x v="2"/>
    <x v="1"/>
    <x v="0"/>
    <s v="DACH"/>
    <x v="1"/>
    <x v="1"/>
    <n v="808126.83"/>
    <n v="782959.54"/>
    <n v="4203"/>
    <n v="4026"/>
    <n v="494307.34"/>
    <n v="21521.84"/>
    <n v="4369047.04"/>
    <n v="24896"/>
    <n v="41"/>
    <n v="36"/>
    <n v="192.27381156316915"/>
    <n v="0.61167049731537815"/>
    <n v="1.0321437937904172"/>
    <n v="0.18496638342442748"/>
    <n v="8.5653104925053538E-3"/>
    <n v="37.549151466603227"/>
  </r>
  <r>
    <x v="25"/>
    <x v="2"/>
    <x v="1"/>
    <x v="0"/>
    <s v="DACH"/>
    <x v="1"/>
    <x v="2"/>
    <n v="271260.01"/>
    <n v="252176.7"/>
    <n v="1835"/>
    <n v="1723"/>
    <n v="174778.86"/>
    <n v="14043.79"/>
    <n v="1626526.24"/>
    <n v="11835"/>
    <n v="14"/>
    <n v="35"/>
    <n v="147.82561852861036"/>
    <n v="0.64432225008028265"/>
    <n v="1.0756743584954518"/>
    <n v="0.16677259999199276"/>
    <n v="1.9073569482288829E-2"/>
    <n v="19.315299502484727"/>
  </r>
  <r>
    <x v="25"/>
    <x v="2"/>
    <x v="1"/>
    <x v="0"/>
    <s v="DACH"/>
    <x v="1"/>
    <x v="3"/>
    <n v="364867.24"/>
    <n v="359796.29"/>
    <n v="3005"/>
    <n v="2921"/>
    <n v="214996.6"/>
    <n v="10024.07"/>
    <n v="2100509.66"/>
    <n v="19199"/>
    <n v="18"/>
    <n v="48"/>
    <n v="121.4200465890183"/>
    <n v="0.58924610496683671"/>
    <n v="1.0140939474389801"/>
    <n v="0.17370414759244668"/>
    <n v="1.5973377703826955E-2"/>
    <n v="36.399111339007007"/>
  </r>
  <r>
    <x v="25"/>
    <x v="2"/>
    <x v="1"/>
    <x v="0"/>
    <s v="DACH"/>
    <x v="2"/>
    <x v="0"/>
    <n v="97094.1"/>
    <n v="97738.7"/>
    <n v="1277"/>
    <n v="1301"/>
    <n v="46421.919999999998"/>
    <n v="1791.96"/>
    <n v="816954.43"/>
    <n v="11641"/>
    <n v="5"/>
    <n v="39"/>
    <n v="76.032967893500398"/>
    <n v="0.4781126762594225"/>
    <n v="0.99340486419401941"/>
    <n v="0.11884885672264486"/>
    <n v="3.0540328895849646E-2"/>
    <n v="54.183184892519925"/>
  </r>
  <r>
    <x v="25"/>
    <x v="2"/>
    <x v="1"/>
    <x v="0"/>
    <s v="DACH"/>
    <x v="2"/>
    <x v="1"/>
    <n v="102945.66"/>
    <n v="98723.36"/>
    <n v="535"/>
    <n v="520"/>
    <n v="56988.09"/>
    <n v="2443.06"/>
    <n v="694152.02"/>
    <n v="3887"/>
    <n v="5"/>
    <n v="9"/>
    <n v="192.42179439252337"/>
    <n v="0.55357447803044824"/>
    <n v="1.0427690062412787"/>
    <n v="0.14830419999354033"/>
    <n v="1.6822429906542057E-2"/>
    <n v="42.137999066744165"/>
  </r>
  <r>
    <x v="25"/>
    <x v="2"/>
    <x v="1"/>
    <x v="0"/>
    <s v="DACH"/>
    <x v="2"/>
    <x v="2"/>
    <n v="28756.01"/>
    <n v="25408.45"/>
    <n v="195"/>
    <n v="172"/>
    <n v="16890.5"/>
    <n v="1455.45"/>
    <n v="238094.07999999999"/>
    <n v="1803"/>
    <n v="1"/>
    <n v="3"/>
    <n v="147.46671794871793"/>
    <n v="0.58737286570702962"/>
    <n v="1.1317498706139097"/>
    <n v="0.12077582945363446"/>
    <n v="1.5384615384615385E-2"/>
    <n v="19.757470198220481"/>
  </r>
  <r>
    <x v="25"/>
    <x v="2"/>
    <x v="1"/>
    <x v="0"/>
    <s v="DACH"/>
    <x v="2"/>
    <x v="3"/>
    <n v="40258.449999999997"/>
    <n v="38774.410000000003"/>
    <n v="332"/>
    <n v="317"/>
    <n v="21247.63"/>
    <n v="1197.3499999999999"/>
    <n v="328357.15999999997"/>
    <n v="2946"/>
    <n v="2"/>
    <n v="10"/>
    <n v="121.26039156626506"/>
    <n v="0.52778062742107568"/>
    <n v="1.0382736964920936"/>
    <n v="0.12260567121484423"/>
    <n v="3.0120481927710843E-2"/>
    <n v="33.622959034534595"/>
  </r>
  <r>
    <x v="25"/>
    <x v="2"/>
    <x v="1"/>
    <x v="1"/>
    <s v="Western Europe"/>
    <x v="0"/>
    <x v="0"/>
    <n v="559826.18999999994"/>
    <n v="611669"/>
    <n v="7363"/>
    <n v="7890"/>
    <n v="312464.7"/>
    <n v="10119.68"/>
    <n v="4502900.01"/>
    <n v="64288"/>
    <n v="21"/>
    <n v="132"/>
    <n v="76.032349585766667"/>
    <n v="0.55814591310920991"/>
    <n v="0.91524368571891002"/>
    <n v="0.12432569871788025"/>
    <n v="1.7927475213907376E-2"/>
    <n v="55.320542744434597"/>
  </r>
  <r>
    <x v="25"/>
    <x v="2"/>
    <x v="1"/>
    <x v="1"/>
    <s v="Western Europe"/>
    <x v="0"/>
    <x v="1"/>
    <n v="514070.1"/>
    <n v="532357.36"/>
    <n v="2674"/>
    <n v="2764"/>
    <n v="341862.68"/>
    <n v="12753.63"/>
    <n v="3797000.92"/>
    <n v="20533"/>
    <n v="21"/>
    <n v="41"/>
    <n v="192.24760658189976"/>
    <n v="0.6650117950839779"/>
    <n v="0.96564852602019058"/>
    <n v="0.13538845810972308"/>
    <n v="1.5332834704562454E-2"/>
    <n v="40.307747676543855"/>
  </r>
  <r>
    <x v="25"/>
    <x v="2"/>
    <x v="1"/>
    <x v="1"/>
    <s v="Western Europe"/>
    <x v="0"/>
    <x v="2"/>
    <n v="174528.52"/>
    <n v="169351.88"/>
    <n v="1181"/>
    <n v="1165"/>
    <n v="118953.97"/>
    <n v="10511.58"/>
    <n v="1418782.93"/>
    <n v="10740"/>
    <n v="9"/>
    <n v="18"/>
    <n v="147.78028789161726"/>
    <n v="0.68157324659602914"/>
    <n v="1.0305673606930137"/>
    <n v="0.1230128417177954"/>
    <n v="1.5241320914479255E-2"/>
    <n v="16.603452573257304"/>
  </r>
  <r>
    <x v="25"/>
    <x v="2"/>
    <x v="1"/>
    <x v="1"/>
    <s v="Western Europe"/>
    <x v="0"/>
    <x v="3"/>
    <n v="230536.6"/>
    <n v="245140.37"/>
    <n v="1898"/>
    <n v="2056"/>
    <n v="142312.9"/>
    <n v="6805.02"/>
    <n v="1915276.44"/>
    <n v="16718"/>
    <n v="11"/>
    <n v="18"/>
    <n v="121.46290832455216"/>
    <n v="0.61731152450413507"/>
    <n v="0.94042690724502054"/>
    <n v="0.1203672718910488"/>
    <n v="9.4836670179135937E-3"/>
    <n v="33.87743166074457"/>
  </r>
  <r>
    <x v="25"/>
    <x v="2"/>
    <x v="1"/>
    <x v="1"/>
    <s v="Western Europe"/>
    <x v="1"/>
    <x v="0"/>
    <n v="508808.94"/>
    <n v="558340.89"/>
    <n v="6692"/>
    <n v="7376"/>
    <n v="266744.94"/>
    <n v="9303.2900000000009"/>
    <n v="4536144.83"/>
    <n v="63637"/>
    <n v="28"/>
    <n v="107"/>
    <n v="76.032417812313213"/>
    <n v="0.52425364224142756"/>
    <n v="0.91128726036884022"/>
    <n v="0.11216770166485182"/>
    <n v="1.5989240884638375E-2"/>
    <n v="54.691290930412784"/>
  </r>
  <r>
    <x v="25"/>
    <x v="2"/>
    <x v="1"/>
    <x v="1"/>
    <s v="Western Europe"/>
    <x v="1"/>
    <x v="1"/>
    <n v="490447.89"/>
    <n v="531168.11"/>
    <n v="2551"/>
    <n v="2772"/>
    <n v="297555.92"/>
    <n v="12889.39"/>
    <n v="3625331.17"/>
    <n v="21418"/>
    <n v="24"/>
    <n v="45"/>
    <n v="192.2571109368875"/>
    <n v="0.60670241643816625"/>
    <n v="0.92333835704105061"/>
    <n v="0.13528361051771168"/>
    <n v="1.764014112112897E-2"/>
    <n v="38.050512087849"/>
  </r>
  <r>
    <x v="25"/>
    <x v="2"/>
    <x v="1"/>
    <x v="1"/>
    <s v="Western Europe"/>
    <x v="1"/>
    <x v="2"/>
    <n v="151164.42000000001"/>
    <n v="152395.07999999999"/>
    <n v="1022"/>
    <n v="1039"/>
    <n v="97540.56"/>
    <n v="7945.26"/>
    <n v="1275429.6000000001"/>
    <n v="8838"/>
    <n v="6"/>
    <n v="13"/>
    <n v="147.9103913894325"/>
    <n v="0.64526136507519416"/>
    <n v="0.9919245424458587"/>
    <n v="0.11852039501043413"/>
    <n v="1.2720156555772993E-2"/>
    <n v="19.025736099259181"/>
  </r>
  <r>
    <x v="25"/>
    <x v="2"/>
    <x v="1"/>
    <x v="1"/>
    <s v="Western Europe"/>
    <x v="1"/>
    <x v="3"/>
    <n v="212861.46"/>
    <n v="231840.71"/>
    <n v="1753"/>
    <n v="1913"/>
    <n v="125116.14"/>
    <n v="6726.74"/>
    <n v="1704953.72"/>
    <n v="15172"/>
    <n v="8"/>
    <n v="26"/>
    <n v="121.42695949800341"/>
    <n v="0.58778202498470133"/>
    <n v="0.91813668099963974"/>
    <n v="0.12484881994333547"/>
    <n v="1.4831717056474614E-2"/>
    <n v="31.644074246960638"/>
  </r>
  <r>
    <x v="25"/>
    <x v="2"/>
    <x v="1"/>
    <x v="1"/>
    <s v="Western Europe"/>
    <x v="2"/>
    <x v="0"/>
    <n v="51528.47"/>
    <n v="57676.58"/>
    <n v="678"/>
    <n v="760"/>
    <n v="24830"/>
    <n v="984.28"/>
    <n v="673131.64"/>
    <n v="9185"/>
    <n v="3"/>
    <n v="20"/>
    <n v="76.00069321533924"/>
    <n v="0.48186953736448995"/>
    <n v="0.89340370042745254"/>
    <n v="7.6550360936829528E-2"/>
    <n v="2.9498525073746312E-2"/>
    <n v="52.351434551143988"/>
  </r>
  <r>
    <x v="25"/>
    <x v="2"/>
    <x v="1"/>
    <x v="1"/>
    <s v="Western Europe"/>
    <x v="2"/>
    <x v="1"/>
    <n v="56706.16"/>
    <n v="60044.38"/>
    <n v="295"/>
    <n v="315"/>
    <n v="31688.46"/>
    <n v="1285.8399999999999"/>
    <n v="563214.46"/>
    <n v="3304"/>
    <n v="3"/>
    <n v="7"/>
    <n v="192.22427118644069"/>
    <n v="0.55881865391696417"/>
    <n v="0.94440412241745197"/>
    <n v="0.1006830683999129"/>
    <n v="2.3728813559322035E-2"/>
    <n v="44.10047906426928"/>
  </r>
  <r>
    <x v="25"/>
    <x v="2"/>
    <x v="1"/>
    <x v="1"/>
    <s v="Western Europe"/>
    <x v="2"/>
    <x v="2"/>
    <n v="16386.099999999999"/>
    <n v="16114.92"/>
    <n v="111"/>
    <n v="109"/>
    <n v="9500.83"/>
    <n v="945.83"/>
    <n v="191042.85"/>
    <n v="1352"/>
    <n v="1"/>
    <n v="2"/>
    <n v="147.6225225225225"/>
    <n v="0.57981032704548374"/>
    <n v="1.0168278837251441"/>
    <n v="8.5771856942042049E-2"/>
    <n v="1.8018018018018018E-2"/>
    <n v="17.324572068976451"/>
  </r>
  <r>
    <x v="25"/>
    <x v="2"/>
    <x v="1"/>
    <x v="1"/>
    <s v="Western Europe"/>
    <x v="2"/>
    <x v="3"/>
    <n v="23322.240000000002"/>
    <n v="24109.81"/>
    <n v="192"/>
    <n v="195"/>
    <n v="12164.26"/>
    <n v="730.1"/>
    <n v="255781.2"/>
    <n v="2342"/>
    <n v="1"/>
    <n v="6"/>
    <n v="121.47000000000001"/>
    <n v="0.52157339946763259"/>
    <n v="0.96733404369424725"/>
    <n v="9.1180430774427515E-2"/>
    <n v="3.125E-2"/>
    <n v="31.943898096151212"/>
  </r>
  <r>
    <x v="25"/>
    <x v="2"/>
    <x v="1"/>
    <x v="2"/>
    <s v="Southern Europe"/>
    <x v="0"/>
    <x v="0"/>
    <n v="433283.93"/>
    <n v="429840.14"/>
    <n v="5699"/>
    <n v="5704"/>
    <n v="246758.31"/>
    <n v="7309.78"/>
    <n v="3761491.67"/>
    <n v="55967"/>
    <n v="18"/>
    <n v="59"/>
    <n v="76.028062818038251"/>
    <n v="0.56950718204573159"/>
    <n v="1.0080117924770822"/>
    <n v="0.11518938974547829"/>
    <n v="1.0352693454992104E-2"/>
    <n v="59.274551354486732"/>
  </r>
  <r>
    <x v="25"/>
    <x v="2"/>
    <x v="1"/>
    <x v="2"/>
    <s v="Southern Europe"/>
    <x v="0"/>
    <x v="1"/>
    <n v="407625.07"/>
    <n v="408281.23"/>
    <n v="2120"/>
    <n v="2145"/>
    <n v="264434.99"/>
    <n v="10944.51"/>
    <n v="3024730.53"/>
    <n v="16986"/>
    <n v="21"/>
    <n v="28"/>
    <n v="192.27597641509433"/>
    <n v="0.64872111521501852"/>
    <n v="0.99839287248154907"/>
    <n v="0.13476409417535784"/>
    <n v="1.3207547169811321E-2"/>
    <n v="37.244707163682982"/>
  </r>
  <r>
    <x v="25"/>
    <x v="2"/>
    <x v="1"/>
    <x v="2"/>
    <s v="Southern Europe"/>
    <x v="0"/>
    <x v="2"/>
    <n v="123046.73"/>
    <n v="113037.33"/>
    <n v="832"/>
    <n v="780"/>
    <n v="83360.34"/>
    <n v="6167.42"/>
    <n v="1031008.61"/>
    <n v="7447"/>
    <n v="7"/>
    <n v="10"/>
    <n v="147.89270432692308"/>
    <n v="0.67746895833802323"/>
    <n v="1.0885495083792229"/>
    <n v="0.11934597713980294"/>
    <n v="1.201923076923077E-2"/>
    <n v="19.951086515917513"/>
  </r>
  <r>
    <x v="25"/>
    <x v="2"/>
    <x v="1"/>
    <x v="2"/>
    <s v="Southern Europe"/>
    <x v="0"/>
    <x v="3"/>
    <n v="164452.35"/>
    <n v="165202.38"/>
    <n v="1354"/>
    <n v="1345"/>
    <n v="103482.67"/>
    <n v="5269.24"/>
    <n v="1402816.76"/>
    <n v="12981"/>
    <n v="8"/>
    <n v="23"/>
    <n v="121.45668389955688"/>
    <n v="0.6292562556874377"/>
    <n v="0.99545993223584306"/>
    <n v="0.11723010067259249"/>
    <n v="1.6986706056129987E-2"/>
    <n v="31.209880362253383"/>
  </r>
  <r>
    <x v="25"/>
    <x v="2"/>
    <x v="1"/>
    <x v="2"/>
    <s v="Southern Europe"/>
    <x v="1"/>
    <x v="0"/>
    <n v="335210.71999999997"/>
    <n v="349810.24"/>
    <n v="4409"/>
    <n v="4646"/>
    <n v="176903.69"/>
    <n v="6086.87"/>
    <n v="3334767.11"/>
    <n v="45954"/>
    <n v="17"/>
    <n v="65"/>
    <n v="76.028741211158987"/>
    <n v="0.52773876086063121"/>
    <n v="0.95826445789580084"/>
    <n v="0.10051997903985564"/>
    <n v="1.4742572011794058E-2"/>
    <n v="55.07111536799701"/>
  </r>
  <r>
    <x v="25"/>
    <x v="2"/>
    <x v="1"/>
    <x v="2"/>
    <s v="Southern Europe"/>
    <x v="1"/>
    <x v="1"/>
    <n v="379103.88"/>
    <n v="364544.8"/>
    <n v="1972"/>
    <n v="1923"/>
    <n v="232187.03"/>
    <n v="8917.82"/>
    <n v="2882324.86"/>
    <n v="16761"/>
    <n v="18"/>
    <n v="24"/>
    <n v="192.24334685598379"/>
    <n v="0.61246281626028198"/>
    <n v="1.0399376976437464"/>
    <n v="0.13152711731459724"/>
    <n v="1.2170385395537525E-2"/>
    <n v="42.510824394302645"/>
  </r>
  <r>
    <x v="25"/>
    <x v="2"/>
    <x v="1"/>
    <x v="2"/>
    <s v="Southern Europe"/>
    <x v="1"/>
    <x v="2"/>
    <n v="101754.37"/>
    <n v="98887.71"/>
    <n v="688"/>
    <n v="680"/>
    <n v="65905.47"/>
    <n v="5759.56"/>
    <n v="949722.67"/>
    <n v="7257"/>
    <n v="4"/>
    <n v="13"/>
    <n v="147.89879360465116"/>
    <n v="0.64769178955164286"/>
    <n v="1.0289890422176831"/>
    <n v="0.10714114047630345"/>
    <n v="1.8895348837209301E-2"/>
    <n v="17.667038801575117"/>
  </r>
  <r>
    <x v="25"/>
    <x v="2"/>
    <x v="1"/>
    <x v="2"/>
    <s v="Southern Europe"/>
    <x v="1"/>
    <x v="3"/>
    <n v="141535.43"/>
    <n v="145561.32"/>
    <n v="1165"/>
    <n v="1192"/>
    <n v="82204.639999999999"/>
    <n v="4405.33"/>
    <n v="1265946.74"/>
    <n v="10980"/>
    <n v="6"/>
    <n v="16"/>
    <n v="121.48963948497854"/>
    <n v="0.58080609215657175"/>
    <n v="0.97234230906946972"/>
    <n v="0.11180204152980401"/>
    <n v="1.3733905579399141E-2"/>
    <n v="32.128224219297984"/>
  </r>
  <r>
    <x v="25"/>
    <x v="2"/>
    <x v="1"/>
    <x v="2"/>
    <s v="Southern Europe"/>
    <x v="2"/>
    <x v="0"/>
    <n v="39527.9"/>
    <n v="39501.75"/>
    <n v="520"/>
    <n v="519"/>
    <n v="18587.25"/>
    <n v="645.35"/>
    <n v="496959.29"/>
    <n v="7094"/>
    <n v="2"/>
    <n v="17"/>
    <n v="76.015192307692317"/>
    <n v="0.47023115318547148"/>
    <n v="1.0006619959875196"/>
    <n v="7.9539513186281316E-2"/>
    <n v="3.2692307692307694E-2"/>
    <n v="61.250329278685982"/>
  </r>
  <r>
    <x v="25"/>
    <x v="2"/>
    <x v="1"/>
    <x v="2"/>
    <s v="Southern Europe"/>
    <x v="2"/>
    <x v="1"/>
    <n v="38137.29"/>
    <n v="36863.42"/>
    <n v="198"/>
    <n v="190"/>
    <n v="20950.86"/>
    <n v="1040.8499999999999"/>
    <n v="416821.17"/>
    <n v="2455"/>
    <n v="2"/>
    <n v="5"/>
    <n v="192.61257575757577"/>
    <n v="0.54935366409097242"/>
    <n v="1.0345564790244639"/>
    <n v="9.1495568711157355E-2"/>
    <n v="2.5252525252525252E-2"/>
    <n v="36.640524571263875"/>
  </r>
  <r>
    <x v="25"/>
    <x v="2"/>
    <x v="1"/>
    <x v="2"/>
    <s v="Southern Europe"/>
    <x v="2"/>
    <x v="2"/>
    <n v="11126.07"/>
    <n v="10101.74"/>
    <n v="75"/>
    <n v="68"/>
    <n v="6429.75"/>
    <n v="648.4"/>
    <n v="144615.21"/>
    <n v="1100"/>
    <n v="1"/>
    <n v="2"/>
    <n v="148.3476"/>
    <n v="0.57789947393823693"/>
    <n v="1.1014013427389737"/>
    <n v="7.6935683321277204E-2"/>
    <n v="2.6666666666666668E-2"/>
    <n v="17.159268969771745"/>
  </r>
  <r>
    <x v="25"/>
    <x v="2"/>
    <x v="1"/>
    <x v="2"/>
    <s v="Southern Europe"/>
    <x v="2"/>
    <x v="3"/>
    <n v="15791.92"/>
    <n v="16062.65"/>
    <n v="130"/>
    <n v="133"/>
    <n v="8325.99"/>
    <n v="441.57"/>
    <n v="204855.2"/>
    <n v="1812"/>
    <n v="1"/>
    <n v="2"/>
    <n v="121.4763076923077"/>
    <n v="0.52723101434151132"/>
    <n v="0.98314537140509195"/>
    <n v="7.7088206694289424E-2"/>
    <n v="1.5384615384615385E-2"/>
    <n v="35.763117965441495"/>
  </r>
  <r>
    <x v="25"/>
    <x v="2"/>
    <x v="1"/>
    <x v="3"/>
    <s v="Southern Europe"/>
    <x v="0"/>
    <x v="0"/>
    <n v="357380.28"/>
    <n v="351776.09"/>
    <n v="4700"/>
    <n v="4635"/>
    <n v="200678.36"/>
    <n v="6028.4"/>
    <n v="3197546.94"/>
    <n v="43929"/>
    <n v="15"/>
    <n v="98"/>
    <n v="76.038357446808519"/>
    <n v="0.56152611442354894"/>
    <n v="1.0159311282355774"/>
    <n v="0.11176701599883317"/>
    <n v="2.0851063829787235E-2"/>
    <n v="59.282774865636"/>
  </r>
  <r>
    <x v="25"/>
    <x v="2"/>
    <x v="1"/>
    <x v="3"/>
    <s v="Southern Europe"/>
    <x v="0"/>
    <x v="1"/>
    <n v="362535.08"/>
    <n v="325476.19"/>
    <n v="1886"/>
    <n v="1714"/>
    <n v="241087.38"/>
    <n v="8358.17"/>
    <n v="2660042.5299999998"/>
    <n v="15711"/>
    <n v="20"/>
    <n v="28"/>
    <n v="192.22432661717923"/>
    <n v="0.66500428041336024"/>
    <n v="1.1138605254043314"/>
    <n v="0.13628920436847303"/>
    <n v="1.4846235418875928E-2"/>
    <n v="43.374934943893223"/>
  </r>
  <r>
    <x v="25"/>
    <x v="2"/>
    <x v="1"/>
    <x v="3"/>
    <s v="Southern Europe"/>
    <x v="0"/>
    <x v="2"/>
    <n v="99462.58"/>
    <n v="91107.07"/>
    <n v="673"/>
    <n v="619"/>
    <n v="67357.23"/>
    <n v="5993.82"/>
    <n v="890570.62"/>
    <n v="6209"/>
    <n v="4"/>
    <n v="13"/>
    <n v="147.78986627043091"/>
    <n v="0.67721177150240819"/>
    <n v="1.0917108847864385"/>
    <n v="0.11168410204235123"/>
    <n v="1.9316493313521546E-2"/>
    <n v="16.594188681008106"/>
  </r>
  <r>
    <x v="25"/>
    <x v="2"/>
    <x v="1"/>
    <x v="3"/>
    <s v="Southern Europe"/>
    <x v="0"/>
    <x v="3"/>
    <n v="134932.18"/>
    <n v="126245.7"/>
    <n v="1111"/>
    <n v="1030"/>
    <n v="84571.38"/>
    <n v="3655.63"/>
    <n v="1189419.3"/>
    <n v="10953"/>
    <n v="7"/>
    <n v="21"/>
    <n v="121.45110711071106"/>
    <n v="0.62676953711116212"/>
    <n v="1.068806145476638"/>
    <n v="0.11344374519565975"/>
    <n v="1.8901890189018902E-2"/>
    <n v="36.910786923184233"/>
  </r>
  <r>
    <x v="25"/>
    <x v="2"/>
    <x v="1"/>
    <x v="3"/>
    <s v="Southern Europe"/>
    <x v="1"/>
    <x v="0"/>
    <n v="331512.74"/>
    <n v="320270.69"/>
    <n v="4360"/>
    <n v="4161"/>
    <n v="174846.75"/>
    <n v="6066.69"/>
    <n v="3014466.05"/>
    <n v="44149"/>
    <n v="17"/>
    <n v="64"/>
    <n v="76.035032110091734"/>
    <n v="0.52742090696122268"/>
    <n v="1.035101713491172"/>
    <n v="0.10997395044472304"/>
    <n v="1.4678899082568808E-2"/>
    <n v="54.64474697075341"/>
  </r>
  <r>
    <x v="25"/>
    <x v="2"/>
    <x v="1"/>
    <x v="3"/>
    <s v="Southern Europe"/>
    <x v="1"/>
    <x v="1"/>
    <n v="304036.57"/>
    <n v="287497.8"/>
    <n v="1581"/>
    <n v="1495"/>
    <n v="184027.77"/>
    <n v="7816.1"/>
    <n v="2512498.4"/>
    <n v="14718"/>
    <n v="17"/>
    <n v="23"/>
    <n v="192.30649588867806"/>
    <n v="0.60528169358047945"/>
    <n v="1.0575265967252621"/>
    <n v="0.1210096571603787"/>
    <n v="1.4547754585705249E-2"/>
    <n v="38.898756413044865"/>
  </r>
  <r>
    <x v="25"/>
    <x v="2"/>
    <x v="1"/>
    <x v="3"/>
    <s v="Southern Europe"/>
    <x v="1"/>
    <x v="2"/>
    <n v="98432.66"/>
    <n v="84121.11"/>
    <n v="666"/>
    <n v="572"/>
    <n v="63432.88"/>
    <n v="4898.5200000000004"/>
    <n v="864076.56"/>
    <n v="6381"/>
    <n v="5"/>
    <n v="13"/>
    <n v="147.79678678678678"/>
    <n v="0.64442919656951259"/>
    <n v="1.1701303037965143"/>
    <n v="0.11391659553871013"/>
    <n v="1.951951951951952E-2"/>
    <n v="20.094367278279968"/>
  </r>
  <r>
    <x v="25"/>
    <x v="2"/>
    <x v="1"/>
    <x v="3"/>
    <s v="Southern Europe"/>
    <x v="1"/>
    <x v="3"/>
    <n v="125671.01"/>
    <n v="115208.34"/>
    <n v="1035"/>
    <n v="936"/>
    <n v="72124.73"/>
    <n v="3472.87"/>
    <n v="1167897.1399999999"/>
    <n v="9892"/>
    <n v="7"/>
    <n v="16"/>
    <n v="121.42126570048309"/>
    <n v="0.57391700758989683"/>
    <n v="1.09081521355138"/>
    <n v="0.10760451900755576"/>
    <n v="1.5458937198067632E-2"/>
    <n v="36.186499926573696"/>
  </r>
  <r>
    <x v="25"/>
    <x v="2"/>
    <x v="1"/>
    <x v="3"/>
    <s v="Southern Europe"/>
    <x v="2"/>
    <x v="0"/>
    <n v="32587.47"/>
    <n v="30599.78"/>
    <n v="429"/>
    <n v="411"/>
    <n v="15504.38"/>
    <n v="575.38"/>
    <n v="417800.85"/>
    <n v="5964"/>
    <n v="2"/>
    <n v="10"/>
    <n v="75.96146853146854"/>
    <n v="0.47577734632360225"/>
    <n v="1.0649576565583152"/>
    <n v="7.7997615371055373E-2"/>
    <n v="2.3310023310023312E-2"/>
    <n v="56.636431575654356"/>
  </r>
  <r>
    <x v="25"/>
    <x v="2"/>
    <x v="1"/>
    <x v="3"/>
    <s v="Southern Europe"/>
    <x v="2"/>
    <x v="1"/>
    <n v="32464.04"/>
    <n v="29840.400000000001"/>
    <n v="169"/>
    <n v="157"/>
    <n v="18202.599999999999"/>
    <n v="889.62"/>
    <n v="362696.38"/>
    <n v="1943"/>
    <n v="1"/>
    <n v="6"/>
    <n v="192.09491124260356"/>
    <n v="0.56070039341991929"/>
    <n v="1.0879224139086607"/>
    <n v="8.9507482815240666E-2"/>
    <n v="3.5502958579881658E-2"/>
    <n v="36.492030305074074"/>
  </r>
  <r>
    <x v="25"/>
    <x v="2"/>
    <x v="1"/>
    <x v="3"/>
    <s v="Southern Europe"/>
    <x v="2"/>
    <x v="2"/>
    <n v="9714.33"/>
    <n v="8265.48"/>
    <n v="66"/>
    <n v="57"/>
    <n v="5634.67"/>
    <n v="483.39"/>
    <n v="126465.19"/>
    <n v="875"/>
    <n v="0"/>
    <n v="2"/>
    <n v="147.18681818181818"/>
    <n v="0.58003691453759554"/>
    <n v="1.1752892753959843"/>
    <n v="7.6814260113791E-2"/>
    <n v="3.0303030303030304E-2"/>
    <n v="20.096257680134055"/>
  </r>
  <r>
    <x v="25"/>
    <x v="2"/>
    <x v="1"/>
    <x v="3"/>
    <s v="Southern Europe"/>
    <x v="2"/>
    <x v="3"/>
    <n v="12625.5"/>
    <n v="12303.31"/>
    <n v="104"/>
    <n v="103"/>
    <n v="6624.58"/>
    <n v="405"/>
    <n v="164607.06"/>
    <n v="1421"/>
    <n v="0"/>
    <n v="2"/>
    <n v="121.39903846153847"/>
    <n v="0.52469842778503817"/>
    <n v="1.0261872618019054"/>
    <n v="7.6700841385539606E-2"/>
    <n v="1.9230769230769232E-2"/>
    <n v="31.174074074074074"/>
  </r>
  <r>
    <x v="25"/>
    <x v="2"/>
    <x v="1"/>
    <x v="4"/>
    <s v="Western Europe"/>
    <x v="0"/>
    <x v="0"/>
    <n v="264743.95"/>
    <n v="276571.44"/>
    <n v="3482"/>
    <n v="3676"/>
    <n v="149877.98000000001"/>
    <n v="5187.0200000000004"/>
    <n v="1775372.06"/>
    <n v="25952"/>
    <n v="14"/>
    <n v="34"/>
    <n v="76.032151062607696"/>
    <n v="0.56612428725944453"/>
    <n v="0.95723531684978036"/>
    <n v="0.14912026383923155"/>
    <n v="9.7645031591039634E-3"/>
    <n v="51.039701022938026"/>
  </r>
  <r>
    <x v="25"/>
    <x v="2"/>
    <x v="1"/>
    <x v="4"/>
    <s v="Western Europe"/>
    <x v="0"/>
    <x v="1"/>
    <n v="237357.19"/>
    <n v="230830.52"/>
    <n v="1235"/>
    <n v="1205"/>
    <n v="155704.6"/>
    <n v="5945.63"/>
    <n v="1442040.21"/>
    <n v="8311"/>
    <n v="9"/>
    <n v="13"/>
    <n v="192.19205668016195"/>
    <n v="0.65599276769328119"/>
    <n v="1.0282747272760986"/>
    <n v="0.16459817718952513"/>
    <n v="1.0526315789473684E-2"/>
    <n v="39.921285044646233"/>
  </r>
  <r>
    <x v="25"/>
    <x v="2"/>
    <x v="1"/>
    <x v="4"/>
    <s v="Western Europe"/>
    <x v="0"/>
    <x v="2"/>
    <n v="77739.11"/>
    <n v="73586.289999999994"/>
    <n v="526"/>
    <n v="491"/>
    <n v="52998.85"/>
    <n v="4008.42"/>
    <n v="527997.12"/>
    <n v="3742"/>
    <n v="3"/>
    <n v="5"/>
    <n v="147.79298479087453"/>
    <n v="0.68175272395066011"/>
    <n v="1.0564346972785286"/>
    <n v="0.14723396597314772"/>
    <n v="9.5057034220532317E-3"/>
    <n v="19.393953228454105"/>
  </r>
  <r>
    <x v="25"/>
    <x v="2"/>
    <x v="1"/>
    <x v="4"/>
    <s v="Western Europe"/>
    <x v="0"/>
    <x v="3"/>
    <n v="110144.85"/>
    <n v="108937.03"/>
    <n v="907"/>
    <n v="905"/>
    <n v="68005.38"/>
    <n v="2983.52"/>
    <n v="683487.95"/>
    <n v="6352"/>
    <n v="4"/>
    <n v="10"/>
    <n v="121.43864388092614"/>
    <n v="0.61741770041903909"/>
    <n v="1.0110873226486898"/>
    <n v="0.1611511219766201"/>
    <n v="1.1025358324145534E-2"/>
    <n v="36.917751514989007"/>
  </r>
  <r>
    <x v="25"/>
    <x v="2"/>
    <x v="1"/>
    <x v="4"/>
    <s v="Western Europe"/>
    <x v="1"/>
    <x v="0"/>
    <n v="203565.02"/>
    <n v="212583.42"/>
    <n v="2677"/>
    <n v="2776"/>
    <n v="105823.39"/>
    <n v="3511.51"/>
    <n v="1504459.37"/>
    <n v="22473"/>
    <n v="8"/>
    <n v="26"/>
    <n v="76.042218901755689"/>
    <n v="0.5198505617517194"/>
    <n v="0.9575771243119523"/>
    <n v="0.135307755104081"/>
    <n v="9.7123645872245045E-3"/>
    <n v="57.970793191532984"/>
  </r>
  <r>
    <x v="25"/>
    <x v="2"/>
    <x v="1"/>
    <x v="4"/>
    <s v="Western Europe"/>
    <x v="1"/>
    <x v="1"/>
    <n v="215330.29"/>
    <n v="199049.4"/>
    <n v="1120"/>
    <n v="1040"/>
    <n v="132686.35999999999"/>
    <n v="5920.8"/>
    <n v="1317854.6299999999"/>
    <n v="7027"/>
    <n v="11"/>
    <n v="9"/>
    <n v="192.2591875"/>
    <n v="0.61619923513779684"/>
    <n v="1.0817932131420642"/>
    <n v="0.16339456955127138"/>
    <n v="8.0357142857142849E-3"/>
    <n v="36.368445142548303"/>
  </r>
  <r>
    <x v="25"/>
    <x v="2"/>
    <x v="1"/>
    <x v="4"/>
    <s v="Western Europe"/>
    <x v="1"/>
    <x v="2"/>
    <n v="65835.97"/>
    <n v="61607.47"/>
    <n v="445"/>
    <n v="412"/>
    <n v="42468.05"/>
    <n v="3713.51"/>
    <n v="470980"/>
    <n v="3339"/>
    <n v="3"/>
    <n v="9"/>
    <n v="147.946"/>
    <n v="0.64505846879752815"/>
    <n v="1.068636157271188"/>
    <n v="0.13978506518323497"/>
    <n v="2.0224719101123594E-2"/>
    <n v="17.72877143187981"/>
  </r>
  <r>
    <x v="25"/>
    <x v="2"/>
    <x v="1"/>
    <x v="4"/>
    <s v="Western Europe"/>
    <x v="1"/>
    <x v="3"/>
    <n v="90681.81"/>
    <n v="86047.87"/>
    <n v="747"/>
    <n v="700"/>
    <n v="53209.59"/>
    <n v="2843.83"/>
    <n v="619586.1"/>
    <n v="5352"/>
    <n v="4"/>
    <n v="12"/>
    <n v="121.39465863453815"/>
    <n v="0.58677247399450894"/>
    <n v="1.0538530471468963"/>
    <n v="0.14635869009972949"/>
    <n v="1.6064257028112448E-2"/>
    <n v="31.887211964146942"/>
  </r>
  <r>
    <x v="25"/>
    <x v="2"/>
    <x v="1"/>
    <x v="4"/>
    <s v="Western Europe"/>
    <x v="2"/>
    <x v="0"/>
    <n v="30641.94"/>
    <n v="30995.040000000001"/>
    <n v="403"/>
    <n v="416"/>
    <n v="14758.04"/>
    <n v="600.4"/>
    <n v="297773.28999999998"/>
    <n v="4330"/>
    <n v="1"/>
    <n v="7"/>
    <n v="76.034590570719601"/>
    <n v="0.48162877415724986"/>
    <n v="0.9886078546761029"/>
    <n v="0.10290358816265892"/>
    <n v="1.7369727047146403E-2"/>
    <n v="51.035876082611594"/>
  </r>
  <r>
    <x v="25"/>
    <x v="2"/>
    <x v="1"/>
    <x v="4"/>
    <s v="Western Europe"/>
    <x v="2"/>
    <x v="1"/>
    <n v="30068.28"/>
    <n v="28661.49"/>
    <n v="156"/>
    <n v="149"/>
    <n v="16827.849999999999"/>
    <n v="822.73"/>
    <n v="245379.85"/>
    <n v="1435"/>
    <n v="1"/>
    <n v="2"/>
    <n v="192.74538461538461"/>
    <n v="0.55965455955578436"/>
    <n v="1.0490829332320126"/>
    <n v="0.12253769003445066"/>
    <n v="1.282051282051282E-2"/>
    <n v="36.54695951284139"/>
  </r>
  <r>
    <x v="25"/>
    <x v="2"/>
    <x v="1"/>
    <x v="4"/>
    <s v="Western Europe"/>
    <x v="2"/>
    <x v="2"/>
    <n v="9789.57"/>
    <n v="9137.35"/>
    <n v="66"/>
    <n v="61"/>
    <n v="5614.56"/>
    <n v="494.93"/>
    <n v="90973.41"/>
    <n v="671"/>
    <n v="0"/>
    <n v="2"/>
    <n v="148.32681818181817"/>
    <n v="0.57352467983782751"/>
    <n v="1.0713795575303562"/>
    <n v="0.10760913546057028"/>
    <n v="3.0303030303030304E-2"/>
    <n v="19.779706221081767"/>
  </r>
  <r>
    <x v="25"/>
    <x v="2"/>
    <x v="1"/>
    <x v="4"/>
    <s v="Western Europe"/>
    <x v="2"/>
    <x v="3"/>
    <n v="12257.43"/>
    <n v="11765.17"/>
    <n v="101"/>
    <n v="96"/>
    <n v="6522.26"/>
    <n v="401.76"/>
    <n v="116746.64"/>
    <n v="996"/>
    <n v="0"/>
    <n v="2"/>
    <n v="121.36069306930693"/>
    <n v="0.53210664878363567"/>
    <n v="1.0418404493942715"/>
    <n v="0.10499171539326528"/>
    <n v="1.9801980198019802E-2"/>
    <n v="30.509333930704901"/>
  </r>
  <r>
    <x v="25"/>
    <x v="2"/>
    <x v="1"/>
    <x v="5"/>
    <s v="Central &amp; Eastern Europe"/>
    <x v="0"/>
    <x v="0"/>
    <n v="191261.98"/>
    <n v="188858.37"/>
    <n v="2516"/>
    <n v="2524"/>
    <n v="106845.4"/>
    <n v="3263.13"/>
    <n v="2178806.0299999998"/>
    <n v="30462"/>
    <n v="8"/>
    <n v="53"/>
    <n v="76.018275039745632"/>
    <n v="0.55863376505879525"/>
    <n v="1.0127270504346724"/>
    <n v="8.7782931278191853E-2"/>
    <n v="2.1065182829888712E-2"/>
    <n v="58.613043305047611"/>
  </r>
  <r>
    <x v="25"/>
    <x v="2"/>
    <x v="1"/>
    <x v="5"/>
    <s v="Central &amp; Eastern Europe"/>
    <x v="0"/>
    <x v="1"/>
    <n v="202138.15"/>
    <n v="189472.98"/>
    <n v="1051"/>
    <n v="972"/>
    <n v="133251.67000000001"/>
    <n v="5420.57"/>
    <n v="1868985.81"/>
    <n v="10876"/>
    <n v="8"/>
    <n v="9"/>
    <n v="192.32935299714558"/>
    <n v="0.65921089116527487"/>
    <n v="1.0668442012153923"/>
    <n v="0.1081539244003142"/>
    <n v="8.5632730732635581E-3"/>
    <n v="37.290939882706063"/>
  </r>
  <r>
    <x v="25"/>
    <x v="2"/>
    <x v="1"/>
    <x v="5"/>
    <s v="Central &amp; Eastern Europe"/>
    <x v="0"/>
    <x v="2"/>
    <n v="73703.350000000006"/>
    <n v="66610.7"/>
    <n v="499"/>
    <n v="449"/>
    <n v="51060.639999999999"/>
    <n v="4220.97"/>
    <n v="684074.43"/>
    <n v="4895"/>
    <n v="3"/>
    <n v="10"/>
    <n v="147.70210420841684"/>
    <n v="0.6927858774397635"/>
    <n v="1.1064791392373898"/>
    <n v="0.10774171167309966"/>
    <n v="2.004008016032064E-2"/>
    <n v="17.461235213706804"/>
  </r>
  <r>
    <x v="25"/>
    <x v="2"/>
    <x v="1"/>
    <x v="5"/>
    <s v="Central &amp; Eastern Europe"/>
    <x v="0"/>
    <x v="3"/>
    <n v="87059.54"/>
    <n v="86188.26"/>
    <n v="717"/>
    <n v="697"/>
    <n v="54760.39"/>
    <n v="2856.33"/>
    <n v="892865.45"/>
    <n v="7905"/>
    <n v="3"/>
    <n v="11"/>
    <n v="121.42195258019525"/>
    <n v="0.62899930323546394"/>
    <n v="1.010109033411279"/>
    <n v="9.7505777606245153E-2"/>
    <n v="1.5341701534170154E-2"/>
    <n v="30.479510420714693"/>
  </r>
  <r>
    <x v="25"/>
    <x v="2"/>
    <x v="1"/>
    <x v="5"/>
    <s v="Central &amp; Eastern Europe"/>
    <x v="1"/>
    <x v="0"/>
    <n v="162701.6"/>
    <n v="161256.67000000001"/>
    <n v="2140"/>
    <n v="2081"/>
    <n v="84775.07"/>
    <n v="2715.39"/>
    <n v="1970392.02"/>
    <n v="28442"/>
    <n v="8"/>
    <n v="23"/>
    <n v="76.02878504672897"/>
    <n v="0.52104632038037735"/>
    <n v="1.0089604355590376"/>
    <n v="8.2573213019813185E-2"/>
    <n v="1.074766355140187E-2"/>
    <n v="59.918317442430009"/>
  </r>
  <r>
    <x v="25"/>
    <x v="2"/>
    <x v="1"/>
    <x v="5"/>
    <s v="Central &amp; Eastern Europe"/>
    <x v="1"/>
    <x v="1"/>
    <n v="175340.72"/>
    <n v="159088.74"/>
    <n v="912"/>
    <n v="836"/>
    <n v="108744.3"/>
    <n v="3960.42"/>
    <n v="1778293.04"/>
    <n v="9486"/>
    <n v="7"/>
    <n v="17"/>
    <n v="192.25956140350877"/>
    <n v="0.62018851068935954"/>
    <n v="1.1021566956907196"/>
    <n v="9.8600577101735712E-2"/>
    <n v="1.8640350877192981E-2"/>
    <n v="44.273263946753119"/>
  </r>
  <r>
    <x v="25"/>
    <x v="2"/>
    <x v="1"/>
    <x v="5"/>
    <s v="Central &amp; Eastern Europe"/>
    <x v="1"/>
    <x v="2"/>
    <n v="58758.65"/>
    <n v="50281.52"/>
    <n v="397"/>
    <n v="338"/>
    <n v="37672.53"/>
    <n v="3352.35"/>
    <n v="599914.78"/>
    <n v="4437"/>
    <n v="3"/>
    <n v="9"/>
    <n v="148.00667506297231"/>
    <n v="0.64114015553454684"/>
    <n v="1.1685933519909502"/>
    <n v="9.7944994787426312E-2"/>
    <n v="2.2670025188916875E-2"/>
    <n v="17.527600041761751"/>
  </r>
  <r>
    <x v="25"/>
    <x v="2"/>
    <x v="1"/>
    <x v="5"/>
    <s v="Central &amp; Eastern Europe"/>
    <x v="1"/>
    <x v="3"/>
    <n v="72255.37"/>
    <n v="68564.27"/>
    <n v="595"/>
    <n v="564"/>
    <n v="42547.48"/>
    <n v="2000.5"/>
    <n v="771762.85"/>
    <n v="6888"/>
    <n v="3"/>
    <n v="5"/>
    <n v="121.43759663865545"/>
    <n v="0.58884869041567434"/>
    <n v="1.053834161728842"/>
    <n v="9.3623799072474131E-2"/>
    <n v="8.4033613445378148E-3"/>
    <n v="36.118655336165958"/>
  </r>
  <r>
    <x v="25"/>
    <x v="2"/>
    <x v="1"/>
    <x v="5"/>
    <s v="Central &amp; Eastern Europe"/>
    <x v="2"/>
    <x v="0"/>
    <n v="17659.490000000002"/>
    <n v="17805.900000000001"/>
    <n v="232"/>
    <n v="235"/>
    <n v="8407.2900000000009"/>
    <n v="319.29000000000002"/>
    <n v="303667.23"/>
    <n v="4450"/>
    <n v="1"/>
    <n v="7"/>
    <n v="76.118491379310356"/>
    <n v="0.47607773497422634"/>
    <n v="0.99177744455489469"/>
    <n v="5.8154085312399371E-2"/>
    <n v="3.017241379310345E-2"/>
    <n v="55.308622255629679"/>
  </r>
  <r>
    <x v="25"/>
    <x v="2"/>
    <x v="1"/>
    <x v="5"/>
    <s v="Central &amp; Eastern Europe"/>
    <x v="2"/>
    <x v="1"/>
    <n v="19349.48"/>
    <n v="18462.2"/>
    <n v="101"/>
    <n v="98"/>
    <n v="10802.98"/>
    <n v="524.88"/>
    <n v="275813.67"/>
    <n v="1583"/>
    <n v="1"/>
    <n v="3"/>
    <n v="191.57900990099009"/>
    <n v="0.55830854369213023"/>
    <n v="1.0480592778758759"/>
    <n v="7.0154173286624988E-2"/>
    <n v="2.9702970297029702E-2"/>
    <n v="36.864578570339887"/>
  </r>
  <r>
    <x v="25"/>
    <x v="2"/>
    <x v="1"/>
    <x v="5"/>
    <s v="Central &amp; Eastern Europe"/>
    <x v="2"/>
    <x v="2"/>
    <n v="6568.99"/>
    <n v="5670.8"/>
    <n v="44"/>
    <n v="38"/>
    <n v="3815.01"/>
    <n v="356.19"/>
    <n v="92670.7"/>
    <n v="645"/>
    <n v="0"/>
    <n v="1"/>
    <n v="149.29522727272726"/>
    <n v="0.58076051265110773"/>
    <n v="1.1583885871481978"/>
    <n v="7.0885295999706485E-2"/>
    <n v="2.2727272727272728E-2"/>
    <n v="18.442376259861309"/>
  </r>
  <r>
    <x v="25"/>
    <x v="2"/>
    <x v="1"/>
    <x v="5"/>
    <s v="Central &amp; Eastern Europe"/>
    <x v="2"/>
    <x v="3"/>
    <n v="8186.32"/>
    <n v="7874.33"/>
    <n v="67"/>
    <n v="64"/>
    <n v="4351.6099999999997"/>
    <n v="268.70999999999998"/>
    <n v="126712.8"/>
    <n v="1066"/>
    <n v="0"/>
    <n v="1"/>
    <n v="122.18388059701492"/>
    <n v="0.53157096228830536"/>
    <n v="1.0396211487199545"/>
    <n v="6.4605312170514739E-2"/>
    <n v="1.4925373134328358E-2"/>
    <n v="30.465259945666332"/>
  </r>
  <r>
    <x v="25"/>
    <x v="2"/>
    <x v="1"/>
    <x v="6"/>
    <s v="DACH"/>
    <x v="0"/>
    <x v="0"/>
    <n v="208716.21"/>
    <n v="209666.24"/>
    <n v="2745"/>
    <n v="2721"/>
    <n v="118358.63"/>
    <n v="3400.1"/>
    <n v="1404614.95"/>
    <n v="19358"/>
    <n v="8"/>
    <n v="41"/>
    <n v="76.03504918032786"/>
    <n v="0.56707924123382658"/>
    <n v="0.99546884610512398"/>
    <n v="0.14859318562713575"/>
    <n v="1.493624772313297E-2"/>
    <n v="61.385315137790066"/>
  </r>
  <r>
    <x v="25"/>
    <x v="2"/>
    <x v="1"/>
    <x v="6"/>
    <s v="DACH"/>
    <x v="0"/>
    <x v="1"/>
    <n v="204542.36"/>
    <n v="201029.08"/>
    <n v="1064"/>
    <n v="1063"/>
    <n v="134948.46"/>
    <n v="5105.1899999999996"/>
    <n v="1160645.8899999999"/>
    <n v="6497"/>
    <n v="10"/>
    <n v="15"/>
    <n v="192.23906015037593"/>
    <n v="0.65975800807226437"/>
    <n v="1.0174764765376234"/>
    <n v="0.17623149468956462"/>
    <n v="1.4097744360902255E-2"/>
    <n v="40.065572486038718"/>
  </r>
  <r>
    <x v="25"/>
    <x v="2"/>
    <x v="1"/>
    <x v="6"/>
    <s v="DACH"/>
    <x v="0"/>
    <x v="2"/>
    <n v="60959.41"/>
    <n v="57283.57"/>
    <n v="412"/>
    <n v="385"/>
    <n v="42395.11"/>
    <n v="3525.01"/>
    <n v="397092.87"/>
    <n v="2921"/>
    <n v="3"/>
    <n v="9"/>
    <n v="147.95973300970874"/>
    <n v="0.69546457224569591"/>
    <n v="1.0641691849862012"/>
    <n v="0.15351423962862895"/>
    <n v="2.1844660194174758E-2"/>
    <n v="17.293400586097629"/>
  </r>
  <r>
    <x v="25"/>
    <x v="2"/>
    <x v="1"/>
    <x v="6"/>
    <s v="DACH"/>
    <x v="0"/>
    <x v="3"/>
    <n v="91911"/>
    <n v="94704.18"/>
    <n v="757"/>
    <n v="768"/>
    <n v="57950.03"/>
    <n v="2869.6"/>
    <n v="558338.36"/>
    <n v="5136"/>
    <n v="5"/>
    <n v="10"/>
    <n v="121.41479524438573"/>
    <n v="0.63050157217308045"/>
    <n v="0.97050626487658731"/>
    <n v="0.1646152343894122"/>
    <n v="1.3210039630118891E-2"/>
    <n v="32.029202676331195"/>
  </r>
  <r>
    <x v="25"/>
    <x v="2"/>
    <x v="1"/>
    <x v="6"/>
    <s v="DACH"/>
    <x v="1"/>
    <x v="0"/>
    <n v="172681.37"/>
    <n v="178998.11"/>
    <n v="2271"/>
    <n v="2364"/>
    <n v="91688.93"/>
    <n v="3183.73"/>
    <n v="1125590.46"/>
    <n v="15331"/>
    <n v="9"/>
    <n v="32"/>
    <n v="76.037591369440776"/>
    <n v="0.53097175450947598"/>
    <n v="0.96471057711168018"/>
    <n v="0.15341403124543185"/>
    <n v="1.4090708938793483E-2"/>
    <n v="54.238698005170036"/>
  </r>
  <r>
    <x v="25"/>
    <x v="2"/>
    <x v="1"/>
    <x v="6"/>
    <s v="DACH"/>
    <x v="1"/>
    <x v="1"/>
    <n v="169099.75"/>
    <n v="166640.16"/>
    <n v="880"/>
    <n v="883"/>
    <n v="103254.1"/>
    <n v="4506.3999999999996"/>
    <n v="957640.21"/>
    <n v="5637"/>
    <n v="8"/>
    <n v="11"/>
    <n v="192.15880681818183"/>
    <n v="0.61061060113926846"/>
    <n v="1.0147598874124941"/>
    <n v="0.17657962587013759"/>
    <n v="1.2500000000000001E-2"/>
    <n v="37.524354251730877"/>
  </r>
  <r>
    <x v="25"/>
    <x v="2"/>
    <x v="1"/>
    <x v="6"/>
    <s v="DACH"/>
    <x v="1"/>
    <x v="2"/>
    <n v="51150.239999999998"/>
    <n v="47353.91"/>
    <n v="346"/>
    <n v="323"/>
    <n v="32756.47"/>
    <n v="2813.6"/>
    <n v="352508.09"/>
    <n v="2467"/>
    <n v="2"/>
    <n v="4"/>
    <n v="147.83306358381503"/>
    <n v="0.64039719070721868"/>
    <n v="1.0801693038652984"/>
    <n v="0.14510373364764478"/>
    <n v="1.1560693641618497E-2"/>
    <n v="18.179641740119418"/>
  </r>
  <r>
    <x v="25"/>
    <x v="2"/>
    <x v="1"/>
    <x v="6"/>
    <s v="DACH"/>
    <x v="1"/>
    <x v="3"/>
    <n v="71545.7"/>
    <n v="69135.22"/>
    <n v="589"/>
    <n v="564"/>
    <n v="41398.800000000003"/>
    <n v="2111.7199999999998"/>
    <n v="467666.6"/>
    <n v="4333"/>
    <n v="3"/>
    <n v="6"/>
    <n v="121.46977928692699"/>
    <n v="0.57863435538404129"/>
    <n v="1.0348661651760129"/>
    <n v="0.15298441239977367"/>
    <n v="1.0186757215619695E-2"/>
    <n v="33.880296630235073"/>
  </r>
  <r>
    <x v="25"/>
    <x v="2"/>
    <x v="1"/>
    <x v="6"/>
    <s v="DACH"/>
    <x v="2"/>
    <x v="0"/>
    <n v="19015.93"/>
    <n v="19958.86"/>
    <n v="250"/>
    <n v="257"/>
    <n v="8969.35"/>
    <n v="358.6"/>
    <n v="183625.19"/>
    <n v="2472"/>
    <n v="1"/>
    <n v="4"/>
    <n v="76.063720000000004"/>
    <n v="0.47167558988700525"/>
    <n v="0.95275631974972519"/>
    <n v="0.10355839522888989"/>
    <n v="1.6E-2"/>
    <n v="53.02824874511991"/>
  </r>
  <r>
    <x v="25"/>
    <x v="2"/>
    <x v="1"/>
    <x v="6"/>
    <s v="DACH"/>
    <x v="2"/>
    <x v="1"/>
    <n v="18637.86"/>
    <n v="18504.7"/>
    <n v="97"/>
    <n v="98"/>
    <n v="10265.58"/>
    <n v="495.61"/>
    <n v="152871.29"/>
    <n v="884"/>
    <n v="1"/>
    <n v="2"/>
    <n v="192.14288659793814"/>
    <n v="0.55079177545061497"/>
    <n v="1.0071960096624102"/>
    <n v="0.12191864149246075"/>
    <n v="2.0618556701030927E-2"/>
    <n v="37.605899800246164"/>
  </r>
  <r>
    <x v="25"/>
    <x v="2"/>
    <x v="1"/>
    <x v="6"/>
    <s v="DACH"/>
    <x v="2"/>
    <x v="2"/>
    <n v="5804.38"/>
    <n v="5420.07"/>
    <n v="39"/>
    <n v="36"/>
    <n v="3367.5"/>
    <n v="287.48"/>
    <n v="52752.49"/>
    <n v="372"/>
    <n v="0"/>
    <n v="1"/>
    <n v="148.83025641025642"/>
    <n v="0.58016532342816973"/>
    <n v="1.0709049883119592"/>
    <n v="0.11003044595620037"/>
    <n v="2.564102564102564E-2"/>
    <n v="20.190552386252957"/>
  </r>
  <r>
    <x v="25"/>
    <x v="2"/>
    <x v="1"/>
    <x v="6"/>
    <s v="DACH"/>
    <x v="2"/>
    <x v="3"/>
    <n v="8307.4599999999991"/>
    <n v="8406.2199999999993"/>
    <n v="68"/>
    <n v="68"/>
    <n v="4426.6400000000003"/>
    <n v="260.39"/>
    <n v="70595.44"/>
    <n v="594"/>
    <n v="0"/>
    <n v="2"/>
    <n v="122.16852941176469"/>
    <n v="0.53285119639456591"/>
    <n v="0.98825155658548069"/>
    <n v="0.1176770057669447"/>
    <n v="2.9411764705882353E-2"/>
    <n v="31.903913360728136"/>
  </r>
  <r>
    <x v="26"/>
    <x v="2"/>
    <x v="2"/>
    <x v="0"/>
    <s v="DACH"/>
    <x v="0"/>
    <x v="0"/>
    <n v="1182839.4099999999"/>
    <n v="1183629.47"/>
    <n v="15557"/>
    <n v="15825"/>
    <n v="654682.80000000005"/>
    <n v="22767.61"/>
    <n v="6630399.8499999996"/>
    <n v="90105"/>
    <n v="47"/>
    <n v="160"/>
    <n v="76.032616185639895"/>
    <n v="0.55348409468365622"/>
    <n v="0.9993325107053983"/>
    <n v="0.17839639188577744"/>
    <n v="1.0284759272353282E-2"/>
    <n v="51.952726263318809"/>
  </r>
  <r>
    <x v="26"/>
    <x v="2"/>
    <x v="2"/>
    <x v="0"/>
    <s v="DACH"/>
    <x v="0"/>
    <x v="1"/>
    <n v="1156266.8500000001"/>
    <n v="1102616.05"/>
    <n v="6014"/>
    <n v="5689"/>
    <n v="752562.47"/>
    <n v="30653.49"/>
    <n v="5534590.9800000004"/>
    <n v="31595"/>
    <n v="45"/>
    <n v="82"/>
    <n v="192.26252909876956"/>
    <n v="0.65085535402143535"/>
    <n v="1.0486577353921158"/>
    <n v="0.20891640487586671"/>
    <n v="1.3634852011972065E-2"/>
    <n v="37.720561345543366"/>
  </r>
  <r>
    <x v="26"/>
    <x v="2"/>
    <x v="2"/>
    <x v="0"/>
    <s v="DACH"/>
    <x v="0"/>
    <x v="2"/>
    <n v="359035.45"/>
    <n v="315425.2"/>
    <n v="2429"/>
    <n v="2174"/>
    <n v="242776.29"/>
    <n v="21508.25"/>
    <n v="1994281.83"/>
    <n v="14686"/>
    <n v="18"/>
    <n v="49"/>
    <n v="147.81204199258954"/>
    <n v="0.67619030377083933"/>
    <n v="1.1382586109163124"/>
    <n v="0.18003245308613175"/>
    <n v="2.0172910662824207E-2"/>
    <n v="16.692917833854452"/>
  </r>
  <r>
    <x v="26"/>
    <x v="2"/>
    <x v="2"/>
    <x v="0"/>
    <s v="DACH"/>
    <x v="0"/>
    <x v="3"/>
    <n v="485988.71"/>
    <n v="477623.52"/>
    <n v="4002"/>
    <n v="3958"/>
    <n v="299276.53999999998"/>
    <n v="15159.55"/>
    <n v="2730691.43"/>
    <n v="23152"/>
    <n v="26"/>
    <n v="67"/>
    <n v="121.43645927036482"/>
    <n v="0.6158096553312935"/>
    <n v="1.0175141919309167"/>
    <n v="0.17797276713905386"/>
    <n v="1.6741629185407298E-2"/>
    <n v="32.058254367708805"/>
  </r>
  <r>
    <x v="26"/>
    <x v="2"/>
    <x v="2"/>
    <x v="0"/>
    <s v="DACH"/>
    <x v="1"/>
    <x v="0"/>
    <n v="846104.75"/>
    <n v="867700.31"/>
    <n v="11128"/>
    <n v="11308"/>
    <n v="440211.73"/>
    <n v="16565.12"/>
    <n v="5468185.8200000003"/>
    <n v="80746"/>
    <n v="39"/>
    <n v="107"/>
    <n v="76.033856038820986"/>
    <n v="0.52028041445222939"/>
    <n v="0.97511172953251557"/>
    <n v="0.1547322599947783"/>
    <n v="9.6153846153846159E-3"/>
    <n v="51.077489930649463"/>
  </r>
  <r>
    <x v="26"/>
    <x v="2"/>
    <x v="2"/>
    <x v="0"/>
    <s v="DACH"/>
    <x v="1"/>
    <x v="1"/>
    <n v="974093.1"/>
    <n v="923059.37"/>
    <n v="5066"/>
    <n v="4838"/>
    <n v="596870.05000000005"/>
    <n v="24189.82"/>
    <n v="4843792.8499999996"/>
    <n v="26715"/>
    <n v="51"/>
    <n v="48"/>
    <n v="192.28051717331226"/>
    <n v="0.61274435677657513"/>
    <n v="1.0552875921729714"/>
    <n v="0.20110131257987221"/>
    <n v="9.4749309119621008E-3"/>
    <n v="40.268720478283839"/>
  </r>
  <r>
    <x v="26"/>
    <x v="2"/>
    <x v="2"/>
    <x v="0"/>
    <s v="DACH"/>
    <x v="1"/>
    <x v="2"/>
    <n v="295696.07"/>
    <n v="260118.27"/>
    <n v="2000"/>
    <n v="1745"/>
    <n v="190784.38"/>
    <n v="17694.150000000001"/>
    <n v="1645954.67"/>
    <n v="11962"/>
    <n v="15"/>
    <n v="17"/>
    <n v="147.84803500000001"/>
    <n v="0.64520431401066647"/>
    <n v="1.13677547524824"/>
    <n v="0.17965019048793124"/>
    <n v="8.5000000000000006E-3"/>
    <n v="16.711515953012718"/>
  </r>
  <r>
    <x v="26"/>
    <x v="2"/>
    <x v="2"/>
    <x v="0"/>
    <s v="DACH"/>
    <x v="1"/>
    <x v="3"/>
    <n v="386374.47"/>
    <n v="363791.5"/>
    <n v="3182"/>
    <n v="3026"/>
    <n v="227200.05"/>
    <n v="11906.82"/>
    <n v="2159820.0299999998"/>
    <n v="19937"/>
    <n v="17"/>
    <n v="26"/>
    <n v="121.42503771213073"/>
    <n v="0.58803069985447021"/>
    <n v="1.0620766840346736"/>
    <n v="0.17889197462438572"/>
    <n v="8.1709616593337517E-3"/>
    <n v="32.449845550701191"/>
  </r>
  <r>
    <x v="26"/>
    <x v="2"/>
    <x v="2"/>
    <x v="0"/>
    <s v="DACH"/>
    <x v="2"/>
    <x v="0"/>
    <n v="99668.28"/>
    <n v="100534.43"/>
    <n v="1311"/>
    <n v="1303"/>
    <n v="46969.43"/>
    <n v="1804.83"/>
    <n v="856979.3"/>
    <n v="11895"/>
    <n v="6"/>
    <n v="32"/>
    <n v="76.024622425629289"/>
    <n v="0.47125755556331461"/>
    <n v="0.99138454358372552"/>
    <n v="0.11630185233178911"/>
    <n v="2.4408848207475211E-2"/>
    <n v="55.223084722660865"/>
  </r>
  <r>
    <x v="26"/>
    <x v="2"/>
    <x v="2"/>
    <x v="0"/>
    <s v="DACH"/>
    <x v="2"/>
    <x v="1"/>
    <n v="106887.8"/>
    <n v="97775.71"/>
    <n v="556"/>
    <n v="519"/>
    <n v="58375.88"/>
    <n v="2478.52"/>
    <n v="758085.01"/>
    <n v="4046"/>
    <n v="5"/>
    <n v="13"/>
    <n v="192.24424460431655"/>
    <n v="0.54614165508130952"/>
    <n v="1.0931938003825286"/>
    <n v="0.14099711587754518"/>
    <n v="2.3381294964028777E-2"/>
    <n v="43.125655633200459"/>
  </r>
  <r>
    <x v="26"/>
    <x v="2"/>
    <x v="2"/>
    <x v="0"/>
    <s v="DACH"/>
    <x v="2"/>
    <x v="2"/>
    <n v="28881.84"/>
    <n v="24973.29"/>
    <n v="195"/>
    <n v="170"/>
    <n v="16870.32"/>
    <n v="1464.94"/>
    <n v="248847.17"/>
    <n v="1776"/>
    <n v="1"/>
    <n v="6"/>
    <n v="148.11199999999999"/>
    <n v="0.58411513947864813"/>
    <n v="1.1565092144447127"/>
    <n v="0.11606256161161085"/>
    <n v="3.0769230769230771E-2"/>
    <n v="19.715374008491814"/>
  </r>
  <r>
    <x v="26"/>
    <x v="2"/>
    <x v="2"/>
    <x v="0"/>
    <s v="DACH"/>
    <x v="2"/>
    <x v="3"/>
    <n v="45492.12"/>
    <n v="43007.58"/>
    <n v="375"/>
    <n v="352"/>
    <n v="24371.38"/>
    <n v="1296.8800000000001"/>
    <n v="355707.3"/>
    <n v="3245"/>
    <n v="2"/>
    <n v="7"/>
    <n v="121.31232000000001"/>
    <n v="0.53572750621426302"/>
    <n v="1.057769816390506"/>
    <n v="0.12789200558998931"/>
    <n v="1.8666666666666668E-2"/>
    <n v="35.078125963851704"/>
  </r>
  <r>
    <x v="26"/>
    <x v="2"/>
    <x v="2"/>
    <x v="1"/>
    <s v="Western Europe"/>
    <x v="0"/>
    <x v="0"/>
    <n v="576154.36"/>
    <n v="615075.76"/>
    <n v="7578"/>
    <n v="8230"/>
    <n v="327094.77"/>
    <n v="11199.76"/>
    <n v="4912138.34"/>
    <n v="67890"/>
    <n v="27"/>
    <n v="132"/>
    <n v="76.029870678279224"/>
    <n v="0.56772072331449519"/>
    <n v="0.9367209658855683"/>
    <n v="0.11729196535617113"/>
    <n v="1.7418844022169439E-2"/>
    <n v="51.443455931198521"/>
  </r>
  <r>
    <x v="26"/>
    <x v="2"/>
    <x v="2"/>
    <x v="1"/>
    <s v="Western Europe"/>
    <x v="0"/>
    <x v="1"/>
    <n v="573032.19999999995"/>
    <n v="619439.99"/>
    <n v="2980"/>
    <n v="3216"/>
    <n v="379585.89"/>
    <n v="14327.24"/>
    <n v="4104754.42"/>
    <n v="22243"/>
    <n v="29"/>
    <n v="36"/>
    <n v="192.29268456375837"/>
    <n v="0.66241633541710232"/>
    <n v="0.92508105587435507"/>
    <n v="0.13960206662010244"/>
    <n v="1.2080536912751677E-2"/>
    <n v="39.995993645670758"/>
  </r>
  <r>
    <x v="26"/>
    <x v="2"/>
    <x v="2"/>
    <x v="1"/>
    <s v="Western Europe"/>
    <x v="0"/>
    <x v="2"/>
    <n v="182240.34"/>
    <n v="186888.43"/>
    <n v="1233"/>
    <n v="1263"/>
    <n v="126831.05"/>
    <n v="9346.19"/>
    <n v="1402083.12"/>
    <n v="10086"/>
    <n v="7"/>
    <n v="27"/>
    <n v="147.80238442822383"/>
    <n v="0.69595485829317483"/>
    <n v="0.97512906497207985"/>
    <n v="0.12997827118837291"/>
    <n v="2.1897810218978103E-2"/>
    <n v="19.498890991944311"/>
  </r>
  <r>
    <x v="26"/>
    <x v="2"/>
    <x v="2"/>
    <x v="1"/>
    <s v="Western Europe"/>
    <x v="0"/>
    <x v="3"/>
    <n v="255015.58"/>
    <n v="272842.08"/>
    <n v="2100"/>
    <n v="2285"/>
    <n v="160785.85999999999"/>
    <n v="7282.6"/>
    <n v="1981388.31"/>
    <n v="17819"/>
    <n v="13"/>
    <n v="37"/>
    <n v="121.43599047619047"/>
    <n v="0.63049426235055905"/>
    <n v="0.93466367064787059"/>
    <n v="0.12870550346590062"/>
    <n v="1.7619047619047618E-2"/>
    <n v="35.017106527888387"/>
  </r>
  <r>
    <x v="26"/>
    <x v="2"/>
    <x v="2"/>
    <x v="1"/>
    <s v="Western Europe"/>
    <x v="1"/>
    <x v="0"/>
    <n v="540204.02"/>
    <n v="599740.42000000004"/>
    <n v="7105"/>
    <n v="7738"/>
    <n v="280801.94"/>
    <n v="10403.75"/>
    <n v="4682235.22"/>
    <n v="68868"/>
    <n v="28"/>
    <n v="144"/>
    <n v="76.031529908515139"/>
    <n v="0.5198072017309312"/>
    <n v="0.90072971903411148"/>
    <n v="0.11537310592439652"/>
    <n v="2.0267417311752287E-2"/>
    <n v="51.923971644839604"/>
  </r>
  <r>
    <x v="26"/>
    <x v="2"/>
    <x v="2"/>
    <x v="1"/>
    <s v="Western Europe"/>
    <x v="1"/>
    <x v="1"/>
    <n v="543099.05000000005"/>
    <n v="577533.34"/>
    <n v="2825"/>
    <n v="3053"/>
    <n v="335260.44"/>
    <n v="14649.14"/>
    <n v="3901849.9"/>
    <n v="22505"/>
    <n v="20"/>
    <n v="59"/>
    <n v="192.24745132743365"/>
    <n v="0.61730993637348464"/>
    <n v="0.9403769659427802"/>
    <n v="0.13919014414162884"/>
    <n v="2.088495575221239E-2"/>
    <n v="37.073783853523146"/>
  </r>
  <r>
    <x v="26"/>
    <x v="2"/>
    <x v="2"/>
    <x v="1"/>
    <s v="Western Europe"/>
    <x v="1"/>
    <x v="2"/>
    <n v="170696.23"/>
    <n v="176975.61"/>
    <n v="1155"/>
    <n v="1220"/>
    <n v="110771.36"/>
    <n v="9667.65"/>
    <n v="1362831.83"/>
    <n v="9701"/>
    <n v="7"/>
    <n v="23"/>
    <n v="147.78894372294374"/>
    <n v="0.64893852664467166"/>
    <n v="0.96451838759024489"/>
    <n v="0.12525113241594893"/>
    <n v="1.9913419913419914E-2"/>
    <n v="17.656434604066138"/>
  </r>
  <r>
    <x v="26"/>
    <x v="2"/>
    <x v="2"/>
    <x v="1"/>
    <s v="Western Europe"/>
    <x v="1"/>
    <x v="3"/>
    <n v="232338.07"/>
    <n v="246321.84"/>
    <n v="1913"/>
    <n v="2037"/>
    <n v="136704.26999999999"/>
    <n v="7078.72"/>
    <n v="1880087.81"/>
    <n v="17572"/>
    <n v="11"/>
    <n v="21"/>
    <n v="121.45220595922635"/>
    <n v="0.58838514927837693"/>
    <n v="0.94322967870002927"/>
    <n v="0.12357830775999766"/>
    <n v="1.097752221641401E-2"/>
    <n v="32.822045511052849"/>
  </r>
  <r>
    <x v="26"/>
    <x v="2"/>
    <x v="2"/>
    <x v="1"/>
    <s v="Western Europe"/>
    <x v="2"/>
    <x v="0"/>
    <n v="59276.11"/>
    <n v="65169.16"/>
    <n v="780"/>
    <n v="842"/>
    <n v="28253.09"/>
    <n v="1133.01"/>
    <n v="709542.79"/>
    <n v="10179"/>
    <n v="2"/>
    <n v="12"/>
    <n v="75.995012820512827"/>
    <n v="0.47663535950655334"/>
    <n v="0.9095730250320857"/>
    <n v="8.3541275925022085E-2"/>
    <n v="1.5384615384615385E-2"/>
    <n v="52.317375839577764"/>
  </r>
  <r>
    <x v="26"/>
    <x v="2"/>
    <x v="2"/>
    <x v="1"/>
    <s v="Western Europe"/>
    <x v="2"/>
    <x v="1"/>
    <n v="54218.5"/>
    <n v="56631.23"/>
    <n v="282"/>
    <n v="295"/>
    <n v="29936.75"/>
    <n v="1438.83"/>
    <n v="557908.57999999996"/>
    <n v="3208"/>
    <n v="2"/>
    <n v="8"/>
    <n v="192.26418439716312"/>
    <n v="0.55215009636932044"/>
    <n v="0.95739576908359569"/>
    <n v="9.7181692384082002E-2"/>
    <n v="2.8368794326241134E-2"/>
    <n v="37.682353022942252"/>
  </r>
  <r>
    <x v="26"/>
    <x v="2"/>
    <x v="2"/>
    <x v="1"/>
    <s v="Western Europe"/>
    <x v="2"/>
    <x v="2"/>
    <n v="18287.900000000001"/>
    <n v="17820.439999999999"/>
    <n v="124"/>
    <n v="121"/>
    <n v="10737.12"/>
    <n v="952.06"/>
    <n v="203797.58"/>
    <n v="1424"/>
    <n v="1"/>
    <n v="4"/>
    <n v="147.48306451612905"/>
    <n v="0.58711607128210452"/>
    <n v="1.0262316755366312"/>
    <n v="8.9735609225585516E-2"/>
    <n v="3.2258064516129031E-2"/>
    <n v="19.208768354935614"/>
  </r>
  <r>
    <x v="26"/>
    <x v="2"/>
    <x v="2"/>
    <x v="1"/>
    <s v="Western Europe"/>
    <x v="2"/>
    <x v="3"/>
    <n v="23271.5"/>
    <n v="25557.16"/>
    <n v="192"/>
    <n v="207"/>
    <n v="12198.73"/>
    <n v="767.07"/>
    <n v="265355.65000000002"/>
    <n v="2239"/>
    <n v="1"/>
    <n v="4"/>
    <n v="121.20572916666667"/>
    <n v="0.52419182261564568"/>
    <n v="0.91056674528781756"/>
    <n v="8.7699282076714777E-2"/>
    <n v="2.0833333333333332E-2"/>
    <n v="30.338169919303322"/>
  </r>
  <r>
    <x v="26"/>
    <x v="2"/>
    <x v="2"/>
    <x v="2"/>
    <s v="Southern Europe"/>
    <x v="0"/>
    <x v="0"/>
    <n v="406361.32"/>
    <n v="404323.53"/>
    <n v="5345"/>
    <n v="5231"/>
    <n v="227096.29"/>
    <n v="7672.12"/>
    <n v="3801324.68"/>
    <n v="54056"/>
    <n v="19"/>
    <n v="48"/>
    <n v="76.026439663236673"/>
    <n v="0.5588531162365552"/>
    <n v="1.0050399985378045"/>
    <n v="0.10689992416012199"/>
    <n v="8.9803554724041165E-3"/>
    <n v="52.965975506118255"/>
  </r>
  <r>
    <x v="26"/>
    <x v="2"/>
    <x v="2"/>
    <x v="2"/>
    <s v="Southern Europe"/>
    <x v="0"/>
    <x v="1"/>
    <n v="444746.92"/>
    <n v="442762.26"/>
    <n v="2313"/>
    <n v="2339"/>
    <n v="288198.51"/>
    <n v="11323.87"/>
    <n v="3242144.09"/>
    <n v="18831"/>
    <n v="17"/>
    <n v="30"/>
    <n v="192.28141807176826"/>
    <n v="0.64800563430546076"/>
    <n v="1.0044824506948717"/>
    <n v="0.13717679031347432"/>
    <n v="1.2970168612191959E-2"/>
    <n v="39.275170061118679"/>
  </r>
  <r>
    <x v="26"/>
    <x v="2"/>
    <x v="2"/>
    <x v="2"/>
    <s v="Southern Europe"/>
    <x v="0"/>
    <x v="2"/>
    <n v="136673.62"/>
    <n v="128231.77"/>
    <n v="924"/>
    <n v="854"/>
    <n v="94551.34"/>
    <n v="7986.26"/>
    <n v="1161200.75"/>
    <n v="8193"/>
    <n v="6"/>
    <n v="9"/>
    <n v="147.91517316017317"/>
    <n v="0.69180387553940548"/>
    <n v="1.0658327495596449"/>
    <n v="0.11770025122701651"/>
    <n v="9.74025974025974E-3"/>
    <n v="17.113595099583534"/>
  </r>
  <r>
    <x v="26"/>
    <x v="2"/>
    <x v="2"/>
    <x v="2"/>
    <s v="Southern Europe"/>
    <x v="0"/>
    <x v="3"/>
    <n v="184851.49"/>
    <n v="191501.04"/>
    <n v="1522"/>
    <n v="1571"/>
    <n v="117045.62"/>
    <n v="5846.89"/>
    <n v="1509327.82"/>
    <n v="13449"/>
    <n v="7"/>
    <n v="20"/>
    <n v="121.45301576872535"/>
    <n v="0.63318732242839915"/>
    <n v="0.96527668988116189"/>
    <n v="0.12247272431511928"/>
    <n v="1.3140604467805518E-2"/>
    <n v="31.615352777288436"/>
  </r>
  <r>
    <x v="26"/>
    <x v="2"/>
    <x v="2"/>
    <x v="2"/>
    <s v="Southern Europe"/>
    <x v="1"/>
    <x v="0"/>
    <n v="338215.11"/>
    <n v="361433.88"/>
    <n v="4448"/>
    <n v="4740"/>
    <n v="178894.51"/>
    <n v="6043.85"/>
    <n v="3339900.17"/>
    <n v="44847"/>
    <n v="18"/>
    <n v="66"/>
    <n v="76.037569694244596"/>
    <n v="0.52893707203087414"/>
    <n v="0.93575928742485337"/>
    <n v="0.10126503571512438"/>
    <n v="1.4838129496402877E-2"/>
    <n v="55.960209138214871"/>
  </r>
  <r>
    <x v="26"/>
    <x v="2"/>
    <x v="2"/>
    <x v="2"/>
    <s v="Southern Europe"/>
    <x v="1"/>
    <x v="1"/>
    <n v="374460.98"/>
    <n v="359363.08"/>
    <n v="1948"/>
    <n v="1869"/>
    <n v="230361.66"/>
    <n v="8830.75"/>
    <n v="2978648.65"/>
    <n v="17241"/>
    <n v="15"/>
    <n v="16"/>
    <n v="192.22842915811088"/>
    <n v="0.61518201442510778"/>
    <n v="1.0420129413405517"/>
    <n v="0.12571505538258096"/>
    <n v="8.2135523613963042E-3"/>
    <n v="42.404210287914388"/>
  </r>
  <r>
    <x v="26"/>
    <x v="2"/>
    <x v="2"/>
    <x v="2"/>
    <s v="Southern Europe"/>
    <x v="1"/>
    <x v="2"/>
    <n v="115829.68"/>
    <n v="105046.92"/>
    <n v="783"/>
    <n v="704"/>
    <n v="74911.73"/>
    <n v="6374.78"/>
    <n v="1011601.44"/>
    <n v="7308"/>
    <n v="5"/>
    <n v="7"/>
    <n v="147.93062579821199"/>
    <n v="0.64674036913509558"/>
    <n v="1.1026470837983635"/>
    <n v="0.11450130003769073"/>
    <n v="8.9399744572158362E-3"/>
    <n v="18.169988611371686"/>
  </r>
  <r>
    <x v="26"/>
    <x v="2"/>
    <x v="2"/>
    <x v="2"/>
    <s v="Southern Europe"/>
    <x v="1"/>
    <x v="3"/>
    <n v="157728.82999999999"/>
    <n v="157833.69"/>
    <n v="1299"/>
    <n v="1324"/>
    <n v="91507.44"/>
    <n v="4758.4399999999996"/>
    <n v="1347165.23"/>
    <n v="12190"/>
    <n v="6"/>
    <n v="20"/>
    <n v="121.42327174749806"/>
    <n v="0.58015671580141692"/>
    <n v="0.9993356298012166"/>
    <n v="0.11708202267067121"/>
    <n v="1.5396458814472672E-2"/>
    <n v="33.14717218247997"/>
  </r>
  <r>
    <x v="26"/>
    <x v="2"/>
    <x v="2"/>
    <x v="2"/>
    <s v="Southern Europe"/>
    <x v="2"/>
    <x v="0"/>
    <n v="38732.230000000003"/>
    <n v="40414.35"/>
    <n v="509"/>
    <n v="521"/>
    <n v="18267.89"/>
    <n v="628.9"/>
    <n v="517509.17"/>
    <n v="7676"/>
    <n v="2"/>
    <n v="12"/>
    <n v="76.094754420432224"/>
    <n v="0.47164570694741814"/>
    <n v="0.95837815033521523"/>
    <n v="7.4843562675420819E-2"/>
    <n v="2.3575638506876228E-2"/>
    <n v="61.587263475910326"/>
  </r>
  <r>
    <x v="26"/>
    <x v="2"/>
    <x v="2"/>
    <x v="2"/>
    <s v="Southern Europe"/>
    <x v="2"/>
    <x v="1"/>
    <n v="40594.18"/>
    <n v="40018.53"/>
    <n v="211"/>
    <n v="205"/>
    <n v="22396.21"/>
    <n v="1060.8499999999999"/>
    <n v="463800.29"/>
    <n v="2565"/>
    <n v="2"/>
    <n v="3"/>
    <n v="192.38947867298577"/>
    <n v="0.55170987565212548"/>
    <n v="1.0143845863403778"/>
    <n v="8.7525128541855804E-2"/>
    <n v="1.4218009478672985E-2"/>
    <n v="38.26571145779328"/>
  </r>
  <r>
    <x v="26"/>
    <x v="2"/>
    <x v="2"/>
    <x v="2"/>
    <s v="Southern Europe"/>
    <x v="2"/>
    <x v="2"/>
    <n v="12241.85"/>
    <n v="11880.6"/>
    <n v="83"/>
    <n v="82"/>
    <n v="7157.43"/>
    <n v="718.53"/>
    <n v="153683.20000000001"/>
    <n v="1147"/>
    <n v="1"/>
    <n v="1"/>
    <n v="147.4921686746988"/>
    <n v="0.58466898385456445"/>
    <n v="1.0304067134656498"/>
    <n v="7.9656397055761455E-2"/>
    <n v="1.2048192771084338E-2"/>
    <n v="17.037354042280768"/>
  </r>
  <r>
    <x v="26"/>
    <x v="2"/>
    <x v="2"/>
    <x v="2"/>
    <s v="Southern Europe"/>
    <x v="2"/>
    <x v="3"/>
    <n v="17875.939999999999"/>
    <n v="18119.310000000001"/>
    <n v="147"/>
    <n v="152"/>
    <n v="9408.31"/>
    <n v="555.52"/>
    <n v="218328.31"/>
    <n v="1984"/>
    <n v="1"/>
    <n v="4"/>
    <n v="121.60503401360543"/>
    <n v="0.52631134362724419"/>
    <n v="0.98656847308203222"/>
    <n v="8.187641813377293E-2"/>
    <n v="2.7210884353741496E-2"/>
    <n v="32.178751440092164"/>
  </r>
  <r>
    <x v="26"/>
    <x v="2"/>
    <x v="2"/>
    <x v="3"/>
    <s v="Southern Europe"/>
    <x v="0"/>
    <x v="0"/>
    <n v="333573.68"/>
    <n v="329890.96999999997"/>
    <n v="4387"/>
    <n v="4264"/>
    <n v="187474.51"/>
    <n v="6405.71"/>
    <n v="3223683.74"/>
    <n v="43455"/>
    <n v="16"/>
    <n v="81"/>
    <n v="76.036854342375193"/>
    <n v="0.56201829233049805"/>
    <n v="1.0111634155975837"/>
    <n v="0.10347593216448707"/>
    <n v="1.8463642580351037E-2"/>
    <n v="52.074427346851479"/>
  </r>
  <r>
    <x v="26"/>
    <x v="2"/>
    <x v="2"/>
    <x v="3"/>
    <s v="Southern Europe"/>
    <x v="0"/>
    <x v="1"/>
    <n v="371589.49"/>
    <n v="338520.54"/>
    <n v="1933"/>
    <n v="1730"/>
    <n v="242947.32"/>
    <n v="8838.9500000000007"/>
    <n v="2707204.89"/>
    <n v="15222"/>
    <n v="19"/>
    <n v="24"/>
    <n v="192.23460424211069"/>
    <n v="0.65380568217900892"/>
    <n v="1.0976866868994124"/>
    <n v="0.13725946320967231"/>
    <n v="1.2415933781686497E-2"/>
    <n v="42.040003620339519"/>
  </r>
  <r>
    <x v="26"/>
    <x v="2"/>
    <x v="2"/>
    <x v="3"/>
    <s v="Southern Europe"/>
    <x v="0"/>
    <x v="2"/>
    <n v="112176.92"/>
    <n v="95576.66"/>
    <n v="759"/>
    <n v="649"/>
    <n v="77880.259999999995"/>
    <n v="6169.5"/>
    <n v="973640.48"/>
    <n v="6929"/>
    <n v="5"/>
    <n v="7"/>
    <n v="147.79567852437418"/>
    <n v="0.69426277704896866"/>
    <n v="1.1736852909486479"/>
    <n v="0.11521390318529073"/>
    <n v="9.22266139657444E-3"/>
    <n v="18.182497771294269"/>
  </r>
  <r>
    <x v="26"/>
    <x v="2"/>
    <x v="2"/>
    <x v="3"/>
    <s v="Southern Europe"/>
    <x v="0"/>
    <x v="3"/>
    <n v="152209.32999999999"/>
    <n v="149502.79"/>
    <n v="1253"/>
    <n v="1213"/>
    <n v="95055.47"/>
    <n v="4244.05"/>
    <n v="1235340.96"/>
    <n v="10991"/>
    <n v="7"/>
    <n v="25"/>
    <n v="121.47592178770948"/>
    <n v="0.6245048841618317"/>
    <n v="1.0181036086349959"/>
    <n v="0.12321240445228983"/>
    <n v="1.9952114924181964E-2"/>
    <n v="35.864169837772877"/>
  </r>
  <r>
    <x v="26"/>
    <x v="2"/>
    <x v="2"/>
    <x v="3"/>
    <s v="Southern Europe"/>
    <x v="1"/>
    <x v="0"/>
    <n v="300929.28999999998"/>
    <n v="289079.63"/>
    <n v="3958"/>
    <n v="3861"/>
    <n v="156094.93"/>
    <n v="5897.4"/>
    <n v="3040370.42"/>
    <n v="41524"/>
    <n v="16"/>
    <n v="78"/>
    <n v="76.030644264780193"/>
    <n v="0.51870966099710669"/>
    <n v="1.0409909892301992"/>
    <n v="9.8977837707025187E-2"/>
    <n v="1.9706922688226377E-2"/>
    <n v="51.027451080137006"/>
  </r>
  <r>
    <x v="26"/>
    <x v="2"/>
    <x v="2"/>
    <x v="3"/>
    <s v="Southern Europe"/>
    <x v="1"/>
    <x v="1"/>
    <n v="331981.18"/>
    <n v="316812.36"/>
    <n v="1727"/>
    <n v="1671"/>
    <n v="203523.39"/>
    <n v="9077.5499999999993"/>
    <n v="2650528.0299999998"/>
    <n v="14237"/>
    <n v="17"/>
    <n v="18"/>
    <n v="192.22998262883613"/>
    <n v="0.61305701124383016"/>
    <n v="1.0478795082363579"/>
    <n v="0.12525095990024299"/>
    <n v="1.0422698320787493E-2"/>
    <n v="36.571671871815639"/>
  </r>
  <r>
    <x v="26"/>
    <x v="2"/>
    <x v="2"/>
    <x v="3"/>
    <s v="Southern Europe"/>
    <x v="1"/>
    <x v="2"/>
    <n v="96492.07"/>
    <n v="86900.51"/>
    <n v="653"/>
    <n v="596"/>
    <n v="62399.040000000001"/>
    <n v="5205.33"/>
    <n v="902249.49"/>
    <n v="6616"/>
    <n v="4"/>
    <n v="6"/>
    <n v="147.76733537519144"/>
    <n v="0.64667531746391171"/>
    <n v="1.1103740357795371"/>
    <n v="0.10694610644778531"/>
    <n v="9.1883614088820835E-3"/>
    <n v="18.537166711812702"/>
  </r>
  <r>
    <x v="26"/>
    <x v="2"/>
    <x v="2"/>
    <x v="3"/>
    <s v="Southern Europe"/>
    <x v="1"/>
    <x v="3"/>
    <n v="134214.81"/>
    <n v="126133.51"/>
    <n v="1105"/>
    <n v="1024"/>
    <n v="78948.39"/>
    <n v="3768.08"/>
    <n v="1232500.93"/>
    <n v="10833"/>
    <n v="6"/>
    <n v="24"/>
    <n v="121.4613665158371"/>
    <n v="0.58822413115214334"/>
    <n v="1.0640694134334325"/>
    <n v="0.10889631539669507"/>
    <n v="2.171945701357466E-2"/>
    <n v="35.618885480138424"/>
  </r>
  <r>
    <x v="26"/>
    <x v="2"/>
    <x v="2"/>
    <x v="3"/>
    <s v="Southern Europe"/>
    <x v="2"/>
    <x v="0"/>
    <n v="32661.61"/>
    <n v="32974.370000000003"/>
    <n v="430"/>
    <n v="431"/>
    <n v="15743.97"/>
    <n v="560.41"/>
    <n v="456236.27"/>
    <n v="6420"/>
    <n v="2"/>
    <n v="6"/>
    <n v="75.957232558139538"/>
    <n v="0.48203288202877931"/>
    <n v="0.99051505760382985"/>
    <n v="7.1589244756888798E-2"/>
    <n v="1.3953488372093023E-2"/>
    <n v="58.281633090059067"/>
  </r>
  <r>
    <x v="26"/>
    <x v="2"/>
    <x v="2"/>
    <x v="3"/>
    <s v="Southern Europe"/>
    <x v="2"/>
    <x v="1"/>
    <n v="35317.03"/>
    <n v="31852.77"/>
    <n v="184"/>
    <n v="165"/>
    <n v="19805.05"/>
    <n v="928.74"/>
    <n v="393493.5"/>
    <n v="2214"/>
    <n v="1"/>
    <n v="6"/>
    <n v="191.94038043478261"/>
    <n v="0.56077903493017389"/>
    <n v="1.1087585161353313"/>
    <n v="8.9752511794985168E-2"/>
    <n v="3.2608695652173912E-2"/>
    <n v="38.026821284751385"/>
  </r>
  <r>
    <x v="26"/>
    <x v="2"/>
    <x v="2"/>
    <x v="3"/>
    <s v="Southern Europe"/>
    <x v="2"/>
    <x v="2"/>
    <n v="11245.94"/>
    <n v="9534.77"/>
    <n v="76"/>
    <n v="64"/>
    <n v="6567.94"/>
    <n v="673.13"/>
    <n v="136014.48000000001"/>
    <n v="1024"/>
    <n v="0"/>
    <n v="2"/>
    <n v="147.97289473684211"/>
    <n v="0.58402765798145817"/>
    <n v="1.1794663111957604"/>
    <n v="8.268193210017051E-2"/>
    <n v="2.6315789473684209E-2"/>
    <n v="16.706936253026907"/>
  </r>
  <r>
    <x v="26"/>
    <x v="2"/>
    <x v="2"/>
    <x v="3"/>
    <s v="Southern Europe"/>
    <x v="2"/>
    <x v="3"/>
    <n v="14788.61"/>
    <n v="13837.59"/>
    <n v="122"/>
    <n v="116"/>
    <n v="7743.7"/>
    <n v="409.33"/>
    <n v="184725.45"/>
    <n v="1556"/>
    <n v="1"/>
    <n v="3"/>
    <n v="121.21811475409837"/>
    <n v="0.52362595267574163"/>
    <n v="1.0687272856039238"/>
    <n v="8.0057241706543408E-2"/>
    <n v="2.4590163934426229E-2"/>
    <n v="36.128820267266022"/>
  </r>
  <r>
    <x v="26"/>
    <x v="2"/>
    <x v="2"/>
    <x v="4"/>
    <s v="Western Europe"/>
    <x v="0"/>
    <x v="0"/>
    <n v="252011.24"/>
    <n v="264817.98"/>
    <n v="3315"/>
    <n v="3538"/>
    <n v="140350.39999999999"/>
    <n v="4593.2"/>
    <n v="1890051.39"/>
    <n v="25678"/>
    <n v="11"/>
    <n v="29"/>
    <n v="76.021490196078432"/>
    <n v="0.5569211912928963"/>
    <n v="0.95163946194287863"/>
    <n v="0.1333356549633288"/>
    <n v="8.7481146304675718E-3"/>
    <n v="54.866158669337281"/>
  </r>
  <r>
    <x v="26"/>
    <x v="2"/>
    <x v="2"/>
    <x v="4"/>
    <s v="Western Europe"/>
    <x v="0"/>
    <x v="1"/>
    <n v="267706.62"/>
    <n v="264807.57"/>
    <n v="1392"/>
    <n v="1353"/>
    <n v="177962.1"/>
    <n v="6458.49"/>
    <n v="1552809.88"/>
    <n v="8501"/>
    <n v="13"/>
    <n v="14"/>
    <n v="192.31797413793103"/>
    <n v="0.66476540624957281"/>
    <n v="1.0109477610477675"/>
    <n v="0.17240141465354408"/>
    <n v="1.0057471264367816E-2"/>
    <n v="41.45034210783016"/>
  </r>
  <r>
    <x v="26"/>
    <x v="2"/>
    <x v="2"/>
    <x v="4"/>
    <s v="Western Europe"/>
    <x v="0"/>
    <x v="2"/>
    <n v="82776.53"/>
    <n v="77132.14"/>
    <n v="560"/>
    <n v="525"/>
    <n v="56887.56"/>
    <n v="4176.66"/>
    <n v="556604.17000000004"/>
    <n v="4255"/>
    <n v="4"/>
    <n v="7"/>
    <n v="147.81523214285713"/>
    <n v="0.68724262783182621"/>
    <n v="1.0731781848656086"/>
    <n v="0.14871704967643343"/>
    <n v="1.2500000000000001E-2"/>
    <n v="19.818833709231779"/>
  </r>
  <r>
    <x v="26"/>
    <x v="2"/>
    <x v="2"/>
    <x v="4"/>
    <s v="Western Europe"/>
    <x v="0"/>
    <x v="3"/>
    <n v="115211.19"/>
    <n v="112131.11"/>
    <n v="949"/>
    <n v="922"/>
    <n v="71739.17"/>
    <n v="3197.41"/>
    <n v="746905.98"/>
    <n v="6855"/>
    <n v="5"/>
    <n v="12"/>
    <n v="121.4027291886196"/>
    <n v="0.6226753668632361"/>
    <n v="1.0274685589039474"/>
    <n v="0.15425126198614719"/>
    <n v="1.2644889357218124E-2"/>
    <n v="36.032660809842966"/>
  </r>
  <r>
    <x v="26"/>
    <x v="2"/>
    <x v="2"/>
    <x v="4"/>
    <s v="Western Europe"/>
    <x v="1"/>
    <x v="0"/>
    <n v="230154.85"/>
    <n v="232259.5"/>
    <n v="3027"/>
    <n v="3103"/>
    <n v="119845.24"/>
    <n v="4538.2"/>
    <n v="1694083.55"/>
    <n v="25252"/>
    <n v="12"/>
    <n v="49"/>
    <n v="76.033977535513714"/>
    <n v="0.52071568337577945"/>
    <n v="0.99093836850591688"/>
    <n v="0.13585802778145151"/>
    <n v="1.6187644532540468E-2"/>
    <n v="50.715008153012214"/>
  </r>
  <r>
    <x v="26"/>
    <x v="2"/>
    <x v="2"/>
    <x v="4"/>
    <s v="Western Europe"/>
    <x v="1"/>
    <x v="1"/>
    <n v="228475.17"/>
    <n v="228526.63"/>
    <n v="1188"/>
    <n v="1198"/>
    <n v="139814.39999999999"/>
    <n v="5484.95"/>
    <n v="1409382.36"/>
    <n v="7599"/>
    <n v="13"/>
    <n v="22"/>
    <n v="192.31916666666669"/>
    <n v="0.61194570946155757"/>
    <n v="0.99977481836580717"/>
    <n v="0.16211013879867206"/>
    <n v="1.8518518518518517E-2"/>
    <n v="41.654923016618206"/>
  </r>
  <r>
    <x v="26"/>
    <x v="2"/>
    <x v="2"/>
    <x v="4"/>
    <s v="Western Europe"/>
    <x v="1"/>
    <x v="2"/>
    <n v="62118.13"/>
    <n v="56609.15"/>
    <n v="420"/>
    <n v="383"/>
    <n v="39183.71"/>
    <n v="3563.32"/>
    <n v="463555.82"/>
    <n v="3497"/>
    <n v="3"/>
    <n v="7"/>
    <n v="147.90030952380951"/>
    <n v="0.6307934575622286"/>
    <n v="1.0973160699286246"/>
    <n v="0.13400355970074973"/>
    <n v="1.6666666666666666E-2"/>
    <n v="17.432655501049581"/>
  </r>
  <r>
    <x v="26"/>
    <x v="2"/>
    <x v="2"/>
    <x v="4"/>
    <s v="Western Europe"/>
    <x v="1"/>
    <x v="3"/>
    <n v="101151.79"/>
    <n v="99037.35"/>
    <n v="833"/>
    <n v="812"/>
    <n v="59358.9"/>
    <n v="3304.32"/>
    <n v="661683.03"/>
    <n v="5813"/>
    <n v="4"/>
    <n v="10"/>
    <n v="121.43072028811524"/>
    <n v="0.58682995130387716"/>
    <n v="1.0213499250535276"/>
    <n v="0.152870461253933"/>
    <n v="1.2004801920768308E-2"/>
    <n v="30.611983706178574"/>
  </r>
  <r>
    <x v="26"/>
    <x v="2"/>
    <x v="2"/>
    <x v="4"/>
    <s v="Western Europe"/>
    <x v="2"/>
    <x v="0"/>
    <n v="28810.91"/>
    <n v="30068.04"/>
    <n v="379"/>
    <n v="400"/>
    <n v="13854.73"/>
    <n v="502.88"/>
    <n v="306517.39"/>
    <n v="4402"/>
    <n v="1"/>
    <n v="6"/>
    <n v="76.018232189973617"/>
    <n v="0.48088484535892828"/>
    <n v="0.95819049063390893"/>
    <n v="9.3994373369811091E-2"/>
    <n v="1.5831134564643801E-2"/>
    <n v="57.291819121858097"/>
  </r>
  <r>
    <x v="26"/>
    <x v="2"/>
    <x v="2"/>
    <x v="4"/>
    <s v="Western Europe"/>
    <x v="2"/>
    <x v="1"/>
    <n v="31204.73"/>
    <n v="29760.37"/>
    <n v="162"/>
    <n v="154"/>
    <n v="17510.55"/>
    <n v="827.76"/>
    <n v="257947.43"/>
    <n v="1486"/>
    <n v="1"/>
    <n v="5"/>
    <n v="192.62179012345678"/>
    <n v="0.56115050506766118"/>
    <n v="1.0485329987496796"/>
    <n v="0.1209732153563228"/>
    <n v="3.0864197530864196E-2"/>
    <n v="37.697798878902098"/>
  </r>
  <r>
    <x v="26"/>
    <x v="2"/>
    <x v="2"/>
    <x v="4"/>
    <s v="Western Europe"/>
    <x v="2"/>
    <x v="2"/>
    <n v="9196.61"/>
    <n v="8675.56"/>
    <n v="62"/>
    <n v="58"/>
    <n v="5376.31"/>
    <n v="546.02"/>
    <n v="92002.559999999998"/>
    <n v="665"/>
    <n v="0"/>
    <n v="2"/>
    <n v="148.33241935483872"/>
    <n v="0.58459693300031212"/>
    <n v="1.0600595235350803"/>
    <n v="9.9960370667946635E-2"/>
    <n v="3.2258064516129031E-2"/>
    <n v="16.842991099227135"/>
  </r>
  <r>
    <x v="26"/>
    <x v="2"/>
    <x v="2"/>
    <x v="4"/>
    <s v="Western Europe"/>
    <x v="2"/>
    <x v="3"/>
    <n v="12884.86"/>
    <n v="12650.53"/>
    <n v="106"/>
    <n v="106"/>
    <n v="6740.68"/>
    <n v="407.86"/>
    <n v="127195.63"/>
    <n v="1169"/>
    <n v="1"/>
    <n v="2"/>
    <n v="121.55528301886793"/>
    <n v="0.52314732174039924"/>
    <n v="1.0185233345954676"/>
    <n v="0.10129954936344904"/>
    <n v="1.8867924528301886E-2"/>
    <n v="31.591379394890403"/>
  </r>
  <r>
    <x v="26"/>
    <x v="2"/>
    <x v="2"/>
    <x v="5"/>
    <s v="Central &amp; Eastern Europe"/>
    <x v="0"/>
    <x v="0"/>
    <n v="199134.8"/>
    <n v="191452.34"/>
    <n v="2619"/>
    <n v="2519"/>
    <n v="111959.59"/>
    <n v="3474.61"/>
    <n v="2371426.8199999998"/>
    <n v="32383"/>
    <n v="10"/>
    <n v="25"/>
    <n v="76.034669721267662"/>
    <n v="0.56223015766204598"/>
    <n v="1.040127271361635"/>
    <n v="8.3972568042390616E-2"/>
    <n v="9.5456281023291335E-3"/>
    <n v="57.31141048923476"/>
  </r>
  <r>
    <x v="26"/>
    <x v="2"/>
    <x v="2"/>
    <x v="5"/>
    <s v="Central &amp; Eastern Europe"/>
    <x v="0"/>
    <x v="1"/>
    <n v="226512.79"/>
    <n v="213715.94"/>
    <n v="1178"/>
    <n v="1118"/>
    <n v="146587.79"/>
    <n v="6092.86"/>
    <n v="2052728.59"/>
    <n v="10998"/>
    <n v="12"/>
    <n v="16"/>
    <n v="192.28589983022073"/>
    <n v="0.64715016754683041"/>
    <n v="1.0598778453305824"/>
    <n v="0.11034716966649741"/>
    <n v="1.3582342954159592E-2"/>
    <n v="37.176759354391862"/>
  </r>
  <r>
    <x v="26"/>
    <x v="2"/>
    <x v="2"/>
    <x v="5"/>
    <s v="Central &amp; Eastern Europe"/>
    <x v="0"/>
    <x v="2"/>
    <n v="74976.91"/>
    <n v="64538.89"/>
    <n v="507"/>
    <n v="430"/>
    <n v="52161.05"/>
    <n v="3808.6"/>
    <n v="704645.4"/>
    <n v="5232"/>
    <n v="3"/>
    <n v="7"/>
    <n v="147.88345167652861"/>
    <n v="0.69569484792051317"/>
    <n v="1.1617322516702719"/>
    <n v="0.10640374577056773"/>
    <n v="1.3806706114398421E-2"/>
    <n v="19.68621278159954"/>
  </r>
  <r>
    <x v="26"/>
    <x v="2"/>
    <x v="2"/>
    <x v="5"/>
    <s v="Central &amp; Eastern Europe"/>
    <x v="0"/>
    <x v="3"/>
    <n v="85868.96"/>
    <n v="80010.86"/>
    <n v="707"/>
    <n v="657"/>
    <n v="54235.53"/>
    <n v="2516.27"/>
    <n v="928735.76"/>
    <n v="7883"/>
    <n v="4"/>
    <n v="11"/>
    <n v="121.45538896746818"/>
    <n v="0.63160809214412283"/>
    <n v="1.0732163108857973"/>
    <n v="9.2457902127080799E-2"/>
    <n v="1.5558698727015558E-2"/>
    <n v="34.125495276738988"/>
  </r>
  <r>
    <x v="26"/>
    <x v="2"/>
    <x v="2"/>
    <x v="5"/>
    <s v="Central &amp; Eastern Europe"/>
    <x v="1"/>
    <x v="0"/>
    <n v="190682.83"/>
    <n v="181938.12"/>
    <n v="2508"/>
    <n v="2436"/>
    <n v="98674.48"/>
    <n v="3179.98"/>
    <n v="2119710.04"/>
    <n v="30867"/>
    <n v="8"/>
    <n v="37"/>
    <n v="76.029836523125994"/>
    <n v="0.51747962834409367"/>
    <n v="1.0480641989705071"/>
    <n v="8.9957034878223235E-2"/>
    <n v="1.4752791068580542E-2"/>
    <n v="59.963531217177461"/>
  </r>
  <r>
    <x v="26"/>
    <x v="2"/>
    <x v="2"/>
    <x v="5"/>
    <s v="Central &amp; Eastern Europe"/>
    <x v="1"/>
    <x v="1"/>
    <n v="192464.09"/>
    <n v="174596.88"/>
    <n v="1001"/>
    <n v="909"/>
    <n v="118867.3"/>
    <n v="4594.18"/>
    <n v="1791422.71"/>
    <n v="10293"/>
    <n v="9"/>
    <n v="21"/>
    <n v="192.27181818181819"/>
    <n v="0.61760767943775907"/>
    <n v="1.1023340737818452"/>
    <n v="0.10743644642084503"/>
    <n v="2.097902097902098E-2"/>
    <n v="41.893023346930242"/>
  </r>
  <r>
    <x v="26"/>
    <x v="2"/>
    <x v="2"/>
    <x v="5"/>
    <s v="Central &amp; Eastern Europe"/>
    <x v="1"/>
    <x v="2"/>
    <n v="63796.76"/>
    <n v="57772.52"/>
    <n v="432"/>
    <n v="391"/>
    <n v="41089.24"/>
    <n v="3782.76"/>
    <n v="608593.68999999994"/>
    <n v="4393"/>
    <n v="3"/>
    <n v="4"/>
    <n v="147.6776851851852"/>
    <n v="0.64406468290866181"/>
    <n v="1.1042751813491951"/>
    <n v="0.10482652227301273"/>
    <n v="9.2592592592592587E-3"/>
    <n v="16.865135509522148"/>
  </r>
  <r>
    <x v="26"/>
    <x v="2"/>
    <x v="2"/>
    <x v="5"/>
    <s v="Central &amp; Eastern Europe"/>
    <x v="1"/>
    <x v="3"/>
    <n v="77597.17"/>
    <n v="75820.77"/>
    <n v="639"/>
    <n v="619"/>
    <n v="45206.32"/>
    <n v="2220.17"/>
    <n v="821447.32"/>
    <n v="7632"/>
    <n v="3"/>
    <n v="11"/>
    <n v="121.43532081377151"/>
    <n v="0.58257691614268925"/>
    <n v="1.0234289364246762"/>
    <n v="9.4463963921630423E-2"/>
    <n v="1.7214397496087636E-2"/>
    <n v="34.95100375196494"/>
  </r>
  <r>
    <x v="26"/>
    <x v="2"/>
    <x v="2"/>
    <x v="5"/>
    <s v="Central &amp; Eastern Europe"/>
    <x v="2"/>
    <x v="0"/>
    <n v="21529.64"/>
    <n v="20745.61"/>
    <n v="283"/>
    <n v="271"/>
    <n v="10186.26"/>
    <n v="373.41"/>
    <n v="337221.07"/>
    <n v="4981"/>
    <n v="1"/>
    <n v="7"/>
    <n v="76.076466431095398"/>
    <n v="0.47312727941572641"/>
    <n v="1.03779257394697"/>
    <n v="6.3844290631068806E-2"/>
    <n v="2.4734982332155476E-2"/>
    <n v="57.656838327843381"/>
  </r>
  <r>
    <x v="26"/>
    <x v="2"/>
    <x v="2"/>
    <x v="5"/>
    <s v="Central &amp; Eastern Europe"/>
    <x v="2"/>
    <x v="1"/>
    <n v="20909.25"/>
    <n v="19755.259999999998"/>
    <n v="109"/>
    <n v="102"/>
    <n v="11598.15"/>
    <n v="516.63"/>
    <n v="273509.57"/>
    <n v="1455"/>
    <n v="1"/>
    <n v="2"/>
    <n v="191.82798165137615"/>
    <n v="0.55468990996807632"/>
    <n v="1.0584143159847048"/>
    <n v="7.644796487377023E-2"/>
    <n v="1.834862385321101E-2"/>
    <n v="40.47238836304512"/>
  </r>
  <r>
    <x v="26"/>
    <x v="2"/>
    <x v="2"/>
    <x v="5"/>
    <s v="Central &amp; Eastern Europe"/>
    <x v="2"/>
    <x v="2"/>
    <n v="7129.12"/>
    <n v="6545.5"/>
    <n v="48"/>
    <n v="45"/>
    <n v="4185.3100000000004"/>
    <n v="364.92"/>
    <n v="96268.2"/>
    <n v="678"/>
    <n v="0"/>
    <n v="1"/>
    <n v="148.52333333333334"/>
    <n v="0.58707245775074635"/>
    <n v="1.0891635474753647"/>
    <n v="7.4054776135837178E-2"/>
    <n v="2.0833333333333332E-2"/>
    <n v="19.536117505206619"/>
  </r>
  <r>
    <x v="26"/>
    <x v="2"/>
    <x v="2"/>
    <x v="5"/>
    <s v="Central &amp; Eastern Europe"/>
    <x v="2"/>
    <x v="3"/>
    <n v="8953.61"/>
    <n v="8401.74"/>
    <n v="74"/>
    <n v="71"/>
    <n v="4768.8100000000004"/>
    <n v="273.48"/>
    <n v="128790.78"/>
    <n v="1141"/>
    <n v="0"/>
    <n v="2"/>
    <n v="120.99472972972974"/>
    <n v="0.53261310242460869"/>
    <n v="1.0656852033031254"/>
    <n v="6.952058214105078E-2"/>
    <n v="2.7027027027027029E-2"/>
    <n v="32.739542196869969"/>
  </r>
  <r>
    <x v="26"/>
    <x v="2"/>
    <x v="2"/>
    <x v="6"/>
    <s v="DACH"/>
    <x v="0"/>
    <x v="0"/>
    <n v="221126.48"/>
    <n v="227257.07"/>
    <n v="2908"/>
    <n v="2973"/>
    <n v="125412.25"/>
    <n v="3740.09"/>
    <n v="1429397.84"/>
    <n v="20089"/>
    <n v="9"/>
    <n v="47"/>
    <n v="76.040742778541954"/>
    <n v="0.56715165908669096"/>
    <n v="0.97302354553809922"/>
    <n v="0.15469904445916891"/>
    <n v="1.6162310866574967E-2"/>
    <n v="59.123304519409963"/>
  </r>
  <r>
    <x v="26"/>
    <x v="2"/>
    <x v="2"/>
    <x v="6"/>
    <s v="DACH"/>
    <x v="0"/>
    <x v="1"/>
    <n v="214574.1"/>
    <n v="200427.83"/>
    <n v="1116"/>
    <n v="1034"/>
    <n v="141084.57999999999"/>
    <n v="4889.24"/>
    <n v="1194825.8"/>
    <n v="6848"/>
    <n v="11"/>
    <n v="24"/>
    <n v="192.27069892473119"/>
    <n v="0.65750982993753671"/>
    <n v="1.0705803680057806"/>
    <n v="0.17958609531196931"/>
    <n v="2.1505376344086023E-2"/>
    <n v="43.887004933282064"/>
  </r>
  <r>
    <x v="26"/>
    <x v="2"/>
    <x v="2"/>
    <x v="6"/>
    <s v="DACH"/>
    <x v="0"/>
    <x v="2"/>
    <n v="67950.3"/>
    <n v="61406.06"/>
    <n v="460"/>
    <n v="417"/>
    <n v="46645.919999999998"/>
    <n v="3949.83"/>
    <n v="433718.05"/>
    <n v="3002"/>
    <n v="4"/>
    <n v="7"/>
    <n v="147.71804347826088"/>
    <n v="0.68647114140776411"/>
    <n v="1.1065731948931425"/>
    <n v="0.15666929241243246"/>
    <n v="1.5217391304347827E-2"/>
    <n v="17.203347992192072"/>
  </r>
  <r>
    <x v="26"/>
    <x v="2"/>
    <x v="2"/>
    <x v="6"/>
    <s v="DACH"/>
    <x v="0"/>
    <x v="3"/>
    <n v="90944.11"/>
    <n v="87692.78"/>
    <n v="749"/>
    <n v="714"/>
    <n v="57249.2"/>
    <n v="2529.14"/>
    <n v="557283.9"/>
    <n v="5142"/>
    <n v="4"/>
    <n v="10"/>
    <n v="121.42070761014686"/>
    <n v="0.62949871080161213"/>
    <n v="1.0370763704834081"/>
    <n v="0.16319170534085051"/>
    <n v="1.335113484646195E-2"/>
    <n v="35.958511588919556"/>
  </r>
  <r>
    <x v="26"/>
    <x v="2"/>
    <x v="2"/>
    <x v="6"/>
    <s v="DACH"/>
    <x v="1"/>
    <x v="0"/>
    <n v="171053.46"/>
    <n v="170839.55"/>
    <n v="2250"/>
    <n v="2230"/>
    <n v="89074.04"/>
    <n v="2904.51"/>
    <n v="1228584.29"/>
    <n v="17217"/>
    <n v="9"/>
    <n v="21"/>
    <n v="76.023759999999996"/>
    <n v="0.52073801956417598"/>
    <n v="1.0012521105329533"/>
    <n v="0.13922810294115023"/>
    <n v="9.3333333333333341E-3"/>
    <n v="58.89236394434861"/>
  </r>
  <r>
    <x v="26"/>
    <x v="2"/>
    <x v="2"/>
    <x v="6"/>
    <s v="DACH"/>
    <x v="1"/>
    <x v="1"/>
    <n v="166753.75"/>
    <n v="165829.85999999999"/>
    <n v="867"/>
    <n v="874"/>
    <n v="100935.85"/>
    <n v="4044.08"/>
    <n v="999240.96"/>
    <n v="5339"/>
    <n v="7"/>
    <n v="17"/>
    <n v="192.33419838523645"/>
    <n v="0.60529883136061413"/>
    <n v="1.0055713126695036"/>
    <n v="0.16688041891317187"/>
    <n v="1.9607843137254902E-2"/>
    <n v="41.234038396866531"/>
  </r>
  <r>
    <x v="26"/>
    <x v="2"/>
    <x v="2"/>
    <x v="6"/>
    <s v="DACH"/>
    <x v="1"/>
    <x v="2"/>
    <n v="55651.98"/>
    <n v="50469.08"/>
    <n v="376"/>
    <n v="340"/>
    <n v="36150.910000000003"/>
    <n v="3028.55"/>
    <n v="354597.33"/>
    <n v="2539"/>
    <n v="3"/>
    <n v="8"/>
    <n v="148.01058510638299"/>
    <n v="0.64958892747391916"/>
    <n v="1.1026945607092502"/>
    <n v="0.15694415973182876"/>
    <n v="2.1276595744680851E-2"/>
    <n v="18.375783790923048"/>
  </r>
  <r>
    <x v="26"/>
    <x v="2"/>
    <x v="2"/>
    <x v="6"/>
    <s v="DACH"/>
    <x v="1"/>
    <x v="3"/>
    <n v="76604.11"/>
    <n v="72932.52"/>
    <n v="631"/>
    <n v="607"/>
    <n v="44975.37"/>
    <n v="2181.23"/>
    <n v="464332.61"/>
    <n v="3988"/>
    <n v="4"/>
    <n v="10"/>
    <n v="121.40112519809826"/>
    <n v="0.58711432062848845"/>
    <n v="1.050342289009073"/>
    <n v="0.16497680401985981"/>
    <n v="1.5847860538827259E-2"/>
    <n v="35.119684765017901"/>
  </r>
  <r>
    <x v="26"/>
    <x v="2"/>
    <x v="2"/>
    <x v="6"/>
    <s v="DACH"/>
    <x v="2"/>
    <x v="0"/>
    <n v="20246.990000000002"/>
    <n v="20686.34"/>
    <n v="266"/>
    <n v="268"/>
    <n v="9590.9"/>
    <n v="388.61"/>
    <n v="190392.57"/>
    <n v="2600"/>
    <n v="1"/>
    <n v="5"/>
    <n v="76.116503759398498"/>
    <n v="0.47369510233372958"/>
    <n v="0.97876134685981186"/>
    <n v="0.10634338304273114"/>
    <n v="1.8796992481203006E-2"/>
    <n v="52.101052469056384"/>
  </r>
  <r>
    <x v="26"/>
    <x v="2"/>
    <x v="2"/>
    <x v="6"/>
    <s v="DACH"/>
    <x v="2"/>
    <x v="1"/>
    <n v="20443.77"/>
    <n v="19149.580000000002"/>
    <n v="106"/>
    <n v="98"/>
    <n v="11491.41"/>
    <n v="496.92"/>
    <n v="156803.16"/>
    <n v="925"/>
    <n v="1"/>
    <n v="3"/>
    <n v="192.86575471698114"/>
    <n v="0.56209838009329982"/>
    <n v="1.0675832054802246"/>
    <n v="0.13037855869741399"/>
    <n v="2.8301886792452831E-2"/>
    <n v="41.140968365129197"/>
  </r>
  <r>
    <x v="26"/>
    <x v="2"/>
    <x v="2"/>
    <x v="6"/>
    <s v="DACH"/>
    <x v="2"/>
    <x v="2"/>
    <n v="5626.87"/>
    <n v="5154.2"/>
    <n v="38"/>
    <n v="35"/>
    <n v="3291.35"/>
    <n v="283.75"/>
    <n v="54090.09"/>
    <n v="410"/>
    <n v="0"/>
    <n v="1"/>
    <n v="148.07552631578946"/>
    <n v="0.58493443068704265"/>
    <n v="1.0917057933335921"/>
    <n v="0.10402774334448325"/>
    <n v="2.6315789473684209E-2"/>
    <n v="19.83037885462555"/>
  </r>
  <r>
    <x v="26"/>
    <x v="2"/>
    <x v="2"/>
    <x v="6"/>
    <s v="DACH"/>
    <x v="2"/>
    <x v="3"/>
    <n v="8202.74"/>
    <n v="8041.58"/>
    <n v="68"/>
    <n v="68"/>
    <n v="4277.3599999999997"/>
    <n v="250.6"/>
    <n v="73068.740000000005"/>
    <n v="618"/>
    <n v="0"/>
    <n v="2"/>
    <n v="120.6285294117647"/>
    <n v="0.52145502600350613"/>
    <n v="1.0200408377458161"/>
    <n v="0.11226059187554074"/>
    <n v="2.9411764705882353E-2"/>
    <n v="32.732402234636872"/>
  </r>
  <r>
    <x v="27"/>
    <x v="2"/>
    <x v="3"/>
    <x v="0"/>
    <s v="DACH"/>
    <x v="0"/>
    <x v="0"/>
    <n v="1129203.3500000001"/>
    <n v="1084231.46"/>
    <n v="14852"/>
    <n v="14303"/>
    <n v="625357.29"/>
    <n v="19919.04"/>
    <n v="6619112.1200000001"/>
    <n v="98315"/>
    <n v="58"/>
    <n v="292"/>
    <n v="76.030389846485335"/>
    <n v="0.55380396276720223"/>
    <n v="1.0414781268198952"/>
    <n v="0.1705974048374331"/>
    <n v="1.9660651764072178E-2"/>
    <n v="56.689647191832542"/>
  </r>
  <r>
    <x v="27"/>
    <x v="2"/>
    <x v="3"/>
    <x v="0"/>
    <s v="DACH"/>
    <x v="0"/>
    <x v="1"/>
    <n v="1274118.3500000001"/>
    <n v="1204116.53"/>
    <n v="6627"/>
    <n v="6225"/>
    <n v="832070.59"/>
    <n v="30058.93"/>
    <n v="5948890.5199999996"/>
    <n v="34271"/>
    <n v="47"/>
    <n v="106"/>
    <n v="192.26170967255169"/>
    <n v="0.65305596611178229"/>
    <n v="1.058135419833494"/>
    <n v="0.21417747489493222"/>
    <n v="1.5995171269050854E-2"/>
    <n v="42.387348784537579"/>
  </r>
  <r>
    <x v="27"/>
    <x v="2"/>
    <x v="3"/>
    <x v="0"/>
    <s v="DACH"/>
    <x v="0"/>
    <x v="2"/>
    <n v="339023.67"/>
    <n v="309599.53000000003"/>
    <n v="2293"/>
    <n v="2131"/>
    <n v="229844.48000000001"/>
    <n v="19862.650000000001"/>
    <n v="1942726.58"/>
    <n v="13593"/>
    <n v="17"/>
    <n v="25"/>
    <n v="147.8515787178369"/>
    <n v="0.67795997842864486"/>
    <n v="1.0950393561643972"/>
    <n v="0.17450920448105464"/>
    <n v="1.0902747492368076E-2"/>
    <n v="17.068400742096344"/>
  </r>
  <r>
    <x v="27"/>
    <x v="2"/>
    <x v="3"/>
    <x v="0"/>
    <s v="DACH"/>
    <x v="0"/>
    <x v="3"/>
    <n v="477527.78"/>
    <n v="453380.41"/>
    <n v="3932"/>
    <n v="3674"/>
    <n v="293618.8"/>
    <n v="15577.5"/>
    <n v="2615538.8199999998"/>
    <n v="24099"/>
    <n v="18"/>
    <n v="55"/>
    <n v="121.44653611393693"/>
    <n v="0.61487270960445484"/>
    <n v="1.0532607264614722"/>
    <n v="0.18257338654220398"/>
    <n v="1.3987792472024415E-2"/>
    <n v="30.65496902583855"/>
  </r>
  <r>
    <x v="27"/>
    <x v="2"/>
    <x v="3"/>
    <x v="0"/>
    <s v="DACH"/>
    <x v="1"/>
    <x v="0"/>
    <n v="874707.19"/>
    <n v="874394.63"/>
    <n v="11504"/>
    <n v="11584"/>
    <n v="456095.64"/>
    <n v="17004.080000000002"/>
    <n v="5646141.21"/>
    <n v="80109"/>
    <n v="35"/>
    <n v="121"/>
    <n v="76.035047809457581"/>
    <n v="0.52142665021422774"/>
    <n v="1.0003574587369091"/>
    <n v="0.15492123867727353"/>
    <n v="1.051808066759388E-2"/>
    <n v="51.44101827326147"/>
  </r>
  <r>
    <x v="27"/>
    <x v="2"/>
    <x v="3"/>
    <x v="0"/>
    <s v="DACH"/>
    <x v="1"/>
    <x v="1"/>
    <n v="983050.37"/>
    <n v="909944.59"/>
    <n v="5113"/>
    <n v="4737"/>
    <n v="600320.52"/>
    <n v="24184.14"/>
    <n v="5019470.12"/>
    <n v="28844"/>
    <n v="53"/>
    <n v="56"/>
    <n v="192.26488754156074"/>
    <n v="0.61067117038977359"/>
    <n v="1.0803409139451008"/>
    <n v="0.19584743937075175"/>
    <n v="1.0952474085663993E-2"/>
    <n v="40.648556037138391"/>
  </r>
  <r>
    <x v="27"/>
    <x v="2"/>
    <x v="3"/>
    <x v="0"/>
    <s v="DACH"/>
    <x v="1"/>
    <x v="2"/>
    <n v="288852.58"/>
    <n v="256169.82"/>
    <n v="1954"/>
    <n v="1757"/>
    <n v="182399.23"/>
    <n v="15179.74"/>
    <n v="1665589.27"/>
    <n v="12099"/>
    <n v="12"/>
    <n v="25"/>
    <n v="147.82629477993859"/>
    <n v="0.63146131497250257"/>
    <n v="1.1275823982700226"/>
    <n v="0.17342365564110535"/>
    <n v="1.2794268167860799E-2"/>
    <n v="19.028822628055554"/>
  </r>
  <r>
    <x v="27"/>
    <x v="2"/>
    <x v="3"/>
    <x v="0"/>
    <s v="DACH"/>
    <x v="1"/>
    <x v="3"/>
    <n v="421912.31"/>
    <n v="395617.58"/>
    <n v="3474"/>
    <n v="3322"/>
    <n v="248027.35"/>
    <n v="12643.23"/>
    <n v="2265007.56"/>
    <n v="19263"/>
    <n v="18"/>
    <n v="37"/>
    <n v="121.4485636154289"/>
    <n v="0.58786469159906718"/>
    <n v="1.066465019072206"/>
    <n v="0.18627412881571132"/>
    <n v="1.0650546919976972E-2"/>
    <n v="33.370610991020492"/>
  </r>
  <r>
    <x v="27"/>
    <x v="2"/>
    <x v="3"/>
    <x v="0"/>
    <s v="DACH"/>
    <x v="2"/>
    <x v="0"/>
    <n v="99615.17"/>
    <n v="99397.25"/>
    <n v="1310"/>
    <n v="1300"/>
    <n v="47063.97"/>
    <n v="1890.44"/>
    <n v="879748.64"/>
    <n v="12077"/>
    <n v="4"/>
    <n v="26"/>
    <n v="76.042114503816791"/>
    <n v="0.47245785958102571"/>
    <n v="1.0021924147800869"/>
    <n v="0.11323139982347685"/>
    <n v="1.984732824427481E-2"/>
    <n v="52.69417172721694"/>
  </r>
  <r>
    <x v="27"/>
    <x v="2"/>
    <x v="3"/>
    <x v="0"/>
    <s v="DACH"/>
    <x v="2"/>
    <x v="1"/>
    <n v="108375.41"/>
    <n v="100807.27"/>
    <n v="564"/>
    <n v="522"/>
    <n v="59882.75"/>
    <n v="2576.91"/>
    <n v="770628.01"/>
    <n v="4187"/>
    <n v="4"/>
    <n v="18"/>
    <n v="192.15498226950356"/>
    <n v="0.55254923603057182"/>
    <n v="1.0750753393083654"/>
    <n v="0.1406325861423075"/>
    <n v="3.1914893617021274E-2"/>
    <n v="42.056342673977753"/>
  </r>
  <r>
    <x v="27"/>
    <x v="2"/>
    <x v="3"/>
    <x v="0"/>
    <s v="DACH"/>
    <x v="2"/>
    <x v="2"/>
    <n v="30853.62"/>
    <n v="28189.13"/>
    <n v="209"/>
    <n v="190"/>
    <n v="18103.68"/>
    <n v="1573.69"/>
    <n v="259307.83"/>
    <n v="1883"/>
    <n v="2"/>
    <n v="3"/>
    <n v="147.62497607655501"/>
    <n v="0.58676032180340587"/>
    <n v="1.0945218954965974"/>
    <n v="0.11898452892841686"/>
    <n v="1.4354066985645933E-2"/>
    <n v="19.605907135458697"/>
  </r>
  <r>
    <x v="27"/>
    <x v="2"/>
    <x v="3"/>
    <x v="0"/>
    <s v="DACH"/>
    <x v="2"/>
    <x v="3"/>
    <n v="44116.91"/>
    <n v="41533.81"/>
    <n v="363"/>
    <n v="347"/>
    <n v="23400.53"/>
    <n v="1450.37"/>
    <n v="358662.09"/>
    <n v="3049"/>
    <n v="2"/>
    <n v="7"/>
    <n v="121.5341873278237"/>
    <n v="0.53042087489808321"/>
    <n v="1.0621927051720035"/>
    <n v="0.12300410673455899"/>
    <n v="1.928374655647383E-2"/>
    <n v="30.417693416162777"/>
  </r>
  <r>
    <x v="27"/>
    <x v="2"/>
    <x v="3"/>
    <x v="1"/>
    <s v="Western Europe"/>
    <x v="0"/>
    <x v="0"/>
    <n v="626620.06999999995"/>
    <n v="716885.07"/>
    <n v="8242"/>
    <n v="9325"/>
    <n v="348472.18"/>
    <n v="11032.86"/>
    <n v="5023212.34"/>
    <n v="68834"/>
    <n v="30"/>
    <n v="68"/>
    <n v="76.027671681630665"/>
    <n v="0.5561139782835236"/>
    <n v="0.8740872089859536"/>
    <n v="0.12474488984075079"/>
    <n v="8.2504246542101436E-3"/>
    <n v="56.795796375554474"/>
  </r>
  <r>
    <x v="27"/>
    <x v="2"/>
    <x v="3"/>
    <x v="1"/>
    <s v="Western Europe"/>
    <x v="0"/>
    <x v="1"/>
    <n v="584996.03"/>
    <n v="608093.91"/>
    <n v="3043"/>
    <n v="3173"/>
    <n v="383676.11"/>
    <n v="13928.32"/>
    <n v="4258887.4000000004"/>
    <n v="23226"/>
    <n v="31"/>
    <n v="51"/>
    <n v="192.24319093000329"/>
    <n v="0.65586104917669263"/>
    <n v="0.96201593270355235"/>
    <n v="0.13735888626686865"/>
    <n v="1.6759776536312849E-2"/>
    <n v="42.000473136745853"/>
  </r>
  <r>
    <x v="27"/>
    <x v="2"/>
    <x v="3"/>
    <x v="1"/>
    <s v="Western Europe"/>
    <x v="0"/>
    <x v="2"/>
    <n v="179183.79"/>
    <n v="182197.11"/>
    <n v="1212"/>
    <n v="1209"/>
    <n v="124674.97"/>
    <n v="9899.56"/>
    <n v="1448540.28"/>
    <n v="10488"/>
    <n v="8"/>
    <n v="16"/>
    <n v="147.84141089108911"/>
    <n v="0.69579379920471596"/>
    <n v="0.98346120857789687"/>
    <n v="0.12369955635614083"/>
    <n v="1.3201320132013201E-2"/>
    <n v="18.100177179591821"/>
  </r>
  <r>
    <x v="27"/>
    <x v="2"/>
    <x v="3"/>
    <x v="1"/>
    <s v="Western Europe"/>
    <x v="0"/>
    <x v="3"/>
    <n v="256743.24"/>
    <n v="273277.09000000003"/>
    <n v="2114"/>
    <n v="2253"/>
    <n v="161919.47"/>
    <n v="8285.32"/>
    <n v="1971222.56"/>
    <n v="17667"/>
    <n v="12"/>
    <n v="37"/>
    <n v="121.44902554399243"/>
    <n v="0.63066692622559417"/>
    <n v="0.93949785545506204"/>
    <n v="0.13024568874658171"/>
    <n v="1.7502365184484388E-2"/>
    <n v="30.987727691869477"/>
  </r>
  <r>
    <x v="27"/>
    <x v="2"/>
    <x v="3"/>
    <x v="1"/>
    <s v="Western Europe"/>
    <x v="1"/>
    <x v="0"/>
    <n v="533217.72"/>
    <n v="597782.18000000005"/>
    <n v="7013"/>
    <n v="7977"/>
    <n v="281889.68"/>
    <n v="10489.9"/>
    <n v="4696979.49"/>
    <n v="67348"/>
    <n v="29"/>
    <n v="65"/>
    <n v="76.032756309710535"/>
    <n v="0.52865774978370939"/>
    <n v="0.89199333442826934"/>
    <n v="0.11352353595225087"/>
    <n v="9.2685013546271212E-3"/>
    <n v="50.831535095663448"/>
  </r>
  <r>
    <x v="27"/>
    <x v="2"/>
    <x v="3"/>
    <x v="1"/>
    <s v="Western Europe"/>
    <x v="1"/>
    <x v="1"/>
    <n v="554318.51"/>
    <n v="598593.66"/>
    <n v="2883"/>
    <n v="3135"/>
    <n v="334003.90999999997"/>
    <n v="12637.94"/>
    <n v="4042303.91"/>
    <n v="23861"/>
    <n v="22"/>
    <n v="57"/>
    <n v="192.27142212972598"/>
    <n v="0.60254872239427826"/>
    <n v="0.92603471610441046"/>
    <n v="0.13712935057374248"/>
    <n v="1.9771071800208116E-2"/>
    <n v="43.861460807694925"/>
  </r>
  <r>
    <x v="27"/>
    <x v="2"/>
    <x v="3"/>
    <x v="1"/>
    <s v="Western Europe"/>
    <x v="1"/>
    <x v="2"/>
    <n v="163338.51"/>
    <n v="162029.51"/>
    <n v="1105"/>
    <n v="1104"/>
    <n v="105188.9"/>
    <n v="9252.7900000000009"/>
    <n v="1407022.14"/>
    <n v="10331"/>
    <n v="7"/>
    <n v="12"/>
    <n v="147.8176561085973"/>
    <n v="0.64399326282577196"/>
    <n v="1.0080787752798857"/>
    <n v="0.11608808799554499"/>
    <n v="1.085972850678733E-2"/>
    <n v="17.6528928031437"/>
  </r>
  <r>
    <x v="27"/>
    <x v="2"/>
    <x v="3"/>
    <x v="1"/>
    <s v="Western Europe"/>
    <x v="1"/>
    <x v="3"/>
    <n v="223749.18"/>
    <n v="242288.54"/>
    <n v="1842"/>
    <n v="2030"/>
    <n v="131782.44"/>
    <n v="6347.17"/>
    <n v="1945630.24"/>
    <n v="17779"/>
    <n v="10"/>
    <n v="28"/>
    <n v="121.47078175895766"/>
    <n v="0.58897395735707281"/>
    <n v="0.92348230749997495"/>
    <n v="0.11500087498640028"/>
    <n v="1.5200868621064061E-2"/>
    <n v="35.251801984191381"/>
  </r>
  <r>
    <x v="27"/>
    <x v="2"/>
    <x v="3"/>
    <x v="1"/>
    <s v="Western Europe"/>
    <x v="2"/>
    <x v="0"/>
    <n v="57395.66"/>
    <n v="64773.79"/>
    <n v="755"/>
    <n v="846"/>
    <n v="27410.14"/>
    <n v="934.41"/>
    <n v="694649.32"/>
    <n v="9387"/>
    <n v="3"/>
    <n v="11"/>
    <n v="76.020741721854307"/>
    <n v="0.47756467997754531"/>
    <n v="0.88609389692960694"/>
    <n v="8.2625374196004409E-2"/>
    <n v="1.456953642384106E-2"/>
    <n v="61.424492460483094"/>
  </r>
  <r>
    <x v="27"/>
    <x v="2"/>
    <x v="3"/>
    <x v="1"/>
    <s v="Western Europe"/>
    <x v="2"/>
    <x v="1"/>
    <n v="53837.34"/>
    <n v="54731.26"/>
    <n v="280"/>
    <n v="282"/>
    <n v="29767.11"/>
    <n v="1442.2"/>
    <n v="574224.25"/>
    <n v="3120"/>
    <n v="3"/>
    <n v="7"/>
    <n v="192.27621428571427"/>
    <n v="0.55290826032638318"/>
    <n v="0.98366710358942944"/>
    <n v="9.3756646466950838E-2"/>
    <n v="2.5000000000000001E-2"/>
    <n v="37.330009707391483"/>
  </r>
  <r>
    <x v="27"/>
    <x v="2"/>
    <x v="3"/>
    <x v="1"/>
    <s v="Western Europe"/>
    <x v="2"/>
    <x v="2"/>
    <n v="17729.080000000002"/>
    <n v="17607.419999999998"/>
    <n v="120"/>
    <n v="118"/>
    <n v="10275.700000000001"/>
    <n v="920.11"/>
    <n v="204295.54"/>
    <n v="1491"/>
    <n v="1"/>
    <n v="2"/>
    <n v="147.74233333333333"/>
    <n v="0.57959578274789214"/>
    <n v="1.0069095869809435"/>
    <n v="8.6781532284062587E-2"/>
    <n v="1.6666666666666666E-2"/>
    <n v="19.268435295779852"/>
  </r>
  <r>
    <x v="27"/>
    <x v="2"/>
    <x v="3"/>
    <x v="1"/>
    <s v="Western Europe"/>
    <x v="2"/>
    <x v="3"/>
    <n v="23357.51"/>
    <n v="24422.73"/>
    <n v="192"/>
    <n v="203"/>
    <n v="12260.5"/>
    <n v="744.62"/>
    <n v="269047.53000000003"/>
    <n v="2387"/>
    <n v="1"/>
    <n v="4"/>
    <n v="121.65369791666666"/>
    <n v="0.52490612227073863"/>
    <n v="0.95638407336116804"/>
    <n v="8.6815552627448375E-2"/>
    <n v="2.0833333333333332E-2"/>
    <n v="31.368362386183556"/>
  </r>
  <r>
    <x v="27"/>
    <x v="2"/>
    <x v="3"/>
    <x v="2"/>
    <s v="Southern Europe"/>
    <x v="0"/>
    <x v="0"/>
    <n v="442647.76"/>
    <n v="446626.16"/>
    <n v="5822"/>
    <n v="5960"/>
    <n v="247210.65"/>
    <n v="8755.27"/>
    <n v="3901691.63"/>
    <n v="57413"/>
    <n v="22"/>
    <n v="71"/>
    <n v="76.030188938509099"/>
    <n v="0.55848164689684632"/>
    <n v="0.99109232652202917"/>
    <n v="0.11345021646418531"/>
    <n v="1.2195121951219513E-2"/>
    <n v="50.557865148647615"/>
  </r>
  <r>
    <x v="27"/>
    <x v="2"/>
    <x v="3"/>
    <x v="2"/>
    <s v="Southern Europe"/>
    <x v="0"/>
    <x v="1"/>
    <n v="459668.25"/>
    <n v="448878.06"/>
    <n v="2391"/>
    <n v="2311"/>
    <n v="297187.23"/>
    <n v="11831.66"/>
    <n v="3395207.15"/>
    <n v="19191"/>
    <n v="24"/>
    <n v="37"/>
    <n v="192.24937264742786"/>
    <n v="0.64652546700799973"/>
    <n v="1.0240381318703793"/>
    <n v="0.13538739455116899"/>
    <n v="1.547469677959013E-2"/>
    <n v="38.850698042371064"/>
  </r>
  <r>
    <x v="27"/>
    <x v="2"/>
    <x v="3"/>
    <x v="2"/>
    <s v="Southern Europe"/>
    <x v="0"/>
    <x v="2"/>
    <n v="128033.29"/>
    <n v="116509.56"/>
    <n v="866"/>
    <n v="780"/>
    <n v="87594.03"/>
    <n v="6600.76"/>
    <n v="1172145.3500000001"/>
    <n v="8122"/>
    <n v="7"/>
    <n v="14"/>
    <n v="147.84444572748268"/>
    <n v="0.68415042681477611"/>
    <n v="1.0989080209383677"/>
    <n v="0.10922987494682292"/>
    <n v="1.6166281755196306E-2"/>
    <n v="19.396749768208508"/>
  </r>
  <r>
    <x v="27"/>
    <x v="2"/>
    <x v="3"/>
    <x v="2"/>
    <s v="Southern Europe"/>
    <x v="0"/>
    <x v="3"/>
    <n v="179005.45"/>
    <n v="180629.65"/>
    <n v="1474"/>
    <n v="1488"/>
    <n v="110666.15"/>
    <n v="5702.67"/>
    <n v="1596300.4"/>
    <n v="13876"/>
    <n v="8"/>
    <n v="24"/>
    <n v="121.44196065128902"/>
    <n v="0.6182278249070069"/>
    <n v="0.99100812075979783"/>
    <n v="0.11213769663905367"/>
    <n v="1.6282225237449117E-2"/>
    <n v="31.389761287256672"/>
  </r>
  <r>
    <x v="27"/>
    <x v="2"/>
    <x v="3"/>
    <x v="2"/>
    <s v="Southern Europe"/>
    <x v="1"/>
    <x v="0"/>
    <n v="375308.06"/>
    <n v="377468.47"/>
    <n v="4936"/>
    <n v="5039"/>
    <n v="194579.64"/>
    <n v="6242.12"/>
    <n v="3558771.71"/>
    <n v="48896"/>
    <n v="21"/>
    <n v="93"/>
    <n v="76.034858184764985"/>
    <n v="0.51845313420660355"/>
    <n v="0.99427658156454768"/>
    <n v="0.10545999872523433"/>
    <n v="1.8841166936790926E-2"/>
    <n v="60.125095320179682"/>
  </r>
  <r>
    <x v="27"/>
    <x v="2"/>
    <x v="3"/>
    <x v="2"/>
    <s v="Southern Europe"/>
    <x v="1"/>
    <x v="1"/>
    <n v="349112.37"/>
    <n v="351754.13"/>
    <n v="1816"/>
    <n v="1804"/>
    <n v="214862.87"/>
    <n v="9464.5300000000007"/>
    <n v="2913946.42"/>
    <n v="16464"/>
    <n v="15"/>
    <n v="21"/>
    <n v="192.24249449339206"/>
    <n v="0.61545476031112845"/>
    <n v="0.99248975413593576"/>
    <n v="0.11980740881295958"/>
    <n v="1.1563876651982379E-2"/>
    <n v="36.886392668204337"/>
  </r>
  <r>
    <x v="27"/>
    <x v="2"/>
    <x v="3"/>
    <x v="2"/>
    <s v="Southern Europe"/>
    <x v="1"/>
    <x v="2"/>
    <n v="106028.57"/>
    <n v="97572.43"/>
    <n v="717"/>
    <n v="653"/>
    <n v="68323.34"/>
    <n v="5938.12"/>
    <n v="1019165.99"/>
    <n v="7203"/>
    <n v="6"/>
    <n v="7"/>
    <n v="147.87806136680615"/>
    <n v="0.64438613102110109"/>
    <n v="1.0866652598485045"/>
    <n v="0.10403464307124299"/>
    <n v="9.7629009762900971E-3"/>
    <n v="17.855578870080095"/>
  </r>
  <r>
    <x v="27"/>
    <x v="2"/>
    <x v="3"/>
    <x v="2"/>
    <s v="Southern Europe"/>
    <x v="1"/>
    <x v="3"/>
    <n v="159813.38"/>
    <n v="161097.12"/>
    <n v="1316"/>
    <n v="1330"/>
    <n v="94377.45"/>
    <n v="4891.7299999999996"/>
    <n v="1443502.37"/>
    <n v="12894"/>
    <n v="8"/>
    <n v="22"/>
    <n v="121.43873860182372"/>
    <n v="0.59054786276343063"/>
    <n v="0.99203126660489027"/>
    <n v="0.11071223942638903"/>
    <n v="1.6717325227963525E-2"/>
    <n v="32.67011466291067"/>
  </r>
  <r>
    <x v="27"/>
    <x v="2"/>
    <x v="3"/>
    <x v="2"/>
    <s v="Southern Europe"/>
    <x v="2"/>
    <x v="0"/>
    <n v="39263.980000000003"/>
    <n v="39432.53"/>
    <n v="516"/>
    <n v="519"/>
    <n v="18478.919999999998"/>
    <n v="723.28"/>
    <n v="526928.41"/>
    <n v="7367"/>
    <n v="1"/>
    <n v="9"/>
    <n v="76.092984496124032"/>
    <n v="0.47063288031422174"/>
    <n v="0.99572561030195128"/>
    <n v="7.4514828304664771E-2"/>
    <n v="1.7441860465116279E-2"/>
    <n v="54.286002654573615"/>
  </r>
  <r>
    <x v="27"/>
    <x v="2"/>
    <x v="3"/>
    <x v="2"/>
    <s v="Southern Europe"/>
    <x v="2"/>
    <x v="1"/>
    <n v="43097.54"/>
    <n v="43504.83"/>
    <n v="224"/>
    <n v="225"/>
    <n v="23701.18"/>
    <n v="1166.32"/>
    <n v="448204.37"/>
    <n v="2455"/>
    <n v="2"/>
    <n v="7"/>
    <n v="192.39973214285715"/>
    <n v="0.54994275775369084"/>
    <n v="0.9906380509934184"/>
    <n v="9.6156001334837496E-2"/>
    <n v="3.125E-2"/>
    <n v="36.951728513615478"/>
  </r>
  <r>
    <x v="27"/>
    <x v="2"/>
    <x v="3"/>
    <x v="2"/>
    <s v="Southern Europe"/>
    <x v="2"/>
    <x v="2"/>
    <n v="13318.79"/>
    <n v="12469.25"/>
    <n v="90"/>
    <n v="83"/>
    <n v="7810.28"/>
    <n v="670.32"/>
    <n v="163973.04"/>
    <n v="1260"/>
    <n v="1"/>
    <n v="3"/>
    <n v="147.98655555555555"/>
    <n v="0.58641062739182759"/>
    <n v="1.0681308017723601"/>
    <n v="8.1225486823931548E-2"/>
    <n v="3.3333333333333333E-2"/>
    <n v="19.869301229263634"/>
  </r>
  <r>
    <x v="27"/>
    <x v="2"/>
    <x v="3"/>
    <x v="2"/>
    <s v="Southern Europe"/>
    <x v="2"/>
    <x v="3"/>
    <n v="18746.96"/>
    <n v="18603.580000000002"/>
    <n v="154"/>
    <n v="156"/>
    <n v="9830.42"/>
    <n v="531.12"/>
    <n v="217748.18"/>
    <n v="1876"/>
    <n v="1"/>
    <n v="5"/>
    <n v="121.73350649350648"/>
    <n v="0.52437408518501138"/>
    <n v="1.0077071187373612"/>
    <n v="8.6094680561738787E-2"/>
    <n v="3.2467532467532464E-2"/>
    <n v="35.297032685645426"/>
  </r>
  <r>
    <x v="27"/>
    <x v="2"/>
    <x v="3"/>
    <x v="3"/>
    <s v="Southern Europe"/>
    <x v="0"/>
    <x v="0"/>
    <n v="359515.08"/>
    <n v="348885.36"/>
    <n v="4728"/>
    <n v="4665"/>
    <n v="202815.21"/>
    <n v="6151.07"/>
    <n v="3440430.44"/>
    <n v="47863"/>
    <n v="18"/>
    <n v="97"/>
    <n v="76.039568527918789"/>
    <n v="0.56413547381656415"/>
    <n v="1.0304676584881636"/>
    <n v="0.1044971221682366"/>
    <n v="2.0516074450084604E-2"/>
    <n v="58.447567658960153"/>
  </r>
  <r>
    <x v="27"/>
    <x v="2"/>
    <x v="3"/>
    <x v="3"/>
    <s v="Southern Europe"/>
    <x v="0"/>
    <x v="1"/>
    <n v="335275.93"/>
    <n v="305066.61"/>
    <n v="1744"/>
    <n v="1602"/>
    <n v="222569.06"/>
    <n v="8842.42"/>
    <n v="2708357.87"/>
    <n v="14937"/>
    <n v="16"/>
    <n v="18"/>
    <n v="192.24537270642202"/>
    <n v="0.66383846880985464"/>
    <n v="1.0990253243381831"/>
    <n v="0.12379306801135552"/>
    <n v="1.0321100917431193E-2"/>
    <n v="37.916761474799884"/>
  </r>
  <r>
    <x v="27"/>
    <x v="2"/>
    <x v="3"/>
    <x v="3"/>
    <s v="Southern Europe"/>
    <x v="0"/>
    <x v="2"/>
    <n v="113090.48"/>
    <n v="102303.63"/>
    <n v="765"/>
    <n v="694"/>
    <n v="76935.03"/>
    <n v="6236.37"/>
    <n v="938801.53"/>
    <n v="7163"/>
    <n v="6"/>
    <n v="16"/>
    <n v="147.83069281045752"/>
    <n v="0.68029625482180289"/>
    <n v="1.1054395626039857"/>
    <n v="0.12046260725629622"/>
    <n v="2.0915032679738561E-2"/>
    <n v="18.134023478401698"/>
  </r>
  <r>
    <x v="27"/>
    <x v="2"/>
    <x v="3"/>
    <x v="3"/>
    <s v="Southern Europe"/>
    <x v="0"/>
    <x v="3"/>
    <n v="144590.48000000001"/>
    <n v="135347.18"/>
    <n v="1191"/>
    <n v="1101"/>
    <n v="89319.34"/>
    <n v="4724.53"/>
    <n v="1273599.08"/>
    <n v="10876"/>
    <n v="8"/>
    <n v="23"/>
    <n v="121.40258606213267"/>
    <n v="0.61774011677670615"/>
    <n v="1.0682932588621352"/>
    <n v="0.11352903929547437"/>
    <n v="1.9311502938706968E-2"/>
    <n v="30.604204016060862"/>
  </r>
  <r>
    <x v="27"/>
    <x v="2"/>
    <x v="3"/>
    <x v="3"/>
    <s v="Southern Europe"/>
    <x v="1"/>
    <x v="0"/>
    <n v="344727.89"/>
    <n v="331413.73"/>
    <n v="4534"/>
    <n v="4399"/>
    <n v="181437.98"/>
    <n v="5608.47"/>
    <n v="3131059.4"/>
    <n v="43973"/>
    <n v="17"/>
    <n v="58"/>
    <n v="76.03173577415086"/>
    <n v="0.52632231178045963"/>
    <n v="1.0401738334739483"/>
    <n v="0.11009944110290594"/>
    <n v="1.2792236435818262E-2"/>
    <n v="61.465585088268277"/>
  </r>
  <r>
    <x v="27"/>
    <x v="2"/>
    <x v="3"/>
    <x v="3"/>
    <s v="Southern Europe"/>
    <x v="1"/>
    <x v="1"/>
    <n v="337354.8"/>
    <n v="304289.23"/>
    <n v="1755"/>
    <n v="1579"/>
    <n v="204769.73"/>
    <n v="7717.43"/>
    <n v="2700949.2"/>
    <n v="14945"/>
    <n v="16"/>
    <n v="17"/>
    <n v="192.22495726495725"/>
    <n v="0.60698626490567209"/>
    <n v="1.1086649369746016"/>
    <n v="0.12490231212049452"/>
    <n v="9.6866096866096863E-3"/>
    <n v="43.713360535826041"/>
  </r>
  <r>
    <x v="27"/>
    <x v="2"/>
    <x v="3"/>
    <x v="3"/>
    <s v="Southern Europe"/>
    <x v="1"/>
    <x v="2"/>
    <n v="109750.35"/>
    <n v="97991.78"/>
    <n v="742"/>
    <n v="660"/>
    <n v="69569.72"/>
    <n v="6002.77"/>
    <n v="958967.1"/>
    <n v="7357"/>
    <n v="4"/>
    <n v="7"/>
    <n v="147.91152291105121"/>
    <n v="0.63389064362892689"/>
    <n v="1.1199954730896817"/>
    <n v="0.1144464184433439"/>
    <n v="9.433962264150943E-3"/>
    <n v="18.283284217119764"/>
  </r>
  <r>
    <x v="27"/>
    <x v="2"/>
    <x v="3"/>
    <x v="3"/>
    <s v="Southern Europe"/>
    <x v="1"/>
    <x v="3"/>
    <n v="141630.03"/>
    <n v="137640.79"/>
    <n v="1166"/>
    <n v="1113"/>
    <n v="82764"/>
    <n v="4507.63"/>
    <n v="1261534.94"/>
    <n v="11440"/>
    <n v="7"/>
    <n v="24"/>
    <n v="121.46657804459691"/>
    <n v="0.58436759492319534"/>
    <n v="1.0289829780837496"/>
    <n v="0.11226802009938781"/>
    <n v="2.0583190394511151E-2"/>
    <n v="31.420065533329044"/>
  </r>
  <r>
    <x v="27"/>
    <x v="2"/>
    <x v="3"/>
    <x v="3"/>
    <s v="Southern Europe"/>
    <x v="2"/>
    <x v="0"/>
    <n v="35322.480000000003"/>
    <n v="33114.71"/>
    <n v="465"/>
    <n v="441"/>
    <n v="16725.560000000001"/>
    <n v="655"/>
    <n v="452989.66"/>
    <n v="6417"/>
    <n v="2"/>
    <n v="14"/>
    <n v="75.962322580645164"/>
    <n v="0.47351035374639605"/>
    <n v="1.0666703709620289"/>
    <n v="7.7976349393935399E-2"/>
    <n v="3.0107526881720432E-2"/>
    <n v="53.927450381679392"/>
  </r>
  <r>
    <x v="27"/>
    <x v="2"/>
    <x v="3"/>
    <x v="3"/>
    <s v="Southern Europe"/>
    <x v="2"/>
    <x v="1"/>
    <n v="32499.38"/>
    <n v="29193.99"/>
    <n v="169"/>
    <n v="153"/>
    <n v="18145.099999999999"/>
    <n v="779.21"/>
    <n v="374389.9"/>
    <n v="2123"/>
    <n v="1"/>
    <n v="5"/>
    <n v="192.30402366863905"/>
    <n v="0.5583214202855562"/>
    <n v="1.113221591156262"/>
    <n v="8.6806241300847062E-2"/>
    <n v="2.9585798816568046E-2"/>
    <n v="41.708114628919034"/>
  </r>
  <r>
    <x v="27"/>
    <x v="2"/>
    <x v="3"/>
    <x v="3"/>
    <s v="Southern Europe"/>
    <x v="2"/>
    <x v="2"/>
    <n v="10025.58"/>
    <n v="8988.36"/>
    <n v="68"/>
    <n v="61"/>
    <n v="5751.24"/>
    <n v="598.39"/>
    <n v="134683.85999999999"/>
    <n v="938"/>
    <n v="0"/>
    <n v="1"/>
    <n v="147.435"/>
    <n v="0.57365658645185613"/>
    <n v="1.1153959120462464"/>
    <n v="7.443787251122741E-2"/>
    <n v="1.4705882352941176E-2"/>
    <n v="16.754257256972878"/>
  </r>
  <r>
    <x v="27"/>
    <x v="2"/>
    <x v="3"/>
    <x v="3"/>
    <s v="Southern Europe"/>
    <x v="2"/>
    <x v="3"/>
    <n v="14727.02"/>
    <n v="13370.27"/>
    <n v="121"/>
    <n v="109"/>
    <n v="7849.66"/>
    <n v="459.86"/>
    <n v="183323.43"/>
    <n v="1553"/>
    <n v="1"/>
    <n v="2"/>
    <n v="121.7109090909091"/>
    <n v="0.53301075166598533"/>
    <n v="1.1014751384975772"/>
    <n v="8.0333539471741294E-2"/>
    <n v="1.6528925619834711E-2"/>
    <n v="32.02500761101205"/>
  </r>
  <r>
    <x v="27"/>
    <x v="2"/>
    <x v="3"/>
    <x v="4"/>
    <s v="Western Europe"/>
    <x v="0"/>
    <x v="0"/>
    <n v="256170.01"/>
    <n v="269314.51"/>
    <n v="3369"/>
    <n v="3472"/>
    <n v="142280.94"/>
    <n v="4855.3100000000004"/>
    <n v="1834619.91"/>
    <n v="26157"/>
    <n v="11"/>
    <n v="60"/>
    <n v="76.03740279014545"/>
    <n v="0.5554160691956096"/>
    <n v="0.9511927522954482"/>
    <n v="0.13963110756821559"/>
    <n v="1.7809439002671415E-2"/>
    <n v="52.760793852503753"/>
  </r>
  <r>
    <x v="27"/>
    <x v="2"/>
    <x v="3"/>
    <x v="4"/>
    <s v="Western Europe"/>
    <x v="0"/>
    <x v="1"/>
    <n v="253437.95"/>
    <n v="241297.6"/>
    <n v="1318"/>
    <n v="1275"/>
    <n v="166215.88"/>
    <n v="6259.43"/>
    <n v="1569180.03"/>
    <n v="8437"/>
    <n v="13"/>
    <n v="28"/>
    <n v="192.28979514415784"/>
    <n v="0.65584447790869516"/>
    <n v="1.0503127673047723"/>
    <n v="0.16150979820970573"/>
    <n v="2.1244309559939303E-2"/>
    <n v="40.488982223621001"/>
  </r>
  <r>
    <x v="27"/>
    <x v="2"/>
    <x v="3"/>
    <x v="4"/>
    <s v="Western Europe"/>
    <x v="0"/>
    <x v="2"/>
    <n v="81133.5"/>
    <n v="73884.509999999995"/>
    <n v="549"/>
    <n v="492"/>
    <n v="56320.19"/>
    <n v="4471.29"/>
    <n v="560450.05000000005"/>
    <n v="4077"/>
    <n v="4"/>
    <n v="8"/>
    <n v="147.78415300546447"/>
    <n v="0.69416689776726015"/>
    <n v="1.0981124460323282"/>
    <n v="0.14476490813052831"/>
    <n v="1.4571948998178506E-2"/>
    <n v="18.145434539025651"/>
  </r>
  <r>
    <x v="27"/>
    <x v="2"/>
    <x v="3"/>
    <x v="4"/>
    <s v="Western Europe"/>
    <x v="0"/>
    <x v="3"/>
    <n v="109481.44"/>
    <n v="105035.99"/>
    <n v="902"/>
    <n v="878"/>
    <n v="68751.520000000004"/>
    <n v="3226.05"/>
    <n v="734857.98"/>
    <n v="6575"/>
    <n v="4"/>
    <n v="8"/>
    <n v="121.37631929046563"/>
    <n v="0.62797420275071281"/>
    <n v="1.0423231122970327"/>
    <n v="0.14898312732481997"/>
    <n v="8.869179600886918E-3"/>
    <n v="33.936684180344386"/>
  </r>
  <r>
    <x v="27"/>
    <x v="2"/>
    <x v="3"/>
    <x v="4"/>
    <s v="Western Europe"/>
    <x v="1"/>
    <x v="0"/>
    <n v="233457.95"/>
    <n v="241875.15"/>
    <n v="3071"/>
    <n v="3241"/>
    <n v="124010.07"/>
    <n v="4124.71"/>
    <n v="1673983.71"/>
    <n v="23713"/>
    <n v="11"/>
    <n v="49"/>
    <n v="76.020172582220781"/>
    <n v="0.53118803621808552"/>
    <n v="0.96520022829960006"/>
    <n v="0.13946249811475167"/>
    <n v="1.5955714750895474E-2"/>
    <n v="56.599845807341609"/>
  </r>
  <r>
    <x v="27"/>
    <x v="2"/>
    <x v="3"/>
    <x v="4"/>
    <s v="Western Europe"/>
    <x v="1"/>
    <x v="1"/>
    <n v="247279.06"/>
    <n v="232959.05"/>
    <n v="1286"/>
    <n v="1190"/>
    <n v="152948.60999999999"/>
    <n v="5730.55"/>
    <n v="1458595.35"/>
    <n v="8461"/>
    <n v="12"/>
    <n v="17"/>
    <n v="192.28542768273718"/>
    <n v="0.6185263321528317"/>
    <n v="1.0614700738176945"/>
    <n v="0.16953232436946955"/>
    <n v="1.3219284603421462E-2"/>
    <n v="43.151016918096865"/>
  </r>
  <r>
    <x v="27"/>
    <x v="2"/>
    <x v="3"/>
    <x v="4"/>
    <s v="Western Europe"/>
    <x v="1"/>
    <x v="2"/>
    <n v="70173.89"/>
    <n v="61866.45"/>
    <n v="475"/>
    <n v="427"/>
    <n v="44266.38"/>
    <n v="3795.46"/>
    <n v="488033.1"/>
    <n v="3677"/>
    <n v="4"/>
    <n v="8"/>
    <n v="147.7345052631579"/>
    <n v="0.63080983539604252"/>
    <n v="1.1342802116494481"/>
    <n v="0.14378920200289694"/>
    <n v="1.6842105263157894E-2"/>
    <n v="18.488902530918519"/>
  </r>
  <r>
    <x v="27"/>
    <x v="2"/>
    <x v="3"/>
    <x v="4"/>
    <s v="Western Europe"/>
    <x v="1"/>
    <x v="3"/>
    <n v="97848.6"/>
    <n v="94588.41"/>
    <n v="806"/>
    <n v="772"/>
    <n v="57776.93"/>
    <n v="3175.39"/>
    <n v="681173.01"/>
    <n v="5965"/>
    <n v="4"/>
    <n v="17"/>
    <n v="121.40024813895782"/>
    <n v="0.59047273032010672"/>
    <n v="1.0344671191745374"/>
    <n v="0.1436472064564038"/>
    <n v="2.1091811414392061E-2"/>
    <n v="30.814671583647996"/>
  </r>
  <r>
    <x v="27"/>
    <x v="2"/>
    <x v="3"/>
    <x v="4"/>
    <s v="Western Europe"/>
    <x v="2"/>
    <x v="0"/>
    <n v="32886.94"/>
    <n v="34294.61"/>
    <n v="433"/>
    <n v="446"/>
    <n v="15494.41"/>
    <n v="621.74"/>
    <n v="336398.86"/>
    <n v="4652"/>
    <n v="1"/>
    <n v="10"/>
    <n v="75.951362586605086"/>
    <n v="0.47114173589880964"/>
    <n v="0.95895360816174913"/>
    <n v="9.776174627940179E-2"/>
    <n v="2.3094688221709007E-2"/>
    <n v="52.895004342651269"/>
  </r>
  <r>
    <x v="27"/>
    <x v="2"/>
    <x v="3"/>
    <x v="4"/>
    <s v="Western Europe"/>
    <x v="2"/>
    <x v="1"/>
    <n v="30537.47"/>
    <n v="30503.43"/>
    <n v="159"/>
    <n v="158"/>
    <n v="17141.439999999999"/>
    <n v="753.33"/>
    <n v="272017.03999999998"/>
    <n v="1451"/>
    <n v="1"/>
    <n v="2"/>
    <n v="192.05955974842769"/>
    <n v="0.56132482487907476"/>
    <n v="1.0011159400762473"/>
    <n v="0.11226307734250768"/>
    <n v="1.2578616352201259E-2"/>
    <n v="40.536643967451184"/>
  </r>
  <r>
    <x v="27"/>
    <x v="2"/>
    <x v="3"/>
    <x v="4"/>
    <s v="Western Europe"/>
    <x v="2"/>
    <x v="2"/>
    <n v="10411.799999999999"/>
    <n v="9165.35"/>
    <n v="70"/>
    <n v="62"/>
    <n v="6103.98"/>
    <n v="526.34"/>
    <n v="97397.36"/>
    <n v="742"/>
    <n v="0"/>
    <n v="2"/>
    <n v="148.73999999999998"/>
    <n v="0.58625597879329228"/>
    <n v="1.1359958975925633"/>
    <n v="0.10690022809653156"/>
    <n v="2.8571428571428571E-2"/>
    <n v="19.781510050537673"/>
  </r>
  <r>
    <x v="27"/>
    <x v="2"/>
    <x v="3"/>
    <x v="4"/>
    <s v="Western Europe"/>
    <x v="2"/>
    <x v="3"/>
    <n v="13771.16"/>
    <n v="14039.89"/>
    <n v="113"/>
    <n v="114"/>
    <n v="7168.51"/>
    <n v="445.92"/>
    <n v="132737.75"/>
    <n v="1123"/>
    <n v="1"/>
    <n v="3"/>
    <n v="121.86867256637169"/>
    <n v="0.52054511021584238"/>
    <n v="0.98085953664879144"/>
    <n v="0.10374712544095406"/>
    <n v="2.6548672566371681E-2"/>
    <n v="30.882579834947972"/>
  </r>
  <r>
    <x v="27"/>
    <x v="2"/>
    <x v="3"/>
    <x v="5"/>
    <s v="Central &amp; Eastern Europe"/>
    <x v="0"/>
    <x v="0"/>
    <n v="213938.89"/>
    <n v="210025.74"/>
    <n v="2814"/>
    <n v="2711"/>
    <n v="121038.35"/>
    <n v="3517.67"/>
    <n v="2363902.29"/>
    <n v="32150"/>
    <n v="11"/>
    <n v="56"/>
    <n v="76.026613361762614"/>
    <n v="0.56576132558227255"/>
    <n v="1.0186317638971301"/>
    <n v="9.0502425123502039E-2"/>
    <n v="1.9900497512437811E-2"/>
    <n v="60.818351351889177"/>
  </r>
  <r>
    <x v="27"/>
    <x v="2"/>
    <x v="3"/>
    <x v="5"/>
    <s v="Central &amp; Eastern Europe"/>
    <x v="0"/>
    <x v="1"/>
    <n v="224906.08"/>
    <n v="208228.12"/>
    <n v="1170"/>
    <n v="1067"/>
    <n v="146110.6"/>
    <n v="5193.32"/>
    <n v="2083952.88"/>
    <n v="11487"/>
    <n v="10"/>
    <n v="12"/>
    <n v="192.2274188034188"/>
    <n v="0.64965162346878313"/>
    <n v="1.0800946577244226"/>
    <n v="0.10792282405156876"/>
    <n v="1.0256410256410256E-2"/>
    <n v="43.306801814638803"/>
  </r>
  <r>
    <x v="27"/>
    <x v="2"/>
    <x v="3"/>
    <x v="5"/>
    <s v="Central &amp; Eastern Europe"/>
    <x v="0"/>
    <x v="2"/>
    <n v="71705.94"/>
    <n v="62782.6"/>
    <n v="485"/>
    <n v="422"/>
    <n v="49353.97"/>
    <n v="3975.49"/>
    <n v="714714.86"/>
    <n v="5043"/>
    <n v="3"/>
    <n v="5"/>
    <n v="147.84729896907217"/>
    <n v="0.68828286750023782"/>
    <n v="1.1421307814585571"/>
    <n v="0.10032803851314916"/>
    <n v="1.0309278350515464E-2"/>
    <n v="18.037006758915254"/>
  </r>
  <r>
    <x v="27"/>
    <x v="2"/>
    <x v="3"/>
    <x v="5"/>
    <s v="Central &amp; Eastern Europe"/>
    <x v="0"/>
    <x v="3"/>
    <n v="91308.54"/>
    <n v="90011.57"/>
    <n v="752"/>
    <n v="750"/>
    <n v="57674.93"/>
    <n v="2645.85"/>
    <n v="990620.01"/>
    <n v="8928"/>
    <n v="3"/>
    <n v="8"/>
    <n v="121.42093085106382"/>
    <n v="0.63164880305829008"/>
    <n v="1.0144089254303639"/>
    <n v="9.2173122971743723E-2"/>
    <n v="1.0638297872340425E-2"/>
    <n v="34.510096944271218"/>
  </r>
  <r>
    <x v="27"/>
    <x v="2"/>
    <x v="3"/>
    <x v="5"/>
    <s v="Central &amp; Eastern Europe"/>
    <x v="1"/>
    <x v="0"/>
    <n v="183643.64"/>
    <n v="173855.67"/>
    <n v="2415"/>
    <n v="2306"/>
    <n v="96147.75"/>
    <n v="3257.08"/>
    <n v="2142458.2200000002"/>
    <n v="29033"/>
    <n v="9"/>
    <n v="28"/>
    <n v="76.042915113871643"/>
    <n v="0.52355611117270384"/>
    <n v="1.0562994005314867"/>
    <n v="8.5716322626818831E-2"/>
    <n v="1.1594202898550725E-2"/>
    <n v="56.382907389440852"/>
  </r>
  <r>
    <x v="27"/>
    <x v="2"/>
    <x v="3"/>
    <x v="5"/>
    <s v="Central &amp; Eastern Europe"/>
    <x v="1"/>
    <x v="1"/>
    <n v="195630.06"/>
    <n v="180894.04"/>
    <n v="1017"/>
    <n v="947"/>
    <n v="119794.79"/>
    <n v="5357.1"/>
    <n v="1826881.18"/>
    <n v="9708"/>
    <n v="11"/>
    <n v="9"/>
    <n v="192.35994100294985"/>
    <n v="0.61235369451913468"/>
    <n v="1.0814621642592537"/>
    <n v="0.10708417281960286"/>
    <n v="8.8495575221238937E-3"/>
    <n v="36.517903343226742"/>
  </r>
  <r>
    <x v="27"/>
    <x v="2"/>
    <x v="3"/>
    <x v="5"/>
    <s v="Central &amp; Eastern Europe"/>
    <x v="1"/>
    <x v="2"/>
    <n v="63667.34"/>
    <n v="56508.14"/>
    <n v="431"/>
    <n v="390"/>
    <n v="41223.69"/>
    <n v="3211.18"/>
    <n v="634343.98"/>
    <n v="4660"/>
    <n v="4"/>
    <n v="6"/>
    <n v="147.7200464037123"/>
    <n v="0.64748566533484841"/>
    <n v="1.1266932516271106"/>
    <n v="0.10036721716819949"/>
    <n v="1.3921113689095127E-2"/>
    <n v="19.826773958482551"/>
  </r>
  <r>
    <x v="27"/>
    <x v="2"/>
    <x v="3"/>
    <x v="5"/>
    <s v="Central &amp; Eastern Europe"/>
    <x v="1"/>
    <x v="3"/>
    <n v="76776.86"/>
    <n v="72041.240000000005"/>
    <n v="632"/>
    <n v="587"/>
    <n v="44780.480000000003"/>
    <n v="2523.58"/>
    <n v="833728.74"/>
    <n v="7173"/>
    <n v="4"/>
    <n v="11"/>
    <n v="121.48237341772152"/>
    <n v="0.58325490258392965"/>
    <n v="1.0657348485395308"/>
    <n v="9.2088537094211248E-2"/>
    <n v="1.740506329113924E-2"/>
    <n v="30.423786842501528"/>
  </r>
  <r>
    <x v="27"/>
    <x v="2"/>
    <x v="3"/>
    <x v="5"/>
    <s v="Central &amp; Eastern Europe"/>
    <x v="2"/>
    <x v="0"/>
    <n v="20048.080000000002"/>
    <n v="19440.669999999998"/>
    <n v="264"/>
    <n v="252"/>
    <n v="9454.7999999999993"/>
    <n v="392.58"/>
    <n v="348193.45"/>
    <n v="5162"/>
    <n v="1"/>
    <n v="5"/>
    <n v="75.939696969696982"/>
    <n v="0.47160625855443505"/>
    <n v="1.0312442935351509"/>
    <n v="5.7577418529843112E-2"/>
    <n v="1.893939393939394E-2"/>
    <n v="51.067502165163795"/>
  </r>
  <r>
    <x v="27"/>
    <x v="2"/>
    <x v="3"/>
    <x v="5"/>
    <s v="Central &amp; Eastern Europe"/>
    <x v="2"/>
    <x v="1"/>
    <n v="20804.39"/>
    <n v="18994.37"/>
    <n v="108"/>
    <n v="99"/>
    <n v="11470.2"/>
    <n v="510.2"/>
    <n v="277932.05"/>
    <n v="1629"/>
    <n v="1"/>
    <n v="3"/>
    <n v="192.63324074074075"/>
    <n v="0.55133555946605506"/>
    <n v="1.0952924471830336"/>
    <n v="7.4854231456933443E-2"/>
    <n v="2.7777777777777776E-2"/>
    <n v="40.776930615444925"/>
  </r>
  <r>
    <x v="27"/>
    <x v="2"/>
    <x v="3"/>
    <x v="5"/>
    <s v="Central &amp; Eastern Europe"/>
    <x v="2"/>
    <x v="2"/>
    <n v="7283.73"/>
    <n v="6718.2"/>
    <n v="49"/>
    <n v="45"/>
    <n v="4195.59"/>
    <n v="367.45"/>
    <n v="103063.38"/>
    <n v="763"/>
    <n v="0"/>
    <n v="1"/>
    <n v="148.64755102040814"/>
    <n v="0.57602217545131418"/>
    <n v="1.0841787978922925"/>
    <n v="7.0672337740136204E-2"/>
    <n v="2.0408163265306121E-2"/>
    <n v="19.822370390529322"/>
  </r>
  <r>
    <x v="27"/>
    <x v="2"/>
    <x v="3"/>
    <x v="5"/>
    <s v="Central &amp; Eastern Europe"/>
    <x v="2"/>
    <x v="3"/>
    <n v="9251.34"/>
    <n v="8751.42"/>
    <n v="76"/>
    <n v="71"/>
    <n v="4899.0200000000004"/>
    <n v="253.73"/>
    <n v="134546.21"/>
    <n v="1218"/>
    <n v="0"/>
    <n v="1"/>
    <n v="121.72815789473684"/>
    <n v="0.52954707101890108"/>
    <n v="1.0571244438045484"/>
    <n v="6.8759573383746747E-2"/>
    <n v="1.3157894736842105E-2"/>
    <n v="36.461356560122965"/>
  </r>
  <r>
    <x v="27"/>
    <x v="2"/>
    <x v="3"/>
    <x v="6"/>
    <s v="DACH"/>
    <x v="0"/>
    <x v="0"/>
    <n v="212136.39"/>
    <n v="218310.33"/>
    <n v="2790"/>
    <n v="2843"/>
    <n v="120909.63"/>
    <n v="3646.67"/>
    <n v="1428672.39"/>
    <n v="20355"/>
    <n v="8"/>
    <n v="33"/>
    <n v="76.034548387096777"/>
    <n v="0.56996175903625024"/>
    <n v="0.97171943260770133"/>
    <n v="0.14848497912107059"/>
    <n v="1.1827956989247311E-2"/>
    <n v="58.172631469258256"/>
  </r>
  <r>
    <x v="27"/>
    <x v="2"/>
    <x v="3"/>
    <x v="6"/>
    <s v="DACH"/>
    <x v="0"/>
    <x v="1"/>
    <n v="236577.14"/>
    <n v="223322.81"/>
    <n v="1230"/>
    <n v="1165"/>
    <n v="154614.65"/>
    <n v="5475.19"/>
    <n v="1227326.8999999999"/>
    <n v="6725"/>
    <n v="13"/>
    <n v="25"/>
    <n v="192.33913821138214"/>
    <n v="0.65354856348335255"/>
    <n v="1.0593505428308019"/>
    <n v="0.19275805003540625"/>
    <n v="2.032520325203252E-2"/>
    <n v="43.208937041454277"/>
  </r>
  <r>
    <x v="27"/>
    <x v="2"/>
    <x v="3"/>
    <x v="6"/>
    <s v="DACH"/>
    <x v="0"/>
    <x v="2"/>
    <n v="66974.41"/>
    <n v="62072.18"/>
    <n v="453"/>
    <n v="426"/>
    <n v="46353.8"/>
    <n v="3763.38"/>
    <n v="428128.17"/>
    <n v="3000"/>
    <n v="4"/>
    <n v="8"/>
    <n v="147.84637969094925"/>
    <n v="0.69211210669866297"/>
    <n v="1.0789762821283222"/>
    <n v="0.1564354197949647"/>
    <n v="1.7660044150110375E-2"/>
    <n v="17.796345306612672"/>
  </r>
  <r>
    <x v="27"/>
    <x v="2"/>
    <x v="3"/>
    <x v="6"/>
    <s v="DACH"/>
    <x v="0"/>
    <x v="3"/>
    <n v="93567.91"/>
    <n v="90767.18"/>
    <n v="770"/>
    <n v="752"/>
    <n v="58728.07"/>
    <n v="3065.85"/>
    <n v="598502.66"/>
    <n v="5367"/>
    <n v="4"/>
    <n v="9"/>
    <n v="121.51676623376623"/>
    <n v="0.62765183063295948"/>
    <n v="1.030856197140861"/>
    <n v="0.15633666523721046"/>
    <n v="1.1688311688311689E-2"/>
    <n v="30.519402449565376"/>
  </r>
  <r>
    <x v="27"/>
    <x v="2"/>
    <x v="3"/>
    <x v="6"/>
    <s v="DACH"/>
    <x v="1"/>
    <x v="0"/>
    <n v="176857.27"/>
    <n v="175697.14"/>
    <n v="2326"/>
    <n v="2335"/>
    <n v="93510.33"/>
    <n v="3220.58"/>
    <n v="1291452.3"/>
    <n v="17825"/>
    <n v="8"/>
    <n v="43"/>
    <n v="76.034939810834047"/>
    <n v="0.52873331133065671"/>
    <n v="1.0066030101571373"/>
    <n v="0.13694448490277186"/>
    <n v="1.8486672398968184E-2"/>
    <n v="54.914726539940006"/>
  </r>
  <r>
    <x v="27"/>
    <x v="2"/>
    <x v="3"/>
    <x v="6"/>
    <s v="DACH"/>
    <x v="1"/>
    <x v="1"/>
    <n v="182612.02"/>
    <n v="174194.44"/>
    <n v="950"/>
    <n v="892"/>
    <n v="112716.29"/>
    <n v="4346.6899999999996"/>
    <n v="1072537.5"/>
    <n v="5893"/>
    <n v="9"/>
    <n v="11"/>
    <n v="192.22317894736841"/>
    <n v="0.61724463701786991"/>
    <n v="1.0483228971028007"/>
    <n v="0.17026166451056488"/>
    <n v="1.1578947368421053E-2"/>
    <n v="42.011742268254693"/>
  </r>
  <r>
    <x v="27"/>
    <x v="2"/>
    <x v="3"/>
    <x v="6"/>
    <s v="DACH"/>
    <x v="1"/>
    <x v="2"/>
    <n v="54228.78"/>
    <n v="51581.4"/>
    <n v="367"/>
    <n v="351"/>
    <n v="34708.82"/>
    <n v="2966.35"/>
    <n v="376662.76"/>
    <n v="2891"/>
    <n v="2"/>
    <n v="7"/>
    <n v="147.76234332425068"/>
    <n v="0.64004427169484546"/>
    <n v="1.0513243145785107"/>
    <n v="0.14397170561804409"/>
    <n v="1.9073569482288829E-2"/>
    <n v="18.281315421309017"/>
  </r>
  <r>
    <x v="27"/>
    <x v="2"/>
    <x v="3"/>
    <x v="6"/>
    <s v="DACH"/>
    <x v="1"/>
    <x v="3"/>
    <n v="79067.929999999993"/>
    <n v="75939.539999999994"/>
    <n v="651"/>
    <n v="614"/>
    <n v="45489.11"/>
    <n v="2265.91"/>
    <n v="482176.57"/>
    <n v="4248"/>
    <n v="4"/>
    <n v="12"/>
    <n v="121.45611367127495"/>
    <n v="0.57531681934761669"/>
    <n v="1.0411957986577216"/>
    <n v="0.16398127764690015"/>
    <n v="1.8433179723502304E-2"/>
    <n v="34.894558918933228"/>
  </r>
  <r>
    <x v="27"/>
    <x v="2"/>
    <x v="3"/>
    <x v="6"/>
    <s v="DACH"/>
    <x v="2"/>
    <x v="0"/>
    <n v="20298.54"/>
    <n v="21066.68"/>
    <n v="267"/>
    <n v="280"/>
    <n v="9508.16"/>
    <n v="344.11"/>
    <n v="187581.41"/>
    <n v="2791"/>
    <n v="1"/>
    <n v="8"/>
    <n v="76.024494382022482"/>
    <n v="0.46841595503913086"/>
    <n v="0.96353768130526507"/>
    <n v="0.10821189583765257"/>
    <n v="2.9962546816479401E-2"/>
    <n v="58.988521112434981"/>
  </r>
  <r>
    <x v="27"/>
    <x v="2"/>
    <x v="3"/>
    <x v="6"/>
    <s v="DACH"/>
    <x v="2"/>
    <x v="1"/>
    <n v="21323.23"/>
    <n v="21514.61"/>
    <n v="111"/>
    <n v="112"/>
    <n v="11837.2"/>
    <n v="522.35"/>
    <n v="162124.25"/>
    <n v="912"/>
    <n v="1"/>
    <n v="1"/>
    <n v="192.10117117117116"/>
    <n v="0.55513165688312704"/>
    <n v="0.99110464935223086"/>
    <n v="0.13152400088203955"/>
    <n v="9.0090090090090089E-3"/>
    <n v="40.821728725950031"/>
  </r>
  <r>
    <x v="27"/>
    <x v="2"/>
    <x v="3"/>
    <x v="6"/>
    <s v="DACH"/>
    <x v="2"/>
    <x v="2"/>
    <n v="5940.25"/>
    <n v="5615.56"/>
    <n v="40"/>
    <n v="38"/>
    <n v="3431.64"/>
    <n v="333.78"/>
    <n v="56554.17"/>
    <n v="402"/>
    <n v="0"/>
    <n v="1"/>
    <n v="148.50624999999999"/>
    <n v="0.57769285804469506"/>
    <n v="1.0578197009737229"/>
    <n v="0.10503646327052453"/>
    <n v="2.5000000000000001E-2"/>
    <n v="17.796902151117504"/>
  </r>
  <r>
    <x v="27"/>
    <x v="2"/>
    <x v="3"/>
    <x v="6"/>
    <s v="DACH"/>
    <x v="2"/>
    <x v="3"/>
    <n v="8042.97"/>
    <n v="7878.36"/>
    <n v="66"/>
    <n v="64"/>
    <n v="4213.1400000000003"/>
    <n v="251.95"/>
    <n v="73962.850000000006"/>
    <n v="669"/>
    <n v="0"/>
    <n v="2"/>
    <n v="121.86318181818183"/>
    <n v="0.5238288841062444"/>
    <n v="1.0208939423941024"/>
    <n v="0.10874337589749448"/>
    <n v="3.0303030303030304E-2"/>
    <n v="31.922881524111929"/>
  </r>
  <r>
    <x v="28"/>
    <x v="2"/>
    <x v="4"/>
    <x v="0"/>
    <s v="DACH"/>
    <x v="0"/>
    <x v="0"/>
    <n v="1185750.98"/>
    <n v="1166722"/>
    <n v="15595"/>
    <n v="15075"/>
    <n v="666062.16"/>
    <n v="19437.21"/>
    <n v="6936169.71"/>
    <n v="96997"/>
    <n v="44"/>
    <n v="282"/>
    <n v="76.034048092337287"/>
    <n v="0.56172178748694779"/>
    <n v="1.0163097807361137"/>
    <n v="0.17095184079629447"/>
    <n v="1.8082718820134659E-2"/>
    <n v="61.004176010857528"/>
  </r>
  <r>
    <x v="28"/>
    <x v="2"/>
    <x v="4"/>
    <x v="0"/>
    <s v="DACH"/>
    <x v="0"/>
    <x v="1"/>
    <n v="1227582.1299999999"/>
    <n v="1115272.04"/>
    <n v="6385"/>
    <n v="5883"/>
    <n v="806642.25"/>
    <n v="27872.41"/>
    <n v="5667464.1100000003"/>
    <n v="30581"/>
    <n v="62"/>
    <n v="59"/>
    <n v="192.26031793265463"/>
    <n v="0.65709839715571627"/>
    <n v="1.1007019686425563"/>
    <n v="0.21660165925603009"/>
    <n v="9.2404072043852786E-3"/>
    <n v="44.042913045552929"/>
  </r>
  <r>
    <x v="28"/>
    <x v="2"/>
    <x v="4"/>
    <x v="0"/>
    <s v="DACH"/>
    <x v="0"/>
    <x v="2"/>
    <n v="369239.82"/>
    <n v="321181.42"/>
    <n v="2498"/>
    <n v="2173"/>
    <n v="257088.85"/>
    <n v="21793.34"/>
    <n v="2026409.53"/>
    <n v="14915"/>
    <n v="20"/>
    <n v="25"/>
    <n v="147.81417934347479"/>
    <n v="0.69626523488176328"/>
    <n v="1.1496300751145567"/>
    <n v="0.18221381933591677"/>
    <n v="1.0008006405124099E-2"/>
    <n v="16.942782519797333"/>
  </r>
  <r>
    <x v="28"/>
    <x v="2"/>
    <x v="4"/>
    <x v="0"/>
    <s v="DACH"/>
    <x v="0"/>
    <x v="3"/>
    <n v="464821.32"/>
    <n v="436344.94"/>
    <n v="3828"/>
    <n v="3538"/>
    <n v="288096.57"/>
    <n v="13494.24"/>
    <n v="2569343.0499999998"/>
    <n v="23721"/>
    <n v="21"/>
    <n v="41"/>
    <n v="121.42667711598746"/>
    <n v="0.61980067953853757"/>
    <n v="1.0652611670024179"/>
    <n v="0.18091057167317537"/>
    <n v="1.0710553814002089E-2"/>
    <n v="34.445905808700601"/>
  </r>
  <r>
    <x v="28"/>
    <x v="2"/>
    <x v="4"/>
    <x v="0"/>
    <s v="DACH"/>
    <x v="1"/>
    <x v="0"/>
    <n v="928469.35"/>
    <n v="903034.67"/>
    <n v="12212"/>
    <n v="11815"/>
    <n v="483345.22"/>
    <n v="16561.439999999999"/>
    <n v="5771872.9199999999"/>
    <n v="80754"/>
    <n v="37"/>
    <n v="151"/>
    <n v="76.029262201113653"/>
    <n v="0.52058284961156764"/>
    <n v="1.0281657845982812"/>
    <n v="0.16086101736280084"/>
    <n v="1.2364886996396986E-2"/>
    <n v="56.062114767797972"/>
  </r>
  <r>
    <x v="28"/>
    <x v="2"/>
    <x v="4"/>
    <x v="0"/>
    <s v="DACH"/>
    <x v="1"/>
    <x v="1"/>
    <n v="883295.42"/>
    <n v="822701.64"/>
    <n v="4594"/>
    <n v="4216"/>
    <n v="539415.98"/>
    <n v="21078.240000000002"/>
    <n v="4807146.8099999996"/>
    <n v="28230"/>
    <n v="45"/>
    <n v="98"/>
    <n v="192.27153243360905"/>
    <n v="0.61068581109590714"/>
    <n v="1.0736521930356187"/>
    <n v="0.18374629586151545"/>
    <n v="2.1332172398781019E-2"/>
    <n v="41.905558528605802"/>
  </r>
  <r>
    <x v="28"/>
    <x v="2"/>
    <x v="4"/>
    <x v="0"/>
    <s v="DACH"/>
    <x v="1"/>
    <x v="2"/>
    <n v="300864.25"/>
    <n v="261164.43"/>
    <n v="2035"/>
    <n v="1757"/>
    <n v="194188.34"/>
    <n v="17932.669999999998"/>
    <n v="1681555.98"/>
    <n v="11915"/>
    <n v="16"/>
    <n v="25"/>
    <n v="147.84484029484028"/>
    <n v="0.64543507578584025"/>
    <n v="1.1520108232196857"/>
    <n v="0.17892015108530612"/>
    <n v="1.2285012285012284E-2"/>
    <n v="16.7774374925764"/>
  </r>
  <r>
    <x v="28"/>
    <x v="2"/>
    <x v="4"/>
    <x v="0"/>
    <s v="DACH"/>
    <x v="1"/>
    <x v="3"/>
    <n v="409869.5"/>
    <n v="389875.48"/>
    <n v="3375"/>
    <n v="3251"/>
    <n v="240184.24"/>
    <n v="12484.41"/>
    <n v="2311795.54"/>
    <n v="21312"/>
    <n v="22"/>
    <n v="74"/>
    <n v="121.44281481481481"/>
    <n v="0.58600173957808521"/>
    <n v="1.0512830917194382"/>
    <n v="0.1772948744420538"/>
    <n v="2.1925925925925925E-2"/>
    <n v="32.830506207341799"/>
  </r>
  <r>
    <x v="28"/>
    <x v="2"/>
    <x v="4"/>
    <x v="0"/>
    <s v="DACH"/>
    <x v="2"/>
    <x v="0"/>
    <n v="99973.6"/>
    <n v="100252.69"/>
    <n v="1315"/>
    <n v="1297"/>
    <n v="47796.95"/>
    <n v="1826.96"/>
    <n v="879745.3"/>
    <n v="12598"/>
    <n v="6"/>
    <n v="20"/>
    <n v="76.025551330798478"/>
    <n v="0.47809571726935907"/>
    <n v="0.99721613454960667"/>
    <n v="0.11363925445239662"/>
    <n v="1.5209125475285171E-2"/>
    <n v="54.721285632964054"/>
  </r>
  <r>
    <x v="28"/>
    <x v="2"/>
    <x v="4"/>
    <x v="0"/>
    <s v="DACH"/>
    <x v="2"/>
    <x v="1"/>
    <n v="104290.04"/>
    <n v="99826.34"/>
    <n v="542"/>
    <n v="529"/>
    <n v="57176.160000000003"/>
    <n v="2600.04"/>
    <n v="759790.46"/>
    <n v="4295"/>
    <n v="4"/>
    <n v="11"/>
    <n v="192.4170479704797"/>
    <n v="0.54824180717545035"/>
    <n v="1.044714651463732"/>
    <n v="0.13726158130492977"/>
    <n v="2.0295202952029519E-2"/>
    <n v="40.110936754819157"/>
  </r>
  <r>
    <x v="28"/>
    <x v="2"/>
    <x v="4"/>
    <x v="0"/>
    <s v="DACH"/>
    <x v="2"/>
    <x v="2"/>
    <n v="32676.86"/>
    <n v="28796.85"/>
    <n v="221"/>
    <n v="196"/>
    <n v="18918.009999999998"/>
    <n v="1632.43"/>
    <n v="255979.01"/>
    <n v="1817"/>
    <n v="1"/>
    <n v="3"/>
    <n v="147.85909502262444"/>
    <n v="0.57894210153607162"/>
    <n v="1.1347373063373252"/>
    <n v="0.12765445104268511"/>
    <n v="1.3574660633484163E-2"/>
    <n v="20.017311615199425"/>
  </r>
  <r>
    <x v="28"/>
    <x v="2"/>
    <x v="4"/>
    <x v="0"/>
    <s v="DACH"/>
    <x v="2"/>
    <x v="3"/>
    <n v="43239.7"/>
    <n v="42785.65"/>
    <n v="356"/>
    <n v="356"/>
    <n v="22921.85"/>
    <n v="1236.48"/>
    <n v="359451.85"/>
    <n v="3153"/>
    <n v="2"/>
    <n v="11"/>
    <n v="121.45983146067415"/>
    <n v="0.53011121723786248"/>
    <n v="1.0106122029231763"/>
    <n v="0.12029344124950254"/>
    <n v="3.0898876404494381E-2"/>
    <n v="34.969995471014492"/>
  </r>
  <r>
    <x v="28"/>
    <x v="2"/>
    <x v="4"/>
    <x v="1"/>
    <s v="Western Europe"/>
    <x v="0"/>
    <x v="0"/>
    <n v="629235.36"/>
    <n v="724508.51"/>
    <n v="8276"/>
    <n v="9699"/>
    <n v="348700.22"/>
    <n v="11871.66"/>
    <n v="5018544.1399999997"/>
    <n v="72224"/>
    <n v="25"/>
    <n v="137"/>
    <n v="76.031338811019808"/>
    <n v="0.5541650106885283"/>
    <n v="0.86849961224057948"/>
    <n v="0.12538205153656376"/>
    <n v="1.6553890768487192E-2"/>
    <n v="53.003148675079977"/>
  </r>
  <r>
    <x v="28"/>
    <x v="2"/>
    <x v="4"/>
    <x v="1"/>
    <s v="Western Europe"/>
    <x v="0"/>
    <x v="1"/>
    <n v="623926.23"/>
    <n v="648878.42000000004"/>
    <n v="3245"/>
    <n v="3384"/>
    <n v="408306.74"/>
    <n v="15195.81"/>
    <n v="4253409.96"/>
    <n v="23412"/>
    <n v="26"/>
    <n v="31"/>
    <n v="192.27310631741139"/>
    <n v="0.65441509006601628"/>
    <n v="0.96154566212881598"/>
    <n v="0.14668847721417383"/>
    <n v="9.5531587057010783E-3"/>
    <n v="41.059096553589441"/>
  </r>
  <r>
    <x v="28"/>
    <x v="2"/>
    <x v="4"/>
    <x v="1"/>
    <s v="Western Europe"/>
    <x v="0"/>
    <x v="2"/>
    <n v="174559.86"/>
    <n v="181610.96"/>
    <n v="1181"/>
    <n v="1245"/>
    <n v="118198.69"/>
    <n v="10016.709999999999"/>
    <n v="1422000.01"/>
    <n v="10004"/>
    <n v="10"/>
    <n v="15"/>
    <n v="147.80682472480947"/>
    <n v="0.67712411089238966"/>
    <n v="0.9611747000291172"/>
    <n v="0.12275658141521391"/>
    <n v="1.2701100762066046E-2"/>
    <n v="17.426865707402929"/>
  </r>
  <r>
    <x v="28"/>
    <x v="2"/>
    <x v="4"/>
    <x v="1"/>
    <s v="Western Europe"/>
    <x v="0"/>
    <x v="3"/>
    <n v="244381.12"/>
    <n v="255639.36"/>
    <n v="2012"/>
    <n v="2107"/>
    <n v="151678.04"/>
    <n v="7787.92"/>
    <n v="1958610.21"/>
    <n v="16893"/>
    <n v="10"/>
    <n v="25"/>
    <n v="121.46178926441351"/>
    <n v="0.62066185800277862"/>
    <n v="0.95596045929703477"/>
    <n v="0.12477271830416936"/>
    <n v="1.2425447316103381E-2"/>
    <n v="31.379510832160577"/>
  </r>
  <r>
    <x v="28"/>
    <x v="2"/>
    <x v="4"/>
    <x v="1"/>
    <s v="Western Europe"/>
    <x v="1"/>
    <x v="0"/>
    <n v="541356.32999999996"/>
    <n v="608099.03"/>
    <n v="7120"/>
    <n v="7950"/>
    <n v="281736.13"/>
    <n v="9411.89"/>
    <n v="4928473.4000000004"/>
    <n v="68101"/>
    <n v="20"/>
    <n v="113"/>
    <n v="76.033192415730326"/>
    <n v="0.52042640750132174"/>
    <n v="0.89024369928694003"/>
    <n v="0.10984259953599423"/>
    <n v="1.5870786516853932E-2"/>
    <n v="57.518344349540847"/>
  </r>
  <r>
    <x v="28"/>
    <x v="2"/>
    <x v="4"/>
    <x v="1"/>
    <s v="Western Europe"/>
    <x v="1"/>
    <x v="1"/>
    <n v="535264.12"/>
    <n v="567961.25"/>
    <n v="2784"/>
    <n v="2926"/>
    <n v="325631.78999999998"/>
    <n v="12609.11"/>
    <n v="4027910.81"/>
    <n v="22756"/>
    <n v="28"/>
    <n v="38"/>
    <n v="192.26441091954024"/>
    <n v="0.60835721624681283"/>
    <n v="0.94243070279882646"/>
    <n v="0.13288877168558755"/>
    <n v="1.3649425287356323E-2"/>
    <n v="42.45058691691959"/>
  </r>
  <r>
    <x v="28"/>
    <x v="2"/>
    <x v="4"/>
    <x v="1"/>
    <s v="Western Europe"/>
    <x v="1"/>
    <x v="2"/>
    <n v="171620.47"/>
    <n v="179203.67"/>
    <n v="1161"/>
    <n v="1205"/>
    <n v="110483.95"/>
    <n v="8777.27"/>
    <n v="1432315.3"/>
    <n v="10994"/>
    <n v="7"/>
    <n v="16"/>
    <n v="147.82124892334195"/>
    <n v="0.64376906787401289"/>
    <n v="0.95768390234418743"/>
    <n v="0.11982031470305456"/>
    <n v="1.3781223083548665E-2"/>
    <n v="19.552830208025956"/>
  </r>
  <r>
    <x v="28"/>
    <x v="2"/>
    <x v="4"/>
    <x v="1"/>
    <s v="Western Europe"/>
    <x v="1"/>
    <x v="3"/>
    <n v="233714.32"/>
    <n v="259731.64"/>
    <n v="1925"/>
    <n v="2179"/>
    <n v="137290.23999999999"/>
    <n v="7488.71"/>
    <n v="1939783.44"/>
    <n v="16529"/>
    <n v="11"/>
    <n v="23"/>
    <n v="121.41003636363637"/>
    <n v="0.58742759108641684"/>
    <n v="0.89982999375817285"/>
    <n v="0.12048474854492006"/>
    <n v="1.1948051948051949E-2"/>
    <n v="31.208889114413566"/>
  </r>
  <r>
    <x v="28"/>
    <x v="2"/>
    <x v="4"/>
    <x v="1"/>
    <s v="Western Europe"/>
    <x v="2"/>
    <x v="0"/>
    <n v="54262.46"/>
    <n v="59110.29"/>
    <n v="714"/>
    <n v="790"/>
    <n v="26111.58"/>
    <n v="882.18"/>
    <n v="674470.71"/>
    <n v="10050"/>
    <n v="2"/>
    <n v="17"/>
    <n v="75.997843137254904"/>
    <n v="0.48120892418073197"/>
    <n v="0.91798669910095176"/>
    <n v="8.0451914657643175E-2"/>
    <n v="2.3809523809523808E-2"/>
    <n v="61.509510530730694"/>
  </r>
  <r>
    <x v="28"/>
    <x v="2"/>
    <x v="4"/>
    <x v="1"/>
    <s v="Western Europe"/>
    <x v="2"/>
    <x v="1"/>
    <n v="54257.97"/>
    <n v="57380.33"/>
    <n v="282"/>
    <n v="301"/>
    <n v="29633.35"/>
    <n v="1340.5"/>
    <n v="577583.99"/>
    <n v="3378"/>
    <n v="2"/>
    <n v="7"/>
    <n v="192.40414893617023"/>
    <n v="0.54615662915512686"/>
    <n v="0.94558483717329611"/>
    <n v="9.3939532499853401E-2"/>
    <n v="2.4822695035460994E-2"/>
    <n v="40.475919433047373"/>
  </r>
  <r>
    <x v="28"/>
    <x v="2"/>
    <x v="4"/>
    <x v="1"/>
    <s v="Western Europe"/>
    <x v="2"/>
    <x v="2"/>
    <n v="16896.21"/>
    <n v="16389.84"/>
    <n v="114"/>
    <n v="109"/>
    <n v="9795.67"/>
    <n v="847.86"/>
    <n v="201842.94"/>
    <n v="1496"/>
    <n v="1"/>
    <n v="2"/>
    <n v="148.21236842105262"/>
    <n v="0.57975545995226152"/>
    <n v="1.0308953595642179"/>
    <n v="8.370969031663926E-2"/>
    <n v="1.7543859649122806E-2"/>
    <n v="19.928065954284904"/>
  </r>
  <r>
    <x v="28"/>
    <x v="2"/>
    <x v="4"/>
    <x v="1"/>
    <s v="Western Europe"/>
    <x v="2"/>
    <x v="3"/>
    <n v="23153.06"/>
    <n v="24657.200000000001"/>
    <n v="191"/>
    <n v="201"/>
    <n v="12301.7"/>
    <n v="759.69"/>
    <n v="271611.02"/>
    <n v="2356"/>
    <n v="1"/>
    <n v="6"/>
    <n v="121.22020942408378"/>
    <n v="0.53132069799845028"/>
    <n v="0.93899793974985002"/>
    <n v="8.524344851692689E-2"/>
    <n v="3.1413612565445025E-2"/>
    <n v="30.476984032960811"/>
  </r>
  <r>
    <x v="28"/>
    <x v="2"/>
    <x v="4"/>
    <x v="2"/>
    <s v="Southern Europe"/>
    <x v="0"/>
    <x v="0"/>
    <n v="444437.4"/>
    <n v="462846.58"/>
    <n v="5845"/>
    <n v="5990"/>
    <n v="246259.55"/>
    <n v="8356.16"/>
    <n v="4046942.78"/>
    <n v="57081"/>
    <n v="17"/>
    <n v="99"/>
    <n v="76.037194183062454"/>
    <n v="0.55409276987040235"/>
    <n v="0.96022617256888887"/>
    <n v="0.10982052975802145"/>
    <n v="1.6937553464499572E-2"/>
    <n v="53.186798720943592"/>
  </r>
  <r>
    <x v="28"/>
    <x v="2"/>
    <x v="4"/>
    <x v="2"/>
    <s v="Southern Europe"/>
    <x v="0"/>
    <x v="1"/>
    <n v="430712.4"/>
    <n v="411197.51"/>
    <n v="2240"/>
    <n v="2151"/>
    <n v="286134.61"/>
    <n v="11708.33"/>
    <n v="3295971.9"/>
    <n v="17700"/>
    <n v="18"/>
    <n v="28"/>
    <n v="192.28232142857144"/>
    <n v="0.66432870286529933"/>
    <n v="1.0474586774613495"/>
    <n v="0.13067841992220869"/>
    <n v="1.2500000000000001E-2"/>
    <n v="36.786834672408453"/>
  </r>
  <r>
    <x v="28"/>
    <x v="2"/>
    <x v="4"/>
    <x v="2"/>
    <s v="Southern Europe"/>
    <x v="0"/>
    <x v="2"/>
    <n v="127726.78"/>
    <n v="119181.46"/>
    <n v="864"/>
    <n v="795"/>
    <n v="87204.2"/>
    <n v="7175.69"/>
    <n v="1145296.1299999999"/>
    <n v="8796"/>
    <n v="6"/>
    <n v="14"/>
    <n v="147.83192129629629"/>
    <n v="0.68274014267015892"/>
    <n v="1.0717000781833013"/>
    <n v="0.11152292988189877"/>
    <n v="1.6203703703703703E-2"/>
    <n v="17.799930041570917"/>
  </r>
  <r>
    <x v="28"/>
    <x v="2"/>
    <x v="4"/>
    <x v="2"/>
    <s v="Southern Europe"/>
    <x v="0"/>
    <x v="3"/>
    <n v="175148.95"/>
    <n v="178932.41"/>
    <n v="1442"/>
    <n v="1456"/>
    <n v="108262.54"/>
    <n v="4984.2700000000004"/>
    <n v="1555104.05"/>
    <n v="13707"/>
    <n v="8"/>
    <n v="26"/>
    <n v="121.46251733703191"/>
    <n v="0.61811697986199743"/>
    <n v="0.97885536778943516"/>
    <n v="0.11262844437965422"/>
    <n v="1.8030513176144243E-2"/>
    <n v="35.140341514404312"/>
  </r>
  <r>
    <x v="28"/>
    <x v="2"/>
    <x v="4"/>
    <x v="2"/>
    <s v="Southern Europe"/>
    <x v="1"/>
    <x v="0"/>
    <n v="339178.4"/>
    <n v="339123.95"/>
    <n v="4461"/>
    <n v="4445"/>
    <n v="178420.56"/>
    <n v="6182.95"/>
    <n v="3433836.86"/>
    <n v="50239"/>
    <n v="15"/>
    <n v="51"/>
    <n v="76.031921093925135"/>
    <n v="0.5260375071054052"/>
    <n v="1.0001605607625177"/>
    <n v="9.8775339024114284E-2"/>
    <n v="1.1432414256893073E-2"/>
    <n v="54.8570504370891"/>
  </r>
  <r>
    <x v="28"/>
    <x v="2"/>
    <x v="4"/>
    <x v="2"/>
    <s v="Southern Europe"/>
    <x v="1"/>
    <x v="1"/>
    <n v="389644.81"/>
    <n v="397257.89"/>
    <n v="2027"/>
    <n v="2105"/>
    <n v="238852.74"/>
    <n v="9700.32"/>
    <n v="3023411.62"/>
    <n v="17301"/>
    <n v="19"/>
    <n v="41"/>
    <n v="192.22733596447952"/>
    <n v="0.61300120999943508"/>
    <n v="0.98083592499572503"/>
    <n v="0.1288758723497927"/>
    <n v="2.0226936359151456E-2"/>
    <n v="40.168242903326899"/>
  </r>
  <r>
    <x v="28"/>
    <x v="2"/>
    <x v="4"/>
    <x v="2"/>
    <s v="Southern Europe"/>
    <x v="1"/>
    <x v="2"/>
    <n v="113811.34"/>
    <n v="110324.2"/>
    <n v="770"/>
    <n v="741"/>
    <n v="73783.490000000005"/>
    <n v="6036.98"/>
    <n v="988578.33"/>
    <n v="7221"/>
    <n v="6"/>
    <n v="16"/>
    <n v="147.80693506493506"/>
    <n v="0.64829647028143245"/>
    <n v="1.0316081149919962"/>
    <n v="0.11512627431353872"/>
    <n v="2.0779220779220779E-2"/>
    <n v="18.852363267726581"/>
  </r>
  <r>
    <x v="28"/>
    <x v="2"/>
    <x v="4"/>
    <x v="2"/>
    <s v="Southern Europe"/>
    <x v="1"/>
    <x v="3"/>
    <n v="159621.85999999999"/>
    <n v="155816.72"/>
    <n v="1314"/>
    <n v="1260"/>
    <n v="92027.12"/>
    <n v="4468.1400000000003"/>
    <n v="1391942.59"/>
    <n v="12039"/>
    <n v="9"/>
    <n v="13"/>
    <n v="121.47782343987822"/>
    <n v="0.57653206146075486"/>
    <n v="1.0244206141677221"/>
    <n v="0.11467560598170932"/>
    <n v="9.8934550989345504E-3"/>
    <n v="35.724453575760826"/>
  </r>
  <r>
    <x v="28"/>
    <x v="2"/>
    <x v="4"/>
    <x v="2"/>
    <s v="Southern Europe"/>
    <x v="2"/>
    <x v="0"/>
    <n v="42974.91"/>
    <n v="45685.87"/>
    <n v="565"/>
    <n v="591"/>
    <n v="20143.98"/>
    <n v="733.06"/>
    <n v="558287.73"/>
    <n v="8283"/>
    <n v="2"/>
    <n v="19"/>
    <n v="76.061787610619476"/>
    <n v="0.46873815442545425"/>
    <n v="0.94066086516465597"/>
    <n v="7.6976275298043906E-2"/>
    <n v="3.3628318584070796E-2"/>
    <n v="58.62400076392111"/>
  </r>
  <r>
    <x v="28"/>
    <x v="2"/>
    <x v="4"/>
    <x v="2"/>
    <s v="Southern Europe"/>
    <x v="2"/>
    <x v="1"/>
    <n v="40407.230000000003"/>
    <n v="40228.46"/>
    <n v="210"/>
    <n v="211"/>
    <n v="22602.29"/>
    <n v="1013.47"/>
    <n v="460437.18"/>
    <n v="2546"/>
    <n v="2"/>
    <n v="6"/>
    <n v="192.41538095238096"/>
    <n v="0.55936252002426301"/>
    <n v="1.0044438688431028"/>
    <n v="8.7758399528031175E-2"/>
    <n v="2.8571428571428571E-2"/>
    <n v="39.870178693005222"/>
  </r>
  <r>
    <x v="28"/>
    <x v="2"/>
    <x v="4"/>
    <x v="2"/>
    <s v="Southern Europe"/>
    <x v="2"/>
    <x v="2"/>
    <n v="13220.38"/>
    <n v="12762.05"/>
    <n v="89"/>
    <n v="84"/>
    <n v="7565.32"/>
    <n v="752.23"/>
    <n v="159109.53"/>
    <n v="1134"/>
    <n v="1"/>
    <n v="3"/>
    <n v="148.54359550561796"/>
    <n v="0.57224678867021983"/>
    <n v="1.0359135091932723"/>
    <n v="8.3089806122863916E-2"/>
    <n v="3.3707865168539325E-2"/>
    <n v="17.574917246055062"/>
  </r>
  <r>
    <x v="28"/>
    <x v="2"/>
    <x v="4"/>
    <x v="2"/>
    <s v="Southern Europe"/>
    <x v="2"/>
    <x v="3"/>
    <n v="16674.22"/>
    <n v="16754.43"/>
    <n v="137"/>
    <n v="139"/>
    <n v="8913.56"/>
    <n v="494.48"/>
    <n v="206977.71"/>
    <n v="1746"/>
    <n v="1"/>
    <n v="2"/>
    <n v="121.70963503649637"/>
    <n v="0.53457133227221421"/>
    <n v="0.9952126094412046"/>
    <n v="8.0560462283595674E-2"/>
    <n v="1.4598540145985401E-2"/>
    <n v="33.720716712506068"/>
  </r>
  <r>
    <x v="28"/>
    <x v="2"/>
    <x v="4"/>
    <x v="3"/>
    <s v="Southern Europe"/>
    <x v="0"/>
    <x v="0"/>
    <n v="329894.59999999998"/>
    <n v="321412.81"/>
    <n v="4339"/>
    <n v="4267"/>
    <n v="187115.96"/>
    <n v="6280.85"/>
    <n v="3196923.4"/>
    <n v="45542"/>
    <n v="13"/>
    <n v="82"/>
    <n v="76.030099101175381"/>
    <n v="0.56719922059954908"/>
    <n v="1.0263890851145603"/>
    <n v="0.10319127446093954"/>
    <n v="1.8898363678266882E-2"/>
    <n v="52.523878137513229"/>
  </r>
  <r>
    <x v="28"/>
    <x v="2"/>
    <x v="4"/>
    <x v="3"/>
    <s v="Southern Europe"/>
    <x v="0"/>
    <x v="1"/>
    <n v="381037.95"/>
    <n v="359363.26"/>
    <n v="1982"/>
    <n v="1845"/>
    <n v="252753.88"/>
    <n v="9512.16"/>
    <n v="2800110.38"/>
    <n v="15288"/>
    <n v="21"/>
    <n v="27"/>
    <n v="192.24921796165489"/>
    <n v="0.663329938658341"/>
    <n v="1.0603141512017673"/>
    <n v="0.13607961768992835"/>
    <n v="1.3622603430877902E-2"/>
    <n v="40.057983675632038"/>
  </r>
  <r>
    <x v="28"/>
    <x v="2"/>
    <x v="4"/>
    <x v="3"/>
    <s v="Southern Europe"/>
    <x v="0"/>
    <x v="2"/>
    <n v="106637.09"/>
    <n v="97250.5"/>
    <n v="721"/>
    <n v="667"/>
    <n v="72972.66"/>
    <n v="6367.77"/>
    <n v="980431.64"/>
    <n v="7086"/>
    <n v="6"/>
    <n v="6"/>
    <n v="147.90165048543687"/>
    <n v="0.68430843339779812"/>
    <n v="1.0965197094102344"/>
    <n v="0.10876545151072439"/>
    <n v="8.321775312066574E-3"/>
    <n v="16.74637903064966"/>
  </r>
  <r>
    <x v="28"/>
    <x v="2"/>
    <x v="4"/>
    <x v="3"/>
    <s v="Southern Europe"/>
    <x v="0"/>
    <x v="3"/>
    <n v="145984.31"/>
    <n v="135646.35"/>
    <n v="1202"/>
    <n v="1113"/>
    <n v="89822.22"/>
    <n v="4479.7"/>
    <n v="1250138.0900000001"/>
    <n v="11586"/>
    <n v="6"/>
    <n v="20"/>
    <n v="121.45117304492513"/>
    <n v="0.61528680719181394"/>
    <n v="1.0762125925246053"/>
    <n v="0.11677454768216844"/>
    <n v="1.6638935108153077E-2"/>
    <n v="32.587965711989646"/>
  </r>
  <r>
    <x v="28"/>
    <x v="2"/>
    <x v="4"/>
    <x v="3"/>
    <s v="Southern Europe"/>
    <x v="1"/>
    <x v="0"/>
    <n v="342781.84"/>
    <n v="335589.95"/>
    <n v="4508"/>
    <n v="4441"/>
    <n v="181117.05"/>
    <n v="5920.2"/>
    <n v="3225892.79"/>
    <n v="43883"/>
    <n v="14"/>
    <n v="79"/>
    <n v="76.038562555456977"/>
    <n v="0.52837411106726062"/>
    <n v="1.0214305881329284"/>
    <n v="0.10625952637440254"/>
    <n v="1.7524401064773737E-2"/>
    <n v="57.900381743860009"/>
  </r>
  <r>
    <x v="28"/>
    <x v="2"/>
    <x v="4"/>
    <x v="3"/>
    <s v="Southern Europe"/>
    <x v="1"/>
    <x v="1"/>
    <n v="341214.44"/>
    <n v="323416.68"/>
    <n v="1775"/>
    <n v="1667"/>
    <n v="208555.8"/>
    <n v="8407.57"/>
    <n v="2639108.09"/>
    <n v="14872"/>
    <n v="19"/>
    <n v="35"/>
    <n v="192.23348732394368"/>
    <n v="0.61121621933702452"/>
    <n v="1.0550304331860683"/>
    <n v="0.12929157441217196"/>
    <n v="1.9718309859154931E-2"/>
    <n v="40.584192578830745"/>
  </r>
  <r>
    <x v="28"/>
    <x v="2"/>
    <x v="4"/>
    <x v="3"/>
    <s v="Southern Europe"/>
    <x v="1"/>
    <x v="2"/>
    <n v="102307.84"/>
    <n v="93221.65"/>
    <n v="692"/>
    <n v="638"/>
    <n v="64996.639999999999"/>
    <n v="5519.84"/>
    <n v="895565.52"/>
    <n v="6304"/>
    <n v="4"/>
    <n v="14"/>
    <n v="147.84369942196531"/>
    <n v="0.63530458662796518"/>
    <n v="1.0974686674179228"/>
    <n v="0.11423825249547347"/>
    <n v="2.023121387283237E-2"/>
    <n v="18.534566219310705"/>
  </r>
  <r>
    <x v="28"/>
    <x v="2"/>
    <x v="4"/>
    <x v="3"/>
    <s v="Southern Europe"/>
    <x v="1"/>
    <x v="3"/>
    <n v="146089.03"/>
    <n v="137102.14000000001"/>
    <n v="1203"/>
    <n v="1138"/>
    <n v="84417.69"/>
    <n v="4305.21"/>
    <n v="1227382.49"/>
    <n v="10700"/>
    <n v="6"/>
    <n v="20"/>
    <n v="121.43726517040731"/>
    <n v="0.57785098579954974"/>
    <n v="1.0655488674356213"/>
    <n v="0.1190248607832103"/>
    <n v="1.6625103906899419E-2"/>
    <n v="33.933078758062905"/>
  </r>
  <r>
    <x v="28"/>
    <x v="2"/>
    <x v="4"/>
    <x v="3"/>
    <s v="Southern Europe"/>
    <x v="2"/>
    <x v="0"/>
    <n v="33817.81"/>
    <n v="33841.74"/>
    <n v="445"/>
    <n v="441"/>
    <n v="15934.07"/>
    <n v="619.32000000000005"/>
    <n v="448243.79"/>
    <n v="6200"/>
    <n v="2"/>
    <n v="14"/>
    <n v="75.99507865168539"/>
    <n v="0.47117391693903304"/>
    <n v="0.99929288505851055"/>
    <n v="7.5445127750682281E-2"/>
    <n v="3.1460674157303373E-2"/>
    <n v="54.604743912678416"/>
  </r>
  <r>
    <x v="28"/>
    <x v="2"/>
    <x v="4"/>
    <x v="3"/>
    <s v="Southern Europe"/>
    <x v="2"/>
    <x v="1"/>
    <n v="36228.1"/>
    <n v="34681.57"/>
    <n v="188"/>
    <n v="179"/>
    <n v="19830.22"/>
    <n v="923.59"/>
    <n v="396579.21"/>
    <n v="2263"/>
    <n v="2"/>
    <n v="5"/>
    <n v="192.70265957446807"/>
    <n v="0.54737123945224841"/>
    <n v="1.0445922719184857"/>
    <n v="9.1351485621245745E-2"/>
    <n v="2.6595744680851064E-2"/>
    <n v="39.225305600970124"/>
  </r>
  <r>
    <x v="28"/>
    <x v="2"/>
    <x v="4"/>
    <x v="3"/>
    <s v="Southern Europe"/>
    <x v="2"/>
    <x v="2"/>
    <n v="10917.2"/>
    <n v="9701.9"/>
    <n v="74"/>
    <n v="65"/>
    <n v="6359.2"/>
    <n v="636.53"/>
    <n v="132363.24"/>
    <n v="993"/>
    <n v="1"/>
    <n v="2"/>
    <n v="147.52972972972975"/>
    <n v="0.58249367969809107"/>
    <n v="1.1252641235221967"/>
    <n v="8.2479093137943743E-2"/>
    <n v="2.7027027027027029E-2"/>
    <n v="17.15111620819129"/>
  </r>
  <r>
    <x v="28"/>
    <x v="2"/>
    <x v="4"/>
    <x v="3"/>
    <s v="Southern Europe"/>
    <x v="2"/>
    <x v="3"/>
    <n v="13763.7"/>
    <n v="13381.51"/>
    <n v="113"/>
    <n v="108"/>
    <n v="7286.96"/>
    <n v="445.38"/>
    <n v="175216.39"/>
    <n v="1482"/>
    <n v="1"/>
    <n v="3"/>
    <n v="121.80265486725665"/>
    <n v="0.52943321926516851"/>
    <n v="1.0285610517796573"/>
    <n v="7.8552582894785131E-2"/>
    <n v="2.6548672566371681E-2"/>
    <n v="30.903273609052945"/>
  </r>
  <r>
    <x v="28"/>
    <x v="2"/>
    <x v="4"/>
    <x v="4"/>
    <s v="Western Europe"/>
    <x v="0"/>
    <x v="0"/>
    <n v="267315.63"/>
    <n v="278737.46999999997"/>
    <n v="3516"/>
    <n v="3617"/>
    <n v="150847.45000000001"/>
    <n v="5206.46"/>
    <n v="1852279.78"/>
    <n v="27633"/>
    <n v="15"/>
    <n v="39"/>
    <n v="76.028336177474401"/>
    <n v="0.56430463867750646"/>
    <n v="0.95902294729158599"/>
    <n v="0.14431709123337727"/>
    <n v="1.1092150170648464E-2"/>
    <n v="51.343068034710726"/>
  </r>
  <r>
    <x v="28"/>
    <x v="2"/>
    <x v="4"/>
    <x v="4"/>
    <s v="Western Europe"/>
    <x v="0"/>
    <x v="1"/>
    <n v="258292.36"/>
    <n v="243596.39"/>
    <n v="1343"/>
    <n v="1273"/>
    <n v="168981.49"/>
    <n v="6768.95"/>
    <n v="1578628.33"/>
    <n v="8743"/>
    <n v="10"/>
    <n v="14"/>
    <n v="192.3249143708116"/>
    <n v="0.65422566118486813"/>
    <n v="1.0603291781130253"/>
    <n v="0.16361822164942394"/>
    <n v="1.0424422933730455E-2"/>
    <n v="38.158408615811908"/>
  </r>
  <r>
    <x v="28"/>
    <x v="2"/>
    <x v="4"/>
    <x v="4"/>
    <s v="Western Europe"/>
    <x v="0"/>
    <x v="2"/>
    <n v="84722.71"/>
    <n v="74579.97"/>
    <n v="573"/>
    <n v="507"/>
    <n v="58919.63"/>
    <n v="4473.5200000000004"/>
    <n v="542200.66"/>
    <n v="3960"/>
    <n v="3"/>
    <n v="8"/>
    <n v="147.85813263525307"/>
    <n v="0.69544080919980011"/>
    <n v="1.1359981775267542"/>
    <n v="0.15625711337201251"/>
    <n v="1.3961605584642234E-2"/>
    <n v="18.938712691571737"/>
  </r>
  <r>
    <x v="28"/>
    <x v="2"/>
    <x v="4"/>
    <x v="4"/>
    <s v="Western Europe"/>
    <x v="0"/>
    <x v="3"/>
    <n v="111173.86"/>
    <n v="108781.32"/>
    <n v="915"/>
    <n v="879"/>
    <n v="70095.16"/>
    <n v="3518.22"/>
    <n v="726923.79"/>
    <n v="6339"/>
    <n v="4"/>
    <n v="13"/>
    <n v="121.50148633879782"/>
    <n v="0.63050037122035707"/>
    <n v="1.021994033534434"/>
    <n v="0.15293743516084402"/>
    <n v="1.4207650273224045E-2"/>
    <n v="31.59946222805851"/>
  </r>
  <r>
    <x v="28"/>
    <x v="2"/>
    <x v="4"/>
    <x v="4"/>
    <s v="Western Europe"/>
    <x v="1"/>
    <x v="0"/>
    <n v="215069.9"/>
    <n v="218592.79"/>
    <n v="2829"/>
    <n v="2896"/>
    <n v="113185.11"/>
    <n v="4237.12"/>
    <n v="1682382.6"/>
    <n v="22608"/>
    <n v="8"/>
    <n v="50"/>
    <n v="76.023294450335811"/>
    <n v="0.52627127273505037"/>
    <n v="0.98388377768543955"/>
    <n v="0.12783649807124728"/>
    <n v="1.7674089784376106E-2"/>
    <n v="50.758510497696548"/>
  </r>
  <r>
    <x v="28"/>
    <x v="2"/>
    <x v="4"/>
    <x v="4"/>
    <s v="Western Europe"/>
    <x v="1"/>
    <x v="1"/>
    <n v="227030.26"/>
    <n v="217441.3"/>
    <n v="1181"/>
    <n v="1113"/>
    <n v="139052.57999999999"/>
    <n v="5528.28"/>
    <n v="1364843"/>
    <n v="7341"/>
    <n v="11"/>
    <n v="18"/>
    <n v="192.23561388653684"/>
    <n v="0.61248478506785831"/>
    <n v="1.0440990740949398"/>
    <n v="0.16634166713680623"/>
    <n v="1.5241320914479255E-2"/>
    <n v="41.067069685327084"/>
  </r>
  <r>
    <x v="28"/>
    <x v="2"/>
    <x v="4"/>
    <x v="4"/>
    <s v="Western Europe"/>
    <x v="1"/>
    <x v="2"/>
    <n v="63870.86"/>
    <n v="58224.3"/>
    <n v="432"/>
    <n v="399"/>
    <n v="41110.25"/>
    <n v="3523.66"/>
    <n v="477854.36"/>
    <n v="3594"/>
    <n v="3"/>
    <n v="8"/>
    <n v="147.84921296296295"/>
    <n v="0.64364641402980949"/>
    <n v="1.0969794398558677"/>
    <n v="0.13366177092116518"/>
    <n v="1.8518518518518517E-2"/>
    <n v="18.126283466622773"/>
  </r>
  <r>
    <x v="28"/>
    <x v="2"/>
    <x v="4"/>
    <x v="4"/>
    <s v="Western Europe"/>
    <x v="1"/>
    <x v="3"/>
    <n v="93715.43"/>
    <n v="94456"/>
    <n v="772"/>
    <n v="770"/>
    <n v="53730.31"/>
    <n v="2879.44"/>
    <n v="663348.73"/>
    <n v="5667"/>
    <n v="4"/>
    <n v="7"/>
    <n v="121.39304404145076"/>
    <n v="0.57333472193426416"/>
    <n v="0.99215962988057926"/>
    <n v="0.14127626354240552"/>
    <n v="9.0673575129533671E-3"/>
    <n v="32.54640832939738"/>
  </r>
  <r>
    <x v="28"/>
    <x v="2"/>
    <x v="4"/>
    <x v="4"/>
    <s v="Western Europe"/>
    <x v="2"/>
    <x v="0"/>
    <n v="31525.439999999999"/>
    <n v="31180.31"/>
    <n v="415"/>
    <n v="413"/>
    <n v="14943.67"/>
    <n v="554.30999999999995"/>
    <n v="310189.07"/>
    <n v="4280"/>
    <n v="1"/>
    <n v="13"/>
    <n v="75.964915662650597"/>
    <n v="0.47401939512977459"/>
    <n v="1.0110688444085385"/>
    <n v="0.1016329814586955"/>
    <n v="3.1325301204819279E-2"/>
    <n v="56.873301942956111"/>
  </r>
  <r>
    <x v="28"/>
    <x v="2"/>
    <x v="4"/>
    <x v="4"/>
    <s v="Western Europe"/>
    <x v="2"/>
    <x v="1"/>
    <n v="31649.42"/>
    <n v="31555.4"/>
    <n v="165"/>
    <n v="165"/>
    <n v="17429.46"/>
    <n v="791.12"/>
    <n v="274426.65999999997"/>
    <n v="1558"/>
    <n v="1"/>
    <n v="5"/>
    <n v="191.81466666666665"/>
    <n v="0.55070393075133761"/>
    <n v="1.0029795217300366"/>
    <n v="0.11532924680131297"/>
    <n v="3.0303030303030304E-2"/>
    <n v="40.00583982202447"/>
  </r>
  <r>
    <x v="28"/>
    <x v="2"/>
    <x v="4"/>
    <x v="4"/>
    <s v="Western Europe"/>
    <x v="2"/>
    <x v="2"/>
    <n v="9141.5"/>
    <n v="8104.48"/>
    <n v="62"/>
    <n v="54"/>
    <n v="5383.62"/>
    <n v="478.12"/>
    <n v="94087.45"/>
    <n v="696"/>
    <n v="0"/>
    <n v="1"/>
    <n v="147.44354838709677"/>
    <n v="0.58892085543947925"/>
    <n v="1.1279563895524451"/>
    <n v="9.7159610553798625E-2"/>
    <n v="1.6129032258064516E-2"/>
    <n v="19.119677068518364"/>
  </r>
  <r>
    <x v="28"/>
    <x v="2"/>
    <x v="4"/>
    <x v="4"/>
    <s v="Western Europe"/>
    <x v="2"/>
    <x v="3"/>
    <n v="13443.49"/>
    <n v="12920.42"/>
    <n v="111"/>
    <n v="105"/>
    <n v="7104.75"/>
    <n v="373.69"/>
    <n v="129383.4"/>
    <n v="1168"/>
    <n v="1"/>
    <n v="2"/>
    <n v="121.11252252252253"/>
    <n v="0.52848999776099803"/>
    <n v="1.0404839780750161"/>
    <n v="0.10390428756702946"/>
    <n v="1.8018018018018018E-2"/>
    <n v="35.974979260884687"/>
  </r>
  <r>
    <x v="28"/>
    <x v="2"/>
    <x v="4"/>
    <x v="5"/>
    <s v="Central &amp; Eastern Europe"/>
    <x v="0"/>
    <x v="0"/>
    <n v="218880.43"/>
    <n v="211644.85"/>
    <n v="2879"/>
    <n v="2827"/>
    <n v="124256.63"/>
    <n v="3750.74"/>
    <n v="2342322.4500000002"/>
    <n v="34445"/>
    <n v="10"/>
    <n v="35"/>
    <n v="76.02654741229594"/>
    <n v="0.56769182151186381"/>
    <n v="1.0341873662411345"/>
    <n v="9.3445900243153954E-2"/>
    <n v="1.2156998957971519E-2"/>
    <n v="58.356598964471011"/>
  </r>
  <r>
    <x v="28"/>
    <x v="2"/>
    <x v="4"/>
    <x v="5"/>
    <s v="Central &amp; Eastern Europe"/>
    <x v="0"/>
    <x v="1"/>
    <n v="215070.64"/>
    <n v="207714.69"/>
    <n v="1119"/>
    <n v="1077"/>
    <n v="141038.07"/>
    <n v="5819.97"/>
    <n v="2082676.55"/>
    <n v="11259"/>
    <n v="11"/>
    <n v="22"/>
    <n v="192.19896336014301"/>
    <n v="0.65577556285692928"/>
    <n v="1.0354137206184117"/>
    <n v="0.10326646257192458"/>
    <n v="1.9660411081322611E-2"/>
    <n v="36.953908697123872"/>
  </r>
  <r>
    <x v="28"/>
    <x v="2"/>
    <x v="4"/>
    <x v="5"/>
    <s v="Central &amp; Eastern Europe"/>
    <x v="0"/>
    <x v="2"/>
    <n v="78308.740000000005"/>
    <n v="72219.850000000006"/>
    <n v="530"/>
    <n v="481"/>
    <n v="53674.74"/>
    <n v="4701.79"/>
    <n v="726040.73"/>
    <n v="5416"/>
    <n v="4"/>
    <n v="10"/>
    <n v="147.75233962264153"/>
    <n v="0.68542464097877187"/>
    <n v="1.084310476967205"/>
    <n v="0.10785722723847739"/>
    <n v="1.8867924528301886E-2"/>
    <n v="16.655090933453007"/>
  </r>
  <r>
    <x v="28"/>
    <x v="2"/>
    <x v="4"/>
    <x v="5"/>
    <s v="Central &amp; Eastern Europe"/>
    <x v="0"/>
    <x v="3"/>
    <n v="94530.76"/>
    <n v="88003.53"/>
    <n v="778"/>
    <n v="726"/>
    <n v="58830.080000000002"/>
    <n v="2650.66"/>
    <n v="979219.62"/>
    <n v="8638"/>
    <n v="4"/>
    <n v="13"/>
    <n v="121.50483290488431"/>
    <n v="0.62233795644930823"/>
    <n v="1.0741700929496805"/>
    <n v="9.6536832054079952E-2"/>
    <n v="1.6709511568123392E-2"/>
    <n v="35.663102774403356"/>
  </r>
  <r>
    <x v="28"/>
    <x v="2"/>
    <x v="4"/>
    <x v="5"/>
    <s v="Central &amp; Eastern Europe"/>
    <x v="1"/>
    <x v="0"/>
    <n v="179680.6"/>
    <n v="178626.91"/>
    <n v="2363"/>
    <n v="2378"/>
    <n v="95168.87"/>
    <n v="3393.83"/>
    <n v="2086667.54"/>
    <n v="29079"/>
    <n v="7"/>
    <n v="44"/>
    <n v="76.03918747355057"/>
    <n v="0.52965578921708856"/>
    <n v="1.0058988312567239"/>
    <n v="8.6108877698840319E-2"/>
    <n v="1.8620397799407534E-2"/>
    <n v="52.943311833533208"/>
  </r>
  <r>
    <x v="28"/>
    <x v="2"/>
    <x v="4"/>
    <x v="5"/>
    <s v="Central &amp; Eastern Europe"/>
    <x v="1"/>
    <x v="1"/>
    <n v="190269.2"/>
    <n v="175411.96"/>
    <n v="990"/>
    <n v="895"/>
    <n v="116220.46"/>
    <n v="5084.6000000000004"/>
    <n v="1870855.35"/>
    <n v="10650"/>
    <n v="9"/>
    <n v="20"/>
    <n v="192.19111111111113"/>
    <n v="0.61082119439194571"/>
    <n v="1.0846991276991604"/>
    <n v="0.10170171627646146"/>
    <n v="2.0202020202020204E-2"/>
    <n v="37.420682059552377"/>
  </r>
  <r>
    <x v="28"/>
    <x v="2"/>
    <x v="4"/>
    <x v="5"/>
    <s v="Central &amp; Eastern Europe"/>
    <x v="1"/>
    <x v="2"/>
    <n v="59978.92"/>
    <n v="55524.1"/>
    <n v="406"/>
    <n v="370"/>
    <n v="38064.14"/>
    <n v="3225.76"/>
    <n v="617157.04"/>
    <n v="4636"/>
    <n v="3"/>
    <n v="3"/>
    <n v="147.73133004926109"/>
    <n v="0.63462529835482195"/>
    <n v="1.0802321874645424"/>
    <n v="9.71858313404316E-2"/>
    <n v="7.3891625615763543E-3"/>
    <n v="18.593732949754475"/>
  </r>
  <r>
    <x v="28"/>
    <x v="2"/>
    <x v="4"/>
    <x v="5"/>
    <s v="Central &amp; Eastern Europe"/>
    <x v="1"/>
    <x v="3"/>
    <n v="78710.490000000005"/>
    <n v="73833.649999999994"/>
    <n v="648"/>
    <n v="609"/>
    <n v="46072.41"/>
    <n v="2266.46"/>
    <n v="870189.87"/>
    <n v="7591"/>
    <n v="4"/>
    <n v="10"/>
    <n v="121.46680555555557"/>
    <n v="0.58534014970558568"/>
    <n v="1.0660517257375195"/>
    <n v="9.0452087197935321E-2"/>
    <n v="1.5432098765432098E-2"/>
    <n v="34.728382587824186"/>
  </r>
  <r>
    <x v="28"/>
    <x v="2"/>
    <x v="4"/>
    <x v="5"/>
    <s v="Central &amp; Eastern Europe"/>
    <x v="2"/>
    <x v="0"/>
    <n v="19473.900000000001"/>
    <n v="18475.48"/>
    <n v="256"/>
    <n v="240"/>
    <n v="9120.42"/>
    <n v="339.09"/>
    <n v="327992.96000000002"/>
    <n v="4673"/>
    <n v="1"/>
    <n v="7"/>
    <n v="76.069921875000006"/>
    <n v="0.46834070217059753"/>
    <n v="1.0540402739198116"/>
    <n v="5.9372920687078161E-2"/>
    <n v="2.734375E-2"/>
    <n v="57.429885871007706"/>
  </r>
  <r>
    <x v="28"/>
    <x v="2"/>
    <x v="4"/>
    <x v="5"/>
    <s v="Central &amp; Eastern Europe"/>
    <x v="2"/>
    <x v="1"/>
    <n v="20453.93"/>
    <n v="18862.36"/>
    <n v="106"/>
    <n v="100"/>
    <n v="11261.5"/>
    <n v="526.76"/>
    <n v="274656.2"/>
    <n v="1471"/>
    <n v="1"/>
    <n v="2"/>
    <n v="192.9616037735849"/>
    <n v="0.55057878852621478"/>
    <n v="1.0843780947877149"/>
    <n v="7.4471029599914362E-2"/>
    <n v="1.8867924528301886E-2"/>
    <n v="38.829694737641432"/>
  </r>
  <r>
    <x v="28"/>
    <x v="2"/>
    <x v="4"/>
    <x v="5"/>
    <s v="Central &amp; Eastern Europe"/>
    <x v="2"/>
    <x v="2"/>
    <n v="7349.6"/>
    <n v="6533.33"/>
    <n v="50"/>
    <n v="45"/>
    <n v="4247.1499999999996"/>
    <n v="386.47"/>
    <n v="98997.759999999995"/>
    <n v="757"/>
    <n v="0"/>
    <n v="1"/>
    <n v="146.99200000000002"/>
    <n v="0.57787498639381729"/>
    <n v="1.1249393494588518"/>
    <n v="7.4240063613560558E-2"/>
    <n v="0.02"/>
    <n v="19.017258778171655"/>
  </r>
  <r>
    <x v="28"/>
    <x v="2"/>
    <x v="4"/>
    <x v="5"/>
    <s v="Central &amp; Eastern Europe"/>
    <x v="2"/>
    <x v="3"/>
    <n v="8687.1"/>
    <n v="8443.26"/>
    <n v="72"/>
    <n v="69"/>
    <n v="4609.49"/>
    <n v="259.11"/>
    <n v="127691.15"/>
    <n v="1180"/>
    <n v="0"/>
    <n v="2"/>
    <n v="120.65416666666667"/>
    <n v="0.53061320809015666"/>
    <n v="1.0288798402512773"/>
    <n v="6.8032122821354499E-2"/>
    <n v="2.7777777777777776E-2"/>
    <n v="33.526687507236311"/>
  </r>
  <r>
    <x v="28"/>
    <x v="2"/>
    <x v="4"/>
    <x v="6"/>
    <s v="DACH"/>
    <x v="0"/>
    <x v="0"/>
    <n v="217964.13"/>
    <n v="224714.36"/>
    <n v="2867"/>
    <n v="2972"/>
    <n v="122134.56"/>
    <n v="3740.77"/>
    <n v="1429306.94"/>
    <n v="20166"/>
    <n v="9"/>
    <n v="23"/>
    <n v="76.02515870247646"/>
    <n v="0.56034247469985077"/>
    <n v="0.96996084273386007"/>
    <n v="0.15249637702032007"/>
    <n v="8.0223229856993365E-3"/>
    <n v="58.267182959658037"/>
  </r>
  <r>
    <x v="28"/>
    <x v="2"/>
    <x v="4"/>
    <x v="6"/>
    <s v="DACH"/>
    <x v="0"/>
    <x v="1"/>
    <n v="236290.82"/>
    <n v="232500.74"/>
    <n v="1229"/>
    <n v="1223"/>
    <n v="153981.73000000001"/>
    <n v="6074.31"/>
    <n v="1242756.77"/>
    <n v="6898"/>
    <n v="12"/>
    <n v="15"/>
    <n v="192.26266883645241"/>
    <n v="0.65166192237176213"/>
    <n v="1.0163013674709165"/>
    <n v="0.19013440578561483"/>
    <n v="1.2205044751830757E-2"/>
    <n v="38.900026505068062"/>
  </r>
  <r>
    <x v="28"/>
    <x v="2"/>
    <x v="4"/>
    <x v="6"/>
    <s v="DACH"/>
    <x v="0"/>
    <x v="2"/>
    <n v="67248.83"/>
    <n v="60754.33"/>
    <n v="455"/>
    <n v="404"/>
    <n v="45771.55"/>
    <n v="4047.16"/>
    <n v="413389.24"/>
    <n v="2938"/>
    <n v="3"/>
    <n v="7"/>
    <n v="147.79962637362638"/>
    <n v="0.68062968530456225"/>
    <n v="1.1068977305815075"/>
    <n v="0.16267677891180721"/>
    <n v="1.5384615384615385E-2"/>
    <n v="16.616301307583591"/>
  </r>
  <r>
    <x v="28"/>
    <x v="2"/>
    <x v="4"/>
    <x v="6"/>
    <s v="DACH"/>
    <x v="0"/>
    <x v="3"/>
    <n v="91973.82"/>
    <n v="90232.41"/>
    <n v="757"/>
    <n v="751"/>
    <n v="57253.91"/>
    <n v="2748.49"/>
    <n v="582722.65"/>
    <n v="5051"/>
    <n v="5"/>
    <n v="11"/>
    <n v="121.49778071334215"/>
    <n v="0.62250225118408697"/>
    <n v="1.0192991631277497"/>
    <n v="0.15783464054469137"/>
    <n v="1.4531043593130779E-2"/>
    <n v="33.463399903219589"/>
  </r>
  <r>
    <x v="28"/>
    <x v="2"/>
    <x v="4"/>
    <x v="6"/>
    <s v="DACH"/>
    <x v="1"/>
    <x v="0"/>
    <n v="170281.14"/>
    <n v="170637.42"/>
    <n v="2240"/>
    <n v="2269"/>
    <n v="89435.03"/>
    <n v="3161.43"/>
    <n v="1220975.3899999999"/>
    <n v="17213"/>
    <n v="7"/>
    <n v="49"/>
    <n v="76.018366071428574"/>
    <n v="0.5252198217606483"/>
    <n v="0.99791206407129218"/>
    <n v="0.13946320408636576"/>
    <n v="2.1874999999999999E-2"/>
    <n v="53.86206242111956"/>
  </r>
  <r>
    <x v="28"/>
    <x v="2"/>
    <x v="4"/>
    <x v="6"/>
    <s v="DACH"/>
    <x v="1"/>
    <x v="1"/>
    <n v="191949.1"/>
    <n v="179406.77"/>
    <n v="998"/>
    <n v="928"/>
    <n v="117190.09"/>
    <n v="4799.3500000000004"/>
    <n v="1069236.6100000001"/>
    <n v="6085"/>
    <n v="8"/>
    <n v="13"/>
    <n v="192.33376753507014"/>
    <n v="0.61052690530979303"/>
    <n v="1.0699100151014369"/>
    <n v="0.17951976036435938"/>
    <n v="1.3026052104208416E-2"/>
    <n v="39.994811797430899"/>
  </r>
  <r>
    <x v="28"/>
    <x v="2"/>
    <x v="4"/>
    <x v="6"/>
    <s v="DACH"/>
    <x v="1"/>
    <x v="2"/>
    <n v="54909.58"/>
    <n v="50863.71"/>
    <n v="371"/>
    <n v="340"/>
    <n v="35251.949999999997"/>
    <n v="2732.16"/>
    <n v="355414.22"/>
    <n v="2665"/>
    <n v="2"/>
    <n v="7"/>
    <n v="148.00425876010783"/>
    <n v="0.6419999934437669"/>
    <n v="1.0795433522249951"/>
    <n v="0.15449460632160414"/>
    <n v="1.8867924528301886E-2"/>
    <n v="20.097497950339658"/>
  </r>
  <r>
    <x v="28"/>
    <x v="2"/>
    <x v="4"/>
    <x v="6"/>
    <s v="DACH"/>
    <x v="1"/>
    <x v="3"/>
    <n v="75309.61"/>
    <n v="75129.279999999999"/>
    <n v="620"/>
    <n v="619"/>
    <n v="43833.59"/>
    <n v="2295.11"/>
    <n v="483789"/>
    <n v="4250"/>
    <n v="3"/>
    <n v="11"/>
    <n v="121.46711290322581"/>
    <n v="0.58204510685953625"/>
    <n v="1.0024002625873694"/>
    <n v="0.1556662305261178"/>
    <n v="1.7741935483870968E-2"/>
    <n v="32.813072140333141"/>
  </r>
  <r>
    <x v="28"/>
    <x v="2"/>
    <x v="4"/>
    <x v="6"/>
    <s v="DACH"/>
    <x v="2"/>
    <x v="0"/>
    <n v="19885.63"/>
    <n v="20729.03"/>
    <n v="262"/>
    <n v="268"/>
    <n v="9524.19"/>
    <n v="352.82"/>
    <n v="183589.67"/>
    <n v="2611"/>
    <n v="1"/>
    <n v="7"/>
    <n v="75.899351145038167"/>
    <n v="0.47894836623229942"/>
    <n v="0.95931309858686109"/>
    <n v="0.10831562581925225"/>
    <n v="2.6717557251908396E-2"/>
    <n v="56.361969276118138"/>
  </r>
  <r>
    <x v="28"/>
    <x v="2"/>
    <x v="4"/>
    <x v="6"/>
    <s v="DACH"/>
    <x v="2"/>
    <x v="1"/>
    <n v="20494.21"/>
    <n v="20543.09"/>
    <n v="107"/>
    <n v="108"/>
    <n v="11467.63"/>
    <n v="562"/>
    <n v="162569.10999999999"/>
    <n v="917"/>
    <n v="1"/>
    <n v="3"/>
    <n v="191.53467289719626"/>
    <n v="0.55955462542835266"/>
    <n v="0.99762061111546507"/>
    <n v="0.12606460107950399"/>
    <n v="2.8037383177570093E-2"/>
    <n v="36.466565836298933"/>
  </r>
  <r>
    <x v="28"/>
    <x v="2"/>
    <x v="4"/>
    <x v="6"/>
    <s v="DACH"/>
    <x v="2"/>
    <x v="2"/>
    <n v="5813.19"/>
    <n v="5213.6400000000003"/>
    <n v="39"/>
    <n v="35"/>
    <n v="3378.81"/>
    <n v="350.98"/>
    <n v="54993.46"/>
    <n v="402"/>
    <n v="0"/>
    <n v="1"/>
    <n v="149.05615384615385"/>
    <n v="0.58123164733992871"/>
    <n v="1.1149964324349206"/>
    <n v="0.10570693315168748"/>
    <n v="2.564102564102564E-2"/>
    <n v="16.562738617585044"/>
  </r>
  <r>
    <x v="28"/>
    <x v="2"/>
    <x v="4"/>
    <x v="6"/>
    <s v="DACH"/>
    <x v="2"/>
    <x v="3"/>
    <n v="8274.92"/>
    <n v="8214.64"/>
    <n v="68"/>
    <n v="67"/>
    <n v="4349.8500000000004"/>
    <n v="226.64"/>
    <n v="73265.67"/>
    <n v="616"/>
    <n v="0"/>
    <n v="1"/>
    <n v="121.69"/>
    <n v="0.52566671339420812"/>
    <n v="1.0073381182863765"/>
    <n v="0.11294402958438789"/>
    <n v="1.4705882352941176E-2"/>
    <n v="36.511295446523121"/>
  </r>
  <r>
    <x v="29"/>
    <x v="2"/>
    <x v="5"/>
    <x v="0"/>
    <s v="DACH"/>
    <x v="0"/>
    <x v="0"/>
    <n v="1171729.18"/>
    <n v="1187920.8899999999"/>
    <n v="15411"/>
    <n v="15670"/>
    <n v="651482.05000000005"/>
    <n v="22469.53"/>
    <n v="6753650.8300000001"/>
    <n v="95255"/>
    <n v="55"/>
    <n v="212"/>
    <n v="76.032001816884033"/>
    <n v="0.55600053418487039"/>
    <n v="0.98636970682450076"/>
    <n v="0.17349567063715077"/>
    <n v="1.3756407760690415E-2"/>
    <n v="52.14747170946611"/>
  </r>
  <r>
    <x v="29"/>
    <x v="2"/>
    <x v="5"/>
    <x v="0"/>
    <s v="DACH"/>
    <x v="0"/>
    <x v="1"/>
    <n v="1238667.17"/>
    <n v="1131824.03"/>
    <n v="6442"/>
    <n v="5979"/>
    <n v="816085.01"/>
    <n v="30338.639999999999"/>
    <n v="5724713.3899999997"/>
    <n v="30583"/>
    <n v="62"/>
    <n v="68"/>
    <n v="192.27990841353616"/>
    <n v="0.65884123658496585"/>
    <n v="1.0943990736793243"/>
    <n v="0.2163719099306734"/>
    <n v="1.0555728034771811E-2"/>
    <n v="40.828038765086369"/>
  </r>
  <r>
    <x v="29"/>
    <x v="2"/>
    <x v="5"/>
    <x v="0"/>
    <s v="DACH"/>
    <x v="0"/>
    <x v="2"/>
    <n v="359850.65"/>
    <n v="314071.58"/>
    <n v="2434"/>
    <n v="2154"/>
    <n v="247979.87"/>
    <n v="19133.669999999998"/>
    <n v="1981102.33"/>
    <n v="14306"/>
    <n v="17"/>
    <n v="25"/>
    <n v="147.84332374691866"/>
    <n v="0.68911886083851726"/>
    <n v="1.1457599888534964"/>
    <n v="0.18164162676039053"/>
    <n v="1.0271158586688579E-2"/>
    <n v="18.807194333340131"/>
  </r>
  <r>
    <x v="29"/>
    <x v="2"/>
    <x v="5"/>
    <x v="0"/>
    <s v="DACH"/>
    <x v="0"/>
    <x v="3"/>
    <n v="492717.94"/>
    <n v="484133.75"/>
    <n v="4057"/>
    <n v="3940"/>
    <n v="306413.40999999997"/>
    <n v="15241.73"/>
    <n v="2662365.02"/>
    <n v="23202"/>
    <n v="19"/>
    <n v="78"/>
    <n v="121.4488390436283"/>
    <n v="0.62188401339719834"/>
    <n v="1.0177310299065083"/>
    <n v="0.18506776354806526"/>
    <n v="1.9226029085531181E-2"/>
    <n v="32.326903835719435"/>
  </r>
  <r>
    <x v="29"/>
    <x v="2"/>
    <x v="5"/>
    <x v="0"/>
    <s v="DACH"/>
    <x v="1"/>
    <x v="0"/>
    <n v="958758.97"/>
    <n v="942797.06"/>
    <n v="12610"/>
    <n v="12582"/>
    <n v="500510.93"/>
    <n v="18156.53"/>
    <n v="5611275.6500000004"/>
    <n v="82626"/>
    <n v="37"/>
    <n v="181"/>
    <n v="76.031639175257723"/>
    <n v="0.52204041439111648"/>
    <n v="1.0169303773603195"/>
    <n v="0.17086292490371596"/>
    <n v="1.4353687549563838E-2"/>
    <n v="52.805187444957824"/>
  </r>
  <r>
    <x v="29"/>
    <x v="2"/>
    <x v="5"/>
    <x v="0"/>
    <s v="DACH"/>
    <x v="1"/>
    <x v="1"/>
    <n v="882162.34"/>
    <n v="856068.86"/>
    <n v="4588"/>
    <n v="4388"/>
    <n v="539976.27"/>
    <n v="21558.38"/>
    <n v="4716919.2"/>
    <n v="25926"/>
    <n v="37"/>
    <n v="82"/>
    <n v="192.27601133391454"/>
    <n v="0.6121053297287663"/>
    <n v="1.0304805854052441"/>
    <n v="0.18702087158923561"/>
    <n v="1.7872711421098517E-2"/>
    <n v="40.919695264672015"/>
  </r>
  <r>
    <x v="29"/>
    <x v="2"/>
    <x v="5"/>
    <x v="0"/>
    <s v="DACH"/>
    <x v="1"/>
    <x v="2"/>
    <n v="294457.96000000002"/>
    <n v="265535.69"/>
    <n v="1992"/>
    <n v="1815"/>
    <n v="189119.78"/>
    <n v="16046.59"/>
    <n v="1690380.26"/>
    <n v="12347"/>
    <n v="11"/>
    <n v="30"/>
    <n v="147.8202610441767"/>
    <n v="0.64226411131830152"/>
    <n v="1.1089204618784014"/>
    <n v="0.17419628409527216"/>
    <n v="1.5060240963855422E-2"/>
    <n v="18.350189043279602"/>
  </r>
  <r>
    <x v="29"/>
    <x v="2"/>
    <x v="5"/>
    <x v="0"/>
    <s v="DACH"/>
    <x v="1"/>
    <x v="3"/>
    <n v="408928.93"/>
    <n v="390426.35"/>
    <n v="3367"/>
    <n v="3257"/>
    <n v="240016.81"/>
    <n v="13163.5"/>
    <n v="2229579.73"/>
    <n v="19124"/>
    <n v="18"/>
    <n v="48"/>
    <n v="121.45201366201366"/>
    <n v="0.58694015608042205"/>
    <n v="1.0473907050587135"/>
    <n v="0.18341076773244616"/>
    <n v="1.4256014256014256E-2"/>
    <n v="31.065364834580468"/>
  </r>
  <r>
    <x v="29"/>
    <x v="2"/>
    <x v="5"/>
    <x v="0"/>
    <s v="DACH"/>
    <x v="2"/>
    <x v="0"/>
    <n v="104266.48"/>
    <n v="103485.49"/>
    <n v="1371"/>
    <n v="1357"/>
    <n v="49942.73"/>
    <n v="2004.37"/>
    <n v="864915.47"/>
    <n v="12061"/>
    <n v="4"/>
    <n v="27"/>
    <n v="76.051407731582785"/>
    <n v="0.47899123476691652"/>
    <n v="1.0075468551194955"/>
    <n v="0.12055106379355199"/>
    <n v="1.9693654266958426E-2"/>
    <n v="52.019577223766071"/>
  </r>
  <r>
    <x v="29"/>
    <x v="2"/>
    <x v="5"/>
    <x v="0"/>
    <s v="DACH"/>
    <x v="2"/>
    <x v="1"/>
    <n v="107611.18"/>
    <n v="99611.63"/>
    <n v="560"/>
    <n v="526"/>
    <n v="59552.21"/>
    <n v="2908.23"/>
    <n v="741471.12"/>
    <n v="4070"/>
    <n v="5"/>
    <n v="14"/>
    <n v="192.16282142857142"/>
    <n v="0.55340170045528725"/>
    <n v="1.0803073898098041"/>
    <n v="0.14513199111517652"/>
    <n v="2.5000000000000001E-2"/>
    <n v="37.002293491230056"/>
  </r>
  <r>
    <x v="29"/>
    <x v="2"/>
    <x v="5"/>
    <x v="0"/>
    <s v="DACH"/>
    <x v="2"/>
    <x v="2"/>
    <n v="31964.27"/>
    <n v="28584.61"/>
    <n v="216"/>
    <n v="195"/>
    <n v="18682.310000000001"/>
    <n v="1680.74"/>
    <n v="259273.96"/>
    <n v="1795"/>
    <n v="1"/>
    <n v="4"/>
    <n v="147.98273148148149"/>
    <n v="0.58447479013285775"/>
    <n v="1.1182335529503464"/>
    <n v="0.12328376517256111"/>
    <n v="1.8518518518518517E-2"/>
    <n v="19.017974225638707"/>
  </r>
  <r>
    <x v="29"/>
    <x v="2"/>
    <x v="5"/>
    <x v="0"/>
    <s v="DACH"/>
    <x v="2"/>
    <x v="3"/>
    <n v="41627.07"/>
    <n v="39037.879999999997"/>
    <n v="343"/>
    <n v="326"/>
    <n v="21968.15"/>
    <n v="1136.77"/>
    <n v="336660"/>
    <n v="2934"/>
    <n v="2"/>
    <n v="6"/>
    <n v="121.36172011661807"/>
    <n v="0.5277371191390603"/>
    <n v="1.0663250668325228"/>
    <n v="0.12364721083585814"/>
    <n v="1.7492711370262391E-2"/>
    <n v="36.618726743316593"/>
  </r>
  <r>
    <x v="29"/>
    <x v="2"/>
    <x v="5"/>
    <x v="1"/>
    <s v="Western Europe"/>
    <x v="0"/>
    <x v="0"/>
    <n v="539414.76"/>
    <n v="588624.81000000006"/>
    <n v="7095"/>
    <n v="7842"/>
    <n v="302031.94"/>
    <n v="10661.93"/>
    <n v="4814778.2"/>
    <n v="67845"/>
    <n v="24"/>
    <n v="150"/>
    <n v="76.027450317124732"/>
    <n v="0.55992524194184079"/>
    <n v="0.91639827414002473"/>
    <n v="0.11203314827669528"/>
    <n v="2.1141649048625793E-2"/>
    <n v="50.592600026449247"/>
  </r>
  <r>
    <x v="29"/>
    <x v="2"/>
    <x v="5"/>
    <x v="1"/>
    <s v="Western Europe"/>
    <x v="0"/>
    <x v="1"/>
    <n v="532695.98"/>
    <n v="557951.81999999995"/>
    <n v="2771"/>
    <n v="2887"/>
    <n v="350476.47"/>
    <n v="14325.1"/>
    <n v="3968251.78"/>
    <n v="22851"/>
    <n v="20"/>
    <n v="56"/>
    <n v="192.23961746661854"/>
    <n v="0.65792963183240083"/>
    <n v="0.95473472960443073"/>
    <n v="0.13423946098500836"/>
    <n v="2.0209310718152292E-2"/>
    <n v="37.186196256919672"/>
  </r>
  <r>
    <x v="29"/>
    <x v="2"/>
    <x v="5"/>
    <x v="1"/>
    <s v="Western Europe"/>
    <x v="0"/>
    <x v="2"/>
    <n v="191309.14"/>
    <n v="190154.01"/>
    <n v="1294"/>
    <n v="1300"/>
    <n v="131817.12"/>
    <n v="10221.41"/>
    <n v="1484130.84"/>
    <n v="11040"/>
    <n v="11"/>
    <n v="21"/>
    <n v="147.84323029366308"/>
    <n v="0.68902677624289144"/>
    <n v="1.0060747075488969"/>
    <n v="0.12890314980584866"/>
    <n v="1.6228748068006182E-2"/>
    <n v="18.716511714137287"/>
  </r>
  <r>
    <x v="29"/>
    <x v="2"/>
    <x v="5"/>
    <x v="1"/>
    <s v="Western Europe"/>
    <x v="0"/>
    <x v="3"/>
    <n v="268840.73"/>
    <n v="279024.03999999998"/>
    <n v="2214"/>
    <n v="2276"/>
    <n v="169364.07"/>
    <n v="7941.43"/>
    <n v="1985065.94"/>
    <n v="18126"/>
    <n v="14"/>
    <n v="20"/>
    <n v="121.42761065943992"/>
    <n v="0.62997920739167768"/>
    <n v="0.9635038256918651"/>
    <n v="0.13543163709715356"/>
    <n v="9.0334236675700084E-3"/>
    <n v="33.852937065490721"/>
  </r>
  <r>
    <x v="29"/>
    <x v="2"/>
    <x v="5"/>
    <x v="1"/>
    <s v="Western Europe"/>
    <x v="1"/>
    <x v="0"/>
    <n v="499155.99"/>
    <n v="572245.43999999994"/>
    <n v="6565"/>
    <n v="7394"/>
    <n v="259250.91"/>
    <n v="8982.31"/>
    <n v="4523224.4000000004"/>
    <n v="64904"/>
    <n v="22"/>
    <n v="139"/>
    <n v="76.03290022848438"/>
    <n v="0.51937854136539563"/>
    <n v="0.87227604644608447"/>
    <n v="0.11035401869515914"/>
    <n v="2.1172886519421175E-2"/>
    <n v="55.571004563414093"/>
  </r>
  <r>
    <x v="29"/>
    <x v="2"/>
    <x v="5"/>
    <x v="1"/>
    <s v="Western Europe"/>
    <x v="1"/>
    <x v="1"/>
    <n v="517255.2"/>
    <n v="564726.44999999995"/>
    <n v="2690"/>
    <n v="2995"/>
    <n v="319982.73"/>
    <n v="13369.39"/>
    <n v="3983788.54"/>
    <n v="21642"/>
    <n v="24"/>
    <n v="58"/>
    <n v="192.2881784386617"/>
    <n v="0.61861674856047844"/>
    <n v="0.9159393897700383"/>
    <n v="0.1298400240892304"/>
    <n v="2.1561338289962824E-2"/>
    <n v="38.689513882084377"/>
  </r>
  <r>
    <x v="29"/>
    <x v="2"/>
    <x v="5"/>
    <x v="1"/>
    <s v="Western Europe"/>
    <x v="1"/>
    <x v="2"/>
    <n v="149050.87"/>
    <n v="151925.17000000001"/>
    <n v="1008"/>
    <n v="1013"/>
    <n v="95608.25"/>
    <n v="7523.49"/>
    <n v="1332356.95"/>
    <n v="9200"/>
    <n v="7"/>
    <n v="17"/>
    <n v="147.86792658730158"/>
    <n v="0.64144711131172871"/>
    <n v="0.98108081761567212"/>
    <n v="0.11187007355648949"/>
    <n v="1.6865079365079364E-2"/>
    <n v="19.811400028444247"/>
  </r>
  <r>
    <x v="29"/>
    <x v="2"/>
    <x v="5"/>
    <x v="1"/>
    <s v="Western Europe"/>
    <x v="1"/>
    <x v="3"/>
    <n v="209894.11"/>
    <n v="229380.36"/>
    <n v="1728"/>
    <n v="1875"/>
    <n v="120657.55"/>
    <n v="6743.31"/>
    <n v="1792838.98"/>
    <n v="15811"/>
    <n v="9"/>
    <n v="32"/>
    <n v="121.46649884259259"/>
    <n v="0.57484962298370357"/>
    <n v="0.91504830666409276"/>
    <n v="0.11707359798703171"/>
    <n v="1.8518518518518517E-2"/>
    <n v="31.126273299017839"/>
  </r>
  <r>
    <x v="29"/>
    <x v="2"/>
    <x v="5"/>
    <x v="1"/>
    <s v="Western Europe"/>
    <x v="2"/>
    <x v="0"/>
    <n v="57580.639999999999"/>
    <n v="61716.62"/>
    <n v="757"/>
    <n v="803"/>
    <n v="26971.56"/>
    <n v="1029.52"/>
    <n v="684575.21"/>
    <n v="9944"/>
    <n v="3"/>
    <n v="17"/>
    <n v="76.064253632760895"/>
    <n v="0.46841368904548475"/>
    <n v="0.93298434036082978"/>
    <n v="8.4111488641255366E-2"/>
    <n v="2.2457067371202115E-2"/>
    <n v="55.929598259383013"/>
  </r>
  <r>
    <x v="29"/>
    <x v="2"/>
    <x v="5"/>
    <x v="1"/>
    <s v="Western Europe"/>
    <x v="2"/>
    <x v="1"/>
    <n v="51843.99"/>
    <n v="55160.07"/>
    <n v="270"/>
    <n v="293"/>
    <n v="28951.85"/>
    <n v="1314.84"/>
    <n v="557208.68000000005"/>
    <n v="3038"/>
    <n v="3"/>
    <n v="6"/>
    <n v="192.01477777777777"/>
    <n v="0.55844177888314539"/>
    <n v="0.93988259985891964"/>
    <n v="9.3042323030574456E-2"/>
    <n v="2.2222222222222223E-2"/>
    <n v="39.429885005019621"/>
  </r>
  <r>
    <x v="29"/>
    <x v="2"/>
    <x v="5"/>
    <x v="1"/>
    <s v="Western Europe"/>
    <x v="2"/>
    <x v="2"/>
    <n v="17785.54"/>
    <n v="18440.59"/>
    <n v="120"/>
    <n v="125"/>
    <n v="10306.5"/>
    <n v="966.85"/>
    <n v="205851.17"/>
    <n v="1471"/>
    <n v="1"/>
    <n v="2"/>
    <n v="148.21283333333335"/>
    <n v="0.57948760622393247"/>
    <n v="0.96447781768370755"/>
    <n v="8.6399994714628045E-2"/>
    <n v="1.6666666666666666E-2"/>
    <n v="18.395345710296322"/>
  </r>
  <r>
    <x v="29"/>
    <x v="2"/>
    <x v="5"/>
    <x v="1"/>
    <s v="Western Europe"/>
    <x v="2"/>
    <x v="3"/>
    <n v="23430.49"/>
    <n v="24267.09"/>
    <n v="193"/>
    <n v="200"/>
    <n v="12425.31"/>
    <n v="765.16"/>
    <n v="265475.3"/>
    <n v="2409"/>
    <n v="1"/>
    <n v="4"/>
    <n v="121.40150259067359"/>
    <n v="0.53030517074120087"/>
    <n v="0.96552532668729552"/>
    <n v="8.8258644024510016E-2"/>
    <n v="2.072538860103627E-2"/>
    <n v="30.621686967431653"/>
  </r>
  <r>
    <x v="29"/>
    <x v="2"/>
    <x v="5"/>
    <x v="2"/>
    <s v="Southern Europe"/>
    <x v="0"/>
    <x v="0"/>
    <n v="430356.85"/>
    <n v="435574.7"/>
    <n v="5660"/>
    <n v="5657"/>
    <n v="238487.78"/>
    <n v="7887.1"/>
    <n v="3812400.27"/>
    <n v="56813"/>
    <n v="20"/>
    <n v="81"/>
    <n v="76.034779151943454"/>
    <n v="0.55416285345521976"/>
    <n v="0.98802076888304113"/>
    <n v="0.11288343812859922"/>
    <n v="1.4310954063604241E-2"/>
    <n v="54.564649871308838"/>
  </r>
  <r>
    <x v="29"/>
    <x v="2"/>
    <x v="5"/>
    <x v="2"/>
    <s v="Southern Europe"/>
    <x v="0"/>
    <x v="1"/>
    <n v="446657.36"/>
    <n v="437996.75"/>
    <n v="2323"/>
    <n v="2278"/>
    <n v="294572.31"/>
    <n v="10329.790000000001"/>
    <n v="3339431.42"/>
    <n v="18148"/>
    <n v="25"/>
    <n v="50"/>
    <n v="192.27609126130002"/>
    <n v="0.65950398757562179"/>
    <n v="1.0197732289109451"/>
    <n v="0.13375251766661522"/>
    <n v="2.1523891519586742E-2"/>
    <n v="43.239732850328998"/>
  </r>
  <r>
    <x v="29"/>
    <x v="2"/>
    <x v="5"/>
    <x v="2"/>
    <s v="Southern Europe"/>
    <x v="0"/>
    <x v="2"/>
    <n v="119338.6"/>
    <n v="107714.32"/>
    <n v="807"/>
    <n v="725"/>
    <n v="83048.710000000006"/>
    <n v="6740.07"/>
    <n v="1075876.81"/>
    <n v="7923"/>
    <n v="6"/>
    <n v="14"/>
    <n v="147.87930607187113"/>
    <n v="0.69590819734771481"/>
    <n v="1.1079176844824346"/>
    <n v="0.11092217890633779"/>
    <n v="1.7348203221809171E-2"/>
    <n v="17.705839850327965"/>
  </r>
  <r>
    <x v="29"/>
    <x v="2"/>
    <x v="5"/>
    <x v="2"/>
    <s v="Southern Europe"/>
    <x v="0"/>
    <x v="3"/>
    <n v="174991.7"/>
    <n v="173124.64"/>
    <n v="1441"/>
    <n v="1412"/>
    <n v="110474.67"/>
    <n v="5161.1499999999996"/>
    <n v="1540535.55"/>
    <n v="13768"/>
    <n v="9"/>
    <n v="31"/>
    <n v="121.4376821651631"/>
    <n v="0.63131377088170459"/>
    <n v="1.0107844845193612"/>
    <n v="0.11359147148535456"/>
    <n v="2.1512838306731435E-2"/>
    <n v="33.905563682512621"/>
  </r>
  <r>
    <x v="29"/>
    <x v="2"/>
    <x v="5"/>
    <x v="2"/>
    <s v="Southern Europe"/>
    <x v="1"/>
    <x v="0"/>
    <n v="351559.31"/>
    <n v="358875.91"/>
    <n v="4624"/>
    <n v="4630"/>
    <n v="186894.5"/>
    <n v="6640.17"/>
    <n v="3561217.78"/>
    <n v="52425"/>
    <n v="19"/>
    <n v="97"/>
    <n v="76.029262543252599"/>
    <n v="0.53161584598627187"/>
    <n v="0.97961245155742005"/>
    <n v="9.8718846113365191E-2"/>
    <n v="2.097750865051903E-2"/>
    <n v="52.944323714603691"/>
  </r>
  <r>
    <x v="29"/>
    <x v="2"/>
    <x v="5"/>
    <x v="2"/>
    <s v="Southern Europe"/>
    <x v="1"/>
    <x v="1"/>
    <n v="357689.43"/>
    <n v="352287.46"/>
    <n v="1860"/>
    <n v="1817"/>
    <n v="219764.69"/>
    <n v="9798.6299999999992"/>
    <n v="2971448.36"/>
    <n v="17155"/>
    <n v="13"/>
    <n v="38"/>
    <n v="192.30614516129032"/>
    <n v="0.61440085048082071"/>
    <n v="1.015333983219272"/>
    <n v="0.1203754488265783"/>
    <n v="2.0430107526881722E-2"/>
    <n v="36.504024542206416"/>
  </r>
  <r>
    <x v="29"/>
    <x v="2"/>
    <x v="5"/>
    <x v="2"/>
    <s v="Southern Europe"/>
    <x v="1"/>
    <x v="2"/>
    <n v="109369.18"/>
    <n v="104391.03"/>
    <n v="740"/>
    <n v="693"/>
    <n v="69431.48"/>
    <n v="5920.23"/>
    <n v="1001216.71"/>
    <n v="7194"/>
    <n v="4"/>
    <n v="15"/>
    <n v="147.79618918918919"/>
    <n v="0.63483588338140595"/>
    <n v="1.0476875264091177"/>
    <n v="0.10923627113654545"/>
    <n v="2.0270270270270271E-2"/>
    <n v="18.473805916324196"/>
  </r>
  <r>
    <x v="29"/>
    <x v="2"/>
    <x v="5"/>
    <x v="2"/>
    <s v="Southern Europe"/>
    <x v="1"/>
    <x v="3"/>
    <n v="153656.9"/>
    <n v="152263.81"/>
    <n v="1265"/>
    <n v="1277"/>
    <n v="88827.57"/>
    <n v="4520.84"/>
    <n v="1333293.42"/>
    <n v="11367"/>
    <n v="6"/>
    <n v="14"/>
    <n v="121.46790513833992"/>
    <n v="0.57809034283523886"/>
    <n v="1.0091491865335565"/>
    <n v="0.11524612489274867"/>
    <n v="1.1067193675889328E-2"/>
    <n v="33.988572920076798"/>
  </r>
  <r>
    <x v="29"/>
    <x v="2"/>
    <x v="5"/>
    <x v="2"/>
    <s v="Southern Europe"/>
    <x v="2"/>
    <x v="0"/>
    <n v="37878.76"/>
    <n v="39168.75"/>
    <n v="498"/>
    <n v="506"/>
    <n v="17943.53"/>
    <n v="662.79"/>
    <n v="513107.33"/>
    <n v="7574"/>
    <n v="2"/>
    <n v="15"/>
    <n v="76.061767068273099"/>
    <n v="0.47370954065022186"/>
    <n v="0.96706583692356796"/>
    <n v="7.3822293670994729E-2"/>
    <n v="3.0120481927710843E-2"/>
    <n v="57.150469982950867"/>
  </r>
  <r>
    <x v="29"/>
    <x v="2"/>
    <x v="5"/>
    <x v="2"/>
    <s v="Southern Europe"/>
    <x v="2"/>
    <x v="1"/>
    <n v="40145.089999999997"/>
    <n v="39344.99"/>
    <n v="209"/>
    <n v="204"/>
    <n v="22008.21"/>
    <n v="947.06"/>
    <n v="443068.46"/>
    <n v="2510"/>
    <n v="2"/>
    <n v="7"/>
    <n v="192.08177033492822"/>
    <n v="0.54821673086297729"/>
    <n v="1.020335498878002"/>
    <n v="9.0606968503242125E-2"/>
    <n v="3.3492822966507178E-2"/>
    <n v="42.389172808480978"/>
  </r>
  <r>
    <x v="29"/>
    <x v="2"/>
    <x v="5"/>
    <x v="2"/>
    <s v="Southern Europe"/>
    <x v="2"/>
    <x v="2"/>
    <n v="12221.45"/>
    <n v="11790.71"/>
    <n v="83"/>
    <n v="81"/>
    <n v="7115.82"/>
    <n v="626.20000000000005"/>
    <n v="157074.1"/>
    <n v="1105"/>
    <n v="1"/>
    <n v="3"/>
    <n v="147.2463855421687"/>
    <n v="0.58224024154253373"/>
    <n v="1.0365321511596843"/>
    <n v="7.7806907695157898E-2"/>
    <n v="3.614457831325301E-2"/>
    <n v="19.516847652507185"/>
  </r>
  <r>
    <x v="29"/>
    <x v="2"/>
    <x v="5"/>
    <x v="2"/>
    <s v="Southern Europe"/>
    <x v="2"/>
    <x v="3"/>
    <n v="15885.2"/>
    <n v="16449.89"/>
    <n v="131"/>
    <n v="136"/>
    <n v="8316.01"/>
    <n v="510.71"/>
    <n v="205793.94"/>
    <n v="1776"/>
    <n v="1"/>
    <n v="4"/>
    <n v="121.26106870229007"/>
    <n v="0.52350678619091984"/>
    <n v="0.96567211087733729"/>
    <n v="7.7189833675374506E-2"/>
    <n v="3.0534351145038167E-2"/>
    <n v="31.104149125726931"/>
  </r>
  <r>
    <x v="29"/>
    <x v="2"/>
    <x v="5"/>
    <x v="3"/>
    <s v="Southern Europe"/>
    <x v="0"/>
    <x v="0"/>
    <n v="331542.68"/>
    <n v="317789.69"/>
    <n v="4361"/>
    <n v="4137"/>
    <n v="187434.46"/>
    <n v="5619.59"/>
    <n v="3188578.52"/>
    <n v="46310"/>
    <n v="17"/>
    <n v="91"/>
    <n v="76.024462279293743"/>
    <n v="0.56534036583163294"/>
    <n v="1.0432770175772537"/>
    <n v="0.10397820781907544"/>
    <n v="2.0866773675762441E-2"/>
    <n v="58.997663530613444"/>
  </r>
  <r>
    <x v="29"/>
    <x v="2"/>
    <x v="5"/>
    <x v="3"/>
    <s v="Southern Europe"/>
    <x v="0"/>
    <x v="1"/>
    <n v="358468.49"/>
    <n v="325723.95"/>
    <n v="1864"/>
    <n v="1722"/>
    <n v="232617.82"/>
    <n v="9697.66"/>
    <n v="2728661.56"/>
    <n v="15711"/>
    <n v="16"/>
    <n v="21"/>
    <n v="192.31142167381975"/>
    <n v="0.64892124828042774"/>
    <n v="1.1005284996697355"/>
    <n v="0.13137154686197139"/>
    <n v="1.1266094420600859E-2"/>
    <n v="36.964431625773642"/>
  </r>
  <r>
    <x v="29"/>
    <x v="2"/>
    <x v="5"/>
    <x v="3"/>
    <s v="Southern Europe"/>
    <x v="0"/>
    <x v="2"/>
    <n v="105063.16"/>
    <n v="91327.84"/>
    <n v="711"/>
    <n v="616"/>
    <n v="71851.350000000006"/>
    <n v="6054.61"/>
    <n v="927364.06"/>
    <n v="7010"/>
    <n v="4"/>
    <n v="14"/>
    <n v="147.76815752461323"/>
    <n v="0.68388719699654954"/>
    <n v="1.1503957610297146"/>
    <n v="0.11329224900089399"/>
    <n v="1.969057665260197E-2"/>
    <n v="17.352589184109299"/>
  </r>
  <r>
    <x v="29"/>
    <x v="2"/>
    <x v="5"/>
    <x v="3"/>
    <s v="Southern Europe"/>
    <x v="0"/>
    <x v="3"/>
    <n v="141543.12"/>
    <n v="133896.21"/>
    <n v="1166"/>
    <n v="1116"/>
    <n v="89069.24"/>
    <n v="4210.6099999999997"/>
    <n v="1229737.49"/>
    <n v="10467"/>
    <n v="6"/>
    <n v="10"/>
    <n v="121.39204116638078"/>
    <n v="0.62927283219417518"/>
    <n v="1.0571107277793748"/>
    <n v="0.11510027233535833"/>
    <n v="8.5763293310463125E-3"/>
    <n v="33.615822885520153"/>
  </r>
  <r>
    <x v="29"/>
    <x v="2"/>
    <x v="5"/>
    <x v="3"/>
    <s v="Southern Europe"/>
    <x v="1"/>
    <x v="0"/>
    <n v="291416.58"/>
    <n v="289096.15999999997"/>
    <n v="3833"/>
    <n v="3822"/>
    <n v="151829.94"/>
    <n v="4976.78"/>
    <n v="2961396.91"/>
    <n v="41006"/>
    <n v="11"/>
    <n v="41"/>
    <n v="76.028327680667886"/>
    <n v="0.52100652612147191"/>
    <n v="1.0080264642740326"/>
    <n v="9.8405107068204517E-2"/>
    <n v="1.0696582311505349E-2"/>
    <n v="58.555246565048087"/>
  </r>
  <r>
    <x v="29"/>
    <x v="2"/>
    <x v="5"/>
    <x v="3"/>
    <s v="Southern Europe"/>
    <x v="1"/>
    <x v="1"/>
    <n v="333150.78999999998"/>
    <n v="304807.44"/>
    <n v="1733"/>
    <n v="1556"/>
    <n v="200899.7"/>
    <n v="8700.3799999999992"/>
    <n v="2656051.9300000002"/>
    <n v="15549"/>
    <n v="13"/>
    <n v="19"/>
    <n v="192.23934795152914"/>
    <n v="0.60302933695579719"/>
    <n v="1.0929877236592387"/>
    <n v="0.12543082694923061"/>
    <n v="1.0963646855164455E-2"/>
    <n v="38.291521749624728"/>
  </r>
  <r>
    <x v="29"/>
    <x v="2"/>
    <x v="5"/>
    <x v="3"/>
    <s v="Southern Europe"/>
    <x v="1"/>
    <x v="2"/>
    <n v="90800.22"/>
    <n v="81156.06"/>
    <n v="614"/>
    <n v="558"/>
    <n v="57657.42"/>
    <n v="4975.42"/>
    <n v="873109.79"/>
    <n v="6153"/>
    <n v="5"/>
    <n v="5"/>
    <n v="147.88309446254073"/>
    <n v="0.63499207380775069"/>
    <n v="1.1188347487544368"/>
    <n v="0.10399633704714271"/>
    <n v="8.1433224755700327E-3"/>
    <n v="18.249759819271539"/>
  </r>
  <r>
    <x v="29"/>
    <x v="2"/>
    <x v="5"/>
    <x v="3"/>
    <s v="Southern Europe"/>
    <x v="1"/>
    <x v="3"/>
    <n v="131541.22"/>
    <n v="125235.9"/>
    <n v="1083"/>
    <n v="1021"/>
    <n v="75512.759999999995"/>
    <n v="4081.5"/>
    <n v="1171697.02"/>
    <n v="10426"/>
    <n v="6"/>
    <n v="14"/>
    <n v="121.46003693444136"/>
    <n v="0.57406157552742776"/>
    <n v="1.0503475441147467"/>
    <n v="0.11226555820718909"/>
    <n v="1.2927054478301015E-2"/>
    <n v="32.228646331005756"/>
  </r>
  <r>
    <x v="29"/>
    <x v="2"/>
    <x v="5"/>
    <x v="3"/>
    <s v="Southern Europe"/>
    <x v="2"/>
    <x v="0"/>
    <n v="33199.58"/>
    <n v="31986.98"/>
    <n v="437"/>
    <n v="419"/>
    <n v="15848.24"/>
    <n v="538.11"/>
    <n v="433839.99"/>
    <n v="5938"/>
    <n v="2"/>
    <n v="8"/>
    <n v="75.971578947368428"/>
    <n v="0.47736266543130962"/>
    <n v="1.0379091742952915"/>
    <n v="7.6524941833969712E-2"/>
    <n v="1.8306636155606407E-2"/>
    <n v="61.696641950530562"/>
  </r>
  <r>
    <x v="29"/>
    <x v="2"/>
    <x v="5"/>
    <x v="3"/>
    <s v="Southern Europe"/>
    <x v="2"/>
    <x v="1"/>
    <n v="34749.96"/>
    <n v="31316.27"/>
    <n v="181"/>
    <n v="166"/>
    <n v="19079.97"/>
    <n v="910.98"/>
    <n v="365490.56"/>
    <n v="1948"/>
    <n v="1"/>
    <n v="2"/>
    <n v="191.98872928176795"/>
    <n v="0.54906451690879654"/>
    <n v="1.1096455612370182"/>
    <n v="9.5077585587983446E-2"/>
    <n v="1.1049723756906077E-2"/>
    <n v="38.145689257722452"/>
  </r>
  <r>
    <x v="29"/>
    <x v="2"/>
    <x v="5"/>
    <x v="3"/>
    <s v="Southern Europe"/>
    <x v="2"/>
    <x v="2"/>
    <n v="10145.66"/>
    <n v="9087.74"/>
    <n v="69"/>
    <n v="62"/>
    <n v="5918.59"/>
    <n v="607.38"/>
    <n v="131013.07"/>
    <n v="988"/>
    <n v="0"/>
    <n v="2"/>
    <n v="147.03855072463767"/>
    <n v="0.58336175271002577"/>
    <n v="1.1164117811469079"/>
    <n v="7.7440059987908066E-2"/>
    <n v="2.8985507246376812E-2"/>
    <n v="16.703974447627516"/>
  </r>
  <r>
    <x v="29"/>
    <x v="2"/>
    <x v="5"/>
    <x v="3"/>
    <s v="Southern Europe"/>
    <x v="2"/>
    <x v="3"/>
    <n v="13948.63"/>
    <n v="13349.83"/>
    <n v="115"/>
    <n v="111"/>
    <n v="7428.56"/>
    <n v="378.9"/>
    <n v="180405.54"/>
    <n v="1557"/>
    <n v="1"/>
    <n v="2"/>
    <n v="121.29243478260869"/>
    <n v="0.53256556378655118"/>
    <n v="1.0448545037652164"/>
    <n v="7.7318191004555614E-2"/>
    <n v="1.7391304347826087E-2"/>
    <n v="36.813486408023223"/>
  </r>
  <r>
    <x v="29"/>
    <x v="2"/>
    <x v="5"/>
    <x v="4"/>
    <s v="Western Europe"/>
    <x v="0"/>
    <x v="0"/>
    <n v="243190.71"/>
    <n v="238422.96"/>
    <n v="3199"/>
    <n v="3184"/>
    <n v="138555.31"/>
    <n v="4291.46"/>
    <n v="1820701.6"/>
    <n v="26799"/>
    <n v="13"/>
    <n v="32"/>
    <n v="76.020853391684895"/>
    <n v="0.56973932104561065"/>
    <n v="1.0199970254542599"/>
    <n v="0.13356977881493595"/>
    <n v="1.0003125976867771E-2"/>
    <n v="56.668525396951154"/>
  </r>
  <r>
    <x v="29"/>
    <x v="2"/>
    <x v="5"/>
    <x v="4"/>
    <s v="Western Europe"/>
    <x v="0"/>
    <x v="1"/>
    <n v="237617.98"/>
    <n v="226436.81"/>
    <n v="1236"/>
    <n v="1197"/>
    <n v="157981.57"/>
    <n v="5622.17"/>
    <n v="1479043.15"/>
    <n v="8382"/>
    <n v="12"/>
    <n v="11"/>
    <n v="192.2475566343042"/>
    <n v="0.66485528578266684"/>
    <n v="1.0493787648748454"/>
    <n v="0.1606565569097832"/>
    <n v="8.8996763754045308E-3"/>
    <n v="42.264460163958049"/>
  </r>
  <r>
    <x v="29"/>
    <x v="2"/>
    <x v="5"/>
    <x v="4"/>
    <s v="Western Europe"/>
    <x v="0"/>
    <x v="2"/>
    <n v="76022.759999999995"/>
    <n v="70727.539999999994"/>
    <n v="514"/>
    <n v="485"/>
    <n v="52437.59"/>
    <n v="4276.54"/>
    <n v="536827.69999999995"/>
    <n v="3987"/>
    <n v="4"/>
    <n v="6"/>
    <n v="147.90420233463033"/>
    <n v="0.68976172398897384"/>
    <n v="1.0748678661805571"/>
    <n v="0.14161482352717641"/>
    <n v="1.1673151750972763E-2"/>
    <n v="17.776697984819503"/>
  </r>
  <r>
    <x v="29"/>
    <x v="2"/>
    <x v="5"/>
    <x v="4"/>
    <s v="Western Europe"/>
    <x v="0"/>
    <x v="3"/>
    <n v="101549.87"/>
    <n v="99087.55"/>
    <n v="836"/>
    <n v="806"/>
    <n v="62849.71"/>
    <n v="2848.05"/>
    <n v="696689.54"/>
    <n v="6404"/>
    <n v="6"/>
    <n v="16"/>
    <n v="121.47113636363636"/>
    <n v="0.61890487895257773"/>
    <n v="1.0248499433077112"/>
    <n v="0.14576057794695754"/>
    <n v="1.9138755980861243E-2"/>
    <n v="35.655929495619809"/>
  </r>
  <r>
    <x v="29"/>
    <x v="2"/>
    <x v="5"/>
    <x v="4"/>
    <s v="Western Europe"/>
    <x v="1"/>
    <x v="0"/>
    <n v="217534.66"/>
    <n v="214978.83"/>
    <n v="2861"/>
    <n v="2823"/>
    <n v="115080.93"/>
    <n v="3846.49"/>
    <n v="1660348.9"/>
    <n v="24001"/>
    <n v="9"/>
    <n v="43"/>
    <n v="76.034484445997904"/>
    <n v="0.52902342091140786"/>
    <n v="1.0118887520226993"/>
    <n v="0.13101743856366577"/>
    <n v="1.5029709891646278E-2"/>
    <n v="56.554068774389123"/>
  </r>
  <r>
    <x v="29"/>
    <x v="2"/>
    <x v="5"/>
    <x v="4"/>
    <s v="Western Europe"/>
    <x v="1"/>
    <x v="1"/>
    <n v="230492.17"/>
    <n v="227042.73"/>
    <n v="1199"/>
    <n v="1178"/>
    <n v="140550.35"/>
    <n v="5191.8100000000004"/>
    <n v="1404352.84"/>
    <n v="7652"/>
    <n v="10"/>
    <n v="14"/>
    <n v="192.23700583819851"/>
    <n v="0.6097836208492462"/>
    <n v="1.0151929110436613"/>
    <n v="0.16412696541419036"/>
    <n v="1.1676396997497914E-2"/>
    <n v="44.395339968142132"/>
  </r>
  <r>
    <x v="29"/>
    <x v="2"/>
    <x v="5"/>
    <x v="4"/>
    <s v="Western Europe"/>
    <x v="1"/>
    <x v="2"/>
    <n v="69578.86"/>
    <n v="62584.34"/>
    <n v="471"/>
    <n v="430"/>
    <n v="44352.77"/>
    <n v="3778.82"/>
    <n v="485995.6"/>
    <n v="3635"/>
    <n v="3"/>
    <n v="9"/>
    <n v="147.72581740976645"/>
    <n v="0.63744605761002693"/>
    <n v="1.1117615045552929"/>
    <n v="0.143167674769072"/>
    <n v="1.9108280254777069E-2"/>
    <n v="18.412853747995406"/>
  </r>
  <r>
    <x v="29"/>
    <x v="2"/>
    <x v="5"/>
    <x v="4"/>
    <s v="Western Europe"/>
    <x v="1"/>
    <x v="3"/>
    <n v="95267.04"/>
    <n v="92057.8"/>
    <n v="784"/>
    <n v="762"/>
    <n v="55653.48"/>
    <n v="2673.58"/>
    <n v="649500.65"/>
    <n v="5855"/>
    <n v="4"/>
    <n v="15"/>
    <n v="121.51408163265306"/>
    <n v="0.58418399480030037"/>
    <n v="1.0348611415871332"/>
    <n v="0.14667735898339745"/>
    <n v="1.913265306122449E-2"/>
    <n v="35.632762064348178"/>
  </r>
  <r>
    <x v="29"/>
    <x v="2"/>
    <x v="5"/>
    <x v="4"/>
    <s v="Western Europe"/>
    <x v="2"/>
    <x v="0"/>
    <n v="29432.19"/>
    <n v="30245.74"/>
    <n v="387"/>
    <n v="402"/>
    <n v="14179.11"/>
    <n v="516.1"/>
    <n v="307087.88"/>
    <n v="4395"/>
    <n v="1"/>
    <n v="11"/>
    <n v="76.05217054263565"/>
    <n v="0.48175518029749065"/>
    <n v="0.97310199717381674"/>
    <n v="9.5842890315306475E-2"/>
    <n v="2.8423772609819122E-2"/>
    <n v="57.028075954272424"/>
  </r>
  <r>
    <x v="29"/>
    <x v="2"/>
    <x v="5"/>
    <x v="4"/>
    <s v="Western Europe"/>
    <x v="2"/>
    <x v="1"/>
    <n v="31116.31"/>
    <n v="30182.06"/>
    <n v="162"/>
    <n v="156"/>
    <n v="17443.580000000002"/>
    <n v="779.6"/>
    <n v="257874.5"/>
    <n v="1400"/>
    <n v="1"/>
    <n v="3"/>
    <n v="192.07598765432098"/>
    <n v="0.56059282093538731"/>
    <n v="1.0309538182615765"/>
    <n v="0.12066454806504714"/>
    <n v="1.8518518518518517E-2"/>
    <n v="39.913173422267832"/>
  </r>
  <r>
    <x v="29"/>
    <x v="2"/>
    <x v="5"/>
    <x v="4"/>
    <s v="Western Europe"/>
    <x v="2"/>
    <x v="2"/>
    <n v="9040.2900000000009"/>
    <n v="8407.61"/>
    <n v="61"/>
    <n v="58"/>
    <n v="5305.58"/>
    <n v="516.9"/>
    <n v="91326.65"/>
    <n v="635"/>
    <n v="0"/>
    <n v="2"/>
    <n v="148.20147540983609"/>
    <n v="0.58688161552339579"/>
    <n v="1.0752508739106594"/>
    <n v="9.8988520875341435E-2"/>
    <n v="3.2786885245901641E-2"/>
    <n v="17.489437028438772"/>
  </r>
  <r>
    <x v="29"/>
    <x v="2"/>
    <x v="5"/>
    <x v="4"/>
    <s v="Western Europe"/>
    <x v="2"/>
    <x v="3"/>
    <n v="13246.72"/>
    <n v="13021.52"/>
    <n v="109"/>
    <n v="106"/>
    <n v="7029.29"/>
    <n v="384.53"/>
    <n v="122947"/>
    <n v="1059"/>
    <n v="1"/>
    <n v="2"/>
    <n v="121.52954128440366"/>
    <n v="0.53064381220407775"/>
    <n v="1.0172944479599924"/>
    <n v="0.10774333655965578"/>
    <n v="1.834862385321101E-2"/>
    <n v="34.449119704574414"/>
  </r>
  <r>
    <x v="29"/>
    <x v="2"/>
    <x v="5"/>
    <x v="5"/>
    <s v="Central &amp; Eastern Europe"/>
    <x v="0"/>
    <x v="0"/>
    <n v="219205.43"/>
    <n v="212281.13"/>
    <n v="2883"/>
    <n v="2804"/>
    <n v="124539.55"/>
    <n v="4141.3599999999997"/>
    <n v="2433716.36"/>
    <n v="34837"/>
    <n v="12"/>
    <n v="54"/>
    <n v="76.033794658342003"/>
    <n v="0.56814080746083706"/>
    <n v="1.0326185375026031"/>
    <n v="9.0070245490727605E-2"/>
    <n v="1.8730489073881373E-2"/>
    <n v="52.930783607317409"/>
  </r>
  <r>
    <x v="29"/>
    <x v="2"/>
    <x v="5"/>
    <x v="5"/>
    <s v="Central &amp; Eastern Europe"/>
    <x v="0"/>
    <x v="1"/>
    <n v="210750.96"/>
    <n v="201718.13"/>
    <n v="1096"/>
    <n v="1057"/>
    <n v="136440.51999999999"/>
    <n v="5242.24"/>
    <n v="2053877.94"/>
    <n v="10955"/>
    <n v="10"/>
    <n v="23"/>
    <n v="192.29102189781023"/>
    <n v="0.64740165359151858"/>
    <n v="1.0447794652865361"/>
    <n v="0.10261123891325304"/>
    <n v="2.0985401459854013E-2"/>
    <n v="40.202463069222318"/>
  </r>
  <r>
    <x v="29"/>
    <x v="2"/>
    <x v="5"/>
    <x v="5"/>
    <s v="Central &amp; Eastern Europe"/>
    <x v="0"/>
    <x v="2"/>
    <n v="74417.22"/>
    <n v="67653.009999999995"/>
    <n v="503"/>
    <n v="463"/>
    <n v="50657.97"/>
    <n v="3905.86"/>
    <n v="705038.21"/>
    <n v="5167"/>
    <n v="4"/>
    <n v="8"/>
    <n v="147.94675944333997"/>
    <n v="0.68072913769151822"/>
    <n v="1.0999838735926164"/>
    <n v="0.10555061973165966"/>
    <n v="1.5904572564612324E-2"/>
    <n v="19.052710542620574"/>
  </r>
  <r>
    <x v="29"/>
    <x v="2"/>
    <x v="5"/>
    <x v="5"/>
    <s v="Central &amp; Eastern Europe"/>
    <x v="0"/>
    <x v="3"/>
    <n v="85601.600000000006"/>
    <n v="82835.740000000005"/>
    <n v="705"/>
    <n v="671"/>
    <n v="53871.77"/>
    <n v="2513.2399999999998"/>
    <n v="941619.72"/>
    <n v="8235"/>
    <n v="4"/>
    <n v="12"/>
    <n v="121.42070921985817"/>
    <n v="0.62933134427393878"/>
    <n v="1.0333896938688543"/>
    <n v="9.0908886232756475E-2"/>
    <n v="1.7021276595744681E-2"/>
    <n v="34.060256879565827"/>
  </r>
  <r>
    <x v="29"/>
    <x v="2"/>
    <x v="5"/>
    <x v="5"/>
    <s v="Central &amp; Eastern Europe"/>
    <x v="1"/>
    <x v="0"/>
    <n v="190046.67"/>
    <n v="180056.69"/>
    <n v="2500"/>
    <n v="2366"/>
    <n v="100404.52"/>
    <n v="3131.55"/>
    <n v="2168468.7599999998"/>
    <n v="32040"/>
    <n v="10"/>
    <n v="38"/>
    <n v="76.018668000000005"/>
    <n v="0.52831507124013277"/>
    <n v="1.0554824150105171"/>
    <n v="8.7640953610048797E-2"/>
    <n v="1.52E-2"/>
    <n v="60.68773291181683"/>
  </r>
  <r>
    <x v="29"/>
    <x v="2"/>
    <x v="5"/>
    <x v="5"/>
    <s v="Central &amp; Eastern Europe"/>
    <x v="1"/>
    <x v="1"/>
    <n v="188499.15"/>
    <n v="183061.66"/>
    <n v="980"/>
    <n v="946"/>
    <n v="114143.82"/>
    <n v="4676.57"/>
    <n v="1844650.97"/>
    <n v="10452"/>
    <n v="10"/>
    <n v="14"/>
    <n v="192.34607142857143"/>
    <n v="0.60554023718409344"/>
    <n v="1.0297030519662063"/>
    <n v="0.10218689229865528"/>
    <n v="1.4285714285714285E-2"/>
    <n v="40.307137496070837"/>
  </r>
  <r>
    <x v="29"/>
    <x v="2"/>
    <x v="5"/>
    <x v="5"/>
    <s v="Central &amp; Eastern Europe"/>
    <x v="1"/>
    <x v="2"/>
    <n v="59580.03"/>
    <n v="53719.08"/>
    <n v="403"/>
    <n v="369"/>
    <n v="38520.86"/>
    <n v="2951.88"/>
    <n v="620921.78"/>
    <n v="4490"/>
    <n v="3"/>
    <n v="6"/>
    <n v="147.84126550868487"/>
    <n v="0.64653978858352368"/>
    <n v="1.1091036927661455"/>
    <n v="9.5954163501882628E-2"/>
    <n v="1.488833746898263E-2"/>
    <n v="20.183757469815845"/>
  </r>
  <r>
    <x v="29"/>
    <x v="2"/>
    <x v="5"/>
    <x v="5"/>
    <s v="Central &amp; Eastern Europe"/>
    <x v="1"/>
    <x v="3"/>
    <n v="78583.509999999995"/>
    <n v="75783.75"/>
    <n v="647"/>
    <n v="625"/>
    <n v="45241.57"/>
    <n v="2466.85"/>
    <n v="850322.31"/>
    <n v="7612"/>
    <n v="4"/>
    <n v="14"/>
    <n v="121.45828438948995"/>
    <n v="0.57571327623314361"/>
    <n v="1.0369440678245665"/>
    <n v="9.2416145120313251E-2"/>
    <n v="2.1638330757341576E-2"/>
    <n v="31.855812068021969"/>
  </r>
  <r>
    <x v="29"/>
    <x v="2"/>
    <x v="5"/>
    <x v="5"/>
    <s v="Central &amp; Eastern Europe"/>
    <x v="2"/>
    <x v="0"/>
    <n v="20269.25"/>
    <n v="19884.77"/>
    <n v="267"/>
    <n v="262"/>
    <n v="9713.7199999999993"/>
    <n v="360.62"/>
    <n v="320869.48"/>
    <n v="4310"/>
    <n v="1"/>
    <n v="8"/>
    <n v="75.914794007490642"/>
    <n v="0.47923430812684237"/>
    <n v="1.0193354009123565"/>
    <n v="6.3169766099287483E-2"/>
    <n v="2.9962546816479401E-2"/>
    <n v="56.206671842937162"/>
  </r>
  <r>
    <x v="29"/>
    <x v="2"/>
    <x v="5"/>
    <x v="5"/>
    <s v="Central &amp; Eastern Europe"/>
    <x v="2"/>
    <x v="1"/>
    <n v="20255.259999999998"/>
    <n v="18432.330000000002"/>
    <n v="105"/>
    <n v="95"/>
    <n v="11297.75"/>
    <n v="490.63"/>
    <n v="279543.84999999998"/>
    <n v="1627"/>
    <n v="1"/>
    <n v="2"/>
    <n v="192.90723809523809"/>
    <n v="0.55776869810607221"/>
    <n v="1.0988985114741325"/>
    <n v="7.2458256549017261E-2"/>
    <n v="1.9047619047619049E-2"/>
    <n v="41.284185638872465"/>
  </r>
  <r>
    <x v="29"/>
    <x v="2"/>
    <x v="5"/>
    <x v="5"/>
    <s v="Central &amp; Eastern Europe"/>
    <x v="2"/>
    <x v="2"/>
    <n v="7478.55"/>
    <n v="6525.98"/>
    <n v="51"/>
    <n v="45"/>
    <n v="4355.09"/>
    <n v="444.17"/>
    <n v="99600.68"/>
    <n v="712"/>
    <n v="0"/>
    <n v="1"/>
    <n v="146.63823529411766"/>
    <n v="0.58234417099571445"/>
    <n v="1.1459658166283073"/>
    <n v="7.5085330742721848E-2"/>
    <n v="1.9607843137254902E-2"/>
    <n v="16.83713443051084"/>
  </r>
  <r>
    <x v="29"/>
    <x v="2"/>
    <x v="5"/>
    <x v="5"/>
    <s v="Central &amp; Eastern Europe"/>
    <x v="2"/>
    <x v="3"/>
    <n v="8471.91"/>
    <n v="7960.34"/>
    <n v="70"/>
    <n v="66"/>
    <n v="4492.2299999999996"/>
    <n v="264.45"/>
    <n v="134471.71"/>
    <n v="1197"/>
    <n v="0"/>
    <n v="2"/>
    <n v="121.02728571428571"/>
    <n v="0.53024996724469453"/>
    <n v="1.0642648429589689"/>
    <n v="6.3001429817468674E-2"/>
    <n v="2.8571428571428571E-2"/>
    <n v="32.035961429381736"/>
  </r>
  <r>
    <x v="29"/>
    <x v="2"/>
    <x v="5"/>
    <x v="6"/>
    <s v="DACH"/>
    <x v="0"/>
    <x v="0"/>
    <n v="217317.55"/>
    <n v="222128.28"/>
    <n v="2858"/>
    <n v="2945"/>
    <n v="123469.83"/>
    <n v="3695.94"/>
    <n v="1442660.54"/>
    <n v="21302"/>
    <n v="8"/>
    <n v="61"/>
    <n v="76.038331000699785"/>
    <n v="0.56815397559930159"/>
    <n v="0.97834255953361715"/>
    <n v="0.15063664942273944"/>
    <n v="2.1343596920923722E-2"/>
    <n v="58.798992949019734"/>
  </r>
  <r>
    <x v="29"/>
    <x v="2"/>
    <x v="5"/>
    <x v="6"/>
    <s v="DACH"/>
    <x v="0"/>
    <x v="1"/>
    <n v="223143.89"/>
    <n v="224210.08"/>
    <n v="1161"/>
    <n v="1181"/>
    <n v="144131.60999999999"/>
    <n v="5468.53"/>
    <n v="1182575.8700000001"/>
    <n v="6433"/>
    <n v="9"/>
    <n v="19"/>
    <n v="192.19973298880277"/>
    <n v="0.64591331629111592"/>
    <n v="0.99524468302227997"/>
    <n v="0.18869308571296994"/>
    <n v="1.636520241171404E-2"/>
    <n v="40.805095702135681"/>
  </r>
  <r>
    <x v="29"/>
    <x v="2"/>
    <x v="5"/>
    <x v="6"/>
    <s v="DACH"/>
    <x v="0"/>
    <x v="2"/>
    <n v="62261.33"/>
    <n v="58890.49"/>
    <n v="421"/>
    <n v="391"/>
    <n v="42444.09"/>
    <n v="3268.15"/>
    <n v="402688.06"/>
    <n v="3025"/>
    <n v="3"/>
    <n v="7"/>
    <n v="147.88914489311165"/>
    <n v="0.68170869462634343"/>
    <n v="1.0572391229891278"/>
    <n v="0.15461429375383021"/>
    <n v="1.66270783847981E-2"/>
    <n v="19.050940134326758"/>
  </r>
  <r>
    <x v="29"/>
    <x v="2"/>
    <x v="5"/>
    <x v="6"/>
    <s v="DACH"/>
    <x v="0"/>
    <x v="3"/>
    <n v="93790.1"/>
    <n v="94945.03"/>
    <n v="772"/>
    <n v="783"/>
    <n v="57823.41"/>
    <n v="2557.9899999999998"/>
    <n v="568112.9"/>
    <n v="4796"/>
    <n v="4"/>
    <n v="14"/>
    <n v="121.48976683937825"/>
    <n v="0.61651933413014803"/>
    <n v="0.9878358035170457"/>
    <n v="0.16509060082951821"/>
    <n v="1.8134715025906734E-2"/>
    <n v="36.665545995097716"/>
  </r>
  <r>
    <x v="29"/>
    <x v="2"/>
    <x v="5"/>
    <x v="6"/>
    <s v="DACH"/>
    <x v="1"/>
    <x v="0"/>
    <n v="180174"/>
    <n v="191252.05"/>
    <n v="2370"/>
    <n v="2510"/>
    <n v="93572.51"/>
    <n v="2966.76"/>
    <n v="1243530.77"/>
    <n v="18007"/>
    <n v="7"/>
    <n v="19"/>
    <n v="76.022784810126581"/>
    <n v="0.51934524404187066"/>
    <n v="0.94207617643837027"/>
    <n v="0.1448890565048101"/>
    <n v="8.0168776371308016E-3"/>
    <n v="60.730898353759656"/>
  </r>
  <r>
    <x v="29"/>
    <x v="2"/>
    <x v="5"/>
    <x v="6"/>
    <s v="DACH"/>
    <x v="1"/>
    <x v="1"/>
    <n v="180957.32"/>
    <n v="170948.14"/>
    <n v="941"/>
    <n v="894"/>
    <n v="111106.17"/>
    <n v="4769.7299999999996"/>
    <n v="1028834.3"/>
    <n v="5510"/>
    <n v="10"/>
    <n v="10"/>
    <n v="192.30320935175345"/>
    <n v="0.61399102285555507"/>
    <n v="1.0585509734121705"/>
    <n v="0.17588577674752873"/>
    <n v="1.0626992561105207E-2"/>
    <n v="37.938692546538277"/>
  </r>
  <r>
    <x v="29"/>
    <x v="2"/>
    <x v="5"/>
    <x v="6"/>
    <s v="DACH"/>
    <x v="1"/>
    <x v="2"/>
    <n v="52741.66"/>
    <n v="48789.919999999998"/>
    <n v="357"/>
    <n v="335"/>
    <n v="34151.85"/>
    <n v="3105.71"/>
    <n v="343863.86"/>
    <n v="2382"/>
    <n v="3"/>
    <n v="3"/>
    <n v="147.73574229691877"/>
    <n v="0.64753081340253604"/>
    <n v="1.0809950088050975"/>
    <n v="0.15337947989067535"/>
    <n v="8.4033613445378148E-3"/>
    <n v="16.982158669032202"/>
  </r>
  <r>
    <x v="29"/>
    <x v="2"/>
    <x v="5"/>
    <x v="6"/>
    <s v="DACH"/>
    <x v="1"/>
    <x v="3"/>
    <n v="77612.55"/>
    <n v="77066.27"/>
    <n v="639"/>
    <n v="647"/>
    <n v="44826.91"/>
    <n v="2162.77"/>
    <n v="489604.35"/>
    <n v="4142"/>
    <n v="3"/>
    <n v="13"/>
    <n v="121.45938967136151"/>
    <n v="0.57757295695090549"/>
    <n v="1.0070884447891406"/>
    <n v="0.15852095676846009"/>
    <n v="2.0344287949921751E-2"/>
    <n v="35.885716003088632"/>
  </r>
  <r>
    <x v="29"/>
    <x v="2"/>
    <x v="5"/>
    <x v="6"/>
    <s v="DACH"/>
    <x v="2"/>
    <x v="0"/>
    <n v="18656.39"/>
    <n v="19399.73"/>
    <n v="245"/>
    <n v="252"/>
    <n v="8774.01"/>
    <n v="306.26"/>
    <n v="183974.5"/>
    <n v="2473"/>
    <n v="1"/>
    <n v="6"/>
    <n v="76.148530612244897"/>
    <n v="0.47029516428419432"/>
    <n v="0.96168297187641272"/>
    <n v="0.10140747766674185"/>
    <n v="2.4489795918367346E-2"/>
    <n v="60.916835368641024"/>
  </r>
  <r>
    <x v="29"/>
    <x v="2"/>
    <x v="5"/>
    <x v="6"/>
    <s v="DACH"/>
    <x v="2"/>
    <x v="1"/>
    <n v="19832.93"/>
    <n v="19743.259999999998"/>
    <n v="103"/>
    <n v="103"/>
    <n v="11136.6"/>
    <n v="456.13"/>
    <n v="152149.79999999999"/>
    <n v="889"/>
    <n v="1"/>
    <n v="3"/>
    <n v="192.55271844660194"/>
    <n v="0.56152066285717739"/>
    <n v="1.0045418031267381"/>
    <n v="0.13035133795772325"/>
    <n v="2.9126213592233011E-2"/>
    <n v="43.480871681318924"/>
  </r>
  <r>
    <x v="29"/>
    <x v="2"/>
    <x v="5"/>
    <x v="6"/>
    <s v="DACH"/>
    <x v="2"/>
    <x v="2"/>
    <n v="5793.8"/>
    <n v="5432.24"/>
    <n v="39"/>
    <n v="36"/>
    <n v="3364.59"/>
    <n v="299.75"/>
    <n v="55613.66"/>
    <n v="390"/>
    <n v="0"/>
    <n v="1"/>
    <n v="148.55897435897435"/>
    <n v="0.58072249646173502"/>
    <n v="1.0665581785782661"/>
    <n v="0.10417944080644935"/>
    <n v="2.564102564102564E-2"/>
    <n v="19.328773978315262"/>
  </r>
  <r>
    <x v="29"/>
    <x v="2"/>
    <x v="5"/>
    <x v="6"/>
    <s v="DACH"/>
    <x v="2"/>
    <x v="3"/>
    <n v="7621.5"/>
    <n v="7272.61"/>
    <n v="63"/>
    <n v="61"/>
    <n v="4073.19"/>
    <n v="236.37"/>
    <n v="70688.38"/>
    <n v="655"/>
    <n v="0"/>
    <n v="2"/>
    <n v="120.97619047619048"/>
    <n v="0.53443416650265696"/>
    <n v="1.0479731485670207"/>
    <n v="0.10781828640011271"/>
    <n v="3.1746031746031744E-2"/>
    <n v="32.243939586241908"/>
  </r>
  <r>
    <x v="30"/>
    <x v="2"/>
    <x v="6"/>
    <x v="0"/>
    <s v="DACH"/>
    <x v="0"/>
    <x v="0"/>
    <n v="993030.13"/>
    <n v="989464.73"/>
    <n v="13061"/>
    <n v="12819"/>
    <n v="558248.16"/>
    <n v="19129.64"/>
    <n v="6079090.0300000003"/>
    <n v="83524"/>
    <n v="46"/>
    <n v="232"/>
    <n v="76.030176096776657"/>
    <n v="0.56216638663320317"/>
    <n v="1.003603362395747"/>
    <n v="0.16335177223884609"/>
    <n v="1.7762805298216063E-2"/>
    <n v="51.910549806478329"/>
  </r>
  <r>
    <x v="30"/>
    <x v="2"/>
    <x v="6"/>
    <x v="0"/>
    <s v="DACH"/>
    <x v="0"/>
    <x v="1"/>
    <n v="1154871.21"/>
    <n v="1073409.83"/>
    <n v="6007"/>
    <n v="5621"/>
    <n v="756136.73"/>
    <n v="28929.97"/>
    <n v="5331210.29"/>
    <n v="30677"/>
    <n v="52"/>
    <n v="99"/>
    <n v="192.2542383885467"/>
    <n v="0.65473684290735756"/>
    <n v="1.0758902869372828"/>
    <n v="0.21662458375844709"/>
    <n v="1.6480772432162477E-2"/>
    <n v="39.919543988465939"/>
  </r>
  <r>
    <x v="30"/>
    <x v="2"/>
    <x v="6"/>
    <x v="0"/>
    <s v="DACH"/>
    <x v="0"/>
    <x v="2"/>
    <n v="320723.55"/>
    <n v="299576.32000000001"/>
    <n v="2169"/>
    <n v="2033"/>
    <n v="222905.06"/>
    <n v="17637.39"/>
    <n v="1882380.86"/>
    <n v="13578"/>
    <n v="18"/>
    <n v="21"/>
    <n v="147.86701244813278"/>
    <n v="0.69500683688491227"/>
    <n v="1.0705904592192066"/>
    <n v="0.17038185885506718"/>
    <n v="9.6818810511756573E-3"/>
    <n v="18.184297676697064"/>
  </r>
  <r>
    <x v="30"/>
    <x v="2"/>
    <x v="6"/>
    <x v="0"/>
    <s v="DACH"/>
    <x v="0"/>
    <x v="3"/>
    <n v="434960.61"/>
    <n v="433485.61"/>
    <n v="3582"/>
    <n v="3505"/>
    <n v="268579.82"/>
    <n v="12653.05"/>
    <n v="2429801.59"/>
    <n v="22188"/>
    <n v="18"/>
    <n v="75"/>
    <n v="121.42953936348408"/>
    <n v="0.61748078751314983"/>
    <n v="1.0034026504363085"/>
    <n v="0.17901075206720893"/>
    <n v="2.0938023450586266E-2"/>
    <n v="34.375949672213423"/>
  </r>
  <r>
    <x v="30"/>
    <x v="2"/>
    <x v="6"/>
    <x v="0"/>
    <s v="DACH"/>
    <x v="1"/>
    <x v="0"/>
    <n v="846937.37"/>
    <n v="851299.41"/>
    <n v="11139"/>
    <n v="11327"/>
    <n v="442738.66"/>
    <n v="15738.47"/>
    <n v="5144154.34"/>
    <n v="75450"/>
    <n v="35"/>
    <n v="143"/>
    <n v="76.033519166891097"/>
    <n v="0.52275253836065816"/>
    <n v="0.99487602135187658"/>
    <n v="0.16464073859805692"/>
    <n v="1.2837777179280007E-2"/>
    <n v="53.813195945984589"/>
  </r>
  <r>
    <x v="30"/>
    <x v="2"/>
    <x v="6"/>
    <x v="0"/>
    <s v="DACH"/>
    <x v="1"/>
    <x v="1"/>
    <n v="890800.57"/>
    <n v="828171.41"/>
    <n v="4633"/>
    <n v="4296"/>
    <n v="544316.75"/>
    <n v="21432.16"/>
    <n v="4424392.1900000004"/>
    <n v="23949"/>
    <n v="39"/>
    <n v="69"/>
    <n v="192.27294841355493"/>
    <n v="0.61104221116517698"/>
    <n v="1.0756234267975997"/>
    <n v="0.20133851877177278"/>
    <n v="1.4893157781135334E-2"/>
    <n v="41.563732726892667"/>
  </r>
  <r>
    <x v="30"/>
    <x v="2"/>
    <x v="6"/>
    <x v="0"/>
    <s v="DACH"/>
    <x v="1"/>
    <x v="2"/>
    <n v="275121.53999999998"/>
    <n v="240835.76"/>
    <n v="1861"/>
    <n v="1640"/>
    <n v="176358.99"/>
    <n v="15751.44"/>
    <n v="1616446.55"/>
    <n v="11626"/>
    <n v="15"/>
    <n v="26"/>
    <n v="147.83532509403545"/>
    <n v="0.64102210971921725"/>
    <n v="1.1423616658921414"/>
    <n v="0.17020144588139952"/>
    <n v="1.3970983342289092E-2"/>
    <n v="17.466437354299032"/>
  </r>
  <r>
    <x v="30"/>
    <x v="2"/>
    <x v="6"/>
    <x v="0"/>
    <s v="DACH"/>
    <x v="1"/>
    <x v="3"/>
    <n v="390474.91"/>
    <n v="373107.72"/>
    <n v="3215"/>
    <n v="3108"/>
    <n v="227923.74"/>
    <n v="12841.54"/>
    <n v="2100049.9900000002"/>
    <n v="18919"/>
    <n v="22"/>
    <n v="57"/>
    <n v="121.45409331259719"/>
    <n v="0.5837090531629805"/>
    <n v="1.0465473885128938"/>
    <n v="0.18593600717095307"/>
    <n v="1.7729393468118197E-2"/>
    <n v="30.407171569764994"/>
  </r>
  <r>
    <x v="30"/>
    <x v="2"/>
    <x v="6"/>
    <x v="0"/>
    <s v="DACH"/>
    <x v="2"/>
    <x v="0"/>
    <n v="101430.99"/>
    <n v="103188.62"/>
    <n v="1334"/>
    <n v="1380"/>
    <n v="48803.01"/>
    <n v="1719.21"/>
    <n v="822274.51"/>
    <n v="12038"/>
    <n v="6"/>
    <n v="41"/>
    <n v="76.035224887556225"/>
    <n v="0.48114496368417581"/>
    <n v="0.98296682327954388"/>
    <n v="0.12335417037310327"/>
    <n v="3.073463268365817E-2"/>
    <n v="58.998604009981328"/>
  </r>
  <r>
    <x v="30"/>
    <x v="2"/>
    <x v="6"/>
    <x v="0"/>
    <s v="DACH"/>
    <x v="2"/>
    <x v="1"/>
    <n v="93813.17"/>
    <n v="85275.03"/>
    <n v="488"/>
    <n v="439"/>
    <n v="51473.38"/>
    <n v="2300.4"/>
    <n v="701998.31"/>
    <n v="3774"/>
    <n v="4"/>
    <n v="9"/>
    <n v="192.24010245901638"/>
    <n v="0.54867967898323866"/>
    <n v="1.1001247375697201"/>
    <n v="0.13363731602145879"/>
    <n v="1.8442622950819672E-2"/>
    <n v="40.781242392627369"/>
  </r>
  <r>
    <x v="30"/>
    <x v="2"/>
    <x v="6"/>
    <x v="0"/>
    <s v="DACH"/>
    <x v="2"/>
    <x v="2"/>
    <n v="30262.48"/>
    <n v="28265.45"/>
    <n v="205"/>
    <n v="195"/>
    <n v="17356.57"/>
    <n v="1783.95"/>
    <n v="241230.21"/>
    <n v="1696"/>
    <n v="2"/>
    <n v="3"/>
    <n v="147.62185365853659"/>
    <n v="0.57353429064637129"/>
    <n v="1.0706526872913751"/>
    <n v="0.12545062245727848"/>
    <n v="1.4634146341463415E-2"/>
    <n v="16.963748983996187"/>
  </r>
  <r>
    <x v="30"/>
    <x v="2"/>
    <x v="6"/>
    <x v="0"/>
    <s v="DACH"/>
    <x v="2"/>
    <x v="3"/>
    <n v="43375.12"/>
    <n v="41860.660000000003"/>
    <n v="357"/>
    <n v="343"/>
    <n v="22847.77"/>
    <n v="1217.98"/>
    <n v="324967.58"/>
    <n v="2765"/>
    <n v="2"/>
    <n v="11"/>
    <n v="121.49893557422971"/>
    <n v="0.52674828334768875"/>
    <n v="1.0361785982351925"/>
    <n v="0.13347522235910425"/>
    <n v="3.081232492997199E-2"/>
    <n v="35.612341746169889"/>
  </r>
  <r>
    <x v="30"/>
    <x v="2"/>
    <x v="6"/>
    <x v="1"/>
    <s v="Western Europe"/>
    <x v="0"/>
    <x v="0"/>
    <n v="536462.61"/>
    <n v="588079.21"/>
    <n v="7056"/>
    <n v="7646"/>
    <n v="304103.96000000002"/>
    <n v="9480.93"/>
    <n v="4455528.74"/>
    <n v="65841"/>
    <n v="30"/>
    <n v="136"/>
    <n v="76.029281462585033"/>
    <n v="0.56686888206430641"/>
    <n v="0.91222849044433996"/>
    <n v="0.12040380419586295"/>
    <n v="1.927437641723356E-2"/>
    <n v="56.583332014897266"/>
  </r>
  <r>
    <x v="30"/>
    <x v="2"/>
    <x v="6"/>
    <x v="1"/>
    <s v="Western Europe"/>
    <x v="0"/>
    <x v="1"/>
    <n v="515286.41"/>
    <n v="540758.75"/>
    <n v="2680"/>
    <n v="2803"/>
    <n v="337329.14"/>
    <n v="12028.07"/>
    <n v="3788861.54"/>
    <n v="21990"/>
    <n v="22"/>
    <n v="51"/>
    <n v="192.27104850746267"/>
    <n v="0.65464396780811673"/>
    <n v="0.95289518662434958"/>
    <n v="0.13600032742289125"/>
    <n v="1.9029850746268655E-2"/>
    <n v="42.840323509923039"/>
  </r>
  <r>
    <x v="30"/>
    <x v="2"/>
    <x v="6"/>
    <x v="1"/>
    <s v="Western Europe"/>
    <x v="0"/>
    <x v="2"/>
    <n v="166319.16"/>
    <n v="163989.31"/>
    <n v="1125"/>
    <n v="1130"/>
    <n v="113068.88"/>
    <n v="9250.1299999999992"/>
    <n v="1329051.8"/>
    <n v="9639"/>
    <n v="8"/>
    <n v="23"/>
    <n v="147.83925333333335"/>
    <n v="0.67983075431597906"/>
    <n v="1.0142073285142794"/>
    <n v="0.12514121721967494"/>
    <n v="2.0444444444444446E-2"/>
    <n v="17.980197035068699"/>
  </r>
  <r>
    <x v="30"/>
    <x v="2"/>
    <x v="6"/>
    <x v="1"/>
    <s v="Western Europe"/>
    <x v="0"/>
    <x v="3"/>
    <n v="233755.25"/>
    <n v="258347.42"/>
    <n v="1925"/>
    <n v="2113"/>
    <n v="146281.16"/>
    <n v="6356.2"/>
    <n v="1804471.62"/>
    <n v="15798"/>
    <n v="12"/>
    <n v="23"/>
    <n v="121.4312987012987"/>
    <n v="0.62578769888590735"/>
    <n v="0.90480969386108057"/>
    <n v="0.12954221468997112"/>
    <n v="1.1948051948051949E-2"/>
    <n v="36.775943173594285"/>
  </r>
  <r>
    <x v="30"/>
    <x v="2"/>
    <x v="6"/>
    <x v="1"/>
    <s v="Western Europe"/>
    <x v="1"/>
    <x v="0"/>
    <n v="476580.2"/>
    <n v="535715.86"/>
    <n v="6268"/>
    <n v="7167"/>
    <n v="251742.77"/>
    <n v="8929.36"/>
    <n v="4290373.79"/>
    <n v="58937"/>
    <n v="18"/>
    <n v="125"/>
    <n v="76.033854499042761"/>
    <n v="0.52822750504532079"/>
    <n v="0.88961375905503348"/>
    <n v="0.11108127713972446"/>
    <n v="1.994256541161455E-2"/>
    <n v="53.372268561240666"/>
  </r>
  <r>
    <x v="30"/>
    <x v="2"/>
    <x v="6"/>
    <x v="1"/>
    <s v="Western Europe"/>
    <x v="1"/>
    <x v="1"/>
    <n v="519195.79"/>
    <n v="552005.36"/>
    <n v="2700"/>
    <n v="2836"/>
    <n v="321503.67"/>
    <n v="14090.05"/>
    <n v="3632047.04"/>
    <n v="21448"/>
    <n v="25"/>
    <n v="57"/>
    <n v="192.29473703703704"/>
    <n v="0.61923396952043852"/>
    <n v="0.94056295033077209"/>
    <n v="0.14294853130536547"/>
    <n v="2.1111111111111112E-2"/>
    <n v="36.848399402415183"/>
  </r>
  <r>
    <x v="30"/>
    <x v="2"/>
    <x v="6"/>
    <x v="1"/>
    <s v="Western Europe"/>
    <x v="1"/>
    <x v="2"/>
    <n v="154754.09"/>
    <n v="156040.70000000001"/>
    <n v="1047"/>
    <n v="1045"/>
    <n v="99488.36"/>
    <n v="9253.69"/>
    <n v="1340501.6200000001"/>
    <n v="9787"/>
    <n v="9"/>
    <n v="17"/>
    <n v="147.80715377268385"/>
    <n v="0.6428803271047635"/>
    <n v="0.99175465119036244"/>
    <n v="0.11544491083867543"/>
    <n v="1.6236867239732569E-2"/>
    <n v="16.72350057112352"/>
  </r>
  <r>
    <x v="30"/>
    <x v="2"/>
    <x v="6"/>
    <x v="1"/>
    <s v="Western Europe"/>
    <x v="1"/>
    <x v="3"/>
    <n v="198437.38"/>
    <n v="221368.8"/>
    <n v="1634"/>
    <n v="1842"/>
    <n v="115630.7"/>
    <n v="6371.61"/>
    <n v="1705076.96"/>
    <n v="14760"/>
    <n v="10"/>
    <n v="34"/>
    <n v="121.44270501835986"/>
    <n v="0.58270624214046762"/>
    <n v="0.89641078598248725"/>
    <n v="0.11638030696280126"/>
    <n v="2.0807833537331701E-2"/>
    <n v="31.143993433370845"/>
  </r>
  <r>
    <x v="30"/>
    <x v="2"/>
    <x v="6"/>
    <x v="1"/>
    <s v="Western Europe"/>
    <x v="2"/>
    <x v="0"/>
    <n v="50519.69"/>
    <n v="56468.91"/>
    <n v="664"/>
    <n v="730"/>
    <n v="24088.53"/>
    <n v="976.94"/>
    <n v="637236.77"/>
    <n v="8864"/>
    <n v="3"/>
    <n v="10"/>
    <n v="76.083870481927718"/>
    <n v="0.47681468354219902"/>
    <n v="0.89464609818039698"/>
    <n v="7.9279307752438702E-2"/>
    <n v="1.5060240963855422E-2"/>
    <n v="51.712172702520114"/>
  </r>
  <r>
    <x v="30"/>
    <x v="2"/>
    <x v="6"/>
    <x v="1"/>
    <s v="Western Europe"/>
    <x v="2"/>
    <x v="1"/>
    <n v="52408.88"/>
    <n v="55652.55"/>
    <n v="273"/>
    <n v="284"/>
    <n v="29316.87"/>
    <n v="1254.6300000000001"/>
    <n v="534183.46"/>
    <n v="2984"/>
    <n v="2"/>
    <n v="4"/>
    <n v="191.97391941391942"/>
    <n v="0.55938745495038245"/>
    <n v="0.94171569856188075"/>
    <n v="9.8110263466412828E-2"/>
    <n v="1.4652014652014652E-2"/>
    <n v="41.772379107784758"/>
  </r>
  <r>
    <x v="30"/>
    <x v="2"/>
    <x v="6"/>
    <x v="1"/>
    <s v="Western Europe"/>
    <x v="2"/>
    <x v="2"/>
    <n v="16416.23"/>
    <n v="16794.53"/>
    <n v="111"/>
    <n v="115"/>
    <n v="9397.98"/>
    <n v="852.69"/>
    <n v="189991.74"/>
    <n v="1456"/>
    <n v="1"/>
    <n v="3"/>
    <n v="147.89396396396396"/>
    <n v="0.57248101421580955"/>
    <n v="0.97747480876213866"/>
    <n v="8.6404966868559654E-2"/>
    <n v="2.7027027027027029E-2"/>
    <n v="19.252283948445506"/>
  </r>
  <r>
    <x v="30"/>
    <x v="2"/>
    <x v="6"/>
    <x v="1"/>
    <s v="Western Europe"/>
    <x v="2"/>
    <x v="3"/>
    <n v="23076.91"/>
    <n v="25473.54"/>
    <n v="190"/>
    <n v="207"/>
    <n v="12215.75"/>
    <n v="639.05999999999995"/>
    <n v="264215.34999999998"/>
    <n v="2286"/>
    <n v="1"/>
    <n v="5"/>
    <n v="121.45742105263157"/>
    <n v="0.5293494666313644"/>
    <n v="0.90591688473608301"/>
    <n v="8.7341291866653473E-2"/>
    <n v="2.6315789473684209E-2"/>
    <n v="36.110709479548092"/>
  </r>
  <r>
    <x v="30"/>
    <x v="2"/>
    <x v="6"/>
    <x v="2"/>
    <s v="Southern Europe"/>
    <x v="0"/>
    <x v="0"/>
    <n v="411624.25"/>
    <n v="440858.8"/>
    <n v="5414"/>
    <n v="5706"/>
    <n v="229361.95"/>
    <n v="7735.98"/>
    <n v="3555340.14"/>
    <n v="47922"/>
    <n v="22"/>
    <n v="85"/>
    <n v="76.029599187292206"/>
    <n v="0.55721194754682213"/>
    <n v="0.93368727129865614"/>
    <n v="0.11577633469409765"/>
    <n v="1.5700036941263391E-2"/>
    <n v="53.209063363659162"/>
  </r>
  <r>
    <x v="30"/>
    <x v="2"/>
    <x v="6"/>
    <x v="2"/>
    <s v="Southern Europe"/>
    <x v="0"/>
    <x v="1"/>
    <n v="431319.12"/>
    <n v="409616.74"/>
    <n v="2243"/>
    <n v="2150"/>
    <n v="283383.28999999998"/>
    <n v="10364.73"/>
    <n v="3152624.44"/>
    <n v="17194"/>
    <n v="18"/>
    <n v="36"/>
    <n v="192.29563976816763"/>
    <n v="0.6570153671833513"/>
    <n v="1.0529821608364931"/>
    <n v="0.13681271848542798"/>
    <n v="1.6049933125278644E-2"/>
    <n v="41.61412019415846"/>
  </r>
  <r>
    <x v="30"/>
    <x v="2"/>
    <x v="6"/>
    <x v="2"/>
    <s v="Southern Europe"/>
    <x v="0"/>
    <x v="2"/>
    <n v="127798"/>
    <n v="117857.46"/>
    <n v="864"/>
    <n v="788"/>
    <n v="87536.14"/>
    <n v="7222.37"/>
    <n v="1090521.98"/>
    <n v="7895"/>
    <n v="5"/>
    <n v="14"/>
    <n v="147.91435185185185"/>
    <n v="0.68495704158124537"/>
    <n v="1.0843437487962153"/>
    <n v="0.11718975164535428"/>
    <n v="1.6203703703703703E-2"/>
    <n v="17.694745630589406"/>
  </r>
  <r>
    <x v="30"/>
    <x v="2"/>
    <x v="6"/>
    <x v="2"/>
    <s v="Southern Europe"/>
    <x v="0"/>
    <x v="3"/>
    <n v="154832.54999999999"/>
    <n v="157423.23000000001"/>
    <n v="1275"/>
    <n v="1320"/>
    <n v="95306.77"/>
    <n v="4488.5"/>
    <n v="1371674.23"/>
    <n v="11652"/>
    <n v="8"/>
    <n v="17"/>
    <n v="121.43729411764706"/>
    <n v="0.61554737682741778"/>
    <n v="0.9835432165888095"/>
    <n v="0.11287851489343792"/>
    <n v="1.3333333333333334E-2"/>
    <n v="34.495388214325494"/>
  </r>
  <r>
    <x v="30"/>
    <x v="2"/>
    <x v="6"/>
    <x v="2"/>
    <s v="Southern Europe"/>
    <x v="1"/>
    <x v="0"/>
    <n v="324159.88"/>
    <n v="342756.66"/>
    <n v="4263"/>
    <n v="4531"/>
    <n v="169510.5"/>
    <n v="5360.19"/>
    <n v="3156033.11"/>
    <n v="44386"/>
    <n v="12"/>
    <n v="69"/>
    <n v="76.040319024161391"/>
    <n v="0.52292251588938155"/>
    <n v="0.94574349044012751"/>
    <n v="0.1027111784641575"/>
    <n v="1.6185784658691062E-2"/>
    <n v="60.475445833076819"/>
  </r>
  <r>
    <x v="30"/>
    <x v="2"/>
    <x v="6"/>
    <x v="2"/>
    <s v="Southern Europe"/>
    <x v="1"/>
    <x v="1"/>
    <n v="324762.21999999997"/>
    <n v="326225.64"/>
    <n v="1689"/>
    <n v="1666"/>
    <n v="195607.29"/>
    <n v="7762.39"/>
    <n v="2667108.16"/>
    <n v="14377"/>
    <n v="16"/>
    <n v="29"/>
    <n v="192.28076968620485"/>
    <n v="0.60230925259717716"/>
    <n v="0.9955140865077311"/>
    <n v="0.12176567297518222"/>
    <n v="1.7169923031379514E-2"/>
    <n v="41.837915899613385"/>
  </r>
  <r>
    <x v="30"/>
    <x v="2"/>
    <x v="6"/>
    <x v="2"/>
    <s v="Southern Europe"/>
    <x v="1"/>
    <x v="2"/>
    <n v="101196.13"/>
    <n v="97161.37"/>
    <n v="684"/>
    <n v="658"/>
    <n v="65318.05"/>
    <n v="5564.56"/>
    <n v="940299.92"/>
    <n v="7003"/>
    <n v="5"/>
    <n v="6"/>
    <n v="147.94755847953218"/>
    <n v="0.64545995978304704"/>
    <n v="1.0415263802887917"/>
    <n v="0.1076211194402739"/>
    <n v="8.771929824561403E-3"/>
    <n v="18.18582781028509"/>
  </r>
  <r>
    <x v="30"/>
    <x v="2"/>
    <x v="6"/>
    <x v="2"/>
    <s v="Southern Europe"/>
    <x v="1"/>
    <x v="3"/>
    <n v="146122.91"/>
    <n v="144431.87"/>
    <n v="1203"/>
    <n v="1188"/>
    <n v="86066.49"/>
    <n v="4097.97"/>
    <n v="1251913.8400000001"/>
    <n v="10841"/>
    <n v="5"/>
    <n v="11"/>
    <n v="121.46542809642561"/>
    <n v="0.58900065704960303"/>
    <n v="1.0117082192455169"/>
    <n v="0.11671962185512702"/>
    <n v="9.14380714879468E-3"/>
    <n v="35.657388902310167"/>
  </r>
  <r>
    <x v="30"/>
    <x v="2"/>
    <x v="6"/>
    <x v="2"/>
    <s v="Southern Europe"/>
    <x v="2"/>
    <x v="0"/>
    <n v="38593.599999999999"/>
    <n v="40146.339999999997"/>
    <n v="508"/>
    <n v="534"/>
    <n v="18252.75"/>
    <n v="756.14"/>
    <n v="497358.35"/>
    <n v="7203"/>
    <n v="2"/>
    <n v="10"/>
    <n v="75.971653543307085"/>
    <n v="0.47294758716471125"/>
    <n v="0.96132299980521263"/>
    <n v="7.7597169123630877E-2"/>
    <n v="1.968503937007874E-2"/>
    <n v="51.040283545375196"/>
  </r>
  <r>
    <x v="30"/>
    <x v="2"/>
    <x v="6"/>
    <x v="2"/>
    <s v="Southern Europe"/>
    <x v="2"/>
    <x v="1"/>
    <n v="42004.88"/>
    <n v="40352.629999999997"/>
    <n v="218"/>
    <n v="213"/>
    <n v="23206.58"/>
    <n v="1120.29"/>
    <n v="440389.51"/>
    <n v="2476"/>
    <n v="2"/>
    <n v="3"/>
    <n v="192.68293577981649"/>
    <n v="0.55247342689706536"/>
    <n v="1.0409452865897464"/>
    <n v="9.5381200156198082E-2"/>
    <n v="1.3761467889908258E-2"/>
    <n v="37.494648707031217"/>
  </r>
  <r>
    <x v="30"/>
    <x v="2"/>
    <x v="6"/>
    <x v="2"/>
    <s v="Southern Europe"/>
    <x v="2"/>
    <x v="2"/>
    <n v="11857.25"/>
    <n v="11025.46"/>
    <n v="80"/>
    <n v="74"/>
    <n v="6829.18"/>
    <n v="605.77"/>
    <n v="144805.20000000001"/>
    <n v="1086"/>
    <n v="1"/>
    <n v="1"/>
    <n v="148.21562499999999"/>
    <n v="0.57594973539395733"/>
    <n v="1.0754426572678148"/>
    <n v="8.1884145044514967E-2"/>
    <n v="1.2500000000000001E-2"/>
    <n v="19.573848160192814"/>
  </r>
  <r>
    <x v="30"/>
    <x v="2"/>
    <x v="6"/>
    <x v="2"/>
    <s v="Southern Europe"/>
    <x v="2"/>
    <x v="3"/>
    <n v="15945.63"/>
    <n v="16314.77"/>
    <n v="131"/>
    <n v="132"/>
    <n v="8525.7800000000007"/>
    <n v="443.86"/>
    <n v="192069.61"/>
    <n v="1682"/>
    <n v="1"/>
    <n v="4"/>
    <n v="121.72236641221373"/>
    <n v="0.53467815319934053"/>
    <n v="0.97737387655480268"/>
    <n v="8.302005715531989E-2"/>
    <n v="3.0534351145038167E-2"/>
    <n v="35.924908755012837"/>
  </r>
  <r>
    <x v="30"/>
    <x v="2"/>
    <x v="6"/>
    <x v="3"/>
    <s v="Southern Europe"/>
    <x v="0"/>
    <x v="0"/>
    <n v="350152.47"/>
    <n v="342879.92"/>
    <n v="4605"/>
    <n v="4507"/>
    <n v="197767.44"/>
    <n v="6428.92"/>
    <n v="3043341.2"/>
    <n v="44779"/>
    <n v="15"/>
    <n v="47"/>
    <n v="76.037452768729636"/>
    <n v="0.56480378390590824"/>
    <n v="1.0212101951027053"/>
    <n v="0.115055278718009"/>
    <n v="1.0206297502714441E-2"/>
    <n v="54.465208775346397"/>
  </r>
  <r>
    <x v="30"/>
    <x v="2"/>
    <x v="6"/>
    <x v="3"/>
    <s v="Southern Europe"/>
    <x v="0"/>
    <x v="1"/>
    <n v="322103.59999999998"/>
    <n v="287314.67"/>
    <n v="1675"/>
    <n v="1469"/>
    <n v="210455.19"/>
    <n v="8119.55"/>
    <n v="2505822.1800000002"/>
    <n v="14520"/>
    <n v="14"/>
    <n v="19"/>
    <n v="192.3006567164179"/>
    <n v="0.65337732953000216"/>
    <n v="1.1210830271910586"/>
    <n v="0.12854208194453765"/>
    <n v="1.1343283582089553E-2"/>
    <n v="39.670129502250738"/>
  </r>
  <r>
    <x v="30"/>
    <x v="2"/>
    <x v="6"/>
    <x v="3"/>
    <s v="Southern Europe"/>
    <x v="0"/>
    <x v="2"/>
    <n v="104055.75"/>
    <n v="93216.51"/>
    <n v="704"/>
    <n v="621"/>
    <n v="71369.95"/>
    <n v="6284.52"/>
    <n v="892027.76"/>
    <n v="6831"/>
    <n v="4"/>
    <n v="9"/>
    <n v="147.80646306818181"/>
    <n v="0.68588184699067567"/>
    <n v="1.1162802597951802"/>
    <n v="0.11665079795274533"/>
    <n v="1.278409090909091E-2"/>
    <n v="16.557469782895112"/>
  </r>
  <r>
    <x v="30"/>
    <x v="2"/>
    <x v="6"/>
    <x v="3"/>
    <s v="Southern Europe"/>
    <x v="0"/>
    <x v="3"/>
    <n v="145534.31"/>
    <n v="138621.76999999999"/>
    <n v="1198"/>
    <n v="1164"/>
    <n v="91048.71"/>
    <n v="4366.13"/>
    <n v="1180099.8600000001"/>
    <n v="10856"/>
    <n v="8"/>
    <n v="10"/>
    <n v="121.48106010016694"/>
    <n v="0.62561680472460413"/>
    <n v="1.0498661934557609"/>
    <n v="0.12332372448548548"/>
    <n v="8.3472454090150246E-3"/>
    <n v="33.332564536557548"/>
  </r>
  <r>
    <x v="30"/>
    <x v="2"/>
    <x v="6"/>
    <x v="3"/>
    <s v="Southern Europe"/>
    <x v="1"/>
    <x v="0"/>
    <n v="310282.61"/>
    <n v="292680.78000000003"/>
    <n v="4081"/>
    <n v="3911"/>
    <n v="160325.82999999999"/>
    <n v="5670.49"/>
    <n v="2909363.24"/>
    <n v="41202"/>
    <n v="15"/>
    <n v="61"/>
    <n v="76.031024258760098"/>
    <n v="0.51670904147673635"/>
    <n v="1.0601400269604309"/>
    <n v="0.10664966331258106"/>
    <n v="1.4947316834109287E-2"/>
    <n v="54.718835585637223"/>
  </r>
  <r>
    <x v="30"/>
    <x v="2"/>
    <x v="6"/>
    <x v="3"/>
    <s v="Southern Europe"/>
    <x v="1"/>
    <x v="1"/>
    <n v="292845.84999999998"/>
    <n v="261407.73"/>
    <n v="1523"/>
    <n v="1344"/>
    <n v="179742.62"/>
    <n v="6858.17"/>
    <n v="2483701.44"/>
    <n v="13398"/>
    <n v="11"/>
    <n v="15"/>
    <n v="192.28223900196977"/>
    <n v="0.61377895572021934"/>
    <n v="1.1202646914840657"/>
    <n v="0.11790702589438447"/>
    <n v="9.8489822718319103E-3"/>
    <n v="42.700290310680543"/>
  </r>
  <r>
    <x v="30"/>
    <x v="2"/>
    <x v="6"/>
    <x v="3"/>
    <s v="Southern Europe"/>
    <x v="1"/>
    <x v="2"/>
    <n v="95589.21"/>
    <n v="85873.23"/>
    <n v="647"/>
    <n v="574"/>
    <n v="60793.74"/>
    <n v="5249.24"/>
    <n v="848967.69"/>
    <n v="6028"/>
    <n v="5"/>
    <n v="8"/>
    <n v="147.74221020092736"/>
    <n v="0.63598956409410634"/>
    <n v="1.1131432927351168"/>
    <n v="0.11259463831892119"/>
    <n v="1.2364760432766615E-2"/>
    <n v="18.210104700870986"/>
  </r>
  <r>
    <x v="30"/>
    <x v="2"/>
    <x v="6"/>
    <x v="3"/>
    <s v="Southern Europe"/>
    <x v="1"/>
    <x v="3"/>
    <n v="132754.88"/>
    <n v="126840.87"/>
    <n v="1093"/>
    <n v="1053"/>
    <n v="78187.070000000007"/>
    <n v="3765.12"/>
    <n v="1159355.1499999999"/>
    <n v="10683"/>
    <n v="7"/>
    <n v="24"/>
    <n v="121.45917657822507"/>
    <n v="0.58895816108605581"/>
    <n v="1.046625429169636"/>
    <n v="0.11450751739016299"/>
    <n v="2.1957913998170174E-2"/>
    <n v="35.259136494985555"/>
  </r>
  <r>
    <x v="30"/>
    <x v="2"/>
    <x v="6"/>
    <x v="3"/>
    <s v="Southern Europe"/>
    <x v="2"/>
    <x v="0"/>
    <n v="33223.35"/>
    <n v="31302.240000000002"/>
    <n v="437"/>
    <n v="414"/>
    <n v="15859.2"/>
    <n v="594.28"/>
    <n v="418352.8"/>
    <n v="6053"/>
    <n v="1"/>
    <n v="9"/>
    <n v="76.025972540045757"/>
    <n v="0.47735101968946542"/>
    <n v="1.0613729241102232"/>
    <n v="7.9414671062318698E-2"/>
    <n v="2.0594965675057208E-2"/>
    <n v="55.905213030894529"/>
  </r>
  <r>
    <x v="30"/>
    <x v="2"/>
    <x v="6"/>
    <x v="3"/>
    <s v="Southern Europe"/>
    <x v="2"/>
    <x v="1"/>
    <n v="34408.79"/>
    <n v="31539.88"/>
    <n v="179"/>
    <n v="166"/>
    <n v="19044.150000000001"/>
    <n v="908.8"/>
    <n v="366251.06"/>
    <n v="2023"/>
    <n v="2"/>
    <n v="3"/>
    <n v="192.22787709497206"/>
    <n v="0.55346758778788796"/>
    <n v="1.0909613479823006"/>
    <n v="9.3948642769798404E-2"/>
    <n v="1.6759776536312849E-2"/>
    <n v="37.861784771126764"/>
  </r>
  <r>
    <x v="30"/>
    <x v="2"/>
    <x v="6"/>
    <x v="3"/>
    <s v="Southern Europe"/>
    <x v="2"/>
    <x v="2"/>
    <n v="10727.72"/>
    <n v="9604.2099999999991"/>
    <n v="73"/>
    <n v="65"/>
    <n v="6262.45"/>
    <n v="645.96"/>
    <n v="129275.03"/>
    <n v="974"/>
    <n v="0"/>
    <n v="1"/>
    <n v="146.95506849315066"/>
    <n v="0.58376337190008687"/>
    <n v="1.1169809906280683"/>
    <n v="8.298369762513301E-2"/>
    <n v="1.3698630136986301E-2"/>
    <n v="16.607406031333209"/>
  </r>
  <r>
    <x v="30"/>
    <x v="2"/>
    <x v="6"/>
    <x v="3"/>
    <s v="Southern Europe"/>
    <x v="2"/>
    <x v="3"/>
    <n v="14279.85"/>
    <n v="13803.23"/>
    <n v="118"/>
    <n v="114"/>
    <n v="7521.23"/>
    <n v="396.27"/>
    <n v="167753.75"/>
    <n v="1514"/>
    <n v="1"/>
    <n v="3"/>
    <n v="121.01567796610169"/>
    <n v="0.52670231129878808"/>
    <n v="1.0345295992314842"/>
    <n v="8.5123879495987417E-2"/>
    <n v="2.5423728813559324E-2"/>
    <n v="36.035657506245741"/>
  </r>
  <r>
    <x v="30"/>
    <x v="2"/>
    <x v="6"/>
    <x v="4"/>
    <s v="Western Europe"/>
    <x v="0"/>
    <x v="0"/>
    <n v="242071.94"/>
    <n v="235832.01"/>
    <n v="3184"/>
    <n v="3045"/>
    <n v="134210.92000000001"/>
    <n v="4550.2"/>
    <n v="1727058.22"/>
    <n v="24481"/>
    <n v="9"/>
    <n v="31"/>
    <n v="76.027619346733673"/>
    <n v="0.55442576285380296"/>
    <n v="1.0264592156086021"/>
    <n v="0.14016431941709528"/>
    <n v="9.7361809045226136E-3"/>
    <n v="53.200285701727402"/>
  </r>
  <r>
    <x v="30"/>
    <x v="2"/>
    <x v="6"/>
    <x v="4"/>
    <s v="Western Europe"/>
    <x v="0"/>
    <x v="1"/>
    <n v="259760.78"/>
    <n v="242195.78"/>
    <n v="1351"/>
    <n v="1242"/>
    <n v="167765.07999999999"/>
    <n v="6661.82"/>
    <n v="1452611.58"/>
    <n v="8396"/>
    <n v="11"/>
    <n v="13"/>
    <n v="192.27296817172464"/>
    <n v="0.64584453434425315"/>
    <n v="1.0725239721352702"/>
    <n v="0.17882328874178463"/>
    <n v="9.6225018504811251E-3"/>
    <n v="38.992464521707284"/>
  </r>
  <r>
    <x v="30"/>
    <x v="2"/>
    <x v="6"/>
    <x v="4"/>
    <s v="Western Europe"/>
    <x v="0"/>
    <x v="2"/>
    <n v="75244.960000000006"/>
    <n v="68518.89"/>
    <n v="509"/>
    <n v="466"/>
    <n v="51781.04"/>
    <n v="3783.9"/>
    <n v="503187.02"/>
    <n v="3655"/>
    <n v="4"/>
    <n v="6"/>
    <n v="147.82899803536347"/>
    <n v="0.68816622402350935"/>
    <n v="1.0981637326582496"/>
    <n v="0.14953676666778887"/>
    <n v="1.1787819253438114E-2"/>
    <n v="19.885557229313672"/>
  </r>
  <r>
    <x v="30"/>
    <x v="2"/>
    <x v="6"/>
    <x v="4"/>
    <s v="Western Europe"/>
    <x v="0"/>
    <x v="3"/>
    <n v="107984.85"/>
    <n v="103291.68"/>
    <n v="889"/>
    <n v="856"/>
    <n v="66541.179999999993"/>
    <n v="3100.94"/>
    <n v="672167.51"/>
    <n v="5798"/>
    <n v="4"/>
    <n v="7"/>
    <n v="121.4677727784027"/>
    <n v="0.61620847739289342"/>
    <n v="1.0454360893345913"/>
    <n v="0.16065169528946735"/>
    <n v="7.874015748031496E-3"/>
    <n v="34.823263268557277"/>
  </r>
  <r>
    <x v="30"/>
    <x v="2"/>
    <x v="6"/>
    <x v="4"/>
    <s v="Western Europe"/>
    <x v="1"/>
    <x v="0"/>
    <n v="204185.09"/>
    <n v="203533.64"/>
    <n v="2686"/>
    <n v="2641"/>
    <n v="108262.31"/>
    <n v="3726.64"/>
    <n v="1542722.22"/>
    <n v="21364"/>
    <n v="8"/>
    <n v="31"/>
    <n v="76.018276247207737"/>
    <n v="0.53021653050181083"/>
    <n v="1.0032006994028111"/>
    <n v="0.13235376229947604"/>
    <n v="1.154132539091586E-2"/>
    <n v="54.790666659510983"/>
  </r>
  <r>
    <x v="30"/>
    <x v="2"/>
    <x v="6"/>
    <x v="4"/>
    <s v="Western Europe"/>
    <x v="1"/>
    <x v="1"/>
    <n v="200110.2"/>
    <n v="185607.99"/>
    <n v="1041"/>
    <n v="966"/>
    <n v="121717.17"/>
    <n v="5161.55"/>
    <n v="1271932.78"/>
    <n v="7130"/>
    <n v="10"/>
    <n v="10"/>
    <n v="192.22881844380404"/>
    <n v="0.60825070386217195"/>
    <n v="1.0781335437122077"/>
    <n v="0.15732765374597862"/>
    <n v="9.6061479346781949E-3"/>
    <n v="38.769400664529066"/>
  </r>
  <r>
    <x v="30"/>
    <x v="2"/>
    <x v="6"/>
    <x v="4"/>
    <s v="Western Europe"/>
    <x v="1"/>
    <x v="2"/>
    <n v="68360.789999999994"/>
    <n v="63979.79"/>
    <n v="462"/>
    <n v="437"/>
    <n v="43243.71"/>
    <n v="3879.49"/>
    <n v="470210.35"/>
    <n v="3285"/>
    <n v="3"/>
    <n v="7"/>
    <n v="147.96707792207792"/>
    <n v="0.63258060651434844"/>
    <n v="1.06847474804153"/>
    <n v="0.14538342254695158"/>
    <n v="1.5151515151515152E-2"/>
    <n v="17.621076481702492"/>
  </r>
  <r>
    <x v="30"/>
    <x v="2"/>
    <x v="6"/>
    <x v="4"/>
    <s v="Western Europe"/>
    <x v="1"/>
    <x v="3"/>
    <n v="84633.27"/>
    <n v="81171.41"/>
    <n v="697"/>
    <n v="663"/>
    <n v="49291.72"/>
    <n v="2306.04"/>
    <n v="601380.82999999996"/>
    <n v="5156"/>
    <n v="5"/>
    <n v="14"/>
    <n v="121.42506456241034"/>
    <n v="0.58241540235890688"/>
    <n v="1.0426487601977099"/>
    <n v="0.140731572704105"/>
    <n v="2.0086083213773313E-2"/>
    <n v="36.700694697403343"/>
  </r>
  <r>
    <x v="30"/>
    <x v="2"/>
    <x v="6"/>
    <x v="4"/>
    <s v="Western Europe"/>
    <x v="2"/>
    <x v="0"/>
    <n v="28079.32"/>
    <n v="29047.16"/>
    <n v="369"/>
    <n v="389"/>
    <n v="13260.36"/>
    <n v="498.46"/>
    <n v="291400.58"/>
    <n v="3990"/>
    <n v="2"/>
    <n v="8"/>
    <n v="76.095718157181565"/>
    <n v="0.47224647890333527"/>
    <n v="0.96668039147372753"/>
    <n v="9.6359863113518851E-2"/>
    <n v="2.1680216802168022E-2"/>
    <n v="56.332143000441363"/>
  </r>
  <r>
    <x v="30"/>
    <x v="2"/>
    <x v="6"/>
    <x v="4"/>
    <s v="Western Europe"/>
    <x v="2"/>
    <x v="1"/>
    <n v="31088.37"/>
    <n v="29245.43"/>
    <n v="162"/>
    <n v="153"/>
    <n v="17140.21"/>
    <n v="753.18"/>
    <n v="251633.29"/>
    <n v="1382"/>
    <n v="1"/>
    <n v="5"/>
    <n v="191.90351851851852"/>
    <n v="0.55133833005718857"/>
    <n v="1.0630163413565812"/>
    <n v="0.12354633204533469"/>
    <n v="3.0864197530864196E-2"/>
    <n v="41.276149127698559"/>
  </r>
  <r>
    <x v="30"/>
    <x v="2"/>
    <x v="6"/>
    <x v="4"/>
    <s v="Western Europe"/>
    <x v="2"/>
    <x v="2"/>
    <n v="9080.9599999999991"/>
    <n v="7999.5"/>
    <n v="61"/>
    <n v="54"/>
    <n v="5292.19"/>
    <n v="547.14"/>
    <n v="86371.32"/>
    <n v="652"/>
    <n v="0"/>
    <n v="1"/>
    <n v="148.86819672131145"/>
    <n v="0.582778693001621"/>
    <n v="1.1351909494343395"/>
    <n v="0.10513860387915802"/>
    <n v="1.6393442622950821E-2"/>
    <n v="16.597141499433416"/>
  </r>
  <r>
    <x v="30"/>
    <x v="2"/>
    <x v="6"/>
    <x v="4"/>
    <s v="Western Europe"/>
    <x v="2"/>
    <x v="3"/>
    <n v="12795.29"/>
    <n v="12198.04"/>
    <n v="105"/>
    <n v="98"/>
    <n v="6798.1"/>
    <n v="409.23"/>
    <n v="120760.94"/>
    <n v="1079"/>
    <n v="1"/>
    <n v="1"/>
    <n v="121.85990476190477"/>
    <n v="0.53129706321623038"/>
    <n v="1.0489627841850002"/>
    <n v="0.10595553496022804"/>
    <n v="9.5238095238095247E-3"/>
    <n v="31.266744862302374"/>
  </r>
  <r>
    <x v="30"/>
    <x v="2"/>
    <x v="6"/>
    <x v="5"/>
    <s v="Central &amp; Eastern Europe"/>
    <x v="0"/>
    <x v="0"/>
    <n v="195889.95"/>
    <n v="194035.97"/>
    <n v="2576"/>
    <n v="2584"/>
    <n v="109440.8"/>
    <n v="3549.88"/>
    <n v="2177214.4500000002"/>
    <n v="31052"/>
    <n v="10"/>
    <n v="23"/>
    <n v="76.044235248447208"/>
    <n v="0.55868511886393357"/>
    <n v="1.0095548263551342"/>
    <n v="8.997274016806199E-2"/>
    <n v="8.9285714285714281E-3"/>
    <n v="55.182132917169035"/>
  </r>
  <r>
    <x v="30"/>
    <x v="2"/>
    <x v="6"/>
    <x v="5"/>
    <s v="Central &amp; Eastern Europe"/>
    <x v="0"/>
    <x v="1"/>
    <n v="194838.35"/>
    <n v="175025.35"/>
    <n v="1013"/>
    <n v="922"/>
    <n v="127343.63"/>
    <n v="4863.3500000000004"/>
    <n v="1830794.72"/>
    <n v="10304"/>
    <n v="8"/>
    <n v="8"/>
    <n v="192.33795656465944"/>
    <n v="0.65358606249744977"/>
    <n v="1.1132007449206645"/>
    <n v="0.10642282713159672"/>
    <n v="7.8973346495557744E-3"/>
    <n v="40.062580320149692"/>
  </r>
  <r>
    <x v="30"/>
    <x v="2"/>
    <x v="6"/>
    <x v="5"/>
    <s v="Central &amp; Eastern Europe"/>
    <x v="0"/>
    <x v="2"/>
    <n v="68427.89"/>
    <n v="62105.77"/>
    <n v="463"/>
    <n v="426"/>
    <n v="47500.59"/>
    <n v="4039.38"/>
    <n v="671503.71"/>
    <n v="4803"/>
    <n v="3"/>
    <n v="9"/>
    <n v="147.79241900647949"/>
    <n v="0.6941700233632806"/>
    <n v="1.1017960166986096"/>
    <n v="0.1019024749692001"/>
    <n v="1.9438444924406047E-2"/>
    <n v="16.94019626774406"/>
  </r>
  <r>
    <x v="30"/>
    <x v="2"/>
    <x v="6"/>
    <x v="5"/>
    <s v="Central &amp; Eastern Europe"/>
    <x v="0"/>
    <x v="3"/>
    <n v="84497.47"/>
    <n v="77567.86"/>
    <n v="696"/>
    <n v="648"/>
    <n v="53181.07"/>
    <n v="2429.83"/>
    <n v="910939.88"/>
    <n v="7897"/>
    <n v="5"/>
    <n v="15"/>
    <n v="121.40441091954023"/>
    <n v="0.62938061932505196"/>
    <n v="1.0893360987398646"/>
    <n v="9.2758558336473312E-2"/>
    <n v="2.1551724137931036E-2"/>
    <n v="34.775054221900298"/>
  </r>
  <r>
    <x v="30"/>
    <x v="2"/>
    <x v="6"/>
    <x v="5"/>
    <s v="Central &amp; Eastern Europe"/>
    <x v="1"/>
    <x v="0"/>
    <n v="164443.14000000001"/>
    <n v="158900.10999999999"/>
    <n v="2163"/>
    <n v="2049"/>
    <n v="87196.61"/>
    <n v="3239.67"/>
    <n v="2056470.52"/>
    <n v="27988"/>
    <n v="9"/>
    <n v="29"/>
    <n v="76.025492371705965"/>
    <n v="0.53025386160833465"/>
    <n v="1.0348837392245986"/>
    <n v="7.9963772104061095E-2"/>
    <n v="1.3407304669440592E-2"/>
    <n v="50.759225476668924"/>
  </r>
  <r>
    <x v="30"/>
    <x v="2"/>
    <x v="6"/>
    <x v="5"/>
    <s v="Central &amp; Eastern Europe"/>
    <x v="1"/>
    <x v="1"/>
    <n v="173530.41"/>
    <n v="161498.84"/>
    <n v="903"/>
    <n v="824"/>
    <n v="105913.86"/>
    <n v="4081.1"/>
    <n v="1670126.17"/>
    <n v="9162"/>
    <n v="7"/>
    <n v="13"/>
    <n v="192.17099667774087"/>
    <n v="0.61034754657699475"/>
    <n v="1.0744994205531135"/>
    <n v="0.10390257521681731"/>
    <n v="1.4396456256921373E-2"/>
    <n v="42.520499375168463"/>
  </r>
  <r>
    <x v="30"/>
    <x v="2"/>
    <x v="6"/>
    <x v="5"/>
    <s v="Central &amp; Eastern Europe"/>
    <x v="1"/>
    <x v="2"/>
    <n v="64773.97"/>
    <n v="56832.83"/>
    <n v="438"/>
    <n v="386"/>
    <n v="41025.440000000002"/>
    <n v="3379.46"/>
    <n v="612356.51"/>
    <n v="4422"/>
    <n v="3"/>
    <n v="4"/>
    <n v="147.88577625570775"/>
    <n v="0.63336306235359674"/>
    <n v="1.1397280409932076"/>
    <n v="0.10577820100254996"/>
    <n v="9.1324200913242004E-3"/>
    <n v="19.166958626526132"/>
  </r>
  <r>
    <x v="30"/>
    <x v="2"/>
    <x v="6"/>
    <x v="5"/>
    <s v="Central &amp; Eastern Europe"/>
    <x v="1"/>
    <x v="3"/>
    <n v="72477.039999999994"/>
    <n v="66493.66"/>
    <n v="597"/>
    <n v="555"/>
    <n v="42457.21"/>
    <n v="2128.52"/>
    <n v="807271.22"/>
    <n v="7049"/>
    <n v="3"/>
    <n v="6"/>
    <n v="121.40207705192628"/>
    <n v="0.58580220715415532"/>
    <n v="1.0899842180442465"/>
    <n v="8.9780284747423542E-2"/>
    <n v="1.0050251256281407E-2"/>
    <n v="34.05043880254825"/>
  </r>
  <r>
    <x v="30"/>
    <x v="2"/>
    <x v="6"/>
    <x v="5"/>
    <s v="Central &amp; Eastern Europe"/>
    <x v="2"/>
    <x v="0"/>
    <n v="20192.03"/>
    <n v="19797.53"/>
    <n v="266"/>
    <n v="257"/>
    <n v="9676.9500000000007"/>
    <n v="385.85"/>
    <n v="316683.76"/>
    <n v="4342"/>
    <n v="1"/>
    <n v="4"/>
    <n v="75.909887218045114"/>
    <n v="0.47924601934525657"/>
    <n v="1.0199267282332696"/>
    <n v="6.3760863518861843E-2"/>
    <n v="1.5037593984962405E-2"/>
    <n v="52.331294544512112"/>
  </r>
  <r>
    <x v="30"/>
    <x v="2"/>
    <x v="6"/>
    <x v="5"/>
    <s v="Central &amp; Eastern Europe"/>
    <x v="2"/>
    <x v="1"/>
    <n v="19484.41"/>
    <n v="18010.150000000001"/>
    <n v="101"/>
    <n v="93"/>
    <n v="10912.67"/>
    <n v="525.24"/>
    <n v="255449.09"/>
    <n v="1446"/>
    <n v="1"/>
    <n v="2"/>
    <n v="192.91495049504951"/>
    <n v="0.56007187284603432"/>
    <n v="1.0818571749818851"/>
    <n v="7.62751200248942E-2"/>
    <n v="1.9801980198019802E-2"/>
    <n v="37.096203640240653"/>
  </r>
  <r>
    <x v="30"/>
    <x v="2"/>
    <x v="6"/>
    <x v="5"/>
    <s v="Central &amp; Eastern Europe"/>
    <x v="2"/>
    <x v="2"/>
    <n v="6812.94"/>
    <n v="6119.94"/>
    <n v="46"/>
    <n v="41"/>
    <n v="3962.07"/>
    <n v="352.57"/>
    <n v="89662.16"/>
    <n v="687"/>
    <n v="0"/>
    <n v="1"/>
    <n v="148.10739130434783"/>
    <n v="0.58155069617521959"/>
    <n v="1.1132364042784733"/>
    <n v="7.5984562495483035E-2"/>
    <n v="2.1739130434782608E-2"/>
    <n v="19.323652040729499"/>
  </r>
  <r>
    <x v="30"/>
    <x v="2"/>
    <x v="6"/>
    <x v="5"/>
    <s v="Central &amp; Eastern Europe"/>
    <x v="2"/>
    <x v="3"/>
    <n v="7978.67"/>
    <n v="7521.48"/>
    <n v="66"/>
    <n v="63"/>
    <n v="4273.0600000000004"/>
    <n v="241.29"/>
    <n v="125747.45"/>
    <n v="1128"/>
    <n v="0"/>
    <n v="2"/>
    <n v="120.8889393939394"/>
    <n v="0.53556043801786513"/>
    <n v="1.0607845796306048"/>
    <n v="6.3449954651167872E-2"/>
    <n v="3.0303030303030304E-2"/>
    <n v="33.066724688134613"/>
  </r>
  <r>
    <x v="30"/>
    <x v="2"/>
    <x v="6"/>
    <x v="6"/>
    <s v="DACH"/>
    <x v="0"/>
    <x v="0"/>
    <n v="215178.04"/>
    <n v="212504.4"/>
    <n v="2830"/>
    <n v="2846"/>
    <n v="119949.24"/>
    <n v="4196.5"/>
    <n v="1389950.14"/>
    <n v="18682"/>
    <n v="10"/>
    <n v="24"/>
    <n v="76.034643109540639"/>
    <n v="0.55744182817168519"/>
    <n v="1.0125815747815106"/>
    <n v="0.15480989843275964"/>
    <n v="8.4805653710247342E-3"/>
    <n v="51.275596330275228"/>
  </r>
  <r>
    <x v="30"/>
    <x v="2"/>
    <x v="6"/>
    <x v="6"/>
    <s v="DACH"/>
    <x v="0"/>
    <x v="1"/>
    <n v="209013.23"/>
    <n v="200291.45"/>
    <n v="1087"/>
    <n v="1022"/>
    <n v="137829.54999999999"/>
    <n v="4757.1400000000003"/>
    <n v="1175055.32"/>
    <n v="6872"/>
    <n v="10"/>
    <n v="20"/>
    <n v="192.28448022079118"/>
    <n v="0.65942978824833232"/>
    <n v="1.0435454434026015"/>
    <n v="0.17787522548300108"/>
    <n v="1.8399264029438821E-2"/>
    <n v="43.936741403448288"/>
  </r>
  <r>
    <x v="30"/>
    <x v="2"/>
    <x v="6"/>
    <x v="6"/>
    <s v="DACH"/>
    <x v="0"/>
    <x v="2"/>
    <n v="61425.08"/>
    <n v="54721.35"/>
    <n v="415"/>
    <n v="375"/>
    <n v="41592.879999999997"/>
    <n v="3481.81"/>
    <n v="397835.83"/>
    <n v="2928"/>
    <n v="2"/>
    <n v="5"/>
    <n v="148.01224096385542"/>
    <n v="0.6771318816353189"/>
    <n v="1.1225066633041765"/>
    <n v="0.15439805911900897"/>
    <n v="1.2048192771084338E-2"/>
    <n v="17.641709340831351"/>
  </r>
  <r>
    <x v="30"/>
    <x v="2"/>
    <x v="6"/>
    <x v="6"/>
    <s v="DACH"/>
    <x v="0"/>
    <x v="3"/>
    <n v="90278.29"/>
    <n v="86042.98"/>
    <n v="743"/>
    <n v="717"/>
    <n v="56385.36"/>
    <n v="2811.77"/>
    <n v="530753.4"/>
    <n v="4687"/>
    <n v="5"/>
    <n v="8"/>
    <n v="121.5051009421265"/>
    <n v="0.62457275165491066"/>
    <n v="1.0492231905496532"/>
    <n v="0.1700946051405417"/>
    <n v="1.0767160161507403E-2"/>
    <n v="32.107281178759287"/>
  </r>
  <r>
    <x v="30"/>
    <x v="2"/>
    <x v="6"/>
    <x v="6"/>
    <s v="DACH"/>
    <x v="1"/>
    <x v="0"/>
    <n v="169340.92"/>
    <n v="176674.51"/>
    <n v="2227"/>
    <n v="2356"/>
    <n v="89308.160000000003"/>
    <n v="2765.1"/>
    <n v="1148718.47"/>
    <n v="17045"/>
    <n v="7"/>
    <n v="26"/>
    <n v="76.039928154467901"/>
    <n v="0.5273867651126497"/>
    <n v="0.9584909560524606"/>
    <n v="0.14741725185284085"/>
    <n v="1.1674898967220475E-2"/>
    <n v="61.242240786951655"/>
  </r>
  <r>
    <x v="30"/>
    <x v="2"/>
    <x v="6"/>
    <x v="6"/>
    <s v="DACH"/>
    <x v="1"/>
    <x v="1"/>
    <n v="174597.96"/>
    <n v="163789.59"/>
    <n v="908"/>
    <n v="836"/>
    <n v="106184.45"/>
    <n v="4528.29"/>
    <n v="958177.09"/>
    <n v="5350"/>
    <n v="9"/>
    <n v="9"/>
    <n v="192.28850220264317"/>
    <n v="0.60816546768358581"/>
    <n v="1.0659893586643694"/>
    <n v="0.18221888398521405"/>
    <n v="9.911894273127754E-3"/>
    <n v="38.557150712520617"/>
  </r>
  <r>
    <x v="30"/>
    <x v="2"/>
    <x v="6"/>
    <x v="6"/>
    <s v="DACH"/>
    <x v="1"/>
    <x v="2"/>
    <n v="48870.28"/>
    <n v="44454.52"/>
    <n v="331"/>
    <n v="297"/>
    <n v="31117.54"/>
    <n v="2690.92"/>
    <n v="328464.43"/>
    <n v="2385"/>
    <n v="2"/>
    <n v="7"/>
    <n v="147.64435045317219"/>
    <n v="0.6367375018109166"/>
    <n v="1.0993320814171428"/>
    <n v="0.14878408599676987"/>
    <n v="2.1148036253776436E-2"/>
    <n v="18.161179076301043"/>
  </r>
  <r>
    <x v="30"/>
    <x v="2"/>
    <x v="6"/>
    <x v="6"/>
    <s v="DACH"/>
    <x v="1"/>
    <x v="3"/>
    <n v="67855.38"/>
    <n v="69347.179999999993"/>
    <n v="559"/>
    <n v="582"/>
    <n v="39029.769999999997"/>
    <n v="2174.41"/>
    <n v="444952.77"/>
    <n v="4146"/>
    <n v="3"/>
    <n v="12"/>
    <n v="121.38708407871199"/>
    <n v="0.57519050073848221"/>
    <n v="0.97848795005074485"/>
    <n v="0.15250018558149442"/>
    <n v="2.1466905187835419E-2"/>
    <n v="31.206341030440445"/>
  </r>
  <r>
    <x v="30"/>
    <x v="2"/>
    <x v="6"/>
    <x v="6"/>
    <s v="DACH"/>
    <x v="2"/>
    <x v="0"/>
    <n v="19782"/>
    <n v="20109.63"/>
    <n v="260"/>
    <n v="261"/>
    <n v="9444.7000000000007"/>
    <n v="349.3"/>
    <n v="183103.93"/>
    <n v="2535"/>
    <n v="1"/>
    <n v="4"/>
    <n v="76.08461538461539"/>
    <n v="0.47743908603781221"/>
    <n v="0.98370780566325677"/>
    <n v="0.10803700390264699"/>
    <n v="1.5384615384615385E-2"/>
    <n v="56.633266533066127"/>
  </r>
  <r>
    <x v="30"/>
    <x v="2"/>
    <x v="6"/>
    <x v="6"/>
    <s v="DACH"/>
    <x v="2"/>
    <x v="1"/>
    <n v="17738.259999999998"/>
    <n v="17239.29"/>
    <n v="92"/>
    <n v="90"/>
    <n v="9838.7999999999993"/>
    <n v="433.63"/>
    <n v="148602.29"/>
    <n v="825"/>
    <n v="1"/>
    <n v="1"/>
    <n v="192.80717391304347"/>
    <n v="0.55466545196654016"/>
    <n v="1.028943767405734"/>
    <n v="0.11936733949389339"/>
    <n v="1.0869565217391304E-2"/>
    <n v="40.906440975024786"/>
  </r>
  <r>
    <x v="30"/>
    <x v="2"/>
    <x v="6"/>
    <x v="6"/>
    <s v="DACH"/>
    <x v="2"/>
    <x v="2"/>
    <n v="5767.97"/>
    <n v="5227.29"/>
    <n v="39"/>
    <n v="35"/>
    <n v="3335.59"/>
    <n v="332.2"/>
    <n v="53351.71"/>
    <n v="373"/>
    <n v="0"/>
    <n v="1"/>
    <n v="147.89666666666668"/>
    <n v="0.57829531013510815"/>
    <n v="1.1034340930003883"/>
    <n v="0.10811218609487869"/>
    <n v="2.564102564102564E-2"/>
    <n v="17.362944009632752"/>
  </r>
  <r>
    <x v="30"/>
    <x v="2"/>
    <x v="6"/>
    <x v="6"/>
    <s v="DACH"/>
    <x v="2"/>
    <x v="3"/>
    <n v="8365.74"/>
    <n v="8425.41"/>
    <n v="69"/>
    <n v="70"/>
    <n v="4394.96"/>
    <n v="275.02"/>
    <n v="71083.839999999997"/>
    <n v="623"/>
    <n v="0"/>
    <n v="2"/>
    <n v="121.24260869565217"/>
    <n v="0.52535221032449009"/>
    <n v="0.99291785206892003"/>
    <n v="0.11768835223308138"/>
    <n v="2.8985507246376812E-2"/>
    <n v="30.418660461057378"/>
  </r>
  <r>
    <x v="31"/>
    <x v="2"/>
    <x v="7"/>
    <x v="0"/>
    <s v="DACH"/>
    <x v="0"/>
    <x v="0"/>
    <n v="981403.98"/>
    <n v="959613.18"/>
    <n v="12908"/>
    <n v="12724"/>
    <n v="545368.53"/>
    <n v="17204.62"/>
    <n v="5784819.8399999999"/>
    <n v="79499"/>
    <n v="41"/>
    <n v="222"/>
    <n v="76.030677099473195"/>
    <n v="0.55570238262127292"/>
    <n v="1.0227078998644015"/>
    <n v="0.16965160664363924"/>
    <n v="1.7198636504493336E-2"/>
    <n v="57.043048901980981"/>
  </r>
  <r>
    <x v="31"/>
    <x v="2"/>
    <x v="7"/>
    <x v="0"/>
    <s v="DACH"/>
    <x v="0"/>
    <x v="1"/>
    <n v="978536.12"/>
    <n v="898985.14"/>
    <n v="5089"/>
    <n v="4679"/>
    <n v="638980.65"/>
    <n v="25243.58"/>
    <n v="4899844.09"/>
    <n v="28818"/>
    <n v="50"/>
    <n v="65"/>
    <n v="192.28455885242681"/>
    <n v="0.65299648826453138"/>
    <n v="1.0884897607984934"/>
    <n v="0.19970760334947718"/>
    <n v="1.2772646885439182E-2"/>
    <n v="38.763761716840477"/>
  </r>
  <r>
    <x v="31"/>
    <x v="2"/>
    <x v="7"/>
    <x v="0"/>
    <s v="DACH"/>
    <x v="0"/>
    <x v="2"/>
    <n v="311714.38"/>
    <n v="276324.51"/>
    <n v="2108"/>
    <n v="1874"/>
    <n v="212469.56"/>
    <n v="16888.23"/>
    <n v="1729049.36"/>
    <n v="12213"/>
    <n v="13"/>
    <n v="41"/>
    <n v="147.87209677419355"/>
    <n v="0.68161616413076609"/>
    <n v="1.1280735827596329"/>
    <n v="0.18028078735704803"/>
    <n v="1.9449715370018977E-2"/>
    <n v="18.457492585072565"/>
  </r>
  <r>
    <x v="31"/>
    <x v="2"/>
    <x v="7"/>
    <x v="0"/>
    <s v="DACH"/>
    <x v="0"/>
    <x v="3"/>
    <n v="420000.22"/>
    <n v="414526.29"/>
    <n v="3458"/>
    <n v="3384"/>
    <n v="260829.8"/>
    <n v="11737.13"/>
    <n v="2199504.6"/>
    <n v="19350"/>
    <n v="22"/>
    <n v="48"/>
    <n v="121.45755349913244"/>
    <n v="0.6210230080355672"/>
    <n v="1.0132052661846851"/>
    <n v="0.1909521898703917"/>
    <n v="1.3880855986119144E-2"/>
    <n v="35.783894359183208"/>
  </r>
  <r>
    <x v="31"/>
    <x v="2"/>
    <x v="7"/>
    <x v="0"/>
    <s v="DACH"/>
    <x v="1"/>
    <x v="0"/>
    <n v="789948.64"/>
    <n v="794961.58"/>
    <n v="10390"/>
    <n v="10644"/>
    <n v="408432.84"/>
    <n v="13852.15"/>
    <n v="5000749.37"/>
    <n v="71720"/>
    <n v="34"/>
    <n v="210"/>
    <n v="76.029705486044278"/>
    <n v="0.51703720890006222"/>
    <n v="0.99369411034933297"/>
    <n v="0.15796605299577332"/>
    <n v="2.0211742059672761E-2"/>
    <n v="57.027150297968191"/>
  </r>
  <r>
    <x v="31"/>
    <x v="2"/>
    <x v="7"/>
    <x v="0"/>
    <s v="DACH"/>
    <x v="1"/>
    <x v="1"/>
    <n v="761173.38"/>
    <n v="719266.66"/>
    <n v="3959"/>
    <n v="3686"/>
    <n v="461504.67"/>
    <n v="20185.53"/>
    <n v="4090618.46"/>
    <n v="22720"/>
    <n v="42"/>
    <n v="61"/>
    <n v="192.26405152816369"/>
    <n v="0.60630689685968786"/>
    <n v="1.0582631203843091"/>
    <n v="0.18607782354749361"/>
    <n v="1.5407931295781763E-2"/>
    <n v="37.70886273484026"/>
  </r>
  <r>
    <x v="31"/>
    <x v="2"/>
    <x v="7"/>
    <x v="0"/>
    <s v="DACH"/>
    <x v="1"/>
    <x v="2"/>
    <n v="258158.92"/>
    <n v="223085.66"/>
    <n v="1746"/>
    <n v="1486"/>
    <n v="166970.88"/>
    <n v="14593.21"/>
    <n v="1443817.36"/>
    <n v="10016"/>
    <n v="14"/>
    <n v="35"/>
    <n v="147.85734249713633"/>
    <n v="0.64677555979859225"/>
    <n v="1.1572188010650259"/>
    <n v="0.17880303087642607"/>
    <n v="2.0045819014891181E-2"/>
    <n v="17.690345030325748"/>
  </r>
  <r>
    <x v="31"/>
    <x v="2"/>
    <x v="7"/>
    <x v="0"/>
    <s v="DACH"/>
    <x v="1"/>
    <x v="3"/>
    <n v="348469.46"/>
    <n v="348700.54"/>
    <n v="2869"/>
    <n v="2917"/>
    <n v="205363.73"/>
    <n v="11395.22"/>
    <n v="1989899.28"/>
    <n v="18353"/>
    <n v="16"/>
    <n v="29"/>
    <n v="121.46025095852214"/>
    <n v="0.58933064033789362"/>
    <n v="0.99933731103484968"/>
    <n v="0.17511914472374704"/>
    <n v="1.0108051585918439E-2"/>
    <n v="30.580318765236655"/>
  </r>
  <r>
    <x v="31"/>
    <x v="2"/>
    <x v="7"/>
    <x v="0"/>
    <s v="DACH"/>
    <x v="2"/>
    <x v="0"/>
    <n v="92939.05"/>
    <n v="92140.63"/>
    <n v="1222"/>
    <n v="1214"/>
    <n v="44723.15"/>
    <n v="1572"/>
    <n v="778879.65"/>
    <n v="11545"/>
    <n v="4"/>
    <n v="17"/>
    <n v="76.054869067103112"/>
    <n v="0.4812094593176926"/>
    <n v="1.0086652326991903"/>
    <n v="0.1193240188005939"/>
    <n v="1.3911620294599018E-2"/>
    <n v="59.121533078880411"/>
  </r>
  <r>
    <x v="31"/>
    <x v="2"/>
    <x v="7"/>
    <x v="0"/>
    <s v="DACH"/>
    <x v="2"/>
    <x v="1"/>
    <n v="95216.25"/>
    <n v="92816.63"/>
    <n v="495"/>
    <n v="484"/>
    <n v="52437.36"/>
    <n v="2234.4699999999998"/>
    <n v="660003.38"/>
    <n v="3752"/>
    <n v="5"/>
    <n v="16"/>
    <n v="192.35606060606059"/>
    <n v="0.55071860107912252"/>
    <n v="1.0258533411523343"/>
    <n v="0.14426630663618722"/>
    <n v="3.2323232323232323E-2"/>
    <n v="42.612453959999463"/>
  </r>
  <r>
    <x v="31"/>
    <x v="2"/>
    <x v="7"/>
    <x v="0"/>
    <s v="DACH"/>
    <x v="2"/>
    <x v="2"/>
    <n v="29062.78"/>
    <n v="26019.94"/>
    <n v="197"/>
    <n v="179"/>
    <n v="16976.759999999998"/>
    <n v="1581.52"/>
    <n v="226719.24"/>
    <n v="1580"/>
    <n v="2"/>
    <n v="6"/>
    <n v="147.52680203045685"/>
    <n v="0.58414095279254086"/>
    <n v="1.1169426216970524"/>
    <n v="0.12818841488706473"/>
    <n v="3.0456852791878174E-2"/>
    <n v="18.376485912286913"/>
  </r>
  <r>
    <x v="31"/>
    <x v="2"/>
    <x v="7"/>
    <x v="0"/>
    <s v="DACH"/>
    <x v="2"/>
    <x v="3"/>
    <n v="40232.06"/>
    <n v="37807.230000000003"/>
    <n v="331"/>
    <n v="317"/>
    <n v="21295.15"/>
    <n v="1200.8599999999999"/>
    <n v="311260.19"/>
    <n v="2785"/>
    <n v="2"/>
    <n v="10"/>
    <n v="121.54700906344411"/>
    <n v="0.52930796981312922"/>
    <n v="1.0641366743874119"/>
    <n v="0.12925539883529596"/>
    <n v="3.0211480362537766E-2"/>
    <n v="33.502706393751147"/>
  </r>
  <r>
    <x v="31"/>
    <x v="2"/>
    <x v="7"/>
    <x v="1"/>
    <s v="Western Europe"/>
    <x v="0"/>
    <x v="0"/>
    <n v="494811.79"/>
    <n v="540440.89"/>
    <n v="6508"/>
    <n v="7034"/>
    <n v="278780.45"/>
    <n v="9304.61"/>
    <n v="4282582.12"/>
    <n v="63890"/>
    <n v="20"/>
    <n v="123"/>
    <n v="76.031313767670554"/>
    <n v="0.56340704816269638"/>
    <n v="0.91557060014463365"/>
    <n v="0.11554052581716751"/>
    <n v="1.8899815611555008E-2"/>
    <n v="53.179207941009878"/>
  </r>
  <r>
    <x v="31"/>
    <x v="2"/>
    <x v="7"/>
    <x v="1"/>
    <s v="Western Europe"/>
    <x v="0"/>
    <x v="1"/>
    <n v="510232.44"/>
    <n v="517884.92"/>
    <n v="2654"/>
    <n v="2740"/>
    <n v="330909.2"/>
    <n v="13582.69"/>
    <n v="3648332.77"/>
    <n v="20705"/>
    <n v="26"/>
    <n v="47"/>
    <n v="192.25035418236624"/>
    <n v="0.64854598425768462"/>
    <n v="0.98522358982763969"/>
    <n v="0.13985359126108443"/>
    <n v="1.7709118311981915E-2"/>
    <n v="37.564903564757792"/>
  </r>
  <r>
    <x v="31"/>
    <x v="2"/>
    <x v="7"/>
    <x v="1"/>
    <s v="Western Europe"/>
    <x v="0"/>
    <x v="2"/>
    <n v="162386.07999999999"/>
    <n v="164772.68"/>
    <n v="1098"/>
    <n v="1117"/>
    <n v="112990.57"/>
    <n v="8363.74"/>
    <n v="1286586.7"/>
    <n v="9235"/>
    <n v="8"/>
    <n v="13"/>
    <n v="147.89260473588342"/>
    <n v="0.69581438261210582"/>
    <n v="0.98551580274108541"/>
    <n v="0.12621464220017198"/>
    <n v="1.1839708561020037E-2"/>
    <n v="19.415486373321023"/>
  </r>
  <r>
    <x v="31"/>
    <x v="2"/>
    <x v="7"/>
    <x v="1"/>
    <s v="Western Europe"/>
    <x v="0"/>
    <x v="3"/>
    <n v="195908.06"/>
    <n v="211937.83"/>
    <n v="1613"/>
    <n v="1759"/>
    <n v="122955.46"/>
    <n v="5851.66"/>
    <n v="1624896.4"/>
    <n v="14173"/>
    <n v="8"/>
    <n v="24"/>
    <n v="121.45570985740855"/>
    <n v="0.62761817967060674"/>
    <n v="0.92436569724244133"/>
    <n v="0.12056649273147507"/>
    <n v="1.4879107253564786E-2"/>
    <n v="33.479057224787496"/>
  </r>
  <r>
    <x v="31"/>
    <x v="2"/>
    <x v="7"/>
    <x v="1"/>
    <s v="Western Europe"/>
    <x v="1"/>
    <x v="0"/>
    <n v="470176.56"/>
    <n v="507329.55"/>
    <n v="6184"/>
    <n v="6745"/>
    <n v="245013.25"/>
    <n v="8878.25"/>
    <n v="3973738.25"/>
    <n v="56691"/>
    <n v="24"/>
    <n v="128"/>
    <n v="76.031138421733502"/>
    <n v="0.52110902763846845"/>
    <n v="0.92676754192615041"/>
    <n v="0.11832096892642589"/>
    <n v="2.0698576972833119E-2"/>
    <n v="52.958247402359696"/>
  </r>
  <r>
    <x v="31"/>
    <x v="2"/>
    <x v="7"/>
    <x v="1"/>
    <s v="Western Europe"/>
    <x v="1"/>
    <x v="1"/>
    <n v="424106.54"/>
    <n v="464630.28"/>
    <n v="2206"/>
    <n v="2457"/>
    <n v="258404.3"/>
    <n v="10731.01"/>
    <n v="3319309.71"/>
    <n v="18370"/>
    <n v="23"/>
    <n v="46"/>
    <n v="192.25137805983681"/>
    <n v="0.60929100503849809"/>
    <n v="0.91278282594926863"/>
    <n v="0.12776949939992191"/>
    <n v="2.085222121486854E-2"/>
    <n v="39.521586504904938"/>
  </r>
  <r>
    <x v="31"/>
    <x v="2"/>
    <x v="7"/>
    <x v="1"/>
    <s v="Western Europe"/>
    <x v="1"/>
    <x v="2"/>
    <n v="153668.35"/>
    <n v="148709.97"/>
    <n v="1039"/>
    <n v="1024"/>
    <n v="97502.83"/>
    <n v="8145.2"/>
    <n v="1235392.75"/>
    <n v="8890"/>
    <n v="7"/>
    <n v="21"/>
    <n v="147.90024061597691"/>
    <n v="0.63450170448241294"/>
    <n v="1.0333426198660387"/>
    <n v="0.12438825628529875"/>
    <n v="2.0211742059672761E-2"/>
    <n v="18.866123606541276"/>
  </r>
  <r>
    <x v="31"/>
    <x v="2"/>
    <x v="7"/>
    <x v="1"/>
    <s v="Western Europe"/>
    <x v="1"/>
    <x v="3"/>
    <n v="191940.49"/>
    <n v="206269.24"/>
    <n v="1581"/>
    <n v="1723"/>
    <n v="111615.51"/>
    <n v="5287.53"/>
    <n v="1562346.63"/>
    <n v="13964"/>
    <n v="10"/>
    <n v="24"/>
    <n v="121.4044845034788"/>
    <n v="0.5815110193789752"/>
    <n v="0.93053375287561058"/>
    <n v="0.12285397255281308"/>
    <n v="1.5180265654648957E-2"/>
    <n v="36.300595930424983"/>
  </r>
  <r>
    <x v="31"/>
    <x v="2"/>
    <x v="7"/>
    <x v="1"/>
    <s v="Western Europe"/>
    <x v="2"/>
    <x v="0"/>
    <n v="51204.2"/>
    <n v="56479.040000000001"/>
    <n v="673"/>
    <n v="747"/>
    <n v="24462.74"/>
    <n v="873.76"/>
    <n v="604843.55000000005"/>
    <n v="8559"/>
    <n v="2"/>
    <n v="23"/>
    <n v="76.083506686478444"/>
    <n v="0.4777487003019284"/>
    <n v="0.90660535306549117"/>
    <n v="8.4656933185449354E-2"/>
    <n v="3.4175334323922731E-2"/>
    <n v="58.602133308917779"/>
  </r>
  <r>
    <x v="31"/>
    <x v="2"/>
    <x v="7"/>
    <x v="1"/>
    <s v="Western Europe"/>
    <x v="2"/>
    <x v="1"/>
    <n v="48539.27"/>
    <n v="51773.81"/>
    <n v="252"/>
    <n v="270"/>
    <n v="26848.240000000002"/>
    <n v="1127.6300000000001"/>
    <n v="488814.34"/>
    <n v="2624"/>
    <n v="2"/>
    <n v="5"/>
    <n v="192.61615079365077"/>
    <n v="0.55312409931175321"/>
    <n v="0.93752555587467867"/>
    <n v="9.9300012352338096E-2"/>
    <n v="1.984126984126984E-2"/>
    <n v="43.045387228080124"/>
  </r>
  <r>
    <x v="31"/>
    <x v="2"/>
    <x v="7"/>
    <x v="1"/>
    <s v="Western Europe"/>
    <x v="2"/>
    <x v="2"/>
    <n v="16325.89"/>
    <n v="16079.66"/>
    <n v="110"/>
    <n v="108"/>
    <n v="9481.5300000000007"/>
    <n v="831.21"/>
    <n v="180844.76"/>
    <n v="1293"/>
    <n v="1"/>
    <n v="3"/>
    <n v="148.4171818181818"/>
    <n v="0.58076650032555655"/>
    <n v="1.0153131347304607"/>
    <n v="9.0275714928096329E-2"/>
    <n v="2.7272727272727271E-2"/>
    <n v="19.641113557344113"/>
  </r>
  <r>
    <x v="31"/>
    <x v="2"/>
    <x v="7"/>
    <x v="1"/>
    <s v="Western Europe"/>
    <x v="2"/>
    <x v="3"/>
    <n v="19598.14"/>
    <n v="20289.8"/>
    <n v="161"/>
    <n v="166"/>
    <n v="10208"/>
    <n v="564.91999999999996"/>
    <n v="226391.94"/>
    <n v="1992"/>
    <n v="1"/>
    <n v="4"/>
    <n v="121.72757763975154"/>
    <n v="0.52086575562783"/>
    <n v="0.9659109503297223"/>
    <n v="8.6567304472058501E-2"/>
    <n v="2.4844720496894408E-2"/>
    <n v="34.691885576718832"/>
  </r>
  <r>
    <x v="31"/>
    <x v="2"/>
    <x v="7"/>
    <x v="2"/>
    <s v="Southern Europe"/>
    <x v="0"/>
    <x v="0"/>
    <n v="352889.61"/>
    <n v="370674.48"/>
    <n v="4641"/>
    <n v="4820"/>
    <n v="196061.7"/>
    <n v="6831.48"/>
    <n v="3316847.48"/>
    <n v="45939"/>
    <n v="18"/>
    <n v="94"/>
    <n v="76.037407886231406"/>
    <n v="0.55558932437823838"/>
    <n v="0.95202024698328302"/>
    <n v="0.10639307719991996"/>
    <n v="2.0254255548373196E-2"/>
    <n v="51.656392172706354"/>
  </r>
  <r>
    <x v="31"/>
    <x v="2"/>
    <x v="7"/>
    <x v="2"/>
    <s v="Southern Europe"/>
    <x v="0"/>
    <x v="1"/>
    <n v="353287.59"/>
    <n v="336125.88"/>
    <n v="1837"/>
    <n v="1720"/>
    <n v="234242"/>
    <n v="9441.64"/>
    <n v="2758239.02"/>
    <n v="15939"/>
    <n v="18"/>
    <n v="36"/>
    <n v="192.31768644529126"/>
    <n v="0.66303489460243981"/>
    <n v="1.0510573895708359"/>
    <n v="0.12808447253421859"/>
    <n v="1.9597169297768099E-2"/>
    <n v="37.418032248634773"/>
  </r>
  <r>
    <x v="31"/>
    <x v="2"/>
    <x v="7"/>
    <x v="2"/>
    <s v="Southern Europe"/>
    <x v="0"/>
    <x v="2"/>
    <n v="114803.45"/>
    <n v="107194.36"/>
    <n v="777"/>
    <n v="734"/>
    <n v="77753.5"/>
    <n v="5730.4"/>
    <n v="945527.33"/>
    <n v="6919"/>
    <n v="6"/>
    <n v="7"/>
    <n v="147.7521879021879"/>
    <n v="0.67727494252132669"/>
    <n v="1.070984051772873"/>
    <n v="0.12141737880807739"/>
    <n v="9.0090090090090089E-3"/>
    <n v="20.034107566662016"/>
  </r>
  <r>
    <x v="31"/>
    <x v="2"/>
    <x v="7"/>
    <x v="2"/>
    <s v="Southern Europe"/>
    <x v="0"/>
    <x v="3"/>
    <n v="143452.32999999999"/>
    <n v="140445.38"/>
    <n v="1181"/>
    <n v="1180"/>
    <n v="90697.22"/>
    <n v="4607.93"/>
    <n v="1281092.69"/>
    <n v="11682"/>
    <n v="7"/>
    <n v="26"/>
    <n v="121.46683319220998"/>
    <n v="0.63224640547839139"/>
    <n v="1.0214101026320694"/>
    <n v="0.11197654246235687"/>
    <n v="2.201524132091448E-2"/>
    <n v="31.131620923060893"/>
  </r>
  <r>
    <x v="31"/>
    <x v="2"/>
    <x v="7"/>
    <x v="2"/>
    <s v="Southern Europe"/>
    <x v="1"/>
    <x v="0"/>
    <n v="314047.55"/>
    <n v="333418.08"/>
    <n v="4130"/>
    <n v="4401"/>
    <n v="163684.35"/>
    <n v="6083.36"/>
    <n v="3072530.93"/>
    <n v="44751"/>
    <n v="16"/>
    <n v="69"/>
    <n v="76.040569007263926"/>
    <n v="0.52120881057661494"/>
    <n v="0.94190318053538058"/>
    <n v="0.1022113551188889"/>
    <n v="1.6707021791767553E-2"/>
    <n v="51.624028497409327"/>
  </r>
  <r>
    <x v="31"/>
    <x v="2"/>
    <x v="7"/>
    <x v="2"/>
    <s v="Southern Europe"/>
    <x v="1"/>
    <x v="1"/>
    <n v="339585.6"/>
    <n v="321412.45"/>
    <n v="1766"/>
    <n v="1670"/>
    <n v="208350.99"/>
    <n v="8348.98"/>
    <n v="2630022.19"/>
    <n v="14486"/>
    <n v="15"/>
    <n v="27"/>
    <n v="192.29082672706681"/>
    <n v="0.61354483228970846"/>
    <n v="1.056541524760475"/>
    <n v="0.12911891058987604"/>
    <n v="1.5288788221970554E-2"/>
    <n v="40.673902680327416"/>
  </r>
  <r>
    <x v="31"/>
    <x v="2"/>
    <x v="7"/>
    <x v="2"/>
    <s v="Southern Europe"/>
    <x v="1"/>
    <x v="2"/>
    <n v="101361.13"/>
    <n v="95077.67"/>
    <n v="686"/>
    <n v="648"/>
    <n v="64191.21"/>
    <n v="5170.24"/>
    <n v="886321.75"/>
    <n v="6270"/>
    <n v="4"/>
    <n v="15"/>
    <n v="147.75674927113704"/>
    <n v="0.63329217028263196"/>
    <n v="1.0660876523372944"/>
    <n v="0.11436155098303749"/>
    <n v="2.1865889212827987E-2"/>
    <n v="19.604724345484932"/>
  </r>
  <r>
    <x v="31"/>
    <x v="2"/>
    <x v="7"/>
    <x v="2"/>
    <s v="Southern Europe"/>
    <x v="1"/>
    <x v="3"/>
    <n v="132134.26999999999"/>
    <n v="135635.07"/>
    <n v="1088"/>
    <n v="1102"/>
    <n v="77357.58"/>
    <n v="3770.93"/>
    <n v="1170985.58"/>
    <n v="10866"/>
    <n v="6"/>
    <n v="20"/>
    <n v="121.44693933823528"/>
    <n v="0.58544675805905622"/>
    <n v="0.97418956616456187"/>
    <n v="0.112840219603729"/>
    <n v="1.8382352941176471E-2"/>
    <n v="35.040234106705775"/>
  </r>
  <r>
    <x v="31"/>
    <x v="2"/>
    <x v="7"/>
    <x v="2"/>
    <s v="Southern Europe"/>
    <x v="2"/>
    <x v="0"/>
    <n v="38471.25"/>
    <n v="39483.46"/>
    <n v="506"/>
    <n v="530"/>
    <n v="18027.240000000002"/>
    <n v="671.55"/>
    <n v="480190.51"/>
    <n v="6537"/>
    <n v="2"/>
    <n v="9"/>
    <n v="76.030138339920953"/>
    <n v="0.46858992104493619"/>
    <n v="0.97436369558290992"/>
    <n v="8.0116639539586074E-2"/>
    <n v="1.7786561264822136E-2"/>
    <n v="57.287245923609561"/>
  </r>
  <r>
    <x v="31"/>
    <x v="2"/>
    <x v="7"/>
    <x v="2"/>
    <s v="Southern Europe"/>
    <x v="2"/>
    <x v="1"/>
    <n v="37343.31"/>
    <n v="37341.33"/>
    <n v="194"/>
    <n v="195"/>
    <n v="20768.14"/>
    <n v="955.75"/>
    <n v="391440.5"/>
    <n v="2133"/>
    <n v="2"/>
    <n v="7"/>
    <n v="192.49128865979381"/>
    <n v="0.55614084557582066"/>
    <n v="1.0000530243566579"/>
    <n v="9.5399709534399219E-2"/>
    <n v="3.608247422680412E-2"/>
    <n v="39.072257389484697"/>
  </r>
  <r>
    <x v="31"/>
    <x v="2"/>
    <x v="7"/>
    <x v="2"/>
    <s v="Southern Europe"/>
    <x v="2"/>
    <x v="2"/>
    <n v="10462.719999999999"/>
    <n v="9752.5499999999993"/>
    <n v="71"/>
    <n v="67"/>
    <n v="6028.04"/>
    <n v="632.84"/>
    <n v="133047.82"/>
    <n v="978"/>
    <n v="0"/>
    <n v="2"/>
    <n v="147.36225352112675"/>
    <n v="0.57614463542941041"/>
    <n v="1.0728189037738849"/>
    <n v="7.8638793179775499E-2"/>
    <n v="2.8169014084507043E-2"/>
    <n v="16.532962518172049"/>
  </r>
  <r>
    <x v="31"/>
    <x v="2"/>
    <x v="7"/>
    <x v="2"/>
    <s v="Southern Europe"/>
    <x v="2"/>
    <x v="3"/>
    <n v="14973.46"/>
    <n v="14768.09"/>
    <n v="123"/>
    <n v="123"/>
    <n v="7992.98"/>
    <n v="450.02"/>
    <n v="183855.08"/>
    <n v="1575"/>
    <n v="1"/>
    <n v="3"/>
    <n v="121.73544715447154"/>
    <n v="0.53380982084301154"/>
    <n v="1.0139063345361519"/>
    <n v="8.1441644147118478E-2"/>
    <n v="2.4390243902439025E-2"/>
    <n v="33.27287676103284"/>
  </r>
  <r>
    <x v="31"/>
    <x v="2"/>
    <x v="7"/>
    <x v="3"/>
    <s v="Southern Europe"/>
    <x v="0"/>
    <x v="0"/>
    <n v="320562.19"/>
    <n v="324262.17"/>
    <n v="4216"/>
    <n v="4350"/>
    <n v="179662.86"/>
    <n v="5800.08"/>
    <n v="2779155.95"/>
    <n v="37764"/>
    <n v="12"/>
    <n v="72"/>
    <n v="76.034675047438327"/>
    <n v="0.56046179370062321"/>
    <n v="0.98858954160456036"/>
    <n v="0.11534516082121983"/>
    <n v="1.7077798861480076E-2"/>
    <n v="55.268580778196167"/>
  </r>
  <r>
    <x v="31"/>
    <x v="2"/>
    <x v="7"/>
    <x v="3"/>
    <s v="Southern Europe"/>
    <x v="0"/>
    <x v="1"/>
    <n v="308956.33"/>
    <n v="283054.71999999997"/>
    <n v="1607"/>
    <n v="1498"/>
    <n v="205005.01"/>
    <n v="7217.06"/>
    <n v="2445803.17"/>
    <n v="13403"/>
    <n v="14"/>
    <n v="24"/>
    <n v="192.25658369632856"/>
    <n v="0.6635404103874486"/>
    <n v="1.0915074300827772"/>
    <n v="0.12632101135104834"/>
    <n v="1.4934660858742999E-2"/>
    <n v="42.809167444915239"/>
  </r>
  <r>
    <x v="31"/>
    <x v="2"/>
    <x v="7"/>
    <x v="3"/>
    <s v="Southern Europe"/>
    <x v="0"/>
    <x v="2"/>
    <n v="94372.1"/>
    <n v="84872.06"/>
    <n v="638"/>
    <n v="564"/>
    <n v="64183.75"/>
    <n v="5339.52"/>
    <n v="799995.6"/>
    <n v="5787"/>
    <n v="5"/>
    <n v="7"/>
    <n v="147.91865203761756"/>
    <n v="0.68011361408721427"/>
    <n v="1.111933656376433"/>
    <n v="0.11796577381175598"/>
    <n v="1.0971786833855799E-2"/>
    <n v="17.674266600743138"/>
  </r>
  <r>
    <x v="31"/>
    <x v="2"/>
    <x v="7"/>
    <x v="3"/>
    <s v="Southern Europe"/>
    <x v="0"/>
    <x v="3"/>
    <n v="136882.76999999999"/>
    <n v="130068.62"/>
    <n v="1127"/>
    <n v="1071"/>
    <n v="85963.54"/>
    <n v="4490.3999999999996"/>
    <n v="1131211.4099999999"/>
    <n v="9946"/>
    <n v="7"/>
    <n v="22"/>
    <n v="121.45764862466724"/>
    <n v="0.62800847761920653"/>
    <n v="1.0523888851899865"/>
    <n v="0.12100547147062457"/>
    <n v="1.9520851818988466E-2"/>
    <n v="30.483424639230357"/>
  </r>
  <r>
    <x v="31"/>
    <x v="2"/>
    <x v="7"/>
    <x v="3"/>
    <s v="Southern Europe"/>
    <x v="1"/>
    <x v="0"/>
    <n v="268738.33"/>
    <n v="252320.59"/>
    <n v="3535"/>
    <n v="3316"/>
    <n v="141282.39000000001"/>
    <n v="4818.2"/>
    <n v="2627318.21"/>
    <n v="37988"/>
    <n v="13"/>
    <n v="53"/>
    <n v="76.022158415841588"/>
    <n v="0.52572474495915789"/>
    <n v="1.0650669848227607"/>
    <n v="0.1022861749205476"/>
    <n v="1.4992927864214993E-2"/>
    <n v="55.775669337096843"/>
  </r>
  <r>
    <x v="31"/>
    <x v="2"/>
    <x v="7"/>
    <x v="3"/>
    <s v="Southern Europe"/>
    <x v="1"/>
    <x v="1"/>
    <n v="276499.40000000002"/>
    <n v="250047.38"/>
    <n v="1438"/>
    <n v="1288"/>
    <n v="169257.94"/>
    <n v="7547.87"/>
    <n v="2290714.5"/>
    <n v="12231"/>
    <n v="15"/>
    <n v="30"/>
    <n v="192.28052851182198"/>
    <n v="0.6121457768081956"/>
    <n v="1.1057880310523551"/>
    <n v="0.12070443523188945"/>
    <n v="2.0862308762169681E-2"/>
    <n v="36.632771894587485"/>
  </r>
  <r>
    <x v="31"/>
    <x v="2"/>
    <x v="7"/>
    <x v="3"/>
    <s v="Southern Europe"/>
    <x v="1"/>
    <x v="2"/>
    <n v="88501.22"/>
    <n v="75561.990000000005"/>
    <n v="599"/>
    <n v="519"/>
    <n v="55994.49"/>
    <n v="5302.95"/>
    <n v="780969.05"/>
    <n v="5416"/>
    <n v="4"/>
    <n v="10"/>
    <n v="147.74828046744574"/>
    <n v="0.63269737976493423"/>
    <n v="1.1712399316111182"/>
    <n v="0.11332231411731361"/>
    <n v="1.6694490818030049E-2"/>
    <n v="16.689054205677973"/>
  </r>
  <r>
    <x v="31"/>
    <x v="2"/>
    <x v="7"/>
    <x v="3"/>
    <s v="Southern Europe"/>
    <x v="1"/>
    <x v="3"/>
    <n v="123379.26"/>
    <n v="120946.79"/>
    <n v="1016"/>
    <n v="1010"/>
    <n v="72588.639999999999"/>
    <n v="3973.36"/>
    <n v="1036340.26"/>
    <n v="9573"/>
    <n v="6"/>
    <n v="9"/>
    <n v="121.43627952755905"/>
    <n v="0.58833745639258983"/>
    <n v="1.0201119021017424"/>
    <n v="0.11905284853065536"/>
    <n v="8.8582677165354329E-3"/>
    <n v="31.051618781082002"/>
  </r>
  <r>
    <x v="31"/>
    <x v="2"/>
    <x v="7"/>
    <x v="3"/>
    <s v="Southern Europe"/>
    <x v="2"/>
    <x v="0"/>
    <n v="31022.41"/>
    <n v="30852.1"/>
    <n v="408"/>
    <n v="403"/>
    <n v="14538.14"/>
    <n v="600.05999999999995"/>
    <n v="411050.91"/>
    <n v="5961"/>
    <n v="2"/>
    <n v="7"/>
    <n v="76.035318627450977"/>
    <n v="0.46863348140908456"/>
    <n v="1.0055202077006105"/>
    <n v="7.5470967817587373E-2"/>
    <n v="1.7156862745098041E-2"/>
    <n v="51.698846781988472"/>
  </r>
  <r>
    <x v="31"/>
    <x v="2"/>
    <x v="7"/>
    <x v="3"/>
    <s v="Southern Europe"/>
    <x v="2"/>
    <x v="1"/>
    <n v="29389.52"/>
    <n v="26704.95"/>
    <n v="153"/>
    <n v="137"/>
    <n v="16512.48"/>
    <n v="743.73"/>
    <n v="338467.23"/>
    <n v="1949"/>
    <n v="1"/>
    <n v="2"/>
    <n v="192.08836601307189"/>
    <n v="0.56184925783068251"/>
    <n v="1.1005270558454519"/>
    <n v="8.6831212581495704E-2"/>
    <n v="1.3071895424836602E-2"/>
    <n v="39.516383633845614"/>
  </r>
  <r>
    <x v="31"/>
    <x v="2"/>
    <x v="7"/>
    <x v="3"/>
    <s v="Southern Europe"/>
    <x v="2"/>
    <x v="2"/>
    <n v="8425.18"/>
    <n v="7518.7"/>
    <n v="57"/>
    <n v="52"/>
    <n v="4848.74"/>
    <n v="428.49"/>
    <n v="111442.09"/>
    <n v="810"/>
    <n v="0"/>
    <n v="1"/>
    <n v="147.8101754385965"/>
    <n v="0.57550580521721784"/>
    <n v="1.1205633952677989"/>
    <n v="7.5601417740819479E-2"/>
    <n v="1.7543859649122806E-2"/>
    <n v="19.662489206282526"/>
  </r>
  <r>
    <x v="31"/>
    <x v="2"/>
    <x v="7"/>
    <x v="3"/>
    <s v="Southern Europe"/>
    <x v="2"/>
    <x v="3"/>
    <n v="12272.92"/>
    <n v="11355.7"/>
    <n v="101"/>
    <n v="95"/>
    <n v="6436.41"/>
    <n v="373.46"/>
    <n v="159937.03"/>
    <n v="1345"/>
    <n v="1"/>
    <n v="2"/>
    <n v="121.5140594059406"/>
    <n v="0.5244399865720627"/>
    <n v="1.0807717710048697"/>
    <n v="7.673595039247634E-2"/>
    <n v="1.9801980198019802E-2"/>
    <n v="32.862742997911425"/>
  </r>
  <r>
    <x v="31"/>
    <x v="2"/>
    <x v="7"/>
    <x v="4"/>
    <s v="Western Europe"/>
    <x v="0"/>
    <x v="0"/>
    <n v="229064.42"/>
    <n v="230366.71"/>
    <n v="3013"/>
    <n v="3036"/>
    <n v="128287.81"/>
    <n v="3884.69"/>
    <n v="1550664.11"/>
    <n v="23140"/>
    <n v="10"/>
    <n v="61"/>
    <n v="76.02536342515765"/>
    <n v="0.56005122925681772"/>
    <n v="0.99434688284605022"/>
    <n v="0.14772020486112883"/>
    <n v="2.0245602389644873E-2"/>
    <n v="58.965945802625178"/>
  </r>
  <r>
    <x v="31"/>
    <x v="2"/>
    <x v="7"/>
    <x v="4"/>
    <s v="Western Europe"/>
    <x v="0"/>
    <x v="1"/>
    <n v="240212.3"/>
    <n v="223840.89"/>
    <n v="1249"/>
    <n v="1172"/>
    <n v="155119.84"/>
    <n v="5568.24"/>
    <n v="1389024.16"/>
    <n v="8082"/>
    <n v="11"/>
    <n v="22"/>
    <n v="192.32369895916733"/>
    <n v="0.64576143686230891"/>
    <n v="1.073138603049693"/>
    <n v="0.17293601286244006"/>
    <n v="1.7614091273018415E-2"/>
    <n v="43.139717397238627"/>
  </r>
  <r>
    <x v="31"/>
    <x v="2"/>
    <x v="7"/>
    <x v="4"/>
    <s v="Western Europe"/>
    <x v="0"/>
    <x v="2"/>
    <n v="71200.259999999995"/>
    <n v="64835.42"/>
    <n v="482"/>
    <n v="438"/>
    <n v="48671.7"/>
    <n v="3892.18"/>
    <n v="474152.94"/>
    <n v="3514"/>
    <n v="4"/>
    <n v="9"/>
    <n v="147.71838174273859"/>
    <n v="0.68358879588361054"/>
    <n v="1.0981691797477366"/>
    <n v="0.15016306763804943"/>
    <n v="1.8672199170124481E-2"/>
    <n v="18.29315704823518"/>
  </r>
  <r>
    <x v="31"/>
    <x v="2"/>
    <x v="7"/>
    <x v="4"/>
    <s v="Western Europe"/>
    <x v="0"/>
    <x v="3"/>
    <n v="101189.12"/>
    <n v="101589.05"/>
    <n v="833"/>
    <n v="827"/>
    <n v="63723.1"/>
    <n v="3195.13"/>
    <n v="646214.88"/>
    <n v="5779"/>
    <n v="6"/>
    <n v="11"/>
    <n v="121.47553421368546"/>
    <n v="0.62974260473853316"/>
    <n v="0.99606325681754082"/>
    <n v="0.1565874187236295"/>
    <n v="1.3205282112845138E-2"/>
    <n v="31.669797473029263"/>
  </r>
  <r>
    <x v="31"/>
    <x v="2"/>
    <x v="7"/>
    <x v="4"/>
    <s v="Western Europe"/>
    <x v="1"/>
    <x v="0"/>
    <n v="197837.5"/>
    <n v="199214.1"/>
    <n v="2602"/>
    <n v="2667"/>
    <n v="102227.38"/>
    <n v="3475.92"/>
    <n v="1466160.1"/>
    <n v="19799"/>
    <n v="9"/>
    <n v="32"/>
    <n v="76.032859338970027"/>
    <n v="0.51672397801225756"/>
    <n v="0.99308984655202615"/>
    <n v="0.13493580953403383"/>
    <n v="1.2298232129131437E-2"/>
    <n v="56.916586112453679"/>
  </r>
  <r>
    <x v="31"/>
    <x v="2"/>
    <x v="7"/>
    <x v="4"/>
    <s v="Western Europe"/>
    <x v="1"/>
    <x v="1"/>
    <n v="187162.59"/>
    <n v="186593.96"/>
    <n v="973"/>
    <n v="968"/>
    <n v="112884.46"/>
    <n v="4567.53"/>
    <n v="1179339.78"/>
    <n v="6701"/>
    <n v="9"/>
    <n v="19"/>
    <n v="192.35620760534428"/>
    <n v="0.60313580828305491"/>
    <n v="1.0030474191126015"/>
    <n v="0.1587011590501933"/>
    <n v="1.9527235354573486E-2"/>
    <n v="40.976762057392072"/>
  </r>
  <r>
    <x v="31"/>
    <x v="2"/>
    <x v="7"/>
    <x v="4"/>
    <s v="Western Europe"/>
    <x v="1"/>
    <x v="2"/>
    <n v="59093.09"/>
    <n v="53186.51"/>
    <n v="400"/>
    <n v="365"/>
    <n v="38112.339999999997"/>
    <n v="3099.1"/>
    <n v="432524.67"/>
    <n v="3004"/>
    <n v="3"/>
    <n v="4"/>
    <n v="147.73272499999999"/>
    <n v="0.64495425776516335"/>
    <n v="1.1110540999964087"/>
    <n v="0.13662362889034746"/>
    <n v="0.01"/>
    <n v="19.067822916330545"/>
  </r>
  <r>
    <x v="31"/>
    <x v="2"/>
    <x v="7"/>
    <x v="4"/>
    <s v="Western Europe"/>
    <x v="1"/>
    <x v="3"/>
    <n v="81760.72"/>
    <n v="79852.639999999999"/>
    <n v="673"/>
    <n v="657"/>
    <n v="47483.32"/>
    <n v="2286.04"/>
    <n v="557625.89"/>
    <n v="5046"/>
    <n v="4"/>
    <n v="9"/>
    <n v="121.48695393759287"/>
    <n v="0.58075956278271523"/>
    <n v="1.0238950146169243"/>
    <n v="0.14662289084174338"/>
    <n v="1.3372956909361069E-2"/>
    <n v="35.765218456369965"/>
  </r>
  <r>
    <x v="31"/>
    <x v="2"/>
    <x v="7"/>
    <x v="4"/>
    <s v="Western Europe"/>
    <x v="2"/>
    <x v="0"/>
    <n v="25457.68"/>
    <n v="25115.14"/>
    <n v="335"/>
    <n v="325"/>
    <n v="12228.39"/>
    <n v="486.78"/>
    <n v="273247.07"/>
    <n v="3820"/>
    <n v="1"/>
    <n v="8"/>
    <n v="75.993074626865678"/>
    <n v="0.48034188504215619"/>
    <n v="1.0136387852108331"/>
    <n v="9.3167257017614136E-2"/>
    <n v="2.3880597014925373E-2"/>
    <n v="52.298122355068003"/>
  </r>
  <r>
    <x v="31"/>
    <x v="2"/>
    <x v="7"/>
    <x v="4"/>
    <s v="Western Europe"/>
    <x v="2"/>
    <x v="1"/>
    <n v="27530"/>
    <n v="27116.81"/>
    <n v="143"/>
    <n v="143"/>
    <n v="15331.52"/>
    <n v="725.62"/>
    <n v="228534.74"/>
    <n v="1314"/>
    <n v="1"/>
    <n v="3"/>
    <n v="192.51748251748251"/>
    <n v="0.55690228841264078"/>
    <n v="1.015237411775205"/>
    <n v="0.12046308583106446"/>
    <n v="2.097902097902098E-2"/>
    <n v="37.939968578594858"/>
  </r>
  <r>
    <x v="31"/>
    <x v="2"/>
    <x v="7"/>
    <x v="4"/>
    <s v="Western Europe"/>
    <x v="2"/>
    <x v="2"/>
    <n v="8532.4599999999991"/>
    <n v="8031.42"/>
    <n v="58"/>
    <n v="56"/>
    <n v="4970.09"/>
    <n v="454.01"/>
    <n v="84304.28"/>
    <n v="625"/>
    <n v="0"/>
    <n v="2"/>
    <n v="147.1113793103448"/>
    <n v="0.58249203629433954"/>
    <n v="1.0623849829793486"/>
    <n v="0.10121028256216646"/>
    <n v="3.4482758620689655E-2"/>
    <n v="18.793550802845751"/>
  </r>
  <r>
    <x v="31"/>
    <x v="2"/>
    <x v="7"/>
    <x v="4"/>
    <s v="Western Europe"/>
    <x v="2"/>
    <x v="3"/>
    <n v="11707.24"/>
    <n v="11756.26"/>
    <n v="96"/>
    <n v="96"/>
    <n v="6094.61"/>
    <n v="328.38"/>
    <n v="105275.63"/>
    <n v="936"/>
    <n v="1"/>
    <n v="1"/>
    <n v="121.95041666666667"/>
    <n v="0.52058469801592855"/>
    <n v="0.99583030657709171"/>
    <n v="0.11120560380403327"/>
    <n v="1.0416666666666666E-2"/>
    <n v="35.651501309458553"/>
  </r>
  <r>
    <x v="31"/>
    <x v="2"/>
    <x v="7"/>
    <x v="5"/>
    <s v="Central &amp; Eastern Europe"/>
    <x v="0"/>
    <x v="0"/>
    <n v="191371.22"/>
    <n v="182771.1"/>
    <n v="2517"/>
    <n v="2368"/>
    <n v="108306.44"/>
    <n v="3622.76"/>
    <n v="2041853.33"/>
    <n v="28908"/>
    <n v="9"/>
    <n v="52"/>
    <n v="76.03147397695669"/>
    <n v="0.56594946721873851"/>
    <n v="1.047054047384953"/>
    <n v="9.3724273525562188E-2"/>
    <n v="2.0659515295987287E-2"/>
    <n v="52.824702712848762"/>
  </r>
  <r>
    <x v="31"/>
    <x v="2"/>
    <x v="7"/>
    <x v="5"/>
    <s v="Central &amp; Eastern Europe"/>
    <x v="0"/>
    <x v="1"/>
    <n v="192165.57"/>
    <n v="177565.3"/>
    <n v="999"/>
    <n v="936"/>
    <n v="125207.09"/>
    <n v="4933.79"/>
    <n v="1698062.48"/>
    <n v="9433"/>
    <n v="11"/>
    <n v="8"/>
    <n v="192.35792792792793"/>
    <n v="0.65155839310860941"/>
    <n v="1.0822247927945383"/>
    <n v="0.11316754964163628"/>
    <n v="8.0080080080080079E-3"/>
    <n v="38.948875002786906"/>
  </r>
  <r>
    <x v="31"/>
    <x v="2"/>
    <x v="7"/>
    <x v="5"/>
    <s v="Central &amp; Eastern Europe"/>
    <x v="0"/>
    <x v="2"/>
    <n v="60881.83"/>
    <n v="55108.33"/>
    <n v="412"/>
    <n v="370"/>
    <n v="41582.54"/>
    <n v="3678.53"/>
    <n v="585560.23"/>
    <n v="4498"/>
    <n v="2"/>
    <n v="7"/>
    <n v="147.77143203883494"/>
    <n v="0.68300410812224266"/>
    <n v="1.1047663756096402"/>
    <n v="0.1039719347060165"/>
    <n v="1.6990291262135922E-2"/>
    <n v="16.550586783307462"/>
  </r>
  <r>
    <x v="31"/>
    <x v="2"/>
    <x v="7"/>
    <x v="5"/>
    <s v="Central &amp; Eastern Europe"/>
    <x v="0"/>
    <x v="3"/>
    <n v="77224.929999999993"/>
    <n v="74456.160000000003"/>
    <n v="636"/>
    <n v="608"/>
    <n v="47732.959999999999"/>
    <n v="2345.63"/>
    <n v="849797.69"/>
    <n v="7554"/>
    <n v="4"/>
    <n v="6"/>
    <n v="121.42284591194968"/>
    <n v="0.61810298824485832"/>
    <n v="1.0371865806670661"/>
    <n v="9.0874488020789984E-2"/>
    <n v="9.433962264150943E-3"/>
    <n v="32.922894915225328"/>
  </r>
  <r>
    <x v="31"/>
    <x v="2"/>
    <x v="7"/>
    <x v="5"/>
    <s v="Central &amp; Eastern Europe"/>
    <x v="1"/>
    <x v="0"/>
    <n v="159444.56"/>
    <n v="152897.12"/>
    <n v="2097"/>
    <n v="2039"/>
    <n v="83948.85"/>
    <n v="2716.48"/>
    <n v="1835342.42"/>
    <n v="26857"/>
    <n v="9"/>
    <n v="39"/>
    <n v="76.034601812112541"/>
    <n v="0.52650808531818216"/>
    <n v="1.0428225201364159"/>
    <n v="8.687455717391418E-2"/>
    <n v="1.8597997138769671E-2"/>
    <n v="58.695282129815055"/>
  </r>
  <r>
    <x v="31"/>
    <x v="2"/>
    <x v="7"/>
    <x v="5"/>
    <s v="Central &amp; Eastern Europe"/>
    <x v="1"/>
    <x v="1"/>
    <n v="168732.87"/>
    <n v="157477.41"/>
    <n v="878"/>
    <n v="832"/>
    <n v="101877.07"/>
    <n v="3916.49"/>
    <n v="1610775.43"/>
    <n v="9105"/>
    <n v="7"/>
    <n v="18"/>
    <n v="192.17866742596811"/>
    <n v="0.60377726047094449"/>
    <n v="1.0714734894357227"/>
    <n v="0.10475257249236786"/>
    <n v="2.0501138952164009E-2"/>
    <n v="43.082676069643995"/>
  </r>
  <r>
    <x v="31"/>
    <x v="2"/>
    <x v="7"/>
    <x v="5"/>
    <s v="Central &amp; Eastern Europe"/>
    <x v="1"/>
    <x v="2"/>
    <n v="53111.33"/>
    <n v="47112.2"/>
    <n v="359"/>
    <n v="320"/>
    <n v="33761.339999999997"/>
    <n v="2951.13"/>
    <n v="533842.18999999994"/>
    <n v="4052"/>
    <n v="2"/>
    <n v="6"/>
    <n v="147.94242339832869"/>
    <n v="0.63567114587414764"/>
    <n v="1.1273370804165377"/>
    <n v="9.9488820844227402E-2"/>
    <n v="1.6713091922005572E-2"/>
    <n v="17.996946932192074"/>
  </r>
  <r>
    <x v="31"/>
    <x v="2"/>
    <x v="7"/>
    <x v="5"/>
    <s v="Central &amp; Eastern Europe"/>
    <x v="1"/>
    <x v="3"/>
    <n v="64056.43"/>
    <n v="60947.86"/>
    <n v="527"/>
    <n v="505"/>
    <n v="36971.54"/>
    <n v="1803.49"/>
    <n v="709404.44"/>
    <n v="6448"/>
    <n v="3"/>
    <n v="11"/>
    <n v="121.54920303605313"/>
    <n v="0.5771714096461511"/>
    <n v="1.0510037596069821"/>
    <n v="9.0296065809793921E-2"/>
    <n v="2.0872865275142316E-2"/>
    <n v="35.51804002240101"/>
  </r>
  <r>
    <x v="31"/>
    <x v="2"/>
    <x v="7"/>
    <x v="5"/>
    <s v="Central &amp; Eastern Europe"/>
    <x v="2"/>
    <x v="0"/>
    <n v="19108.53"/>
    <n v="18577.46"/>
    <n v="251"/>
    <n v="243"/>
    <n v="9161.6"/>
    <n v="366.23"/>
    <n v="295333.15999999997"/>
    <n v="4104"/>
    <n v="1"/>
    <n v="4"/>
    <n v="76.129601593625495"/>
    <n v="0.47945080024470754"/>
    <n v="1.0285867928123651"/>
    <n v="6.4701606822613486E-2"/>
    <n v="1.5936254980079681E-2"/>
    <n v="52.176309969145066"/>
  </r>
  <r>
    <x v="31"/>
    <x v="2"/>
    <x v="7"/>
    <x v="5"/>
    <s v="Central &amp; Eastern Europe"/>
    <x v="2"/>
    <x v="1"/>
    <n v="18135.400000000001"/>
    <n v="16923.73"/>
    <n v="94"/>
    <n v="87"/>
    <n v="10011.280000000001"/>
    <n v="476.58"/>
    <n v="251652.07"/>
    <n v="1465"/>
    <n v="1"/>
    <n v="3"/>
    <n v="192.92978723404258"/>
    <n v="0.55202973190555482"/>
    <n v="1.0715959188665856"/>
    <n v="7.2065371844547116E-2"/>
    <n v="3.1914893617021274E-2"/>
    <n v="38.05321247219775"/>
  </r>
  <r>
    <x v="31"/>
    <x v="2"/>
    <x v="7"/>
    <x v="5"/>
    <s v="Central &amp; Eastern Europe"/>
    <x v="2"/>
    <x v="2"/>
    <n v="6191.36"/>
    <n v="5380.69"/>
    <n v="42"/>
    <n v="36"/>
    <n v="3586.85"/>
    <n v="320.08"/>
    <n v="82603.7"/>
    <n v="629"/>
    <n v="0"/>
    <n v="1"/>
    <n v="147.41333333333333"/>
    <n v="0.57933152005375232"/>
    <n v="1.1506628332054067"/>
    <n v="7.4952574763600177E-2"/>
    <n v="2.3809523809523808E-2"/>
    <n v="19.343164208947762"/>
  </r>
  <r>
    <x v="31"/>
    <x v="2"/>
    <x v="7"/>
    <x v="5"/>
    <s v="Central &amp; Eastern Europe"/>
    <x v="2"/>
    <x v="3"/>
    <n v="7392.86"/>
    <n v="6960.96"/>
    <n v="61"/>
    <n v="59"/>
    <n v="3957.69"/>
    <n v="231.51"/>
    <n v="112178.45"/>
    <n v="1038"/>
    <n v="0"/>
    <n v="1"/>
    <n v="121.1944262295082"/>
    <n v="0.53533950325043356"/>
    <n v="1.0620460396267182"/>
    <n v="6.5902675603023569E-2"/>
    <n v="1.6393442622950821E-2"/>
    <n v="31.933221027169452"/>
  </r>
  <r>
    <x v="31"/>
    <x v="2"/>
    <x v="7"/>
    <x v="6"/>
    <s v="DACH"/>
    <x v="0"/>
    <x v="0"/>
    <n v="183523.12"/>
    <n v="193153.87"/>
    <n v="2414"/>
    <n v="2507"/>
    <n v="102316.89"/>
    <n v="3051.38"/>
    <n v="1277658.3400000001"/>
    <n v="17836"/>
    <n v="8"/>
    <n v="20"/>
    <n v="76.024490472245233"/>
    <n v="0.55751498775740083"/>
    <n v="0.95013949241607221"/>
    <n v="0.14364021605337776"/>
    <n v="8.2850041425020712E-3"/>
    <n v="60.144301922408872"/>
  </r>
  <r>
    <x v="31"/>
    <x v="2"/>
    <x v="7"/>
    <x v="6"/>
    <s v="DACH"/>
    <x v="0"/>
    <x v="1"/>
    <n v="187236.74"/>
    <n v="183935.28"/>
    <n v="974"/>
    <n v="949"/>
    <n v="121145.89"/>
    <n v="4991.97"/>
    <n v="1016171.42"/>
    <n v="5785"/>
    <n v="8"/>
    <n v="16"/>
    <n v="192.23484599589321"/>
    <n v="0.64701986372973597"/>
    <n v="1.0179490307677788"/>
    <n v="0.18425704198608536"/>
    <n v="1.6427104722792608E-2"/>
    <n v="37.507585181801971"/>
  </r>
  <r>
    <x v="31"/>
    <x v="2"/>
    <x v="7"/>
    <x v="6"/>
    <s v="DACH"/>
    <x v="0"/>
    <x v="2"/>
    <n v="58276.99"/>
    <n v="52231.68"/>
    <n v="394"/>
    <n v="350"/>
    <n v="40530.57"/>
    <n v="3083.93"/>
    <n v="354144.03"/>
    <n v="2679"/>
    <n v="3"/>
    <n v="6"/>
    <n v="147.91114213197969"/>
    <n v="0.6954815271001471"/>
    <n v="1.1157402940131353"/>
    <n v="0.16455731302317872"/>
    <n v="1.5228426395939087E-2"/>
    <n v="18.896988582749934"/>
  </r>
  <r>
    <x v="31"/>
    <x v="2"/>
    <x v="7"/>
    <x v="6"/>
    <s v="DACH"/>
    <x v="0"/>
    <x v="3"/>
    <n v="87212.66"/>
    <n v="83221.37"/>
    <n v="718"/>
    <n v="672"/>
    <n v="54753.59"/>
    <n v="2573.88"/>
    <n v="505269.05"/>
    <n v="4615"/>
    <n v="5"/>
    <n v="15"/>
    <n v="121.46610027855154"/>
    <n v="0.62781699354199261"/>
    <n v="1.0479599170261198"/>
    <n v="0.17260637674126292"/>
    <n v="2.0891364902506964E-2"/>
    <n v="33.883731953315618"/>
  </r>
  <r>
    <x v="31"/>
    <x v="2"/>
    <x v="7"/>
    <x v="6"/>
    <s v="DACH"/>
    <x v="1"/>
    <x v="0"/>
    <n v="163847.64000000001"/>
    <n v="173630.28"/>
    <n v="2155"/>
    <n v="2276"/>
    <n v="85903.25"/>
    <n v="2982.32"/>
    <n v="1087218.8899999999"/>
    <n v="15120"/>
    <n v="7"/>
    <n v="45"/>
    <n v="76.031387470997686"/>
    <n v="0.5242873806421624"/>
    <n v="0.9436582144542992"/>
    <n v="0.15070345218155659"/>
    <n v="2.0881670533642691E-2"/>
    <n v="54.939657716140459"/>
  </r>
  <r>
    <x v="31"/>
    <x v="2"/>
    <x v="7"/>
    <x v="6"/>
    <s v="DACH"/>
    <x v="1"/>
    <x v="1"/>
    <n v="149114.04999999999"/>
    <n v="141298.64000000001"/>
    <n v="776"/>
    <n v="734"/>
    <n v="90766.29"/>
    <n v="3963.38"/>
    <n v="905070.83"/>
    <n v="5245"/>
    <n v="8"/>
    <n v="8"/>
    <n v="192.15728092783505"/>
    <n v="0.6087038075888892"/>
    <n v="1.0553112896203387"/>
    <n v="0.16475401157277381"/>
    <n v="1.0309278350515464E-2"/>
    <n v="37.622950612860734"/>
  </r>
  <r>
    <x v="31"/>
    <x v="2"/>
    <x v="7"/>
    <x v="6"/>
    <s v="DACH"/>
    <x v="1"/>
    <x v="2"/>
    <n v="45964.51"/>
    <n v="42318.54"/>
    <n v="311"/>
    <n v="283"/>
    <n v="29210.5"/>
    <n v="2513.58"/>
    <n v="316841.21000000002"/>
    <n v="2418"/>
    <n v="2"/>
    <n v="5"/>
    <n v="147.79585209003216"/>
    <n v="0.6355011725350711"/>
    <n v="1.086155382487203"/>
    <n v="0.14507112253484955"/>
    <n v="1.607717041800643E-2"/>
    <n v="18.286471884722189"/>
  </r>
  <r>
    <x v="31"/>
    <x v="2"/>
    <x v="7"/>
    <x v="6"/>
    <s v="DACH"/>
    <x v="1"/>
    <x v="3"/>
    <n v="64987.33"/>
    <n v="61926.91"/>
    <n v="535"/>
    <n v="512"/>
    <n v="37282.839999999997"/>
    <n v="1865.88"/>
    <n v="425570.47"/>
    <n v="3710"/>
    <n v="3"/>
    <n v="10"/>
    <n v="121.47164485981308"/>
    <n v="0.57369398004195582"/>
    <n v="1.0494198725562118"/>
    <n v="0.15270638961392224"/>
    <n v="1.8691588785046728E-2"/>
    <n v="34.829319141638258"/>
  </r>
  <r>
    <x v="31"/>
    <x v="2"/>
    <x v="7"/>
    <x v="6"/>
    <s v="DACH"/>
    <x v="2"/>
    <x v="0"/>
    <n v="17601.72"/>
    <n v="17736.79"/>
    <n v="232"/>
    <n v="237"/>
    <n v="8332.35"/>
    <n v="343.15"/>
    <n v="161191.76999999999"/>
    <n v="2167"/>
    <n v="1"/>
    <n v="4"/>
    <n v="75.869482758620691"/>
    <n v="0.47338271487104666"/>
    <n v="0.99238475507687696"/>
    <n v="0.10919738644224827"/>
    <n v="1.7241379310344827E-2"/>
    <n v="51.294535917237368"/>
  </r>
  <r>
    <x v="31"/>
    <x v="2"/>
    <x v="7"/>
    <x v="6"/>
    <s v="DACH"/>
    <x v="2"/>
    <x v="1"/>
    <n v="16519.419999999998"/>
    <n v="15636.74"/>
    <n v="86"/>
    <n v="80"/>
    <n v="9197.52"/>
    <n v="398.18"/>
    <n v="138182.6"/>
    <n v="775"/>
    <n v="1"/>
    <n v="2"/>
    <n v="192.08627906976741"/>
    <n v="0.55677015294725851"/>
    <n v="1.0564491063994157"/>
    <n v="0.11954775782189651"/>
    <n v="2.3255813953488372E-2"/>
    <n v="41.487317293686267"/>
  </r>
  <r>
    <x v="31"/>
    <x v="2"/>
    <x v="7"/>
    <x v="6"/>
    <s v="DACH"/>
    <x v="2"/>
    <x v="2"/>
    <n v="5369.63"/>
    <n v="4973.6899999999996"/>
    <n v="36"/>
    <n v="34"/>
    <n v="3161.71"/>
    <n v="313.57"/>
    <n v="46723.08"/>
    <n v="343"/>
    <n v="0"/>
    <n v="1"/>
    <n v="149.1563888888889"/>
    <n v="0.5888133819276189"/>
    <n v="1.0796068914628778"/>
    <n v="0.11492457260951118"/>
    <n v="2.7777777777777776E-2"/>
    <n v="17.124182798099309"/>
  </r>
  <r>
    <x v="31"/>
    <x v="2"/>
    <x v="7"/>
    <x v="6"/>
    <s v="DACH"/>
    <x v="2"/>
    <x v="3"/>
    <n v="7034.19"/>
    <n v="6882.77"/>
    <n v="58"/>
    <n v="56"/>
    <n v="3664.31"/>
    <n v="211.17"/>
    <n v="65669.5"/>
    <n v="598"/>
    <n v="0"/>
    <n v="1"/>
    <n v="121.27913793103447"/>
    <n v="0.52092849354367743"/>
    <n v="1.0219998634270795"/>
    <n v="0.10711502295586231"/>
    <n v="1.7241379310344827E-2"/>
    <n v="33.310555476630206"/>
  </r>
  <r>
    <x v="32"/>
    <x v="2"/>
    <x v="8"/>
    <x v="0"/>
    <s v="DACH"/>
    <x v="0"/>
    <x v="0"/>
    <n v="1132527.99"/>
    <n v="1138350.97"/>
    <n v="14895"/>
    <n v="14709"/>
    <n v="632636.35"/>
    <n v="19235.07"/>
    <n v="6983033.0700000003"/>
    <n v="102769"/>
    <n v="44"/>
    <n v="125"/>
    <n v="76.034104733131926"/>
    <n v="0.55860548753413153"/>
    <n v="0.99488472346977486"/>
    <n v="0.16218281922013009"/>
    <n v="8.3920778784827132E-3"/>
    <n v="58.878287939685173"/>
  </r>
  <r>
    <x v="32"/>
    <x v="2"/>
    <x v="8"/>
    <x v="0"/>
    <s v="DACH"/>
    <x v="0"/>
    <x v="1"/>
    <n v="1192319.78"/>
    <n v="1138632.18"/>
    <n v="6201"/>
    <n v="5980"/>
    <n v="769512.74"/>
    <n v="30663.3"/>
    <n v="5848585.1200000001"/>
    <n v="33161"/>
    <n v="58"/>
    <n v="113"/>
    <n v="192.27862925334625"/>
    <n v="0.64539123891746553"/>
    <n v="1.04715095967163"/>
    <n v="0.2038646536788371"/>
    <n v="1.8222867279471054E-2"/>
    <n v="38.884261641767196"/>
  </r>
  <r>
    <x v="32"/>
    <x v="2"/>
    <x v="8"/>
    <x v="0"/>
    <s v="DACH"/>
    <x v="0"/>
    <x v="2"/>
    <n v="345530.78"/>
    <n v="318097.78999999998"/>
    <n v="2337"/>
    <n v="2128"/>
    <n v="235875.91"/>
    <n v="17143.12"/>
    <n v="1984196.5"/>
    <n v="13970"/>
    <n v="18"/>
    <n v="31"/>
    <n v="147.85228070175441"/>
    <n v="0.68264804079104036"/>
    <n v="1.0862407437662489"/>
    <n v="0.17414141190149263"/>
    <n v="1.3264869490800172E-2"/>
    <n v="20.15565311331893"/>
  </r>
  <r>
    <x v="32"/>
    <x v="2"/>
    <x v="8"/>
    <x v="0"/>
    <s v="DACH"/>
    <x v="0"/>
    <x v="3"/>
    <n v="493607.23"/>
    <n v="484093.59"/>
    <n v="4065"/>
    <n v="3967"/>
    <n v="309054.31"/>
    <n v="15954.53"/>
    <n v="2676338.9300000002"/>
    <n v="23459"/>
    <n v="21"/>
    <n v="36"/>
    <n v="121.42859286592865"/>
    <n v="0.6261138233327741"/>
    <n v="1.0196524808353689"/>
    <n v="0.18443375181931831"/>
    <n v="8.8560885608856086E-3"/>
    <n v="30.938374869081066"/>
  </r>
  <r>
    <x v="32"/>
    <x v="2"/>
    <x v="8"/>
    <x v="0"/>
    <s v="DACH"/>
    <x v="1"/>
    <x v="0"/>
    <n v="954551.83"/>
    <n v="939669.07"/>
    <n v="12555"/>
    <n v="12461"/>
    <n v="498443.28"/>
    <n v="16280.71"/>
    <n v="5898701.3200000003"/>
    <n v="86147"/>
    <n v="47"/>
    <n v="227"/>
    <n v="76.029616089207479"/>
    <n v="0.52217518665277718"/>
    <n v="1.0158382993280815"/>
    <n v="0.16182406570807689"/>
    <n v="1.8080446037435284E-2"/>
    <n v="58.630847794721483"/>
  </r>
  <r>
    <x v="32"/>
    <x v="2"/>
    <x v="8"/>
    <x v="0"/>
    <s v="DACH"/>
    <x v="1"/>
    <x v="1"/>
    <n v="983519.45"/>
    <n v="923463.26"/>
    <n v="5115"/>
    <n v="4734"/>
    <n v="604263.84"/>
    <n v="23592.65"/>
    <n v="4923812.6900000004"/>
    <n v="27414"/>
    <n v="39"/>
    <n v="97"/>
    <n v="192.2814173998045"/>
    <n v="0.61438931380563955"/>
    <n v="1.065033653856462"/>
    <n v="0.19974753548149288"/>
    <n v="1.8963831867057673E-2"/>
    <n v="41.687536160626294"/>
  </r>
  <r>
    <x v="32"/>
    <x v="2"/>
    <x v="8"/>
    <x v="0"/>
    <s v="DACH"/>
    <x v="1"/>
    <x v="2"/>
    <n v="270983.08"/>
    <n v="239334.3"/>
    <n v="1833"/>
    <n v="1620"/>
    <n v="172148.86"/>
    <n v="15051.5"/>
    <n v="1670849.26"/>
    <n v="12698"/>
    <n v="10"/>
    <n v="34"/>
    <n v="147.835831969449"/>
    <n v="0.63527530943998411"/>
    <n v="1.1322367082361369"/>
    <n v="0.16218284107807548"/>
    <n v="1.8548827059465357E-2"/>
    <n v="18.003725874497558"/>
  </r>
  <r>
    <x v="32"/>
    <x v="2"/>
    <x v="8"/>
    <x v="0"/>
    <s v="DACH"/>
    <x v="1"/>
    <x v="3"/>
    <n v="393453.4"/>
    <n v="367775.98"/>
    <n v="3240"/>
    <n v="3031"/>
    <n v="226245.78"/>
    <n v="11356.26"/>
    <n v="2272461.86"/>
    <n v="20425"/>
    <n v="19"/>
    <n v="51"/>
    <n v="121.43623456790124"/>
    <n v="0.57502560659025947"/>
    <n v="1.069818099594215"/>
    <n v="0.1731397155330035"/>
    <n v="1.5740740740740739E-2"/>
    <n v="34.646388863939364"/>
  </r>
  <r>
    <x v="32"/>
    <x v="2"/>
    <x v="8"/>
    <x v="0"/>
    <s v="DACH"/>
    <x v="2"/>
    <x v="0"/>
    <n v="98771.25"/>
    <n v="97995.26"/>
    <n v="1299"/>
    <n v="1299"/>
    <n v="47006.74"/>
    <n v="1670.14"/>
    <n v="893109.72"/>
    <n v="12334"/>
    <n v="5"/>
    <n v="31"/>
    <n v="76.036374133949195"/>
    <n v="0.47591520811977167"/>
    <n v="1.0079186483101326"/>
    <n v="0.1105925148815982"/>
    <n v="2.3864511162432642E-2"/>
    <n v="59.139503275174533"/>
  </r>
  <r>
    <x v="32"/>
    <x v="2"/>
    <x v="8"/>
    <x v="0"/>
    <s v="DACH"/>
    <x v="2"/>
    <x v="1"/>
    <n v="105458.58"/>
    <n v="96081.7"/>
    <n v="549"/>
    <n v="509"/>
    <n v="59064.51"/>
    <n v="2498.08"/>
    <n v="775832.91"/>
    <n v="4349"/>
    <n v="4"/>
    <n v="18"/>
    <n v="192.09213114754098"/>
    <n v="0.56007306375640564"/>
    <n v="1.0975927778130488"/>
    <n v="0.13592950059311096"/>
    <n v="3.2786885245901641E-2"/>
    <n v="42.215853775699742"/>
  </r>
  <r>
    <x v="32"/>
    <x v="2"/>
    <x v="8"/>
    <x v="0"/>
    <s v="DACH"/>
    <x v="2"/>
    <x v="2"/>
    <n v="31735.75"/>
    <n v="28951.56"/>
    <n v="215"/>
    <n v="200"/>
    <n v="18162.63"/>
    <n v="1832.42"/>
    <n v="261688.97"/>
    <n v="2001"/>
    <n v="1"/>
    <n v="5"/>
    <n v="147.60813953488372"/>
    <n v="0.57230820131870208"/>
    <n v="1.0961671840826539"/>
    <n v="0.12127278425223653"/>
    <n v="2.3255813953488372E-2"/>
    <n v="17.319037120310846"/>
  </r>
  <r>
    <x v="32"/>
    <x v="2"/>
    <x v="8"/>
    <x v="0"/>
    <s v="DACH"/>
    <x v="2"/>
    <x v="3"/>
    <n v="41745.83"/>
    <n v="39077.550000000003"/>
    <n v="344"/>
    <n v="319"/>
    <n v="21881.1"/>
    <n v="1306.8"/>
    <n v="345217.17"/>
    <n v="3079"/>
    <n v="2"/>
    <n v="8"/>
    <n v="121.35415697674419"/>
    <n v="0.52415055587588022"/>
    <n v="1.068281660441865"/>
    <n v="0.12092628532931894"/>
    <n v="2.3255813953488372E-2"/>
    <n v="31.945079583715948"/>
  </r>
  <r>
    <x v="32"/>
    <x v="2"/>
    <x v="8"/>
    <x v="1"/>
    <s v="Western Europe"/>
    <x v="0"/>
    <x v="0"/>
    <n v="586520.89"/>
    <n v="656879.41"/>
    <n v="7714"/>
    <n v="8701"/>
    <n v="332298.09000000003"/>
    <n v="11179.11"/>
    <n v="5033482.0999999996"/>
    <n v="71502"/>
    <n v="25"/>
    <n v="81"/>
    <n v="76.033301788955143"/>
    <n v="0.56655797886414583"/>
    <n v="0.8928897466888176"/>
    <n v="0.11652388512517012"/>
    <n v="1.0500388903292714E-2"/>
    <n v="52.46579468311878"/>
  </r>
  <r>
    <x v="32"/>
    <x v="2"/>
    <x v="8"/>
    <x v="1"/>
    <s v="Western Europe"/>
    <x v="0"/>
    <x v="1"/>
    <n v="583585.74"/>
    <n v="638635.43999999994"/>
    <n v="3035"/>
    <n v="3313"/>
    <n v="377893.18"/>
    <n v="15409.82"/>
    <n v="4323479.95"/>
    <n v="24821"/>
    <n v="31"/>
    <n v="37"/>
    <n v="192.28525205930808"/>
    <n v="0.6475366927231635"/>
    <n v="0.91380105682829005"/>
    <n v="0.13498055888983596"/>
    <n v="1.2191103789126854E-2"/>
    <n v="37.87102899320044"/>
  </r>
  <r>
    <x v="32"/>
    <x v="2"/>
    <x v="8"/>
    <x v="1"/>
    <s v="Western Europe"/>
    <x v="0"/>
    <x v="2"/>
    <n v="187021.77"/>
    <n v="185467.97"/>
    <n v="1265"/>
    <n v="1241"/>
    <n v="126992.13"/>
    <n v="10071.07"/>
    <n v="1485047.66"/>
    <n v="10803"/>
    <n v="9"/>
    <n v="18"/>
    <n v="147.84329644268774"/>
    <n v="0.67902324953934512"/>
    <n v="1.0083777268926812"/>
    <n v="0.12593654401637183"/>
    <n v="1.4229249011857707E-2"/>
    <n v="18.570198598560033"/>
  </r>
  <r>
    <x v="32"/>
    <x v="2"/>
    <x v="8"/>
    <x v="1"/>
    <s v="Western Europe"/>
    <x v="0"/>
    <x v="3"/>
    <n v="250973.63"/>
    <n v="277245"/>
    <n v="2067"/>
    <n v="2270"/>
    <n v="157473.69"/>
    <n v="6951.46"/>
    <n v="1974793.12"/>
    <n v="17626"/>
    <n v="11"/>
    <n v="21"/>
    <n v="121.4192694726657"/>
    <n v="0.62745113899018001"/>
    <n v="0.90524132085339681"/>
    <n v="0.12708856814327973"/>
    <n v="1.0159651669085631E-2"/>
    <n v="36.10372928852356"/>
  </r>
  <r>
    <x v="32"/>
    <x v="2"/>
    <x v="8"/>
    <x v="1"/>
    <s v="Western Europe"/>
    <x v="1"/>
    <x v="0"/>
    <n v="548980.67000000004"/>
    <n v="607177.89"/>
    <n v="7220"/>
    <n v="7898"/>
    <n v="284402.78000000003"/>
    <n v="9687.43"/>
    <n v="4925487.5999999996"/>
    <n v="73405"/>
    <n v="25"/>
    <n v="80"/>
    <n v="76.03610387811635"/>
    <n v="0.51805609111883666"/>
    <n v="0.90415128587768578"/>
    <n v="0.11145712152437458"/>
    <n v="1.1080332409972299E-2"/>
    <n v="56.669381869081896"/>
  </r>
  <r>
    <x v="32"/>
    <x v="2"/>
    <x v="8"/>
    <x v="1"/>
    <s v="Western Europe"/>
    <x v="1"/>
    <x v="1"/>
    <n v="531586"/>
    <n v="573636.38"/>
    <n v="2765"/>
    <n v="3004"/>
    <n v="320938.83"/>
    <n v="13407.85"/>
    <n v="4070074.18"/>
    <n v="23611"/>
    <n v="22"/>
    <n v="61"/>
    <n v="192.25533453887886"/>
    <n v="0.60373830386804772"/>
    <n v="0.92669506072819163"/>
    <n v="0.1306084303357832"/>
    <n v="2.2061482820976492E-2"/>
    <n v="39.647370756683586"/>
  </r>
  <r>
    <x v="32"/>
    <x v="2"/>
    <x v="8"/>
    <x v="1"/>
    <s v="Western Europe"/>
    <x v="1"/>
    <x v="2"/>
    <n v="168468.71"/>
    <n v="167190.25"/>
    <n v="1140"/>
    <n v="1112"/>
    <n v="109237.31"/>
    <n v="9750.24"/>
    <n v="1391115.27"/>
    <n v="10238"/>
    <n v="6"/>
    <n v="14"/>
    <n v="147.77957017543858"/>
    <n v="0.64841304952118406"/>
    <n v="1.0076467377732852"/>
    <n v="0.12110334321899865"/>
    <n v="1.2280701754385965E-2"/>
    <n v="17.278416736408538"/>
  </r>
  <r>
    <x v="32"/>
    <x v="2"/>
    <x v="8"/>
    <x v="1"/>
    <s v="Western Europe"/>
    <x v="1"/>
    <x v="3"/>
    <n v="232068.59"/>
    <n v="256466.08"/>
    <n v="1911"/>
    <n v="2107"/>
    <n v="133867.76999999999"/>
    <n v="6569.97"/>
    <n v="1906267.52"/>
    <n v="16387"/>
    <n v="9"/>
    <n v="28"/>
    <n v="121.43829931972789"/>
    <n v="0.57684570755568421"/>
    <n v="0.90487049983374024"/>
    <n v="0.12173978078375904"/>
    <n v="1.4652014652014652E-2"/>
    <n v="35.322625521882138"/>
  </r>
  <r>
    <x v="32"/>
    <x v="2"/>
    <x v="8"/>
    <x v="1"/>
    <s v="Western Europe"/>
    <x v="2"/>
    <x v="0"/>
    <n v="56546.22"/>
    <n v="63408.66"/>
    <n v="744"/>
    <n v="841"/>
    <n v="27008.57"/>
    <n v="992.3"/>
    <n v="724580.41"/>
    <n v="9992"/>
    <n v="3"/>
    <n v="25"/>
    <n v="76.002983870967739"/>
    <n v="0.47763705513825677"/>
    <n v="0.891774404316382"/>
    <n v="7.8039951425128928E-2"/>
    <n v="3.3602150537634407E-2"/>
    <n v="56.985004534918879"/>
  </r>
  <r>
    <x v="32"/>
    <x v="2"/>
    <x v="8"/>
    <x v="1"/>
    <s v="Western Europe"/>
    <x v="2"/>
    <x v="1"/>
    <n v="60065.47"/>
    <n v="63896.46"/>
    <n v="312"/>
    <n v="333"/>
    <n v="33062.46"/>
    <n v="1359.65"/>
    <n v="586535.68999999994"/>
    <n v="3248"/>
    <n v="3"/>
    <n v="8"/>
    <n v="192.51753205128205"/>
    <n v="0.55044037780774879"/>
    <n v="0.9400437833332238"/>
    <n v="0.10240718684995964"/>
    <n v="2.564102564102564E-2"/>
    <n v="44.177155885705879"/>
  </r>
  <r>
    <x v="32"/>
    <x v="2"/>
    <x v="8"/>
    <x v="1"/>
    <s v="Western Europe"/>
    <x v="2"/>
    <x v="2"/>
    <n v="19345.03"/>
    <n v="20056.240000000002"/>
    <n v="131"/>
    <n v="138"/>
    <n v="11140.02"/>
    <n v="1074.8699999999999"/>
    <n v="215793.27"/>
    <n v="1572"/>
    <n v="1"/>
    <n v="3"/>
    <n v="147.67198473282443"/>
    <n v="0.57585953601519357"/>
    <n v="0.96453921572538015"/>
    <n v="8.9646122884184484E-2"/>
    <n v="2.2900763358778626E-2"/>
    <n v="17.997553192479092"/>
  </r>
  <r>
    <x v="32"/>
    <x v="2"/>
    <x v="8"/>
    <x v="1"/>
    <s v="Western Europe"/>
    <x v="2"/>
    <x v="3"/>
    <n v="25261.39"/>
    <n v="26946.31"/>
    <n v="208"/>
    <n v="219"/>
    <n v="13298.62"/>
    <n v="716.47"/>
    <n v="283217.82"/>
    <n v="2391"/>
    <n v="1"/>
    <n v="3"/>
    <n v="121.44899038461539"/>
    <n v="0.52644054820419628"/>
    <n v="0.93747121591045302"/>
    <n v="8.9194211013982103E-2"/>
    <n v="1.4423076923076924E-2"/>
    <n v="35.258126648708249"/>
  </r>
  <r>
    <x v="32"/>
    <x v="2"/>
    <x v="8"/>
    <x v="2"/>
    <s v="Southern Europe"/>
    <x v="0"/>
    <x v="0"/>
    <n v="463163.98"/>
    <n v="474384.09"/>
    <n v="6092"/>
    <n v="6258"/>
    <n v="263609.12"/>
    <n v="7692.7"/>
    <n v="4099234.98"/>
    <n v="59752"/>
    <n v="17"/>
    <n v="77"/>
    <n v="76.028230466185164"/>
    <n v="0.56914857670926833"/>
    <n v="0.97634804742292258"/>
    <n v="0.11298790683133758"/>
    <n v="1.2639527248850951E-2"/>
    <n v="60.208246779414246"/>
  </r>
  <r>
    <x v="32"/>
    <x v="2"/>
    <x v="8"/>
    <x v="2"/>
    <s v="Southern Europe"/>
    <x v="0"/>
    <x v="1"/>
    <n v="451712.22"/>
    <n v="437420.71"/>
    <n v="2349"/>
    <n v="2295"/>
    <n v="291965.28999999998"/>
    <n v="11841.24"/>
    <n v="3254999.12"/>
    <n v="18962"/>
    <n v="17"/>
    <n v="34"/>
    <n v="192.29979565772669"/>
    <n v="0.64635242765847689"/>
    <n v="1.0326722298996771"/>
    <n v="0.13877491309429293"/>
    <n v="1.447424435930183E-2"/>
    <n v="38.147374768183063"/>
  </r>
  <r>
    <x v="32"/>
    <x v="2"/>
    <x v="8"/>
    <x v="2"/>
    <s v="Southern Europe"/>
    <x v="0"/>
    <x v="2"/>
    <n v="131847.19"/>
    <n v="125185.64"/>
    <n v="892"/>
    <n v="862"/>
    <n v="90550.39"/>
    <n v="6556.05"/>
    <n v="1141711.1299999999"/>
    <n v="8394"/>
    <n v="6"/>
    <n v="19"/>
    <n v="147.81075112107624"/>
    <n v="0.68678285824673246"/>
    <n v="1.0532133717573358"/>
    <n v="0.1154820922171443"/>
    <n v="2.1300448430493273E-2"/>
    <n v="20.110766391348449"/>
  </r>
  <r>
    <x v="32"/>
    <x v="2"/>
    <x v="8"/>
    <x v="2"/>
    <s v="Southern Europe"/>
    <x v="0"/>
    <x v="3"/>
    <n v="188212.79"/>
    <n v="191486.07999999999"/>
    <n v="1550"/>
    <n v="1573"/>
    <n v="116862.25"/>
    <n v="5587.89"/>
    <n v="1520938.68"/>
    <n v="13002"/>
    <n v="10"/>
    <n v="27"/>
    <n v="121.4276064516129"/>
    <n v="0.62090493425021753"/>
    <n v="0.98290585926663709"/>
    <n v="0.12374778317821467"/>
    <n v="1.7419354838709676E-2"/>
    <n v="33.682264683091468"/>
  </r>
  <r>
    <x v="32"/>
    <x v="2"/>
    <x v="8"/>
    <x v="2"/>
    <s v="Southern Europe"/>
    <x v="1"/>
    <x v="0"/>
    <n v="368446.97"/>
    <n v="368422.66"/>
    <n v="4846"/>
    <n v="4879"/>
    <n v="193654.3"/>
    <n v="6796.89"/>
    <n v="3602011.43"/>
    <n v="53086"/>
    <n v="20"/>
    <n v="46"/>
    <n v="76.031153528683447"/>
    <n v="0.52559612581425219"/>
    <n v="1.0000659839978354"/>
    <n v="0.10228922843812296"/>
    <n v="9.4923648369789511E-3"/>
    <n v="54.208170207256551"/>
  </r>
  <r>
    <x v="32"/>
    <x v="2"/>
    <x v="8"/>
    <x v="2"/>
    <s v="Southern Europe"/>
    <x v="1"/>
    <x v="1"/>
    <n v="391631.34"/>
    <n v="375944.62"/>
    <n v="2037"/>
    <n v="1981"/>
    <n v="241411.83"/>
    <n v="10746.06"/>
    <n v="2981644.01"/>
    <n v="17421"/>
    <n v="19"/>
    <n v="32"/>
    <n v="192.25888070692196"/>
    <n v="0.61642622880998232"/>
    <n v="1.0417261457285918"/>
    <n v="0.13134745083132848"/>
    <n v="1.5709376534118802E-2"/>
    <n v="36.444179541152764"/>
  </r>
  <r>
    <x v="32"/>
    <x v="2"/>
    <x v="8"/>
    <x v="2"/>
    <s v="Southern Europe"/>
    <x v="1"/>
    <x v="2"/>
    <n v="127359.3"/>
    <n v="121616.35"/>
    <n v="861"/>
    <n v="806"/>
    <n v="81370.73"/>
    <n v="6994.28"/>
    <n v="1093773.1599999999"/>
    <n v="8036"/>
    <n v="7"/>
    <n v="15"/>
    <n v="147.92020905923346"/>
    <n v="0.63890685642901612"/>
    <n v="1.0472218579163082"/>
    <n v="0.11644032296422414"/>
    <n v="1.7421602787456445E-2"/>
    <n v="18.20906512178523"/>
  </r>
  <r>
    <x v="32"/>
    <x v="2"/>
    <x v="8"/>
    <x v="2"/>
    <s v="Southern Europe"/>
    <x v="1"/>
    <x v="3"/>
    <n v="167002.38"/>
    <n v="162349.12"/>
    <n v="1375"/>
    <n v="1341"/>
    <n v="96320.97"/>
    <n v="4603.37"/>
    <n v="1390402.32"/>
    <n v="11904"/>
    <n v="7"/>
    <n v="18"/>
    <n v="121.45627636363636"/>
    <n v="0.5767640556978888"/>
    <n v="1.0286620586548298"/>
    <n v="0.12011083238123481"/>
    <n v="1.3090909090909091E-2"/>
    <n v="36.278287428557775"/>
  </r>
  <r>
    <x v="32"/>
    <x v="2"/>
    <x v="8"/>
    <x v="2"/>
    <s v="Southern Europe"/>
    <x v="2"/>
    <x v="0"/>
    <n v="44341.919999999998"/>
    <n v="44994.16"/>
    <n v="583"/>
    <n v="598"/>
    <n v="20820.54"/>
    <n v="813.59"/>
    <n v="569231.31999999995"/>
    <n v="8423"/>
    <n v="2"/>
    <n v="14"/>
    <n v="76.058181818181822"/>
    <n v="0.4695452970913303"/>
    <n v="0.98550389650567971"/>
    <n v="7.7897892196093499E-2"/>
    <n v="2.4013722126929673E-2"/>
    <n v="54.50155483720301"/>
  </r>
  <r>
    <x v="32"/>
    <x v="2"/>
    <x v="8"/>
    <x v="2"/>
    <s v="Southern Europe"/>
    <x v="2"/>
    <x v="1"/>
    <n v="42241.01"/>
    <n v="41654.720000000001"/>
    <n v="220"/>
    <n v="218"/>
    <n v="23666.38"/>
    <n v="1100.49"/>
    <n v="482331.87"/>
    <n v="2574"/>
    <n v="2"/>
    <n v="5"/>
    <n v="192.00459090909092"/>
    <n v="0.56027022081148159"/>
    <n v="1.0140749955827335"/>
    <n v="8.7576651321008503E-2"/>
    <n v="2.2727272727272728E-2"/>
    <n v="38.383819934756339"/>
  </r>
  <r>
    <x v="32"/>
    <x v="2"/>
    <x v="8"/>
    <x v="2"/>
    <s v="Southern Europe"/>
    <x v="2"/>
    <x v="2"/>
    <n v="12569.78"/>
    <n v="11838.51"/>
    <n v="85"/>
    <n v="80"/>
    <n v="7236.4"/>
    <n v="736.04"/>
    <n v="166044.01999999999"/>
    <n v="1184"/>
    <n v="1"/>
    <n v="1"/>
    <n v="147.87976470588237"/>
    <n v="0.57569822224414424"/>
    <n v="1.0617704423952001"/>
    <n v="7.5701491688770245E-2"/>
    <n v="1.1764705882352941E-2"/>
    <n v="17.077577305581219"/>
  </r>
  <r>
    <x v="32"/>
    <x v="2"/>
    <x v="8"/>
    <x v="2"/>
    <s v="Southern Europe"/>
    <x v="2"/>
    <x v="3"/>
    <n v="17228.23"/>
    <n v="17263.73"/>
    <n v="142"/>
    <n v="141"/>
    <n v="9179.0499999999993"/>
    <n v="536.6"/>
    <n v="213854.22"/>
    <n v="1871"/>
    <n v="1"/>
    <n v="2"/>
    <n v="121.32556338028169"/>
    <n v="0.53279123856600474"/>
    <n v="0.99794366570839554"/>
    <n v="8.0560626767150062E-2"/>
    <n v="1.4084507042253521E-2"/>
    <n v="32.106280283265001"/>
  </r>
  <r>
    <x v="32"/>
    <x v="2"/>
    <x v="8"/>
    <x v="3"/>
    <s v="Southern Europe"/>
    <x v="0"/>
    <x v="0"/>
    <n v="362691.71"/>
    <n v="364690.02"/>
    <n v="4770"/>
    <n v="4878"/>
    <n v="200856.19"/>
    <n v="6982.68"/>
    <n v="3400220.69"/>
    <n v="49893"/>
    <n v="14"/>
    <n v="70"/>
    <n v="76.035997903563953"/>
    <n v="0.55379316499955289"/>
    <n v="0.9945205245813965"/>
    <n v="0.10666710871640511"/>
    <n v="1.4675052410901468E-2"/>
    <n v="51.941619836509766"/>
  </r>
  <r>
    <x v="32"/>
    <x v="2"/>
    <x v="8"/>
    <x v="3"/>
    <s v="Southern Europe"/>
    <x v="0"/>
    <x v="1"/>
    <n v="362373"/>
    <n v="337264.03"/>
    <n v="1885"/>
    <n v="1747"/>
    <n v="237539.96"/>
    <n v="8756.58"/>
    <n v="2821243.93"/>
    <n v="16242"/>
    <n v="20"/>
    <n v="37"/>
    <n v="192.24031830238727"/>
    <n v="0.65551230362085477"/>
    <n v="1.0744490006835297"/>
    <n v="0.12844440572708649"/>
    <n v="1.9628647214854113E-2"/>
    <n v="41.382937174102217"/>
  </r>
  <r>
    <x v="32"/>
    <x v="2"/>
    <x v="8"/>
    <x v="3"/>
    <s v="Southern Europe"/>
    <x v="0"/>
    <x v="2"/>
    <n v="116534.11"/>
    <n v="101705.91"/>
    <n v="788"/>
    <n v="700"/>
    <n v="80609.34"/>
    <n v="5926.96"/>
    <n v="1001150.59"/>
    <n v="7563"/>
    <n v="6"/>
    <n v="13"/>
    <n v="147.88592639593909"/>
    <n v="0.69172313582692657"/>
    <n v="1.1457948707208854"/>
    <n v="0.11640018111561019"/>
    <n v="1.6497461928934011E-2"/>
    <n v="19.661700095833279"/>
  </r>
  <r>
    <x v="32"/>
    <x v="2"/>
    <x v="8"/>
    <x v="3"/>
    <s v="Southern Europe"/>
    <x v="0"/>
    <x v="3"/>
    <n v="168798.19"/>
    <n v="154674.74"/>
    <n v="1390"/>
    <n v="1261"/>
    <n v="106568.68"/>
    <n v="4664.75"/>
    <n v="1378565.39"/>
    <n v="12444"/>
    <n v="8"/>
    <n v="26"/>
    <n v="121.43754676258993"/>
    <n v="0.63133781233080755"/>
    <n v="1.0913106432246145"/>
    <n v="0.12244481924792847"/>
    <n v="1.870503597122302E-2"/>
    <n v="36.185902781499543"/>
  </r>
  <r>
    <x v="32"/>
    <x v="2"/>
    <x v="8"/>
    <x v="3"/>
    <s v="Southern Europe"/>
    <x v="1"/>
    <x v="0"/>
    <n v="330429.08"/>
    <n v="324225.18"/>
    <n v="4346"/>
    <n v="4196"/>
    <n v="174320.01"/>
    <n v="6520.44"/>
    <n v="3335400.74"/>
    <n v="48854"/>
    <n v="15"/>
    <n v="60"/>
    <n v="76.030621260929593"/>
    <n v="0.52755650319881042"/>
    <n v="1.0191345410001778"/>
    <n v="9.9067280293281934E-2"/>
    <n v="1.3805798435342844E-2"/>
    <n v="50.675886903337819"/>
  </r>
  <r>
    <x v="32"/>
    <x v="2"/>
    <x v="8"/>
    <x v="3"/>
    <s v="Southern Europe"/>
    <x v="1"/>
    <x v="1"/>
    <n v="366811"/>
    <n v="327683.45"/>
    <n v="1908"/>
    <n v="1705"/>
    <n v="227463.13"/>
    <n v="9549.32"/>
    <n v="2817314.43"/>
    <n v="15636"/>
    <n v="19"/>
    <n v="26"/>
    <n v="192.24895178197065"/>
    <n v="0.62010989310571385"/>
    <n v="1.1194065492169347"/>
    <n v="0.13019881490473181"/>
    <n v="1.3626834381551363E-2"/>
    <n v="38.412263909890967"/>
  </r>
  <r>
    <x v="32"/>
    <x v="2"/>
    <x v="8"/>
    <x v="3"/>
    <s v="Southern Europe"/>
    <x v="1"/>
    <x v="2"/>
    <n v="99038.65"/>
    <n v="85153.71"/>
    <n v="670"/>
    <n v="566"/>
    <n v="64022.38"/>
    <n v="5690.42"/>
    <n v="929579.64"/>
    <n v="6566"/>
    <n v="4"/>
    <n v="9"/>
    <n v="147.81888059701492"/>
    <n v="0.64643833493287728"/>
    <n v="1.1630573700194622"/>
    <n v="0.10654132872359381"/>
    <n v="1.3432835820895522E-2"/>
    <n v="17.404453449833227"/>
  </r>
  <r>
    <x v="32"/>
    <x v="2"/>
    <x v="8"/>
    <x v="3"/>
    <s v="Southern Europe"/>
    <x v="1"/>
    <x v="3"/>
    <n v="136348.31"/>
    <n v="126606.16"/>
    <n v="1123"/>
    <n v="1058"/>
    <n v="80001.8"/>
    <n v="4066.15"/>
    <n v="1283810.8600000001"/>
    <n v="11950"/>
    <n v="6"/>
    <n v="24"/>
    <n v="121.41434550311665"/>
    <n v="0.58674581298440742"/>
    <n v="1.0769484675943097"/>
    <n v="0.10620591727974632"/>
    <n v="2.1371326803205699E-2"/>
    <n v="33.532533231681072"/>
  </r>
  <r>
    <x v="32"/>
    <x v="2"/>
    <x v="8"/>
    <x v="3"/>
    <s v="Southern Europe"/>
    <x v="2"/>
    <x v="0"/>
    <n v="36634.339999999997"/>
    <n v="34941.08"/>
    <n v="482"/>
    <n v="454"/>
    <n v="17307.240000000002"/>
    <n v="709.79"/>
    <n v="475724.22"/>
    <n v="7084"/>
    <n v="2"/>
    <n v="16"/>
    <n v="76.004854771784224"/>
    <n v="0.47243214972618597"/>
    <n v="1.0484604368267951"/>
    <n v="7.7007514984206604E-2"/>
    <n v="3.3195020746887967E-2"/>
    <n v="51.612927767367808"/>
  </r>
  <r>
    <x v="32"/>
    <x v="2"/>
    <x v="8"/>
    <x v="3"/>
    <s v="Southern Europe"/>
    <x v="2"/>
    <x v="1"/>
    <n v="37768.050000000003"/>
    <n v="33781.599999999999"/>
    <n v="196"/>
    <n v="176"/>
    <n v="21168.67"/>
    <n v="982.46"/>
    <n v="412794.22"/>
    <n v="2203"/>
    <n v="2"/>
    <n v="4"/>
    <n v="192.69413265306125"/>
    <n v="0.56049147361327889"/>
    <n v="1.1180065479432593"/>
    <n v="9.1493650274463642E-2"/>
    <n v="2.0408163265306121E-2"/>
    <n v="38.442328440852556"/>
  </r>
  <r>
    <x v="32"/>
    <x v="2"/>
    <x v="8"/>
    <x v="3"/>
    <s v="Southern Europe"/>
    <x v="2"/>
    <x v="2"/>
    <n v="11189.2"/>
    <n v="9997.6299999999992"/>
    <n v="76"/>
    <n v="68"/>
    <n v="6500.29"/>
    <n v="562.05999999999995"/>
    <n v="143030"/>
    <n v="1046"/>
    <n v="1"/>
    <n v="2"/>
    <n v="147.22631578947369"/>
    <n v="0.58094323097272371"/>
    <n v="1.1191852469035164"/>
    <n v="7.8229742012165288E-2"/>
    <n v="2.6315789473684209E-2"/>
    <n v="19.907483186848381"/>
  </r>
  <r>
    <x v="32"/>
    <x v="2"/>
    <x v="8"/>
    <x v="3"/>
    <s v="Southern Europe"/>
    <x v="2"/>
    <x v="3"/>
    <n v="14416.91"/>
    <n v="14025.75"/>
    <n v="119"/>
    <n v="115"/>
    <n v="7607.29"/>
    <n v="408.84"/>
    <n v="185520.39"/>
    <n v="1617"/>
    <n v="1"/>
    <n v="2"/>
    <n v="121.15050420168068"/>
    <n v="0.527664388554829"/>
    <n v="1.0278887047038483"/>
    <n v="7.7710649487099492E-2"/>
    <n v="1.680672268907563E-2"/>
    <n v="35.262963506506217"/>
  </r>
  <r>
    <x v="32"/>
    <x v="2"/>
    <x v="8"/>
    <x v="4"/>
    <s v="Western Europe"/>
    <x v="0"/>
    <x v="0"/>
    <n v="280402.44"/>
    <n v="290524.48"/>
    <n v="3688"/>
    <n v="3795"/>
    <n v="159576.74"/>
    <n v="4637.47"/>
    <n v="1923899.47"/>
    <n v="26332"/>
    <n v="15"/>
    <n v="41"/>
    <n v="76.031030368763552"/>
    <n v="0.56909897075075377"/>
    <n v="0.96515942477549577"/>
    <n v="0.14574692928212096"/>
    <n v="1.1117136659436009E-2"/>
    <n v="60.464529150592888"/>
  </r>
  <r>
    <x v="32"/>
    <x v="2"/>
    <x v="8"/>
    <x v="4"/>
    <s v="Western Europe"/>
    <x v="0"/>
    <x v="1"/>
    <n v="283521.86"/>
    <n v="264445.92"/>
    <n v="1475"/>
    <n v="1383"/>
    <n v="184007.1"/>
    <n v="6711.94"/>
    <n v="1588205.19"/>
    <n v="8742"/>
    <n v="11"/>
    <n v="23"/>
    <n v="192.21821016949153"/>
    <n v="0.64900498324891076"/>
    <n v="1.0721355050590307"/>
    <n v="0.17851714739705643"/>
    <n v="1.5593220338983051E-2"/>
    <n v="42.241417533529798"/>
  </r>
  <r>
    <x v="32"/>
    <x v="2"/>
    <x v="8"/>
    <x v="4"/>
    <s v="Western Europe"/>
    <x v="0"/>
    <x v="2"/>
    <n v="79340.38"/>
    <n v="73987.64"/>
    <n v="537"/>
    <n v="492"/>
    <n v="54126.81"/>
    <n v="4775.68"/>
    <n v="548301.89"/>
    <n v="4140"/>
    <n v="4"/>
    <n v="9"/>
    <n v="147.74744878957171"/>
    <n v="0.68221011797523523"/>
    <n v="1.0723464081297904"/>
    <n v="0.14470199984172952"/>
    <n v="1.6759776536312849E-2"/>
    <n v="16.613420497185739"/>
  </r>
  <r>
    <x v="32"/>
    <x v="2"/>
    <x v="8"/>
    <x v="4"/>
    <s v="Western Europe"/>
    <x v="0"/>
    <x v="3"/>
    <n v="116665.92"/>
    <n v="114472.93"/>
    <n v="961"/>
    <n v="954"/>
    <n v="73354.13"/>
    <n v="3155.11"/>
    <n v="734868.37"/>
    <n v="6806"/>
    <n v="5"/>
    <n v="20"/>
    <n v="121.40054110301769"/>
    <n v="0.62875370973802813"/>
    <n v="1.0191572802408395"/>
    <n v="0.15875757450276434"/>
    <n v="2.081165452653486E-2"/>
    <n v="36.976815388369978"/>
  </r>
  <r>
    <x v="32"/>
    <x v="2"/>
    <x v="8"/>
    <x v="4"/>
    <s v="Western Europe"/>
    <x v="1"/>
    <x v="0"/>
    <n v="234574.42"/>
    <n v="240123.04"/>
    <n v="3085"/>
    <n v="3205"/>
    <n v="123450.16"/>
    <n v="4627.58"/>
    <n v="1734517.38"/>
    <n v="25624"/>
    <n v="11"/>
    <n v="50"/>
    <n v="76.03708914100487"/>
    <n v="0.52627289880968264"/>
    <n v="0.97689259639558124"/>
    <n v="0.13523901386332607"/>
    <n v="1.6207455429497569E-2"/>
    <n v="50.690516425431873"/>
  </r>
  <r>
    <x v="32"/>
    <x v="2"/>
    <x v="8"/>
    <x v="4"/>
    <s v="Western Europe"/>
    <x v="1"/>
    <x v="1"/>
    <n v="224508.01"/>
    <n v="224554.9"/>
    <n v="1168"/>
    <n v="1190"/>
    <n v="137357.99"/>
    <n v="5844.71"/>
    <n v="1438966.05"/>
    <n v="8377"/>
    <n v="10"/>
    <n v="23"/>
    <n v="192.21576198630137"/>
    <n v="0.61181776988714121"/>
    <n v="0.99979118692132751"/>
    <n v="0.15602036615109857"/>
    <n v="1.9691780821917807E-2"/>
    <n v="38.412172716867047"/>
  </r>
  <r>
    <x v="32"/>
    <x v="2"/>
    <x v="8"/>
    <x v="4"/>
    <s v="Western Europe"/>
    <x v="1"/>
    <x v="2"/>
    <n v="77244.990000000005"/>
    <n v="70910.12"/>
    <n v="522"/>
    <n v="475"/>
    <n v="49725.78"/>
    <n v="4353.49"/>
    <n v="514668.4"/>
    <n v="3588"/>
    <n v="3"/>
    <n v="5"/>
    <n v="147.97890804597702"/>
    <n v="0.6437411669028632"/>
    <n v="1.0893366137301701"/>
    <n v="0.15008691032905849"/>
    <n v="9.5785440613026813E-3"/>
    <n v="17.743233589602827"/>
  </r>
  <r>
    <x v="32"/>
    <x v="2"/>
    <x v="8"/>
    <x v="4"/>
    <s v="Western Europe"/>
    <x v="1"/>
    <x v="3"/>
    <n v="94664.5"/>
    <n v="95494.74"/>
    <n v="780"/>
    <n v="784"/>
    <n v="54598.28"/>
    <n v="2773.67"/>
    <n v="688332.88"/>
    <n v="6415"/>
    <n v="5"/>
    <n v="17"/>
    <n v="121.36474358974358"/>
    <n v="0.57675559475833071"/>
    <n v="0.99130590857674461"/>
    <n v="0.13752720921888839"/>
    <n v="2.1794871794871794E-2"/>
    <n v="34.129690987031623"/>
  </r>
  <r>
    <x v="32"/>
    <x v="2"/>
    <x v="8"/>
    <x v="4"/>
    <s v="Western Europe"/>
    <x v="2"/>
    <x v="0"/>
    <n v="32313.96"/>
    <n v="33224.44"/>
    <n v="425"/>
    <n v="443"/>
    <n v="15301.34"/>
    <n v="567.88"/>
    <n v="343075.47"/>
    <n v="5032"/>
    <n v="1"/>
    <n v="7"/>
    <n v="76.032847058823521"/>
    <n v="0.4735210416798189"/>
    <n v="0.97259607686389893"/>
    <n v="9.4189071576583433E-2"/>
    <n v="1.6470588235294119E-2"/>
    <n v="56.902796365429317"/>
  </r>
  <r>
    <x v="32"/>
    <x v="2"/>
    <x v="8"/>
    <x v="4"/>
    <s v="Western Europe"/>
    <x v="2"/>
    <x v="1"/>
    <n v="31041.46"/>
    <n v="30424.62"/>
    <n v="161"/>
    <n v="160"/>
    <n v="17149.36"/>
    <n v="786.7"/>
    <n v="274983.46999999997"/>
    <n v="1591"/>
    <n v="2"/>
    <n v="5"/>
    <n v="192.80409937888197"/>
    <n v="0.55246628219162375"/>
    <n v="1.020274369901744"/>
    <n v="0.11288482176765026"/>
    <n v="3.1055900621118012E-2"/>
    <n v="39.457811109698739"/>
  </r>
  <r>
    <x v="32"/>
    <x v="2"/>
    <x v="8"/>
    <x v="4"/>
    <s v="Western Europe"/>
    <x v="2"/>
    <x v="2"/>
    <n v="10434.14"/>
    <n v="9808.5"/>
    <n v="71"/>
    <n v="68"/>
    <n v="6113.43"/>
    <n v="606.41"/>
    <n v="98275.55"/>
    <n v="755"/>
    <n v="1"/>
    <n v="1"/>
    <n v="146.95971830985914"/>
    <n v="0.5859064570726481"/>
    <n v="1.0637854921751542"/>
    <n v="0.10617228802077423"/>
    <n v="1.4084507042253521E-2"/>
    <n v="17.206411503768077"/>
  </r>
  <r>
    <x v="32"/>
    <x v="2"/>
    <x v="8"/>
    <x v="4"/>
    <s v="Western Europe"/>
    <x v="2"/>
    <x v="3"/>
    <n v="13060.05"/>
    <n v="12832.92"/>
    <n v="108"/>
    <n v="104"/>
    <n v="6946.32"/>
    <n v="373.79"/>
    <n v="129415.51"/>
    <n v="1180"/>
    <n v="1"/>
    <n v="3"/>
    <n v="120.92638888888888"/>
    <n v="0.53187545223793176"/>
    <n v="1.0176990116045295"/>
    <n v="0.10091564759123539"/>
    <n v="2.7777777777777776E-2"/>
    <n v="34.939538243398694"/>
  </r>
  <r>
    <x v="32"/>
    <x v="2"/>
    <x v="8"/>
    <x v="5"/>
    <s v="Central &amp; Eastern Europe"/>
    <x v="0"/>
    <x v="0"/>
    <n v="209117.14"/>
    <n v="198307.5"/>
    <n v="2750"/>
    <n v="2601"/>
    <n v="116985.43"/>
    <n v="4094.65"/>
    <n v="2427923.44"/>
    <n v="36134"/>
    <n v="11"/>
    <n v="32"/>
    <n v="76.042596363636363"/>
    <n v="0.55942535365585044"/>
    <n v="1.0545094865297582"/>
    <n v="8.6130038762672029E-2"/>
    <n v="1.1636363636363636E-2"/>
    <n v="51.070821681950839"/>
  </r>
  <r>
    <x v="32"/>
    <x v="2"/>
    <x v="8"/>
    <x v="5"/>
    <s v="Central &amp; Eastern Europe"/>
    <x v="0"/>
    <x v="1"/>
    <n v="230450.93"/>
    <n v="207625.59"/>
    <n v="1199"/>
    <n v="1061"/>
    <n v="152404.44"/>
    <n v="5387.63"/>
    <n v="2074952.91"/>
    <n v="12080"/>
    <n v="10"/>
    <n v="20"/>
    <n v="192.20261050875729"/>
    <n v="0.66133141662739225"/>
    <n v="1.1099351000038098"/>
    <n v="0.11106320962242945"/>
    <n v="1.6680567139282735E-2"/>
    <n v="42.774082481536404"/>
  </r>
  <r>
    <x v="32"/>
    <x v="2"/>
    <x v="8"/>
    <x v="5"/>
    <s v="Central &amp; Eastern Europe"/>
    <x v="0"/>
    <x v="2"/>
    <n v="70845.990000000005"/>
    <n v="62639.58"/>
    <n v="479"/>
    <n v="429"/>
    <n v="48291.67"/>
    <n v="3771.86"/>
    <n v="716174.56"/>
    <n v="5019"/>
    <n v="3"/>
    <n v="10"/>
    <n v="147.90394572025053"/>
    <n v="0.6816429553740444"/>
    <n v="1.1310099780362513"/>
    <n v="9.8922796140650401E-2"/>
    <n v="2.0876826722338204E-2"/>
    <n v="18.782772955517967"/>
  </r>
  <r>
    <x v="32"/>
    <x v="2"/>
    <x v="8"/>
    <x v="5"/>
    <s v="Central &amp; Eastern Europe"/>
    <x v="0"/>
    <x v="3"/>
    <n v="100008.11"/>
    <n v="97694.5"/>
    <n v="824"/>
    <n v="797"/>
    <n v="62979.74"/>
    <n v="3293.48"/>
    <n v="985957.18"/>
    <n v="8400"/>
    <n v="6"/>
    <n v="16"/>
    <n v="121.36906553398059"/>
    <n v="0.62974632757283378"/>
    <n v="1.0236820905987543"/>
    <n v="0.10143250845843022"/>
    <n v="1.9417475728155338E-2"/>
    <n v="30.365482711296259"/>
  </r>
  <r>
    <x v="32"/>
    <x v="2"/>
    <x v="8"/>
    <x v="5"/>
    <s v="Central &amp; Eastern Europe"/>
    <x v="1"/>
    <x v="0"/>
    <n v="184266.91"/>
    <n v="182012.66"/>
    <n v="2424"/>
    <n v="2371"/>
    <n v="97689.71"/>
    <n v="3564.65"/>
    <n v="2187025.29"/>
    <n v="29771"/>
    <n v="8"/>
    <n v="23"/>
    <n v="76.017702145214528"/>
    <n v="0.53015329773533404"/>
    <n v="1.0123851274960765"/>
    <n v="8.4254585826028558E-2"/>
    <n v="9.4884488448844888E-3"/>
    <n v="51.69284782517218"/>
  </r>
  <r>
    <x v="32"/>
    <x v="2"/>
    <x v="8"/>
    <x v="5"/>
    <s v="Central &amp; Eastern Europe"/>
    <x v="1"/>
    <x v="1"/>
    <n v="179644.34"/>
    <n v="164090.06"/>
    <n v="934"/>
    <n v="869"/>
    <n v="109642.02"/>
    <n v="4762.88"/>
    <n v="1862982.19"/>
    <n v="10601"/>
    <n v="9"/>
    <n v="18"/>
    <n v="192.33869379014988"/>
    <n v="0.61032827418887792"/>
    <n v="1.0947911165368578"/>
    <n v="9.6428372189645034E-2"/>
    <n v="1.9271948608137045E-2"/>
    <n v="37.717586838215531"/>
  </r>
  <r>
    <x v="32"/>
    <x v="2"/>
    <x v="8"/>
    <x v="5"/>
    <s v="Central &amp; Eastern Europe"/>
    <x v="1"/>
    <x v="2"/>
    <n v="63485.23"/>
    <n v="57807.23"/>
    <n v="429"/>
    <n v="396"/>
    <n v="40588.769999999997"/>
    <n v="3795.16"/>
    <n v="634447.07999999996"/>
    <n v="4676"/>
    <n v="3"/>
    <n v="6"/>
    <n v="147.98421911421912"/>
    <n v="0.63934193827446151"/>
    <n v="1.0982230077448789"/>
    <n v="0.10006386978721694"/>
    <n v="1.3986013986013986E-2"/>
    <n v="16.727945593861659"/>
  </r>
  <r>
    <x v="32"/>
    <x v="2"/>
    <x v="8"/>
    <x v="5"/>
    <s v="Central &amp; Eastern Europe"/>
    <x v="1"/>
    <x v="3"/>
    <n v="82877.759999999995"/>
    <n v="80765.509999999995"/>
    <n v="682"/>
    <n v="663"/>
    <n v="48363.71"/>
    <n v="2541.67"/>
    <n v="910488.79"/>
    <n v="7767"/>
    <n v="4"/>
    <n v="10"/>
    <n v="121.521642228739"/>
    <n v="0.58355474375755334"/>
    <n v="1.0261528714422778"/>
    <n v="9.1025568804641729E-2"/>
    <n v="1.466275659824047E-2"/>
    <n v="32.60760051462227"/>
  </r>
  <r>
    <x v="32"/>
    <x v="2"/>
    <x v="8"/>
    <x v="5"/>
    <s v="Central &amp; Eastern Europe"/>
    <x v="2"/>
    <x v="0"/>
    <n v="22327.67"/>
    <n v="22803.45"/>
    <n v="294"/>
    <n v="301"/>
    <n v="10726.78"/>
    <n v="396.53"/>
    <n v="349233.7"/>
    <n v="5172"/>
    <n v="1"/>
    <n v="9"/>
    <n v="75.944455782312914"/>
    <n v="0.48042540936873401"/>
    <n v="0.97913561325150356"/>
    <n v="6.3933320295263593E-2"/>
    <n v="3.0612244897959183E-2"/>
    <n v="56.307643810052205"/>
  </r>
  <r>
    <x v="32"/>
    <x v="2"/>
    <x v="8"/>
    <x v="5"/>
    <s v="Central &amp; Eastern Europe"/>
    <x v="2"/>
    <x v="1"/>
    <n v="21363.41"/>
    <n v="19613.21"/>
    <n v="111"/>
    <n v="100"/>
    <n v="11852.26"/>
    <n v="565.72"/>
    <n v="301201.03999999998"/>
    <n v="1688"/>
    <n v="1"/>
    <n v="2"/>
    <n v="192.46315315315314"/>
    <n v="0.55479251673773056"/>
    <n v="1.0892357752759492"/>
    <n v="7.0927411140413066E-2"/>
    <n v="1.8018018018018018E-2"/>
    <n v="37.763222088665771"/>
  </r>
  <r>
    <x v="32"/>
    <x v="2"/>
    <x v="8"/>
    <x v="5"/>
    <s v="Central &amp; Eastern Europe"/>
    <x v="2"/>
    <x v="2"/>
    <n v="7135.12"/>
    <n v="6535.85"/>
    <n v="48"/>
    <n v="44"/>
    <n v="4122.42"/>
    <n v="404.41"/>
    <n v="99952.48"/>
    <n v="760"/>
    <n v="0"/>
    <n v="1"/>
    <n v="148.64833333333334"/>
    <n v="0.57776463465225536"/>
    <n v="1.0916896807607273"/>
    <n v="7.1385122210074231E-2"/>
    <n v="2.0833333333333332E-2"/>
    <n v="17.643282807052248"/>
  </r>
  <r>
    <x v="32"/>
    <x v="2"/>
    <x v="8"/>
    <x v="5"/>
    <s v="Central &amp; Eastern Europe"/>
    <x v="2"/>
    <x v="3"/>
    <n v="8748.4599999999991"/>
    <n v="8132.82"/>
    <n v="72"/>
    <n v="68"/>
    <n v="4627.92"/>
    <n v="274.17"/>
    <n v="135739.37"/>
    <n v="1188"/>
    <n v="0"/>
    <n v="2"/>
    <n v="121.50638888888888"/>
    <n v="0.52899824654853544"/>
    <n v="1.0756982202975105"/>
    <n v="6.4450424368405423E-2"/>
    <n v="2.7777777777777776E-2"/>
    <n v="31.908888645730745"/>
  </r>
  <r>
    <x v="32"/>
    <x v="2"/>
    <x v="8"/>
    <x v="6"/>
    <s v="DACH"/>
    <x v="0"/>
    <x v="0"/>
    <n v="228238.5"/>
    <n v="232140.67"/>
    <n v="3002"/>
    <n v="3040"/>
    <n v="128244.58"/>
    <n v="3712.78"/>
    <n v="1510899.82"/>
    <n v="21038"/>
    <n v="10"/>
    <n v="62"/>
    <n v="76.028814123917385"/>
    <n v="0.56188846316462826"/>
    <n v="0.98319049393628433"/>
    <n v="0.15106130597063674"/>
    <n v="2.0652898067954697E-2"/>
    <n v="61.473747434536918"/>
  </r>
  <r>
    <x v="32"/>
    <x v="2"/>
    <x v="8"/>
    <x v="6"/>
    <s v="DACH"/>
    <x v="0"/>
    <x v="1"/>
    <n v="232211.12"/>
    <n v="228512.77"/>
    <n v="1208"/>
    <n v="1192"/>
    <n v="153091.42000000001"/>
    <n v="6143.13"/>
    <n v="1285102.8799999999"/>
    <n v="6999"/>
    <n v="9"/>
    <n v="24"/>
    <n v="192.22774834437087"/>
    <n v="0.65927686839458854"/>
    <n v="1.0161844346817028"/>
    <n v="0.1806945759860098"/>
    <n v="1.9867549668874173E-2"/>
    <n v="37.80013120347445"/>
  </r>
  <r>
    <x v="32"/>
    <x v="2"/>
    <x v="8"/>
    <x v="6"/>
    <s v="DACH"/>
    <x v="0"/>
    <x v="2"/>
    <n v="65965.460000000006"/>
    <n v="58766.58"/>
    <n v="446"/>
    <n v="405"/>
    <n v="45361.54"/>
    <n v="3317.61"/>
    <n v="429226.75"/>
    <n v="3140"/>
    <n v="3"/>
    <n v="6"/>
    <n v="147.90461883408074"/>
    <n v="0.6876559338781234"/>
    <n v="1.1224995567208438"/>
    <n v="0.15368441039613678"/>
    <n v="1.3452914798206279E-2"/>
    <n v="19.883428130491531"/>
  </r>
  <r>
    <x v="32"/>
    <x v="2"/>
    <x v="8"/>
    <x v="6"/>
    <s v="DACH"/>
    <x v="0"/>
    <x v="3"/>
    <n v="89782.25"/>
    <n v="87139.75"/>
    <n v="739"/>
    <n v="732"/>
    <n v="55402.35"/>
    <n v="2454.12"/>
    <n v="578415.19999999995"/>
    <n v="4861"/>
    <n v="4"/>
    <n v="15"/>
    <n v="121.49154262516915"/>
    <n v="0.61707464448707849"/>
    <n v="1.0303248517467631"/>
    <n v="0.15522111106347136"/>
    <n v="2.0297699594046009E-2"/>
    <n v="36.584294981500499"/>
  </r>
  <r>
    <x v="32"/>
    <x v="2"/>
    <x v="8"/>
    <x v="6"/>
    <s v="DACH"/>
    <x v="1"/>
    <x v="0"/>
    <n v="175705.05"/>
    <n v="185834.6"/>
    <n v="2311"/>
    <n v="2451"/>
    <n v="91693.02"/>
    <n v="3372.01"/>
    <n v="1261340.31"/>
    <n v="18332"/>
    <n v="9"/>
    <n v="43"/>
    <n v="76.029878840328863"/>
    <n v="0.52185762446782269"/>
    <n v="0.94549158229952868"/>
    <n v="0.13930027337348791"/>
    <n v="1.8606663781912593E-2"/>
    <n v="52.106918425508816"/>
  </r>
  <r>
    <x v="32"/>
    <x v="2"/>
    <x v="8"/>
    <x v="6"/>
    <s v="DACH"/>
    <x v="1"/>
    <x v="1"/>
    <n v="189499.66"/>
    <n v="181877.32"/>
    <n v="986"/>
    <n v="952"/>
    <n v="116702.13"/>
    <n v="4649.57"/>
    <n v="1079624.8500000001"/>
    <n v="6136"/>
    <n v="8"/>
    <n v="12"/>
    <n v="192.19032454361056"/>
    <n v="0.61584347961363095"/>
    <n v="1.0419092386010527"/>
    <n v="0.17552361822720178"/>
    <n v="1.2170385395537525E-2"/>
    <n v="40.756383923674669"/>
  </r>
  <r>
    <x v="32"/>
    <x v="2"/>
    <x v="8"/>
    <x v="6"/>
    <s v="DACH"/>
    <x v="1"/>
    <x v="2"/>
    <n v="56593.53"/>
    <n v="50635.19"/>
    <n v="383"/>
    <n v="347"/>
    <n v="35711.33"/>
    <n v="2850.85"/>
    <n v="357147.2"/>
    <n v="2719"/>
    <n v="3"/>
    <n v="6"/>
    <n v="147.76378590078329"/>
    <n v="0.63101435800170091"/>
    <n v="1.117671919469444"/>
    <n v="0.15845995712692132"/>
    <n v="1.5665796344647518E-2"/>
    <n v="19.851458336987214"/>
  </r>
  <r>
    <x v="32"/>
    <x v="2"/>
    <x v="8"/>
    <x v="6"/>
    <s v="DACH"/>
    <x v="1"/>
    <x v="3"/>
    <n v="81497.179999999993"/>
    <n v="81603.39"/>
    <n v="671"/>
    <n v="670"/>
    <n v="46722.07"/>
    <n v="2344.16"/>
    <n v="511303.43"/>
    <n v="4428"/>
    <n v="3"/>
    <n v="14"/>
    <n v="121.45630402384499"/>
    <n v="0.57329676928698636"/>
    <n v="0.99869846093403714"/>
    <n v="0.15939102931501944"/>
    <n v="2.0864381520119227E-2"/>
    <n v="34.766048392601185"/>
  </r>
  <r>
    <x v="32"/>
    <x v="2"/>
    <x v="8"/>
    <x v="6"/>
    <s v="DACH"/>
    <x v="2"/>
    <x v="0"/>
    <n v="20484.419999999998"/>
    <n v="20830.66"/>
    <n v="269"/>
    <n v="270"/>
    <n v="9809.83"/>
    <n v="335.44"/>
    <n v="195643.22"/>
    <n v="2695"/>
    <n v="1"/>
    <n v="9"/>
    <n v="76.150260223048321"/>
    <n v="0.47889225079352993"/>
    <n v="0.98337834710950101"/>
    <n v="0.10470293833847141"/>
    <n v="3.3457249070631967E-2"/>
    <n v="61.067314571905555"/>
  </r>
  <r>
    <x v="32"/>
    <x v="2"/>
    <x v="8"/>
    <x v="6"/>
    <s v="DACH"/>
    <x v="2"/>
    <x v="1"/>
    <n v="19736.78"/>
    <n v="19513.650000000001"/>
    <n v="103"/>
    <n v="101"/>
    <n v="10870.27"/>
    <n v="506.14"/>
    <n v="161335.07999999999"/>
    <n v="882"/>
    <n v="1"/>
    <n v="3"/>
    <n v="191.61922330097087"/>
    <n v="0.55076207973134428"/>
    <n v="1.0114345599106265"/>
    <n v="0.12233408877969999"/>
    <n v="2.9126213592233011E-2"/>
    <n v="38.994705022325839"/>
  </r>
  <r>
    <x v="32"/>
    <x v="2"/>
    <x v="8"/>
    <x v="6"/>
    <s v="DACH"/>
    <x v="2"/>
    <x v="2"/>
    <n v="6192.23"/>
    <n v="5719.66"/>
    <n v="42"/>
    <n v="38"/>
    <n v="3615.25"/>
    <n v="316.77"/>
    <n v="56237.01"/>
    <n v="395"/>
    <n v="0"/>
    <n v="1"/>
    <n v="147.43404761904762"/>
    <n v="0.58383651770040845"/>
    <n v="1.0826220439676484"/>
    <n v="0.11010951684664599"/>
    <n v="2.3809523809523808E-2"/>
    <n v="19.548031694920606"/>
  </r>
  <r>
    <x v="32"/>
    <x v="2"/>
    <x v="8"/>
    <x v="6"/>
    <s v="DACH"/>
    <x v="2"/>
    <x v="3"/>
    <n v="8930.26"/>
    <n v="8610.56"/>
    <n v="74"/>
    <n v="71"/>
    <n v="4675.55"/>
    <n v="247.76"/>
    <n v="79695.23"/>
    <n v="711"/>
    <n v="0"/>
    <n v="2"/>
    <n v="120.67918918918919"/>
    <n v="0.52356258384414345"/>
    <n v="1.0371288278578863"/>
    <n v="0.11205513805531399"/>
    <n v="2.7027027027027029E-2"/>
    <n v="36.043994187923801"/>
  </r>
  <r>
    <x v="33"/>
    <x v="2"/>
    <x v="9"/>
    <x v="0"/>
    <s v="DACH"/>
    <x v="0"/>
    <x v="0"/>
    <n v="1295920.8999999999"/>
    <n v="1241590.79"/>
    <n v="17044"/>
    <n v="16476"/>
    <n v="725346.52"/>
    <n v="25394.25"/>
    <n v="7244274.79"/>
    <n v="98130"/>
    <n v="48"/>
    <n v="283"/>
    <n v="76.033847688336067"/>
    <n v="0.55971511841502064"/>
    <n v="1.0437584673127287"/>
    <n v="0.17888897613172952"/>
    <n v="1.6604083548462802E-2"/>
    <n v="51.032060407375681"/>
  </r>
  <r>
    <x v="33"/>
    <x v="2"/>
    <x v="9"/>
    <x v="0"/>
    <s v="DACH"/>
    <x v="0"/>
    <x v="1"/>
    <n v="1289246.6499999999"/>
    <n v="1210821.58"/>
    <n v="6706"/>
    <n v="6276"/>
    <n v="852664.45"/>
    <n v="30716.080000000002"/>
    <n v="6208450.25"/>
    <n v="35536"/>
    <n v="57"/>
    <n v="79"/>
    <n v="192.25270653146436"/>
    <n v="0.66136642666475032"/>
    <n v="1.0647701290556779"/>
    <n v="0.20765997923555882"/>
    <n v="1.1780495079033702E-2"/>
    <n v="41.973020320301281"/>
  </r>
  <r>
    <x v="33"/>
    <x v="2"/>
    <x v="9"/>
    <x v="0"/>
    <s v="DACH"/>
    <x v="0"/>
    <x v="2"/>
    <n v="358019.54"/>
    <n v="312763.19"/>
    <n v="2422"/>
    <n v="2094"/>
    <n v="245762.57"/>
    <n v="19038.439999999999"/>
    <n v="2048071.52"/>
    <n v="15301"/>
    <n v="16"/>
    <n v="35"/>
    <n v="147.8197935590421"/>
    <n v="0.68645015855838487"/>
    <n v="1.1446984538046181"/>
    <n v="0.17480812388817357"/>
    <n v="1.4450867052023121E-2"/>
    <n v="18.805088021917761"/>
  </r>
  <r>
    <x v="33"/>
    <x v="2"/>
    <x v="9"/>
    <x v="0"/>
    <s v="DACH"/>
    <x v="0"/>
    <x v="3"/>
    <n v="502018.88"/>
    <n v="488140.52"/>
    <n v="4134"/>
    <n v="4047"/>
    <n v="315639.65000000002"/>
    <n v="14277.5"/>
    <n v="2883608.94"/>
    <n v="24550"/>
    <n v="23"/>
    <n v="35"/>
    <n v="121.43659409772617"/>
    <n v="0.62874059636960267"/>
    <n v="1.028431075543575"/>
    <n v="0.17409395325289845"/>
    <n v="8.4663763909046934E-3"/>
    <n v="35.161539485203996"/>
  </r>
  <r>
    <x v="33"/>
    <x v="2"/>
    <x v="9"/>
    <x v="0"/>
    <s v="DACH"/>
    <x v="1"/>
    <x v="0"/>
    <n v="991264.23"/>
    <n v="958951.07"/>
    <n v="13037"/>
    <n v="12760"/>
    <n v="517997.54"/>
    <n v="17324.22"/>
    <n v="5834080.8600000003"/>
    <n v="84163"/>
    <n v="40"/>
    <n v="120"/>
    <n v="76.034688195136923"/>
    <n v="0.52256252603808773"/>
    <n v="1.0336963595024717"/>
    <n v="0.16990923742527625"/>
    <n v="9.2045716038966028E-3"/>
    <n v="57.218404638130892"/>
  </r>
  <r>
    <x v="33"/>
    <x v="2"/>
    <x v="9"/>
    <x v="0"/>
    <s v="DACH"/>
    <x v="1"/>
    <x v="1"/>
    <n v="959254.97"/>
    <n v="878883.14"/>
    <n v="4989"/>
    <n v="4590"/>
    <n v="591071.26"/>
    <n v="21868.11"/>
    <n v="5090247.01"/>
    <n v="27432"/>
    <n v="48"/>
    <n v="43"/>
    <n v="192.27399679294447"/>
    <n v="0.61617742778022822"/>
    <n v="1.0914476866628708"/>
    <n v="0.1884495915651056"/>
    <n v="8.6189617157747048E-3"/>
    <n v="43.865472141854049"/>
  </r>
  <r>
    <x v="33"/>
    <x v="2"/>
    <x v="9"/>
    <x v="0"/>
    <s v="DACH"/>
    <x v="1"/>
    <x v="2"/>
    <n v="320274.55"/>
    <n v="291748.51"/>
    <n v="2166"/>
    <n v="1965"/>
    <n v="204256.11"/>
    <n v="17111.55"/>
    <n v="1809831.36"/>
    <n v="13536"/>
    <n v="14"/>
    <n v="25"/>
    <n v="147.86451985226222"/>
    <n v="0.63775317145867505"/>
    <n v="1.0977761291737187"/>
    <n v="0.17696375313112045"/>
    <n v="1.1542012927054479E-2"/>
    <n v="18.716863755767303"/>
  </r>
  <r>
    <x v="33"/>
    <x v="2"/>
    <x v="9"/>
    <x v="0"/>
    <s v="DACH"/>
    <x v="1"/>
    <x v="3"/>
    <n v="451334.19"/>
    <n v="421234.79"/>
    <n v="3717"/>
    <n v="3514"/>
    <n v="263895.53000000003"/>
    <n v="13330.61"/>
    <n v="2478386.67"/>
    <n v="22853"/>
    <n v="25"/>
    <n v="75"/>
    <n v="121.42431799838579"/>
    <n v="0.58470095075225748"/>
    <n v="1.0714551616213848"/>
    <n v="0.18210806064414478"/>
    <n v="2.0177562550443905E-2"/>
    <n v="33.856979538070647"/>
  </r>
  <r>
    <x v="33"/>
    <x v="2"/>
    <x v="9"/>
    <x v="0"/>
    <s v="DACH"/>
    <x v="2"/>
    <x v="0"/>
    <n v="115529.09"/>
    <n v="113729.75"/>
    <n v="1519"/>
    <n v="1496"/>
    <n v="55115.67"/>
    <n v="2252.3000000000002"/>
    <n v="931808.29"/>
    <n v="13881"/>
    <n v="6"/>
    <n v="27"/>
    <n v="76.056017116524032"/>
    <n v="0.4770717920482192"/>
    <n v="1.015821190145938"/>
    <n v="0.12398375421193129"/>
    <n v="1.7774851876234364E-2"/>
    <n v="51.293828530835142"/>
  </r>
  <r>
    <x v="33"/>
    <x v="2"/>
    <x v="9"/>
    <x v="0"/>
    <s v="DACH"/>
    <x v="2"/>
    <x v="1"/>
    <n v="118710.02"/>
    <n v="108049.66"/>
    <n v="617"/>
    <n v="556"/>
    <n v="64964.12"/>
    <n v="3107.6"/>
    <n v="820881.81"/>
    <n v="4630"/>
    <n v="6"/>
    <n v="12"/>
    <n v="192.3987358184765"/>
    <n v="0.54725051853247098"/>
    <n v="1.0986616709390848"/>
    <n v="0.14461280363856521"/>
    <n v="1.9448946515397084E-2"/>
    <n v="38.199903462479085"/>
  </r>
  <r>
    <x v="33"/>
    <x v="2"/>
    <x v="9"/>
    <x v="0"/>
    <s v="DACH"/>
    <x v="2"/>
    <x v="2"/>
    <n v="33409.18"/>
    <n v="30798.560000000001"/>
    <n v="226"/>
    <n v="212"/>
    <n v="19461.009999999998"/>
    <n v="1862.38"/>
    <n v="265497.90000000002"/>
    <n v="2017"/>
    <n v="2"/>
    <n v="3"/>
    <n v="147.82823008849559"/>
    <n v="0.58250486842239169"/>
    <n v="1.0847643526190835"/>
    <n v="0.1258359482316056"/>
    <n v="1.3274336283185841E-2"/>
    <n v="17.938970564546441"/>
  </r>
  <r>
    <x v="33"/>
    <x v="2"/>
    <x v="9"/>
    <x v="0"/>
    <s v="DACH"/>
    <x v="2"/>
    <x v="3"/>
    <n v="48178.5"/>
    <n v="46823.13"/>
    <n v="397"/>
    <n v="385"/>
    <n v="25628.18"/>
    <n v="1430.27"/>
    <n v="380585.21"/>
    <n v="3381"/>
    <n v="2"/>
    <n v="11"/>
    <n v="121.35642317380352"/>
    <n v="0.53194225640067661"/>
    <n v="1.0289465911398918"/>
    <n v="0.12659057350126662"/>
    <n v="2.7707808564231738E-2"/>
    <n v="33.684898655498614"/>
  </r>
  <r>
    <x v="33"/>
    <x v="2"/>
    <x v="9"/>
    <x v="1"/>
    <s v="Western Europe"/>
    <x v="0"/>
    <x v="0"/>
    <n v="590669.66"/>
    <n v="635365.71"/>
    <n v="7769"/>
    <n v="8303"/>
    <n v="333141.53000000003"/>
    <n v="10946.57"/>
    <n v="5243148.6900000004"/>
    <n v="73490"/>
    <n v="25"/>
    <n v="112"/>
    <n v="76.029046209293355"/>
    <n v="0.56400650407539132"/>
    <n v="0.92965303399832522"/>
    <n v="0.1126555234122113"/>
    <n v="1.4416269790191788E-2"/>
    <n v="53.959337034340443"/>
  </r>
  <r>
    <x v="33"/>
    <x v="2"/>
    <x v="9"/>
    <x v="1"/>
    <s v="Western Europe"/>
    <x v="0"/>
    <x v="1"/>
    <n v="636854.09"/>
    <n v="694227.54"/>
    <n v="3312"/>
    <n v="3639"/>
    <n v="420796.54"/>
    <n v="15550.07"/>
    <n v="4401153.5599999996"/>
    <n v="25625"/>
    <n v="23"/>
    <n v="44"/>
    <n v="192.2868629227053"/>
    <n v="0.66074246300278927"/>
    <n v="0.91735641890553632"/>
    <n v="0.14470162908835202"/>
    <n v="1.3285024154589372E-2"/>
    <n v="40.95506258171185"/>
  </r>
  <r>
    <x v="33"/>
    <x v="2"/>
    <x v="9"/>
    <x v="1"/>
    <s v="Western Europe"/>
    <x v="0"/>
    <x v="2"/>
    <n v="201517.14"/>
    <n v="204404.22"/>
    <n v="1363"/>
    <n v="1381"/>
    <n v="138678.93"/>
    <n v="10012.290000000001"/>
    <n v="1532511.88"/>
    <n v="10921"/>
    <n v="10"/>
    <n v="24"/>
    <n v="147.84823184152606"/>
    <n v="0.68817436571400326"/>
    <n v="0.98587563407448253"/>
    <n v="0.13149466743448673"/>
    <n v="1.7608217168011739E-2"/>
    <n v="20.126977944106692"/>
  </r>
  <r>
    <x v="33"/>
    <x v="2"/>
    <x v="9"/>
    <x v="1"/>
    <s v="Western Europe"/>
    <x v="0"/>
    <x v="3"/>
    <n v="245109.12"/>
    <n v="254497.64"/>
    <n v="2018"/>
    <n v="2111"/>
    <n v="153885.84"/>
    <n v="7347.95"/>
    <n v="1992584.79"/>
    <n v="17307"/>
    <n v="10"/>
    <n v="40"/>
    <n v="121.46140733399405"/>
    <n v="0.62782584344474823"/>
    <n v="0.96310959897309845"/>
    <n v="0.12301063484480376"/>
    <n v="1.9821605550049554E-2"/>
    <n v="33.357483379718154"/>
  </r>
  <r>
    <x v="33"/>
    <x v="2"/>
    <x v="9"/>
    <x v="1"/>
    <s v="Western Europe"/>
    <x v="1"/>
    <x v="0"/>
    <n v="567874.31999999995"/>
    <n v="605665.81999999995"/>
    <n v="7469"/>
    <n v="7966"/>
    <n v="301152.51"/>
    <n v="9336.7099999999991"/>
    <n v="5081709.74"/>
    <n v="72838"/>
    <n v="31"/>
    <n v="115"/>
    <n v="76.030836792073899"/>
    <n v="0.5303154226097071"/>
    <n v="0.93760338002894072"/>
    <n v="0.111748672996817"/>
    <n v="1.5396974159860757E-2"/>
    <n v="60.821672730544272"/>
  </r>
  <r>
    <x v="33"/>
    <x v="2"/>
    <x v="9"/>
    <x v="1"/>
    <s v="Western Europe"/>
    <x v="1"/>
    <x v="1"/>
    <n v="551109.47"/>
    <n v="588741.56999999995"/>
    <n v="2866"/>
    <n v="3079"/>
    <n v="340497.19"/>
    <n v="12987.48"/>
    <n v="4167694.77"/>
    <n v="23717"/>
    <n v="25"/>
    <n v="53"/>
    <n v="192.29220865317515"/>
    <n v="0.61783948296152491"/>
    <n v="0.93608044358070386"/>
    <n v="0.13223364483575173"/>
    <n v="1.8492672714584789E-2"/>
    <n v="42.433903266838527"/>
  </r>
  <r>
    <x v="33"/>
    <x v="2"/>
    <x v="9"/>
    <x v="1"/>
    <s v="Western Europe"/>
    <x v="1"/>
    <x v="2"/>
    <n v="167041.67000000001"/>
    <n v="161960.63"/>
    <n v="1130"/>
    <n v="1100"/>
    <n v="106306.29"/>
    <n v="8504.1299999999992"/>
    <n v="1445165.6"/>
    <n v="10080"/>
    <n v="7"/>
    <n v="9"/>
    <n v="147.82448672566372"/>
    <n v="0.63640581418995623"/>
    <n v="1.0313720686317409"/>
    <n v="0.11558652517054101"/>
    <n v="7.9646017699115043E-3"/>
    <n v="19.642417272548752"/>
  </r>
  <r>
    <x v="33"/>
    <x v="2"/>
    <x v="9"/>
    <x v="1"/>
    <s v="Western Europe"/>
    <x v="1"/>
    <x v="3"/>
    <n v="238425.63"/>
    <n v="248798.52"/>
    <n v="1963"/>
    <n v="2014"/>
    <n v="139687.91"/>
    <n v="7557.75"/>
    <n v="2038725.72"/>
    <n v="17279"/>
    <n v="10"/>
    <n v="18"/>
    <n v="121.45982170147734"/>
    <n v="0.58587623318852089"/>
    <n v="0.95830807192904532"/>
    <n v="0.11694836027280806"/>
    <n v="9.1696383087111564E-3"/>
    <n v="31.547170784955842"/>
  </r>
  <r>
    <x v="33"/>
    <x v="2"/>
    <x v="9"/>
    <x v="1"/>
    <s v="Western Europe"/>
    <x v="2"/>
    <x v="0"/>
    <n v="62368.47"/>
    <n v="67484.11"/>
    <n v="820"/>
    <n v="889"/>
    <n v="29554.17"/>
    <n v="1079.99"/>
    <n v="745151.13"/>
    <n v="10032"/>
    <n v="3"/>
    <n v="14"/>
    <n v="76.059109756097556"/>
    <n v="0.47386395722069174"/>
    <n v="0.92419489565765922"/>
    <n v="8.3699087995746588E-2"/>
    <n v="1.7073170731707318E-2"/>
    <n v="57.749118047389331"/>
  </r>
  <r>
    <x v="33"/>
    <x v="2"/>
    <x v="9"/>
    <x v="1"/>
    <s v="Western Europe"/>
    <x v="2"/>
    <x v="1"/>
    <n v="59060.06"/>
    <n v="61978.54"/>
    <n v="307"/>
    <n v="325"/>
    <n v="32914.129999999997"/>
    <n v="1331.41"/>
    <n v="638455.21"/>
    <n v="3602"/>
    <n v="2"/>
    <n v="10"/>
    <n v="192.37804560260585"/>
    <n v="0.55729929837524717"/>
    <n v="0.95291144321889476"/>
    <n v="9.2504625344039401E-2"/>
    <n v="3.2573289902280131E-2"/>
    <n v="44.35903290496541"/>
  </r>
  <r>
    <x v="33"/>
    <x v="2"/>
    <x v="9"/>
    <x v="1"/>
    <s v="Western Europe"/>
    <x v="2"/>
    <x v="2"/>
    <n v="18753.5"/>
    <n v="18817.91"/>
    <n v="127"/>
    <n v="129"/>
    <n v="10842.78"/>
    <n v="1124.45"/>
    <n v="211910.32"/>
    <n v="1607"/>
    <n v="1"/>
    <n v="2"/>
    <n v="147.66535433070865"/>
    <n v="0.57817367424747379"/>
    <n v="0.99657719693632285"/>
    <n v="8.8497341705680022E-2"/>
    <n v="1.5748031496062992E-2"/>
    <n v="16.677931433145094"/>
  </r>
  <r>
    <x v="33"/>
    <x v="2"/>
    <x v="9"/>
    <x v="1"/>
    <s v="Western Europe"/>
    <x v="2"/>
    <x v="3"/>
    <n v="24918.76"/>
    <n v="26962.58"/>
    <n v="205"/>
    <n v="222"/>
    <n v="13305.84"/>
    <n v="793.42"/>
    <n v="290085.33"/>
    <n v="2490"/>
    <n v="1"/>
    <n v="6"/>
    <n v="121.55492682926828"/>
    <n v="0.53396878496361777"/>
    <n v="0.92419790687686398"/>
    <n v="8.5901482849891089E-2"/>
    <n v="2.9268292682926831E-2"/>
    <n v="31.406770688916335"/>
  </r>
  <r>
    <x v="33"/>
    <x v="2"/>
    <x v="9"/>
    <x v="2"/>
    <s v="Southern Europe"/>
    <x v="0"/>
    <x v="0"/>
    <n v="421911.66"/>
    <n v="444274.19"/>
    <n v="5549"/>
    <n v="5913"/>
    <n v="240485.26"/>
    <n v="8322.27"/>
    <n v="3984252.64"/>
    <n v="58809"/>
    <n v="23"/>
    <n v="120"/>
    <n v="76.033818706073163"/>
    <n v="0.5699896039848722"/>
    <n v="0.94966502555550203"/>
    <n v="0.10589480590768961"/>
    <n v="2.1625518111371419E-2"/>
    <n v="50.696704144422128"/>
  </r>
  <r>
    <x v="33"/>
    <x v="2"/>
    <x v="9"/>
    <x v="2"/>
    <s v="Southern Europe"/>
    <x v="0"/>
    <x v="1"/>
    <n v="471648.66"/>
    <n v="476678.69"/>
    <n v="2453"/>
    <n v="2462"/>
    <n v="306037.31"/>
    <n v="11880.92"/>
    <n v="3457976.87"/>
    <n v="18438"/>
    <n v="19"/>
    <n v="38"/>
    <n v="192.27421932327761"/>
    <n v="0.64886712494847332"/>
    <n v="0.98944775567793886"/>
    <n v="0.1363943941013116"/>
    <n v="1.5491235222176927E-2"/>
    <n v="39.697991401339287"/>
  </r>
  <r>
    <x v="33"/>
    <x v="2"/>
    <x v="9"/>
    <x v="2"/>
    <s v="Southern Europe"/>
    <x v="0"/>
    <x v="2"/>
    <n v="141567.54"/>
    <n v="131595.6"/>
    <n v="958"/>
    <n v="882"/>
    <n v="97945.73"/>
    <n v="8148.02"/>
    <n v="1168035.3500000001"/>
    <n v="8602"/>
    <n v="5"/>
    <n v="11"/>
    <n v="147.77405010438414"/>
    <n v="0.69186573419302189"/>
    <n v="1.0757771536434348"/>
    <n v="0.12120141740573177"/>
    <n v="1.1482254697286013E-2"/>
    <n v="17.374471343958408"/>
  </r>
  <r>
    <x v="33"/>
    <x v="2"/>
    <x v="9"/>
    <x v="2"/>
    <s v="Southern Europe"/>
    <x v="0"/>
    <x v="3"/>
    <n v="194079.23"/>
    <n v="190164.38"/>
    <n v="1598"/>
    <n v="1556"/>
    <n v="122856.73"/>
    <n v="5441.65"/>
    <n v="1591089.89"/>
    <n v="14144"/>
    <n v="9"/>
    <n v="21"/>
    <n v="121.45133291614519"/>
    <n v="0.63302358526463642"/>
    <n v="1.0205866629702156"/>
    <n v="0.12197879655938233"/>
    <n v="1.3141426783479349E-2"/>
    <n v="35.665511379820465"/>
  </r>
  <r>
    <x v="33"/>
    <x v="2"/>
    <x v="9"/>
    <x v="2"/>
    <s v="Southern Europe"/>
    <x v="1"/>
    <x v="0"/>
    <n v="423338.8"/>
    <n v="433034.54"/>
    <n v="5568"/>
    <n v="5704"/>
    <n v="224053.17"/>
    <n v="8138.9"/>
    <n v="3813047.37"/>
    <n v="54087"/>
    <n v="16"/>
    <n v="69"/>
    <n v="76.030675287356317"/>
    <n v="0.52925262224960246"/>
    <n v="0.97760977680902772"/>
    <n v="0.11102374529378059"/>
    <n v="1.2392241379310345E-2"/>
    <n v="52.014252540269574"/>
  </r>
  <r>
    <x v="33"/>
    <x v="2"/>
    <x v="9"/>
    <x v="2"/>
    <s v="Southern Europe"/>
    <x v="1"/>
    <x v="1"/>
    <n v="364868.1"/>
    <n v="352194.52"/>
    <n v="1898"/>
    <n v="1827"/>
    <n v="220209.33"/>
    <n v="9529.86"/>
    <n v="3045362.69"/>
    <n v="17287"/>
    <n v="16"/>
    <n v="32"/>
    <n v="192.2381981032666"/>
    <n v="0.60353133091108813"/>
    <n v="1.0359846030540167"/>
    <n v="0.11981104950097093"/>
    <n v="1.6859852476290831E-2"/>
    <n v="38.286826878883844"/>
  </r>
  <r>
    <x v="33"/>
    <x v="2"/>
    <x v="9"/>
    <x v="2"/>
    <s v="Southern Europe"/>
    <x v="1"/>
    <x v="2"/>
    <n v="129840.76"/>
    <n v="119030.98"/>
    <n v="878"/>
    <n v="818"/>
    <n v="82677"/>
    <n v="6482.81"/>
    <n v="1117068.01"/>
    <n v="8501"/>
    <n v="5"/>
    <n v="12"/>
    <n v="147.88241457858769"/>
    <n v="0.63675690129971518"/>
    <n v="1.0908148450092572"/>
    <n v="0.11623353174351488"/>
    <n v="1.366742596810934E-2"/>
    <n v="20.028469136069081"/>
  </r>
  <r>
    <x v="33"/>
    <x v="2"/>
    <x v="9"/>
    <x v="2"/>
    <s v="Southern Europe"/>
    <x v="1"/>
    <x v="3"/>
    <n v="176343.82"/>
    <n v="173824.98"/>
    <n v="1452"/>
    <n v="1460"/>
    <n v="102991.23"/>
    <n v="5700.84"/>
    <n v="1484906.61"/>
    <n v="13408"/>
    <n v="8"/>
    <n v="27"/>
    <n v="121.44891184573004"/>
    <n v="0.58403651457703476"/>
    <n v="1.0144906675668826"/>
    <n v="0.11875751566625459"/>
    <n v="1.859504132231405E-2"/>
    <n v="30.932953740150573"/>
  </r>
  <r>
    <x v="33"/>
    <x v="2"/>
    <x v="9"/>
    <x v="2"/>
    <s v="Southern Europe"/>
    <x v="2"/>
    <x v="0"/>
    <n v="44844.29"/>
    <n v="45101.39"/>
    <n v="590"/>
    <n v="601"/>
    <n v="21266.639999999999"/>
    <n v="847.45"/>
    <n v="569964.25"/>
    <n v="7856"/>
    <n v="2"/>
    <n v="17"/>
    <n v="76.007271186440676"/>
    <n v="0.47423295139693367"/>
    <n v="0.99429951050289145"/>
    <n v="7.8679127682130937E-2"/>
    <n v="2.8813559322033899E-2"/>
    <n v="52.916738450646051"/>
  </r>
  <r>
    <x v="33"/>
    <x v="2"/>
    <x v="9"/>
    <x v="2"/>
    <s v="Southern Europe"/>
    <x v="2"/>
    <x v="1"/>
    <n v="43176.26"/>
    <n v="40887.089999999997"/>
    <n v="225"/>
    <n v="215"/>
    <n v="23679.37"/>
    <n v="1174.1300000000001"/>
    <n v="470787.07"/>
    <n v="2689"/>
    <n v="2"/>
    <n v="3"/>
    <n v="191.8944888888889"/>
    <n v="0.54843495013231802"/>
    <n v="1.0559875990196419"/>
    <n v="9.17108025078089E-2"/>
    <n v="1.3333333333333334E-2"/>
    <n v="36.772980845391906"/>
  </r>
  <r>
    <x v="33"/>
    <x v="2"/>
    <x v="9"/>
    <x v="2"/>
    <s v="Southern Europe"/>
    <x v="2"/>
    <x v="2"/>
    <n v="13082.68"/>
    <n v="11867.09"/>
    <n v="88"/>
    <n v="79"/>
    <n v="7651.7"/>
    <n v="662.41"/>
    <n v="162507.23000000001"/>
    <n v="1164"/>
    <n v="1"/>
    <n v="2"/>
    <n v="148.66681818181817"/>
    <n v="0.58487251847480792"/>
    <n v="1.1024337053144453"/>
    <n v="8.0505218137063808E-2"/>
    <n v="2.2727272727272728E-2"/>
    <n v="19.75012454522124"/>
  </r>
  <r>
    <x v="33"/>
    <x v="2"/>
    <x v="9"/>
    <x v="2"/>
    <s v="Southern Europe"/>
    <x v="2"/>
    <x v="3"/>
    <n v="17810.52"/>
    <n v="18436.79"/>
    <n v="147"/>
    <n v="154"/>
    <n v="9279.5"/>
    <n v="561.42999999999995"/>
    <n v="229330.57"/>
    <n v="1995"/>
    <n v="1"/>
    <n v="2"/>
    <n v="121.16"/>
    <n v="0.5210123005953784"/>
    <n v="0.96603150548441452"/>
    <n v="7.7663086957835581E-2"/>
    <n v="1.3605442176870748E-2"/>
    <n v="31.723491797730798"/>
  </r>
  <r>
    <x v="33"/>
    <x v="2"/>
    <x v="9"/>
    <x v="3"/>
    <s v="Southern Europe"/>
    <x v="0"/>
    <x v="0"/>
    <n v="382420.96"/>
    <n v="374243.07"/>
    <n v="5030"/>
    <n v="4892"/>
    <n v="214152.29"/>
    <n v="6389.88"/>
    <n v="3387680.41"/>
    <n v="46362"/>
    <n v="15"/>
    <n v="46"/>
    <n v="76.028023856858852"/>
    <n v="0.55999098480376175"/>
    <n v="1.0218518141164243"/>
    <n v="0.11288578428801671"/>
    <n v="9.145129224652087E-3"/>
    <n v="59.847909506907797"/>
  </r>
  <r>
    <x v="33"/>
    <x v="2"/>
    <x v="9"/>
    <x v="3"/>
    <s v="Southern Europe"/>
    <x v="0"/>
    <x v="1"/>
    <n v="388371.19"/>
    <n v="361785.61"/>
    <n v="2020"/>
    <n v="1890"/>
    <n v="251945.45"/>
    <n v="10257.200000000001"/>
    <n v="2901518.03"/>
    <n v="16176"/>
    <n v="17"/>
    <n v="20"/>
    <n v="192.26296534653466"/>
    <n v="0.64872332574411606"/>
    <n v="1.0734843489214512"/>
    <n v="0.13385103452209118"/>
    <n v="9.9009900990099011E-3"/>
    <n v="37.863275552782433"/>
  </r>
  <r>
    <x v="33"/>
    <x v="2"/>
    <x v="9"/>
    <x v="3"/>
    <s v="Southern Europe"/>
    <x v="0"/>
    <x v="2"/>
    <n v="118907.99"/>
    <n v="104424.02"/>
    <n v="804"/>
    <n v="718"/>
    <n v="82352.100000000006"/>
    <n v="6812.55"/>
    <n v="1032511.64"/>
    <n v="7275"/>
    <n v="6"/>
    <n v="8"/>
    <n v="147.89550995024877"/>
    <n v="0.69256994420644069"/>
    <n v="1.1387034324095164"/>
    <n v="0.11516382517489102"/>
    <n v="9.9502487562189053E-3"/>
    <n v="17.454255748581662"/>
  </r>
  <r>
    <x v="33"/>
    <x v="2"/>
    <x v="9"/>
    <x v="3"/>
    <s v="Southern Europe"/>
    <x v="0"/>
    <x v="3"/>
    <n v="173042.95"/>
    <n v="168848.96"/>
    <n v="1425"/>
    <n v="1413"/>
    <n v="108411.42"/>
    <n v="5183.2700000000004"/>
    <n v="1387484.34"/>
    <n v="12754"/>
    <n v="8"/>
    <n v="25"/>
    <n v="121.43364912280703"/>
    <n v="0.62650006833563565"/>
    <n v="1.0248387079197883"/>
    <n v="0.12471704725690815"/>
    <n v="1.7543859649122806E-2"/>
    <n v="33.384899879805602"/>
  </r>
  <r>
    <x v="33"/>
    <x v="2"/>
    <x v="9"/>
    <x v="3"/>
    <s v="Southern Europe"/>
    <x v="1"/>
    <x v="0"/>
    <n v="353337.64"/>
    <n v="333067.45"/>
    <n v="4647"/>
    <n v="4360"/>
    <n v="185972.23"/>
    <n v="6885.25"/>
    <n v="3204282.36"/>
    <n v="43877"/>
    <n v="16"/>
    <n v="46"/>
    <n v="76.03564450182914"/>
    <n v="0.52633008473142007"/>
    <n v="1.0608591142724995"/>
    <n v="0.1102704444560872"/>
    <n v="9.8988594792339141E-3"/>
    <n v="51.318055263062348"/>
  </r>
  <r>
    <x v="33"/>
    <x v="2"/>
    <x v="9"/>
    <x v="3"/>
    <s v="Southern Europe"/>
    <x v="1"/>
    <x v="1"/>
    <n v="371345"/>
    <n v="349514.32"/>
    <n v="1931"/>
    <n v="1800"/>
    <n v="224510.42"/>
    <n v="9004.4599999999991"/>
    <n v="2813001.89"/>
    <n v="15438"/>
    <n v="19"/>
    <n v="17"/>
    <n v="192.30709476954945"/>
    <n v="0.60458716288087899"/>
    <n v="1.0624600445555421"/>
    <n v="0.13201022058325029"/>
    <n v="8.8037286380113922E-3"/>
    <n v="41.240118785579597"/>
  </r>
  <r>
    <x v="33"/>
    <x v="2"/>
    <x v="9"/>
    <x v="3"/>
    <s v="Southern Europe"/>
    <x v="1"/>
    <x v="2"/>
    <n v="112522.99"/>
    <n v="101184.19"/>
    <n v="761"/>
    <n v="689"/>
    <n v="72345.22"/>
    <n v="6444.36"/>
    <n v="975681.15"/>
    <n v="7189"/>
    <n v="5"/>
    <n v="6"/>
    <n v="147.86201051248358"/>
    <n v="0.64293723442649364"/>
    <n v="1.1120609850214742"/>
    <n v="0.11532762521854605"/>
    <n v="7.8843626806833107E-3"/>
    <n v="17.460692760801695"/>
  </r>
  <r>
    <x v="33"/>
    <x v="2"/>
    <x v="9"/>
    <x v="3"/>
    <s v="Southern Europe"/>
    <x v="1"/>
    <x v="3"/>
    <n v="137086.72"/>
    <n v="128304.49"/>
    <n v="1129"/>
    <n v="1052"/>
    <n v="80481.7"/>
    <n v="4385.4799999999996"/>
    <n v="1287479.53"/>
    <n v="11428"/>
    <n v="6"/>
    <n v="14"/>
    <n v="121.42313551815766"/>
    <n v="0.58708604305362322"/>
    <n v="1.0684483450267406"/>
    <n v="0.10647681520808334"/>
    <n v="1.2400354295837024E-2"/>
    <n v="31.259228180267613"/>
  </r>
  <r>
    <x v="33"/>
    <x v="2"/>
    <x v="9"/>
    <x v="3"/>
    <s v="Southern Europe"/>
    <x v="2"/>
    <x v="0"/>
    <n v="37749.769999999997"/>
    <n v="36157.769999999997"/>
    <n v="496"/>
    <n v="477"/>
    <n v="18042.330000000002"/>
    <n v="694.04"/>
    <n v="484029.9"/>
    <n v="6748"/>
    <n v="1"/>
    <n v="16"/>
    <n v="76.108407258064503"/>
    <n v="0.47794542854168393"/>
    <n v="1.0440292639728612"/>
    <n v="7.7990574549216887E-2"/>
    <n v="3.2258064516129031E-2"/>
    <n v="54.391346320096822"/>
  </r>
  <r>
    <x v="33"/>
    <x v="2"/>
    <x v="9"/>
    <x v="3"/>
    <s v="Southern Europe"/>
    <x v="2"/>
    <x v="1"/>
    <n v="38684.18"/>
    <n v="34562.949999999997"/>
    <n v="201"/>
    <n v="178"/>
    <n v="21337.439999999999"/>
    <n v="946.24"/>
    <n v="424156.1"/>
    <n v="2340"/>
    <n v="1"/>
    <n v="4"/>
    <n v="192.45860696517414"/>
    <n v="0.5515805168934691"/>
    <n v="1.1192383751965618"/>
    <n v="9.1202696365795519E-2"/>
    <n v="1.9900497512437811E-2"/>
    <n v="40.881996110923232"/>
  </r>
  <r>
    <x v="33"/>
    <x v="2"/>
    <x v="9"/>
    <x v="3"/>
    <s v="Southern Europe"/>
    <x v="2"/>
    <x v="2"/>
    <n v="11515.72"/>
    <n v="10316.66"/>
    <n v="78"/>
    <n v="71"/>
    <n v="6632.26"/>
    <n v="640.82000000000005"/>
    <n v="140614.1"/>
    <n v="1040"/>
    <n v="1"/>
    <n v="2"/>
    <n v="147.63743589743589"/>
    <n v="0.57593098824910649"/>
    <n v="1.1162256001457835"/>
    <n v="8.1895912287601305E-2"/>
    <n v="2.564102564102564E-2"/>
    <n v="17.970288068412344"/>
  </r>
  <r>
    <x v="33"/>
    <x v="2"/>
    <x v="9"/>
    <x v="3"/>
    <s v="Southern Europe"/>
    <x v="2"/>
    <x v="3"/>
    <n v="16556.93"/>
    <n v="15640.97"/>
    <n v="136"/>
    <n v="127"/>
    <n v="8771.7900000000009"/>
    <n v="529.45000000000005"/>
    <n v="194170.57"/>
    <n v="1791"/>
    <n v="1"/>
    <n v="3"/>
    <n v="121.74213235294118"/>
    <n v="0.52979568072100325"/>
    <n v="1.0585615853748203"/>
    <n v="8.5270028305525394E-2"/>
    <n v="2.2058823529411766E-2"/>
    <n v="31.271942581924637"/>
  </r>
  <r>
    <x v="33"/>
    <x v="2"/>
    <x v="9"/>
    <x v="4"/>
    <s v="Western Europe"/>
    <x v="0"/>
    <x v="0"/>
    <n v="298554.53999999998"/>
    <n v="311989.32"/>
    <n v="3927"/>
    <n v="4066"/>
    <n v="165269.04999999999"/>
    <n v="4931.3599999999997"/>
    <n v="2022859.96"/>
    <n v="27366"/>
    <n v="12"/>
    <n v="52"/>
    <n v="76.026111535523299"/>
    <n v="0.55356401547268386"/>
    <n v="0.95693833365834435"/>
    <n v="0.14759031564399544"/>
    <n v="1.3241660300483829E-2"/>
    <n v="60.542028973751663"/>
  </r>
  <r>
    <x v="33"/>
    <x v="2"/>
    <x v="9"/>
    <x v="4"/>
    <s v="Western Europe"/>
    <x v="0"/>
    <x v="1"/>
    <n v="282432.53999999998"/>
    <n v="271364.19"/>
    <n v="1469"/>
    <n v="1391"/>
    <n v="185968.07"/>
    <n v="6986.27"/>
    <n v="1642821.84"/>
    <n v="9691"/>
    <n v="14"/>
    <n v="16"/>
    <n v="192.26176991150442"/>
    <n v="0.65845128893434168"/>
    <n v="1.0407878062319129"/>
    <n v="0.17191915344879999"/>
    <n v="1.0891763104152484E-2"/>
    <n v="40.42679999484703"/>
  </r>
  <r>
    <x v="33"/>
    <x v="2"/>
    <x v="9"/>
    <x v="4"/>
    <s v="Western Europe"/>
    <x v="0"/>
    <x v="2"/>
    <n v="86693.2"/>
    <n v="78309.36"/>
    <n v="586"/>
    <n v="523"/>
    <n v="59917.3"/>
    <n v="5108.42"/>
    <n v="564850.36"/>
    <n v="4082"/>
    <n v="5"/>
    <n v="11"/>
    <n v="147.94061433447098"/>
    <n v="0.69114186579800962"/>
    <n v="1.1070605097526016"/>
    <n v="0.15347994112989499"/>
    <n v="1.877133105802048E-2"/>
    <n v="16.970648458818967"/>
  </r>
  <r>
    <x v="33"/>
    <x v="2"/>
    <x v="9"/>
    <x v="4"/>
    <s v="Western Europe"/>
    <x v="0"/>
    <x v="3"/>
    <n v="123058.96"/>
    <n v="118237.73"/>
    <n v="1013"/>
    <n v="957"/>
    <n v="76346.58"/>
    <n v="3757.57"/>
    <n v="797182"/>
    <n v="6728"/>
    <n v="7"/>
    <n v="18"/>
    <n v="121.47972359328728"/>
    <n v="0.62040651083025566"/>
    <n v="1.0407757320780771"/>
    <n v="0.15436745937565075"/>
    <n v="1.7769002961500493E-2"/>
    <n v="32.749612116341147"/>
  </r>
  <r>
    <x v="33"/>
    <x v="2"/>
    <x v="9"/>
    <x v="4"/>
    <s v="Western Europe"/>
    <x v="1"/>
    <x v="0"/>
    <n v="230920.23"/>
    <n v="240637.68"/>
    <n v="3037"/>
    <n v="3124"/>
    <n v="121176.62"/>
    <n v="4230.16"/>
    <n v="1722821.22"/>
    <n v="25585"/>
    <n v="10"/>
    <n v="33"/>
    <n v="76.035637141916368"/>
    <n v="0.52475532351583054"/>
    <n v="0.95961792018606573"/>
    <n v="0.13403609574764816"/>
    <n v="1.0865986170563056E-2"/>
    <n v="54.589006089604183"/>
  </r>
  <r>
    <x v="33"/>
    <x v="2"/>
    <x v="9"/>
    <x v="4"/>
    <s v="Western Europe"/>
    <x v="1"/>
    <x v="1"/>
    <n v="247721.99"/>
    <n v="239120.64000000001"/>
    <n v="1288"/>
    <n v="1254"/>
    <n v="149684.82"/>
    <n v="6478.12"/>
    <n v="1488300.84"/>
    <n v="8308"/>
    <n v="10"/>
    <n v="20"/>
    <n v="192.33073757763975"/>
    <n v="0.60424518630744095"/>
    <n v="1.0359707551803139"/>
    <n v="0.16644618033004668"/>
    <n v="1.5527950310559006E-2"/>
    <n v="38.239796422418848"/>
  </r>
  <r>
    <x v="33"/>
    <x v="2"/>
    <x v="9"/>
    <x v="4"/>
    <s v="Western Europe"/>
    <x v="1"/>
    <x v="2"/>
    <n v="75156.06"/>
    <n v="67241.66"/>
    <n v="508"/>
    <n v="455"/>
    <n v="48504.959999999999"/>
    <n v="4410.3"/>
    <n v="528380.41"/>
    <n v="3899"/>
    <n v="3"/>
    <n v="10"/>
    <n v="147.94499999999999"/>
    <n v="0.64538987275277604"/>
    <n v="1.1177008420077672"/>
    <n v="0.14223854362806523"/>
    <n v="1.968503937007874E-2"/>
    <n v="17.041031222365824"/>
  </r>
  <r>
    <x v="33"/>
    <x v="2"/>
    <x v="9"/>
    <x v="4"/>
    <s v="Western Europe"/>
    <x v="1"/>
    <x v="3"/>
    <n v="104280.09"/>
    <n v="100088.53"/>
    <n v="859"/>
    <n v="828"/>
    <n v="60988.79"/>
    <n v="3361.55"/>
    <n v="701552.77"/>
    <n v="6043"/>
    <n v="5"/>
    <n v="18"/>
    <n v="121.3970779976717"/>
    <n v="0.58485555584004578"/>
    <n v="1.0418785249418689"/>
    <n v="0.14864183345751739"/>
    <n v="2.0954598370197905E-2"/>
    <n v="31.021430590055179"/>
  </r>
  <r>
    <x v="33"/>
    <x v="2"/>
    <x v="9"/>
    <x v="4"/>
    <s v="Western Europe"/>
    <x v="2"/>
    <x v="0"/>
    <n v="30976.45"/>
    <n v="31299.11"/>
    <n v="407"/>
    <n v="418"/>
    <n v="14607.61"/>
    <n v="525.20000000000005"/>
    <n v="329836.15000000002"/>
    <n v="4768"/>
    <n v="1"/>
    <n v="10"/>
    <n v="76.109213759213759"/>
    <n v="0.47157146800230498"/>
    <n v="0.9896910806729009"/>
    <n v="9.3914660354845886E-2"/>
    <n v="2.4570024570024569E-2"/>
    <n v="58.98029322162985"/>
  </r>
  <r>
    <x v="33"/>
    <x v="2"/>
    <x v="9"/>
    <x v="4"/>
    <s v="Western Europe"/>
    <x v="2"/>
    <x v="1"/>
    <n v="34258.68"/>
    <n v="31876.63"/>
    <n v="178"/>
    <n v="163"/>
    <n v="19224.72"/>
    <n v="880.3"/>
    <n v="296473.58"/>
    <n v="1649"/>
    <n v="2"/>
    <n v="3"/>
    <n v="192.46449438202248"/>
    <n v="0.5611634774019314"/>
    <n v="1.0747271590503764"/>
    <n v="0.11555390534293139"/>
    <n v="1.6853932584269662E-2"/>
    <n v="38.91705100533909"/>
  </r>
  <r>
    <x v="33"/>
    <x v="2"/>
    <x v="9"/>
    <x v="4"/>
    <s v="Western Europe"/>
    <x v="2"/>
    <x v="2"/>
    <n v="9874.34"/>
    <n v="9375.4500000000007"/>
    <n v="67"/>
    <n v="64"/>
    <n v="5697.29"/>
    <n v="524.13"/>
    <n v="99511.15"/>
    <n v="748"/>
    <n v="0"/>
    <n v="1"/>
    <n v="147.37820895522387"/>
    <n v="0.57697932216229131"/>
    <n v="1.0532123791391346"/>
    <n v="9.9228478416740248E-2"/>
    <n v="1.4925373134328358E-2"/>
    <n v="18.839486386965067"/>
  </r>
  <r>
    <x v="33"/>
    <x v="2"/>
    <x v="9"/>
    <x v="4"/>
    <s v="Western Europe"/>
    <x v="2"/>
    <x v="3"/>
    <n v="14240.48"/>
    <n v="14277.27"/>
    <n v="117"/>
    <n v="116"/>
    <n v="7483.92"/>
    <n v="451.76"/>
    <n v="138609.07"/>
    <n v="1229"/>
    <n v="1"/>
    <n v="3"/>
    <n v="121.71350427350427"/>
    <n v="0.525538464995562"/>
    <n v="0.99742317683982995"/>
    <n v="0.10273844272961358"/>
    <n v="2.564102564102564E-2"/>
    <n v="31.52222418983531"/>
  </r>
  <r>
    <x v="33"/>
    <x v="2"/>
    <x v="9"/>
    <x v="5"/>
    <s v="Central &amp; Eastern Europe"/>
    <x v="0"/>
    <x v="0"/>
    <n v="227166.13"/>
    <n v="227419.71"/>
    <n v="2988"/>
    <n v="3002"/>
    <n v="126720.84"/>
    <n v="4470.88"/>
    <n v="2558371.2400000002"/>
    <n v="34735"/>
    <n v="13"/>
    <n v="40"/>
    <n v="76.02614792503347"/>
    <n v="0.55783333545366109"/>
    <n v="0.99888496911723268"/>
    <n v="8.8793262857348246E-2"/>
    <n v="1.3386880856760375E-2"/>
    <n v="50.810160415846546"/>
  </r>
  <r>
    <x v="33"/>
    <x v="2"/>
    <x v="9"/>
    <x v="5"/>
    <s v="Central &amp; Eastern Europe"/>
    <x v="0"/>
    <x v="1"/>
    <n v="235617.68"/>
    <n v="223396.96"/>
    <n v="1225"/>
    <n v="1169"/>
    <n v="153558.03"/>
    <n v="5443.12"/>
    <n v="2219006.15"/>
    <n v="12743"/>
    <n v="12"/>
    <n v="18"/>
    <n v="192.34096326530613"/>
    <n v="0.65172541381444726"/>
    <n v="1.0547040568501918"/>
    <n v="0.10618162549932546"/>
    <n v="1.4693877551020407E-2"/>
    <n v="43.287247020091421"/>
  </r>
  <r>
    <x v="33"/>
    <x v="2"/>
    <x v="9"/>
    <x v="5"/>
    <s v="Central &amp; Eastern Europe"/>
    <x v="0"/>
    <x v="2"/>
    <n v="77693.39"/>
    <n v="67420.039999999994"/>
    <n v="526"/>
    <n v="450"/>
    <n v="53097.71"/>
    <n v="4117.84"/>
    <n v="730318.72"/>
    <n v="5249"/>
    <n v="4"/>
    <n v="11"/>
    <n v="147.70606463878326"/>
    <n v="0.68342635068440183"/>
    <n v="1.1523782839642338"/>
    <n v="0.10638285432420519"/>
    <n v="2.0912547528517109E-2"/>
    <n v="18.867510636644454"/>
  </r>
  <r>
    <x v="33"/>
    <x v="2"/>
    <x v="9"/>
    <x v="5"/>
    <s v="Central &amp; Eastern Europe"/>
    <x v="0"/>
    <x v="3"/>
    <n v="97400.24"/>
    <n v="89411.06"/>
    <n v="802"/>
    <n v="743"/>
    <n v="60299.27"/>
    <n v="3052.11"/>
    <n v="998634.7"/>
    <n v="8838"/>
    <n v="5"/>
    <n v="10"/>
    <n v="121.44668329177058"/>
    <n v="0.6190874889014647"/>
    <n v="1.0893533752983133"/>
    <n v="9.7533402354234244E-2"/>
    <n v="1.2468827930174564E-2"/>
    <n v="31.912427795852704"/>
  </r>
  <r>
    <x v="33"/>
    <x v="2"/>
    <x v="9"/>
    <x v="5"/>
    <s v="Central &amp; Eastern Europe"/>
    <x v="1"/>
    <x v="0"/>
    <n v="197840.35"/>
    <n v="187619.22"/>
    <n v="2602"/>
    <n v="2433"/>
    <n v="103305.46"/>
    <n v="3341.53"/>
    <n v="2237564.54"/>
    <n v="31177"/>
    <n v="9"/>
    <n v="38"/>
    <n v="76.033954650269024"/>
    <n v="0.52216577659714003"/>
    <n v="1.0544780540074732"/>
    <n v="8.8417717774522828E-2"/>
    <n v="1.4604150653343582E-2"/>
    <n v="59.206516176721443"/>
  </r>
  <r>
    <x v="33"/>
    <x v="2"/>
    <x v="9"/>
    <x v="5"/>
    <s v="Central &amp; Eastern Europe"/>
    <x v="1"/>
    <x v="1"/>
    <n v="186747.84"/>
    <n v="171926.47"/>
    <n v="971"/>
    <n v="886"/>
    <n v="112842.03"/>
    <n v="4463.99"/>
    <n v="1880325.4"/>
    <n v="10906"/>
    <n v="8"/>
    <n v="17"/>
    <n v="192.32527291452112"/>
    <n v="0.6042481133918336"/>
    <n v="1.0862076095670434"/>
    <n v="9.9316767193593197E-2"/>
    <n v="1.7507723995880537E-2"/>
    <n v="41.834287263188315"/>
  </r>
  <r>
    <x v="33"/>
    <x v="2"/>
    <x v="9"/>
    <x v="5"/>
    <s v="Central &amp; Eastern Europe"/>
    <x v="1"/>
    <x v="2"/>
    <n v="66974.83"/>
    <n v="57763.61"/>
    <n v="453"/>
    <n v="391"/>
    <n v="42964.4"/>
    <n v="3698.28"/>
    <n v="665758.36"/>
    <n v="4774"/>
    <n v="3"/>
    <n v="4"/>
    <n v="147.84730684326712"/>
    <n v="0.64150069511188013"/>
    <n v="1.1594640639669163"/>
    <n v="0.10059930753254079"/>
    <n v="8.8300220750551876E-3"/>
    <n v="18.109723979796012"/>
  </r>
  <r>
    <x v="33"/>
    <x v="2"/>
    <x v="9"/>
    <x v="5"/>
    <s v="Central &amp; Eastern Europe"/>
    <x v="1"/>
    <x v="3"/>
    <n v="78299.710000000006"/>
    <n v="72599.070000000007"/>
    <n v="645"/>
    <n v="607"/>
    <n v="44897.96"/>
    <n v="2209.92"/>
    <n v="903506.96"/>
    <n v="7693"/>
    <n v="3"/>
    <n v="13"/>
    <n v="121.39489922480621"/>
    <n v="0.57341157457671288"/>
    <n v="1.078522217984335"/>
    <n v="8.6661988746605786E-2"/>
    <n v="2.0155038759689922E-2"/>
    <n v="35.43101560237475"/>
  </r>
  <r>
    <x v="33"/>
    <x v="2"/>
    <x v="9"/>
    <x v="5"/>
    <s v="Central &amp; Eastern Europe"/>
    <x v="2"/>
    <x v="0"/>
    <n v="20959.689999999999"/>
    <n v="19949.05"/>
    <n v="276"/>
    <n v="266"/>
    <n v="10048.06"/>
    <n v="379.31"/>
    <n v="353419.96"/>
    <n v="5130"/>
    <n v="1"/>
    <n v="5"/>
    <n v="75.940905797101451"/>
    <n v="0.47939926592425747"/>
    <n v="1.0506610590479246"/>
    <n v="5.9305337480090252E-2"/>
    <n v="1.8115942028985508E-2"/>
    <n v="55.257414779467979"/>
  </r>
  <r>
    <x v="33"/>
    <x v="2"/>
    <x v="9"/>
    <x v="5"/>
    <s v="Central &amp; Eastern Europe"/>
    <x v="2"/>
    <x v="1"/>
    <n v="20526.63"/>
    <n v="19492.150000000001"/>
    <n v="107"/>
    <n v="100"/>
    <n v="11292.92"/>
    <n v="477.68"/>
    <n v="296745.11"/>
    <n v="1586"/>
    <n v="1"/>
    <n v="3"/>
    <n v="191.83766355140187"/>
    <n v="0.55015947576392221"/>
    <n v="1.0530716211397921"/>
    <n v="6.9172597317610399E-2"/>
    <n v="2.8037383177570093E-2"/>
    <n v="42.971508122592532"/>
  </r>
  <r>
    <x v="33"/>
    <x v="2"/>
    <x v="9"/>
    <x v="5"/>
    <s v="Central &amp; Eastern Europe"/>
    <x v="2"/>
    <x v="2"/>
    <n v="7588.89"/>
    <n v="6854.98"/>
    <n v="51"/>
    <n v="46"/>
    <n v="4434.1400000000003"/>
    <n v="417.04"/>
    <n v="106686.5"/>
    <n v="748"/>
    <n v="0"/>
    <n v="2"/>
    <n v="148.80176470588236"/>
    <n v="0.58429361869785967"/>
    <n v="1.1070623109038977"/>
    <n v="7.1132617528928216E-2"/>
    <n v="3.9215686274509803E-2"/>
    <n v="18.19703145981201"/>
  </r>
  <r>
    <x v="33"/>
    <x v="2"/>
    <x v="9"/>
    <x v="5"/>
    <s v="Central &amp; Eastern Europe"/>
    <x v="2"/>
    <x v="3"/>
    <n v="9165.98"/>
    <n v="9080.2999999999993"/>
    <n v="75"/>
    <n v="75"/>
    <n v="4782.59"/>
    <n v="285.48"/>
    <n v="137466.23999999999"/>
    <n v="1201"/>
    <n v="0"/>
    <n v="2"/>
    <n v="122.21306666666666"/>
    <n v="0.52177617668814469"/>
    <n v="1.009435811592128"/>
    <n v="6.6678044005568204E-2"/>
    <n v="2.6666666666666668E-2"/>
    <n v="32.107257951520246"/>
  </r>
  <r>
    <x v="33"/>
    <x v="2"/>
    <x v="9"/>
    <x v="6"/>
    <s v="DACH"/>
    <x v="0"/>
    <x v="0"/>
    <n v="246047.4"/>
    <n v="256768.45"/>
    <n v="3236"/>
    <n v="3406"/>
    <n v="137618.23000000001"/>
    <n v="4023.68"/>
    <n v="1559372.42"/>
    <n v="21538"/>
    <n v="14"/>
    <n v="70"/>
    <n v="76.034425216316436"/>
    <n v="0.55931592855685541"/>
    <n v="0.95824623313339308"/>
    <n v="0.15778616887427058"/>
    <n v="2.1631644004944377E-2"/>
    <n v="61.149842929855261"/>
  </r>
  <r>
    <x v="33"/>
    <x v="2"/>
    <x v="9"/>
    <x v="6"/>
    <s v="DACH"/>
    <x v="0"/>
    <x v="1"/>
    <n v="247127.34"/>
    <n v="236958.89"/>
    <n v="1285"/>
    <n v="1238"/>
    <n v="162677.35"/>
    <n v="6248.72"/>
    <n v="1328878.44"/>
    <n v="7393"/>
    <n v="11"/>
    <n v="26"/>
    <n v="192.31699610894941"/>
    <n v="0.65827338245942357"/>
    <n v="1.0429122958838977"/>
    <n v="0.18596685186645062"/>
    <n v="2.0233463035019456E-2"/>
    <n v="39.548473927460343"/>
  </r>
  <r>
    <x v="33"/>
    <x v="2"/>
    <x v="9"/>
    <x v="6"/>
    <s v="DACH"/>
    <x v="0"/>
    <x v="2"/>
    <n v="66721.72"/>
    <n v="62233.2"/>
    <n v="451"/>
    <n v="418"/>
    <n v="45361.42"/>
    <n v="3493.42"/>
    <n v="435192.42"/>
    <n v="3239"/>
    <n v="3"/>
    <n v="7"/>
    <n v="147.94172949002217"/>
    <n v="0.67985987171793527"/>
    <n v="1.0721242038011867"/>
    <n v="0.15331544607325653"/>
    <n v="1.5521064301552107E-2"/>
    <n v="19.099255171150332"/>
  </r>
  <r>
    <x v="33"/>
    <x v="2"/>
    <x v="9"/>
    <x v="6"/>
    <s v="DACH"/>
    <x v="0"/>
    <x v="3"/>
    <n v="97938.8"/>
    <n v="99311.15"/>
    <n v="806"/>
    <n v="825"/>
    <n v="61314.59"/>
    <n v="3133.37"/>
    <n v="599524.63"/>
    <n v="5273"/>
    <n v="4"/>
    <n v="15"/>
    <n v="121.51215880893301"/>
    <n v="0.6260500434965508"/>
    <n v="0.98618130995361553"/>
    <n v="0.16336076134186514"/>
    <n v="1.8610421836228287E-2"/>
    <n v="31.256698059916321"/>
  </r>
  <r>
    <x v="33"/>
    <x v="2"/>
    <x v="9"/>
    <x v="6"/>
    <s v="DACH"/>
    <x v="1"/>
    <x v="0"/>
    <n v="181133.14"/>
    <n v="179800.12"/>
    <n v="2382"/>
    <n v="2344"/>
    <n v="94891.41"/>
    <n v="3231.76"/>
    <n v="1312169.56"/>
    <n v="18967"/>
    <n v="9"/>
    <n v="42"/>
    <n v="76.042460117548288"/>
    <n v="0.52387658050867991"/>
    <n v="1.0074138993900561"/>
    <n v="0.13804095562161953"/>
    <n v="1.7632241813602016E-2"/>
    <n v="56.047831522142737"/>
  </r>
  <r>
    <x v="33"/>
    <x v="2"/>
    <x v="9"/>
    <x v="6"/>
    <s v="DACH"/>
    <x v="1"/>
    <x v="1"/>
    <n v="197902.15"/>
    <n v="191530.37"/>
    <n v="1029"/>
    <n v="1008"/>
    <n v="119723.34"/>
    <n v="4656.6499999999996"/>
    <n v="1123347.23"/>
    <n v="6112"/>
    <n v="10"/>
    <n v="11"/>
    <n v="192.32473275024296"/>
    <n v="0.6049623008138113"/>
    <n v="1.0332677266795862"/>
    <n v="0.1761718413637785"/>
    <n v="1.0689990281827016E-2"/>
    <n v="42.498824262076816"/>
  </r>
  <r>
    <x v="33"/>
    <x v="2"/>
    <x v="9"/>
    <x v="6"/>
    <s v="DACH"/>
    <x v="1"/>
    <x v="2"/>
    <n v="59501.1"/>
    <n v="53111.54"/>
    <n v="402"/>
    <n v="352"/>
    <n v="38257.269999999997"/>
    <n v="3379.22"/>
    <n v="389999.86"/>
    <n v="2893"/>
    <n v="3"/>
    <n v="5"/>
    <n v="148.01268656716417"/>
    <n v="0.64296744093806668"/>
    <n v="1.1203045515155463"/>
    <n v="0.15256697784455614"/>
    <n v="1.2437810945273632E-2"/>
    <n v="17.607939110208864"/>
  </r>
  <r>
    <x v="33"/>
    <x v="2"/>
    <x v="9"/>
    <x v="6"/>
    <s v="DACH"/>
    <x v="1"/>
    <x v="3"/>
    <n v="82760.429999999993"/>
    <n v="82473.75"/>
    <n v="681"/>
    <n v="688"/>
    <n v="47966.65"/>
    <n v="2384.9899999999998"/>
    <n v="529664.63"/>
    <n v="4790"/>
    <n v="4"/>
    <n v="12"/>
    <n v="121.52779735682819"/>
    <n v="0.57958434967048877"/>
    <n v="1.0034760150957123"/>
    <n v="0.15625062598572986"/>
    <n v="1.7621145374449341E-2"/>
    <n v="34.700535432014391"/>
  </r>
  <r>
    <x v="33"/>
    <x v="2"/>
    <x v="9"/>
    <x v="6"/>
    <s v="DACH"/>
    <x v="2"/>
    <x v="0"/>
    <n v="21713.93"/>
    <n v="22279.4"/>
    <n v="286"/>
    <n v="293"/>
    <n v="10309.4"/>
    <n v="390.27"/>
    <n v="209701.26"/>
    <n v="2895"/>
    <n v="1"/>
    <n v="9"/>
    <n v="75.922832167832169"/>
    <n v="0.47478277769155558"/>
    <n v="0.97461915491440521"/>
    <n v="0.10354696962717344"/>
    <n v="3.1468531468531472E-2"/>
    <n v="55.638224818715251"/>
  </r>
  <r>
    <x v="33"/>
    <x v="2"/>
    <x v="9"/>
    <x v="6"/>
    <s v="DACH"/>
    <x v="2"/>
    <x v="1"/>
    <n v="21221.14"/>
    <n v="20352.39"/>
    <n v="110"/>
    <n v="105"/>
    <n v="11804.71"/>
    <n v="572.72"/>
    <n v="174291.54"/>
    <n v="1017"/>
    <n v="1"/>
    <n v="2"/>
    <n v="192.91945454545453"/>
    <n v="0.55627124650230853"/>
    <n v="1.0426854045151455"/>
    <n v="0.12175656948122668"/>
    <n v="1.8181818181818181E-2"/>
    <n v="37.053254644503419"/>
  </r>
  <r>
    <x v="33"/>
    <x v="2"/>
    <x v="9"/>
    <x v="6"/>
    <s v="DACH"/>
    <x v="2"/>
    <x v="2"/>
    <n v="6400.57"/>
    <n v="5808.88"/>
    <n v="43"/>
    <n v="39"/>
    <n v="3713.73"/>
    <n v="386.82"/>
    <n v="57739.18"/>
    <n v="422"/>
    <n v="0"/>
    <n v="1"/>
    <n v="148.85046511627905"/>
    <n v="0.58021863677766206"/>
    <n v="1.1018595667323132"/>
    <n v="0.11085315032184384"/>
    <n v="2.3255813953488372E-2"/>
    <n v="16.546636678558503"/>
  </r>
  <r>
    <x v="33"/>
    <x v="2"/>
    <x v="9"/>
    <x v="6"/>
    <s v="DACH"/>
    <x v="2"/>
    <x v="3"/>
    <n v="9506.0499999999993"/>
    <n v="9152.6299999999992"/>
    <n v="78"/>
    <n v="76"/>
    <n v="5036.4399999999996"/>
    <n v="271.64999999999998"/>
    <n v="81696.7"/>
    <n v="725"/>
    <n v="0"/>
    <n v="2"/>
    <n v="121.87243589743589"/>
    <n v="0.52981417097532624"/>
    <n v="1.03861403771375"/>
    <n v="0.11635782106253985"/>
    <n v="2.564102564102564E-2"/>
    <n v="34.993741947358735"/>
  </r>
  <r>
    <x v="34"/>
    <x v="2"/>
    <x v="10"/>
    <x v="0"/>
    <s v="DACH"/>
    <x v="0"/>
    <x v="0"/>
    <n v="1240451.8799999999"/>
    <n v="1212518.3500000001"/>
    <n v="16315"/>
    <n v="16119"/>
    <n v="695975.24"/>
    <n v="22330.28"/>
    <n v="6892802.6100000003"/>
    <n v="95115"/>
    <n v="54"/>
    <n v="279"/>
    <n v="76.031374808458466"/>
    <n v="0.5610658915684823"/>
    <n v="1.0230376142348689"/>
    <n v="0.17996335455774787"/>
    <n v="1.7100827459393196E-2"/>
    <n v="55.550216119099268"/>
  </r>
  <r>
    <x v="34"/>
    <x v="2"/>
    <x v="10"/>
    <x v="0"/>
    <s v="DACH"/>
    <x v="0"/>
    <x v="1"/>
    <n v="1160400"/>
    <n v="1060448.3"/>
    <n v="6035"/>
    <n v="5520"/>
    <n v="761068.83"/>
    <n v="31188.86"/>
    <n v="5947581.4000000004"/>
    <n v="32021"/>
    <n v="58"/>
    <n v="61"/>
    <n v="192.27837613918808"/>
    <n v="0.65586765770423983"/>
    <n v="1.0942541941931538"/>
    <n v="0.19510451761114189"/>
    <n v="1.0107705053852526E-2"/>
    <n v="37.205591996629565"/>
  </r>
  <r>
    <x v="34"/>
    <x v="2"/>
    <x v="10"/>
    <x v="0"/>
    <s v="DACH"/>
    <x v="0"/>
    <x v="2"/>
    <n v="393807.67"/>
    <n v="359492.29"/>
    <n v="2664"/>
    <n v="2457"/>
    <n v="269089.28000000003"/>
    <n v="19569.95"/>
    <n v="2078342.54"/>
    <n v="15139"/>
    <n v="21"/>
    <n v="53"/>
    <n v="147.82570195195194"/>
    <n v="0.68330126734199981"/>
    <n v="1.0954551208872936"/>
    <n v="0.18948160008311238"/>
    <n v="1.9894894894894894E-2"/>
    <n v="20.123080028308706"/>
  </r>
  <r>
    <x v="34"/>
    <x v="2"/>
    <x v="10"/>
    <x v="0"/>
    <s v="DACH"/>
    <x v="0"/>
    <x v="3"/>
    <n v="538579.43000000005"/>
    <n v="503645"/>
    <n v="4435"/>
    <n v="4128"/>
    <n v="334683.48"/>
    <n v="16162.51"/>
    <n v="2806117.6"/>
    <n v="24764"/>
    <n v="21"/>
    <n v="91"/>
    <n v="121.43842841037205"/>
    <n v="0.62141897992650763"/>
    <n v="1.069363202255557"/>
    <n v="0.19193045580128218"/>
    <n v="2.0518602029312289E-2"/>
    <n v="33.322759274394883"/>
  </r>
  <r>
    <x v="34"/>
    <x v="2"/>
    <x v="10"/>
    <x v="0"/>
    <s v="DACH"/>
    <x v="1"/>
    <x v="0"/>
    <n v="1025596.97"/>
    <n v="1046323.9"/>
    <n v="13489"/>
    <n v="13852"/>
    <n v="531044.16"/>
    <n v="17328.79"/>
    <n v="6206290.4400000004"/>
    <n v="86487"/>
    <n v="53"/>
    <n v="257"/>
    <n v="76.032098005782487"/>
    <n v="0.5177902972938776"/>
    <n v="0.98019071341101927"/>
    <n v="0.16525120438933244"/>
    <n v="1.9052561346282155E-2"/>
    <n v="59.184569147643884"/>
  </r>
  <r>
    <x v="34"/>
    <x v="2"/>
    <x v="10"/>
    <x v="0"/>
    <s v="DACH"/>
    <x v="1"/>
    <x v="1"/>
    <n v="959258.71"/>
    <n v="870378.74"/>
    <n v="4989"/>
    <n v="4509"/>
    <n v="585587.73"/>
    <n v="22790.18"/>
    <n v="5032138.18"/>
    <n v="28906"/>
    <n v="44"/>
    <n v="90"/>
    <n v="192.27474644217278"/>
    <n v="0.61045860089193249"/>
    <n v="1.1021164303714495"/>
    <n v="0.19062646447439169"/>
    <n v="1.8039687312086591E-2"/>
    <n v="42.090879054048713"/>
  </r>
  <r>
    <x v="34"/>
    <x v="2"/>
    <x v="10"/>
    <x v="0"/>
    <s v="DACH"/>
    <x v="1"/>
    <x v="2"/>
    <n v="318549.21999999997"/>
    <n v="285210.33"/>
    <n v="2155"/>
    <n v="1919"/>
    <n v="203868.77"/>
    <n v="18604.21"/>
    <n v="1826940.31"/>
    <n v="12989"/>
    <n v="13"/>
    <n v="34"/>
    <n v="147.81866357308584"/>
    <n v="0.63999142738444004"/>
    <n v="1.1168922948898798"/>
    <n v="0.17436213884842244"/>
    <n v="1.5777262180974479E-2"/>
    <n v="17.122426590540528"/>
  </r>
  <r>
    <x v="34"/>
    <x v="2"/>
    <x v="10"/>
    <x v="0"/>
    <s v="DACH"/>
    <x v="1"/>
    <x v="3"/>
    <n v="442729.46"/>
    <n v="435618.18"/>
    <n v="3646"/>
    <n v="3557"/>
    <n v="257809.25"/>
    <n v="12529.47"/>
    <n v="2377654.5499999998"/>
    <n v="21140"/>
    <n v="23"/>
    <n v="31"/>
    <n v="121.42881513987932"/>
    <n v="0.58231781097196467"/>
    <n v="1.0163245712105038"/>
    <n v="0.18620428270372585"/>
    <n v="8.5024684585847509E-3"/>
    <n v="35.335050884035802"/>
  </r>
  <r>
    <x v="34"/>
    <x v="2"/>
    <x v="10"/>
    <x v="0"/>
    <s v="DACH"/>
    <x v="2"/>
    <x v="0"/>
    <n v="110394.51"/>
    <n v="111938.86"/>
    <n v="1452"/>
    <n v="1461"/>
    <n v="51831.18"/>
    <n v="1819.32"/>
    <n v="906768.09"/>
    <n v="13393"/>
    <n v="6"/>
    <n v="19"/>
    <n v="76.029276859504122"/>
    <n v="0.46950867393677459"/>
    <n v="0.98620362937410644"/>
    <n v="0.12174503185263169"/>
    <n v="1.3085399449035813E-2"/>
    <n v="60.678995448849022"/>
  </r>
  <r>
    <x v="34"/>
    <x v="2"/>
    <x v="10"/>
    <x v="0"/>
    <s v="DACH"/>
    <x v="2"/>
    <x v="1"/>
    <n v="118086.22"/>
    <n v="107595.74"/>
    <n v="614"/>
    <n v="567"/>
    <n v="65388.46"/>
    <n v="3123.72"/>
    <n v="797650.8"/>
    <n v="4621"/>
    <n v="6"/>
    <n v="17"/>
    <n v="192.32283387622149"/>
    <n v="0.55373488964250017"/>
    <n v="1.0974990273778498"/>
    <n v="0.14804250180655495"/>
    <n v="2.7687296416938109E-2"/>
    <n v="37.803074539331313"/>
  </r>
  <r>
    <x v="34"/>
    <x v="2"/>
    <x v="10"/>
    <x v="0"/>
    <s v="DACH"/>
    <x v="2"/>
    <x v="2"/>
    <n v="32820.74"/>
    <n v="29473.11"/>
    <n v="222"/>
    <n v="197"/>
    <n v="18832.32"/>
    <n v="1950.95"/>
    <n v="272846.69"/>
    <n v="2042"/>
    <n v="1"/>
    <n v="7"/>
    <n v="147.84117117117117"/>
    <n v="0.57379327827465199"/>
    <n v="1.113582516402239"/>
    <n v="0.12029004273425489"/>
    <n v="3.1531531531531529E-2"/>
    <n v="16.822952920372124"/>
  </r>
  <r>
    <x v="34"/>
    <x v="2"/>
    <x v="10"/>
    <x v="0"/>
    <s v="DACH"/>
    <x v="2"/>
    <x v="3"/>
    <n v="48096"/>
    <n v="45371.28"/>
    <n v="396"/>
    <n v="380"/>
    <n v="25459.73"/>
    <n v="1427.06"/>
    <n v="367199.18"/>
    <n v="3085"/>
    <n v="2"/>
    <n v="9"/>
    <n v="121.45454545454545"/>
    <n v="0.52935233699268125"/>
    <n v="1.0600538490428306"/>
    <n v="0.13098068465185569"/>
    <n v="2.2727272727272728E-2"/>
    <n v="33.702857623365524"/>
  </r>
  <r>
    <x v="34"/>
    <x v="2"/>
    <x v="10"/>
    <x v="1"/>
    <s v="Western Europe"/>
    <x v="0"/>
    <x v="0"/>
    <n v="625197.53"/>
    <n v="706254.63"/>
    <n v="8223"/>
    <n v="9432"/>
    <n v="349594.62"/>
    <n v="11314.75"/>
    <n v="5170755.79"/>
    <n v="72826"/>
    <n v="29"/>
    <n v="81"/>
    <n v="76.030345372735013"/>
    <n v="0.55917466596517096"/>
    <n v="0.88522963736181104"/>
    <n v="0.12091027992640899"/>
    <n v="9.8504195549069685E-3"/>
    <n v="55.255090037340644"/>
  </r>
  <r>
    <x v="34"/>
    <x v="2"/>
    <x v="10"/>
    <x v="1"/>
    <s v="Western Europe"/>
    <x v="0"/>
    <x v="1"/>
    <n v="582735.56000000006"/>
    <n v="628629.63"/>
    <n v="3031"/>
    <n v="3225"/>
    <n v="378528.2"/>
    <n v="15444.96"/>
    <n v="4314756.55"/>
    <n v="24964"/>
    <n v="28"/>
    <n v="27"/>
    <n v="192.25851534147148"/>
    <n v="0.64957113652031118"/>
    <n v="0.92699346672539129"/>
    <n v="0.13505641703006396"/>
    <n v="8.9079511712306172E-3"/>
    <n v="37.729819954211607"/>
  </r>
  <r>
    <x v="34"/>
    <x v="2"/>
    <x v="10"/>
    <x v="1"/>
    <s v="Western Europe"/>
    <x v="0"/>
    <x v="2"/>
    <n v="201315.49"/>
    <n v="197206.75"/>
    <n v="1362"/>
    <n v="1340"/>
    <n v="137394.85"/>
    <n v="11055.74"/>
    <n v="1542739.85"/>
    <n v="10733"/>
    <n v="9"/>
    <n v="27"/>
    <n v="147.80872980910425"/>
    <n v="0.68248523747477163"/>
    <n v="1.0208346823828292"/>
    <n v="0.13049218246355662"/>
    <n v="1.9823788546255508E-2"/>
    <n v="18.209137515896717"/>
  </r>
  <r>
    <x v="34"/>
    <x v="2"/>
    <x v="10"/>
    <x v="1"/>
    <s v="Western Europe"/>
    <x v="0"/>
    <x v="3"/>
    <n v="265642.61"/>
    <n v="294838.95"/>
    <n v="2187"/>
    <n v="2427"/>
    <n v="166890.72"/>
    <n v="7832.28"/>
    <n v="2025124.55"/>
    <n v="17080"/>
    <n v="15"/>
    <n v="26"/>
    <n v="121.46438500228624"/>
    <n v="0.62825282434922625"/>
    <n v="0.90097529515689834"/>
    <n v="0.13117346782448516"/>
    <n v="1.1888431641518061E-2"/>
    <n v="33.916383224297391"/>
  </r>
  <r>
    <x v="34"/>
    <x v="2"/>
    <x v="10"/>
    <x v="1"/>
    <s v="Western Europe"/>
    <x v="1"/>
    <x v="0"/>
    <n v="566315.68999999994"/>
    <n v="646565.34"/>
    <n v="7448"/>
    <n v="8496"/>
    <n v="300848.90999999997"/>
    <n v="10535.29"/>
    <n v="4864301.07"/>
    <n v="69812"/>
    <n v="28"/>
    <n v="83"/>
    <n v="76.035941192266378"/>
    <n v="0.53123887491091759"/>
    <n v="0.87588315513479265"/>
    <n v="0.11642282865521725"/>
    <n v="1.1143931256713211E-2"/>
    <n v="53.754162438812777"/>
  </r>
  <r>
    <x v="34"/>
    <x v="2"/>
    <x v="10"/>
    <x v="1"/>
    <s v="Western Europe"/>
    <x v="1"/>
    <x v="1"/>
    <n v="597109.5"/>
    <n v="623032.93000000005"/>
    <n v="3106"/>
    <n v="3193"/>
    <n v="365558.31"/>
    <n v="13892.85"/>
    <n v="4236645.18"/>
    <n v="22604"/>
    <n v="34"/>
    <n v="40"/>
    <n v="192.24388280746942"/>
    <n v="0.6122131870285098"/>
    <n v="0.95839155724882785"/>
    <n v="0.14093922776889237"/>
    <n v="1.28783000643915E-2"/>
    <n v="42.979626210604735"/>
  </r>
  <r>
    <x v="34"/>
    <x v="2"/>
    <x v="10"/>
    <x v="1"/>
    <s v="Western Europe"/>
    <x v="1"/>
    <x v="2"/>
    <n v="169702.61"/>
    <n v="176922.13"/>
    <n v="1148"/>
    <n v="1193"/>
    <n v="109391.49"/>
    <n v="9911.91"/>
    <n v="1479456.08"/>
    <n v="10753"/>
    <n v="9"/>
    <n v="11"/>
    <n v="147.8245731707317"/>
    <n v="0.64460699808918676"/>
    <n v="0.9591937989894197"/>
    <n v="0.11470608171078656"/>
    <n v="9.5818815331010446E-3"/>
    <n v="17.12108059899656"/>
  </r>
  <r>
    <x v="34"/>
    <x v="2"/>
    <x v="10"/>
    <x v="1"/>
    <s v="Western Europe"/>
    <x v="1"/>
    <x v="3"/>
    <n v="240749.88"/>
    <n v="264808.07"/>
    <n v="1982"/>
    <n v="2139"/>
    <n v="141961.66"/>
    <n v="6650.02"/>
    <n v="2002562.71"/>
    <n v="18391"/>
    <n v="13"/>
    <n v="38"/>
    <n v="121.46815338042381"/>
    <n v="0.58966450990546704"/>
    <n v="0.90914857692969853"/>
    <n v="0.12022089435591259"/>
    <n v="1.9172552976791119E-2"/>
    <n v="36.202880592840323"/>
  </r>
  <r>
    <x v="34"/>
    <x v="2"/>
    <x v="10"/>
    <x v="1"/>
    <s v="Western Europe"/>
    <x v="2"/>
    <x v="0"/>
    <n v="59078.18"/>
    <n v="63581.15"/>
    <n v="777"/>
    <n v="822"/>
    <n v="27924.27"/>
    <n v="990.9"/>
    <n v="713912.58"/>
    <n v="10046"/>
    <n v="3"/>
    <n v="23"/>
    <n v="76.033693693693692"/>
    <n v="0.47266638884271656"/>
    <n v="0.92917759430271396"/>
    <n v="8.2752681007526169E-2"/>
    <n v="2.9601029601029602E-2"/>
    <n v="59.620728630537897"/>
  </r>
  <r>
    <x v="34"/>
    <x v="2"/>
    <x v="10"/>
    <x v="1"/>
    <s v="Western Europe"/>
    <x v="2"/>
    <x v="1"/>
    <n v="58519.199999999997"/>
    <n v="62791.53"/>
    <n v="304"/>
    <n v="325"/>
    <n v="32280.65"/>
    <n v="1497.71"/>
    <n v="627028.11"/>
    <n v="3598"/>
    <n v="3"/>
    <n v="7"/>
    <n v="192.49736842105261"/>
    <n v="0.55162493677288826"/>
    <n v="0.93196009079568531"/>
    <n v="9.3327873291039531E-2"/>
    <n v="2.3026315789473683E-2"/>
    <n v="39.072450607928104"/>
  </r>
  <r>
    <x v="34"/>
    <x v="2"/>
    <x v="10"/>
    <x v="1"/>
    <s v="Western Europe"/>
    <x v="2"/>
    <x v="2"/>
    <n v="18085.75"/>
    <n v="17761.82"/>
    <n v="122"/>
    <n v="121"/>
    <n v="10463.959999999999"/>
    <n v="937.97"/>
    <n v="215245.96"/>
    <n v="1634"/>
    <n v="1"/>
    <n v="4"/>
    <n v="148.24385245901638"/>
    <n v="0.57857484483640431"/>
    <n v="1.0182374328756851"/>
    <n v="8.4023644392675248E-2"/>
    <n v="3.2786885245901641E-2"/>
    <n v="19.281800057571136"/>
  </r>
  <r>
    <x v="34"/>
    <x v="2"/>
    <x v="10"/>
    <x v="1"/>
    <s v="Western Europe"/>
    <x v="2"/>
    <x v="3"/>
    <n v="25093.68"/>
    <n v="26802.36"/>
    <n v="207"/>
    <n v="222"/>
    <n v="13262.31"/>
    <n v="805.51"/>
    <n v="277029.90000000002"/>
    <n v="2538"/>
    <n v="1"/>
    <n v="7"/>
    <n v="121.22550724637681"/>
    <n v="0.52851195998354961"/>
    <n v="0.93624889748514684"/>
    <n v="9.0581124997698798E-2"/>
    <n v="3.3816425120772944E-2"/>
    <n v="31.152536902086876"/>
  </r>
  <r>
    <x v="34"/>
    <x v="2"/>
    <x v="10"/>
    <x v="2"/>
    <s v="Southern Europe"/>
    <x v="0"/>
    <x v="0"/>
    <n v="477779.09"/>
    <n v="476548.49"/>
    <n v="6284"/>
    <n v="6184"/>
    <n v="265458.15999999997"/>
    <n v="8094.48"/>
    <n v="4238411.21"/>
    <n v="60300"/>
    <n v="18"/>
    <n v="102"/>
    <n v="76.031045512412476"/>
    <n v="0.55560857634016581"/>
    <n v="1.002582318538036"/>
    <n v="0.11272598771745888"/>
    <n v="1.6231699554423933E-2"/>
    <n v="59.025297486682291"/>
  </r>
  <r>
    <x v="34"/>
    <x v="2"/>
    <x v="10"/>
    <x v="2"/>
    <s v="Southern Europe"/>
    <x v="0"/>
    <x v="1"/>
    <n v="467073.43"/>
    <n v="455473.73"/>
    <n v="2429"/>
    <n v="2411"/>
    <n v="304198.69"/>
    <n v="10742.03"/>
    <n v="3560818.14"/>
    <n v="20170"/>
    <n v="22"/>
    <n v="22"/>
    <n v="192.29041992589543"/>
    <n v="0.65128665100902872"/>
    <n v="1.0254673304649207"/>
    <n v="0.13117025684440037"/>
    <n v="9.0572251955537263E-3"/>
    <n v="43.480927720365699"/>
  </r>
  <r>
    <x v="34"/>
    <x v="2"/>
    <x v="10"/>
    <x v="2"/>
    <s v="Southern Europe"/>
    <x v="0"/>
    <x v="2"/>
    <n v="126821.61"/>
    <n v="121089.78"/>
    <n v="858"/>
    <n v="822"/>
    <n v="85939.16"/>
    <n v="7201.01"/>
    <n v="1161323.9099999999"/>
    <n v="8829"/>
    <n v="5"/>
    <n v="8"/>
    <n v="147.81073426573425"/>
    <n v="0.67763814069226846"/>
    <n v="1.0473353738028097"/>
    <n v="0.10920433903750419"/>
    <n v="9.324009324009324E-3"/>
    <n v="17.611641978000307"/>
  </r>
  <r>
    <x v="34"/>
    <x v="2"/>
    <x v="10"/>
    <x v="2"/>
    <s v="Southern Europe"/>
    <x v="0"/>
    <x v="3"/>
    <n v="179145.4"/>
    <n v="180869.19"/>
    <n v="1475"/>
    <n v="1509"/>
    <n v="110804.32"/>
    <n v="5255.23"/>
    <n v="1566773.81"/>
    <n v="14192"/>
    <n v="10"/>
    <n v="20"/>
    <n v="121.45450847457627"/>
    <n v="0.61851613270561234"/>
    <n v="0.99046941051707038"/>
    <n v="0.11434030799889359"/>
    <n v="1.3559322033898305E-2"/>
    <n v="34.088974221870409"/>
  </r>
  <r>
    <x v="34"/>
    <x v="2"/>
    <x v="10"/>
    <x v="2"/>
    <s v="Southern Europe"/>
    <x v="1"/>
    <x v="0"/>
    <n v="377012.37"/>
    <n v="390777.4"/>
    <n v="4959"/>
    <n v="5126"/>
    <n v="197911.62"/>
    <n v="7453.15"/>
    <n v="3797379.57"/>
    <n v="52159"/>
    <n v="15"/>
    <n v="77"/>
    <n v="76.025886267392622"/>
    <n v="0.5249472848861696"/>
    <n v="0.96477526591865337"/>
    <n v="9.9282245308967107E-2"/>
    <n v="1.5527324057269611E-2"/>
    <n v="50.584299256019271"/>
  </r>
  <r>
    <x v="34"/>
    <x v="2"/>
    <x v="10"/>
    <x v="2"/>
    <s v="Southern Europe"/>
    <x v="1"/>
    <x v="1"/>
    <n v="397035.7"/>
    <n v="397479.48"/>
    <n v="2065"/>
    <n v="2075"/>
    <n v="241705.38"/>
    <n v="9892.51"/>
    <n v="3062701.14"/>
    <n v="16324"/>
    <n v="15"/>
    <n v="29"/>
    <n v="192.26910411622276"/>
    <n v="0.60877492880363149"/>
    <n v="0.99888351469112324"/>
    <n v="0.12963579593665478"/>
    <n v="1.4043583535108959E-2"/>
    <n v="40.134980909799431"/>
  </r>
  <r>
    <x v="34"/>
    <x v="2"/>
    <x v="10"/>
    <x v="2"/>
    <s v="Southern Europe"/>
    <x v="1"/>
    <x v="2"/>
    <n v="112166.6"/>
    <n v="104703.22"/>
    <n v="759"/>
    <n v="720"/>
    <n v="71907.3"/>
    <n v="6595.52"/>
    <n v="1076579.23"/>
    <n v="7574"/>
    <n v="5"/>
    <n v="11"/>
    <n v="147.78208168642951"/>
    <n v="0.64107586393810634"/>
    <n v="1.0712812843769275"/>
    <n v="0.10418796580350152"/>
    <n v="1.4492753623188406E-2"/>
    <n v="17.006483188588618"/>
  </r>
  <r>
    <x v="34"/>
    <x v="2"/>
    <x v="10"/>
    <x v="2"/>
    <s v="Southern Europe"/>
    <x v="1"/>
    <x v="3"/>
    <n v="155130.47"/>
    <n v="151722.45000000001"/>
    <n v="1277"/>
    <n v="1248"/>
    <n v="91171.94"/>
    <n v="4339.16"/>
    <n v="1414469.35"/>
    <n v="12620"/>
    <n v="8"/>
    <n v="15"/>
    <n v="121.48039937353171"/>
    <n v="0.5877113632157499"/>
    <n v="1.0224621998919736"/>
    <n v="0.10967397066610174"/>
    <n v="1.1746280344557557E-2"/>
    <n v="35.751267526433686"/>
  </r>
  <r>
    <x v="34"/>
    <x v="2"/>
    <x v="10"/>
    <x v="2"/>
    <s v="Southern Europe"/>
    <x v="2"/>
    <x v="0"/>
    <n v="42768.84"/>
    <n v="45073.54"/>
    <n v="563"/>
    <n v="602"/>
    <n v="20069.689999999999"/>
    <n v="698.55"/>
    <n v="559759.12"/>
    <n v="8014"/>
    <n v="2"/>
    <n v="15"/>
    <n v="75.965968028419184"/>
    <n v="0.46925962920668413"/>
    <n v="0.94886800548614547"/>
    <n v="7.640579397795251E-2"/>
    <n v="2.664298401420959E-2"/>
    <n v="61.225166416147736"/>
  </r>
  <r>
    <x v="34"/>
    <x v="2"/>
    <x v="10"/>
    <x v="2"/>
    <s v="Southern Europe"/>
    <x v="2"/>
    <x v="1"/>
    <n v="46435.82"/>
    <n v="45394.2"/>
    <n v="242"/>
    <n v="233"/>
    <n v="25797.41"/>
    <n v="1268.92"/>
    <n v="494296.27"/>
    <n v="2879"/>
    <n v="2"/>
    <n v="4"/>
    <n v="191.88355371900826"/>
    <n v="0.5555497889344907"/>
    <n v="1.0229461032466702"/>
    <n v="9.3943294372826239E-2"/>
    <n v="1.6528925619834711E-2"/>
    <n v="36.594757746745259"/>
  </r>
  <r>
    <x v="34"/>
    <x v="2"/>
    <x v="10"/>
    <x v="2"/>
    <s v="Southern Europe"/>
    <x v="2"/>
    <x v="2"/>
    <n v="14365.15"/>
    <n v="13343.48"/>
    <n v="97"/>
    <n v="92"/>
    <n v="8394.6299999999992"/>
    <n v="805.28"/>
    <n v="170761.23"/>
    <n v="1234"/>
    <n v="1"/>
    <n v="3"/>
    <n v="148.09432989690723"/>
    <n v="0.58437468456646813"/>
    <n v="1.0765669825262976"/>
    <n v="8.4124189079687467E-2"/>
    <n v="3.0927835051546393E-2"/>
    <n v="17.838702066362011"/>
  </r>
  <r>
    <x v="34"/>
    <x v="2"/>
    <x v="10"/>
    <x v="2"/>
    <s v="Southern Europe"/>
    <x v="2"/>
    <x v="3"/>
    <n v="17469.849999999999"/>
    <n v="17245.59"/>
    <n v="144"/>
    <n v="144"/>
    <n v="9236.48"/>
    <n v="532.44000000000005"/>
    <n v="216640.31"/>
    <n v="1953"/>
    <n v="1"/>
    <n v="2"/>
    <n v="121.31840277777776"/>
    <n v="0.52870974850957508"/>
    <n v="1.0130039041865195"/>
    <n v="8.0639886455110776E-2"/>
    <n v="1.3888888888888888E-2"/>
    <n v="32.810927052813454"/>
  </r>
  <r>
    <x v="34"/>
    <x v="2"/>
    <x v="10"/>
    <x v="3"/>
    <s v="Southern Europe"/>
    <x v="0"/>
    <x v="0"/>
    <n v="376076.23"/>
    <n v="358390.34"/>
    <n v="4946"/>
    <n v="4773"/>
    <n v="212076.36"/>
    <n v="6631.24"/>
    <n v="3387460.07"/>
    <n v="50609"/>
    <n v="21"/>
    <n v="67"/>
    <n v="76.03643954710877"/>
    <n v="0.56391854385479245"/>
    <n v="1.0493481213807268"/>
    <n v="0.11102012192869923"/>
    <n v="1.3546300040436717E-2"/>
    <n v="56.712806352959625"/>
  </r>
  <r>
    <x v="34"/>
    <x v="2"/>
    <x v="10"/>
    <x v="3"/>
    <s v="Southern Europe"/>
    <x v="0"/>
    <x v="1"/>
    <n v="369516"/>
    <n v="344073.83"/>
    <n v="1922"/>
    <n v="1766"/>
    <n v="243813.52"/>
    <n v="9712.23"/>
    <n v="2832400.18"/>
    <n v="16721"/>
    <n v="16"/>
    <n v="23"/>
    <n v="192.25598335067639"/>
    <n v="0.65981857348531592"/>
    <n v="1.0739439265113537"/>
    <n v="0.13046037866019342"/>
    <n v="1.1966701352757543E-2"/>
    <n v="38.046463067699179"/>
  </r>
  <r>
    <x v="34"/>
    <x v="2"/>
    <x v="10"/>
    <x v="3"/>
    <s v="Southern Europe"/>
    <x v="0"/>
    <x v="2"/>
    <n v="126199.03999999999"/>
    <n v="108905.98"/>
    <n v="854"/>
    <n v="748"/>
    <n v="85926.33"/>
    <n v="7319.51"/>
    <n v="1041854.16"/>
    <n v="7432"/>
    <n v="6"/>
    <n v="10"/>
    <n v="147.77405152224824"/>
    <n v="0.68087942665807921"/>
    <n v="1.1587888929515164"/>
    <n v="0.12112927590556435"/>
    <n v="1.1709601873536301E-2"/>
    <n v="17.241460152387248"/>
  </r>
  <r>
    <x v="34"/>
    <x v="2"/>
    <x v="10"/>
    <x v="3"/>
    <s v="Southern Europe"/>
    <x v="0"/>
    <x v="3"/>
    <n v="154596.51999999999"/>
    <n v="150853.59"/>
    <n v="1273"/>
    <n v="1233"/>
    <n v="96202.71"/>
    <n v="4590.25"/>
    <n v="1373353.87"/>
    <n v="11637"/>
    <n v="6"/>
    <n v="16"/>
    <n v="121.44267085624509"/>
    <n v="0.62228250674724117"/>
    <n v="1.0248116733582542"/>
    <n v="0.11256859821569511"/>
    <n v="1.2568735271013355E-2"/>
    <n v="33.679324655519849"/>
  </r>
  <r>
    <x v="34"/>
    <x v="2"/>
    <x v="10"/>
    <x v="3"/>
    <s v="Southern Europe"/>
    <x v="1"/>
    <x v="0"/>
    <n v="329748.90999999997"/>
    <n v="311325.33"/>
    <n v="4337"/>
    <n v="4152"/>
    <n v="173708.39"/>
    <n v="5751.67"/>
    <n v="3266146.88"/>
    <n v="44711"/>
    <n v="13"/>
    <n v="38"/>
    <n v="76.031567904081157"/>
    <n v="0.52678988385435455"/>
    <n v="1.0591779024212387"/>
    <n v="0.1009596084056085"/>
    <n v="8.7618169241411113E-3"/>
    <n v="57.330985609396919"/>
  </r>
  <r>
    <x v="34"/>
    <x v="2"/>
    <x v="10"/>
    <x v="3"/>
    <s v="Southern Europe"/>
    <x v="1"/>
    <x v="1"/>
    <n v="353045.63"/>
    <n v="314399.40000000002"/>
    <n v="1836"/>
    <n v="1646"/>
    <n v="214092.77"/>
    <n v="8096.71"/>
    <n v="2683065.06"/>
    <n v="14899"/>
    <n v="17"/>
    <n v="33"/>
    <n v="192.29064814814816"/>
    <n v="0.60641671163016519"/>
    <n v="1.122920813462112"/>
    <n v="0.13158295535330775"/>
    <n v="1.7973856209150325E-2"/>
    <n v="43.603590841218221"/>
  </r>
  <r>
    <x v="34"/>
    <x v="2"/>
    <x v="10"/>
    <x v="3"/>
    <s v="Southern Europe"/>
    <x v="1"/>
    <x v="2"/>
    <n v="98413.78"/>
    <n v="85440.63"/>
    <n v="666"/>
    <n v="569"/>
    <n v="63586.71"/>
    <n v="5804.99"/>
    <n v="928033.99"/>
    <n v="6608"/>
    <n v="5"/>
    <n v="13"/>
    <n v="147.76843843843844"/>
    <n v="0.64611591994535722"/>
    <n v="1.1518381828411142"/>
    <n v="0.10604544775348153"/>
    <n v="1.951951951951952E-2"/>
    <n v="16.953307413104934"/>
  </r>
  <r>
    <x v="34"/>
    <x v="2"/>
    <x v="10"/>
    <x v="3"/>
    <s v="Southern Europe"/>
    <x v="1"/>
    <x v="3"/>
    <n v="140187.37"/>
    <n v="130709.18"/>
    <n v="1154"/>
    <n v="1063"/>
    <n v="81589.83"/>
    <n v="4548.43"/>
    <n v="1265614.8999999999"/>
    <n v="10972"/>
    <n v="5"/>
    <n v="24"/>
    <n v="121.47952339688041"/>
    <n v="0.58200556868996123"/>
    <n v="1.0725135755575852"/>
    <n v="0.11076621332444807"/>
    <n v="2.0797227036395149E-2"/>
    <n v="30.821045943325498"/>
  </r>
  <r>
    <x v="34"/>
    <x v="2"/>
    <x v="10"/>
    <x v="3"/>
    <s v="Southern Europe"/>
    <x v="2"/>
    <x v="0"/>
    <n v="33089.68"/>
    <n v="32621.040000000001"/>
    <n v="435"/>
    <n v="422"/>
    <n v="15673.34"/>
    <n v="600.48"/>
    <n v="462357.55"/>
    <n v="6728"/>
    <n v="2"/>
    <n v="8"/>
    <n v="76.068229885057477"/>
    <n v="0.47366248328784077"/>
    <n v="1.0143661882024608"/>
    <n v="7.1567296781462744E-2"/>
    <n v="1.8390804597701149E-2"/>
    <n v="55.105382360778044"/>
  </r>
  <r>
    <x v="34"/>
    <x v="2"/>
    <x v="10"/>
    <x v="3"/>
    <s v="Southern Europe"/>
    <x v="2"/>
    <x v="1"/>
    <n v="35176.89"/>
    <n v="33424.57"/>
    <n v="183"/>
    <n v="173"/>
    <n v="19651.88"/>
    <n v="871.25"/>
    <n v="401217.2"/>
    <n v="2355"/>
    <n v="2"/>
    <n v="4"/>
    <n v="192.22344262295081"/>
    <n v="0.55865882401770028"/>
    <n v="1.0524261045093475"/>
    <n v="8.76754286705555E-2"/>
    <n v="2.185792349726776E-2"/>
    <n v="40.375196556671447"/>
  </r>
  <r>
    <x v="34"/>
    <x v="2"/>
    <x v="10"/>
    <x v="3"/>
    <s v="Southern Europe"/>
    <x v="2"/>
    <x v="2"/>
    <n v="10670.73"/>
    <n v="9762.41"/>
    <n v="72"/>
    <n v="66"/>
    <n v="6164.95"/>
    <n v="640.20000000000005"/>
    <n v="139688.24"/>
    <n v="1001"/>
    <n v="1"/>
    <n v="2"/>
    <n v="148.20458333333332"/>
    <n v="0.57774397815332224"/>
    <n v="1.0930425991123094"/>
    <n v="7.6389608745875817E-2"/>
    <n v="2.7777777777777776E-2"/>
    <n v="16.667806935332706"/>
  </r>
  <r>
    <x v="34"/>
    <x v="2"/>
    <x v="10"/>
    <x v="3"/>
    <s v="Southern Europe"/>
    <x v="2"/>
    <x v="3"/>
    <n v="16460.59"/>
    <n v="15372.4"/>
    <n v="136"/>
    <n v="126"/>
    <n v="8727.4500000000007"/>
    <n v="491.09"/>
    <n v="194566.19"/>
    <n v="1738"/>
    <n v="1"/>
    <n v="3"/>
    <n v="121.03375"/>
    <n v="0.5302027448590847"/>
    <n v="1.0707885561135542"/>
    <n v="8.4601492170864837E-2"/>
    <n v="2.2058823529411766E-2"/>
    <n v="33.518479301146428"/>
  </r>
  <r>
    <x v="34"/>
    <x v="2"/>
    <x v="10"/>
    <x v="4"/>
    <s v="Western Europe"/>
    <x v="0"/>
    <x v="0"/>
    <n v="289536.76"/>
    <n v="293139.19"/>
    <n v="3808"/>
    <n v="3827"/>
    <n v="161790.81"/>
    <n v="5477.38"/>
    <n v="1988818.98"/>
    <n v="27306"/>
    <n v="16"/>
    <n v="49"/>
    <n v="76.03381302521008"/>
    <n v="0.55879194752334727"/>
    <n v="0.98771085503784062"/>
    <n v="0.14558225907518241"/>
    <n v="1.2867647058823529E-2"/>
    <n v="52.860447878365207"/>
  </r>
  <r>
    <x v="34"/>
    <x v="2"/>
    <x v="10"/>
    <x v="4"/>
    <s v="Western Europe"/>
    <x v="0"/>
    <x v="1"/>
    <n v="265694.45"/>
    <n v="265830.84000000003"/>
    <n v="1382"/>
    <n v="1392"/>
    <n v="174257.07"/>
    <n v="6035.5"/>
    <n v="1604165.24"/>
    <n v="8652"/>
    <n v="12"/>
    <n v="27"/>
    <n v="192.25358176555719"/>
    <n v="0.65585513735796885"/>
    <n v="0.99948692935703021"/>
    <n v="0.16562785639215072"/>
    <n v="1.9536903039073805E-2"/>
    <n v="44.021945157816255"/>
  </r>
  <r>
    <x v="34"/>
    <x v="2"/>
    <x v="10"/>
    <x v="4"/>
    <s v="Western Europe"/>
    <x v="0"/>
    <x v="2"/>
    <n v="89715.839999999997"/>
    <n v="84790.84"/>
    <n v="607"/>
    <n v="579"/>
    <n v="61372.22"/>
    <n v="5286.14"/>
    <n v="569248.76"/>
    <n v="3991"/>
    <n v="3"/>
    <n v="10"/>
    <n v="147.80204283360791"/>
    <n v="0.68407340331428657"/>
    <n v="1.0580841043678775"/>
    <n v="0.15760392697210265"/>
    <n v="1.6474464579901153E-2"/>
    <n v="16.971900101018889"/>
  </r>
  <r>
    <x v="34"/>
    <x v="2"/>
    <x v="10"/>
    <x v="4"/>
    <s v="Western Europe"/>
    <x v="0"/>
    <x v="3"/>
    <n v="118329.18"/>
    <n v="114316.38"/>
    <n v="974"/>
    <n v="960"/>
    <n v="74014"/>
    <n v="3826.6"/>
    <n v="786157.57"/>
    <n v="6973"/>
    <n v="5"/>
    <n v="9"/>
    <n v="121.48786447638604"/>
    <n v="0.62549237643664901"/>
    <n v="1.0351025810999264"/>
    <n v="0.15051585650952901"/>
    <n v="9.2402464065708418E-3"/>
    <n v="30.922798306590707"/>
  </r>
  <r>
    <x v="34"/>
    <x v="2"/>
    <x v="10"/>
    <x v="4"/>
    <s v="Western Europe"/>
    <x v="1"/>
    <x v="0"/>
    <n v="243937.21"/>
    <n v="246635.44"/>
    <n v="3208"/>
    <n v="3259"/>
    <n v="127033.24"/>
    <n v="4346.59"/>
    <n v="1812890.78"/>
    <n v="25606"/>
    <n v="11"/>
    <n v="46"/>
    <n v="76.040277431421444"/>
    <n v="0.52076204364229639"/>
    <n v="0.98905984476521291"/>
    <n v="0.13455703602839217"/>
    <n v="1.4339152119700748E-2"/>
    <n v="56.121513646329646"/>
  </r>
  <r>
    <x v="34"/>
    <x v="2"/>
    <x v="10"/>
    <x v="4"/>
    <s v="Western Europe"/>
    <x v="1"/>
    <x v="1"/>
    <n v="233002.75"/>
    <n v="226810.9"/>
    <n v="1212"/>
    <n v="1184"/>
    <n v="141907"/>
    <n v="5914.33"/>
    <n v="1501025.29"/>
    <n v="8168"/>
    <n v="13"/>
    <n v="21"/>
    <n v="192.24649339933993"/>
    <n v="0.60903573026498614"/>
    <n v="1.0272996139074446"/>
    <n v="0.15522906346234847"/>
    <n v="1.7326732673267328E-2"/>
    <n v="39.396305245057341"/>
  </r>
  <r>
    <x v="34"/>
    <x v="2"/>
    <x v="10"/>
    <x v="4"/>
    <s v="Western Europe"/>
    <x v="1"/>
    <x v="2"/>
    <n v="73796.789999999994"/>
    <n v="65241.52"/>
    <n v="499"/>
    <n v="441"/>
    <n v="46901.46"/>
    <n v="4209.2299999999996"/>
    <n v="513899.44"/>
    <n v="3787"/>
    <n v="3"/>
    <n v="10"/>
    <n v="147.88935871743485"/>
    <n v="0.63554878199986753"/>
    <n v="1.131132291215778"/>
    <n v="0.14360161591147091"/>
    <n v="2.004008016032064E-2"/>
    <n v="17.532135331165083"/>
  </r>
  <r>
    <x v="34"/>
    <x v="2"/>
    <x v="10"/>
    <x v="4"/>
    <s v="Western Europe"/>
    <x v="1"/>
    <x v="3"/>
    <n v="101930.22"/>
    <n v="99419.49"/>
    <n v="839"/>
    <n v="809"/>
    <n v="60074.720000000001"/>
    <n v="3335.48"/>
    <n v="691028.24"/>
    <n v="6179"/>
    <n v="4"/>
    <n v="8"/>
    <n v="121.49013110846246"/>
    <n v="0.58937104226793591"/>
    <n v="1.0252539014231514"/>
    <n v="0.14750514392870542"/>
    <n v="9.5351609058402856E-3"/>
    <n v="30.559385755573413"/>
  </r>
  <r>
    <x v="34"/>
    <x v="2"/>
    <x v="10"/>
    <x v="4"/>
    <s v="Western Europe"/>
    <x v="2"/>
    <x v="0"/>
    <n v="31068.35"/>
    <n v="31510.36"/>
    <n v="409"/>
    <n v="415"/>
    <n v="14882.17"/>
    <n v="552.84"/>
    <n v="338575.68"/>
    <n v="4660"/>
    <n v="2"/>
    <n v="9"/>
    <n v="75.961735941320285"/>
    <n v="0.47901385171726213"/>
    <n v="0.9859725499803873"/>
    <n v="9.1761906820950631E-2"/>
    <n v="2.2004889975550123E-2"/>
    <n v="56.197724477244769"/>
  </r>
  <r>
    <x v="34"/>
    <x v="2"/>
    <x v="10"/>
    <x v="4"/>
    <s v="Western Europe"/>
    <x v="2"/>
    <x v="1"/>
    <n v="32561.51"/>
    <n v="31926.44"/>
    <n v="169"/>
    <n v="163"/>
    <n v="18228.330000000002"/>
    <n v="756.13"/>
    <n v="277001.81"/>
    <n v="1507"/>
    <n v="1"/>
    <n v="5"/>
    <n v="192.67165680473371"/>
    <n v="0.5598121831573537"/>
    <n v="1.0198916634613819"/>
    <n v="0.11754980951207503"/>
    <n v="2.9585798816568046E-2"/>
    <n v="43.063375345509371"/>
  </r>
  <r>
    <x v="34"/>
    <x v="2"/>
    <x v="10"/>
    <x v="4"/>
    <s v="Western Europe"/>
    <x v="2"/>
    <x v="2"/>
    <n v="10238.15"/>
    <n v="9503.35"/>
    <n v="69"/>
    <n v="64"/>
    <n v="5872.36"/>
    <n v="613.37"/>
    <n v="98308.58"/>
    <n v="721"/>
    <n v="0"/>
    <n v="2"/>
    <n v="148.37898550724637"/>
    <n v="0.57357628087105583"/>
    <n v="1.0773201029110786"/>
    <n v="0.10414299545370302"/>
    <n v="2.8985507246376812E-2"/>
    <n v="16.691637999902181"/>
  </r>
  <r>
    <x v="34"/>
    <x v="2"/>
    <x v="10"/>
    <x v="4"/>
    <s v="Western Europe"/>
    <x v="2"/>
    <x v="3"/>
    <n v="14057.41"/>
    <n v="13503.64"/>
    <n v="116"/>
    <n v="110"/>
    <n v="7401.58"/>
    <n v="461.1"/>
    <n v="129362.73"/>
    <n v="1123"/>
    <n v="1"/>
    <n v="2"/>
    <n v="121.18456896551724"/>
    <n v="0.52652515648330667"/>
    <n v="1.0410089427739484"/>
    <n v="0.10866661518352311"/>
    <n v="1.7241379310344827E-2"/>
    <n v="30.486684016482322"/>
  </r>
  <r>
    <x v="34"/>
    <x v="2"/>
    <x v="10"/>
    <x v="5"/>
    <s v="Central &amp; Eastern Europe"/>
    <x v="0"/>
    <x v="0"/>
    <n v="218133.96"/>
    <n v="210035.15"/>
    <n v="2869"/>
    <n v="2737"/>
    <n v="121192.37"/>
    <n v="4018.12"/>
    <n v="2582974.0499999998"/>
    <n v="35335"/>
    <n v="10"/>
    <n v="55"/>
    <n v="76.031355873126529"/>
    <n v="0.55558689715255705"/>
    <n v="1.0385593078110973"/>
    <n v="8.4450697443127623E-2"/>
    <n v="1.9170442662948761E-2"/>
    <n v="54.287567320040218"/>
  </r>
  <r>
    <x v="34"/>
    <x v="2"/>
    <x v="10"/>
    <x v="5"/>
    <s v="Central &amp; Eastern Europe"/>
    <x v="0"/>
    <x v="1"/>
    <n v="244168.94"/>
    <n v="233358.07"/>
    <n v="1270"/>
    <n v="1228"/>
    <n v="162148.49"/>
    <n v="5955.09"/>
    <n v="2191836.86"/>
    <n v="12393"/>
    <n v="10"/>
    <n v="26"/>
    <n v="192.25900787401574"/>
    <n v="0.66408319583973285"/>
    <n v="1.0463273886349849"/>
    <n v="0.11139923068909427"/>
    <n v="2.0472440944881889E-2"/>
    <n v="41.001721216639879"/>
  </r>
  <r>
    <x v="34"/>
    <x v="2"/>
    <x v="10"/>
    <x v="5"/>
    <s v="Central &amp; Eastern Europe"/>
    <x v="0"/>
    <x v="2"/>
    <n v="73286.960000000006"/>
    <n v="67812.740000000005"/>
    <n v="496"/>
    <n v="458"/>
    <n v="50064.25"/>
    <n v="4061.16"/>
    <n v="730645.87"/>
    <n v="5311"/>
    <n v="4"/>
    <n v="5"/>
    <n v="147.75596774193551"/>
    <n v="0.68312630241450856"/>
    <n v="1.0807255391833452"/>
    <n v="0.10030435127211491"/>
    <n v="1.0080645161290322E-2"/>
    <n v="18.045819421052116"/>
  </r>
  <r>
    <x v="34"/>
    <x v="2"/>
    <x v="10"/>
    <x v="5"/>
    <s v="Central &amp; Eastern Europe"/>
    <x v="0"/>
    <x v="3"/>
    <n v="96273.88"/>
    <n v="89942.74"/>
    <n v="793"/>
    <n v="739"/>
    <n v="59261.29"/>
    <n v="3053.12"/>
    <n v="973628.65"/>
    <n v="8775"/>
    <n v="5"/>
    <n v="16"/>
    <n v="121.40464060529635"/>
    <n v="0.61554899418201492"/>
    <n v="1.0703907841811358"/>
    <n v="9.8881519150037345E-2"/>
    <n v="2.0176544766708701E-2"/>
    <n v="31.532949900429728"/>
  </r>
  <r>
    <x v="34"/>
    <x v="2"/>
    <x v="10"/>
    <x v="5"/>
    <s v="Central &amp; Eastern Europe"/>
    <x v="1"/>
    <x v="0"/>
    <n v="200323.63"/>
    <n v="195354.62"/>
    <n v="2635"/>
    <n v="2552"/>
    <n v="104427.88"/>
    <n v="3322.14"/>
    <n v="2280169.77"/>
    <n v="34041"/>
    <n v="10"/>
    <n v="40"/>
    <n v="76.024148007590128"/>
    <n v="0.52129586509589509"/>
    <n v="1.0254358458479251"/>
    <n v="8.7854699520904536E-2"/>
    <n v="1.5180265654648957E-2"/>
    <n v="60.299574972758528"/>
  </r>
  <r>
    <x v="34"/>
    <x v="2"/>
    <x v="10"/>
    <x v="5"/>
    <s v="Central &amp; Eastern Europe"/>
    <x v="1"/>
    <x v="1"/>
    <n v="186509.03"/>
    <n v="171125.35"/>
    <n v="970"/>
    <n v="886"/>
    <n v="113329.49"/>
    <n v="4329.97"/>
    <n v="1862022.23"/>
    <n v="9889"/>
    <n v="10"/>
    <n v="13"/>
    <n v="192.27735051546392"/>
    <n v="0.60763540510612279"/>
    <n v="1.0898971426501098"/>
    <n v="0.10016477085775716"/>
    <n v="1.3402061855670102E-2"/>
    <n v="43.073977417857392"/>
  </r>
  <r>
    <x v="34"/>
    <x v="2"/>
    <x v="10"/>
    <x v="5"/>
    <s v="Central &amp; Eastern Europe"/>
    <x v="1"/>
    <x v="2"/>
    <n v="67952.19"/>
    <n v="59497.07"/>
    <n v="460"/>
    <n v="397"/>
    <n v="43895.45"/>
    <n v="3722.18"/>
    <n v="690974.08"/>
    <n v="5055"/>
    <n v="3"/>
    <n v="8"/>
    <n v="147.72215217391306"/>
    <n v="0.64597550130466719"/>
    <n v="1.1421098551575732"/>
    <n v="9.8342603531524658E-2"/>
    <n v="1.7391304347826087E-2"/>
    <n v="18.256019322010221"/>
  </r>
  <r>
    <x v="34"/>
    <x v="2"/>
    <x v="10"/>
    <x v="5"/>
    <s v="Central &amp; Eastern Europe"/>
    <x v="1"/>
    <x v="3"/>
    <n v="83203.11"/>
    <n v="80330.31"/>
    <n v="685"/>
    <n v="671"/>
    <n v="47758.93"/>
    <n v="2606.9699999999998"/>
    <n v="887320.52"/>
    <n v="7873"/>
    <n v="3"/>
    <n v="6"/>
    <n v="121.46439416058394"/>
    <n v="0.57400414479699136"/>
    <n v="1.035762341761161"/>
    <n v="9.3768946085006577E-2"/>
    <n v="8.7591240875912416E-3"/>
    <n v="31.915637694334805"/>
  </r>
  <r>
    <x v="34"/>
    <x v="2"/>
    <x v="10"/>
    <x v="5"/>
    <s v="Central &amp; Eastern Europe"/>
    <x v="2"/>
    <x v="0"/>
    <n v="21141.75"/>
    <n v="20049.62"/>
    <n v="278"/>
    <n v="260"/>
    <n v="10187.870000000001"/>
    <n v="411.27"/>
    <n v="363190.32"/>
    <n v="4988"/>
    <n v="1"/>
    <n v="9"/>
    <n v="76.04946043165468"/>
    <n v="0.48188395000413875"/>
    <n v="1.054471356564364"/>
    <n v="5.8211215541207152E-2"/>
    <n v="3.237410071942446E-2"/>
    <n v="51.406010649937997"/>
  </r>
  <r>
    <x v="34"/>
    <x v="2"/>
    <x v="10"/>
    <x v="5"/>
    <s v="Central &amp; Eastern Europe"/>
    <x v="2"/>
    <x v="1"/>
    <n v="22122.74"/>
    <n v="19951.12"/>
    <n v="115"/>
    <n v="105"/>
    <n v="12254.54"/>
    <n v="555.78"/>
    <n v="299798.52"/>
    <n v="1625"/>
    <n v="1"/>
    <n v="2"/>
    <n v="192.37165217391305"/>
    <n v="0.55393409677101479"/>
    <n v="1.1088470221220665"/>
    <n v="7.3792025390919211E-2"/>
    <n v="1.7391304347826087E-2"/>
    <n v="39.804850840260542"/>
  </r>
  <r>
    <x v="34"/>
    <x v="2"/>
    <x v="10"/>
    <x v="5"/>
    <s v="Central &amp; Eastern Europe"/>
    <x v="2"/>
    <x v="2"/>
    <n v="7422.44"/>
    <n v="6505.78"/>
    <n v="50"/>
    <n v="44"/>
    <n v="4350.47"/>
    <n v="413.74"/>
    <n v="99530.44"/>
    <n v="711"/>
    <n v="0"/>
    <n v="1"/>
    <n v="148.44880000000001"/>
    <n v="0.58612397001525107"/>
    <n v="1.1408993233709102"/>
    <n v="7.4574572361982921E-2"/>
    <n v="0.02"/>
    <n v="17.939865616087395"/>
  </r>
  <r>
    <x v="34"/>
    <x v="2"/>
    <x v="10"/>
    <x v="5"/>
    <s v="Central &amp; Eastern Europe"/>
    <x v="2"/>
    <x v="3"/>
    <n v="8852.9599999999991"/>
    <n v="8745.73"/>
    <n v="73"/>
    <n v="73"/>
    <n v="4664.1400000000003"/>
    <n v="251.48"/>
    <n v="137227.56"/>
    <n v="1281"/>
    <n v="0"/>
    <n v="2"/>
    <n v="121.27342465753424"/>
    <n v="0.52684525853499853"/>
    <n v="1.0122608404329885"/>
    <n v="6.4512988498811749E-2"/>
    <n v="2.7397260273972601E-2"/>
    <n v="35.203435660887543"/>
  </r>
  <r>
    <x v="34"/>
    <x v="2"/>
    <x v="10"/>
    <x v="6"/>
    <s v="DACH"/>
    <x v="0"/>
    <x v="0"/>
    <n v="211680.59"/>
    <n v="214547.91"/>
    <n v="2784"/>
    <n v="2874"/>
    <n v="118976.36"/>
    <n v="3667.15"/>
    <n v="1471331.82"/>
    <n v="20305"/>
    <n v="8"/>
    <n v="49"/>
    <n v="76.034694683908043"/>
    <n v="0.56205606758749116"/>
    <n v="0.98663552583663017"/>
    <n v="0.14387005509063211"/>
    <n v="1.7600574712643677E-2"/>
    <n v="57.723460998322949"/>
  </r>
  <r>
    <x v="34"/>
    <x v="2"/>
    <x v="10"/>
    <x v="6"/>
    <s v="DACH"/>
    <x v="0"/>
    <x v="1"/>
    <n v="222800.39"/>
    <n v="223898.94"/>
    <n v="1159"/>
    <n v="1157"/>
    <n v="146956.10999999999"/>
    <n v="5557.87"/>
    <n v="1296726.93"/>
    <n v="7253"/>
    <n v="8"/>
    <n v="14"/>
    <n v="192.23502157031925"/>
    <n v="0.65958641275268848"/>
    <n v="0.99509354532897754"/>
    <n v="0.17181750825518832"/>
    <n v="1.2079378774805867E-2"/>
    <n v="40.0873698017406"/>
  </r>
  <r>
    <x v="34"/>
    <x v="2"/>
    <x v="10"/>
    <x v="6"/>
    <s v="DACH"/>
    <x v="0"/>
    <x v="2"/>
    <n v="72231.38"/>
    <n v="66258.14"/>
    <n v="489"/>
    <n v="452"/>
    <n v="48937.29"/>
    <n v="4265.47"/>
    <n v="432880.05"/>
    <n v="3069"/>
    <n v="4"/>
    <n v="6"/>
    <n v="147.71243353783231"/>
    <n v="0.6775073382233594"/>
    <n v="1.0901510365367939"/>
    <n v="0.16686234443005632"/>
    <n v="1.2269938650306749E-2"/>
    <n v="16.933979139461773"/>
  </r>
  <r>
    <x v="34"/>
    <x v="2"/>
    <x v="10"/>
    <x v="6"/>
    <s v="DACH"/>
    <x v="0"/>
    <x v="3"/>
    <n v="98950.67"/>
    <n v="96016.16"/>
    <n v="815"/>
    <n v="776"/>
    <n v="61570.64"/>
    <n v="3075.71"/>
    <n v="612398"/>
    <n v="5296"/>
    <n v="5"/>
    <n v="9"/>
    <n v="121.41186503067485"/>
    <n v="0.62223570593306743"/>
    <n v="1.0305626677842563"/>
    <n v="0.16157902213919706"/>
    <n v="1.1042944785276074E-2"/>
    <n v="32.171651423573742"/>
  </r>
  <r>
    <x v="34"/>
    <x v="2"/>
    <x v="10"/>
    <x v="6"/>
    <s v="DACH"/>
    <x v="1"/>
    <x v="0"/>
    <n v="181542.42"/>
    <n v="188761.67"/>
    <n v="2388"/>
    <n v="2506"/>
    <n v="95853.61"/>
    <n v="3132.06"/>
    <n v="1246846.7"/>
    <n v="16789"/>
    <n v="7"/>
    <n v="20"/>
    <n v="76.022788944723629"/>
    <n v="0.52799566073868576"/>
    <n v="0.96175468250519291"/>
    <n v="0.14560123550072357"/>
    <n v="8.3752093802345051E-3"/>
    <n v="57.962625237064429"/>
  </r>
  <r>
    <x v="34"/>
    <x v="2"/>
    <x v="10"/>
    <x v="6"/>
    <s v="DACH"/>
    <x v="1"/>
    <x v="1"/>
    <n v="189177.13"/>
    <n v="190748.32"/>
    <n v="984"/>
    <n v="986"/>
    <n v="117000.66"/>
    <n v="4908.01"/>
    <n v="1088085.2"/>
    <n v="5898"/>
    <n v="9"/>
    <n v="14"/>
    <n v="192.25318089430894"/>
    <n v="0.61847148225580972"/>
    <n v="0.9917630205078608"/>
    <n v="0.17386242364108989"/>
    <n v="1.4227642276422764E-2"/>
    <n v="38.544568980095804"/>
  </r>
  <r>
    <x v="34"/>
    <x v="2"/>
    <x v="10"/>
    <x v="6"/>
    <s v="DACH"/>
    <x v="1"/>
    <x v="2"/>
    <n v="58139.1"/>
    <n v="54138.98"/>
    <n v="393"/>
    <n v="365"/>
    <n v="37754.199999999997"/>
    <n v="2976.07"/>
    <n v="389552.38"/>
    <n v="2882"/>
    <n v="2"/>
    <n v="7"/>
    <n v="147.93664122137403"/>
    <n v="0.64937709734068805"/>
    <n v="1.0738861352762832"/>
    <n v="0.14924591142274626"/>
    <n v="1.7811704834605598E-2"/>
    <n v="19.535528398189559"/>
  </r>
  <r>
    <x v="34"/>
    <x v="2"/>
    <x v="10"/>
    <x v="6"/>
    <s v="DACH"/>
    <x v="1"/>
    <x v="3"/>
    <n v="82115.039999999994"/>
    <n v="82271.13"/>
    <n v="676"/>
    <n v="672"/>
    <n v="47734.04"/>
    <n v="2264.23"/>
    <n v="516859.33"/>
    <n v="4412"/>
    <n v="4"/>
    <n v="11"/>
    <n v="121.47195266272189"/>
    <n v="0.58130690796716422"/>
    <n v="0.99810273664650029"/>
    <n v="0.15887309222027585"/>
    <n v="1.6272189349112426E-2"/>
    <n v="36.266209704844471"/>
  </r>
  <r>
    <x v="34"/>
    <x v="2"/>
    <x v="10"/>
    <x v="6"/>
    <s v="DACH"/>
    <x v="2"/>
    <x v="0"/>
    <n v="19933.509999999998"/>
    <n v="20082.59"/>
    <n v="262"/>
    <n v="264"/>
    <n v="9505.77"/>
    <n v="348.07"/>
    <n v="199749.32"/>
    <n v="2759"/>
    <n v="1"/>
    <n v="4"/>
    <n v="76.082099236641213"/>
    <n v="0.47687386717141139"/>
    <n v="0.99257665470439815"/>
    <n v="9.979263008254545E-2"/>
    <n v="1.5267175572519083E-2"/>
    <n v="57.268681587037086"/>
  </r>
  <r>
    <x v="34"/>
    <x v="2"/>
    <x v="10"/>
    <x v="6"/>
    <s v="DACH"/>
    <x v="2"/>
    <x v="1"/>
    <n v="20174.23"/>
    <n v="20220.39"/>
    <n v="105"/>
    <n v="107"/>
    <n v="11253.39"/>
    <n v="551.72"/>
    <n v="166254.68"/>
    <n v="961"/>
    <n v="1"/>
    <n v="3"/>
    <n v="192.13552380952382"/>
    <n v="0.55781013699159765"/>
    <n v="0.99771715580164377"/>
    <n v="0.12134533596287335"/>
    <n v="2.8571428571428571E-2"/>
    <n v="36.566066120495904"/>
  </r>
  <r>
    <x v="34"/>
    <x v="2"/>
    <x v="10"/>
    <x v="6"/>
    <s v="DACH"/>
    <x v="2"/>
    <x v="2"/>
    <n v="6284.76"/>
    <n v="6037.7"/>
    <n v="43"/>
    <n v="41"/>
    <n v="3613.12"/>
    <n v="373.97"/>
    <n v="58451.24"/>
    <n v="433"/>
    <n v="0"/>
    <n v="1"/>
    <n v="146.15720930232558"/>
    <n v="0.57490182600449335"/>
    <n v="1.0409195554598607"/>
    <n v="0.10752141443021569"/>
    <n v="2.3255813953488372E-2"/>
    <n v="16.805519159290853"/>
  </r>
  <r>
    <x v="34"/>
    <x v="2"/>
    <x v="10"/>
    <x v="6"/>
    <s v="DACH"/>
    <x v="2"/>
    <x v="3"/>
    <n v="8532.35"/>
    <n v="8530.75"/>
    <n v="70"/>
    <n v="71"/>
    <n v="4466.0200000000004"/>
    <n v="261.31"/>
    <n v="76320.59"/>
    <n v="655"/>
    <n v="0"/>
    <n v="1"/>
    <n v="121.8907142857143"/>
    <n v="0.52342203496105999"/>
    <n v="1.0001875567798846"/>
    <n v="0.11179617453166964"/>
    <n v="1.4285714285714285E-2"/>
    <n v="32.652213845623976"/>
  </r>
  <r>
    <x v="35"/>
    <x v="2"/>
    <x v="11"/>
    <x v="0"/>
    <s v="DACH"/>
    <x v="0"/>
    <x v="0"/>
    <n v="1185561.96"/>
    <n v="1181843.06"/>
    <n v="15593"/>
    <n v="15733"/>
    <n v="661870.74"/>
    <n v="22873.24"/>
    <n v="6592502.1399999997"/>
    <n v="90219"/>
    <n v="65"/>
    <n v="190"/>
    <n v="76.031678317193609"/>
    <n v="0.55827595885414538"/>
    <n v="1.003146695298105"/>
    <n v="0.17983489953027151"/>
    <n v="1.2184954787404605E-2"/>
    <n v="51.831833181481933"/>
  </r>
  <r>
    <x v="35"/>
    <x v="2"/>
    <x v="11"/>
    <x v="0"/>
    <s v="DACH"/>
    <x v="0"/>
    <x v="1"/>
    <n v="1194248.1200000001"/>
    <n v="1167061.1599999999"/>
    <n v="6211"/>
    <n v="6057"/>
    <n v="774453.81"/>
    <n v="27648.55"/>
    <n v="5766442.1399999997"/>
    <n v="33407"/>
    <n v="57"/>
    <n v="110"/>
    <n v="192.27952342617937"/>
    <n v="0.64848652221449588"/>
    <n v="1.0232952315883772"/>
    <n v="0.20710311332457074"/>
    <n v="1.7710513604894541E-2"/>
    <n v="43.193878883341085"/>
  </r>
  <r>
    <x v="35"/>
    <x v="2"/>
    <x v="11"/>
    <x v="0"/>
    <s v="DACH"/>
    <x v="0"/>
    <x v="2"/>
    <n v="374577.86"/>
    <n v="346104.05"/>
    <n v="2534"/>
    <n v="2338"/>
    <n v="260718.89"/>
    <n v="22311.46"/>
    <n v="1980066.62"/>
    <n v="13967"/>
    <n v="21"/>
    <n v="36"/>
    <n v="147.8207813733228"/>
    <n v="0.69603390333854764"/>
    <n v="1.0822695082591491"/>
    <n v="0.18917437232490691"/>
    <n v="1.4206787687450671E-2"/>
    <n v="16.78858577609892"/>
  </r>
  <r>
    <x v="35"/>
    <x v="2"/>
    <x v="11"/>
    <x v="0"/>
    <s v="DACH"/>
    <x v="0"/>
    <x v="3"/>
    <n v="506473.24"/>
    <n v="502053.95"/>
    <n v="4171"/>
    <n v="4179"/>
    <n v="313743.74"/>
    <n v="14256.01"/>
    <n v="2623999.5299999998"/>
    <n v="22283"/>
    <n v="22"/>
    <n v="51"/>
    <n v="121.42729321505634"/>
    <n v="0.61946755567974332"/>
    <n v="1.0088024205366772"/>
    <n v="0.19301575103559565"/>
    <n v="1.2227283625029969E-2"/>
    <n v="35.52699808712255"/>
  </r>
  <r>
    <x v="35"/>
    <x v="2"/>
    <x v="11"/>
    <x v="0"/>
    <s v="DACH"/>
    <x v="1"/>
    <x v="0"/>
    <n v="887422.78"/>
    <n v="880973.28"/>
    <n v="11672"/>
    <n v="11620"/>
    <n v="471448.74"/>
    <n v="15578.72"/>
    <n v="5681201.3499999996"/>
    <n v="82045"/>
    <n v="40"/>
    <n v="210"/>
    <n v="76.030053118574372"/>
    <n v="0.53125607165504585"/>
    <n v="1.0073208803790281"/>
    <n v="0.15620336709241964"/>
    <n v="1.7991775188485264E-2"/>
    <n v="56.963780079493056"/>
  </r>
  <r>
    <x v="35"/>
    <x v="2"/>
    <x v="11"/>
    <x v="0"/>
    <s v="DACH"/>
    <x v="1"/>
    <x v="1"/>
    <n v="1003516.05"/>
    <n v="971351.74"/>
    <n v="5219"/>
    <n v="5099"/>
    <n v="615963.93000000005"/>
    <n v="26768.38"/>
    <n v="4921839.58"/>
    <n v="26315"/>
    <n v="52"/>
    <n v="58"/>
    <n v="192.28128951906496"/>
    <n v="0.61380575826365713"/>
    <n v="1.0331129380588746"/>
    <n v="0.20389044252433763"/>
    <n v="1.1113240084307339E-2"/>
    <n v="37.488859990780171"/>
  </r>
  <r>
    <x v="35"/>
    <x v="2"/>
    <x v="11"/>
    <x v="0"/>
    <s v="DACH"/>
    <x v="1"/>
    <x v="2"/>
    <n v="292009.71999999997"/>
    <n v="255239.95"/>
    <n v="1975"/>
    <n v="1699"/>
    <n v="184843.51999999999"/>
    <n v="15967.06"/>
    <n v="1680409.87"/>
    <n v="12134"/>
    <n v="14"/>
    <n v="36"/>
    <n v="147.85302278481012"/>
    <n v="0.63300468217290851"/>
    <n v="1.1440596191936252"/>
    <n v="0.1737729141045809"/>
    <n v="1.8227848101265823E-2"/>
    <n v="18.288258452088236"/>
  </r>
  <r>
    <x v="35"/>
    <x v="2"/>
    <x v="11"/>
    <x v="0"/>
    <s v="DACH"/>
    <x v="1"/>
    <x v="3"/>
    <n v="357203.64"/>
    <n v="345362"/>
    <n v="2941"/>
    <n v="2820"/>
    <n v="209133.65"/>
    <n v="10679.52"/>
    <n v="2143924.9500000002"/>
    <n v="18594"/>
    <n v="19"/>
    <n v="40"/>
    <n v="121.45652499149949"/>
    <n v="0.5854745769108064"/>
    <n v="1.0342876170510942"/>
    <n v="0.16661200757050754"/>
    <n v="1.3600816048962938E-2"/>
    <n v="33.447536967953617"/>
  </r>
  <r>
    <x v="35"/>
    <x v="2"/>
    <x v="11"/>
    <x v="0"/>
    <s v="DACH"/>
    <x v="2"/>
    <x v="0"/>
    <n v="110965.28"/>
    <n v="113313.44"/>
    <n v="1459"/>
    <n v="1499"/>
    <n v="52138.89"/>
    <n v="1902.18"/>
    <n v="910547.21"/>
    <n v="13527"/>
    <n v="5"/>
    <n v="37"/>
    <n v="76.05570938999314"/>
    <n v="0.46986670064726554"/>
    <n v="0.97927730373378474"/>
    <n v="0.12186658613780169"/>
    <n v="2.5359835503769704E-2"/>
    <n v="58.335846239577748"/>
  </r>
  <r>
    <x v="35"/>
    <x v="2"/>
    <x v="11"/>
    <x v="0"/>
    <s v="DACH"/>
    <x v="2"/>
    <x v="1"/>
    <n v="108732.26"/>
    <n v="105031.53"/>
    <n v="566"/>
    <n v="543"/>
    <n v="59862.39"/>
    <n v="2897.81"/>
    <n v="753558.73"/>
    <n v="4335"/>
    <n v="5"/>
    <n v="9"/>
    <n v="192.10646643109538"/>
    <n v="0.55054856764680515"/>
    <n v="1.0352344672118934"/>
    <n v="0.14429168646218191"/>
    <n v="1.5901060070671377E-2"/>
    <n v="37.522218502938422"/>
  </r>
  <r>
    <x v="35"/>
    <x v="2"/>
    <x v="11"/>
    <x v="0"/>
    <s v="DACH"/>
    <x v="2"/>
    <x v="2"/>
    <n v="31220.66"/>
    <n v="27869.09"/>
    <n v="211"/>
    <n v="188"/>
    <n v="18111.259999999998"/>
    <n v="1826.89"/>
    <n v="266082.17"/>
    <n v="1972"/>
    <n v="1"/>
    <n v="7"/>
    <n v="147.96521327014219"/>
    <n v="0.58010496895325081"/>
    <n v="1.1202611925972465"/>
    <n v="0.11733465643338672"/>
    <n v="3.3175355450236969E-2"/>
    <n v="17.089512778547146"/>
  </r>
  <r>
    <x v="35"/>
    <x v="2"/>
    <x v="11"/>
    <x v="0"/>
    <s v="DACH"/>
    <x v="2"/>
    <x v="3"/>
    <n v="45459.79"/>
    <n v="42038.75"/>
    <n v="374"/>
    <n v="342"/>
    <n v="24275.54"/>
    <n v="1400.38"/>
    <n v="347213.45"/>
    <n v="2924"/>
    <n v="2"/>
    <n v="6"/>
    <n v="121.55024064171123"/>
    <n v="0.5340002670491879"/>
    <n v="1.0813782522077846"/>
    <n v="0.13092750295243458"/>
    <n v="1.6042780748663103E-2"/>
    <n v="32.462467330296057"/>
  </r>
  <r>
    <x v="35"/>
    <x v="2"/>
    <x v="11"/>
    <x v="1"/>
    <s v="Western Europe"/>
    <x v="0"/>
    <x v="0"/>
    <n v="623740.13"/>
    <n v="714872.15"/>
    <n v="8204"/>
    <n v="9387"/>
    <n v="347905.89"/>
    <n v="11903.49"/>
    <n v="4976625.3499999996"/>
    <n v="67044"/>
    <n v="31"/>
    <n v="161"/>
    <n v="76.028782301316426"/>
    <n v="0.55777377992337929"/>
    <n v="0.87251983449068482"/>
    <n v="0.1253339534590443"/>
    <n v="1.9624573378839591E-2"/>
    <n v="52.399769311353225"/>
  </r>
  <r>
    <x v="35"/>
    <x v="2"/>
    <x v="11"/>
    <x v="1"/>
    <s v="Western Europe"/>
    <x v="0"/>
    <x v="1"/>
    <n v="583989.18999999994"/>
    <n v="605067.26"/>
    <n v="3037"/>
    <n v="3137"/>
    <n v="381679.91"/>
    <n v="14352.81"/>
    <n v="4198041.38"/>
    <n v="23855"/>
    <n v="31"/>
    <n v="28"/>
    <n v="192.29146855449454"/>
    <n v="0.6535735875521943"/>
    <n v="0.9651640877081995"/>
    <n v="0.13910991749204721"/>
    <n v="9.2196246295686533E-3"/>
    <n v="40.688143297375213"/>
  </r>
  <r>
    <x v="35"/>
    <x v="2"/>
    <x v="11"/>
    <x v="1"/>
    <s v="Western Europe"/>
    <x v="0"/>
    <x v="2"/>
    <n v="174178.97"/>
    <n v="176011.56"/>
    <n v="1178"/>
    <n v="1194"/>
    <n v="118368.57"/>
    <n v="9448.17"/>
    <n v="1486207.41"/>
    <n v="10924"/>
    <n v="8"/>
    <n v="22"/>
    <n v="147.85990662139218"/>
    <n v="0.67958014678809964"/>
    <n v="0.98958824068146434"/>
    <n v="0.11719694628625221"/>
    <n v="1.8675721561969439E-2"/>
    <n v="18.435207029509417"/>
  </r>
  <r>
    <x v="35"/>
    <x v="2"/>
    <x v="11"/>
    <x v="1"/>
    <s v="Western Europe"/>
    <x v="0"/>
    <x v="3"/>
    <n v="244788.45"/>
    <n v="253066.7"/>
    <n v="2016"/>
    <n v="2092"/>
    <n v="151113.21"/>
    <n v="7435.84"/>
    <n v="1864520.72"/>
    <n v="15923"/>
    <n v="12"/>
    <n v="28"/>
    <n v="121.42284226190476"/>
    <n v="0.61732165059258304"/>
    <n v="0.96728826827077607"/>
    <n v="0.1312875997430589"/>
    <n v="1.3888888888888888E-2"/>
    <n v="32.920080313723801"/>
  </r>
  <r>
    <x v="35"/>
    <x v="2"/>
    <x v="11"/>
    <x v="1"/>
    <s v="Western Europe"/>
    <x v="1"/>
    <x v="0"/>
    <n v="549922.82999999996"/>
    <n v="601511.43999999994"/>
    <n v="7233"/>
    <n v="7908"/>
    <n v="289301.90999999997"/>
    <n v="9504.86"/>
    <n v="4670808.57"/>
    <n v="67374"/>
    <n v="29"/>
    <n v="129"/>
    <n v="76.029701368726663"/>
    <n v="0.52607728615304072"/>
    <n v="0.91423503100788905"/>
    <n v="0.11773610966034515"/>
    <n v="1.783492326835338E-2"/>
    <n v="57.857015253249379"/>
  </r>
  <r>
    <x v="35"/>
    <x v="2"/>
    <x v="11"/>
    <x v="1"/>
    <s v="Western Europe"/>
    <x v="1"/>
    <x v="1"/>
    <n v="513453.64"/>
    <n v="529031.34"/>
    <n v="2671"/>
    <n v="2713"/>
    <n v="317735.18"/>
    <n v="12004.64"/>
    <n v="4008502.78"/>
    <n v="21934"/>
    <n v="24"/>
    <n v="27"/>
    <n v="192.23273680269563"/>
    <n v="0.61881960755015775"/>
    <n v="0.97055429646190727"/>
    <n v="0.12809112733108796"/>
    <n v="1.0108573567952079E-2"/>
    <n v="42.771265110823819"/>
  </r>
  <r>
    <x v="35"/>
    <x v="2"/>
    <x v="11"/>
    <x v="1"/>
    <s v="Western Europe"/>
    <x v="1"/>
    <x v="2"/>
    <n v="156192.04"/>
    <n v="161469.09"/>
    <n v="1056"/>
    <n v="1078"/>
    <n v="101345.16"/>
    <n v="9125.6299999999992"/>
    <n v="1329453.9099999999"/>
    <n v="9957"/>
    <n v="8"/>
    <n v="13"/>
    <n v="147.90912878787879"/>
    <n v="0.6488497109071627"/>
    <n v="0.96731851278780356"/>
    <n v="0.11748586304883636"/>
    <n v="1.231060606060606E-2"/>
    <n v="17.115754199984003"/>
  </r>
  <r>
    <x v="35"/>
    <x v="2"/>
    <x v="11"/>
    <x v="1"/>
    <s v="Western Europe"/>
    <x v="1"/>
    <x v="3"/>
    <n v="229251.56"/>
    <n v="255404.02"/>
    <n v="1888"/>
    <n v="2089"/>
    <n v="132532.51"/>
    <n v="7364.03"/>
    <n v="1862276.06"/>
    <n v="16161"/>
    <n v="12"/>
    <n v="36"/>
    <n v="121.42561440677966"/>
    <n v="0.57810952300608121"/>
    <n v="0.89760356943481157"/>
    <n v="0.1231028873345448"/>
    <n v="1.9067796610169493E-2"/>
    <n v="31.131263723803407"/>
  </r>
  <r>
    <x v="35"/>
    <x v="2"/>
    <x v="11"/>
    <x v="1"/>
    <s v="Western Europe"/>
    <x v="2"/>
    <x v="0"/>
    <n v="54127.81"/>
    <n v="59800.79"/>
    <n v="712"/>
    <n v="796"/>
    <n v="25871.17"/>
    <n v="942.03"/>
    <n v="668971.18999999994"/>
    <n v="9753"/>
    <n v="3"/>
    <n v="10"/>
    <n v="76.022205056179772"/>
    <n v="0.47796446965062878"/>
    <n v="0.90513536694080454"/>
    <n v="8.0912019544518807E-2"/>
    <n v="1.4044943820224719E-2"/>
    <n v="57.458690275256629"/>
  </r>
  <r>
    <x v="35"/>
    <x v="2"/>
    <x v="11"/>
    <x v="1"/>
    <s v="Western Europe"/>
    <x v="2"/>
    <x v="1"/>
    <n v="54020.18"/>
    <n v="57990.74"/>
    <n v="281"/>
    <n v="301"/>
    <n v="29748.639999999999"/>
    <n v="1282.5899999999999"/>
    <n v="555524.92000000004"/>
    <n v="3133"/>
    <n v="2"/>
    <n v="9"/>
    <n v="192.24263345195729"/>
    <n v="0.55069494400055685"/>
    <n v="0.93153113755747907"/>
    <n v="9.7241686295549079E-2"/>
    <n v="3.2028469750889681E-2"/>
    <n v="42.118042398584116"/>
  </r>
  <r>
    <x v="35"/>
    <x v="2"/>
    <x v="11"/>
    <x v="1"/>
    <s v="Western Europe"/>
    <x v="2"/>
    <x v="2"/>
    <n v="15962.23"/>
    <n v="15514.76"/>
    <n v="108"/>
    <n v="103"/>
    <n v="9213.32"/>
    <n v="873.65"/>
    <n v="194687.39"/>
    <n v="1369"/>
    <n v="1"/>
    <n v="2"/>
    <n v="147.79842592592593"/>
    <n v="0.57719504104376396"/>
    <n v="1.0288415676426834"/>
    <n v="8.1989028667958402E-2"/>
    <n v="1.8518518518518517E-2"/>
    <n v="18.270737709609111"/>
  </r>
  <r>
    <x v="35"/>
    <x v="2"/>
    <x v="11"/>
    <x v="1"/>
    <s v="Western Europe"/>
    <x v="2"/>
    <x v="3"/>
    <n v="22335.49"/>
    <n v="23203.279999999999"/>
    <n v="184"/>
    <n v="191"/>
    <n v="11738.95"/>
    <n v="646.5"/>
    <n v="262786.53999999998"/>
    <n v="2433"/>
    <n v="1"/>
    <n v="3"/>
    <n v="121.38853260869566"/>
    <n v="0.52557387368712305"/>
    <n v="0.96260054612968526"/>
    <n v="8.4994802245198717E-2"/>
    <n v="1.6304347826086956E-2"/>
    <n v="34.548321732405263"/>
  </r>
  <r>
    <x v="35"/>
    <x v="2"/>
    <x v="11"/>
    <x v="2"/>
    <s v="Southern Europe"/>
    <x v="0"/>
    <x v="0"/>
    <n v="419419.9"/>
    <n v="424872.61"/>
    <n v="5516"/>
    <n v="5643"/>
    <n v="234596.76"/>
    <n v="7332.88"/>
    <n v="3711315.17"/>
    <n v="53837"/>
    <n v="22"/>
    <n v="118"/>
    <n v="76.036965192168239"/>
    <n v="0.5593362642068247"/>
    <n v="0.98716624731351832"/>
    <n v="0.113011124301793"/>
    <n v="2.1392313270485859E-2"/>
    <n v="57.197158551619559"/>
  </r>
  <r>
    <x v="35"/>
    <x v="2"/>
    <x v="11"/>
    <x v="2"/>
    <s v="Southern Europe"/>
    <x v="0"/>
    <x v="1"/>
    <n v="422300.21"/>
    <n v="398371.36"/>
    <n v="2196"/>
    <n v="2105"/>
    <n v="273801.49"/>
    <n v="11392.31"/>
    <n v="3373200.25"/>
    <n v="19777"/>
    <n v="24"/>
    <n v="30"/>
    <n v="192.30428506375227"/>
    <n v="0.64835745641708298"/>
    <n v="1.0600666925453679"/>
    <n v="0.12519274834039279"/>
    <n v="1.3661202185792349E-2"/>
    <n v="37.068883308126274"/>
  </r>
  <r>
    <x v="35"/>
    <x v="2"/>
    <x v="11"/>
    <x v="2"/>
    <s v="Southern Europe"/>
    <x v="0"/>
    <x v="2"/>
    <n v="126268.49"/>
    <n v="122353.83"/>
    <n v="854"/>
    <n v="827"/>
    <n v="87484.56"/>
    <n v="7439.03"/>
    <n v="1137681.42"/>
    <n v="8287"/>
    <n v="7"/>
    <n v="7"/>
    <n v="147.85537470725995"/>
    <n v="0.69284553889889711"/>
    <n v="1.0319945848854915"/>
    <n v="0.11098756451520499"/>
    <n v="8.1967213114754103E-3"/>
    <n v="16.973784216490593"/>
  </r>
  <r>
    <x v="35"/>
    <x v="2"/>
    <x v="11"/>
    <x v="2"/>
    <s v="Southern Europe"/>
    <x v="0"/>
    <x v="3"/>
    <n v="182772.16"/>
    <n v="180367.71"/>
    <n v="1505"/>
    <n v="1513"/>
    <n v="115228.47"/>
    <n v="5836.6"/>
    <n v="1519249.21"/>
    <n v="13109"/>
    <n v="10"/>
    <n v="19"/>
    <n v="121.44329568106312"/>
    <n v="0.63044869634412593"/>
    <n v="1.0133308229061622"/>
    <n v="0.12030426528903708"/>
    <n v="1.2624584717607974E-2"/>
    <n v="31.31483397868622"/>
  </r>
  <r>
    <x v="35"/>
    <x v="2"/>
    <x v="11"/>
    <x v="2"/>
    <s v="Southern Europe"/>
    <x v="1"/>
    <x v="0"/>
    <n v="362695.96"/>
    <n v="387287.56"/>
    <n v="4770"/>
    <n v="5194"/>
    <n v="192607.56"/>
    <n v="7092.07"/>
    <n v="3534815.45"/>
    <n v="48979"/>
    <n v="20"/>
    <n v="46"/>
    <n v="76.036888888888896"/>
    <n v="0.53104412853123584"/>
    <n v="0.93650299534537085"/>
    <n v="0.10260675985220105"/>
    <n v="9.6436058700209645E-3"/>
    <n v="51.141057547373336"/>
  </r>
  <r>
    <x v="35"/>
    <x v="2"/>
    <x v="11"/>
    <x v="2"/>
    <s v="Southern Europe"/>
    <x v="1"/>
    <x v="1"/>
    <n v="369976.32000000001"/>
    <n v="365257.35"/>
    <n v="1924"/>
    <n v="1870"/>
    <n v="226066.6"/>
    <n v="8548.81"/>
    <n v="3003333.16"/>
    <n v="16562"/>
    <n v="15"/>
    <n v="41"/>
    <n v="192.29538461538462"/>
    <n v="0.61102991672548124"/>
    <n v="1.0129195757457037"/>
    <n v="0.12318857092764227"/>
    <n v="2.1309771309771311E-2"/>
    <n v="43.278107713237283"/>
  </r>
  <r>
    <x v="35"/>
    <x v="2"/>
    <x v="11"/>
    <x v="2"/>
    <s v="Southern Europe"/>
    <x v="1"/>
    <x v="2"/>
    <n v="105841.54"/>
    <n v="100496.65"/>
    <n v="716"/>
    <n v="688"/>
    <n v="67243.490000000005"/>
    <n v="6217.01"/>
    <n v="986329.13"/>
    <n v="7044"/>
    <n v="4"/>
    <n v="14"/>
    <n v="147.82337988826814"/>
    <n v="0.63532229406337071"/>
    <n v="1.0531847578998903"/>
    <n v="0.10730854111547937"/>
    <n v="1.9553072625698324E-2"/>
    <n v="17.024508566014852"/>
  </r>
  <r>
    <x v="35"/>
    <x v="2"/>
    <x v="11"/>
    <x v="2"/>
    <s v="Southern Europe"/>
    <x v="1"/>
    <x v="3"/>
    <n v="162468.1"/>
    <n v="157307.85"/>
    <n v="1338"/>
    <n v="1320"/>
    <n v="95667.79"/>
    <n v="5084.72"/>
    <n v="1406184.32"/>
    <n v="12537"/>
    <n v="9"/>
    <n v="11"/>
    <n v="121.42608370702541"/>
    <n v="0.58884045544940811"/>
    <n v="1.0328035123485573"/>
    <n v="0.11553826741575386"/>
    <n v="8.2212257100149483E-3"/>
    <n v="31.952221557922559"/>
  </r>
  <r>
    <x v="35"/>
    <x v="2"/>
    <x v="11"/>
    <x v="2"/>
    <s v="Southern Europe"/>
    <x v="2"/>
    <x v="0"/>
    <n v="37055.57"/>
    <n v="38324.31"/>
    <n v="487"/>
    <n v="512"/>
    <n v="17425.939999999999"/>
    <n v="642.24"/>
    <n v="518689.1"/>
    <n v="7399"/>
    <n v="2"/>
    <n v="13"/>
    <n v="76.089466119096514"/>
    <n v="0.47026506406459267"/>
    <n v="0.96689464206922449"/>
    <n v="7.1440811075459271E-2"/>
    <n v="2.6694045174537988E-2"/>
    <n v="57.69738726955655"/>
  </r>
  <r>
    <x v="35"/>
    <x v="2"/>
    <x v="11"/>
    <x v="2"/>
    <s v="Southern Europe"/>
    <x v="2"/>
    <x v="1"/>
    <n v="42646.32"/>
    <n v="41007.07"/>
    <n v="222"/>
    <n v="210"/>
    <n v="23505.57"/>
    <n v="1105.78"/>
    <n v="449727.39"/>
    <n v="2451"/>
    <n v="2"/>
    <n v="5"/>
    <n v="192.10054054054055"/>
    <n v="0.55117463828063007"/>
    <n v="1.0399748140991298"/>
    <n v="9.4827046224602862E-2"/>
    <n v="2.2522522522522521E-2"/>
    <n v="38.566731176183332"/>
  </r>
  <r>
    <x v="35"/>
    <x v="2"/>
    <x v="11"/>
    <x v="2"/>
    <s v="Southern Europe"/>
    <x v="2"/>
    <x v="2"/>
    <n v="11984.27"/>
    <n v="11008.79"/>
    <n v="81"/>
    <n v="75"/>
    <n v="6872.48"/>
    <n v="630.73"/>
    <n v="158399.81"/>
    <n v="1140"/>
    <n v="1"/>
    <n v="2"/>
    <n v="147.95395061728397"/>
    <n v="0.57345837501992192"/>
    <n v="1.0886091931992525"/>
    <n v="7.5658360953842055E-2"/>
    <n v="2.4691358024691357E-2"/>
    <n v="19.000634185784726"/>
  </r>
  <r>
    <x v="35"/>
    <x v="2"/>
    <x v="11"/>
    <x v="2"/>
    <s v="Southern Europe"/>
    <x v="2"/>
    <x v="3"/>
    <n v="17256.47"/>
    <n v="16908.18"/>
    <n v="142"/>
    <n v="141"/>
    <n v="9111.65"/>
    <n v="476.09"/>
    <n v="211011.61"/>
    <n v="1837"/>
    <n v="1"/>
    <n v="5"/>
    <n v="121.52443661971832"/>
    <n v="0.52801355085947466"/>
    <n v="1.020598905381892"/>
    <n v="8.1779718187070374E-2"/>
    <n v="3.5211267605633804E-2"/>
    <n v="36.24623495557563"/>
  </r>
  <r>
    <x v="35"/>
    <x v="2"/>
    <x v="11"/>
    <x v="3"/>
    <s v="Southern Europe"/>
    <x v="0"/>
    <x v="0"/>
    <n v="343896.53"/>
    <n v="330374.75"/>
    <n v="4523"/>
    <n v="4280"/>
    <n v="193265.57"/>
    <n v="6075.78"/>
    <n v="3233871.76"/>
    <n v="44226"/>
    <n v="18"/>
    <n v="42"/>
    <n v="76.032838823789533"/>
    <n v="0.56198755480318452"/>
    <n v="1.040928612129105"/>
    <n v="0.10634204307470747"/>
    <n v="9.2858722087110317E-3"/>
    <n v="56.601214988034464"/>
  </r>
  <r>
    <x v="35"/>
    <x v="2"/>
    <x v="11"/>
    <x v="3"/>
    <s v="Southern Europe"/>
    <x v="0"/>
    <x v="1"/>
    <n v="353795.85"/>
    <n v="330989.98"/>
    <n v="1840"/>
    <n v="1688"/>
    <n v="232473.84"/>
    <n v="9717.02"/>
    <n v="2712881.63"/>
    <n v="14761"/>
    <n v="16"/>
    <n v="40"/>
    <n v="192.28035326086956"/>
    <n v="0.65708470011731346"/>
    <n v="1.0689019951600951"/>
    <n v="0.1304133015195359"/>
    <n v="2.1739130434782608E-2"/>
    <n v="36.409912709863718"/>
  </r>
  <r>
    <x v="35"/>
    <x v="2"/>
    <x v="11"/>
    <x v="3"/>
    <s v="Southern Europe"/>
    <x v="0"/>
    <x v="2"/>
    <n v="105908.46"/>
    <n v="93624.39"/>
    <n v="716"/>
    <n v="627"/>
    <n v="72648.97"/>
    <n v="5852.93"/>
    <n v="958317.96"/>
    <n v="7365"/>
    <n v="5"/>
    <n v="7"/>
    <n v="147.91684357541899"/>
    <n v="0.68596002623397601"/>
    <n v="1.1312058748793985"/>
    <n v="0.11051494850414784"/>
    <n v="9.7765363128491621E-3"/>
    <n v="18.094947316984825"/>
  </r>
  <r>
    <x v="35"/>
    <x v="2"/>
    <x v="11"/>
    <x v="3"/>
    <s v="Southern Europe"/>
    <x v="0"/>
    <x v="3"/>
    <n v="154820.92000000001"/>
    <n v="151249.10999999999"/>
    <n v="1275"/>
    <n v="1246"/>
    <n v="97110.31"/>
    <n v="5056.74"/>
    <n v="1298064.8600000001"/>
    <n v="11593"/>
    <n v="6"/>
    <n v="14"/>
    <n v="121.42817254901962"/>
    <n v="0.6272428170559895"/>
    <n v="1.0236154116873812"/>
    <n v="0.11927055786719316"/>
    <n v="1.0980392156862745E-2"/>
    <n v="30.616745175745642"/>
  </r>
  <r>
    <x v="35"/>
    <x v="2"/>
    <x v="11"/>
    <x v="3"/>
    <s v="Southern Europe"/>
    <x v="1"/>
    <x v="0"/>
    <n v="313404"/>
    <n v="311266.48"/>
    <n v="4122"/>
    <n v="4099"/>
    <n v="165279.70000000001"/>
    <n v="5880.37"/>
    <n v="2993418.37"/>
    <n v="42593"/>
    <n v="12"/>
    <n v="56"/>
    <n v="76.032023289665204"/>
    <n v="0.52736946560988374"/>
    <n v="1.0068671705350349"/>
    <n v="0.10469769382754206"/>
    <n v="1.3585638039786511E-2"/>
    <n v="53.296646299467554"/>
  </r>
  <r>
    <x v="35"/>
    <x v="2"/>
    <x v="11"/>
    <x v="3"/>
    <s v="Southern Europe"/>
    <x v="1"/>
    <x v="1"/>
    <n v="349069.91"/>
    <n v="332269.49"/>
    <n v="1816"/>
    <n v="1695"/>
    <n v="213854.11"/>
    <n v="9579.61"/>
    <n v="2699355.59"/>
    <n v="15018"/>
    <n v="15"/>
    <n v="22"/>
    <n v="192.21911343612334"/>
    <n v="0.61263977178668882"/>
    <n v="1.0505626321574093"/>
    <n v="0.12931601575322649"/>
    <n v="1.2114537444933921E-2"/>
    <n v="36.438843543735075"/>
  </r>
  <r>
    <x v="35"/>
    <x v="2"/>
    <x v="11"/>
    <x v="3"/>
    <s v="Southern Europe"/>
    <x v="1"/>
    <x v="2"/>
    <n v="103985.34"/>
    <n v="92506.57"/>
    <n v="703"/>
    <n v="627"/>
    <n v="66092.53"/>
    <n v="5697.24"/>
    <n v="905145.22"/>
    <n v="6642"/>
    <n v="5"/>
    <n v="11"/>
    <n v="147.91655761024182"/>
    <n v="0.63559469055926543"/>
    <n v="1.1240859973513231"/>
    <n v="0.11488249366217722"/>
    <n v="1.5647226173541962E-2"/>
    <n v="18.251879857615265"/>
  </r>
  <r>
    <x v="35"/>
    <x v="2"/>
    <x v="11"/>
    <x v="3"/>
    <s v="Southern Europe"/>
    <x v="1"/>
    <x v="3"/>
    <n v="142870.47"/>
    <n v="135206.24"/>
    <n v="1176"/>
    <n v="1110"/>
    <n v="82745.570000000007"/>
    <n v="4278.76"/>
    <n v="1212315.17"/>
    <n v="10543"/>
    <n v="6"/>
    <n v="10"/>
    <n v="121.48849489795919"/>
    <n v="0.57916495970090953"/>
    <n v="1.0566854754632626"/>
    <n v="0.1178492800679876"/>
    <n v="8.5034013605442185E-3"/>
    <n v="33.390624853929644"/>
  </r>
  <r>
    <x v="35"/>
    <x v="2"/>
    <x v="11"/>
    <x v="3"/>
    <s v="Southern Europe"/>
    <x v="2"/>
    <x v="0"/>
    <n v="36348.46"/>
    <n v="35916.839999999997"/>
    <n v="478"/>
    <n v="478"/>
    <n v="17121.080000000002"/>
    <n v="628.58000000000004"/>
    <n v="465179.96"/>
    <n v="6622"/>
    <n v="1"/>
    <n v="12"/>
    <n v="76.042803347280326"/>
    <n v="0.47102628281913461"/>
    <n v="1.0120172041861144"/>
    <n v="7.8138490746677905E-2"/>
    <n v="2.5104602510460251E-2"/>
    <n v="57.826306913996625"/>
  </r>
  <r>
    <x v="35"/>
    <x v="2"/>
    <x v="11"/>
    <x v="3"/>
    <s v="Southern Europe"/>
    <x v="2"/>
    <x v="1"/>
    <n v="33281.19"/>
    <n v="31055.58"/>
    <n v="173"/>
    <n v="163"/>
    <n v="18572.740000000002"/>
    <n v="771.24"/>
    <n v="384938.27"/>
    <n v="2221"/>
    <n v="2"/>
    <n v="5"/>
    <n v="192.37682080924856"/>
    <n v="0.5580551656956978"/>
    <n v="1.0716653818734025"/>
    <n v="8.6458511906337604E-2"/>
    <n v="2.8901734104046242E-2"/>
    <n v="43.152831803329704"/>
  </r>
  <r>
    <x v="35"/>
    <x v="2"/>
    <x v="11"/>
    <x v="3"/>
    <s v="Southern Europe"/>
    <x v="2"/>
    <x v="2"/>
    <n v="11000.93"/>
    <n v="9716.7800000000007"/>
    <n v="74"/>
    <n v="67"/>
    <n v="6385.91"/>
    <n v="573.83000000000004"/>
    <n v="135929.31"/>
    <n v="1032"/>
    <n v="1"/>
    <n v="2"/>
    <n v="148.66121621621622"/>
    <n v="0.58048819508896066"/>
    <n v="1.1321579782602877"/>
    <n v="8.0931257577927823E-2"/>
    <n v="2.7027027027027029E-2"/>
    <n v="19.171061115661431"/>
  </r>
  <r>
    <x v="35"/>
    <x v="2"/>
    <x v="11"/>
    <x v="3"/>
    <s v="Southern Europe"/>
    <x v="2"/>
    <x v="3"/>
    <n v="15460.31"/>
    <n v="14190.41"/>
    <n v="127"/>
    <n v="115"/>
    <n v="8066.98"/>
    <n v="443.7"/>
    <n v="182808.3"/>
    <n v="1590"/>
    <n v="1"/>
    <n v="2"/>
    <n v="121.73472440944882"/>
    <n v="0.52178643248421275"/>
    <n v="1.0894900147353037"/>
    <n v="8.4571160062207246E-2"/>
    <n v="1.5748031496062992E-2"/>
    <n v="34.844061302681993"/>
  </r>
  <r>
    <x v="35"/>
    <x v="2"/>
    <x v="11"/>
    <x v="4"/>
    <s v="Western Europe"/>
    <x v="0"/>
    <x v="0"/>
    <n v="248011.07"/>
    <n v="245328.31"/>
    <n v="3262"/>
    <n v="3168"/>
    <n v="140612.04999999999"/>
    <n v="4318.68"/>
    <n v="1776292.53"/>
    <n v="26454"/>
    <n v="11"/>
    <n v="53"/>
    <n v="76.030370938074796"/>
    <n v="0.56695876518737642"/>
    <n v="1.0109353869514692"/>
    <n v="0.13962287506776827"/>
    <n v="1.6247700797057021E-2"/>
    <n v="57.427517204330954"/>
  </r>
  <r>
    <x v="35"/>
    <x v="2"/>
    <x v="11"/>
    <x v="4"/>
    <s v="Western Europe"/>
    <x v="0"/>
    <x v="1"/>
    <n v="279221.03999999998"/>
    <n v="260265.29"/>
    <n v="1452"/>
    <n v="1338"/>
    <n v="183855.64"/>
    <n v="7100.8"/>
    <n v="1599304.59"/>
    <n v="8985"/>
    <n v="15"/>
    <n v="20"/>
    <n v="192.30099173553717"/>
    <n v="0.65845911898329734"/>
    <n v="1.0728324164931866"/>
    <n v="0.17458903184914887"/>
    <n v="1.3774104683195593E-2"/>
    <n v="39.322476340694003"/>
  </r>
  <r>
    <x v="35"/>
    <x v="2"/>
    <x v="11"/>
    <x v="4"/>
    <s v="Western Europe"/>
    <x v="0"/>
    <x v="2"/>
    <n v="79633.05"/>
    <n v="70147.839999999997"/>
    <n v="539"/>
    <n v="467"/>
    <n v="54348.33"/>
    <n v="4027.15"/>
    <n v="536429.69999999995"/>
    <n v="3891"/>
    <n v="4"/>
    <n v="6"/>
    <n v="147.74220779220781"/>
    <n v="0.68248459653372562"/>
    <n v="1.1352174208072552"/>
    <n v="0.14845011378005357"/>
    <n v="1.1131725417439703E-2"/>
    <n v="19.774046161677614"/>
  </r>
  <r>
    <x v="35"/>
    <x v="2"/>
    <x v="11"/>
    <x v="4"/>
    <s v="Western Europe"/>
    <x v="0"/>
    <x v="3"/>
    <n v="106608.62"/>
    <n v="104423.21"/>
    <n v="878"/>
    <n v="866"/>
    <n v="65585.61"/>
    <n v="2929.26"/>
    <n v="735249.4"/>
    <n v="6187"/>
    <n v="5"/>
    <n v="19"/>
    <n v="121.42211845102506"/>
    <n v="0.61519987783351859"/>
    <n v="1.0209283932183275"/>
    <n v="0.14499654130965628"/>
    <n v="2.164009111617312E-2"/>
    <n v="36.394386295514906"/>
  </r>
  <r>
    <x v="35"/>
    <x v="2"/>
    <x v="11"/>
    <x v="4"/>
    <s v="Western Europe"/>
    <x v="1"/>
    <x v="0"/>
    <n v="234723.69"/>
    <n v="245032.73"/>
    <n v="3087"/>
    <n v="3186"/>
    <n v="122129.36"/>
    <n v="4172.37"/>
    <n v="1645183.41"/>
    <n v="23486"/>
    <n v="11"/>
    <n v="67"/>
    <n v="76.036180758017494"/>
    <n v="0.5203111794979024"/>
    <n v="0.9579279062025714"/>
    <n v="0.14267326583362522"/>
    <n v="2.1703919663103338E-2"/>
    <n v="56.256681454425184"/>
  </r>
  <r>
    <x v="35"/>
    <x v="2"/>
    <x v="11"/>
    <x v="4"/>
    <s v="Western Europe"/>
    <x v="1"/>
    <x v="1"/>
    <n v="222622.44"/>
    <n v="209189.34"/>
    <n v="1158"/>
    <n v="1090"/>
    <n v="136030.41"/>
    <n v="5225.67"/>
    <n v="1372239.09"/>
    <n v="7970"/>
    <n v="10"/>
    <n v="12"/>
    <n v="192.24735751295336"/>
    <n v="0.61103638069908861"/>
    <n v="1.0642150312248224"/>
    <n v="0.16223298230048233"/>
    <n v="1.0362694300518135E-2"/>
    <n v="42.60170274816435"/>
  </r>
  <r>
    <x v="35"/>
    <x v="2"/>
    <x v="11"/>
    <x v="4"/>
    <s v="Western Europe"/>
    <x v="1"/>
    <x v="2"/>
    <n v="70947.75"/>
    <n v="63463.38"/>
    <n v="480"/>
    <n v="438"/>
    <n v="44815.32"/>
    <n v="3641.41"/>
    <n v="492718.25"/>
    <n v="3634"/>
    <n v="4"/>
    <n v="6"/>
    <n v="147.80781250000001"/>
    <n v="0.63166654333646943"/>
    <n v="1.1179321050974593"/>
    <n v="0.14399253528766187"/>
    <n v="1.2500000000000001E-2"/>
    <n v="19.483592893961404"/>
  </r>
  <r>
    <x v="35"/>
    <x v="2"/>
    <x v="11"/>
    <x v="4"/>
    <s v="Western Europe"/>
    <x v="1"/>
    <x v="3"/>
    <n v="95702.21"/>
    <n v="97393.49"/>
    <n v="788"/>
    <n v="811"/>
    <n v="56280.19"/>
    <n v="3131.45"/>
    <n v="660227.76"/>
    <n v="6148"/>
    <n v="4"/>
    <n v="13"/>
    <n v="121.44950507614215"/>
    <n v="0.58807617922302946"/>
    <n v="0.98263456828582696"/>
    <n v="0.14495332640966202"/>
    <n v="1.6497461928934011E-2"/>
    <n v="30.561627999808401"/>
  </r>
  <r>
    <x v="35"/>
    <x v="2"/>
    <x v="11"/>
    <x v="4"/>
    <s v="Western Europe"/>
    <x v="2"/>
    <x v="0"/>
    <n v="31898.49"/>
    <n v="31601.37"/>
    <n v="420"/>
    <n v="412"/>
    <n v="15317.7"/>
    <n v="535.82000000000005"/>
    <n v="312319.38"/>
    <n v="4464"/>
    <n v="1"/>
    <n v="6"/>
    <n v="75.948785714285719"/>
    <n v="0.48020141392272803"/>
    <n v="1.0094021240218385"/>
    <n v="0.10213419993341431"/>
    <n v="1.4285714285714285E-2"/>
    <n v="59.532100332201111"/>
  </r>
  <r>
    <x v="35"/>
    <x v="2"/>
    <x v="11"/>
    <x v="4"/>
    <s v="Western Europe"/>
    <x v="2"/>
    <x v="1"/>
    <n v="30246.38"/>
    <n v="30082.69"/>
    <n v="157"/>
    <n v="155"/>
    <n v="16574.8"/>
    <n v="707.72"/>
    <n v="258005.43"/>
    <n v="1445"/>
    <n v="1"/>
    <n v="5"/>
    <n v="192.65210191082804"/>
    <n v="0.54799285071469706"/>
    <n v="1.0054413351997444"/>
    <n v="0.11723156369228353"/>
    <n v="3.1847133757961783E-2"/>
    <n v="42.737777652178828"/>
  </r>
  <r>
    <x v="35"/>
    <x v="2"/>
    <x v="11"/>
    <x v="4"/>
    <s v="Western Europe"/>
    <x v="2"/>
    <x v="2"/>
    <n v="9696.7000000000007"/>
    <n v="8737.0300000000007"/>
    <n v="66"/>
    <n v="60"/>
    <n v="5611.84"/>
    <n v="500.65"/>
    <n v="94064.93"/>
    <n v="680"/>
    <n v="0"/>
    <n v="1"/>
    <n v="146.91969696969699"/>
    <n v="0.57873709612548596"/>
    <n v="1.1098393847794961"/>
    <n v="0.10308517744073165"/>
    <n v="1.5151515151515152E-2"/>
    <n v="19.368221312294022"/>
  </r>
  <r>
    <x v="35"/>
    <x v="2"/>
    <x v="11"/>
    <x v="4"/>
    <s v="Western Europe"/>
    <x v="2"/>
    <x v="3"/>
    <n v="14053.96"/>
    <n v="13434.37"/>
    <n v="116"/>
    <n v="109"/>
    <n v="7376.58"/>
    <n v="392.55"/>
    <n v="128366.63"/>
    <n v="1168"/>
    <n v="1"/>
    <n v="3"/>
    <n v="121.15482758620689"/>
    <n v="0.52487555109022654"/>
    <n v="1.0461197659436205"/>
    <n v="0.10948297076896074"/>
    <n v="2.5862068965517241E-2"/>
    <n v="35.801706788944081"/>
  </r>
  <r>
    <x v="35"/>
    <x v="2"/>
    <x v="11"/>
    <x v="5"/>
    <s v="Central &amp; Eastern Europe"/>
    <x v="0"/>
    <x v="0"/>
    <n v="210904.3"/>
    <n v="208995.57"/>
    <n v="2774"/>
    <n v="2753"/>
    <n v="119240.46"/>
    <n v="3602.15"/>
    <n v="2393842.9700000002"/>
    <n v="32315"/>
    <n v="9"/>
    <n v="24"/>
    <n v="76.028947368421044"/>
    <n v="0.56537709283310023"/>
    <n v="1.0091328730077866"/>
    <n v="8.810281319329813E-2"/>
    <n v="8.6517664023071372E-3"/>
    <n v="58.549560679038905"/>
  </r>
  <r>
    <x v="35"/>
    <x v="2"/>
    <x v="11"/>
    <x v="5"/>
    <s v="Central &amp; Eastern Europe"/>
    <x v="0"/>
    <x v="1"/>
    <n v="230526.48"/>
    <n v="224108.96"/>
    <n v="1199"/>
    <n v="1179"/>
    <n v="152914.16"/>
    <n v="5223.2299999999996"/>
    <n v="2060583.71"/>
    <n v="11026"/>
    <n v="11"/>
    <n v="23"/>
    <n v="192.26562135112596"/>
    <n v="0.6633257923341388"/>
    <n v="1.0286357136278712"/>
    <n v="0.11187435816426988"/>
    <n v="1.9182652210175146E-2"/>
    <n v="44.134851423352991"/>
  </r>
  <r>
    <x v="35"/>
    <x v="2"/>
    <x v="11"/>
    <x v="5"/>
    <s v="Central &amp; Eastern Europe"/>
    <x v="0"/>
    <x v="2"/>
    <n v="75930.23"/>
    <n v="66450.259999999995"/>
    <n v="514"/>
    <n v="457"/>
    <n v="51725.33"/>
    <n v="4237.76"/>
    <n v="714493.32"/>
    <n v="5041"/>
    <n v="3"/>
    <n v="11"/>
    <n v="147.72418287937742"/>
    <n v="0.68122182693243527"/>
    <n v="1.1426626472191381"/>
    <n v="0.10627143442012867"/>
    <n v="2.1400778210116732E-2"/>
    <n v="17.917538982858868"/>
  </r>
  <r>
    <x v="35"/>
    <x v="2"/>
    <x v="11"/>
    <x v="5"/>
    <s v="Central &amp; Eastern Europe"/>
    <x v="0"/>
    <x v="3"/>
    <n v="93909.39"/>
    <n v="89405.42"/>
    <n v="773"/>
    <n v="751"/>
    <n v="59029.04"/>
    <n v="3003.68"/>
    <n v="966395.24"/>
    <n v="8249"/>
    <n v="5"/>
    <n v="14"/>
    <n v="121.4869210866753"/>
    <n v="0.62857441625379529"/>
    <n v="1.0503769234572133"/>
    <n v="9.7174930207644644E-2"/>
    <n v="1.8111254851228976E-2"/>
    <n v="31.264778538326322"/>
  </r>
  <r>
    <x v="35"/>
    <x v="2"/>
    <x v="11"/>
    <x v="5"/>
    <s v="Central &amp; Eastern Europe"/>
    <x v="1"/>
    <x v="0"/>
    <n v="184129.12"/>
    <n v="183233.57"/>
    <n v="2422"/>
    <n v="2408"/>
    <n v="96734"/>
    <n v="3571.77"/>
    <n v="2125973.2599999998"/>
    <n v="30763"/>
    <n v="9"/>
    <n v="46"/>
    <n v="76.0235838150289"/>
    <n v="0.52535959548386479"/>
    <n v="1.0048874777694938"/>
    <n v="8.6609330166269358E-2"/>
    <n v="1.8992568125516102E-2"/>
    <n v="51.551225302861049"/>
  </r>
  <r>
    <x v="35"/>
    <x v="2"/>
    <x v="11"/>
    <x v="5"/>
    <s v="Central &amp; Eastern Europe"/>
    <x v="1"/>
    <x v="1"/>
    <n v="184684.56"/>
    <n v="169091.04"/>
    <n v="961"/>
    <n v="873"/>
    <n v="111433.59"/>
    <n v="4241.5"/>
    <n v="1873482.05"/>
    <n v="10093"/>
    <n v="7"/>
    <n v="19"/>
    <n v="192.17956295525494"/>
    <n v="0.6033725288134536"/>
    <n v="1.0922196705396099"/>
    <n v="9.8578238312985164E-2"/>
    <n v="1.9771071800208116E-2"/>
    <n v="43.542275138512316"/>
  </r>
  <r>
    <x v="35"/>
    <x v="2"/>
    <x v="11"/>
    <x v="5"/>
    <s v="Central &amp; Eastern Europe"/>
    <x v="1"/>
    <x v="2"/>
    <n v="62069.87"/>
    <n v="54122.16"/>
    <n v="420"/>
    <n v="364"/>
    <n v="40272.120000000003"/>
    <n v="3305.83"/>
    <n v="635275.04"/>
    <n v="4648"/>
    <n v="2"/>
    <n v="7"/>
    <n v="147.78540476190477"/>
    <n v="0.64881914526323325"/>
    <n v="1.1468476128816736"/>
    <n v="9.7705507208342382E-2"/>
    <n v="1.6666666666666666E-2"/>
    <n v="18.775880792418246"/>
  </r>
  <r>
    <x v="35"/>
    <x v="2"/>
    <x v="11"/>
    <x v="5"/>
    <s v="Central &amp; Eastern Europe"/>
    <x v="1"/>
    <x v="3"/>
    <n v="73405.759999999995"/>
    <n v="69964.53"/>
    <n v="604"/>
    <n v="579"/>
    <n v="42480.97"/>
    <n v="1998.94"/>
    <n v="850425.35"/>
    <n v="7290"/>
    <n v="4"/>
    <n v="12"/>
    <n v="121.53271523178807"/>
    <n v="0.57871439516463019"/>
    <n v="1.0491853514916771"/>
    <n v="8.6316523843039242E-2"/>
    <n v="1.9867549668874173E-2"/>
    <n v="36.722342841706102"/>
  </r>
  <r>
    <x v="35"/>
    <x v="2"/>
    <x v="11"/>
    <x v="5"/>
    <s v="Central &amp; Eastern Europe"/>
    <x v="2"/>
    <x v="0"/>
    <n v="20864.37"/>
    <n v="21034.06"/>
    <n v="274"/>
    <n v="273"/>
    <n v="9854.0400000000009"/>
    <n v="399.41"/>
    <n v="342844.98"/>
    <n v="4693"/>
    <n v="1"/>
    <n v="4"/>
    <n v="76.147335766423353"/>
    <n v="0.47229032077172717"/>
    <n v="0.99193260835045627"/>
    <n v="6.0856571386869951E-2"/>
    <n v="1.4598540145985401E-2"/>
    <n v="52.237976014621559"/>
  </r>
  <r>
    <x v="35"/>
    <x v="2"/>
    <x v="11"/>
    <x v="5"/>
    <s v="Central &amp; Eastern Europe"/>
    <x v="2"/>
    <x v="1"/>
    <n v="21275.47"/>
    <n v="20563.88"/>
    <n v="111"/>
    <n v="107"/>
    <n v="11714.36"/>
    <n v="529.1"/>
    <n v="276100.45"/>
    <n v="1528"/>
    <n v="1"/>
    <n v="4"/>
    <n v="191.6709009009009"/>
    <n v="0.55060405246041566"/>
    <n v="1.034603878256438"/>
    <n v="7.7056991395703989E-2"/>
    <n v="3.6036036036036036E-2"/>
    <n v="40.210678510678513"/>
  </r>
  <r>
    <x v="35"/>
    <x v="2"/>
    <x v="11"/>
    <x v="5"/>
    <s v="Central &amp; Eastern Europe"/>
    <x v="2"/>
    <x v="2"/>
    <n v="7122.89"/>
    <n v="6095.52"/>
    <n v="48"/>
    <n v="42"/>
    <n v="4108.1499999999996"/>
    <n v="370.02"/>
    <n v="99506.07"/>
    <n v="718"/>
    <n v="0"/>
    <n v="1"/>
    <n v="148.39354166666666"/>
    <n v="0.57675325605196759"/>
    <n v="1.168545095414337"/>
    <n v="7.1582467280639259E-2"/>
    <n v="2.0833333333333332E-2"/>
    <n v="19.250013512783095"/>
  </r>
  <r>
    <x v="35"/>
    <x v="2"/>
    <x v="11"/>
    <x v="5"/>
    <s v="Central &amp; Eastern Europe"/>
    <x v="2"/>
    <x v="3"/>
    <n v="8953.99"/>
    <n v="8630.24"/>
    <n v="74"/>
    <n v="72"/>
    <n v="4657.32"/>
    <n v="292.39999999999998"/>
    <n v="135059.98000000001"/>
    <n v="1135"/>
    <n v="0"/>
    <n v="2"/>
    <n v="120.99986486486486"/>
    <n v="0.52013906649437847"/>
    <n v="1.0375134411094014"/>
    <n v="6.629639660838095E-2"/>
    <n v="2.7027027027027029E-2"/>
    <n v="30.622400820793434"/>
  </r>
  <r>
    <x v="35"/>
    <x v="2"/>
    <x v="11"/>
    <x v="6"/>
    <s v="DACH"/>
    <x v="0"/>
    <x v="0"/>
    <n v="207020.61"/>
    <n v="216103.03"/>
    <n v="2723"/>
    <n v="2849"/>
    <n v="116716.46"/>
    <n v="4071.78"/>
    <n v="1413013.79"/>
    <n v="19442"/>
    <n v="8"/>
    <n v="28"/>
    <n v="76.026665442526621"/>
    <n v="0.56379149882709756"/>
    <n v="0.95797180631849532"/>
    <n v="0.14650997142780892"/>
    <n v="1.0282776349614395E-2"/>
    <n v="50.842778833826969"/>
  </r>
  <r>
    <x v="35"/>
    <x v="2"/>
    <x v="11"/>
    <x v="6"/>
    <s v="DACH"/>
    <x v="0"/>
    <x v="1"/>
    <n v="212972.83"/>
    <n v="210073.49"/>
    <n v="1108"/>
    <n v="1095"/>
    <n v="137720.34"/>
    <n v="5479.69"/>
    <n v="1204171.23"/>
    <n v="6603"/>
    <n v="12"/>
    <n v="13"/>
    <n v="192.2137454873646"/>
    <n v="0.64665685289527308"/>
    <n v="1.0138015510667242"/>
    <n v="0.17686257958513091"/>
    <n v="1.1732851985559567E-2"/>
    <n v="38.865853725301982"/>
  </r>
  <r>
    <x v="35"/>
    <x v="2"/>
    <x v="11"/>
    <x v="6"/>
    <s v="DACH"/>
    <x v="0"/>
    <x v="2"/>
    <n v="61097.24"/>
    <n v="58048.18"/>
    <n v="413"/>
    <n v="388"/>
    <n v="41979.69"/>
    <n v="3297.2"/>
    <n v="405196.72"/>
    <n v="2980"/>
    <n v="2"/>
    <n v="5"/>
    <n v="147.93520581113802"/>
    <n v="0.6870963401947453"/>
    <n v="1.0525263668904004"/>
    <n v="0.15078414257647496"/>
    <n v="1.2106537530266344E-2"/>
    <n v="18.530037607667111"/>
  </r>
  <r>
    <x v="35"/>
    <x v="2"/>
    <x v="11"/>
    <x v="6"/>
    <s v="DACH"/>
    <x v="0"/>
    <x v="3"/>
    <n v="89801.73"/>
    <n v="91933.7"/>
    <n v="739"/>
    <n v="757"/>
    <n v="55299.01"/>
    <n v="2662.16"/>
    <n v="560353.25"/>
    <n v="5027"/>
    <n v="4"/>
    <n v="15"/>
    <n v="121.51790257104194"/>
    <n v="0.61579002988027076"/>
    <n v="0.97680970090402108"/>
    <n v="0.16025914010492487"/>
    <n v="2.0297699594046009E-2"/>
    <n v="33.732656940228985"/>
  </r>
  <r>
    <x v="35"/>
    <x v="2"/>
    <x v="11"/>
    <x v="6"/>
    <s v="DACH"/>
    <x v="1"/>
    <x v="0"/>
    <n v="180668.13"/>
    <n v="182802.45"/>
    <n v="2376"/>
    <n v="2365"/>
    <n v="94687.41"/>
    <n v="3103.49"/>
    <n v="1233570.73"/>
    <n v="17625"/>
    <n v="7"/>
    <n v="41"/>
    <n v="76.038775252525255"/>
    <n v="0.52409581036788278"/>
    <n v="0.98832444532335317"/>
    <n v="0.14645948189772628"/>
    <n v="1.7255892255892257E-2"/>
    <n v="58.214503671672865"/>
  </r>
  <r>
    <x v="35"/>
    <x v="2"/>
    <x v="11"/>
    <x v="6"/>
    <s v="DACH"/>
    <x v="1"/>
    <x v="1"/>
    <n v="183112.86"/>
    <n v="182506.27"/>
    <n v="952"/>
    <n v="957"/>
    <n v="113314.75"/>
    <n v="4537.53"/>
    <n v="994129.34"/>
    <n v="5406"/>
    <n v="8"/>
    <n v="20"/>
    <n v="192.34544117647059"/>
    <n v="0.61882464180833618"/>
    <n v="1.0033236666334806"/>
    <n v="0.18419420153116092"/>
    <n v="2.100840336134454E-2"/>
    <n v="40.355184428532702"/>
  </r>
  <r>
    <x v="35"/>
    <x v="2"/>
    <x v="11"/>
    <x v="6"/>
    <s v="DACH"/>
    <x v="1"/>
    <x v="2"/>
    <n v="53062.89"/>
    <n v="48365.5"/>
    <n v="359"/>
    <n v="328"/>
    <n v="34046.400000000001"/>
    <n v="2807.52"/>
    <n v="349343.39"/>
    <n v="2533"/>
    <n v="3"/>
    <n v="3"/>
    <n v="147.8074930362117"/>
    <n v="0.6416235527314853"/>
    <n v="1.0971227424507137"/>
    <n v="0.15189321315053361"/>
    <n v="8.356545961002786E-3"/>
    <n v="18.900271413916908"/>
  </r>
  <r>
    <x v="35"/>
    <x v="2"/>
    <x v="11"/>
    <x v="6"/>
    <s v="DACH"/>
    <x v="1"/>
    <x v="3"/>
    <n v="76199.5"/>
    <n v="74956.92"/>
    <n v="627"/>
    <n v="607"/>
    <n v="44271.41"/>
    <n v="2319.6999999999998"/>
    <n v="465101.02"/>
    <n v="4340"/>
    <n v="4"/>
    <n v="7"/>
    <n v="121.53030303030303"/>
    <n v="0.58099344483887694"/>
    <n v="1.0165772553087826"/>
    <n v="0.1638342999118772"/>
    <n v="1.1164274322169059E-2"/>
    <n v="32.848859766349101"/>
  </r>
  <r>
    <x v="35"/>
    <x v="2"/>
    <x v="11"/>
    <x v="6"/>
    <s v="DACH"/>
    <x v="2"/>
    <x v="0"/>
    <n v="19808.8"/>
    <n v="20616.88"/>
    <n v="261"/>
    <n v="269"/>
    <n v="9354.89"/>
    <n v="388.28"/>
    <n v="195171.9"/>
    <n v="2844"/>
    <n v="1"/>
    <n v="6"/>
    <n v="75.895785440613025"/>
    <n v="0.47225929889745971"/>
    <n v="0.96080493265712363"/>
    <n v="0.10149411877427027"/>
    <n v="2.2988505747126436E-2"/>
    <n v="51.016792005769034"/>
  </r>
  <r>
    <x v="35"/>
    <x v="2"/>
    <x v="11"/>
    <x v="6"/>
    <s v="DACH"/>
    <x v="2"/>
    <x v="1"/>
    <n v="19848.64"/>
    <n v="19688.89"/>
    <n v="103"/>
    <n v="104"/>
    <n v="10939.06"/>
    <n v="502.63"/>
    <n v="155413.35999999999"/>
    <n v="895"/>
    <n v="1"/>
    <n v="3"/>
    <n v="192.70524271844658"/>
    <n v="0.55112390571847747"/>
    <n v="1.0081137128603999"/>
    <n v="0.12771514623967978"/>
    <n v="2.9126213592233011E-2"/>
    <n v="39.489564888685514"/>
  </r>
  <r>
    <x v="35"/>
    <x v="2"/>
    <x v="11"/>
    <x v="6"/>
    <s v="DACH"/>
    <x v="2"/>
    <x v="2"/>
    <n v="6279.81"/>
    <n v="5743.64"/>
    <n v="42"/>
    <n v="38"/>
    <n v="3666.98"/>
    <n v="367.39"/>
    <n v="57424.57"/>
    <n v="406"/>
    <n v="0"/>
    <n v="1"/>
    <n v="149.51928571428573"/>
    <n v="0.58393167946163971"/>
    <n v="1.093350209971377"/>
    <n v="0.10935754503690669"/>
    <n v="2.3809523809523808E-2"/>
    <n v="17.09303464982716"/>
  </r>
  <r>
    <x v="35"/>
    <x v="2"/>
    <x v="11"/>
    <x v="6"/>
    <s v="DACH"/>
    <x v="2"/>
    <x v="3"/>
    <n v="8440.24"/>
    <n v="8683.27"/>
    <n v="70"/>
    <n v="73"/>
    <n v="4467.8999999999996"/>
    <n v="237.01"/>
    <n v="73147.39"/>
    <n v="676"/>
    <n v="0"/>
    <n v="1"/>
    <n v="120.57485714285714"/>
    <n v="0.52935698510942819"/>
    <n v="0.97201169605459692"/>
    <n v="0.11538675542627017"/>
    <n v="1.4285714285714285E-2"/>
    <n v="35.611324416691282"/>
  </r>
  <r>
    <x v="36"/>
    <x v="3"/>
    <x v="0"/>
    <x v="0"/>
    <s v="DACH"/>
    <x v="0"/>
    <x v="0"/>
    <n v="1112672.51"/>
    <n v="1124297.71"/>
    <n v="14256"/>
    <n v="14438"/>
    <n v="631090.75"/>
    <n v="18968.05"/>
    <n v="6528671.8799999999"/>
    <n v="90652"/>
    <n v="53"/>
    <n v="175"/>
    <n v="78.049418490460155"/>
    <n v="0.56718463368884708"/>
    <n v="0.98966003408474434"/>
    <n v="0.17042861556706079"/>
    <n v="1.2275533108866442E-2"/>
    <n v="58.660353067394908"/>
  </r>
  <r>
    <x v="36"/>
    <x v="3"/>
    <x v="0"/>
    <x v="0"/>
    <s v="DACH"/>
    <x v="0"/>
    <x v="1"/>
    <n v="1148796.8700000001"/>
    <n v="1119979.93"/>
    <n v="5707"/>
    <n v="5527"/>
    <n v="752585.81"/>
    <n v="29999.53"/>
    <n v="5758952.7800000003"/>
    <n v="31268"/>
    <n v="59"/>
    <n v="90"/>
    <n v="201.29610478359911"/>
    <n v="0.65510781727669576"/>
    <n v="1.025729871784399"/>
    <n v="0.199480168337133"/>
    <n v="1.5770106886280007E-2"/>
    <n v="38.293828936653348"/>
  </r>
  <r>
    <x v="36"/>
    <x v="3"/>
    <x v="0"/>
    <x v="0"/>
    <s v="DACH"/>
    <x v="0"/>
    <x v="2"/>
    <n v="390012.86"/>
    <n v="338470.61"/>
    <n v="2570"/>
    <n v="2250"/>
    <n v="271477.45"/>
    <n v="20350.72"/>
    <n v="2084109.53"/>
    <n v="14841"/>
    <n v="19"/>
    <n v="35"/>
    <n v="151.75597665369648"/>
    <n v="0.69607307307764166"/>
    <n v="1.1522798390087694"/>
    <n v="0.18713645054921849"/>
    <n v="1.3618677042801557E-2"/>
    <n v="19.164573047046982"/>
  </r>
  <r>
    <x v="36"/>
    <x v="3"/>
    <x v="0"/>
    <x v="0"/>
    <s v="DACH"/>
    <x v="0"/>
    <x v="3"/>
    <n v="483589.36"/>
    <n v="462247.18"/>
    <n v="3879"/>
    <n v="3688"/>
    <n v="306204.98"/>
    <n v="15839.37"/>
    <n v="2558449.2400000002"/>
    <n v="21120"/>
    <n v="19"/>
    <n v="73"/>
    <n v="124.6685640629028"/>
    <n v="0.63319213640267025"/>
    <n v="1.0461704925922966"/>
    <n v="0.18901659350489985"/>
    <n v="1.8819283320443414E-2"/>
    <n v="30.530845608127088"/>
  </r>
  <r>
    <x v="36"/>
    <x v="3"/>
    <x v="0"/>
    <x v="0"/>
    <s v="DACH"/>
    <x v="1"/>
    <x v="0"/>
    <n v="923466.73"/>
    <n v="900670.13"/>
    <n v="11832"/>
    <n v="11691"/>
    <n v="482702.19"/>
    <n v="16174.56"/>
    <n v="5391278.1399999997"/>
    <n v="74576"/>
    <n v="50"/>
    <n v="231"/>
    <n v="78.048236139283304"/>
    <n v="0.52270663827813268"/>
    <n v="1.0253107094825049"/>
    <n v="0.17128901644833336"/>
    <n v="1.9523326572008115E-2"/>
    <n v="57.093777512340367"/>
  </r>
  <r>
    <x v="36"/>
    <x v="3"/>
    <x v="0"/>
    <x v="0"/>
    <s v="DACH"/>
    <x v="1"/>
    <x v="1"/>
    <n v="937677.6"/>
    <n v="886109.9"/>
    <n v="4658"/>
    <n v="4449"/>
    <n v="566507.07999999996"/>
    <n v="21736.53"/>
    <n v="4591388.4800000004"/>
    <n v="23430"/>
    <n v="45"/>
    <n v="77"/>
    <n v="201.30476599398884"/>
    <n v="0.60415976664047422"/>
    <n v="1.0581956030510435"/>
    <n v="0.20422528045372451"/>
    <n v="1.6530699871189353E-2"/>
    <n v="43.138329807011516"/>
  </r>
  <r>
    <x v="36"/>
    <x v="3"/>
    <x v="0"/>
    <x v="0"/>
    <s v="DACH"/>
    <x v="1"/>
    <x v="2"/>
    <n v="290152.34000000003"/>
    <n v="250680.17"/>
    <n v="1912"/>
    <n v="1657"/>
    <n v="184653.59"/>
    <n v="15028.41"/>
    <n v="1747622.31"/>
    <n v="12660"/>
    <n v="13"/>
    <n v="18"/>
    <n v="151.75331589958159"/>
    <n v="0.63640220857774221"/>
    <n v="1.1574602809627903"/>
    <n v="0.16602691459117389"/>
    <n v="9.4142259414225944E-3"/>
    <n v="19.30692202302173"/>
  </r>
  <r>
    <x v="36"/>
    <x v="3"/>
    <x v="0"/>
    <x v="0"/>
    <s v="DACH"/>
    <x v="1"/>
    <x v="3"/>
    <n v="416927.05"/>
    <n v="408444.63"/>
    <n v="3345"/>
    <n v="3295"/>
    <n v="241636.92"/>
    <n v="11269.29"/>
    <n v="2331192.27"/>
    <n v="20161"/>
    <n v="17"/>
    <n v="58"/>
    <n v="124.64186846038864"/>
    <n v="0.57956642534947067"/>
    <n v="1.0207676129809811"/>
    <n v="0.17884713130075711"/>
    <n v="1.733931240657698E-2"/>
    <n v="36.996745136561394"/>
  </r>
  <r>
    <x v="36"/>
    <x v="3"/>
    <x v="0"/>
    <x v="0"/>
    <s v="DACH"/>
    <x v="2"/>
    <x v="0"/>
    <n v="113764.61"/>
    <n v="110079.15"/>
    <n v="1458"/>
    <n v="1383"/>
    <n v="54127.45"/>
    <n v="2004.81"/>
    <n v="1019925.41"/>
    <n v="13896"/>
    <n v="4"/>
    <n v="28"/>
    <n v="78.027853223593965"/>
    <n v="0.47578460472022011"/>
    <n v="1.0334800913706184"/>
    <n v="0.11154208816113327"/>
    <n v="1.9204389574759947E-2"/>
    <n v="56.745831275781747"/>
  </r>
  <r>
    <x v="36"/>
    <x v="3"/>
    <x v="0"/>
    <x v="0"/>
    <s v="DACH"/>
    <x v="2"/>
    <x v="1"/>
    <n v="118255.75"/>
    <n v="108403.75"/>
    <n v="587"/>
    <n v="549"/>
    <n v="64624.49"/>
    <n v="3207.05"/>
    <n v="888452.49"/>
    <n v="4523"/>
    <n v="4"/>
    <n v="8"/>
    <n v="201.45783645655877"/>
    <n v="0.54648074195123708"/>
    <n v="1.0908824648593798"/>
    <n v="0.1331030655336449"/>
    <n v="1.3628620102214651E-2"/>
    <n v="36.87368453875056"/>
  </r>
  <r>
    <x v="36"/>
    <x v="3"/>
    <x v="0"/>
    <x v="0"/>
    <s v="DACH"/>
    <x v="2"/>
    <x v="2"/>
    <n v="41492.78"/>
    <n v="35840.51"/>
    <n v="273"/>
    <n v="232"/>
    <n v="24279.64"/>
    <n v="2091.85"/>
    <n v="330598.74"/>
    <n v="2422"/>
    <n v="2"/>
    <n v="7"/>
    <n v="151.98820512820512"/>
    <n v="0.58515336885115921"/>
    <n v="1.1577061821943939"/>
    <n v="0.12550797985497464"/>
    <n v="2.564102564102564E-2"/>
    <n v="19.835447092286731"/>
  </r>
  <r>
    <x v="36"/>
    <x v="3"/>
    <x v="0"/>
    <x v="0"/>
    <s v="DACH"/>
    <x v="2"/>
    <x v="3"/>
    <n v="49362.25"/>
    <n v="49407.21"/>
    <n v="396"/>
    <n v="402"/>
    <n v="26275.41"/>
    <n v="1517.44"/>
    <n v="401992.69"/>
    <n v="3645"/>
    <n v="2"/>
    <n v="7"/>
    <n v="124.65214646464646"/>
    <n v="0.53229765661006134"/>
    <n v="0.9990900113566421"/>
    <n v="0.12279389956071092"/>
    <n v="1.7676767676767676E-2"/>
    <n v="32.529951760860392"/>
  </r>
  <r>
    <x v="36"/>
    <x v="3"/>
    <x v="0"/>
    <x v="1"/>
    <s v="Western Europe"/>
    <x v="0"/>
    <x v="0"/>
    <n v="607053.99"/>
    <n v="644326.80000000005"/>
    <n v="7778"/>
    <n v="8256"/>
    <n v="342508.33"/>
    <n v="10256.530000000001"/>
    <n v="4810964.62"/>
    <n v="69641"/>
    <n v="27"/>
    <n v="125"/>
    <n v="78.047568783749028"/>
    <n v="0.56421395072290037"/>
    <n v="0.94215232084091483"/>
    <n v="0.12618134572770978"/>
    <n v="1.6070969400874262E-2"/>
    <n v="59.187073015922536"/>
  </r>
  <r>
    <x v="36"/>
    <x v="3"/>
    <x v="0"/>
    <x v="1"/>
    <s v="Western Europe"/>
    <x v="0"/>
    <x v="1"/>
    <n v="664121.48"/>
    <n v="699117.13"/>
    <n v="3299"/>
    <n v="3444"/>
    <n v="440526.37"/>
    <n v="17665.36"/>
    <n v="4167250.41"/>
    <n v="23328"/>
    <n v="27"/>
    <n v="69"/>
    <n v="201.30993634434677"/>
    <n v="0.66332197235963519"/>
    <n v="0.94994308035335939"/>
    <n v="0.15936682816236136"/>
    <n v="2.0915428917853897E-2"/>
    <n v="37.594562465752183"/>
  </r>
  <r>
    <x v="36"/>
    <x v="3"/>
    <x v="0"/>
    <x v="1"/>
    <s v="Western Europe"/>
    <x v="0"/>
    <x v="2"/>
    <n v="193253.14"/>
    <n v="193798.94"/>
    <n v="1273"/>
    <n v="1266"/>
    <n v="131156.13"/>
    <n v="11003.63"/>
    <n v="1503589.58"/>
    <n v="10754"/>
    <n v="10"/>
    <n v="21"/>
    <n v="151.80922230950512"/>
    <n v="0.67867528569005398"/>
    <n v="0.99718367912641837"/>
    <n v="0.12852785266043146"/>
    <n v="1.6496465043205028E-2"/>
    <n v="17.562671591102212"/>
  </r>
  <r>
    <x v="36"/>
    <x v="3"/>
    <x v="0"/>
    <x v="1"/>
    <s v="Western Europe"/>
    <x v="0"/>
    <x v="3"/>
    <n v="269198.21999999997"/>
    <n v="270386.74"/>
    <n v="2159"/>
    <n v="2159"/>
    <n v="167057.53"/>
    <n v="7945.1"/>
    <n v="2011349.74"/>
    <n v="17262"/>
    <n v="10"/>
    <n v="47"/>
    <n v="124.68653080129688"/>
    <n v="0.62057442281750608"/>
    <n v="0.99560437024389581"/>
    <n v="0.13383958773872912"/>
    <n v="2.1769337656322371E-2"/>
    <n v="33.882294747706126"/>
  </r>
  <r>
    <x v="36"/>
    <x v="3"/>
    <x v="0"/>
    <x v="1"/>
    <s v="Western Europe"/>
    <x v="1"/>
    <x v="0"/>
    <n v="524761.44999999995"/>
    <n v="569561.81000000006"/>
    <n v="6724"/>
    <n v="7434"/>
    <n v="272506.08"/>
    <n v="8655.31"/>
    <n v="4639707.3499999996"/>
    <n v="67072"/>
    <n v="22"/>
    <n v="99"/>
    <n v="78.043047293277809"/>
    <n v="0.51929515782838098"/>
    <n v="0.92134240882477692"/>
    <n v="0.11310227357335371"/>
    <n v="1.4723378941106485E-2"/>
    <n v="60.628845182899283"/>
  </r>
  <r>
    <x v="36"/>
    <x v="3"/>
    <x v="0"/>
    <x v="1"/>
    <s v="Western Europe"/>
    <x v="1"/>
    <x v="1"/>
    <n v="602674.57999999996"/>
    <n v="637239.01"/>
    <n v="2994"/>
    <n v="3216"/>
    <n v="365237.71"/>
    <n v="13647.73"/>
    <n v="3959659.52"/>
    <n v="20908"/>
    <n v="23"/>
    <n v="50"/>
    <n v="201.29411489645958"/>
    <n v="0.60602806575980028"/>
    <n v="0.94575908025467548"/>
    <n v="0.15220363694300665"/>
    <n v="1.6700066800267203E-2"/>
    <n v="44.159327595138528"/>
  </r>
  <r>
    <x v="36"/>
    <x v="3"/>
    <x v="0"/>
    <x v="1"/>
    <s v="Western Europe"/>
    <x v="1"/>
    <x v="2"/>
    <n v="176266.48"/>
    <n v="172249.68"/>
    <n v="1161"/>
    <n v="1145"/>
    <n v="114244.16"/>
    <n v="9906.9500000000007"/>
    <n v="1453123.02"/>
    <n v="10587"/>
    <n v="8"/>
    <n v="10"/>
    <n v="151.82298018949183"/>
    <n v="0.64813321284909076"/>
    <n v="1.0233196369363358"/>
    <n v="0.12130182893943832"/>
    <n v="8.6132644272179162E-3"/>
    <n v="17.792204462523785"/>
  </r>
  <r>
    <x v="36"/>
    <x v="3"/>
    <x v="0"/>
    <x v="1"/>
    <s v="Western Europe"/>
    <x v="1"/>
    <x v="3"/>
    <n v="237843.89"/>
    <n v="242082.32"/>
    <n v="1908"/>
    <n v="1953"/>
    <n v="136629.99"/>
    <n v="7237.44"/>
    <n v="1818325.44"/>
    <n v="15628"/>
    <n v="10"/>
    <n v="36"/>
    <n v="124.65612683438155"/>
    <n v="0.57445238555423883"/>
    <n v="0.98249178213427568"/>
    <n v="0.13080380704567385"/>
    <n v="1.8867924528301886E-2"/>
    <n v="32.862986083477033"/>
  </r>
  <r>
    <x v="36"/>
    <x v="3"/>
    <x v="0"/>
    <x v="1"/>
    <s v="Western Europe"/>
    <x v="2"/>
    <x v="0"/>
    <n v="70195.81"/>
    <n v="75723.460000000006"/>
    <n v="899"/>
    <n v="972"/>
    <n v="33259.300000000003"/>
    <n v="1251.95"/>
    <n v="799493.52"/>
    <n v="11306"/>
    <n v="3"/>
    <n v="20"/>
    <n v="78.082102335928809"/>
    <n v="0.47380748224146146"/>
    <n v="0.92700214702286443"/>
    <n v="8.7800348900889141E-2"/>
    <n v="2.224694104560623E-2"/>
    <n v="56.069180079076638"/>
  </r>
  <r>
    <x v="36"/>
    <x v="3"/>
    <x v="0"/>
    <x v="1"/>
    <s v="Western Europe"/>
    <x v="2"/>
    <x v="1"/>
    <n v="72498.39"/>
    <n v="72314.11"/>
    <n v="360"/>
    <n v="353"/>
    <n v="40609.9"/>
    <n v="1691.18"/>
    <n v="693618.96"/>
    <n v="3804"/>
    <n v="4"/>
    <n v="10"/>
    <n v="201.38441666666665"/>
    <n v="0.56014899089483228"/>
    <n v="1.0025483270139119"/>
    <n v="0.10452192656325313"/>
    <n v="2.7777777777777776E-2"/>
    <n v="42.868523752646077"/>
  </r>
  <r>
    <x v="36"/>
    <x v="3"/>
    <x v="0"/>
    <x v="1"/>
    <s v="Western Europe"/>
    <x v="2"/>
    <x v="2"/>
    <n v="22563.279999999999"/>
    <n v="22735.65"/>
    <n v="149"/>
    <n v="149"/>
    <n v="13286.16"/>
    <n v="1315.8"/>
    <n v="255507.20000000001"/>
    <n v="1809"/>
    <n v="1"/>
    <n v="4"/>
    <n v="151.43140939597313"/>
    <n v="0.58883992043709954"/>
    <n v="0.99241851453554208"/>
    <n v="8.8307805024672489E-2"/>
    <n v="2.6845637583892617E-2"/>
    <n v="17.14795561635507"/>
  </r>
  <r>
    <x v="36"/>
    <x v="3"/>
    <x v="0"/>
    <x v="1"/>
    <s v="Western Europe"/>
    <x v="2"/>
    <x v="3"/>
    <n v="32184.78"/>
    <n v="33418.31"/>
    <n v="258"/>
    <n v="270"/>
    <n v="16776.580000000002"/>
    <n v="1020.22"/>
    <n v="329729.96999999997"/>
    <n v="2838"/>
    <n v="1"/>
    <n v="7"/>
    <n v="124.74720930232557"/>
    <n v="0.52125818476932273"/>
    <n v="0.96308819925364275"/>
    <n v="9.7609507561596545E-2"/>
    <n v="2.7131782945736434E-2"/>
    <n v="31.546901648664011"/>
  </r>
  <r>
    <x v="36"/>
    <x v="3"/>
    <x v="0"/>
    <x v="2"/>
    <s v="Southern Europe"/>
    <x v="0"/>
    <x v="0"/>
    <n v="403403.37"/>
    <n v="400541.08"/>
    <n v="5169"/>
    <n v="5053"/>
    <n v="223731.94"/>
    <n v="7020.1"/>
    <n v="3659127.01"/>
    <n v="48985"/>
    <n v="20"/>
    <n v="92"/>
    <n v="78.042826465467201"/>
    <n v="0.55461098403813536"/>
    <n v="1.007146058526631"/>
    <n v="0.11024579603209783"/>
    <n v="1.7798413619655638E-2"/>
    <n v="57.464048945171719"/>
  </r>
  <r>
    <x v="36"/>
    <x v="3"/>
    <x v="0"/>
    <x v="2"/>
    <s v="Southern Europe"/>
    <x v="0"/>
    <x v="1"/>
    <n v="451969.45"/>
    <n v="437655.27"/>
    <n v="2245"/>
    <n v="2172"/>
    <n v="293171.15000000002"/>
    <n v="11257.39"/>
    <n v="3336725.8"/>
    <n v="18628"/>
    <n v="18"/>
    <n v="29"/>
    <n v="201.32269487750557"/>
    <n v="0.64865258039011264"/>
    <n v="1.0327065180775727"/>
    <n v="0.13545297908506598"/>
    <n v="1.2917594654788419E-2"/>
    <n v="40.148688994518274"/>
  </r>
  <r>
    <x v="36"/>
    <x v="3"/>
    <x v="0"/>
    <x v="2"/>
    <s v="Southern Europe"/>
    <x v="0"/>
    <x v="2"/>
    <n v="139116.16"/>
    <n v="127192.3"/>
    <n v="917"/>
    <n v="827"/>
    <n v="94820.28"/>
    <n v="7483.32"/>
    <n v="1171754.06"/>
    <n v="7906"/>
    <n v="6"/>
    <n v="19"/>
    <n v="151.7079171210469"/>
    <n v="0.68159069370517411"/>
    <n v="1.0937467126547755"/>
    <n v="0.11872470917659973"/>
    <n v="2.0719738276990186E-2"/>
    <n v="18.590165862210892"/>
  </r>
  <r>
    <x v="36"/>
    <x v="3"/>
    <x v="0"/>
    <x v="2"/>
    <s v="Southern Europe"/>
    <x v="0"/>
    <x v="3"/>
    <n v="170599.06"/>
    <n v="165765.45000000001"/>
    <n v="1369"/>
    <n v="1319"/>
    <n v="105322.49"/>
    <n v="4937.82"/>
    <n v="1519852.62"/>
    <n v="13332"/>
    <n v="6"/>
    <n v="23"/>
    <n v="124.61582176771365"/>
    <n v="0.61736852477381765"/>
    <n v="1.0291593332627516"/>
    <n v="0.11224710722280426"/>
    <n v="1.6800584368151936E-2"/>
    <n v="34.549469198958249"/>
  </r>
  <r>
    <x v="36"/>
    <x v="3"/>
    <x v="0"/>
    <x v="2"/>
    <s v="Southern Europe"/>
    <x v="1"/>
    <x v="0"/>
    <n v="357052.79"/>
    <n v="357454.52"/>
    <n v="4575"/>
    <n v="4560"/>
    <n v="186966.5"/>
    <n v="6773.44"/>
    <n v="3373070.06"/>
    <n v="44876"/>
    <n v="19"/>
    <n v="49"/>
    <n v="78.044325683060109"/>
    <n v="0.52363825528432373"/>
    <n v="0.99887613674601161"/>
    <n v="0.10585395015483312"/>
    <n v="1.0710382513661203E-2"/>
    <n v="52.713656576274388"/>
  </r>
  <r>
    <x v="36"/>
    <x v="3"/>
    <x v="0"/>
    <x v="2"/>
    <s v="Southern Europe"/>
    <x v="1"/>
    <x v="1"/>
    <n v="396443.94"/>
    <n v="401892.62"/>
    <n v="1969"/>
    <n v="1993"/>
    <n v="240928.47"/>
    <n v="9606.35"/>
    <n v="3018615.22"/>
    <n v="16533"/>
    <n v="16"/>
    <n v="36"/>
    <n v="201.34278313864905"/>
    <n v="0.60772393191329899"/>
    <n v="0.98644244823405813"/>
    <n v="0.13133304880109892"/>
    <n v="1.8283392585068562E-2"/>
    <n v="41.268946061719589"/>
  </r>
  <r>
    <x v="36"/>
    <x v="3"/>
    <x v="0"/>
    <x v="2"/>
    <s v="Southern Europe"/>
    <x v="1"/>
    <x v="2"/>
    <n v="109585.68"/>
    <n v="100055.96"/>
    <n v="722"/>
    <n v="647"/>
    <n v="70525.95"/>
    <n v="6615.03"/>
    <n v="1048798.43"/>
    <n v="7723"/>
    <n v="4"/>
    <n v="11"/>
    <n v="151.78072022160663"/>
    <n v="0.64356903201221183"/>
    <n v="1.0952439015127133"/>
    <n v="0.10448688410031277"/>
    <n v="1.5235457063711912E-2"/>
    <n v="16.566165232810736"/>
  </r>
  <r>
    <x v="36"/>
    <x v="3"/>
    <x v="0"/>
    <x v="2"/>
    <s v="Southern Europe"/>
    <x v="1"/>
    <x v="3"/>
    <n v="163108.70000000001"/>
    <n v="160213.82999999999"/>
    <n v="1308"/>
    <n v="1276"/>
    <n v="94823.94"/>
    <n v="4825.82"/>
    <n v="1363439.57"/>
    <n v="12206"/>
    <n v="8"/>
    <n v="24"/>
    <n v="124.70084097859328"/>
    <n v="0.58135427478730439"/>
    <n v="1.0180687896918763"/>
    <n v="0.11963031115489776"/>
    <n v="1.834862385321101E-2"/>
    <n v="33.799167809822997"/>
  </r>
  <r>
    <x v="36"/>
    <x v="3"/>
    <x v="0"/>
    <x v="2"/>
    <s v="Southern Europe"/>
    <x v="2"/>
    <x v="0"/>
    <n v="46638.54"/>
    <n v="49670.75"/>
    <n v="598"/>
    <n v="648"/>
    <n v="22191.25"/>
    <n v="816.24"/>
    <n v="595717.54"/>
    <n v="8139"/>
    <n v="3"/>
    <n v="16"/>
    <n v="77.990869565217395"/>
    <n v="0.47581356534745728"/>
    <n v="0.93895381084441043"/>
    <n v="7.8289687424681162E-2"/>
    <n v="2.6755852842809364E-2"/>
    <n v="57.13826815642458"/>
  </r>
  <r>
    <x v="36"/>
    <x v="3"/>
    <x v="0"/>
    <x v="2"/>
    <s v="Southern Europe"/>
    <x v="2"/>
    <x v="1"/>
    <n v="45479.97"/>
    <n v="46364.18"/>
    <n v="226"/>
    <n v="228"/>
    <n v="25318.1"/>
    <n v="1054.98"/>
    <n v="516651.7"/>
    <n v="2880"/>
    <n v="2"/>
    <n v="4"/>
    <n v="201.23880530973452"/>
    <n v="0.55668682279253923"/>
    <n v="0.98092902753806932"/>
    <n v="8.8028298368126923E-2"/>
    <n v="1.7699115044247787E-2"/>
    <n v="43.109793550588634"/>
  </r>
  <r>
    <x v="36"/>
    <x v="3"/>
    <x v="0"/>
    <x v="2"/>
    <s v="Southern Europe"/>
    <x v="2"/>
    <x v="2"/>
    <n v="16563.95"/>
    <n v="14884.67"/>
    <n v="109"/>
    <n v="99"/>
    <n v="9626.61"/>
    <n v="856.85"/>
    <n v="204183.88"/>
    <n v="1407"/>
    <n v="1"/>
    <n v="4"/>
    <n v="151.96284403669725"/>
    <n v="0.58117840249457409"/>
    <n v="1.1128194309984702"/>
    <n v="8.112271154804189E-2"/>
    <n v="3.669724770642202E-2"/>
    <n v="19.331213164497871"/>
  </r>
  <r>
    <x v="36"/>
    <x v="3"/>
    <x v="0"/>
    <x v="2"/>
    <s v="Southern Europe"/>
    <x v="2"/>
    <x v="3"/>
    <n v="19850.22"/>
    <n v="20539.23"/>
    <n v="159"/>
    <n v="164"/>
    <n v="10381.530000000001"/>
    <n v="592.16"/>
    <n v="247608.12"/>
    <n v="2222"/>
    <n v="1"/>
    <n v="4"/>
    <n v="124.84415094339623"/>
    <n v="0.52299319604518235"/>
    <n v="0.96645395177910765"/>
    <n v="8.016788787055934E-2"/>
    <n v="2.5157232704402517E-2"/>
    <n v="33.52171710348555"/>
  </r>
  <r>
    <x v="36"/>
    <x v="3"/>
    <x v="0"/>
    <x v="3"/>
    <s v="Southern Europe"/>
    <x v="0"/>
    <x v="0"/>
    <n v="362358.5"/>
    <n v="341687.82"/>
    <n v="4643"/>
    <n v="4352"/>
    <n v="200871.44"/>
    <n v="6759.71"/>
    <n v="3176774.76"/>
    <n v="43167"/>
    <n v="16"/>
    <n v="95"/>
    <n v="78.044044798621584"/>
    <n v="0.55434449585148415"/>
    <n v="1.06049580579138"/>
    <n v="0.11406490147258663"/>
    <n v="2.0460908895110919E-2"/>
    <n v="53.605628052090992"/>
  </r>
  <r>
    <x v="36"/>
    <x v="3"/>
    <x v="0"/>
    <x v="3"/>
    <s v="Southern Europe"/>
    <x v="0"/>
    <x v="1"/>
    <n v="345012.76"/>
    <n v="313903.34999999998"/>
    <n v="1714"/>
    <n v="1560"/>
    <n v="227621.4"/>
    <n v="8327.2900000000009"/>
    <n v="2732760.83"/>
    <n v="14016"/>
    <n v="13"/>
    <n v="37"/>
    <n v="201.29099183197201"/>
    <n v="0.65974777280701147"/>
    <n v="1.0991050589297631"/>
    <n v="0.12625062398892772"/>
    <n v="2.1586931155192533E-2"/>
    <n v="41.431577379915915"/>
  </r>
  <r>
    <x v="36"/>
    <x v="3"/>
    <x v="0"/>
    <x v="3"/>
    <s v="Southern Europe"/>
    <x v="0"/>
    <x v="2"/>
    <n v="109359.23"/>
    <n v="95739.8"/>
    <n v="721"/>
    <n v="640"/>
    <n v="74621.84"/>
    <n v="6060.19"/>
    <n v="995205.72"/>
    <n v="6910"/>
    <n v="5"/>
    <n v="8"/>
    <n v="151.67715672676837"/>
    <n v="0.68235520678044281"/>
    <n v="1.1422546318250089"/>
    <n v="0.10988605451343265"/>
    <n v="1.1095700416088766E-2"/>
    <n v="18.045511774383311"/>
  </r>
  <r>
    <x v="36"/>
    <x v="3"/>
    <x v="0"/>
    <x v="3"/>
    <s v="Southern Europe"/>
    <x v="0"/>
    <x v="3"/>
    <n v="148257.29999999999"/>
    <n v="141553.65"/>
    <n v="1189"/>
    <n v="1158"/>
    <n v="93889.23"/>
    <n v="4122.72"/>
    <n v="1263465.5"/>
    <n v="11514"/>
    <n v="8"/>
    <n v="18"/>
    <n v="124.69074852817492"/>
    <n v="0.63328571341849615"/>
    <n v="1.0473576626247363"/>
    <n v="0.11734178733016452"/>
    <n v="1.5138772077375946E-2"/>
    <n v="35.961040284084291"/>
  </r>
  <r>
    <x v="36"/>
    <x v="3"/>
    <x v="0"/>
    <x v="3"/>
    <s v="Southern Europe"/>
    <x v="1"/>
    <x v="0"/>
    <n v="334408.8"/>
    <n v="330172.49"/>
    <n v="4285"/>
    <n v="4263"/>
    <n v="176123.94"/>
    <n v="6473.4"/>
    <n v="3136230.94"/>
    <n v="42865"/>
    <n v="15"/>
    <n v="83"/>
    <n v="78.041726954492418"/>
    <n v="0.52667256364066972"/>
    <n v="1.0128305965163844"/>
    <n v="0.10662760695805137"/>
    <n v="1.9369894982497082E-2"/>
    <n v="51.65891185466679"/>
  </r>
  <r>
    <x v="36"/>
    <x v="3"/>
    <x v="0"/>
    <x v="3"/>
    <s v="Southern Europe"/>
    <x v="1"/>
    <x v="1"/>
    <n v="355332.22"/>
    <n v="323781.17"/>
    <n v="1765"/>
    <n v="1597"/>
    <n v="214808.44"/>
    <n v="9694.7099999999991"/>
    <n v="2745454.56"/>
    <n v="15118"/>
    <n v="19"/>
    <n v="32"/>
    <n v="201.32137110481585"/>
    <n v="0.60452846071769128"/>
    <n v="1.0974455988283691"/>
    <n v="0.12942564236065884"/>
    <n v="1.8130311614730877E-2"/>
    <n v="36.652176289956067"/>
  </r>
  <r>
    <x v="36"/>
    <x v="3"/>
    <x v="0"/>
    <x v="3"/>
    <s v="Southern Europe"/>
    <x v="1"/>
    <x v="2"/>
    <n v="112709.98"/>
    <n v="99805.72"/>
    <n v="743"/>
    <n v="671"/>
    <n v="71997.33"/>
    <n v="6057.1"/>
    <n v="980173.26"/>
    <n v="6687"/>
    <n v="5"/>
    <n v="9"/>
    <n v="151.69580080753701"/>
    <n v="0.63878398345914"/>
    <n v="1.1292937919790569"/>
    <n v="0.11498985393663973"/>
    <n v="1.2113055181695828E-2"/>
    <n v="18.607911376731437"/>
  </r>
  <r>
    <x v="36"/>
    <x v="3"/>
    <x v="0"/>
    <x v="3"/>
    <s v="Southern Europe"/>
    <x v="1"/>
    <x v="3"/>
    <n v="135079.38"/>
    <n v="127406.61"/>
    <n v="1084"/>
    <n v="1036"/>
    <n v="78033"/>
    <n v="4411.3100000000004"/>
    <n v="1229565.0900000001"/>
    <n v="11169"/>
    <n v="6"/>
    <n v="16"/>
    <n v="124.6119741697417"/>
    <n v="0.57768254488582937"/>
    <n v="1.060222699591489"/>
    <n v="0.10985947885036326"/>
    <n v="1.4760147601476014E-2"/>
    <n v="30.621148819738352"/>
  </r>
  <r>
    <x v="36"/>
    <x v="3"/>
    <x v="0"/>
    <x v="3"/>
    <s v="Southern Europe"/>
    <x v="2"/>
    <x v="0"/>
    <n v="38518.17"/>
    <n v="36374.75"/>
    <n v="494"/>
    <n v="470"/>
    <n v="18432.53"/>
    <n v="700.58"/>
    <n v="525161.97"/>
    <n v="7524"/>
    <n v="1"/>
    <n v="10"/>
    <n v="77.972004048582988"/>
    <n v="0.47854116641574612"/>
    <n v="1.0589260407288021"/>
    <n v="7.3345314779743098E-2"/>
    <n v="2.0242914979757085E-2"/>
    <n v="54.980401952667783"/>
  </r>
  <r>
    <x v="36"/>
    <x v="3"/>
    <x v="0"/>
    <x v="3"/>
    <s v="Southern Europe"/>
    <x v="2"/>
    <x v="1"/>
    <n v="44262.34"/>
    <n v="40103.83"/>
    <n v="220"/>
    <n v="201"/>
    <n v="24296.07"/>
    <n v="996.7"/>
    <n v="471553.82"/>
    <n v="2656"/>
    <n v="2"/>
    <n v="4"/>
    <n v="201.19245454545452"/>
    <n v="0.54891065406844741"/>
    <n v="1.1036935873705827"/>
    <n v="9.3864874215206215E-2"/>
    <n v="1.8181818181818181E-2"/>
    <n v="44.408889334804847"/>
  </r>
  <r>
    <x v="36"/>
    <x v="3"/>
    <x v="0"/>
    <x v="3"/>
    <s v="Southern Europe"/>
    <x v="2"/>
    <x v="2"/>
    <n v="14035.24"/>
    <n v="12321.24"/>
    <n v="92"/>
    <n v="82"/>
    <n v="8179.86"/>
    <n v="845.77"/>
    <n v="171363.21"/>
    <n v="1172"/>
    <n v="1"/>
    <n v="1"/>
    <n v="152.55695652173912"/>
    <n v="0.58280870152558839"/>
    <n v="1.1391093753550778"/>
    <n v="8.1903461075454875E-2"/>
    <n v="1.0869565217391304E-2"/>
    <n v="16.594629745675537"/>
  </r>
  <r>
    <x v="36"/>
    <x v="3"/>
    <x v="0"/>
    <x v="3"/>
    <s v="Southern Europe"/>
    <x v="2"/>
    <x v="3"/>
    <n v="17572.240000000002"/>
    <n v="16537.36"/>
    <n v="141"/>
    <n v="134"/>
    <n v="9333.2900000000009"/>
    <n v="547.87"/>
    <n v="219609.91"/>
    <n v="1894"/>
    <n v="1"/>
    <n v="2"/>
    <n v="124.62581560283689"/>
    <n v="0.53113831816547008"/>
    <n v="1.0625783075412278"/>
    <n v="8.0015696923695298E-2"/>
    <n v="1.4184397163120567E-2"/>
    <n v="32.073740120831587"/>
  </r>
  <r>
    <x v="36"/>
    <x v="3"/>
    <x v="0"/>
    <x v="4"/>
    <s v="Western Europe"/>
    <x v="0"/>
    <x v="0"/>
    <n v="266134.07"/>
    <n v="275306.37"/>
    <n v="3410"/>
    <n v="3528"/>
    <n v="150124.15"/>
    <n v="4920.68"/>
    <n v="1774408.81"/>
    <n v="23557"/>
    <n v="14"/>
    <n v="73"/>
    <n v="78.045181818181817"/>
    <n v="0.56409218857247401"/>
    <n v="0.9666832990460773"/>
    <n v="0.14998464192702018"/>
    <n v="2.1407624633431085E-2"/>
    <n v="54.084815513303035"/>
  </r>
  <r>
    <x v="36"/>
    <x v="3"/>
    <x v="0"/>
    <x v="4"/>
    <s v="Western Europe"/>
    <x v="0"/>
    <x v="1"/>
    <n v="272901.71000000002"/>
    <n v="266633.77"/>
    <n v="1356"/>
    <n v="1316"/>
    <n v="177058.4"/>
    <n v="6604.03"/>
    <n v="1514394.78"/>
    <n v="8465"/>
    <n v="12"/>
    <n v="25"/>
    <n v="201.25494837758114"/>
    <n v="0.6487991592284269"/>
    <n v="1.0235076749655529"/>
    <n v="0.18020513118778711"/>
    <n v="1.8436578171091445E-2"/>
    <n v="41.323511552794287"/>
  </r>
  <r>
    <x v="36"/>
    <x v="3"/>
    <x v="0"/>
    <x v="4"/>
    <s v="Western Europe"/>
    <x v="0"/>
    <x v="2"/>
    <n v="91174.07"/>
    <n v="83062.27"/>
    <n v="601"/>
    <n v="548"/>
    <n v="63177.17"/>
    <n v="4833.3900000000003"/>
    <n v="592916.31000000006"/>
    <n v="4178"/>
    <n v="4"/>
    <n v="11"/>
    <n v="151.70394342762066"/>
    <n v="0.69292914092789748"/>
    <n v="1.0976592621415235"/>
    <n v="0.1537722414821073"/>
    <n v="1.8302828618968387E-2"/>
    <n v="18.863379532791686"/>
  </r>
  <r>
    <x v="36"/>
    <x v="3"/>
    <x v="0"/>
    <x v="4"/>
    <s v="Western Europe"/>
    <x v="0"/>
    <x v="3"/>
    <n v="102830"/>
    <n v="98816.44"/>
    <n v="825"/>
    <n v="803"/>
    <n v="63362.16"/>
    <n v="3051.05"/>
    <n v="710906.26"/>
    <n v="5841"/>
    <n v="4"/>
    <n v="10"/>
    <n v="124.64242424242424"/>
    <n v="0.61618360400661287"/>
    <n v="1.0406163184992294"/>
    <n v="0.14464635604699838"/>
    <n v="1.2121212121212121E-2"/>
    <n v="33.703151374117105"/>
  </r>
  <r>
    <x v="36"/>
    <x v="3"/>
    <x v="0"/>
    <x v="4"/>
    <s v="Western Europe"/>
    <x v="1"/>
    <x v="0"/>
    <n v="220844.33"/>
    <n v="219716.15"/>
    <n v="2830"/>
    <n v="2777"/>
    <n v="116710.8"/>
    <n v="3583.24"/>
    <n v="1629305.45"/>
    <n v="21747"/>
    <n v="12"/>
    <n v="40"/>
    <n v="78.036865724381627"/>
    <n v="0.52847541976739909"/>
    <n v="1.0051347158595305"/>
    <n v="0.13554507535711"/>
    <n v="1.4134275618374558E-2"/>
    <n v="61.632581127694486"/>
  </r>
  <r>
    <x v="36"/>
    <x v="3"/>
    <x v="0"/>
    <x v="4"/>
    <s v="Western Europe"/>
    <x v="1"/>
    <x v="1"/>
    <n v="225279.66"/>
    <n v="212269.11"/>
    <n v="1119"/>
    <n v="1055"/>
    <n v="139324.93"/>
    <n v="5269.39"/>
    <n v="1423148.66"/>
    <n v="7448"/>
    <n v="13"/>
    <n v="14"/>
    <n v="201.32230563002682"/>
    <n v="0.61845321499508654"/>
    <n v="1.0612927147054041"/>
    <n v="0.15829664625479112"/>
    <n v="1.2511170688114389E-2"/>
    <n v="42.752512150362755"/>
  </r>
  <r>
    <x v="36"/>
    <x v="3"/>
    <x v="0"/>
    <x v="4"/>
    <s v="Western Europe"/>
    <x v="1"/>
    <x v="2"/>
    <n v="74006.95"/>
    <n v="69760.72"/>
    <n v="488"/>
    <n v="452"/>
    <n v="47516.07"/>
    <n v="3810.73"/>
    <n v="508022.41"/>
    <n v="3621"/>
    <n v="4"/>
    <n v="7"/>
    <n v="151.65358606557376"/>
    <n v="0.64204875352922941"/>
    <n v="1.0608684944765479"/>
    <n v="0.14567654604055755"/>
    <n v="1.4344262295081968E-2"/>
    <n v="19.420675303681971"/>
  </r>
  <r>
    <x v="36"/>
    <x v="3"/>
    <x v="0"/>
    <x v="4"/>
    <s v="Western Europe"/>
    <x v="1"/>
    <x v="3"/>
    <n v="102110.31"/>
    <n v="103975.63"/>
    <n v="819"/>
    <n v="840"/>
    <n v="58694.14"/>
    <n v="3173.97"/>
    <n v="662010.31999999995"/>
    <n v="5585"/>
    <n v="5"/>
    <n v="9"/>
    <n v="124.67681318681318"/>
    <n v="0.57481110379549338"/>
    <n v="0.98206002695054595"/>
    <n v="0.15424277675912967"/>
    <n v="1.098901098901099E-2"/>
    <n v="32.171164188697439"/>
  </r>
  <r>
    <x v="36"/>
    <x v="3"/>
    <x v="0"/>
    <x v="4"/>
    <s v="Western Europe"/>
    <x v="2"/>
    <x v="0"/>
    <n v="35876.58"/>
    <n v="36079.81"/>
    <n v="460"/>
    <n v="466"/>
    <n v="17289.740000000002"/>
    <n v="638.30999999999995"/>
    <n v="370535.24"/>
    <n v="5167"/>
    <n v="2"/>
    <n v="7"/>
    <n v="77.992565217391302"/>
    <n v="0.48192274737447105"/>
    <n v="0.99436720980515148"/>
    <n v="9.6823665139110657E-2"/>
    <n v="1.5217391304347827E-2"/>
    <n v="56.205574094092221"/>
  </r>
  <r>
    <x v="36"/>
    <x v="3"/>
    <x v="0"/>
    <x v="4"/>
    <s v="Western Europe"/>
    <x v="2"/>
    <x v="1"/>
    <n v="39121.65"/>
    <n v="39163.19"/>
    <n v="194"/>
    <n v="196"/>
    <n v="21916.04"/>
    <n v="1069.58"/>
    <n v="317177.36"/>
    <n v="1628"/>
    <n v="1"/>
    <n v="6"/>
    <n v="201.65798969072165"/>
    <n v="0.560202343203827"/>
    <n v="0.99893931010216475"/>
    <n v="0.12334313520990275"/>
    <n v="3.0927835051546393E-2"/>
    <n v="36.576646908132169"/>
  </r>
  <r>
    <x v="36"/>
    <x v="3"/>
    <x v="0"/>
    <x v="4"/>
    <s v="Western Europe"/>
    <x v="2"/>
    <x v="2"/>
    <n v="12861.09"/>
    <n v="11336.67"/>
    <n v="85"/>
    <n v="74"/>
    <n v="7398.35"/>
    <n v="746.49"/>
    <n v="119364.97"/>
    <n v="893"/>
    <n v="1"/>
    <n v="2"/>
    <n v="151.30694117647059"/>
    <n v="0.57525062028179574"/>
    <n v="1.1344680580805475"/>
    <n v="0.1077459324959408"/>
    <n v="2.3529411764705882E-2"/>
    <n v="17.228750552586103"/>
  </r>
  <r>
    <x v="36"/>
    <x v="3"/>
    <x v="0"/>
    <x v="4"/>
    <s v="Western Europe"/>
    <x v="2"/>
    <x v="3"/>
    <n v="15320.64"/>
    <n v="15639.56"/>
    <n v="123"/>
    <n v="125"/>
    <n v="8072.94"/>
    <n v="482.45"/>
    <n v="150044.07"/>
    <n v="1278"/>
    <n v="1"/>
    <n v="3"/>
    <n v="124.55804878048779"/>
    <n v="0.52693229525659502"/>
    <n v="0.9796081219676257"/>
    <n v="0.1021076007868888"/>
    <n v="2.4390243902439025E-2"/>
    <n v="31.755912529795832"/>
  </r>
  <r>
    <x v="36"/>
    <x v="3"/>
    <x v="0"/>
    <x v="5"/>
    <s v="Central &amp; Eastern Europe"/>
    <x v="0"/>
    <x v="0"/>
    <n v="210154.13"/>
    <n v="203118.25"/>
    <n v="2693"/>
    <n v="2589"/>
    <n v="119512.06"/>
    <n v="3616.91"/>
    <n v="2303027.14"/>
    <n v="31484"/>
    <n v="11"/>
    <n v="49"/>
    <n v="78.03718158187894"/>
    <n v="0.56868765795847076"/>
    <n v="1.0346393295531051"/>
    <n v="9.1251260721139399E-2"/>
    <n v="1.8195321203119199E-2"/>
    <n v="58.103223469757339"/>
  </r>
  <r>
    <x v="36"/>
    <x v="3"/>
    <x v="0"/>
    <x v="5"/>
    <s v="Central &amp; Eastern Europe"/>
    <x v="0"/>
    <x v="1"/>
    <n v="223359.65"/>
    <n v="206036.37"/>
    <n v="1110"/>
    <n v="1032"/>
    <n v="148030.51"/>
    <n v="5970"/>
    <n v="2090751.74"/>
    <n v="11296"/>
    <n v="12"/>
    <n v="14"/>
    <n v="201.22490990990991"/>
    <n v="0.66274508399346088"/>
    <n v="1.0840787478443732"/>
    <n v="0.10683222007027959"/>
    <n v="1.2612612612612612E-2"/>
    <n v="37.413676716917919"/>
  </r>
  <r>
    <x v="36"/>
    <x v="3"/>
    <x v="0"/>
    <x v="5"/>
    <s v="Central &amp; Eastern Europe"/>
    <x v="0"/>
    <x v="2"/>
    <n v="79960.3"/>
    <n v="69700.55"/>
    <n v="527"/>
    <n v="463"/>
    <n v="55459.34"/>
    <n v="4143.84"/>
    <n v="736796.9"/>
    <n v="5014"/>
    <n v="4"/>
    <n v="9"/>
    <n v="151.72732447817836"/>
    <n v="0.69358594202372925"/>
    <n v="1.1471975472216502"/>
    <n v="0.10852420796015835"/>
    <n v="1.7077798861480076E-2"/>
    <n v="19.296184215606779"/>
  </r>
  <r>
    <x v="36"/>
    <x v="3"/>
    <x v="0"/>
    <x v="5"/>
    <s v="Central &amp; Eastern Europe"/>
    <x v="0"/>
    <x v="3"/>
    <n v="89566.63"/>
    <n v="84183.039999999994"/>
    <n v="718"/>
    <n v="676"/>
    <n v="56128.85"/>
    <n v="2925.27"/>
    <n v="944454.86"/>
    <n v="7914"/>
    <n v="4"/>
    <n v="7"/>
    <n v="124.74461002785516"/>
    <n v="0.62667145118667522"/>
    <n v="1.0639510048579859"/>
    <n v="9.4834209440142023E-2"/>
    <n v="9.7493036211699167E-3"/>
    <n v="30.618243786043685"/>
  </r>
  <r>
    <x v="36"/>
    <x v="3"/>
    <x v="0"/>
    <x v="5"/>
    <s v="Central &amp; Eastern Europe"/>
    <x v="1"/>
    <x v="0"/>
    <n v="171007.24"/>
    <n v="172470.63"/>
    <n v="2191"/>
    <n v="2232"/>
    <n v="89776.16"/>
    <n v="3014.06"/>
    <n v="2077966.11"/>
    <n v="30241"/>
    <n v="9"/>
    <n v="18"/>
    <n v="78.049858512094929"/>
    <n v="0.52498455620943307"/>
    <n v="0.99151513506966371"/>
    <n v="8.2295490372554722E-2"/>
    <n v="8.2154267457781836E-3"/>
    <n v="56.736508231422064"/>
  </r>
  <r>
    <x v="36"/>
    <x v="3"/>
    <x v="0"/>
    <x v="5"/>
    <s v="Central &amp; Eastern Europe"/>
    <x v="1"/>
    <x v="1"/>
    <n v="186069.05"/>
    <n v="177786.71"/>
    <n v="924"/>
    <n v="867"/>
    <n v="114100.71"/>
    <n v="5098.49"/>
    <n v="1805275.73"/>
    <n v="9880"/>
    <n v="9"/>
    <n v="11"/>
    <n v="201.37343073593073"/>
    <n v="0.61321702883956264"/>
    <n v="1.0465858218536133"/>
    <n v="0.10306960145085427"/>
    <n v="1.1904761904761904E-2"/>
    <n v="36.49493281344084"/>
  </r>
  <r>
    <x v="36"/>
    <x v="3"/>
    <x v="0"/>
    <x v="5"/>
    <s v="Central &amp; Eastern Europe"/>
    <x v="1"/>
    <x v="2"/>
    <n v="71858.720000000001"/>
    <n v="62378.8"/>
    <n v="474"/>
    <n v="408"/>
    <n v="46224.01"/>
    <n v="4244.34"/>
    <n v="685897.79"/>
    <n v="4818"/>
    <n v="4"/>
    <n v="7"/>
    <n v="151.60067510548524"/>
    <n v="0.64326236259148506"/>
    <n v="1.1519734268693851"/>
    <n v="0.10476593021243004"/>
    <n v="1.4767932489451477E-2"/>
    <n v="16.930481535409509"/>
  </r>
  <r>
    <x v="36"/>
    <x v="3"/>
    <x v="0"/>
    <x v="5"/>
    <s v="Central &amp; Eastern Europe"/>
    <x v="1"/>
    <x v="3"/>
    <n v="84829.03"/>
    <n v="80781.899999999994"/>
    <n v="680"/>
    <n v="657"/>
    <n v="48830.54"/>
    <n v="2616.25"/>
    <n v="897795.72"/>
    <n v="7478"/>
    <n v="3"/>
    <n v="13"/>
    <n v="124.74857352941176"/>
    <n v="0.57563477974462285"/>
    <n v="1.0500994653505302"/>
    <n v="9.4485892625997367E-2"/>
    <n v="1.9117647058823531E-2"/>
    <n v="32.423900621118015"/>
  </r>
  <r>
    <x v="36"/>
    <x v="3"/>
    <x v="0"/>
    <x v="5"/>
    <s v="Central &amp; Eastern Europe"/>
    <x v="2"/>
    <x v="0"/>
    <n v="23454.68"/>
    <n v="22686.720000000001"/>
    <n v="301"/>
    <n v="285"/>
    <n v="11109.22"/>
    <n v="459.06"/>
    <n v="402107.16"/>
    <n v="5719"/>
    <n v="1"/>
    <n v="10"/>
    <n v="77.922524916943516"/>
    <n v="0.47364619768847832"/>
    <n v="1.0338506403746333"/>
    <n v="5.8329426414590581E-2"/>
    <n v="3.3222591362126248E-2"/>
    <n v="51.092841894305757"/>
  </r>
  <r>
    <x v="36"/>
    <x v="3"/>
    <x v="0"/>
    <x v="5"/>
    <s v="Central &amp; Eastern Europe"/>
    <x v="2"/>
    <x v="1"/>
    <n v="24432.66"/>
    <n v="22884.29"/>
    <n v="121"/>
    <n v="111"/>
    <n v="13596.94"/>
    <n v="636.54999999999995"/>
    <n v="339642.33"/>
    <n v="1800"/>
    <n v="1"/>
    <n v="3"/>
    <n v="201.92280991735538"/>
    <n v="0.55650674138632472"/>
    <n v="1.0676608275808426"/>
    <n v="7.1936439724695087E-2"/>
    <n v="2.4793388429752067E-2"/>
    <n v="38.382939282067397"/>
  </r>
  <r>
    <x v="36"/>
    <x v="3"/>
    <x v="0"/>
    <x v="5"/>
    <s v="Central &amp; Eastern Europe"/>
    <x v="2"/>
    <x v="2"/>
    <n v="8994.66"/>
    <n v="8074.38"/>
    <n v="59"/>
    <n v="53"/>
    <n v="5194.9799999999996"/>
    <n v="495.44"/>
    <n v="124881.69"/>
    <n v="857"/>
    <n v="0"/>
    <n v="2"/>
    <n v="152.45186440677966"/>
    <n v="0.57756268719440196"/>
    <n v="1.1139753145133124"/>
    <n v="7.2025450648529818E-2"/>
    <n v="3.3898305084745763E-2"/>
    <n v="18.154892620700792"/>
  </r>
  <r>
    <x v="36"/>
    <x v="3"/>
    <x v="0"/>
    <x v="5"/>
    <s v="Central &amp; Eastern Europe"/>
    <x v="2"/>
    <x v="3"/>
    <n v="10166.32"/>
    <n v="9543.74"/>
    <n v="82"/>
    <n v="78"/>
    <n v="5337.13"/>
    <n v="324.74"/>
    <n v="154238.01"/>
    <n v="1373"/>
    <n v="0"/>
    <n v="3"/>
    <n v="123.97951219512194"/>
    <n v="0.52498150756615969"/>
    <n v="1.0652343840045935"/>
    <n v="6.5913194808465164E-2"/>
    <n v="3.6585365853658534E-2"/>
    <n v="31.306029438935763"/>
  </r>
  <r>
    <x v="36"/>
    <x v="3"/>
    <x v="0"/>
    <x v="6"/>
    <s v="DACH"/>
    <x v="0"/>
    <x v="0"/>
    <n v="222555.72"/>
    <n v="227306.02"/>
    <n v="2852"/>
    <n v="2965"/>
    <n v="123479.43"/>
    <n v="4155.59"/>
    <n v="1435566.75"/>
    <n v="19491"/>
    <n v="9"/>
    <n v="60"/>
    <n v="78.034964936886396"/>
    <n v="0.55482478724878426"/>
    <n v="0.97910174134411398"/>
    <n v="0.15502986538243518"/>
    <n v="2.1037868162692847E-2"/>
    <n v="53.555745393554226"/>
  </r>
  <r>
    <x v="36"/>
    <x v="3"/>
    <x v="0"/>
    <x v="6"/>
    <s v="DACH"/>
    <x v="0"/>
    <x v="1"/>
    <n v="218200.91"/>
    <n v="212445.16"/>
    <n v="1084"/>
    <n v="1076"/>
    <n v="143573.92000000001"/>
    <n v="4912.37"/>
    <n v="1172146.52"/>
    <n v="6471"/>
    <n v="11"/>
    <n v="11"/>
    <n v="201.292352398524"/>
    <n v="0.65798955650551605"/>
    <n v="1.0270928742269299"/>
    <n v="0.18615497830424818"/>
    <n v="1.014760147601476E-2"/>
    <n v="44.418663496438583"/>
  </r>
  <r>
    <x v="36"/>
    <x v="3"/>
    <x v="0"/>
    <x v="6"/>
    <s v="DACH"/>
    <x v="0"/>
    <x v="2"/>
    <n v="71317.7"/>
    <n v="68330.929999999993"/>
    <n v="470"/>
    <n v="445"/>
    <n v="48238.239999999998"/>
    <n v="4239.5600000000004"/>
    <n v="455881.44"/>
    <n v="3289"/>
    <n v="3"/>
    <n v="10"/>
    <n v="151.73978723404255"/>
    <n v="0.6763852451775646"/>
    <n v="1.043710366593869"/>
    <n v="0.1564391390884437"/>
    <n v="2.1276595744680851E-2"/>
    <n v="16.821957939031407"/>
  </r>
  <r>
    <x v="36"/>
    <x v="3"/>
    <x v="0"/>
    <x v="6"/>
    <s v="DACH"/>
    <x v="0"/>
    <x v="3"/>
    <n v="98347.08"/>
    <n v="94463.31"/>
    <n v="789"/>
    <n v="766"/>
    <n v="60860.83"/>
    <n v="3106.77"/>
    <n v="582177.57999999996"/>
    <n v="5192"/>
    <n v="5"/>
    <n v="11"/>
    <n v="124.6477566539924"/>
    <n v="0.61883718357474371"/>
    <n v="1.0411140579342393"/>
    <n v="0.16892969323895984"/>
    <n v="1.3941698352344741E-2"/>
    <n v="31.65573248100117"/>
  </r>
  <r>
    <x v="36"/>
    <x v="3"/>
    <x v="0"/>
    <x v="6"/>
    <s v="DACH"/>
    <x v="1"/>
    <x v="0"/>
    <n v="165637.38"/>
    <n v="163291.04999999999"/>
    <n v="2122"/>
    <n v="2061"/>
    <n v="87205.87"/>
    <n v="2880.71"/>
    <n v="1168468.3999999999"/>
    <n v="16910"/>
    <n v="7"/>
    <n v="35"/>
    <n v="78.057200754005663"/>
    <n v="0.52648665415982787"/>
    <n v="1.0143690055272474"/>
    <n v="0.14175597731183831"/>
    <n v="1.6493873704052781E-2"/>
    <n v="57.4988041142635"/>
  </r>
  <r>
    <x v="36"/>
    <x v="3"/>
    <x v="0"/>
    <x v="6"/>
    <s v="DACH"/>
    <x v="1"/>
    <x v="1"/>
    <n v="164709.06"/>
    <n v="157090.32999999999"/>
    <n v="818"/>
    <n v="782"/>
    <n v="99952.67"/>
    <n v="4107.2700000000004"/>
    <n v="990839.74"/>
    <n v="5443"/>
    <n v="7"/>
    <n v="7"/>
    <n v="201.35581907090463"/>
    <n v="0.60684378867804845"/>
    <n v="1.0484990387377759"/>
    <n v="0.16623178638353767"/>
    <n v="8.557457212713936E-3"/>
    <n v="40.101834064962851"/>
  </r>
  <r>
    <x v="36"/>
    <x v="3"/>
    <x v="0"/>
    <x v="6"/>
    <s v="DACH"/>
    <x v="1"/>
    <x v="2"/>
    <n v="56380.61"/>
    <n v="50700.24"/>
    <n v="372"/>
    <n v="338"/>
    <n v="36305.870000000003"/>
    <n v="3402.78"/>
    <n v="376269.59"/>
    <n v="2675"/>
    <n v="2"/>
    <n v="5"/>
    <n v="151.56077956989247"/>
    <n v="0.64394248306288282"/>
    <n v="1.1120383256568411"/>
    <n v="0.14984099565420633"/>
    <n v="1.3440860215053764E-2"/>
    <n v="16.56898477127525"/>
  </r>
  <r>
    <x v="36"/>
    <x v="3"/>
    <x v="0"/>
    <x v="6"/>
    <s v="DACH"/>
    <x v="1"/>
    <x v="3"/>
    <n v="72490.929999999993"/>
    <n v="71316.95"/>
    <n v="582"/>
    <n v="573"/>
    <n v="41948.19"/>
    <n v="2364.81"/>
    <n v="467499.85"/>
    <n v="4208"/>
    <n v="4"/>
    <n v="11"/>
    <n v="124.55486254295532"/>
    <n v="0.57866811751483949"/>
    <n v="1.0164614442990061"/>
    <n v="0.15506086258637303"/>
    <n v="1.8900343642611683E-2"/>
    <n v="30.654018716091354"/>
  </r>
  <r>
    <x v="36"/>
    <x v="3"/>
    <x v="0"/>
    <x v="6"/>
    <s v="DACH"/>
    <x v="2"/>
    <x v="0"/>
    <n v="21869.55"/>
    <n v="22758.34"/>
    <n v="280"/>
    <n v="297"/>
    <n v="10314.24"/>
    <n v="406.46"/>
    <n v="208203.96"/>
    <n v="2783"/>
    <n v="1"/>
    <n v="8"/>
    <n v="78.105535714285708"/>
    <n v="0.47162561643929574"/>
    <n v="0.96094662440230694"/>
    <n v="0.10503906842117701"/>
    <n v="2.8571428571428571E-2"/>
    <n v="53.804925453919203"/>
  </r>
  <r>
    <x v="36"/>
    <x v="3"/>
    <x v="0"/>
    <x v="6"/>
    <s v="DACH"/>
    <x v="2"/>
    <x v="1"/>
    <n v="23470.31"/>
    <n v="23115.47"/>
    <n v="117"/>
    <n v="114"/>
    <n v="12987.58"/>
    <n v="575.64"/>
    <n v="191363.13"/>
    <n v="1006"/>
    <n v="1"/>
    <n v="4"/>
    <n v="200.60094017094019"/>
    <n v="0.55336209875370201"/>
    <n v="1.015350758604519"/>
    <n v="0.12264802524916896"/>
    <n v="3.4188034188034191E-2"/>
    <n v="40.772548815231744"/>
  </r>
  <r>
    <x v="36"/>
    <x v="3"/>
    <x v="0"/>
    <x v="6"/>
    <s v="DACH"/>
    <x v="2"/>
    <x v="2"/>
    <n v="7834.79"/>
    <n v="7438.97"/>
    <n v="52"/>
    <n v="50"/>
    <n v="4531.97"/>
    <n v="413.34"/>
    <n v="70355.12"/>
    <n v="512"/>
    <n v="0"/>
    <n v="1"/>
    <n v="150.66903846153846"/>
    <n v="0.57844179614258973"/>
    <n v="1.0532089792000774"/>
    <n v="0.11136062307903107"/>
    <n v="1.9230769230769232E-2"/>
    <n v="18.954831373687522"/>
  </r>
  <r>
    <x v="36"/>
    <x v="3"/>
    <x v="0"/>
    <x v="6"/>
    <s v="DACH"/>
    <x v="2"/>
    <x v="3"/>
    <n v="10227.219999999999"/>
    <n v="10156.08"/>
    <n v="82"/>
    <n v="82"/>
    <n v="5374.07"/>
    <n v="296.57"/>
    <n v="87439.25"/>
    <n v="754"/>
    <n v="1"/>
    <n v="2"/>
    <n v="124.72219512195122"/>
    <n v="0.52546733129824141"/>
    <n v="1.0070046710935714"/>
    <n v="0.11696372052596517"/>
    <n v="2.4390243902439025E-2"/>
    <n v="34.485011970192531"/>
  </r>
  <r>
    <x v="37"/>
    <x v="3"/>
    <x v="1"/>
    <x v="0"/>
    <s v="DACH"/>
    <x v="0"/>
    <x v="0"/>
    <n v="1122048.95"/>
    <n v="1146434.3500000001"/>
    <n v="14376"/>
    <n v="14513"/>
    <n v="635851.97"/>
    <n v="19435.919999999998"/>
    <n v="6535475.5800000001"/>
    <n v="85566"/>
    <n v="44"/>
    <n v="198"/>
    <n v="78.050149554813572"/>
    <n v="0.56668826257535376"/>
    <n v="0.97872935332058031"/>
    <n v="0.17168589129668202"/>
    <n v="1.3772954924874792E-2"/>
    <n v="57.73068370316404"/>
  </r>
  <r>
    <x v="37"/>
    <x v="3"/>
    <x v="1"/>
    <x v="0"/>
    <s v="DACH"/>
    <x v="0"/>
    <x v="1"/>
    <n v="1188840.3"/>
    <n v="1118799.23"/>
    <n v="5905"/>
    <n v="5497"/>
    <n v="773386.55"/>
    <n v="31643.84"/>
    <n v="5728227.5"/>
    <n v="30928"/>
    <n v="60"/>
    <n v="115"/>
    <n v="201.32773920406436"/>
    <n v="0.6505386383688373"/>
    <n v="1.0626037881702868"/>
    <n v="0.20754069212509454"/>
    <n v="1.9475021168501271E-2"/>
    <n v="37.569406873502082"/>
  </r>
  <r>
    <x v="37"/>
    <x v="3"/>
    <x v="1"/>
    <x v="0"/>
    <s v="DACH"/>
    <x v="0"/>
    <x v="2"/>
    <n v="384645.27"/>
    <n v="338795.81"/>
    <n v="2535"/>
    <n v="2261"/>
    <n v="266552.08"/>
    <n v="19641.25"/>
    <n v="2103130.09"/>
    <n v="14610"/>
    <n v="18"/>
    <n v="27"/>
    <n v="151.73383431952664"/>
    <n v="0.6929815619466736"/>
    <n v="1.1353306583100895"/>
    <n v="0.18289181055842343"/>
    <n v="1.0650887573964497E-2"/>
    <n v="19.583543308088846"/>
  </r>
  <r>
    <x v="37"/>
    <x v="3"/>
    <x v="1"/>
    <x v="0"/>
    <s v="DACH"/>
    <x v="0"/>
    <x v="3"/>
    <n v="488244.81"/>
    <n v="480547.9"/>
    <n v="3917"/>
    <n v="3788"/>
    <n v="303517.92"/>
    <n v="14170.31"/>
    <n v="2625239.04"/>
    <n v="22301"/>
    <n v="25"/>
    <n v="33"/>
    <n v="124.64764105182537"/>
    <n v="0.62165109343405001"/>
    <n v="1.0160169464896214"/>
    <n v="0.18598108688799631"/>
    <n v="8.4248149093694158E-3"/>
    <n v="34.455478391086714"/>
  </r>
  <r>
    <x v="37"/>
    <x v="3"/>
    <x v="1"/>
    <x v="0"/>
    <s v="DACH"/>
    <x v="1"/>
    <x v="0"/>
    <n v="880720.26"/>
    <n v="878074.56"/>
    <n v="11284"/>
    <n v="11421"/>
    <n v="464384.01"/>
    <n v="17299.34"/>
    <n v="5739499.1500000004"/>
    <n v="81629"/>
    <n v="33"/>
    <n v="183"/>
    <n v="78.050359801488838"/>
    <n v="0.52727753759178875"/>
    <n v="1.0030130698696018"/>
    <n v="0.15344897472456284"/>
    <n v="1.6217653314427507E-2"/>
    <n v="50.910627804297739"/>
  </r>
  <r>
    <x v="37"/>
    <x v="3"/>
    <x v="1"/>
    <x v="0"/>
    <s v="DACH"/>
    <x v="1"/>
    <x v="1"/>
    <n v="877596.2"/>
    <n v="845522.16"/>
    <n v="4359"/>
    <n v="4279"/>
    <n v="535276.16"/>
    <n v="21832.94"/>
    <n v="4760250.57"/>
    <n v="25025"/>
    <n v="35"/>
    <n v="39"/>
    <n v="201.32970864877265"/>
    <n v="0.60993445504891664"/>
    <n v="1.0379340028178563"/>
    <n v="0.18435924476975588"/>
    <n v="8.9470061940812116E-3"/>
    <n v="40.195969942664618"/>
  </r>
  <r>
    <x v="37"/>
    <x v="3"/>
    <x v="1"/>
    <x v="0"/>
    <s v="DACH"/>
    <x v="1"/>
    <x v="2"/>
    <n v="322331.2"/>
    <n v="289725.19"/>
    <n v="2124"/>
    <n v="1926"/>
    <n v="208324.44"/>
    <n v="18040.82"/>
    <n v="1830233.52"/>
    <n v="12408"/>
    <n v="17"/>
    <n v="22"/>
    <n v="151.75668549905839"/>
    <n v="0.64630553914731181"/>
    <n v="1.1125411635764222"/>
    <n v="0.17611479435695179"/>
    <n v="1.0357815442561206E-2"/>
    <n v="17.866771022603185"/>
  </r>
  <r>
    <x v="37"/>
    <x v="3"/>
    <x v="1"/>
    <x v="0"/>
    <s v="DACH"/>
    <x v="1"/>
    <x v="3"/>
    <n v="417628.08"/>
    <n v="388593"/>
    <n v="3350"/>
    <n v="3165"/>
    <n v="240233.79"/>
    <n v="13406.11"/>
    <n v="2345203.88"/>
    <n v="21276"/>
    <n v="17"/>
    <n v="70"/>
    <n v="124.66509850746269"/>
    <n v="0.57523380611763464"/>
    <n v="1.0747184843782569"/>
    <n v="0.17807751537576341"/>
    <n v="2.0895522388059702E-2"/>
    <n v="31.152070212761195"/>
  </r>
  <r>
    <x v="37"/>
    <x v="3"/>
    <x v="1"/>
    <x v="0"/>
    <s v="DACH"/>
    <x v="2"/>
    <x v="0"/>
    <n v="115416.82"/>
    <n v="113715.22"/>
    <n v="1479"/>
    <n v="1434"/>
    <n v="55478.66"/>
    <n v="2082.0300000000002"/>
    <n v="978002.48"/>
    <n v="14152"/>
    <n v="5"/>
    <n v="33"/>
    <n v="78.037065584854631"/>
    <n v="0.48068089209181125"/>
    <n v="1.0149636961525468"/>
    <n v="0.11801280912907297"/>
    <n v="2.231237322515213E-2"/>
    <n v="55.434753581840795"/>
  </r>
  <r>
    <x v="37"/>
    <x v="3"/>
    <x v="1"/>
    <x v="0"/>
    <s v="DACH"/>
    <x v="2"/>
    <x v="1"/>
    <n v="122841.33"/>
    <n v="113768.23"/>
    <n v="610"/>
    <n v="572"/>
    <n v="68084.84"/>
    <n v="3096.51"/>
    <n v="867384.5"/>
    <n v="4862"/>
    <n v="7"/>
    <n v="20"/>
    <n v="201.37922950819672"/>
    <n v="0.5542502673977886"/>
    <n v="1.0797507353327023"/>
    <n v="0.14162269443366812"/>
    <n v="3.2786885245901641E-2"/>
    <n v="39.670897235920435"/>
  </r>
  <r>
    <x v="37"/>
    <x v="3"/>
    <x v="1"/>
    <x v="0"/>
    <s v="DACH"/>
    <x v="2"/>
    <x v="2"/>
    <n v="37896.97"/>
    <n v="34786.07"/>
    <n v="250"/>
    <n v="228"/>
    <n v="22116.36"/>
    <n v="2222.15"/>
    <n v="321158.03999999998"/>
    <n v="2295"/>
    <n v="1"/>
    <n v="9"/>
    <n v="151.58788000000001"/>
    <n v="0.58359177527913186"/>
    <n v="1.0894294756493046"/>
    <n v="0.11800100037975074"/>
    <n v="3.5999999999999997E-2"/>
    <n v="17.054190761199738"/>
  </r>
  <r>
    <x v="37"/>
    <x v="3"/>
    <x v="1"/>
    <x v="0"/>
    <s v="DACH"/>
    <x v="2"/>
    <x v="3"/>
    <n v="50449.11"/>
    <n v="48011.64"/>
    <n v="405"/>
    <n v="378"/>
    <n v="26470.22"/>
    <n v="1488.03"/>
    <n v="421229.71"/>
    <n v="3725"/>
    <n v="2"/>
    <n v="12"/>
    <n v="124.5657037037037"/>
    <n v="0.52469151586618679"/>
    <n v="1.0507683136839316"/>
    <n v="0.11976626719895897"/>
    <n v="2.9629629629629631E-2"/>
    <n v="33.903288240156449"/>
  </r>
  <r>
    <x v="37"/>
    <x v="3"/>
    <x v="1"/>
    <x v="1"/>
    <s v="Western Europe"/>
    <x v="0"/>
    <x v="0"/>
    <n v="627906.5"/>
    <n v="680606.13"/>
    <n v="8045"/>
    <n v="8557"/>
    <n v="351753.77"/>
    <n v="11737.71"/>
    <n v="4785471.6900000004"/>
    <n v="68465"/>
    <n v="33"/>
    <n v="94"/>
    <n v="78.049285270354261"/>
    <n v="0.56020087385621908"/>
    <n v="0.92256956310399374"/>
    <n v="0.13121099458431859"/>
    <n v="1.168427594779366E-2"/>
    <n v="53.494804352808174"/>
  </r>
  <r>
    <x v="37"/>
    <x v="3"/>
    <x v="1"/>
    <x v="1"/>
    <s v="Western Europe"/>
    <x v="0"/>
    <x v="1"/>
    <n v="672868.65"/>
    <n v="671373.48"/>
    <n v="3342"/>
    <n v="3367"/>
    <n v="447467.55"/>
    <n v="15734.64"/>
    <n v="4238203.46"/>
    <n v="22650"/>
    <n v="31"/>
    <n v="38"/>
    <n v="201.33711849192102"/>
    <n v="0.66501470978028177"/>
    <n v="1.0022270316664876"/>
    <n v="0.1587627060263879"/>
    <n v="1.1370436864153202E-2"/>
    <n v="42.763523664983758"/>
  </r>
  <r>
    <x v="37"/>
    <x v="3"/>
    <x v="1"/>
    <x v="1"/>
    <s v="Western Europe"/>
    <x v="0"/>
    <x v="2"/>
    <n v="207664.83"/>
    <n v="206908.51"/>
    <n v="1368"/>
    <n v="1350"/>
    <n v="142291.06"/>
    <n v="12130.76"/>
    <n v="1616023.55"/>
    <n v="11121"/>
    <n v="9"/>
    <n v="20"/>
    <n v="151.80177631578945"/>
    <n v="0.68519575510210373"/>
    <n v="1.0036553353943729"/>
    <n v="0.12850359142352843"/>
    <n v="1.4619883040935672E-2"/>
    <n v="17.118863945869837"/>
  </r>
  <r>
    <x v="37"/>
    <x v="3"/>
    <x v="1"/>
    <x v="1"/>
    <s v="Western Europe"/>
    <x v="0"/>
    <x v="3"/>
    <n v="259081.19"/>
    <n v="273732.94"/>
    <n v="2078"/>
    <n v="2219"/>
    <n v="159931.71"/>
    <n v="7950.92"/>
    <n v="1919093.46"/>
    <n v="17191"/>
    <n v="14"/>
    <n v="33"/>
    <n v="124.67814725697787"/>
    <n v="0.61730344067047083"/>
    <n v="0.94647428986807358"/>
    <n v="0.13500186176446038"/>
    <n v="1.5880654475457171E-2"/>
    <n v="32.585058081328953"/>
  </r>
  <r>
    <x v="37"/>
    <x v="3"/>
    <x v="1"/>
    <x v="1"/>
    <s v="Western Europe"/>
    <x v="1"/>
    <x v="0"/>
    <n v="572487.87"/>
    <n v="612712.15"/>
    <n v="7335"/>
    <n v="7944"/>
    <n v="296597.55"/>
    <n v="10916.16"/>
    <n v="4607320.51"/>
    <n v="61775"/>
    <n v="29"/>
    <n v="131"/>
    <n v="78.048789366053171"/>
    <n v="0.51808530021780197"/>
    <n v="0.93435044498464737"/>
    <n v="0.12425614166790407"/>
    <n v="1.7859577368779824E-2"/>
    <n v="52.444070991997187"/>
  </r>
  <r>
    <x v="37"/>
    <x v="3"/>
    <x v="1"/>
    <x v="1"/>
    <s v="Western Europe"/>
    <x v="1"/>
    <x v="1"/>
    <n v="560910.62"/>
    <n v="566164.55000000005"/>
    <n v="2786"/>
    <n v="2772"/>
    <n v="337644.36"/>
    <n v="13169.83"/>
    <n v="3924625.23"/>
    <n v="21220"/>
    <n v="31"/>
    <n v="24"/>
    <n v="201.3318808327351"/>
    <n v="0.60195750973657802"/>
    <n v="0.99072013604525389"/>
    <n v="0.14292081081076879"/>
    <n v="8.6145010768126345E-3"/>
    <n v="42.590574062079767"/>
  </r>
  <r>
    <x v="37"/>
    <x v="3"/>
    <x v="1"/>
    <x v="1"/>
    <s v="Western Europe"/>
    <x v="1"/>
    <x v="2"/>
    <n v="192391.16"/>
    <n v="186718.01"/>
    <n v="1268"/>
    <n v="1211"/>
    <n v="121360.36"/>
    <n v="9949.2999999999993"/>
    <n v="1519121.08"/>
    <n v="10796"/>
    <n v="9"/>
    <n v="16"/>
    <n v="151.72804416403787"/>
    <n v="0.63080008457769055"/>
    <n v="1.0303835179048877"/>
    <n v="0.12664636317205208"/>
    <n v="1.2618296529968454E-2"/>
    <n v="19.337155377765271"/>
  </r>
  <r>
    <x v="37"/>
    <x v="3"/>
    <x v="1"/>
    <x v="1"/>
    <s v="Western Europe"/>
    <x v="1"/>
    <x v="3"/>
    <n v="263638.59000000003"/>
    <n v="267272.3"/>
    <n v="2115"/>
    <n v="2122"/>
    <n v="154063.57999999999"/>
    <n v="7346.57"/>
    <n v="1954929.79"/>
    <n v="16401"/>
    <n v="10"/>
    <n v="22"/>
    <n v="124.65181560283689"/>
    <n v="0.58437416161268341"/>
    <n v="0.98640446466019871"/>
    <n v="0.13485834189472351"/>
    <n v="1.0401891252955082E-2"/>
    <n v="35.885942691623441"/>
  </r>
  <r>
    <x v="37"/>
    <x v="3"/>
    <x v="1"/>
    <x v="1"/>
    <s v="Western Europe"/>
    <x v="2"/>
    <x v="0"/>
    <n v="67591.45"/>
    <n v="71699.679999999993"/>
    <n v="866"/>
    <n v="906"/>
    <n v="31985.49"/>
    <n v="1334.17"/>
    <n v="777026.8"/>
    <n v="11205"/>
    <n v="4"/>
    <n v="26"/>
    <n v="78.05017321016166"/>
    <n v="0.47321798836983087"/>
    <n v="0.94270225473809655"/>
    <n v="8.6987282806719135E-2"/>
    <n v="3.0023094688221709E-2"/>
    <n v="50.661797222243038"/>
  </r>
  <r>
    <x v="37"/>
    <x v="3"/>
    <x v="1"/>
    <x v="1"/>
    <s v="Western Europe"/>
    <x v="2"/>
    <x v="1"/>
    <n v="76187.86"/>
    <n v="76306.47"/>
    <n v="378"/>
    <n v="377"/>
    <n v="42309.97"/>
    <n v="1813.92"/>
    <n v="695043.62"/>
    <n v="3923"/>
    <n v="4"/>
    <n v="6"/>
    <n v="201.55518518518519"/>
    <n v="0.55533742514883611"/>
    <n v="0.99844561018220346"/>
    <n v="0.10961594036357028"/>
    <n v="1.5873015873015872E-2"/>
    <n v="42.001775160977331"/>
  </r>
  <r>
    <x v="37"/>
    <x v="3"/>
    <x v="1"/>
    <x v="1"/>
    <s v="Western Europe"/>
    <x v="2"/>
    <x v="2"/>
    <n v="23984.34"/>
    <n v="22535.81"/>
    <n v="158"/>
    <n v="148"/>
    <n v="13888.48"/>
    <n v="1417.34"/>
    <n v="257459.32"/>
    <n v="1781"/>
    <n v="1"/>
    <n v="4"/>
    <n v="151.79962025316456"/>
    <n v="0.57906450625699935"/>
    <n v="1.0642768109954779"/>
    <n v="9.315778508231902E-2"/>
    <n v="2.5316455696202531E-2"/>
    <n v="16.922079388149633"/>
  </r>
  <r>
    <x v="37"/>
    <x v="3"/>
    <x v="1"/>
    <x v="1"/>
    <s v="Western Europe"/>
    <x v="2"/>
    <x v="3"/>
    <n v="30582.04"/>
    <n v="31901.3"/>
    <n v="245"/>
    <n v="261"/>
    <n v="15933.31"/>
    <n v="867.2"/>
    <n v="315364.38"/>
    <n v="2756"/>
    <n v="1"/>
    <n v="5"/>
    <n v="124.8246530612245"/>
    <n v="0.52100219606017129"/>
    <n v="0.95864557243748694"/>
    <n v="9.6973665827446973E-2"/>
    <n v="2.0408163265306121E-2"/>
    <n v="35.265267527675277"/>
  </r>
  <r>
    <x v="37"/>
    <x v="3"/>
    <x v="1"/>
    <x v="2"/>
    <s v="Southern Europe"/>
    <x v="0"/>
    <x v="0"/>
    <n v="432221.3"/>
    <n v="431173.14"/>
    <n v="5538"/>
    <n v="5429"/>
    <n v="241232.98"/>
    <n v="7131.5"/>
    <n v="3851910.76"/>
    <n v="52668"/>
    <n v="17"/>
    <n v="116"/>
    <n v="78.04646081617912"/>
    <n v="0.55812376669081332"/>
    <n v="1.0024309492005925"/>
    <n v="0.11220958296552021"/>
    <n v="2.0946189960274468E-2"/>
    <n v="60.607347682815679"/>
  </r>
  <r>
    <x v="37"/>
    <x v="3"/>
    <x v="1"/>
    <x v="2"/>
    <s v="Southern Europe"/>
    <x v="0"/>
    <x v="1"/>
    <n v="427950.47"/>
    <n v="433366.58"/>
    <n v="2126"/>
    <n v="2179"/>
    <n v="276616.21999999997"/>
    <n v="9855.99"/>
    <n v="3167687.31"/>
    <n v="17784"/>
    <n v="22"/>
    <n v="17"/>
    <n v="201.29373000940731"/>
    <n v="0.64637438066138819"/>
    <n v="0.98750224348171922"/>
    <n v="0.13509871023222933"/>
    <n v="7.9962370649106305E-3"/>
    <n v="43.42034336479643"/>
  </r>
  <r>
    <x v="37"/>
    <x v="3"/>
    <x v="1"/>
    <x v="2"/>
    <s v="Southern Europe"/>
    <x v="0"/>
    <x v="2"/>
    <n v="137203.25"/>
    <n v="124618.16"/>
    <n v="904"/>
    <n v="830"/>
    <n v="94101.6"/>
    <n v="7827.01"/>
    <n v="1215993.5"/>
    <n v="9021"/>
    <n v="7"/>
    <n v="9"/>
    <n v="151.77350663716814"/>
    <n v="0.68585547354016763"/>
    <n v="1.1009892137710908"/>
    <n v="0.11283222319856151"/>
    <n v="9.9557522123893804E-3"/>
    <n v="17.529458886599098"/>
  </r>
  <r>
    <x v="37"/>
    <x v="3"/>
    <x v="1"/>
    <x v="2"/>
    <s v="Southern Europe"/>
    <x v="0"/>
    <x v="3"/>
    <n v="186063.41"/>
    <n v="182751.89"/>
    <n v="1493"/>
    <n v="1462"/>
    <n v="117501.06"/>
    <n v="5549.16"/>
    <n v="1626634.22"/>
    <n v="13772"/>
    <n v="9"/>
    <n v="25"/>
    <n v="124.62385130609512"/>
    <n v="0.63151083815995845"/>
    <n v="1.0181203050759147"/>
    <n v="0.11438552546865761"/>
    <n v="1.6744809109176157E-2"/>
    <n v="33.530013551600604"/>
  </r>
  <r>
    <x v="37"/>
    <x v="3"/>
    <x v="1"/>
    <x v="2"/>
    <s v="Southern Europe"/>
    <x v="1"/>
    <x v="0"/>
    <n v="378376.19"/>
    <n v="377331.38"/>
    <n v="4848"/>
    <n v="4933"/>
    <n v="197205.03"/>
    <n v="6443.08"/>
    <n v="3454316.66"/>
    <n v="46353"/>
    <n v="20"/>
    <n v="106"/>
    <n v="78.047893976897697"/>
    <n v="0.52118773646935868"/>
    <n v="1.0027689454293465"/>
    <n v="0.10953720438588858"/>
    <n v="2.1864686468646866E-2"/>
    <n v="58.725980431718995"/>
  </r>
  <r>
    <x v="37"/>
    <x v="3"/>
    <x v="1"/>
    <x v="2"/>
    <s v="Southern Europe"/>
    <x v="1"/>
    <x v="1"/>
    <n v="378264.21"/>
    <n v="384903.83"/>
    <n v="1879"/>
    <n v="1875"/>
    <n v="230093.12"/>
    <n v="9236.41"/>
    <n v="2911237.01"/>
    <n v="16130"/>
    <n v="19"/>
    <n v="33"/>
    <n v="201.31144757849921"/>
    <n v="0.60828678452026952"/>
    <n v="0.98274992483187296"/>
    <n v="0.12993246812288914"/>
    <n v="1.7562533262373604E-2"/>
    <n v="40.95359668962292"/>
  </r>
  <r>
    <x v="37"/>
    <x v="3"/>
    <x v="1"/>
    <x v="2"/>
    <s v="Southern Europe"/>
    <x v="1"/>
    <x v="2"/>
    <n v="118629.08"/>
    <n v="107958.73"/>
    <n v="782"/>
    <n v="709"/>
    <n v="75064.61"/>
    <n v="6888.1"/>
    <n v="1088479.49"/>
    <n v="7432"/>
    <n v="7"/>
    <n v="15"/>
    <n v="151.69959079283888"/>
    <n v="0.63276736193182992"/>
    <n v="1.0988373057000578"/>
    <n v="0.10898604988873056"/>
    <n v="1.9181585677749361E-2"/>
    <n v="17.222322556292735"/>
  </r>
  <r>
    <x v="37"/>
    <x v="3"/>
    <x v="1"/>
    <x v="2"/>
    <s v="Southern Europe"/>
    <x v="1"/>
    <x v="3"/>
    <n v="161935.04000000001"/>
    <n v="160642.9"/>
    <n v="1299"/>
    <n v="1304"/>
    <n v="93363.07"/>
    <n v="4817.8100000000004"/>
    <n v="1362895.02"/>
    <n v="11853"/>
    <n v="7"/>
    <n v="18"/>
    <n v="124.66130869899924"/>
    <n v="0.57654643491612445"/>
    <n v="1.0080435549906035"/>
    <n v="0.11881695774337778"/>
    <n v="1.3856812933025405E-2"/>
    <n v="33.611753057924659"/>
  </r>
  <r>
    <x v="37"/>
    <x v="3"/>
    <x v="1"/>
    <x v="2"/>
    <s v="Southern Europe"/>
    <x v="2"/>
    <x v="0"/>
    <n v="49435.12"/>
    <n v="51015.11"/>
    <n v="633"/>
    <n v="659"/>
    <n v="23682.87"/>
    <n v="923.06"/>
    <n v="635483"/>
    <n v="8511"/>
    <n v="3"/>
    <n v="20"/>
    <n v="78.09655608214851"/>
    <n v="0.47906973827513716"/>
    <n v="0.96902897984538305"/>
    <n v="7.7791412201427892E-2"/>
    <n v="3.15955766192733E-2"/>
    <n v="53.555695187745116"/>
  </r>
  <r>
    <x v="37"/>
    <x v="3"/>
    <x v="1"/>
    <x v="2"/>
    <s v="Southern Europe"/>
    <x v="2"/>
    <x v="1"/>
    <n v="47404.28"/>
    <n v="45959.15"/>
    <n v="235"/>
    <n v="225"/>
    <n v="26157.55"/>
    <n v="1248.3499999999999"/>
    <n v="520647.42"/>
    <n v="2822"/>
    <n v="2"/>
    <n v="3"/>
    <n v="201.7203404255319"/>
    <n v="0.55179722168546808"/>
    <n v="1.0314437930205409"/>
    <n v="9.1048717767582527E-2"/>
    <n v="1.276595744680851E-2"/>
    <n v="37.973549084791927"/>
  </r>
  <r>
    <x v="37"/>
    <x v="3"/>
    <x v="1"/>
    <x v="2"/>
    <s v="Southern Europe"/>
    <x v="2"/>
    <x v="2"/>
    <n v="16219.38"/>
    <n v="15603.92"/>
    <n v="107"/>
    <n v="103"/>
    <n v="9424.7900000000009"/>
    <n v="816.93"/>
    <n v="198986.81"/>
    <n v="1363"/>
    <n v="1"/>
    <n v="2"/>
    <n v="151.58299065420559"/>
    <n v="0.58108201423235673"/>
    <n v="1.0394426528718423"/>
    <n v="8.1509824696420832E-2"/>
    <n v="1.8691588785046728E-2"/>
    <n v="19.854063383643641"/>
  </r>
  <r>
    <x v="37"/>
    <x v="3"/>
    <x v="1"/>
    <x v="2"/>
    <s v="Southern Europe"/>
    <x v="2"/>
    <x v="3"/>
    <n v="20478.669999999998"/>
    <n v="20299.52"/>
    <n v="164"/>
    <n v="162"/>
    <n v="10742.43"/>
    <n v="558.47"/>
    <n v="253839.3"/>
    <n v="2171"/>
    <n v="1"/>
    <n v="4"/>
    <n v="124.86993902439023"/>
    <n v="0.52456678094817688"/>
    <n v="1.0088253318305063"/>
    <n v="8.0675726729470182E-2"/>
    <n v="2.4390243902439025E-2"/>
    <n v="36.669239171307318"/>
  </r>
  <r>
    <x v="37"/>
    <x v="3"/>
    <x v="1"/>
    <x v="3"/>
    <s v="Southern Europe"/>
    <x v="0"/>
    <x v="0"/>
    <n v="341519.08"/>
    <n v="341976.7"/>
    <n v="4376"/>
    <n v="4301"/>
    <n v="191071.46"/>
    <n v="5831.97"/>
    <n v="3235719.96"/>
    <n v="46496"/>
    <n v="17"/>
    <n v="41"/>
    <n v="78.043665447897624"/>
    <n v="0.55947521292221791"/>
    <n v="0.99866183865742897"/>
    <n v="0.1055465504499345"/>
    <n v="9.3692870201096887E-3"/>
    <n v="58.559814265162544"/>
  </r>
  <r>
    <x v="37"/>
    <x v="3"/>
    <x v="1"/>
    <x v="3"/>
    <s v="Southern Europe"/>
    <x v="0"/>
    <x v="1"/>
    <n v="358241.66"/>
    <n v="341210.91"/>
    <n v="1780"/>
    <n v="1694"/>
    <n v="236136.24"/>
    <n v="8726.67"/>
    <n v="2873599.31"/>
    <n v="15475"/>
    <n v="17"/>
    <n v="24"/>
    <n v="201.25935955056178"/>
    <n v="0.65915348873718371"/>
    <n v="1.0499126771767058"/>
    <n v="0.12466653188331951"/>
    <n v="1.3483146067415731E-2"/>
    <n v="41.051358651123508"/>
  </r>
  <r>
    <x v="37"/>
    <x v="3"/>
    <x v="1"/>
    <x v="3"/>
    <s v="Southern Europe"/>
    <x v="0"/>
    <x v="2"/>
    <n v="122550.75"/>
    <n v="108023.07"/>
    <n v="808"/>
    <n v="718"/>
    <n v="85369.18"/>
    <n v="6499.67"/>
    <n v="1056868.53"/>
    <n v="7560"/>
    <n v="5"/>
    <n v="16"/>
    <n v="151.67172029702971"/>
    <n v="0.69660267277026044"/>
    <n v="1.1344868276748661"/>
    <n v="0.11595647568387715"/>
    <n v="1.9801980198019802E-2"/>
    <n v="18.85491878818463"/>
  </r>
  <r>
    <x v="37"/>
    <x v="3"/>
    <x v="1"/>
    <x v="3"/>
    <s v="Southern Europe"/>
    <x v="0"/>
    <x v="3"/>
    <n v="153567.9"/>
    <n v="142258.45000000001"/>
    <n v="1232"/>
    <n v="1155"/>
    <n v="96742.66"/>
    <n v="4564.62"/>
    <n v="1342681.4"/>
    <n v="12228"/>
    <n v="8"/>
    <n v="25"/>
    <n v="124.64926948051948"/>
    <n v="0.62996667923439731"/>
    <n v="1.0794993197240654"/>
    <n v="0.11437404286675901"/>
    <n v="2.0292207792207792E-2"/>
    <n v="33.643085295161484"/>
  </r>
  <r>
    <x v="37"/>
    <x v="3"/>
    <x v="1"/>
    <x v="3"/>
    <s v="Southern Europe"/>
    <x v="1"/>
    <x v="0"/>
    <n v="346226.67"/>
    <n v="341893.22"/>
    <n v="4436"/>
    <n v="4416"/>
    <n v="179437.33"/>
    <n v="6678.83"/>
    <n v="3166955.67"/>
    <n v="41693"/>
    <n v="19"/>
    <n v="66"/>
    <n v="78.049294409377808"/>
    <n v="0.51826547619800634"/>
    <n v="1.0126748638068928"/>
    <n v="0.10932476045678277"/>
    <n v="1.4878268710550046E-2"/>
    <n v="51.83941947916027"/>
  </r>
  <r>
    <x v="37"/>
    <x v="3"/>
    <x v="1"/>
    <x v="3"/>
    <s v="Southern Europe"/>
    <x v="1"/>
    <x v="1"/>
    <n v="339000.35"/>
    <n v="318674.12"/>
    <n v="1684"/>
    <n v="1592"/>
    <n v="205898.42"/>
    <n v="9027.98"/>
    <n v="2593921.1"/>
    <n v="13434"/>
    <n v="18"/>
    <n v="25"/>
    <n v="201.30662114014251"/>
    <n v="0.60736934342398174"/>
    <n v="1.0637837487399353"/>
    <n v="0.13069030896891967"/>
    <n v="1.4845605700712588E-2"/>
    <n v="37.54996688074187"/>
  </r>
  <r>
    <x v="37"/>
    <x v="3"/>
    <x v="1"/>
    <x v="3"/>
    <s v="Southern Europe"/>
    <x v="1"/>
    <x v="2"/>
    <n v="116729.17"/>
    <n v="105126.08"/>
    <n v="769"/>
    <n v="680"/>
    <n v="73924.960000000006"/>
    <n v="5860.58"/>
    <n v="1036681.69"/>
    <n v="7169"/>
    <n v="7"/>
    <n v="9"/>
    <n v="151.7934590377113"/>
    <n v="0.63330322660565486"/>
    <n v="1.1103730872491393"/>
    <n v="0.1125988537523027"/>
    <n v="1.1703511053315995E-2"/>
    <n v="19.917682208928127"/>
  </r>
  <r>
    <x v="37"/>
    <x v="3"/>
    <x v="1"/>
    <x v="3"/>
    <s v="Southern Europe"/>
    <x v="1"/>
    <x v="3"/>
    <n v="138697.18"/>
    <n v="130974.03"/>
    <n v="1113"/>
    <n v="1062"/>
    <n v="79522.850000000006"/>
    <n v="3890.04"/>
    <n v="1258370.02"/>
    <n v="10386"/>
    <n v="5"/>
    <n v="20"/>
    <n v="124.61561545372865"/>
    <n v="0.57335592547736014"/>
    <n v="1.058967033388222"/>
    <n v="0.11021971105128521"/>
    <n v="1.7969451931716084E-2"/>
    <n v="35.654435429969872"/>
  </r>
  <r>
    <x v="37"/>
    <x v="3"/>
    <x v="1"/>
    <x v="3"/>
    <s v="Southern Europe"/>
    <x v="2"/>
    <x v="0"/>
    <n v="43172.15"/>
    <n v="41342.42"/>
    <n v="553"/>
    <n v="520"/>
    <n v="20749.02"/>
    <n v="711.92"/>
    <n v="542132.07999999996"/>
    <n v="7229"/>
    <n v="2"/>
    <n v="13"/>
    <n v="78.068987341772157"/>
    <n v="0.48061122737690848"/>
    <n v="1.0442579316837284"/>
    <n v="7.9634007269962712E-2"/>
    <n v="2.3508137432188065E-2"/>
    <n v="60.641855826497363"/>
  </r>
  <r>
    <x v="37"/>
    <x v="3"/>
    <x v="1"/>
    <x v="3"/>
    <s v="Southern Europe"/>
    <x v="2"/>
    <x v="1"/>
    <n v="39691.089999999997"/>
    <n v="37386.639999999999"/>
    <n v="197"/>
    <n v="184"/>
    <n v="22224.03"/>
    <n v="928.96"/>
    <n v="459220.1"/>
    <n v="2448"/>
    <n v="2"/>
    <n v="6"/>
    <n v="201.47761421319794"/>
    <n v="0.55992491009947065"/>
    <n v="1.0616383285580089"/>
    <n v="8.6431517261548435E-2"/>
    <n v="3.0456852791878174E-2"/>
    <n v="42.726371426110916"/>
  </r>
  <r>
    <x v="37"/>
    <x v="3"/>
    <x v="1"/>
    <x v="3"/>
    <s v="Southern Europe"/>
    <x v="2"/>
    <x v="2"/>
    <n v="13984.65"/>
    <n v="12549.5"/>
    <n v="92"/>
    <n v="83"/>
    <n v="8132.46"/>
    <n v="763.16"/>
    <n v="175131.64"/>
    <n v="1247"/>
    <n v="1"/>
    <n v="2"/>
    <n v="152.0070652173913"/>
    <n v="0.58152760347952936"/>
    <n v="1.1143591378142554"/>
    <n v="7.9852218593967364E-2"/>
    <n v="2.1739130434782608E-2"/>
    <n v="18.324663242308297"/>
  </r>
  <r>
    <x v="37"/>
    <x v="3"/>
    <x v="1"/>
    <x v="3"/>
    <s v="Southern Europe"/>
    <x v="2"/>
    <x v="3"/>
    <n v="16720.75"/>
    <n v="16190.07"/>
    <n v="134"/>
    <n v="128"/>
    <n v="8769.66"/>
    <n v="463.05"/>
    <n v="216985.94"/>
    <n v="1834"/>
    <n v="1"/>
    <n v="3"/>
    <n v="124.78171641791045"/>
    <n v="0.52447766996097667"/>
    <n v="1.0327781164627454"/>
    <n v="7.7059140329553147E-2"/>
    <n v="2.2388059701492536E-2"/>
    <n v="36.110031314112945"/>
  </r>
  <r>
    <x v="37"/>
    <x v="3"/>
    <x v="1"/>
    <x v="4"/>
    <s v="Western Europe"/>
    <x v="0"/>
    <x v="0"/>
    <n v="264854.07"/>
    <n v="274925.37"/>
    <n v="3393"/>
    <n v="3492"/>
    <n v="150602.54"/>
    <n v="4949.7299999999996"/>
    <n v="1763751.3"/>
    <n v="23081"/>
    <n v="13"/>
    <n v="43"/>
    <n v="78.058965517241376"/>
    <n v="0.568624601464497"/>
    <n v="0.96336714941949519"/>
    <n v="0.15016520186264357"/>
    <n v="1.2673150604185087E-2"/>
    <n v="53.508791388621205"/>
  </r>
  <r>
    <x v="37"/>
    <x v="3"/>
    <x v="1"/>
    <x v="4"/>
    <s v="Western Europe"/>
    <x v="0"/>
    <x v="1"/>
    <n v="280368.13"/>
    <n v="275420.64"/>
    <n v="1393"/>
    <n v="1365"/>
    <n v="182325.9"/>
    <n v="7564.07"/>
    <n v="1632305.11"/>
    <n v="8293"/>
    <n v="11"/>
    <n v="17"/>
    <n v="201.26929648241207"/>
    <n v="0.65030893489926977"/>
    <n v="1.0179633959168783"/>
    <n v="0.17176208558214953"/>
    <n v="1.2203876525484566E-2"/>
    <n v="37.06577675775079"/>
  </r>
  <r>
    <x v="37"/>
    <x v="3"/>
    <x v="1"/>
    <x v="4"/>
    <s v="Western Europe"/>
    <x v="0"/>
    <x v="2"/>
    <n v="83627.92"/>
    <n v="74894.399999999994"/>
    <n v="551"/>
    <n v="484"/>
    <n v="57581.38"/>
    <n v="4527.72"/>
    <n v="576072.64"/>
    <n v="3881"/>
    <n v="3"/>
    <n v="11"/>
    <n v="151.77480943738658"/>
    <n v="0.68854253459849291"/>
    <n v="1.1166111217928176"/>
    <n v="0.14516905368045252"/>
    <n v="1.9963702359346643E-2"/>
    <n v="18.47020575477282"/>
  </r>
  <r>
    <x v="37"/>
    <x v="3"/>
    <x v="1"/>
    <x v="4"/>
    <s v="Western Europe"/>
    <x v="0"/>
    <x v="3"/>
    <n v="117392.47"/>
    <n v="112572.06"/>
    <n v="942"/>
    <n v="902"/>
    <n v="72453.210000000006"/>
    <n v="3262.79"/>
    <n v="739889.44"/>
    <n v="6406"/>
    <n v="4"/>
    <n v="20"/>
    <n v="124.62045647558386"/>
    <n v="0.61718788266402436"/>
    <n v="1.0428206608282731"/>
    <n v="0.1586621779599936"/>
    <n v="2.1231422505307854E-2"/>
    <n v="35.979168135246219"/>
  </r>
  <r>
    <x v="37"/>
    <x v="3"/>
    <x v="1"/>
    <x v="4"/>
    <s v="Western Europe"/>
    <x v="1"/>
    <x v="0"/>
    <n v="217700.26"/>
    <n v="215869.96"/>
    <n v="2789"/>
    <n v="2744"/>
    <n v="113184.11"/>
    <n v="3550.46"/>
    <n v="1645110.89"/>
    <n v="23602"/>
    <n v="10"/>
    <n v="27"/>
    <n v="78.056744352814633"/>
    <n v="0.51990801480898552"/>
    <n v="1.0084787156119361"/>
    <n v="0.13233166306497432"/>
    <n v="9.6808892076012901E-3"/>
    <n v="61.316071720284135"/>
  </r>
  <r>
    <x v="37"/>
    <x v="3"/>
    <x v="1"/>
    <x v="4"/>
    <s v="Western Europe"/>
    <x v="1"/>
    <x v="1"/>
    <n v="225965.75"/>
    <n v="223051.34"/>
    <n v="1122"/>
    <n v="1126"/>
    <n v="137044.04"/>
    <n v="5325.09"/>
    <n v="1429236.18"/>
    <n v="7461"/>
    <n v="12"/>
    <n v="23"/>
    <n v="201.39549910873441"/>
    <n v="0.60648146898368449"/>
    <n v="1.0130660950075441"/>
    <n v="0.15810245581664467"/>
    <n v="2.0499108734402853E-2"/>
    <n v="42.43416543194575"/>
  </r>
  <r>
    <x v="37"/>
    <x v="3"/>
    <x v="1"/>
    <x v="4"/>
    <s v="Western Europe"/>
    <x v="1"/>
    <x v="2"/>
    <n v="73205.37"/>
    <n v="65149.86"/>
    <n v="482"/>
    <n v="433"/>
    <n v="46744.959999999999"/>
    <n v="4146.04"/>
    <n v="544716.93999999994"/>
    <n v="3715"/>
    <n v="4"/>
    <n v="7"/>
    <n v="151.87836099585061"/>
    <n v="0.63854550560976608"/>
    <n v="1.1236458528076652"/>
    <n v="0.1343915795972859"/>
    <n v="1.4522821576763486E-2"/>
    <n v="17.656696510405109"/>
  </r>
  <r>
    <x v="37"/>
    <x v="3"/>
    <x v="1"/>
    <x v="4"/>
    <s v="Western Europe"/>
    <x v="1"/>
    <x v="3"/>
    <n v="95396.160000000003"/>
    <n v="96387.199999999997"/>
    <n v="765"/>
    <n v="760"/>
    <n v="55729.67"/>
    <n v="2695.73"/>
    <n v="686839.29"/>
    <n v="5932"/>
    <n v="5"/>
    <n v="12"/>
    <n v="124.70086274509805"/>
    <n v="0.58419196328237943"/>
    <n v="0.98971813684804633"/>
    <n v="0.13889153021516867"/>
    <n v="1.5686274509803921E-2"/>
    <n v="35.387876382278641"/>
  </r>
  <r>
    <x v="37"/>
    <x v="3"/>
    <x v="1"/>
    <x v="4"/>
    <s v="Western Europe"/>
    <x v="2"/>
    <x v="0"/>
    <n v="34784.160000000003"/>
    <n v="35654.18"/>
    <n v="446"/>
    <n v="460"/>
    <n v="16477.41"/>
    <n v="573.22"/>
    <n v="378410.07"/>
    <n v="5206"/>
    <n v="2"/>
    <n v="10"/>
    <n v="77.991390134529155"/>
    <n v="0.47370441028330129"/>
    <n v="0.97559837303788788"/>
    <n v="9.1921866667026078E-2"/>
    <n v="2.2421524663677129E-2"/>
    <n v="60.682041798960263"/>
  </r>
  <r>
    <x v="37"/>
    <x v="3"/>
    <x v="1"/>
    <x v="4"/>
    <s v="Western Europe"/>
    <x v="2"/>
    <x v="1"/>
    <n v="36608.06"/>
    <n v="36389.089999999997"/>
    <n v="182"/>
    <n v="184"/>
    <n v="20189.63"/>
    <n v="976.22"/>
    <n v="319465.95"/>
    <n v="1674"/>
    <n v="1"/>
    <n v="6"/>
    <n v="201.14318681318679"/>
    <n v="0.5515077827123317"/>
    <n v="1.0060174629263881"/>
    <n v="0.11459142985347889"/>
    <n v="3.2967032967032968E-2"/>
    <n v="37.499805371739974"/>
  </r>
  <r>
    <x v="37"/>
    <x v="3"/>
    <x v="1"/>
    <x v="4"/>
    <s v="Western Europe"/>
    <x v="2"/>
    <x v="2"/>
    <n v="11448.96"/>
    <n v="10915.44"/>
    <n v="75"/>
    <n v="71"/>
    <n v="6736.96"/>
    <n v="681.94"/>
    <n v="117250.86"/>
    <n v="794"/>
    <n v="1"/>
    <n v="1"/>
    <n v="152.65279999999998"/>
    <n v="0.58843423332774336"/>
    <n v="1.0488775532640002"/>
    <n v="9.7644998083596141E-2"/>
    <n v="1.3333333333333334E-2"/>
    <n v="16.788808399565941"/>
  </r>
  <r>
    <x v="37"/>
    <x v="3"/>
    <x v="1"/>
    <x v="4"/>
    <s v="Western Europe"/>
    <x v="2"/>
    <x v="3"/>
    <n v="16722.310000000001"/>
    <n v="15853.03"/>
    <n v="134"/>
    <n v="128"/>
    <n v="8800.27"/>
    <n v="544.04"/>
    <n v="157156.96"/>
    <n v="1408"/>
    <n v="1"/>
    <n v="3"/>
    <n v="124.79335820895524"/>
    <n v="0.52625923093161175"/>
    <n v="1.054833681636886"/>
    <n v="0.10640515062139153"/>
    <n v="2.2388059701492536E-2"/>
    <n v="30.737280347033312"/>
  </r>
  <r>
    <x v="37"/>
    <x v="3"/>
    <x v="1"/>
    <x v="5"/>
    <s v="Central &amp; Eastern Europe"/>
    <x v="0"/>
    <x v="0"/>
    <n v="218761.31"/>
    <n v="214318.17"/>
    <n v="2803"/>
    <n v="2738"/>
    <n v="122069.67"/>
    <n v="4239.67"/>
    <n v="2441551.1800000002"/>
    <n v="33018"/>
    <n v="8"/>
    <n v="31"/>
    <n v="78.045419193721017"/>
    <n v="0.55800392674554744"/>
    <n v="1.020731513338323"/>
    <n v="8.9599313662554469E-2"/>
    <n v="1.1059579022475919E-2"/>
    <n v="51.598664518700744"/>
  </r>
  <r>
    <x v="37"/>
    <x v="3"/>
    <x v="1"/>
    <x v="5"/>
    <s v="Central &amp; Eastern Europe"/>
    <x v="0"/>
    <x v="1"/>
    <n v="230862.2"/>
    <n v="223002.56"/>
    <n v="1147"/>
    <n v="1116"/>
    <n v="152926.51999999999"/>
    <n v="5725.7"/>
    <n v="2145177.85"/>
    <n v="10965"/>
    <n v="9"/>
    <n v="21"/>
    <n v="201.27480383609418"/>
    <n v="0.6624147218557217"/>
    <n v="1.0352446178196342"/>
    <n v="0.10761914216110334"/>
    <n v="1.8308631211857017E-2"/>
    <n v="40.320345110641497"/>
  </r>
  <r>
    <x v="37"/>
    <x v="3"/>
    <x v="1"/>
    <x v="5"/>
    <s v="Central &amp; Eastern Europe"/>
    <x v="0"/>
    <x v="2"/>
    <n v="79375.3"/>
    <n v="69379.59"/>
    <n v="523"/>
    <n v="466"/>
    <n v="54289.74"/>
    <n v="4310.18"/>
    <n v="762425.09"/>
    <n v="5376"/>
    <n v="4"/>
    <n v="10"/>
    <n v="151.76921606118546"/>
    <n v="0.68396264329079692"/>
    <n v="1.1440727741400607"/>
    <n v="0.1041089820378288"/>
    <n v="1.9120458891013385E-2"/>
    <n v="18.415773819190846"/>
  </r>
  <r>
    <x v="37"/>
    <x v="3"/>
    <x v="1"/>
    <x v="5"/>
    <s v="Central &amp; Eastern Europe"/>
    <x v="0"/>
    <x v="3"/>
    <n v="97859.41"/>
    <n v="92809.2"/>
    <n v="785"/>
    <n v="745"/>
    <n v="61435.1"/>
    <n v="3098.89"/>
    <n v="963807.12"/>
    <n v="8757"/>
    <n v="4"/>
    <n v="10"/>
    <n v="124.66166878980893"/>
    <n v="0.62778939705440684"/>
    <n v="1.0544149717915896"/>
    <n v="0.10153422605967054"/>
    <n v="1.2738853503184714E-2"/>
    <n v="31.578858881728621"/>
  </r>
  <r>
    <x v="37"/>
    <x v="3"/>
    <x v="1"/>
    <x v="5"/>
    <s v="Central &amp; Eastern Europe"/>
    <x v="1"/>
    <x v="0"/>
    <n v="169490.56"/>
    <n v="172273.08"/>
    <n v="2172"/>
    <n v="2182"/>
    <n v="90094.7"/>
    <n v="3040.53"/>
    <n v="2119581.0099999998"/>
    <n v="28457"/>
    <n v="8"/>
    <n v="20"/>
    <n v="78.03432780847146"/>
    <n v="0.5315617577757723"/>
    <n v="0.98384820193613542"/>
    <n v="7.9964181222778555E-2"/>
    <n v="9.2081031307550652E-3"/>
    <n v="55.743755200573581"/>
  </r>
  <r>
    <x v="37"/>
    <x v="3"/>
    <x v="1"/>
    <x v="5"/>
    <s v="Central &amp; Eastern Europe"/>
    <x v="1"/>
    <x v="1"/>
    <n v="194454.83"/>
    <n v="180961.22"/>
    <n v="966"/>
    <n v="907"/>
    <n v="117860.1"/>
    <n v="4590.95"/>
    <n v="1869221.29"/>
    <n v="9518"/>
    <n v="11"/>
    <n v="18"/>
    <n v="201.29899585921325"/>
    <n v="0.60610528419376375"/>
    <n v="1.0745663076320993"/>
    <n v="0.10402986047735417"/>
    <n v="1.8633540372670808E-2"/>
    <n v="42.356120192988378"/>
  </r>
  <r>
    <x v="37"/>
    <x v="3"/>
    <x v="1"/>
    <x v="5"/>
    <s v="Central &amp; Eastern Europe"/>
    <x v="1"/>
    <x v="2"/>
    <n v="71210.58"/>
    <n v="61375.74"/>
    <n v="469"/>
    <n v="408"/>
    <n v="45373.09"/>
    <n v="3858.05"/>
    <n v="714075.52"/>
    <n v="5085"/>
    <n v="4"/>
    <n v="9"/>
    <n v="151.83492537313433"/>
    <n v="0.63716781972566428"/>
    <n v="1.160239860244455"/>
    <n v="9.9724158027431051E-2"/>
    <n v="1.9189765458422176E-2"/>
    <n v="18.457661253742174"/>
  </r>
  <r>
    <x v="37"/>
    <x v="3"/>
    <x v="1"/>
    <x v="5"/>
    <s v="Central &amp; Eastern Europe"/>
    <x v="1"/>
    <x v="3"/>
    <n v="85622.97"/>
    <n v="84093.11"/>
    <n v="687"/>
    <n v="686"/>
    <n v="49168.7"/>
    <n v="2481.66"/>
    <n v="903744.88"/>
    <n v="7442"/>
    <n v="4"/>
    <n v="8"/>
    <n v="124.63314410480349"/>
    <n v="0.5742466069560539"/>
    <n v="1.0181924535791338"/>
    <n v="9.4742412261301007E-2"/>
    <n v="1.1644832605531296E-2"/>
    <n v="34.502296849689323"/>
  </r>
  <r>
    <x v="37"/>
    <x v="3"/>
    <x v="1"/>
    <x v="5"/>
    <s v="Central &amp; Eastern Europe"/>
    <x v="2"/>
    <x v="0"/>
    <n v="23883.27"/>
    <n v="24172.44"/>
    <n v="306"/>
    <n v="308"/>
    <n v="11395.65"/>
    <n v="457.83"/>
    <n v="403786.44"/>
    <n v="5327"/>
    <n v="1"/>
    <n v="7"/>
    <n v="78.049901960784311"/>
    <n v="0.47713943693639937"/>
    <n v="0.98803720269861051"/>
    <n v="5.9148271546711671E-2"/>
    <n v="2.2875816993464051E-2"/>
    <n v="52.166240744381106"/>
  </r>
  <r>
    <x v="37"/>
    <x v="3"/>
    <x v="1"/>
    <x v="5"/>
    <s v="Central &amp; Eastern Europe"/>
    <x v="2"/>
    <x v="1"/>
    <n v="23864.880000000001"/>
    <n v="23015.35"/>
    <n v="119"/>
    <n v="116"/>
    <n v="13133.27"/>
    <n v="628.04"/>
    <n v="338643.42"/>
    <n v="1805"/>
    <n v="1"/>
    <n v="4"/>
    <n v="200.54521008403361"/>
    <n v="0.55031787295808732"/>
    <n v="1.036911452574043"/>
    <n v="7.0472002674671783E-2"/>
    <n v="3.3613445378151259E-2"/>
    <n v="37.998980956626973"/>
  </r>
  <r>
    <x v="37"/>
    <x v="3"/>
    <x v="1"/>
    <x v="5"/>
    <s v="Central &amp; Eastern Europe"/>
    <x v="2"/>
    <x v="2"/>
    <n v="9624.61"/>
    <n v="8235.83"/>
    <n v="63"/>
    <n v="53"/>
    <n v="5543.51"/>
    <n v="537.70000000000005"/>
    <n v="130588.92"/>
    <n v="966"/>
    <n v="0"/>
    <n v="1"/>
    <n v="152.77158730158732"/>
    <n v="0.57597242901270806"/>
    <n v="1.1686265986549018"/>
    <n v="7.3701582033146459E-2"/>
    <n v="1.5873015873015872E-2"/>
    <n v="17.899590849916311"/>
  </r>
  <r>
    <x v="37"/>
    <x v="3"/>
    <x v="1"/>
    <x v="5"/>
    <s v="Central &amp; Eastern Europe"/>
    <x v="2"/>
    <x v="3"/>
    <n v="11312.97"/>
    <n v="10891.43"/>
    <n v="91"/>
    <n v="87"/>
    <n v="5979.96"/>
    <n v="370.23"/>
    <n v="162002.09"/>
    <n v="1413"/>
    <n v="1"/>
    <n v="3"/>
    <n v="124.31835164835164"/>
    <n v="0.52859328717392517"/>
    <n v="1.0387038249339158"/>
    <n v="6.9832247225946276E-2"/>
    <n v="3.2967032967032968E-2"/>
    <n v="30.556599951381571"/>
  </r>
  <r>
    <x v="37"/>
    <x v="3"/>
    <x v="1"/>
    <x v="6"/>
    <s v="DACH"/>
    <x v="0"/>
    <x v="0"/>
    <n v="210221.49"/>
    <n v="222176.16"/>
    <n v="2693"/>
    <n v="2829"/>
    <n v="117674.24000000001"/>
    <n v="4001.01"/>
    <n v="1426496.28"/>
    <n v="20132"/>
    <n v="8"/>
    <n v="58"/>
    <n v="78.062194578536946"/>
    <n v="0.55976313363586194"/>
    <n v="0.94619283185018588"/>
    <n v="0.14736911196151173"/>
    <n v="2.1537318975120682E-2"/>
    <n v="52.542105618331369"/>
  </r>
  <r>
    <x v="37"/>
    <x v="3"/>
    <x v="1"/>
    <x v="6"/>
    <s v="DACH"/>
    <x v="0"/>
    <x v="1"/>
    <n v="238128.27"/>
    <n v="225658.04"/>
    <n v="1183"/>
    <n v="1100"/>
    <n v="157173.68"/>
    <n v="5871.33"/>
    <n v="1244003.76"/>
    <n v="6966"/>
    <n v="12"/>
    <n v="20"/>
    <n v="201.29185967878274"/>
    <n v="0.66003788630388149"/>
    <n v="1.0552616250677351"/>
    <n v="0.19142086033566327"/>
    <n v="1.69061707523246E-2"/>
    <n v="40.557807174864976"/>
  </r>
  <r>
    <x v="37"/>
    <x v="3"/>
    <x v="1"/>
    <x v="6"/>
    <s v="DACH"/>
    <x v="0"/>
    <x v="2"/>
    <n v="72370.19"/>
    <n v="66597.399999999994"/>
    <n v="477"/>
    <n v="432"/>
    <n v="49827.33"/>
    <n v="3862.74"/>
    <n v="464782.01"/>
    <n v="3321"/>
    <n v="3"/>
    <n v="8"/>
    <n v="151.71947589098534"/>
    <n v="0.68850627585750435"/>
    <n v="1.086681912507095"/>
    <n v="0.15570781235702302"/>
    <n v="1.6771488469601678E-2"/>
    <n v="18.73545462547311"/>
  </r>
  <r>
    <x v="37"/>
    <x v="3"/>
    <x v="1"/>
    <x v="6"/>
    <s v="DACH"/>
    <x v="0"/>
    <x v="3"/>
    <n v="95120.09"/>
    <n v="91967.39"/>
    <n v="763"/>
    <n v="744"/>
    <n v="58930.74"/>
    <n v="2746.76"/>
    <n v="566426.4"/>
    <n v="5007"/>
    <n v="4"/>
    <n v="8"/>
    <n v="124.66591087811271"/>
    <n v="0.61954041464847232"/>
    <n v="1.0342806292534779"/>
    <n v="0.16793018475127569"/>
    <n v="1.0484927916120577E-2"/>
    <n v="34.629923983165618"/>
  </r>
  <r>
    <x v="37"/>
    <x v="3"/>
    <x v="1"/>
    <x v="6"/>
    <s v="DACH"/>
    <x v="1"/>
    <x v="0"/>
    <n v="163537.22"/>
    <n v="170070.61"/>
    <n v="2095"/>
    <n v="2162"/>
    <n v="85802.55"/>
    <n v="2839.48"/>
    <n v="1196163.57"/>
    <n v="15711"/>
    <n v="8"/>
    <n v="23"/>
    <n v="78.060725536992834"/>
    <n v="0.5246668006219013"/>
    <n v="0.96158425021230898"/>
    <n v="0.13671810787549732"/>
    <n v="1.0978520286396181E-2"/>
    <n v="57.594073562765011"/>
  </r>
  <r>
    <x v="37"/>
    <x v="3"/>
    <x v="1"/>
    <x v="6"/>
    <s v="DACH"/>
    <x v="1"/>
    <x v="1"/>
    <n v="172091.2"/>
    <n v="170581.25"/>
    <n v="855"/>
    <n v="860"/>
    <n v="103957.63"/>
    <n v="4492.7299999999996"/>
    <n v="1048287.17"/>
    <n v="5771"/>
    <n v="9"/>
    <n v="9"/>
    <n v="201.27625730994154"/>
    <n v="0.60408452030086368"/>
    <n v="1.0088517935001649"/>
    <n v="0.16416417650136841"/>
    <n v="1.0526315789473684E-2"/>
    <n v="38.304371729438458"/>
  </r>
  <r>
    <x v="37"/>
    <x v="3"/>
    <x v="1"/>
    <x v="6"/>
    <s v="DACH"/>
    <x v="1"/>
    <x v="2"/>
    <n v="58849.86"/>
    <n v="56441.09"/>
    <n v="388"/>
    <n v="372"/>
    <n v="37170.839999999997"/>
    <n v="3489.92"/>
    <n v="384241.7"/>
    <n v="2598"/>
    <n v="2"/>
    <n v="7"/>
    <n v="151.67489690721649"/>
    <n v="0.63162155356019534"/>
    <n v="1.0426775953476448"/>
    <n v="0.15315844167876624"/>
    <n v="1.804123711340206E-2"/>
    <n v="16.862810608839172"/>
  </r>
  <r>
    <x v="37"/>
    <x v="3"/>
    <x v="1"/>
    <x v="6"/>
    <s v="DACH"/>
    <x v="1"/>
    <x v="3"/>
    <n v="73991.27"/>
    <n v="72835.199999999997"/>
    <n v="594"/>
    <n v="592"/>
    <n v="43007.41"/>
    <n v="2369.66"/>
    <n v="489006.8"/>
    <n v="4241"/>
    <n v="3"/>
    <n v="10"/>
    <n v="124.56442760942761"/>
    <n v="0.58124978798174431"/>
    <n v="1.0158724078467556"/>
    <n v="0.1513092864966295"/>
    <n v="1.6835016835016835E-2"/>
    <n v="31.224424600997615"/>
  </r>
  <r>
    <x v="37"/>
    <x v="3"/>
    <x v="1"/>
    <x v="6"/>
    <s v="DACH"/>
    <x v="2"/>
    <x v="0"/>
    <n v="22920.6"/>
    <n v="24050.63"/>
    <n v="294"/>
    <n v="304"/>
    <n v="10751.65"/>
    <n v="397.62"/>
    <n v="212731.46"/>
    <n v="2870"/>
    <n v="1"/>
    <n v="6"/>
    <n v="77.96122448979591"/>
    <n v="0.46908239749395741"/>
    <n v="0.95301453641754907"/>
    <n v="0.1077442894436018"/>
    <n v="2.0408163265306121E-2"/>
    <n v="57.644484683869017"/>
  </r>
  <r>
    <x v="37"/>
    <x v="3"/>
    <x v="1"/>
    <x v="6"/>
    <s v="DACH"/>
    <x v="2"/>
    <x v="1"/>
    <n v="25131.25"/>
    <n v="24741.38"/>
    <n v="125"/>
    <n v="121"/>
    <n v="13871.51"/>
    <n v="627.61"/>
    <n v="191457.24"/>
    <n v="981"/>
    <n v="1"/>
    <n v="3"/>
    <n v="201.05"/>
    <n v="0.55196259636906242"/>
    <n v="1.0157578114074477"/>
    <n v="0.13126299115144457"/>
    <n v="2.4E-2"/>
    <n v="40.042781345102853"/>
  </r>
  <r>
    <x v="37"/>
    <x v="3"/>
    <x v="1"/>
    <x v="6"/>
    <s v="DACH"/>
    <x v="2"/>
    <x v="2"/>
    <n v="7806.51"/>
    <n v="7111.87"/>
    <n v="51"/>
    <n v="47"/>
    <n v="4559.6400000000003"/>
    <n v="419.63"/>
    <n v="69967.179999999993"/>
    <n v="503"/>
    <n v="0"/>
    <n v="1"/>
    <n v="153.06882352941176"/>
    <n v="0.58408174715718042"/>
    <n v="1.0976733264246956"/>
    <n v="0.11157388364087278"/>
    <n v="1.9607843137254902E-2"/>
    <n v="18.603317208016588"/>
  </r>
  <r>
    <x v="37"/>
    <x v="3"/>
    <x v="1"/>
    <x v="6"/>
    <s v="DACH"/>
    <x v="2"/>
    <x v="3"/>
    <n v="10920.18"/>
    <n v="10776.08"/>
    <n v="88"/>
    <n v="86"/>
    <n v="5834.62"/>
    <n v="331.48"/>
    <n v="93056.36"/>
    <n v="773"/>
    <n v="1"/>
    <n v="1"/>
    <n v="124.09295454545455"/>
    <n v="0.53429705371156888"/>
    <n v="1.0133722095604338"/>
    <n v="0.1173501735937232"/>
    <n v="1.1363636363636364E-2"/>
    <n v="32.943707010981051"/>
  </r>
  <r>
    <x v="38"/>
    <x v="3"/>
    <x v="2"/>
    <x v="0"/>
    <s v="DACH"/>
    <x v="0"/>
    <x v="0"/>
    <n v="1161612.51"/>
    <n v="1129913.9099999999"/>
    <n v="14883"/>
    <n v="14652"/>
    <n v="660836.31999999995"/>
    <n v="22759.07"/>
    <n v="7101400.4299999997"/>
    <n v="95028"/>
    <n v="58"/>
    <n v="223"/>
    <n v="78.049621044144331"/>
    <n v="0.56889566383888202"/>
    <n v="1.0280539957243293"/>
    <n v="0.1635751316166803"/>
    <n v="1.4983538265134717E-2"/>
    <n v="51.039542037526139"/>
  </r>
  <r>
    <x v="38"/>
    <x v="3"/>
    <x v="2"/>
    <x v="0"/>
    <s v="DACH"/>
    <x v="0"/>
    <x v="1"/>
    <n v="1207857.73"/>
    <n v="1180256.69"/>
    <n v="6000"/>
    <n v="5757"/>
    <n v="781803.42"/>
    <n v="27582.04"/>
    <n v="5785897.8600000003"/>
    <n v="30933"/>
    <n v="51"/>
    <n v="124"/>
    <n v="201.30962166666666"/>
    <n v="0.64726449198615477"/>
    <n v="1.023385624698302"/>
    <n v="0.20875890989199036"/>
    <n v="2.0666666666666667E-2"/>
    <n v="43.791457412142101"/>
  </r>
  <r>
    <x v="38"/>
    <x v="3"/>
    <x v="2"/>
    <x v="0"/>
    <s v="DACH"/>
    <x v="0"/>
    <x v="2"/>
    <n v="398898.15"/>
    <n v="370785.57"/>
    <n v="2628"/>
    <n v="2456"/>
    <n v="270189.83"/>
    <n v="20642.82"/>
    <n v="2272289.13"/>
    <n v="15890"/>
    <n v="18"/>
    <n v="35"/>
    <n v="151.7877283105023"/>
    <n v="0.67734039378222233"/>
    <n v="1.0758189699777152"/>
    <n v="0.17554902883331577"/>
    <n v="1.3318112633181126E-2"/>
    <n v="19.323820582652953"/>
  </r>
  <r>
    <x v="38"/>
    <x v="3"/>
    <x v="2"/>
    <x v="0"/>
    <s v="DACH"/>
    <x v="0"/>
    <x v="3"/>
    <n v="496093.89"/>
    <n v="473221.65"/>
    <n v="3980"/>
    <n v="3765"/>
    <n v="309682.3"/>
    <n v="15700.21"/>
    <n v="2787524.37"/>
    <n v="23580"/>
    <n v="20"/>
    <n v="72"/>
    <n v="124.64670603015075"/>
    <n v="0.62424131045032616"/>
    <n v="1.0483330380171745"/>
    <n v="0.17796934632718564"/>
    <n v="1.8090452261306532E-2"/>
    <n v="31.597914295413887"/>
  </r>
  <r>
    <x v="38"/>
    <x v="3"/>
    <x v="2"/>
    <x v="0"/>
    <s v="DACH"/>
    <x v="1"/>
    <x v="0"/>
    <n v="956450.09"/>
    <n v="925395.62"/>
    <n v="12255"/>
    <n v="11847"/>
    <n v="494849.87"/>
    <n v="16074.78"/>
    <n v="5723309.46"/>
    <n v="81725"/>
    <n v="40"/>
    <n v="224"/>
    <n v="78.04570297837617"/>
    <n v="0.51738180086323171"/>
    <n v="1.0335580473138613"/>
    <n v="0.16711486539118575"/>
    <n v="1.827825377396981E-2"/>
    <n v="59.500042302289671"/>
  </r>
  <r>
    <x v="38"/>
    <x v="3"/>
    <x v="2"/>
    <x v="0"/>
    <s v="DACH"/>
    <x v="1"/>
    <x v="1"/>
    <n v="1001178.8"/>
    <n v="935779.44"/>
    <n v="4973"/>
    <n v="4644"/>
    <n v="606929.81000000006"/>
    <n v="25750.25"/>
    <n v="4963806.6100000003"/>
    <n v="25910"/>
    <n v="42"/>
    <n v="52"/>
    <n v="201.3229036798713"/>
    <n v="0.60621520351809288"/>
    <n v="1.0698875794920224"/>
    <n v="0.20169577073833664"/>
    <n v="1.0456464910516791E-2"/>
    <n v="38.880352617935749"/>
  </r>
  <r>
    <x v="38"/>
    <x v="3"/>
    <x v="2"/>
    <x v="0"/>
    <s v="DACH"/>
    <x v="1"/>
    <x v="2"/>
    <n v="348616.16"/>
    <n v="316187.05"/>
    <n v="2297"/>
    <n v="2093"/>
    <n v="222258.06"/>
    <n v="20441.099999999999"/>
    <n v="1946333.91"/>
    <n v="13490"/>
    <n v="15"/>
    <n v="37"/>
    <n v="151.77020461471483"/>
    <n v="0.637543767334251"/>
    <n v="1.1025630556343151"/>
    <n v="0.17911426102625935"/>
    <n v="1.610796691336526E-2"/>
    <n v="17.054667312424478"/>
  </r>
  <r>
    <x v="38"/>
    <x v="3"/>
    <x v="2"/>
    <x v="0"/>
    <s v="DACH"/>
    <x v="1"/>
    <x v="3"/>
    <n v="432558.96"/>
    <n v="412671.75"/>
    <n v="3470"/>
    <n v="3312"/>
    <n v="252563.34"/>
    <n v="12335.41"/>
    <n v="2370671.84"/>
    <n v="20892"/>
    <n v="18"/>
    <n v="35"/>
    <n v="124.65676080691644"/>
    <n v="0.58388188283049314"/>
    <n v="1.048191353054819"/>
    <n v="0.18246260519971422"/>
    <n v="1.0086455331412104E-2"/>
    <n v="35.06644367718625"/>
  </r>
  <r>
    <x v="38"/>
    <x v="3"/>
    <x v="2"/>
    <x v="0"/>
    <s v="DACH"/>
    <x v="2"/>
    <x v="0"/>
    <n v="120869.95"/>
    <n v="118405.91"/>
    <n v="1549"/>
    <n v="1503"/>
    <n v="57599.97"/>
    <n v="2373.56"/>
    <n v="1024886.68"/>
    <n v="13430"/>
    <n v="5"/>
    <n v="52"/>
    <n v="78.030955455132343"/>
    <n v="0.47654499732977473"/>
    <n v="1.0208101099007643"/>
    <n v="0.1179349408658526"/>
    <n v="3.3570045190445451E-2"/>
    <n v="50.923486240078198"/>
  </r>
  <r>
    <x v="38"/>
    <x v="3"/>
    <x v="2"/>
    <x v="0"/>
    <s v="DACH"/>
    <x v="2"/>
    <x v="1"/>
    <n v="128105.04"/>
    <n v="122000.31"/>
    <n v="636"/>
    <n v="616"/>
    <n v="70737.820000000007"/>
    <n v="2926.34"/>
    <n v="910771.78"/>
    <n v="4668"/>
    <n v="6"/>
    <n v="17"/>
    <n v="201.42301886792453"/>
    <n v="0.55218608104724065"/>
    <n v="1.0500386433444309"/>
    <n v="0.14065547792883965"/>
    <n v="2.6729559748427674E-2"/>
    <n v="43.776539978266364"/>
  </r>
  <r>
    <x v="38"/>
    <x v="3"/>
    <x v="2"/>
    <x v="0"/>
    <s v="DACH"/>
    <x v="2"/>
    <x v="2"/>
    <n v="41943.81"/>
    <n v="36350.14"/>
    <n v="276"/>
    <n v="238"/>
    <n v="24131.22"/>
    <n v="2186.59"/>
    <n v="344369.31"/>
    <n v="2531"/>
    <n v="2"/>
    <n v="4"/>
    <n v="151.9703260869565"/>
    <n v="0.57532255653456377"/>
    <n v="1.1538830386898096"/>
    <n v="0.12179891988632785"/>
    <n v="1.4492753623188406E-2"/>
    <n v="19.182292976735461"/>
  </r>
  <r>
    <x v="38"/>
    <x v="3"/>
    <x v="2"/>
    <x v="0"/>
    <s v="DACH"/>
    <x v="2"/>
    <x v="3"/>
    <n v="55163.56"/>
    <n v="52668.57"/>
    <n v="443"/>
    <n v="431"/>
    <n v="28867.56"/>
    <n v="1517.08"/>
    <n v="425881.33"/>
    <n v="3867"/>
    <n v="3"/>
    <n v="8"/>
    <n v="124.52270880361174"/>
    <n v="0.52330850293200804"/>
    <n v="1.0473715158774959"/>
    <n v="0.1295280072502826"/>
    <n v="1.8058690744920992E-2"/>
    <n v="36.361668468373452"/>
  </r>
  <r>
    <x v="38"/>
    <x v="3"/>
    <x v="2"/>
    <x v="1"/>
    <s v="Western Europe"/>
    <x v="0"/>
    <x v="0"/>
    <n v="679992.01"/>
    <n v="717241.15"/>
    <n v="8712"/>
    <n v="9131"/>
    <n v="376736.55"/>
    <n v="12350.1"/>
    <n v="5119808.2"/>
    <n v="68263"/>
    <n v="30"/>
    <n v="120"/>
    <n v="78.0523427456382"/>
    <n v="0.55403084809775927"/>
    <n v="0.94806608628074396"/>
    <n v="0.13281591486181063"/>
    <n v="1.3774104683195593E-2"/>
    <n v="55.059635954364744"/>
  </r>
  <r>
    <x v="38"/>
    <x v="3"/>
    <x v="2"/>
    <x v="1"/>
    <s v="Western Europe"/>
    <x v="0"/>
    <x v="1"/>
    <n v="619275.51"/>
    <n v="611436.75"/>
    <n v="3076"/>
    <n v="2985"/>
    <n v="406629.13"/>
    <n v="16027.16"/>
    <n v="4293036.58"/>
    <n v="23715"/>
    <n v="24"/>
    <n v="53"/>
    <n v="201.32493823146945"/>
    <n v="0.65662071797413724"/>
    <n v="1.0128202303836007"/>
    <n v="0.14425116079490755"/>
    <n v="1.7230169050715213E-2"/>
    <n v="38.639129452753949"/>
  </r>
  <r>
    <x v="38"/>
    <x v="3"/>
    <x v="2"/>
    <x v="1"/>
    <s v="Western Europe"/>
    <x v="0"/>
    <x v="2"/>
    <n v="217580.53"/>
    <n v="208721.66"/>
    <n v="1434"/>
    <n v="1381"/>
    <n v="150765.96"/>
    <n v="11265.42"/>
    <n v="1632534.27"/>
    <n v="11412"/>
    <n v="11"/>
    <n v="29"/>
    <n v="151.72979776847978"/>
    <n v="0.69292027186439886"/>
    <n v="1.0424434627436368"/>
    <n v="0.13327777186570178"/>
    <n v="2.0223152022315203E-2"/>
    <n v="19.314018474233539"/>
  </r>
  <r>
    <x v="38"/>
    <x v="3"/>
    <x v="2"/>
    <x v="1"/>
    <s v="Western Europe"/>
    <x v="0"/>
    <x v="3"/>
    <n v="301493.40000000002"/>
    <n v="305101.92"/>
    <n v="2419"/>
    <n v="2447"/>
    <n v="190805.98"/>
    <n v="9427.44"/>
    <n v="2092116.44"/>
    <n v="17750"/>
    <n v="14"/>
    <n v="20"/>
    <n v="124.63555188094254"/>
    <n v="0.6328695089179398"/>
    <n v="0.98817273912927206"/>
    <n v="0.14410928294220565"/>
    <n v="8.2678792889623806E-3"/>
    <n v="31.980410376517909"/>
  </r>
  <r>
    <x v="38"/>
    <x v="3"/>
    <x v="2"/>
    <x v="1"/>
    <s v="Western Europe"/>
    <x v="1"/>
    <x v="0"/>
    <n v="617924.18000000005"/>
    <n v="660418.16"/>
    <n v="7917"/>
    <n v="8589"/>
    <n v="319709.33"/>
    <n v="10266.530000000001"/>
    <n v="4912443.17"/>
    <n v="65111"/>
    <n v="26"/>
    <n v="99"/>
    <n v="78.050294303397763"/>
    <n v="0.51739248980352248"/>
    <n v="0.93565594864926194"/>
    <n v="0.1257875477875503"/>
    <n v="1.2504736642667677E-2"/>
    <n v="60.188221336712601"/>
  </r>
  <r>
    <x v="38"/>
    <x v="3"/>
    <x v="2"/>
    <x v="1"/>
    <s v="Western Europe"/>
    <x v="1"/>
    <x v="1"/>
    <n v="603204.54"/>
    <n v="601396.49"/>
    <n v="2996"/>
    <n v="3014"/>
    <n v="371733.73"/>
    <n v="13641.25"/>
    <n v="4080138.9"/>
    <n v="22107"/>
    <n v="34"/>
    <n v="35"/>
    <n v="201.33662883845128"/>
    <n v="0.61626480795386585"/>
    <n v="1.0030064192759089"/>
    <n v="0.14783921694430552"/>
    <n v="1.1682242990654205E-2"/>
    <n v="44.219154403005589"/>
  </r>
  <r>
    <x v="38"/>
    <x v="3"/>
    <x v="2"/>
    <x v="1"/>
    <s v="Western Europe"/>
    <x v="1"/>
    <x v="2"/>
    <n v="190303.61"/>
    <n v="181852.69"/>
    <n v="1254"/>
    <n v="1198"/>
    <n v="120940.93"/>
    <n v="10506.97"/>
    <n v="1511599"/>
    <n v="10890"/>
    <n v="10"/>
    <n v="19"/>
    <n v="151.75726475279106"/>
    <n v="0.63551568990204654"/>
    <n v="1.0464712399910059"/>
    <n v="0.12589556489518713"/>
    <n v="1.5151515151515152E-2"/>
    <n v="18.112130328724646"/>
  </r>
  <r>
    <x v="38"/>
    <x v="3"/>
    <x v="2"/>
    <x v="1"/>
    <s v="Western Europe"/>
    <x v="1"/>
    <x v="3"/>
    <n v="258624.42"/>
    <n v="271118.03999999998"/>
    <n v="2075"/>
    <n v="2211"/>
    <n v="152143.5"/>
    <n v="7695.47"/>
    <n v="2030126.36"/>
    <n v="17712"/>
    <n v="13"/>
    <n v="23"/>
    <n v="124.63827469879519"/>
    <n v="0.58827971465339579"/>
    <n v="0.9539181531409715"/>
    <n v="0.12739326235830956"/>
    <n v="1.108433734939759E-2"/>
    <n v="33.607358614873426"/>
  </r>
  <r>
    <x v="38"/>
    <x v="3"/>
    <x v="2"/>
    <x v="1"/>
    <s v="Western Europe"/>
    <x v="2"/>
    <x v="0"/>
    <n v="75369.13"/>
    <n v="83839.990000000005"/>
    <n v="966"/>
    <n v="1074"/>
    <n v="36309.32"/>
    <n v="1357.68"/>
    <n v="855679.41"/>
    <n v="11457"/>
    <n v="4"/>
    <n v="28"/>
    <n v="78.021873706004143"/>
    <n v="0.48175320585497006"/>
    <n v="0.89896396695657999"/>
    <n v="8.8081037266048046E-2"/>
    <n v="2.8985507246376812E-2"/>
    <n v="55.513176889988806"/>
  </r>
  <r>
    <x v="38"/>
    <x v="3"/>
    <x v="2"/>
    <x v="1"/>
    <s v="Western Europe"/>
    <x v="2"/>
    <x v="1"/>
    <n v="77536.53"/>
    <n v="81577.960000000006"/>
    <n v="385"/>
    <n v="398"/>
    <n v="43315.15"/>
    <n v="2123.16"/>
    <n v="714507.44"/>
    <n v="3867"/>
    <n v="4"/>
    <n v="10"/>
    <n v="201.3935844155844"/>
    <n v="0.55864184275463447"/>
    <n v="0.95045929072018953"/>
    <n v="0.10851745644524011"/>
    <n v="2.5974025974025976E-2"/>
    <n v="36.519400327813258"/>
  </r>
  <r>
    <x v="38"/>
    <x v="3"/>
    <x v="2"/>
    <x v="1"/>
    <s v="Western Europe"/>
    <x v="2"/>
    <x v="2"/>
    <n v="23755.11"/>
    <n v="23194.799999999999"/>
    <n v="157"/>
    <n v="152"/>
    <n v="13755.14"/>
    <n v="1296.51"/>
    <n v="276432.38"/>
    <n v="1885"/>
    <n v="1"/>
    <n v="5"/>
    <n v="151.30643312101913"/>
    <n v="0.57903920461744862"/>
    <n v="1.0241567075378966"/>
    <n v="8.5934614461590939E-2"/>
    <n v="3.1847133757961783E-2"/>
    <n v="18.322350001156952"/>
  </r>
  <r>
    <x v="38"/>
    <x v="3"/>
    <x v="2"/>
    <x v="1"/>
    <s v="Western Europe"/>
    <x v="2"/>
    <x v="3"/>
    <n v="32894.07"/>
    <n v="35657.910000000003"/>
    <n v="264"/>
    <n v="282"/>
    <n v="17422.57"/>
    <n v="1058.1300000000001"/>
    <n v="356919.41"/>
    <n v="3243"/>
    <n v="1"/>
    <n v="6"/>
    <n v="124.59875"/>
    <n v="0.52965686520397137"/>
    <n v="0.92249012911861616"/>
    <n v="9.216105674947743E-2"/>
    <n v="2.2727272727272728E-2"/>
    <n v="31.086983640951487"/>
  </r>
  <r>
    <x v="38"/>
    <x v="3"/>
    <x v="2"/>
    <x v="2"/>
    <s v="Southern Europe"/>
    <x v="0"/>
    <x v="0"/>
    <n v="435250.65"/>
    <n v="462028.05"/>
    <n v="5577"/>
    <n v="5919"/>
    <n v="244604.79999999999"/>
    <n v="7065.01"/>
    <n v="3863842.24"/>
    <n v="55948"/>
    <n v="24"/>
    <n v="66"/>
    <n v="78.043867670790746"/>
    <n v="0.56198606481116109"/>
    <n v="0.94204377851085019"/>
    <n v="0.11264710693778222"/>
    <n v="1.1834319526627219E-2"/>
    <n v="61.606515772801458"/>
  </r>
  <r>
    <x v="38"/>
    <x v="3"/>
    <x v="2"/>
    <x v="2"/>
    <s v="Southern Europe"/>
    <x v="0"/>
    <x v="1"/>
    <n v="442646.59"/>
    <n v="441713.91"/>
    <n v="2199"/>
    <n v="2151"/>
    <n v="287552.82"/>
    <n v="10436.48"/>
    <n v="3449407.48"/>
    <n v="18442"/>
    <n v="19"/>
    <n v="34"/>
    <n v="201.29449295134154"/>
    <n v="0.64962167674216131"/>
    <n v="1.0021115024428369"/>
    <n v="0.12832539865658318"/>
    <n v="1.5461573442473852E-2"/>
    <n v="42.413398962102171"/>
  </r>
  <r>
    <x v="38"/>
    <x v="3"/>
    <x v="2"/>
    <x v="2"/>
    <s v="Southern Europe"/>
    <x v="0"/>
    <x v="2"/>
    <n v="150808.85"/>
    <n v="144895.39000000001"/>
    <n v="994"/>
    <n v="947"/>
    <n v="104116.06"/>
    <n v="8380.85"/>
    <n v="1272830.26"/>
    <n v="8799"/>
    <n v="6"/>
    <n v="13"/>
    <n v="151.71916498993966"/>
    <n v="0.69038428447667355"/>
    <n v="1.0408119264525946"/>
    <n v="0.11848308037554041"/>
    <n v="1.3078470824949699E-2"/>
    <n v="17.994457602749126"/>
  </r>
  <r>
    <x v="38"/>
    <x v="3"/>
    <x v="2"/>
    <x v="2"/>
    <s v="Southern Europe"/>
    <x v="0"/>
    <x v="3"/>
    <n v="201261.28"/>
    <n v="195610.32"/>
    <n v="1614"/>
    <n v="1575"/>
    <n v="124238.77"/>
    <n v="6461.6"/>
    <n v="1691720.89"/>
    <n v="14513"/>
    <n v="10"/>
    <n v="28"/>
    <n v="124.69719950433705"/>
    <n v="0.61730090358165268"/>
    <n v="1.0288888643503062"/>
    <n v="0.11896837190442214"/>
    <n v="1.7348203221809171E-2"/>
    <n v="31.147282406834218"/>
  </r>
  <r>
    <x v="38"/>
    <x v="3"/>
    <x v="2"/>
    <x v="2"/>
    <s v="Southern Europe"/>
    <x v="1"/>
    <x v="0"/>
    <n v="361981.4"/>
    <n v="367553.73"/>
    <n v="4638"/>
    <n v="4665"/>
    <n v="188561.31"/>
    <n v="6998.17"/>
    <n v="3543390.79"/>
    <n v="47382"/>
    <n v="20"/>
    <n v="99"/>
    <n v="78.046873652436403"/>
    <n v="0.52091436189815277"/>
    <n v="0.98483941381849138"/>
    <n v="0.1021567818659934"/>
    <n v="2.1345407503234153E-2"/>
    <n v="51.725151003762413"/>
  </r>
  <r>
    <x v="38"/>
    <x v="3"/>
    <x v="2"/>
    <x v="2"/>
    <s v="Southern Europe"/>
    <x v="1"/>
    <x v="1"/>
    <n v="428807.19"/>
    <n v="426308.17"/>
    <n v="2130"/>
    <n v="2108"/>
    <n v="262196.43"/>
    <n v="10002.129999999999"/>
    <n v="3240183.83"/>
    <n v="17218"/>
    <n v="20"/>
    <n v="44"/>
    <n v="201.31792957746478"/>
    <n v="0.61145530232363876"/>
    <n v="1.0058620035360806"/>
    <n v="0.13234038946487797"/>
    <n v="2.0657276995305163E-2"/>
    <n v="42.87158735189405"/>
  </r>
  <r>
    <x v="38"/>
    <x v="3"/>
    <x v="2"/>
    <x v="2"/>
    <s v="Southern Europe"/>
    <x v="1"/>
    <x v="2"/>
    <n v="126794.46"/>
    <n v="120326.83"/>
    <n v="835"/>
    <n v="783"/>
    <n v="81326.240000000005"/>
    <n v="7161.85"/>
    <n v="1164543.6100000001"/>
    <n v="8493"/>
    <n v="5"/>
    <n v="10"/>
    <n v="151.8496526946108"/>
    <n v="0.64140215589860949"/>
    <n v="1.0537505226390491"/>
    <n v="0.10887909985612303"/>
    <n v="1.1976047904191617E-2"/>
    <n v="17.704149067629174"/>
  </r>
  <r>
    <x v="38"/>
    <x v="3"/>
    <x v="2"/>
    <x v="2"/>
    <s v="Southern Europe"/>
    <x v="1"/>
    <x v="3"/>
    <n v="162098.32999999999"/>
    <n v="158530.29999999999"/>
    <n v="1300"/>
    <n v="1250"/>
    <n v="93806.88"/>
    <n v="4786.2"/>
    <n v="1453137.63"/>
    <n v="12858"/>
    <n v="8"/>
    <n v="28"/>
    <n v="124.69102307692307"/>
    <n v="0.57870355604527213"/>
    <n v="1.0225069276977334"/>
    <n v="0.11155056937036308"/>
    <n v="2.1538461538461538E-2"/>
    <n v="33.867855501232711"/>
  </r>
  <r>
    <x v="38"/>
    <x v="3"/>
    <x v="2"/>
    <x v="2"/>
    <s v="Southern Europe"/>
    <x v="2"/>
    <x v="0"/>
    <n v="49070.42"/>
    <n v="51381.06"/>
    <n v="629"/>
    <n v="662"/>
    <n v="23030.28"/>
    <n v="801.76"/>
    <n v="649774.04"/>
    <n v="9008"/>
    <n v="2"/>
    <n v="10"/>
    <n v="78.013386327503966"/>
    <n v="0.46933121827773228"/>
    <n v="0.95502934349738988"/>
    <n v="7.5519206646051898E-2"/>
    <n v="1.5898251192368838E-2"/>
    <n v="61.203377569347431"/>
  </r>
  <r>
    <x v="38"/>
    <x v="3"/>
    <x v="2"/>
    <x v="2"/>
    <s v="Southern Europe"/>
    <x v="2"/>
    <x v="1"/>
    <n v="48998.32"/>
    <n v="47843.35"/>
    <n v="243"/>
    <n v="236"/>
    <n v="27049.23"/>
    <n v="1176.43"/>
    <n v="565780.43000000005"/>
    <n v="3165"/>
    <n v="3"/>
    <n v="4"/>
    <n v="201.63917695473251"/>
    <n v="0.55204402926467677"/>
    <n v="1.0241406590466595"/>
    <n v="8.6603066139986487E-2"/>
    <n v="1.646090534979424E-2"/>
    <n v="41.650008925307922"/>
  </r>
  <r>
    <x v="38"/>
    <x v="3"/>
    <x v="2"/>
    <x v="2"/>
    <s v="Southern Europe"/>
    <x v="2"/>
    <x v="2"/>
    <n v="16897.830000000002"/>
    <n v="15500.61"/>
    <n v="111"/>
    <n v="103"/>
    <n v="9875.1299999999992"/>
    <n v="968.66"/>
    <n v="211753.26"/>
    <n v="1565"/>
    <n v="1"/>
    <n v="3"/>
    <n v="152.23270270270271"/>
    <n v="0.58440225756798347"/>
    <n v="1.0901396783739479"/>
    <n v="7.9799621502875562E-2"/>
    <n v="2.7027027027027029E-2"/>
    <n v="17.444541944541946"/>
  </r>
  <r>
    <x v="38"/>
    <x v="3"/>
    <x v="2"/>
    <x v="2"/>
    <s v="Southern Europe"/>
    <x v="2"/>
    <x v="3"/>
    <n v="22840.58"/>
    <n v="23171.48"/>
    <n v="183"/>
    <n v="187"/>
    <n v="12189.98"/>
    <n v="736.94"/>
    <n v="266400.02"/>
    <n v="2422"/>
    <n v="1"/>
    <n v="5"/>
    <n v="124.81191256830603"/>
    <n v="0.53369835617134065"/>
    <n v="0.98571951381612233"/>
    <n v="8.5737906476133149E-2"/>
    <n v="2.7322404371584699E-2"/>
    <n v="30.993812250658127"/>
  </r>
  <r>
    <x v="38"/>
    <x v="3"/>
    <x v="2"/>
    <x v="3"/>
    <s v="Southern Europe"/>
    <x v="0"/>
    <x v="0"/>
    <n v="363289.52"/>
    <n v="355419.42"/>
    <n v="4655"/>
    <n v="4645"/>
    <n v="204822.71"/>
    <n v="6381.07"/>
    <n v="3375811.87"/>
    <n v="47810"/>
    <n v="19"/>
    <n v="70"/>
    <n v="78.042861439312574"/>
    <n v="0.56380021642242795"/>
    <n v="1.0221431344409937"/>
    <n v="0.10761545192386565"/>
    <n v="1.5037593984962405E-2"/>
    <n v="56.932382813540684"/>
  </r>
  <r>
    <x v="38"/>
    <x v="3"/>
    <x v="2"/>
    <x v="3"/>
    <s v="Southern Europe"/>
    <x v="0"/>
    <x v="1"/>
    <n v="380763.55"/>
    <n v="345337.69"/>
    <n v="1891"/>
    <n v="1699"/>
    <n v="252090.49"/>
    <n v="10049.959999999999"/>
    <n v="2979216.37"/>
    <n v="15405"/>
    <n v="17"/>
    <n v="41"/>
    <n v="201.35565838180855"/>
    <n v="0.66206570980862012"/>
    <n v="1.1025832425067765"/>
    <n v="0.1278066117769083"/>
    <n v="2.168164992067689E-2"/>
    <n v="37.887071192323155"/>
  </r>
  <r>
    <x v="38"/>
    <x v="3"/>
    <x v="2"/>
    <x v="3"/>
    <s v="Southern Europe"/>
    <x v="0"/>
    <x v="2"/>
    <n v="130552.05"/>
    <n v="114399.29"/>
    <n v="860"/>
    <n v="761"/>
    <n v="90085.84"/>
    <n v="7369.76"/>
    <n v="1084073.0900000001"/>
    <n v="7756"/>
    <n v="7"/>
    <n v="11"/>
    <n v="151.80470930232559"/>
    <n v="0.69003772824708609"/>
    <n v="1.1411963308513542"/>
    <n v="0.12042735052117196"/>
    <n v="1.2790697674418604E-2"/>
    <n v="17.714559225809253"/>
  </r>
  <r>
    <x v="38"/>
    <x v="3"/>
    <x v="2"/>
    <x v="3"/>
    <s v="Southern Europe"/>
    <x v="0"/>
    <x v="3"/>
    <n v="156574.10999999999"/>
    <n v="144335.76"/>
    <n v="1256"/>
    <n v="1146"/>
    <n v="99145.73"/>
    <n v="5027.18"/>
    <n v="1404014.06"/>
    <n v="12115"/>
    <n v="8"/>
    <n v="12"/>
    <n v="124.66091560509552"/>
    <n v="0.63321918291600066"/>
    <n v="1.0847908376967701"/>
    <n v="0.11151890458988707"/>
    <n v="9.5541401273885346E-3"/>
    <n v="31.14551498056564"/>
  </r>
  <r>
    <x v="38"/>
    <x v="3"/>
    <x v="2"/>
    <x v="3"/>
    <s v="Southern Europe"/>
    <x v="1"/>
    <x v="0"/>
    <n v="320432.34000000003"/>
    <n v="303914.8"/>
    <n v="4106"/>
    <n v="3938"/>
    <n v="167956.55"/>
    <n v="6113.69"/>
    <n v="3172733.96"/>
    <n v="42094"/>
    <n v="12"/>
    <n v="39"/>
    <n v="78.04002435460302"/>
    <n v="0.52415605116512265"/>
    <n v="1.0543492452489975"/>
    <n v="0.10099565360343041"/>
    <n v="9.4982951777886019E-3"/>
    <n v="52.412264933289066"/>
  </r>
  <r>
    <x v="38"/>
    <x v="3"/>
    <x v="2"/>
    <x v="3"/>
    <s v="Southern Europe"/>
    <x v="1"/>
    <x v="1"/>
    <n v="367061.03"/>
    <n v="340507.8"/>
    <n v="1823"/>
    <n v="1660"/>
    <n v="226816.23"/>
    <n v="8639.99"/>
    <n v="2946561.39"/>
    <n v="16529"/>
    <n v="16"/>
    <n v="35"/>
    <n v="201.34998902907296"/>
    <n v="0.61792511724821342"/>
    <n v="1.0779812679768277"/>
    <n v="0.12457267350537028"/>
    <n v="1.9199122325836534E-2"/>
    <n v="42.483964680514681"/>
  </r>
  <r>
    <x v="38"/>
    <x v="3"/>
    <x v="2"/>
    <x v="3"/>
    <s v="Southern Europe"/>
    <x v="1"/>
    <x v="2"/>
    <n v="121779.99"/>
    <n v="109744.29"/>
    <n v="802"/>
    <n v="718"/>
    <n v="78269.899999999994"/>
    <n v="6056.88"/>
    <n v="1066637"/>
    <n v="7498"/>
    <n v="5"/>
    <n v="14"/>
    <n v="151.8453740648379"/>
    <n v="0.64271560541267903"/>
    <n v="1.1096703983414538"/>
    <n v="0.11417191603141463"/>
    <n v="1.7456359102244388E-2"/>
    <n v="20.106059555414671"/>
  </r>
  <r>
    <x v="38"/>
    <x v="3"/>
    <x v="2"/>
    <x v="3"/>
    <s v="Southern Europe"/>
    <x v="1"/>
    <x v="3"/>
    <n v="158538.73000000001"/>
    <n v="153062.91"/>
    <n v="1272"/>
    <n v="1230"/>
    <n v="91883.98"/>
    <n v="4797.63"/>
    <n v="1337531.55"/>
    <n v="11071"/>
    <n v="8"/>
    <n v="15"/>
    <n v="124.63736635220127"/>
    <n v="0.57956803362812348"/>
    <n v="1.0357749633794366"/>
    <n v="0.11853083390817959"/>
    <n v="1.179245283018868E-2"/>
    <n v="33.045218159799738"/>
  </r>
  <r>
    <x v="38"/>
    <x v="3"/>
    <x v="2"/>
    <x v="3"/>
    <s v="Southern Europe"/>
    <x v="2"/>
    <x v="0"/>
    <n v="40730.42"/>
    <n v="40249.64"/>
    <n v="522"/>
    <n v="519"/>
    <n v="19224.5"/>
    <n v="737.21"/>
    <n v="574481.06000000006"/>
    <n v="7657"/>
    <n v="2"/>
    <n v="17"/>
    <n v="78.027624521072795"/>
    <n v="0.47199365977566649"/>
    <n v="1.0119449515573307"/>
    <n v="7.0899500150622879E-2"/>
    <n v="3.2567049808429116E-2"/>
    <n v="55.249413328630915"/>
  </r>
  <r>
    <x v="38"/>
    <x v="3"/>
    <x v="2"/>
    <x v="3"/>
    <s v="Southern Europe"/>
    <x v="2"/>
    <x v="1"/>
    <n v="43500.15"/>
    <n v="40393.94"/>
    <n v="216"/>
    <n v="201"/>
    <n v="23879.7"/>
    <n v="1084.68"/>
    <n v="470996.45"/>
    <n v="2622"/>
    <n v="2"/>
    <n v="7"/>
    <n v="201.38958333333335"/>
    <n v="0.54895672773542159"/>
    <n v="1.0768979208267377"/>
    <n v="9.2357702483744836E-2"/>
    <n v="3.2407407407407406E-2"/>
    <n v="40.104132094258212"/>
  </r>
  <r>
    <x v="38"/>
    <x v="3"/>
    <x v="2"/>
    <x v="3"/>
    <s v="Southern Europe"/>
    <x v="2"/>
    <x v="2"/>
    <n v="14945.14"/>
    <n v="13697.46"/>
    <n v="98"/>
    <n v="90"/>
    <n v="8642.48"/>
    <n v="786.65"/>
    <n v="187065.97"/>
    <n v="1387"/>
    <n v="1"/>
    <n v="2"/>
    <n v="152.50142857142856"/>
    <n v="0.57828029714007367"/>
    <n v="1.0910884207729024"/>
    <n v="7.9892350276215385E-2"/>
    <n v="2.0408163265306121E-2"/>
    <n v="18.998461831818471"/>
  </r>
  <r>
    <x v="38"/>
    <x v="3"/>
    <x v="2"/>
    <x v="3"/>
    <s v="Southern Europe"/>
    <x v="2"/>
    <x v="3"/>
    <n v="19678.599999999999"/>
    <n v="18206.78"/>
    <n v="158"/>
    <n v="148"/>
    <n v="10497.08"/>
    <n v="613.76"/>
    <n v="236586.42"/>
    <n v="2155"/>
    <n v="1"/>
    <n v="3"/>
    <n v="124.54810126582278"/>
    <n v="0.53342615836492435"/>
    <n v="1.0808391159776742"/>
    <n v="8.3177217018626834E-2"/>
    <n v="1.8987341772151899E-2"/>
    <n v="32.062369655891551"/>
  </r>
  <r>
    <x v="38"/>
    <x v="3"/>
    <x v="2"/>
    <x v="4"/>
    <s v="Western Europe"/>
    <x v="0"/>
    <x v="0"/>
    <n v="256061.51"/>
    <n v="254515.45"/>
    <n v="3281"/>
    <n v="3320"/>
    <n v="145660.16"/>
    <n v="4967.6899999999996"/>
    <n v="1825066.69"/>
    <n v="25969"/>
    <n v="10"/>
    <n v="72"/>
    <n v="78.043739713501978"/>
    <n v="0.56884832085853121"/>
    <n v="1.0060745231772767"/>
    <n v="0.14030254971121084"/>
    <n v="2.1944529106979579E-2"/>
    <n v="51.545388299189369"/>
  </r>
  <r>
    <x v="38"/>
    <x v="3"/>
    <x v="2"/>
    <x v="4"/>
    <s v="Western Europe"/>
    <x v="0"/>
    <x v="1"/>
    <n v="279436.46999999997"/>
    <n v="276708.95"/>
    <n v="1388"/>
    <n v="1365"/>
    <n v="184642.04"/>
    <n v="7261.32"/>
    <n v="1627164.95"/>
    <n v="8777"/>
    <n v="12"/>
    <n v="13"/>
    <n v="201.32310518731987"/>
    <n v="0.66076571894856828"/>
    <n v="1.0098569995657891"/>
    <n v="0.17173210988842894"/>
    <n v="9.3659942363112387E-3"/>
    <n v="38.482875014460177"/>
  </r>
  <r>
    <x v="38"/>
    <x v="3"/>
    <x v="2"/>
    <x v="4"/>
    <s v="Western Europe"/>
    <x v="0"/>
    <x v="2"/>
    <n v="86740.13"/>
    <n v="77582.759999999995"/>
    <n v="572"/>
    <n v="502"/>
    <n v="58935.25"/>
    <n v="4559.3599999999997"/>
    <n v="602451.5"/>
    <n v="4186"/>
    <n v="4"/>
    <n v="10"/>
    <n v="151.64358391608391"/>
    <n v="0.67944618021670011"/>
    <n v="1.1180335682824381"/>
    <n v="0.14397861072634063"/>
    <n v="1.7482517482517484E-2"/>
    <n v="19.024628456625493"/>
  </r>
  <r>
    <x v="38"/>
    <x v="3"/>
    <x v="2"/>
    <x v="4"/>
    <s v="Western Europe"/>
    <x v="0"/>
    <x v="3"/>
    <n v="109994.83"/>
    <n v="111705.5"/>
    <n v="882"/>
    <n v="884"/>
    <n v="67633.490000000005"/>
    <n v="3336.93"/>
    <n v="755629.67"/>
    <n v="6410"/>
    <n v="6"/>
    <n v="11"/>
    <n v="124.71069160997733"/>
    <n v="0.61487880839490372"/>
    <n v="0.98468589281637875"/>
    <n v="0.1455671135835627"/>
    <n v="1.2471655328798186E-2"/>
    <n v="32.962882050267766"/>
  </r>
  <r>
    <x v="38"/>
    <x v="3"/>
    <x v="2"/>
    <x v="4"/>
    <s v="Western Europe"/>
    <x v="1"/>
    <x v="0"/>
    <n v="242268.99"/>
    <n v="239102.65"/>
    <n v="3104"/>
    <n v="3014"/>
    <n v="127805.3"/>
    <n v="4133.5600000000004"/>
    <n v="1702247.28"/>
    <n v="23963"/>
    <n v="13"/>
    <n v="66"/>
    <n v="78.05057667525773"/>
    <n v="0.52753470429707083"/>
    <n v="1.0132425968511851"/>
    <n v="0.14232302958944953"/>
    <n v="2.1262886597938145E-2"/>
    <n v="58.610251212030299"/>
  </r>
  <r>
    <x v="38"/>
    <x v="3"/>
    <x v="2"/>
    <x v="4"/>
    <s v="Western Europe"/>
    <x v="1"/>
    <x v="1"/>
    <n v="242424.21"/>
    <n v="236155.11"/>
    <n v="1204"/>
    <n v="1189"/>
    <n v="149715.13"/>
    <n v="5665.13"/>
    <n v="1461569.63"/>
    <n v="7631"/>
    <n v="13"/>
    <n v="14"/>
    <n v="201.34901162790698"/>
    <n v="0.61757499385065551"/>
    <n v="1.0265465354529064"/>
    <n v="0.16586565909966261"/>
    <n v="1.1627906976744186E-2"/>
    <n v="42.792347218863469"/>
  </r>
  <r>
    <x v="38"/>
    <x v="3"/>
    <x v="2"/>
    <x v="4"/>
    <s v="Western Europe"/>
    <x v="1"/>
    <x v="2"/>
    <n v="83158.55"/>
    <n v="79180.25"/>
    <n v="548"/>
    <n v="519"/>
    <n v="53856.2"/>
    <n v="4932.24"/>
    <n v="567113.14"/>
    <n v="4030"/>
    <n v="3"/>
    <n v="8"/>
    <n v="151.7491788321168"/>
    <n v="0.64763274491919343"/>
    <n v="1.0502435897840687"/>
    <n v="0.14663484961748549"/>
    <n v="1.4598540145985401E-2"/>
    <n v="16.860199422574734"/>
  </r>
  <r>
    <x v="38"/>
    <x v="3"/>
    <x v="2"/>
    <x v="4"/>
    <s v="Western Europe"/>
    <x v="1"/>
    <x v="3"/>
    <n v="100575.17"/>
    <n v="99932.82"/>
    <n v="807"/>
    <n v="812"/>
    <n v="58520.6"/>
    <n v="3315.09"/>
    <n v="697738.07"/>
    <n v="6133"/>
    <n v="6"/>
    <n v="11"/>
    <n v="124.62846344485749"/>
    <n v="0.58185931975059058"/>
    <n v="1.0064278182082722"/>
    <n v="0.1441445928269329"/>
    <n v="1.3630731102850062E-2"/>
    <n v="30.338594125649678"/>
  </r>
  <r>
    <x v="38"/>
    <x v="3"/>
    <x v="2"/>
    <x v="4"/>
    <s v="Western Europe"/>
    <x v="2"/>
    <x v="0"/>
    <n v="37032.97"/>
    <n v="36980.76"/>
    <n v="474"/>
    <n v="471"/>
    <n v="17709.45"/>
    <n v="612.71"/>
    <n v="383004.07"/>
    <n v="5015"/>
    <n v="1"/>
    <n v="13"/>
    <n v="78.128628691983124"/>
    <n v="0.4782076619833624"/>
    <n v="1.001411815224998"/>
    <n v="9.669080017870306E-2"/>
    <n v="2.7426160337552744E-2"/>
    <n v="60.441269115894954"/>
  </r>
  <r>
    <x v="38"/>
    <x v="3"/>
    <x v="2"/>
    <x v="4"/>
    <s v="Western Europe"/>
    <x v="2"/>
    <x v="1"/>
    <n v="42439.69"/>
    <n v="41578.959999999999"/>
    <n v="211"/>
    <n v="209"/>
    <n v="23853.35"/>
    <n v="1158.56"/>
    <n v="348571.77"/>
    <n v="1819"/>
    <n v="2"/>
    <n v="3"/>
    <n v="201.13597156398106"/>
    <n v="0.56205288021660849"/>
    <n v="1.0207010949768827"/>
    <n v="0.12175308975824405"/>
    <n v="1.4218009478672985E-2"/>
    <n v="36.631413133545095"/>
  </r>
  <r>
    <x v="38"/>
    <x v="3"/>
    <x v="2"/>
    <x v="4"/>
    <s v="Western Europe"/>
    <x v="2"/>
    <x v="2"/>
    <n v="12749.1"/>
    <n v="11864.42"/>
    <n v="84"/>
    <n v="79"/>
    <n v="7320.45"/>
    <n v="769.76"/>
    <n v="121594.93"/>
    <n v="842"/>
    <n v="1"/>
    <n v="2"/>
    <n v="151.77500000000001"/>
    <n v="0.57419347248041031"/>
    <n v="1.0745658026266771"/>
    <n v="0.1048489439485676"/>
    <n v="2.3809523809523808E-2"/>
    <n v="16.562435044689256"/>
  </r>
  <r>
    <x v="38"/>
    <x v="3"/>
    <x v="2"/>
    <x v="4"/>
    <s v="Western Europe"/>
    <x v="2"/>
    <x v="3"/>
    <n v="15561.08"/>
    <n v="15687.05"/>
    <n v="125"/>
    <n v="124"/>
    <n v="8236.59"/>
    <n v="467.28"/>
    <n v="155648.37"/>
    <n v="1310"/>
    <n v="1"/>
    <n v="2"/>
    <n v="124.48864"/>
    <n v="0.52930709179568514"/>
    <n v="0.99196980949254321"/>
    <n v="9.9975862259270687E-2"/>
    <n v="1.6E-2"/>
    <n v="33.301403869200485"/>
  </r>
  <r>
    <x v="38"/>
    <x v="3"/>
    <x v="2"/>
    <x v="5"/>
    <s v="Central &amp; Eastern Europe"/>
    <x v="0"/>
    <x v="0"/>
    <n v="233354.77"/>
    <n v="227539.39"/>
    <n v="2990"/>
    <n v="2958"/>
    <n v="129923.23"/>
    <n v="4395.01"/>
    <n v="2489645.2400000002"/>
    <n v="34914"/>
    <n v="11"/>
    <n v="51"/>
    <n v="78.045073578595307"/>
    <n v="0.5567626922732285"/>
    <n v="1.0255576847595484"/>
    <n v="9.3730129197041726E-2"/>
    <n v="1.705685618729097E-2"/>
    <n v="53.095389999112626"/>
  </r>
  <r>
    <x v="38"/>
    <x v="3"/>
    <x v="2"/>
    <x v="5"/>
    <s v="Central &amp; Eastern Europe"/>
    <x v="0"/>
    <x v="1"/>
    <n v="232305.65"/>
    <n v="210707.12"/>
    <n v="1154"/>
    <n v="1046"/>
    <n v="154489.71"/>
    <n v="6004.06"/>
    <n v="2238581.66"/>
    <n v="12011"/>
    <n v="12"/>
    <n v="21"/>
    <n v="201.3047227036395"/>
    <n v="0.66502777698260884"/>
    <n v="1.1025049841694956"/>
    <n v="0.10377358760278595"/>
    <n v="1.8197573656845753E-2"/>
    <n v="38.691427134305783"/>
  </r>
  <r>
    <x v="38"/>
    <x v="3"/>
    <x v="2"/>
    <x v="5"/>
    <s v="Central &amp; Eastern Europe"/>
    <x v="0"/>
    <x v="2"/>
    <n v="83747.62"/>
    <n v="77220.98"/>
    <n v="552"/>
    <n v="502"/>
    <n v="58152.38"/>
    <n v="4728.2"/>
    <n v="792181.69"/>
    <n v="5465"/>
    <n v="5"/>
    <n v="6"/>
    <n v="151.71670289855072"/>
    <n v="0.69437650884884849"/>
    <n v="1.0845189998883722"/>
    <n v="0.10571769211176794"/>
    <n v="1.0869565217391304E-2"/>
    <n v="17.712368343132692"/>
  </r>
  <r>
    <x v="38"/>
    <x v="3"/>
    <x v="2"/>
    <x v="5"/>
    <s v="Central &amp; Eastern Europe"/>
    <x v="0"/>
    <x v="3"/>
    <n v="103174.37"/>
    <n v="94847.73"/>
    <n v="828"/>
    <n v="763"/>
    <n v="63474.57"/>
    <n v="3385.51"/>
    <n v="1063375.57"/>
    <n v="9061"/>
    <n v="5"/>
    <n v="13"/>
    <n v="124.60672705314009"/>
    <n v="0.61521645346610798"/>
    <n v="1.0877895549002596"/>
    <n v="9.7025334144172595E-2"/>
    <n v="1.570048309178744E-2"/>
    <n v="30.475281419933772"/>
  </r>
  <r>
    <x v="38"/>
    <x v="3"/>
    <x v="2"/>
    <x v="5"/>
    <s v="Central &amp; Eastern Europe"/>
    <x v="1"/>
    <x v="0"/>
    <n v="194019.01"/>
    <n v="190277.88"/>
    <n v="2486"/>
    <n v="2471"/>
    <n v="100162.29"/>
    <n v="3521.08"/>
    <n v="2306956.08"/>
    <n v="30697"/>
    <n v="8"/>
    <n v="54"/>
    <n v="78.044654062751405"/>
    <n v="0.5162498767517677"/>
    <n v="1.019661402576064"/>
    <n v="8.4101735478206416E-2"/>
    <n v="2.1721641190667738E-2"/>
    <n v="55.102130596294323"/>
  </r>
  <r>
    <x v="38"/>
    <x v="3"/>
    <x v="2"/>
    <x v="5"/>
    <s v="Central &amp; Eastern Europe"/>
    <x v="1"/>
    <x v="1"/>
    <n v="201058.92"/>
    <n v="189852.37"/>
    <n v="999"/>
    <n v="961"/>
    <n v="121256.97"/>
    <n v="4832.8900000000003"/>
    <n v="2004600.93"/>
    <n v="10463"/>
    <n v="8"/>
    <n v="10"/>
    <n v="201.26018018018019"/>
    <n v="0.60309172057623706"/>
    <n v="1.0590277066333174"/>
    <n v="0.10029872629062385"/>
    <n v="1.001001001001001E-2"/>
    <n v="41.602213168518219"/>
  </r>
  <r>
    <x v="38"/>
    <x v="3"/>
    <x v="2"/>
    <x v="5"/>
    <s v="Central &amp; Eastern Europe"/>
    <x v="1"/>
    <x v="2"/>
    <n v="73003.850000000006"/>
    <n v="62987.08"/>
    <n v="481"/>
    <n v="416"/>
    <n v="47428.34"/>
    <n v="3993.04"/>
    <n v="758651.5"/>
    <n v="5651"/>
    <n v="4"/>
    <n v="4"/>
    <n v="151.77515592515593"/>
    <n v="0.64966902430488249"/>
    <n v="1.1590289627650623"/>
    <n v="9.6228439540421401E-2"/>
    <n v="8.3160083160083165E-3"/>
    <n v="18.282774527678161"/>
  </r>
  <r>
    <x v="38"/>
    <x v="3"/>
    <x v="2"/>
    <x v="5"/>
    <s v="Central &amp; Eastern Europe"/>
    <x v="1"/>
    <x v="3"/>
    <n v="84739.75"/>
    <n v="82690.19"/>
    <n v="680"/>
    <n v="651"/>
    <n v="48668.67"/>
    <n v="2609.06"/>
    <n v="920860.24"/>
    <n v="7734"/>
    <n v="4"/>
    <n v="13"/>
    <n v="124.61727941176471"/>
    <n v="0.57433105478833724"/>
    <n v="1.0247860114966478"/>
    <n v="9.2022378987716966E-2"/>
    <n v="1.9117647058823531E-2"/>
    <n v="32.479034594834921"/>
  </r>
  <r>
    <x v="38"/>
    <x v="3"/>
    <x v="2"/>
    <x v="5"/>
    <s v="Central &amp; Eastern Europe"/>
    <x v="2"/>
    <x v="0"/>
    <n v="25461.48"/>
    <n v="25972.799999999999"/>
    <n v="326"/>
    <n v="331"/>
    <n v="11931.09"/>
    <n v="485.86"/>
    <n v="430245.97"/>
    <n v="5918"/>
    <n v="1"/>
    <n v="10"/>
    <n v="78.102699386503062"/>
    <n v="0.46859373453546299"/>
    <n v="0.98031325078543707"/>
    <n v="5.9178892483292757E-2"/>
    <n v="3.0674846625766871E-2"/>
    <n v="52.404972625859301"/>
  </r>
  <r>
    <x v="38"/>
    <x v="3"/>
    <x v="2"/>
    <x v="5"/>
    <s v="Central &amp; Eastern Europe"/>
    <x v="2"/>
    <x v="1"/>
    <n v="25366.23"/>
    <n v="24223.69"/>
    <n v="126"/>
    <n v="122"/>
    <n v="13917.29"/>
    <n v="658.92"/>
    <n v="355146.47"/>
    <n v="1812"/>
    <n v="1"/>
    <n v="4"/>
    <n v="201.31928571428571"/>
    <n v="0.54865425410082624"/>
    <n v="1.0471662244686917"/>
    <n v="7.142469978654159E-2"/>
    <n v="3.1746031746031744E-2"/>
    <n v="38.496676379530143"/>
  </r>
  <r>
    <x v="38"/>
    <x v="3"/>
    <x v="2"/>
    <x v="5"/>
    <s v="Central &amp; Eastern Europe"/>
    <x v="2"/>
    <x v="2"/>
    <n v="9358.1200000000008"/>
    <n v="8651.43"/>
    <n v="62"/>
    <n v="56"/>
    <n v="5363.33"/>
    <n v="512.1"/>
    <n v="131448.03"/>
    <n v="937"/>
    <n v="0"/>
    <n v="1"/>
    <n v="150.93741935483871"/>
    <n v="0.57312045581804882"/>
    <n v="1.0816847619410896"/>
    <n v="7.1192546590466213E-2"/>
    <n v="1.6129032258064516E-2"/>
    <n v="18.274008982620582"/>
  </r>
  <r>
    <x v="38"/>
    <x v="3"/>
    <x v="2"/>
    <x v="5"/>
    <s v="Central &amp; Eastern Europe"/>
    <x v="2"/>
    <x v="3"/>
    <n v="11133.97"/>
    <n v="10931.54"/>
    <n v="89"/>
    <n v="87"/>
    <n v="5909.95"/>
    <n v="306.62"/>
    <n v="170597.59"/>
    <n v="1509"/>
    <n v="0"/>
    <n v="3"/>
    <n v="125.10078651685393"/>
    <n v="0.53080347800470096"/>
    <n v="1.0185179764241816"/>
    <n v="6.5264521028696829E-2"/>
    <n v="3.3707865168539325E-2"/>
    <n v="36.311949644511117"/>
  </r>
  <r>
    <x v="38"/>
    <x v="3"/>
    <x v="2"/>
    <x v="6"/>
    <s v="DACH"/>
    <x v="0"/>
    <x v="0"/>
    <n v="221397.11"/>
    <n v="225769.66"/>
    <n v="2837"/>
    <n v="2863"/>
    <n v="125676.12"/>
    <n v="4229.41"/>
    <n v="1480818.54"/>
    <n v="21114"/>
    <n v="9"/>
    <n v="29"/>
    <n v="78.039164610504045"/>
    <n v="0.56765022813531762"/>
    <n v="0.98063269440189604"/>
    <n v="0.1495099527859774"/>
    <n v="1.0222065562213606E-2"/>
    <n v="52.34704367748693"/>
  </r>
  <r>
    <x v="38"/>
    <x v="3"/>
    <x v="2"/>
    <x v="6"/>
    <s v="DACH"/>
    <x v="0"/>
    <x v="1"/>
    <n v="241828.88"/>
    <n v="234550.77"/>
    <n v="1201"/>
    <n v="1174"/>
    <n v="160783.5"/>
    <n v="5714.14"/>
    <n v="1340171.24"/>
    <n v="7351"/>
    <n v="11"/>
    <n v="26"/>
    <n v="201.35626977518734"/>
    <n v="0.66486475891547769"/>
    <n v="1.0310299983240303"/>
    <n v="0.18044625401750899"/>
    <n v="2.1648626144879269E-2"/>
    <n v="42.321133188896319"/>
  </r>
  <r>
    <x v="38"/>
    <x v="3"/>
    <x v="2"/>
    <x v="6"/>
    <s v="DACH"/>
    <x v="0"/>
    <x v="2"/>
    <n v="78817.039999999994"/>
    <n v="73496.820000000007"/>
    <n v="519"/>
    <n v="489"/>
    <n v="54834.34"/>
    <n v="4094.5"/>
    <n v="469030.55"/>
    <n v="3337"/>
    <n v="4"/>
    <n v="11"/>
    <n v="151.86327552986512"/>
    <n v="0.69571681453655199"/>
    <n v="1.0723870774272952"/>
    <n v="0.16804244414356379"/>
    <n v="2.119460500963391E-2"/>
    <n v="19.249490780315057"/>
  </r>
  <r>
    <x v="38"/>
    <x v="3"/>
    <x v="2"/>
    <x v="6"/>
    <s v="DACH"/>
    <x v="0"/>
    <x v="3"/>
    <n v="99941.96"/>
    <n v="99385.52"/>
    <n v="802"/>
    <n v="793"/>
    <n v="62851.34"/>
    <n v="3137.64"/>
    <n v="625994.18000000005"/>
    <n v="5612"/>
    <n v="5"/>
    <n v="8"/>
    <n v="124.61591022443891"/>
    <n v="0.6288784010239542"/>
    <n v="1.0055988035279184"/>
    <n v="0.15965317760621991"/>
    <n v="9.9750623441396506E-3"/>
    <n v="31.852589844596579"/>
  </r>
  <r>
    <x v="38"/>
    <x v="3"/>
    <x v="2"/>
    <x v="6"/>
    <s v="DACH"/>
    <x v="1"/>
    <x v="0"/>
    <n v="187484.98"/>
    <n v="192692.4"/>
    <n v="2402"/>
    <n v="2498"/>
    <n v="97816.02"/>
    <n v="3121.72"/>
    <n v="1256125.29"/>
    <n v="16451"/>
    <n v="10"/>
    <n v="39"/>
    <n v="78.053696919233971"/>
    <n v="0.52172723382961128"/>
    <n v="0.97297547801573914"/>
    <n v="0.14925659207132116"/>
    <n v="1.6236469608659449E-2"/>
    <n v="60.058230718962633"/>
  </r>
  <r>
    <x v="38"/>
    <x v="3"/>
    <x v="2"/>
    <x v="6"/>
    <s v="DACH"/>
    <x v="1"/>
    <x v="1"/>
    <n v="190651.72"/>
    <n v="188384.19"/>
    <n v="947"/>
    <n v="954"/>
    <n v="117697.61"/>
    <n v="5128.28"/>
    <n v="1057802.29"/>
    <n v="5842"/>
    <n v="9"/>
    <n v="20"/>
    <n v="201.32177402323126"/>
    <n v="0.61734355189662071"/>
    <n v="1.0120367319571775"/>
    <n v="0.1802337939729739"/>
    <n v="2.1119324181626188E-2"/>
    <n v="37.176542622477712"/>
  </r>
  <r>
    <x v="38"/>
    <x v="3"/>
    <x v="2"/>
    <x v="6"/>
    <s v="DACH"/>
    <x v="1"/>
    <x v="2"/>
    <n v="60216.6"/>
    <n v="54930.09"/>
    <n v="397"/>
    <n v="363"/>
    <n v="39120.730000000003"/>
    <n v="3066.51"/>
    <n v="408727.22"/>
    <n v="2814"/>
    <n v="3"/>
    <n v="7"/>
    <n v="151.67909319899243"/>
    <n v="0.64966686926860706"/>
    <n v="1.0962406943079832"/>
    <n v="0.14732710975305241"/>
    <n v="1.7632241813602016E-2"/>
    <n v="19.636851013040882"/>
  </r>
  <r>
    <x v="38"/>
    <x v="3"/>
    <x v="2"/>
    <x v="6"/>
    <s v="DACH"/>
    <x v="1"/>
    <x v="3"/>
    <n v="76242.48"/>
    <n v="75981.62"/>
    <n v="612"/>
    <n v="612"/>
    <n v="44754.54"/>
    <n v="2449.61"/>
    <n v="508855.29"/>
    <n v="4532"/>
    <n v="3"/>
    <n v="11"/>
    <n v="124.57921568627451"/>
    <n v="0.58700267882157042"/>
    <n v="1.0034331987130571"/>
    <n v="0.14983135971721942"/>
    <n v="1.7973856209150325E-2"/>
    <n v="31.124334077669502"/>
  </r>
  <r>
    <x v="38"/>
    <x v="3"/>
    <x v="2"/>
    <x v="6"/>
    <s v="DACH"/>
    <x v="2"/>
    <x v="0"/>
    <n v="23975.18"/>
    <n v="24768.16"/>
    <n v="307"/>
    <n v="317"/>
    <n v="11467.33"/>
    <n v="459.57"/>
    <n v="221413.08"/>
    <n v="3023"/>
    <n v="1"/>
    <n v="7"/>
    <n v="78.095048859934849"/>
    <n v="0.47830005864398095"/>
    <n v="0.96798389545287178"/>
    <n v="0.10828258204077194"/>
    <n v="2.2801302931596091E-2"/>
    <n v="52.168722936658185"/>
  </r>
  <r>
    <x v="38"/>
    <x v="3"/>
    <x v="2"/>
    <x v="6"/>
    <s v="DACH"/>
    <x v="2"/>
    <x v="1"/>
    <n v="23500.400000000001"/>
    <n v="21958.799999999999"/>
    <n v="117"/>
    <n v="108"/>
    <n v="13198.88"/>
    <n v="532.76"/>
    <n v="194403.88"/>
    <n v="1010"/>
    <n v="1"/>
    <n v="2"/>
    <n v="200.85811965811968"/>
    <n v="0.5616449081717757"/>
    <n v="1.0702042005938395"/>
    <n v="0.12088441856201636"/>
    <n v="1.7094017094017096E-2"/>
    <n v="44.110668969141834"/>
  </r>
  <r>
    <x v="38"/>
    <x v="3"/>
    <x v="2"/>
    <x v="6"/>
    <s v="DACH"/>
    <x v="2"/>
    <x v="2"/>
    <n v="8435.85"/>
    <n v="7878.42"/>
    <n v="56"/>
    <n v="52"/>
    <n v="4905.04"/>
    <n v="492.8"/>
    <n v="75753.119999999995"/>
    <n v="562"/>
    <n v="0"/>
    <n v="2"/>
    <n v="150.64017857142858"/>
    <n v="0.58145178019997978"/>
    <n v="1.0707540344383772"/>
    <n v="0.11135976973621682"/>
    <n v="3.5714285714285712E-2"/>
    <n v="17.11820211038961"/>
  </r>
  <r>
    <x v="38"/>
    <x v="3"/>
    <x v="2"/>
    <x v="6"/>
    <s v="DACH"/>
    <x v="2"/>
    <x v="3"/>
    <n v="10568.16"/>
    <n v="10578.88"/>
    <n v="85"/>
    <n v="84"/>
    <n v="5587.93"/>
    <n v="343.8"/>
    <n v="93877.24"/>
    <n v="792"/>
    <n v="0"/>
    <n v="2"/>
    <n v="124.33129411764706"/>
    <n v="0.52875145720730954"/>
    <n v="0.99898666021355764"/>
    <n v="0.11257425122425839"/>
    <n v="2.3529411764705882E-2"/>
    <n v="30.739267015706805"/>
  </r>
  <r>
    <x v="39"/>
    <x v="3"/>
    <x v="3"/>
    <x v="0"/>
    <s v="DACH"/>
    <x v="0"/>
    <x v="0"/>
    <n v="1248352.73"/>
    <n v="1240712.8899999999"/>
    <n v="15995"/>
    <n v="15803"/>
    <n v="705009.67"/>
    <n v="20734.16"/>
    <n v="7090079.8399999999"/>
    <n v="92912"/>
    <n v="55"/>
    <n v="132"/>
    <n v="78.046435135979991"/>
    <n v="0.56475197518893561"/>
    <n v="1.0061576212043708"/>
    <n v="0.17607033463250818"/>
    <n v="8.2525789309159121E-3"/>
    <n v="60.207538188187996"/>
  </r>
  <r>
    <x v="39"/>
    <x v="3"/>
    <x v="3"/>
    <x v="0"/>
    <s v="DACH"/>
    <x v="0"/>
    <x v="1"/>
    <n v="1234439.81"/>
    <n v="1128623.8"/>
    <n v="6132"/>
    <n v="5700"/>
    <n v="817155.48"/>
    <n v="29975.55"/>
    <n v="6170967.9299999997"/>
    <n v="32384"/>
    <n v="49"/>
    <n v="81"/>
    <n v="201.3111236138291"/>
    <n v="0.66196462021100888"/>
    <n v="1.0937566707347479"/>
    <n v="0.20003990038561101"/>
    <n v="1.3209393346379647E-2"/>
    <n v="41.181556635324462"/>
  </r>
  <r>
    <x v="39"/>
    <x v="3"/>
    <x v="3"/>
    <x v="0"/>
    <s v="DACH"/>
    <x v="0"/>
    <x v="2"/>
    <n v="396534.32"/>
    <n v="364893.46"/>
    <n v="2613"/>
    <n v="2451"/>
    <n v="273166.92"/>
    <n v="20314.759999999998"/>
    <n v="2286081.65"/>
    <n v="16285"/>
    <n v="20"/>
    <n v="44"/>
    <n v="151.75442786069652"/>
    <n v="0.68888594560995375"/>
    <n v="1.0867125982471706"/>
    <n v="0.17345588684463656"/>
    <n v="1.6838882510524303E-2"/>
    <n v="19.519517828416387"/>
  </r>
  <r>
    <x v="39"/>
    <x v="3"/>
    <x v="3"/>
    <x v="0"/>
    <s v="DACH"/>
    <x v="0"/>
    <x v="3"/>
    <n v="573019.9"/>
    <n v="533649.85"/>
    <n v="4597"/>
    <n v="4210"/>
    <n v="358664.3"/>
    <n v="17267.59"/>
    <n v="2932120.38"/>
    <n v="24020"/>
    <n v="29"/>
    <n v="45"/>
    <n v="124.65083750271917"/>
    <n v="0.62591944887079831"/>
    <n v="1.0737750605570302"/>
    <n v="0.19542850420077229"/>
    <n v="9.7889928214052648E-3"/>
    <n v="33.184706146022691"/>
  </r>
  <r>
    <x v="39"/>
    <x v="3"/>
    <x v="3"/>
    <x v="0"/>
    <s v="DACH"/>
    <x v="1"/>
    <x v="0"/>
    <n v="982129.47"/>
    <n v="1007077.51"/>
    <n v="12584"/>
    <n v="12654"/>
    <n v="507309.54"/>
    <n v="18043.32"/>
    <n v="5823012.4699999997"/>
    <n v="80070"/>
    <n v="54"/>
    <n v="220"/>
    <n v="78.045889224411951"/>
    <n v="0.5165403905454542"/>
    <n v="0.97522728910905776"/>
    <n v="0.16866346672961874"/>
    <n v="1.7482517482517484E-2"/>
    <n v="54.431749256788663"/>
  </r>
  <r>
    <x v="39"/>
    <x v="3"/>
    <x v="3"/>
    <x v="0"/>
    <s v="DACH"/>
    <x v="1"/>
    <x v="1"/>
    <n v="955731.9"/>
    <n v="933127.74"/>
    <n v="4748"/>
    <n v="4614"/>
    <n v="587436.16"/>
    <n v="21613.19"/>
    <n v="5069326.76"/>
    <n v="26579"/>
    <n v="42"/>
    <n v="77"/>
    <n v="201.29147009267061"/>
    <n v="0.61464534143937233"/>
    <n v="1.0242240789026378"/>
    <n v="0.1885323131152824"/>
    <n v="1.6217354675652905E-2"/>
    <n v="44.219844456093711"/>
  </r>
  <r>
    <x v="39"/>
    <x v="3"/>
    <x v="3"/>
    <x v="0"/>
    <s v="DACH"/>
    <x v="1"/>
    <x v="2"/>
    <n v="355183.3"/>
    <n v="327616.37"/>
    <n v="2340"/>
    <n v="2187"/>
    <n v="229294.16"/>
    <n v="20242"/>
    <n v="2006733.75"/>
    <n v="13665"/>
    <n v="13"/>
    <n v="33"/>
    <n v="151.78773504273505"/>
    <n v="0.64556571212666813"/>
    <n v="1.0841439333449669"/>
    <n v="0.17699572750993997"/>
    <n v="1.4102564102564103E-2"/>
    <n v="17.546848137535815"/>
  </r>
  <r>
    <x v="39"/>
    <x v="3"/>
    <x v="3"/>
    <x v="0"/>
    <s v="DACH"/>
    <x v="1"/>
    <x v="3"/>
    <n v="441925.81"/>
    <n v="408622.04"/>
    <n v="3545"/>
    <n v="3223"/>
    <n v="258264.83"/>
    <n v="13966.83"/>
    <n v="2507005.11"/>
    <n v="21692"/>
    <n v="25"/>
    <n v="53"/>
    <n v="124.66172355430183"/>
    <n v="0.58440766335869809"/>
    <n v="1.0815026277094599"/>
    <n v="0.17627638979962032"/>
    <n v="1.4950634696755994E-2"/>
    <n v="31.641096082647245"/>
  </r>
  <r>
    <x v="39"/>
    <x v="3"/>
    <x v="3"/>
    <x v="0"/>
    <s v="DACH"/>
    <x v="2"/>
    <x v="0"/>
    <n v="136453.07999999999"/>
    <n v="134391.9"/>
    <n v="1748"/>
    <n v="1698"/>
    <n v="64992.3"/>
    <n v="2471.8200000000002"/>
    <n v="1120267.75"/>
    <n v="14812"/>
    <n v="6"/>
    <n v="45"/>
    <n v="78.062402745995414"/>
    <n v="0.47629778675571127"/>
    <n v="1.0153370850475363"/>
    <n v="0.12180398837688579"/>
    <n v="2.5743707093821511E-2"/>
    <n v="55.203485690705627"/>
  </r>
  <r>
    <x v="39"/>
    <x v="3"/>
    <x v="3"/>
    <x v="0"/>
    <s v="DACH"/>
    <x v="2"/>
    <x v="1"/>
    <n v="128250.42"/>
    <n v="123898.98"/>
    <n v="637"/>
    <n v="615"/>
    <n v="70430.539999999994"/>
    <n v="2979.67"/>
    <n v="909035.69"/>
    <n v="4724"/>
    <n v="5"/>
    <n v="13"/>
    <n v="201.33503924646783"/>
    <n v="0.54916420546614975"/>
    <n v="1.0351208702444523"/>
    <n v="0.14108403158516253"/>
    <n v="2.0408163265306121E-2"/>
    <n v="43.041820067322888"/>
  </r>
  <r>
    <x v="39"/>
    <x v="3"/>
    <x v="3"/>
    <x v="0"/>
    <s v="DACH"/>
    <x v="2"/>
    <x v="2"/>
    <n v="43468.99"/>
    <n v="38771.32"/>
    <n v="286"/>
    <n v="260"/>
    <n v="25091.49"/>
    <n v="2425.59"/>
    <n v="345946.31"/>
    <n v="2346"/>
    <n v="2"/>
    <n v="7"/>
    <n v="151.98947552447552"/>
    <n v="0.57722735218830723"/>
    <n v="1.1211635301557956"/>
    <n v="0.12565241698921431"/>
    <n v="2.4475524475524476E-2"/>
    <n v="17.920996541047742"/>
  </r>
  <r>
    <x v="39"/>
    <x v="3"/>
    <x v="3"/>
    <x v="0"/>
    <s v="DACH"/>
    <x v="2"/>
    <x v="3"/>
    <n v="53881.54"/>
    <n v="52643.37"/>
    <n v="432"/>
    <n v="431"/>
    <n v="28503.119999999999"/>
    <n v="1558.38"/>
    <n v="441599.18"/>
    <n v="3864"/>
    <n v="2"/>
    <n v="12"/>
    <n v="124.72578703703704"/>
    <n v="0.52899601607526436"/>
    <n v="1.0235199608231766"/>
    <n v="0.12201458345099282"/>
    <n v="2.7777777777777776E-2"/>
    <n v="34.575353893145447"/>
  </r>
  <r>
    <x v="39"/>
    <x v="3"/>
    <x v="3"/>
    <x v="1"/>
    <s v="Western Europe"/>
    <x v="0"/>
    <x v="0"/>
    <n v="596154.64"/>
    <n v="648106.11"/>
    <n v="7638"/>
    <n v="8280"/>
    <n v="334706.03000000003"/>
    <n v="9724.9"/>
    <n v="4996263.21"/>
    <n v="66636"/>
    <n v="22"/>
    <n v="77"/>
    <n v="78.051144278606969"/>
    <n v="0.56144162528031316"/>
    <n v="0.91984110441421396"/>
    <n v="0.11932010283341338"/>
    <n v="1.0081173081958628E-2"/>
    <n v="61.301878682557152"/>
  </r>
  <r>
    <x v="39"/>
    <x v="3"/>
    <x v="3"/>
    <x v="1"/>
    <s v="Western Europe"/>
    <x v="0"/>
    <x v="1"/>
    <n v="654726.9"/>
    <n v="691501.47"/>
    <n v="3252"/>
    <n v="3379"/>
    <n v="431183.91"/>
    <n v="15456.29"/>
    <n v="4489664.3899999997"/>
    <n v="24081"/>
    <n v="34"/>
    <n v="56"/>
    <n v="201.33053505535057"/>
    <n v="0.65857063456534315"/>
    <n v="0.94681924537340467"/>
    <n v="0.1458298088958048"/>
    <n v="1.7220172201722016E-2"/>
    <n v="42.359900079514553"/>
  </r>
  <r>
    <x v="39"/>
    <x v="3"/>
    <x v="3"/>
    <x v="1"/>
    <s v="Western Europe"/>
    <x v="0"/>
    <x v="2"/>
    <n v="234944.51"/>
    <n v="233103.54"/>
    <n v="1548"/>
    <n v="1566"/>
    <n v="159669.44"/>
    <n v="13515.62"/>
    <n v="1708827.18"/>
    <n v="11514"/>
    <n v="10"/>
    <n v="17"/>
    <n v="151.7729392764858"/>
    <n v="0.67960489904616195"/>
    <n v="1.0078976492592091"/>
    <n v="0.13748874827704929"/>
    <n v="1.0981912144702842E-2"/>
    <n v="17.383184049270401"/>
  </r>
  <r>
    <x v="39"/>
    <x v="3"/>
    <x v="3"/>
    <x v="1"/>
    <s v="Western Europe"/>
    <x v="0"/>
    <x v="3"/>
    <n v="285105.58"/>
    <n v="286463.62"/>
    <n v="2287"/>
    <n v="2307"/>
    <n v="179490.75"/>
    <n v="8690.4599999999991"/>
    <n v="2122786.85"/>
    <n v="17887"/>
    <n v="14"/>
    <n v="32"/>
    <n v="124.66356799300394"/>
    <n v="0.62955888130986415"/>
    <n v="0.99525929330921681"/>
    <n v="0.13430721035416252"/>
    <n v="1.3992129427197202E-2"/>
    <n v="32.806730598840574"/>
  </r>
  <r>
    <x v="39"/>
    <x v="3"/>
    <x v="3"/>
    <x v="1"/>
    <s v="Western Europe"/>
    <x v="1"/>
    <x v="0"/>
    <n v="620821.09"/>
    <n v="686108.11"/>
    <n v="7954"/>
    <n v="8798"/>
    <n v="322336.21000000002"/>
    <n v="11976.81"/>
    <n v="5024117.99"/>
    <n v="67273"/>
    <n v="34"/>
    <n v="113"/>
    <n v="78.051431983907463"/>
    <n v="0.51920950365909768"/>
    <n v="0.90484441293078433"/>
    <n v="0.12356817479917503"/>
    <n v="1.4206688458637163E-2"/>
    <n v="51.83526247807221"/>
  </r>
  <r>
    <x v="39"/>
    <x v="3"/>
    <x v="3"/>
    <x v="1"/>
    <s v="Western Europe"/>
    <x v="1"/>
    <x v="1"/>
    <n v="647279.21"/>
    <n v="654640.67000000004"/>
    <n v="3215"/>
    <n v="3240"/>
    <n v="391965.09"/>
    <n v="16081.74"/>
    <n v="4427022.12"/>
    <n v="22459"/>
    <n v="36"/>
    <n v="30"/>
    <n v="201.33101399688957"/>
    <n v="0.60555797860400928"/>
    <n v="0.98875496079398784"/>
    <n v="0.1462109726255445"/>
    <n v="9.3312597200622092E-3"/>
    <n v="40.249326876320595"/>
  </r>
  <r>
    <x v="39"/>
    <x v="3"/>
    <x v="3"/>
    <x v="1"/>
    <s v="Western Europe"/>
    <x v="1"/>
    <x v="2"/>
    <n v="213734.68"/>
    <n v="215644.36"/>
    <n v="1408"/>
    <n v="1408"/>
    <n v="137310.6"/>
    <n v="10634.43"/>
    <n v="1639851.75"/>
    <n v="11290"/>
    <n v="10"/>
    <n v="29"/>
    <n v="151.80019886363635"/>
    <n v="0.64243481684862747"/>
    <n v="0.99114430815626253"/>
    <n v="0.13033780645110143"/>
    <n v="2.0596590909090908E-2"/>
    <n v="20.098367284377254"/>
  </r>
  <r>
    <x v="39"/>
    <x v="3"/>
    <x v="3"/>
    <x v="1"/>
    <s v="Western Europe"/>
    <x v="1"/>
    <x v="3"/>
    <n v="263026.99"/>
    <n v="275204.07"/>
    <n v="2110"/>
    <n v="2222"/>
    <n v="155146.42000000001"/>
    <n v="7271.29"/>
    <n v="2062761.1"/>
    <n v="17950"/>
    <n v="14"/>
    <n v="38"/>
    <n v="124.65734123222748"/>
    <n v="0.5898498097096424"/>
    <n v="0.95575254392131626"/>
    <n v="0.12751209531729096"/>
    <n v="1.8009478672985781E-2"/>
    <n v="36.173359885247322"/>
  </r>
  <r>
    <x v="39"/>
    <x v="3"/>
    <x v="3"/>
    <x v="1"/>
    <s v="Western Europe"/>
    <x v="2"/>
    <x v="0"/>
    <n v="79199.72"/>
    <n v="82600.73"/>
    <n v="1015"/>
    <n v="1075"/>
    <n v="37359.019999999997"/>
    <n v="1423.82"/>
    <n v="881197.88"/>
    <n v="12077"/>
    <n v="3"/>
    <n v="22"/>
    <n v="78.029280788177346"/>
    <n v="0.47170646562891883"/>
    <n v="0.95882590868143669"/>
    <n v="8.9877338334041379E-2"/>
    <n v="2.167487684729064E-2"/>
    <n v="55.62481212512818"/>
  </r>
  <r>
    <x v="39"/>
    <x v="3"/>
    <x v="3"/>
    <x v="1"/>
    <s v="Western Europe"/>
    <x v="2"/>
    <x v="1"/>
    <n v="76366.509999999995"/>
    <n v="79123.67"/>
    <n v="379"/>
    <n v="393"/>
    <n v="42835.31"/>
    <n v="1989.94"/>
    <n v="713361.82"/>
    <n v="3836"/>
    <n v="3"/>
    <n v="7"/>
    <n v="201.49474934036937"/>
    <n v="0.56091747547452409"/>
    <n v="0.96515379026276205"/>
    <n v="0.1070515800803581"/>
    <n v="1.8469656992084433E-2"/>
    <n v="38.376287727268156"/>
  </r>
  <r>
    <x v="39"/>
    <x v="3"/>
    <x v="3"/>
    <x v="1"/>
    <s v="Western Europe"/>
    <x v="2"/>
    <x v="2"/>
    <n v="24589.38"/>
    <n v="24853.72"/>
    <n v="162"/>
    <n v="166"/>
    <n v="14149.28"/>
    <n v="1363.86"/>
    <n v="285148.93"/>
    <n v="1933"/>
    <n v="1"/>
    <n v="4"/>
    <n v="151.78629629629631"/>
    <n v="0.57542239779937521"/>
    <n v="0.98936416761756385"/>
    <n v="8.6233464035793517E-2"/>
    <n v="2.4691358024691357E-2"/>
    <n v="18.02925520214685"/>
  </r>
  <r>
    <x v="39"/>
    <x v="3"/>
    <x v="3"/>
    <x v="1"/>
    <s v="Western Europe"/>
    <x v="2"/>
    <x v="3"/>
    <n v="31804.18"/>
    <n v="32781.17"/>
    <n v="255"/>
    <n v="264"/>
    <n v="16764.93"/>
    <n v="905.56"/>
    <n v="351970.97"/>
    <n v="2998"/>
    <n v="2"/>
    <n v="6"/>
    <n v="124.72227450980392"/>
    <n v="0.52712976721927751"/>
    <n v="0.97019660982204114"/>
    <n v="9.0360236243347006E-2"/>
    <n v="2.3529411764705882E-2"/>
    <n v="35.121007995052786"/>
  </r>
  <r>
    <x v="39"/>
    <x v="3"/>
    <x v="3"/>
    <x v="2"/>
    <s v="Southern Europe"/>
    <x v="0"/>
    <x v="0"/>
    <n v="442957.21"/>
    <n v="452713.69"/>
    <n v="5675"/>
    <n v="5794"/>
    <n v="250607.42"/>
    <n v="7268.01"/>
    <n v="4068986.89"/>
    <n v="55034"/>
    <n v="21"/>
    <n v="92"/>
    <n v="78.054133920704857"/>
    <n v="0.56575988457214632"/>
    <n v="0.97844889559226722"/>
    <n v="0.10886179335908354"/>
    <n v="1.6211453744493391E-2"/>
    <n v="60.946147569967572"/>
  </r>
  <r>
    <x v="39"/>
    <x v="3"/>
    <x v="3"/>
    <x v="2"/>
    <s v="Southern Europe"/>
    <x v="0"/>
    <x v="1"/>
    <n v="476818.4"/>
    <n v="477814.94"/>
    <n v="2369"/>
    <n v="2380"/>
    <n v="316650.55"/>
    <n v="11122.74"/>
    <n v="3477939.28"/>
    <n v="18520"/>
    <n v="26"/>
    <n v="31"/>
    <n v="201.27412410299706"/>
    <n v="0.66409045875746398"/>
    <n v="0.99791438082702066"/>
    <n v="0.13709796566661164"/>
    <n v="1.3085690164626424E-2"/>
    <n v="42.868789524883262"/>
  </r>
  <r>
    <x v="39"/>
    <x v="3"/>
    <x v="3"/>
    <x v="2"/>
    <s v="Southern Europe"/>
    <x v="0"/>
    <x v="2"/>
    <n v="148075.32"/>
    <n v="142872.63"/>
    <n v="976"/>
    <n v="957"/>
    <n v="100456.12"/>
    <n v="8665.77"/>
    <n v="1330741.1299999999"/>
    <n v="9893"/>
    <n v="8"/>
    <n v="15"/>
    <n v="151.71651639344262"/>
    <n v="0.67841231070782082"/>
    <n v="1.036414882262614"/>
    <n v="0.11127282133377814"/>
    <n v="1.5368852459016393E-2"/>
    <n v="17.087381732956217"/>
  </r>
  <r>
    <x v="39"/>
    <x v="3"/>
    <x v="3"/>
    <x v="2"/>
    <s v="Southern Europe"/>
    <x v="0"/>
    <x v="3"/>
    <n v="189372.16"/>
    <n v="186580.69"/>
    <n v="1519"/>
    <n v="1469"/>
    <n v="117565.98"/>
    <n v="5465.67"/>
    <n v="1682278.12"/>
    <n v="14054"/>
    <n v="7"/>
    <n v="19"/>
    <n v="124.66896642527979"/>
    <n v="0.62081976569311981"/>
    <n v="1.014961194537334"/>
    <n v="0.11256887773110905"/>
    <n v="1.2508229098090849E-2"/>
    <n v="34.647565623244724"/>
  </r>
  <r>
    <x v="39"/>
    <x v="3"/>
    <x v="3"/>
    <x v="2"/>
    <s v="Southern Europe"/>
    <x v="1"/>
    <x v="0"/>
    <n v="371156.68"/>
    <n v="392914.19"/>
    <n v="4755"/>
    <n v="5059"/>
    <n v="194069.49"/>
    <n v="6626.78"/>
    <n v="3576732.85"/>
    <n v="49672"/>
    <n v="18"/>
    <n v="97"/>
    <n v="78.056084121976866"/>
    <n v="0.5228775351692444"/>
    <n v="0.94462528828495607"/>
    <n v="0.10376975177220742"/>
    <n v="2.0399579390115666E-2"/>
    <n v="56.008601462550438"/>
  </r>
  <r>
    <x v="39"/>
    <x v="3"/>
    <x v="3"/>
    <x v="2"/>
    <s v="Southern Europe"/>
    <x v="1"/>
    <x v="1"/>
    <n v="373330.11"/>
    <n v="363739"/>
    <n v="1854"/>
    <n v="1787"/>
    <n v="227033.46"/>
    <n v="10238.6"/>
    <n v="3106145.99"/>
    <n v="15778"/>
    <n v="19"/>
    <n v="33"/>
    <n v="201.36467637540451"/>
    <n v="0.60813058984178903"/>
    <n v="1.0263681101009239"/>
    <n v="0.12019078021506643"/>
    <n v="1.7799352750809062E-2"/>
    <n v="36.463003730978841"/>
  </r>
  <r>
    <x v="39"/>
    <x v="3"/>
    <x v="3"/>
    <x v="2"/>
    <s v="Southern Europe"/>
    <x v="1"/>
    <x v="2"/>
    <n v="130145.07"/>
    <n v="120836.5"/>
    <n v="858"/>
    <n v="807"/>
    <n v="83325.64"/>
    <n v="7768.12"/>
    <n v="1193519.54"/>
    <n v="8168"/>
    <n v="6"/>
    <n v="7"/>
    <n v="151.68423076923077"/>
    <n v="0.64025198956825635"/>
    <n v="1.0770344225461679"/>
    <n v="0.10904309953735655"/>
    <n v="8.1585081585081581E-3"/>
    <n v="16.753740930881605"/>
  </r>
  <r>
    <x v="39"/>
    <x v="3"/>
    <x v="3"/>
    <x v="2"/>
    <s v="Southern Europe"/>
    <x v="1"/>
    <x v="3"/>
    <n v="166650.66"/>
    <n v="163318.66"/>
    <n v="1337"/>
    <n v="1303"/>
    <n v="96180.65"/>
    <n v="4716.22"/>
    <n v="1465865.01"/>
    <n v="13360"/>
    <n v="8"/>
    <n v="23"/>
    <n v="124.64522064323111"/>
    <n v="0.57713932846110538"/>
    <n v="1.0204018328340436"/>
    <n v="0.11368758982793375"/>
    <n v="1.7202692595362751E-2"/>
    <n v="35.335641679141347"/>
  </r>
  <r>
    <x v="39"/>
    <x v="3"/>
    <x v="3"/>
    <x v="2"/>
    <s v="Southern Europe"/>
    <x v="2"/>
    <x v="0"/>
    <n v="51898.73"/>
    <n v="54597.37"/>
    <n v="665"/>
    <n v="709"/>
    <n v="24525.89"/>
    <n v="840.82"/>
    <n v="685206.42"/>
    <n v="9762"/>
    <n v="2"/>
    <n v="21"/>
    <n v="78.043203007518798"/>
    <n v="0.47257206486555642"/>
    <n v="0.95057197810077665"/>
    <n v="7.5741745093398274E-2"/>
    <n v="3.1578947368421054E-2"/>
    <n v="61.723948050712401"/>
  </r>
  <r>
    <x v="39"/>
    <x v="3"/>
    <x v="3"/>
    <x v="2"/>
    <s v="Southern Europe"/>
    <x v="2"/>
    <x v="1"/>
    <n v="50347.4"/>
    <n v="48600.21"/>
    <n v="250"/>
    <n v="237"/>
    <n v="28227.43"/>
    <n v="1140.6600000000001"/>
    <n v="582522.39"/>
    <n v="2964"/>
    <n v="2"/>
    <n v="6"/>
    <n v="201.3896"/>
    <n v="0.56065318169359291"/>
    <n v="1.0359502561820206"/>
    <n v="8.6429982545391942E-2"/>
    <n v="2.4E-2"/>
    <n v="44.138831904336087"/>
  </r>
  <r>
    <x v="39"/>
    <x v="3"/>
    <x v="3"/>
    <x v="2"/>
    <s v="Southern Europe"/>
    <x v="2"/>
    <x v="2"/>
    <n v="16413.57"/>
    <n v="14879.15"/>
    <n v="108"/>
    <n v="99"/>
    <n v="9405.68"/>
    <n v="947.46"/>
    <n v="209926.52"/>
    <n v="1475"/>
    <n v="1"/>
    <n v="3"/>
    <n v="151.97749999999999"/>
    <n v="0.5730429151001275"/>
    <n v="1.1031255145623238"/>
    <n v="7.8187215221783318E-2"/>
    <n v="2.7777777777777776E-2"/>
    <n v="17.323760369830914"/>
  </r>
  <r>
    <x v="39"/>
    <x v="3"/>
    <x v="3"/>
    <x v="2"/>
    <s v="Southern Europe"/>
    <x v="2"/>
    <x v="3"/>
    <n v="21709.91"/>
    <n v="22601.919999999998"/>
    <n v="174"/>
    <n v="179"/>
    <n v="11560.63"/>
    <n v="634.84"/>
    <n v="269087.57"/>
    <n v="2263"/>
    <n v="1"/>
    <n v="5"/>
    <n v="124.76959770114942"/>
    <n v="0.53250474092246347"/>
    <n v="0.96053388384703609"/>
    <n v="8.0679720731804891E-2"/>
    <n v="2.8735632183908046E-2"/>
    <n v="34.197451326318443"/>
  </r>
  <r>
    <x v="39"/>
    <x v="3"/>
    <x v="3"/>
    <x v="3"/>
    <s v="Southern Europe"/>
    <x v="0"/>
    <x v="0"/>
    <n v="401145.46"/>
    <n v="402208.79"/>
    <n v="5140"/>
    <n v="5179"/>
    <n v="225799.56"/>
    <n v="7267.2"/>
    <n v="3515312.31"/>
    <n v="51137"/>
    <n v="20"/>
    <n v="47"/>
    <n v="78.043863813229578"/>
    <n v="0.56288698867488118"/>
    <n v="0.99735627359113666"/>
    <n v="0.11411374712251385"/>
    <n v="9.1439688715953312E-3"/>
    <n v="55.199452333773671"/>
  </r>
  <r>
    <x v="39"/>
    <x v="3"/>
    <x v="3"/>
    <x v="3"/>
    <s v="Southern Europe"/>
    <x v="0"/>
    <x v="1"/>
    <n v="375499.97"/>
    <n v="339739.36"/>
    <n v="1865"/>
    <n v="1675"/>
    <n v="249333.61"/>
    <n v="9570.4500000000007"/>
    <n v="2917939.06"/>
    <n v="15488"/>
    <n v="20"/>
    <n v="40"/>
    <n v="201.34046648793563"/>
    <n v="0.66400434066612579"/>
    <n v="1.1052589549824312"/>
    <n v="0.12868670739134627"/>
    <n v="2.1447721179624665E-2"/>
    <n v="39.235351524745433"/>
  </r>
  <r>
    <x v="39"/>
    <x v="3"/>
    <x v="3"/>
    <x v="3"/>
    <s v="Southern Europe"/>
    <x v="0"/>
    <x v="2"/>
    <n v="137252.31"/>
    <n v="118365.37"/>
    <n v="904"/>
    <n v="795"/>
    <n v="95441.58"/>
    <n v="7346.02"/>
    <n v="1152394.06"/>
    <n v="8481"/>
    <n v="5"/>
    <n v="13"/>
    <n v="151.82777654867257"/>
    <n v="0.69537321448360323"/>
    <n v="1.1595647443166865"/>
    <n v="0.11910188950470639"/>
    <n v="1.4380530973451327E-2"/>
    <n v="18.683900942278946"/>
  </r>
  <r>
    <x v="39"/>
    <x v="3"/>
    <x v="3"/>
    <x v="3"/>
    <s v="Southern Europe"/>
    <x v="0"/>
    <x v="3"/>
    <n v="165920.35999999999"/>
    <n v="156546.79999999999"/>
    <n v="1331"/>
    <n v="1258"/>
    <n v="102417.68"/>
    <n v="5238.84"/>
    <n v="1451062.44"/>
    <n v="12035"/>
    <n v="9"/>
    <n v="11"/>
    <n v="124.65842223891809"/>
    <n v="0.61727011681990085"/>
    <n v="1.0598770463529117"/>
    <n v="0.11434405262395186"/>
    <n v="8.2644628099173556E-3"/>
    <n v="31.671202021821621"/>
  </r>
  <r>
    <x v="39"/>
    <x v="3"/>
    <x v="3"/>
    <x v="3"/>
    <s v="Southern Europe"/>
    <x v="1"/>
    <x v="0"/>
    <n v="371110.76"/>
    <n v="372913.7"/>
    <n v="4755"/>
    <n v="4774"/>
    <n v="191713.13"/>
    <n v="6081.68"/>
    <n v="3424575.33"/>
    <n v="45100"/>
    <n v="20"/>
    <n v="43"/>
    <n v="78.046426919032598"/>
    <n v="0.51659275521949299"/>
    <n v="0.99516526209683365"/>
    <n v="0.10836694312109058"/>
    <n v="9.0431125131440592E-3"/>
    <n v="61.021092855921388"/>
  </r>
  <r>
    <x v="39"/>
    <x v="3"/>
    <x v="3"/>
    <x v="3"/>
    <s v="Southern Europe"/>
    <x v="1"/>
    <x v="1"/>
    <n v="364125.27"/>
    <n v="339583.22"/>
    <n v="1809"/>
    <n v="1708"/>
    <n v="221507.32"/>
    <n v="8474.1"/>
    <n v="2896012.57"/>
    <n v="15158"/>
    <n v="16"/>
    <n v="17"/>
    <n v="201.28538971807629"/>
    <n v="0.60832723859016979"/>
    <n v="1.0722710916045852"/>
    <n v="0.12573331820862921"/>
    <n v="9.3974571586511891E-3"/>
    <n v="42.969196728856161"/>
  </r>
  <r>
    <x v="39"/>
    <x v="3"/>
    <x v="3"/>
    <x v="3"/>
    <s v="Southern Europe"/>
    <x v="1"/>
    <x v="2"/>
    <n v="129417.4"/>
    <n v="112783.73"/>
    <n v="853"/>
    <n v="745"/>
    <n v="83859.97"/>
    <n v="7529.37"/>
    <n v="1115025.3899999999"/>
    <n v="7501"/>
    <n v="6"/>
    <n v="18"/>
    <n v="151.72028135990621"/>
    <n v="0.64798064247929577"/>
    <n v="1.1474828860510289"/>
    <n v="0.11606677404897479"/>
    <n v="2.1101992966002344E-2"/>
    <n v="17.188343779094399"/>
  </r>
  <r>
    <x v="39"/>
    <x v="3"/>
    <x v="3"/>
    <x v="3"/>
    <s v="Southern Europe"/>
    <x v="1"/>
    <x v="3"/>
    <n v="162435.45000000001"/>
    <n v="152741.1"/>
    <n v="1303"/>
    <n v="1230"/>
    <n v="95794.38"/>
    <n v="4804.18"/>
    <n v="1384414.43"/>
    <n v="12551"/>
    <n v="6"/>
    <n v="21"/>
    <n v="124.66266308518804"/>
    <n v="0.58973813905769956"/>
    <n v="1.0634691644881438"/>
    <n v="0.11733152044651833"/>
    <n v="1.6116653875671526E-2"/>
    <n v="33.811274764892239"/>
  </r>
  <r>
    <x v="39"/>
    <x v="3"/>
    <x v="3"/>
    <x v="3"/>
    <s v="Southern Europe"/>
    <x v="2"/>
    <x v="0"/>
    <n v="43849.919999999998"/>
    <n v="43182.44"/>
    <n v="562"/>
    <n v="557"/>
    <n v="21087.040000000001"/>
    <n v="815.7"/>
    <n v="579875.07999999996"/>
    <n v="7838"/>
    <n v="2"/>
    <n v="10"/>
    <n v="78.024768683274019"/>
    <n v="0.48089118520626722"/>
    <n v="1.0154572089951377"/>
    <n v="7.5619597241530029E-2"/>
    <n v="1.7793594306049824E-2"/>
    <n v="53.757410812798817"/>
  </r>
  <r>
    <x v="39"/>
    <x v="3"/>
    <x v="3"/>
    <x v="3"/>
    <s v="Southern Europe"/>
    <x v="2"/>
    <x v="1"/>
    <n v="48652.9"/>
    <n v="44420.28"/>
    <n v="242"/>
    <n v="223"/>
    <n v="26726.9"/>
    <n v="1138.99"/>
    <n v="512646.74"/>
    <n v="2675"/>
    <n v="2"/>
    <n v="6"/>
    <n v="201.04504132231406"/>
    <n v="0.54933827171658833"/>
    <n v="1.0952857568660082"/>
    <n v="9.4905314330097953E-2"/>
    <n v="2.4793388429752067E-2"/>
    <n v="42.715827180221076"/>
  </r>
  <r>
    <x v="39"/>
    <x v="3"/>
    <x v="3"/>
    <x v="3"/>
    <s v="Southern Europe"/>
    <x v="2"/>
    <x v="2"/>
    <n v="14155.1"/>
    <n v="12683.57"/>
    <n v="93"/>
    <n v="83"/>
    <n v="8135.11"/>
    <n v="718.59"/>
    <n v="180709.4"/>
    <n v="1255"/>
    <n v="1"/>
    <n v="2"/>
    <n v="152.20537634408603"/>
    <n v="0.57471229450869299"/>
    <n v="1.1160185972876722"/>
    <n v="7.8330734317085884E-2"/>
    <n v="2.1505376344086023E-2"/>
    <n v="19.698437217328379"/>
  </r>
  <r>
    <x v="39"/>
    <x v="3"/>
    <x v="3"/>
    <x v="3"/>
    <s v="Southern Europe"/>
    <x v="2"/>
    <x v="3"/>
    <n v="20707.009999999998"/>
    <n v="19454.900000000001"/>
    <n v="166"/>
    <n v="157"/>
    <n v="11036.77"/>
    <n v="664.18"/>
    <n v="240499.4"/>
    <n v="2096"/>
    <n v="1"/>
    <n v="4"/>
    <n v="124.74102409638553"/>
    <n v="0.53299679673695055"/>
    <n v="1.0643596214835336"/>
    <n v="8.6100048482449426E-2"/>
    <n v="2.4096385542168676E-2"/>
    <n v="31.176804480713059"/>
  </r>
  <r>
    <x v="39"/>
    <x v="3"/>
    <x v="3"/>
    <x v="4"/>
    <s v="Western Europe"/>
    <x v="0"/>
    <x v="0"/>
    <n v="291029.84000000003"/>
    <n v="288605.61"/>
    <n v="3729"/>
    <n v="3655"/>
    <n v="162752.51999999999"/>
    <n v="5074.8599999999997"/>
    <n v="1944194.4"/>
    <n v="27011"/>
    <n v="11"/>
    <n v="41"/>
    <n v="78.045009385894346"/>
    <n v="0.55922966524669759"/>
    <n v="1.0083998020689897"/>
    <n v="0.14969173864506555"/>
    <n v="1.0994904800214535E-2"/>
    <n v="57.34736327701652"/>
  </r>
  <r>
    <x v="39"/>
    <x v="3"/>
    <x v="3"/>
    <x v="4"/>
    <s v="Western Europe"/>
    <x v="0"/>
    <x v="1"/>
    <n v="283868.08"/>
    <n v="270251.15999999997"/>
    <n v="1410"/>
    <n v="1362"/>
    <n v="184729.83"/>
    <n v="6533.53"/>
    <n v="1688085.25"/>
    <n v="8738"/>
    <n v="10"/>
    <n v="16"/>
    <n v="201.32487943262413"/>
    <n v="0.65075943022547644"/>
    <n v="1.0503861667050756"/>
    <n v="0.16815980117117901"/>
    <n v="1.1347517730496455E-2"/>
    <n v="43.447888048267941"/>
  </r>
  <r>
    <x v="39"/>
    <x v="3"/>
    <x v="3"/>
    <x v="4"/>
    <s v="Western Europe"/>
    <x v="0"/>
    <x v="2"/>
    <n v="87797.07"/>
    <n v="79381.919999999998"/>
    <n v="579"/>
    <n v="516"/>
    <n v="60338.239999999998"/>
    <n v="4418.75"/>
    <n v="624151.24"/>
    <n v="4398"/>
    <n v="4"/>
    <n v="11"/>
    <n v="151.63569948186529"/>
    <n v="0.6872466245171962"/>
    <n v="1.1060083958664644"/>
    <n v="0.14066633913921248"/>
    <n v="1.8998272884283247E-2"/>
    <n v="19.869209618104669"/>
  </r>
  <r>
    <x v="39"/>
    <x v="3"/>
    <x v="3"/>
    <x v="4"/>
    <s v="Western Europe"/>
    <x v="0"/>
    <x v="3"/>
    <n v="118749.18"/>
    <n v="119345.29"/>
    <n v="953"/>
    <n v="962"/>
    <n v="73711.98"/>
    <n v="3406.08"/>
    <n v="782740.7"/>
    <n v="6533"/>
    <n v="5"/>
    <n v="16"/>
    <n v="124.60564533053514"/>
    <n v="0.62073674950850188"/>
    <n v="0.99500516526458649"/>
    <n v="0.15170947415919472"/>
    <n v="1.6789087093389297E-2"/>
    <n v="34.863884582863584"/>
  </r>
  <r>
    <x v="39"/>
    <x v="3"/>
    <x v="3"/>
    <x v="4"/>
    <s v="Western Europe"/>
    <x v="1"/>
    <x v="0"/>
    <n v="249304.65"/>
    <n v="257714.6"/>
    <n v="3194"/>
    <n v="3275"/>
    <n v="132198.73000000001"/>
    <n v="4069.91"/>
    <n v="1776637.38"/>
    <n v="24657"/>
    <n v="11"/>
    <n v="41"/>
    <n v="78.054054477144646"/>
    <n v="0.53026981245636617"/>
    <n v="0.96736719611539268"/>
    <n v="0.14032387971033233"/>
    <n v="1.2836568566061366E-2"/>
    <n v="61.255568304950231"/>
  </r>
  <r>
    <x v="39"/>
    <x v="3"/>
    <x v="3"/>
    <x v="4"/>
    <s v="Western Europe"/>
    <x v="1"/>
    <x v="1"/>
    <n v="252341.18"/>
    <n v="247939.35"/>
    <n v="1253"/>
    <n v="1213"/>
    <n v="154842.62"/>
    <n v="6831.57"/>
    <n v="1523965.44"/>
    <n v="7738"/>
    <n v="12"/>
    <n v="13"/>
    <n v="201.38960893854747"/>
    <n v="0.61362406246970869"/>
    <n v="1.0177536562873137"/>
    <n v="0.16558195702915679"/>
    <n v="1.0375099760574621E-2"/>
    <n v="36.9375092401893"/>
  </r>
  <r>
    <x v="39"/>
    <x v="3"/>
    <x v="3"/>
    <x v="4"/>
    <s v="Western Europe"/>
    <x v="1"/>
    <x v="2"/>
    <n v="74195.25"/>
    <n v="65923"/>
    <n v="489"/>
    <n v="434"/>
    <n v="47668.89"/>
    <n v="3685.79"/>
    <n v="546845.19999999995"/>
    <n v="3712"/>
    <n v="4"/>
    <n v="8"/>
    <n v="151.72852760736197"/>
    <n v="0.64247899966642064"/>
    <n v="1.1254835186505467"/>
    <n v="0.13567870761231882"/>
    <n v="1.6359918200408999E-2"/>
    <n v="20.130080661133707"/>
  </r>
  <r>
    <x v="39"/>
    <x v="3"/>
    <x v="3"/>
    <x v="4"/>
    <s v="Western Europe"/>
    <x v="1"/>
    <x v="3"/>
    <n v="106502.15"/>
    <n v="106263.77"/>
    <n v="854"/>
    <n v="838"/>
    <n v="62308.71"/>
    <n v="3276.28"/>
    <n v="701188.19"/>
    <n v="5983"/>
    <n v="5"/>
    <n v="8"/>
    <n v="124.70977751756439"/>
    <n v="0.58504649906128658"/>
    <n v="1.0022432857407562"/>
    <n v="0.15188811152110249"/>
    <n v="9.3676814988290398E-3"/>
    <n v="32.507035418218223"/>
  </r>
  <r>
    <x v="39"/>
    <x v="3"/>
    <x v="3"/>
    <x v="4"/>
    <s v="Western Europe"/>
    <x v="2"/>
    <x v="0"/>
    <n v="36100.83"/>
    <n v="36405.08"/>
    <n v="463"/>
    <n v="472"/>
    <n v="17098.89"/>
    <n v="696.17"/>
    <n v="392862.92"/>
    <n v="5430"/>
    <n v="2"/>
    <n v="10"/>
    <n v="77.971555075593955"/>
    <n v="0.47364257276079247"/>
    <n v="0.99164264987194095"/>
    <n v="9.1891670509398046E-2"/>
    <n v="2.159827213822894E-2"/>
    <n v="51.856342560006901"/>
  </r>
  <r>
    <x v="39"/>
    <x v="3"/>
    <x v="3"/>
    <x v="4"/>
    <s v="Western Europe"/>
    <x v="2"/>
    <x v="1"/>
    <n v="40721.949999999997"/>
    <n v="40543.050000000003"/>
    <n v="202"/>
    <n v="202"/>
    <n v="22840.49"/>
    <n v="981.43"/>
    <n v="340455.77"/>
    <n v="1894"/>
    <n v="2"/>
    <n v="6"/>
    <n v="201.59381188118812"/>
    <n v="0.56088890635148869"/>
    <n v="1.0044125935271271"/>
    <n v="0.11961010383228339"/>
    <n v="2.9702970297029702E-2"/>
    <n v="41.492465076470047"/>
  </r>
  <r>
    <x v="39"/>
    <x v="3"/>
    <x v="3"/>
    <x v="4"/>
    <s v="Western Europe"/>
    <x v="2"/>
    <x v="2"/>
    <n v="14245.23"/>
    <n v="12778.15"/>
    <n v="94"/>
    <n v="83"/>
    <n v="8170.57"/>
    <n v="824"/>
    <n v="132315.82"/>
    <n v="911"/>
    <n v="1"/>
    <n v="2"/>
    <n v="151.54499999999999"/>
    <n v="0.57356532677956062"/>
    <n v="1.1148116120095632"/>
    <n v="0.10766082241715313"/>
    <n v="2.1276595744680851E-2"/>
    <n v="17.287900485436893"/>
  </r>
  <r>
    <x v="39"/>
    <x v="3"/>
    <x v="3"/>
    <x v="4"/>
    <s v="Western Europe"/>
    <x v="2"/>
    <x v="3"/>
    <n v="17020.580000000002"/>
    <n v="17042.45"/>
    <n v="137"/>
    <n v="137"/>
    <n v="8924.8799999999992"/>
    <n v="555.67999999999995"/>
    <n v="161709.12"/>
    <n v="1408"/>
    <n v="1"/>
    <n v="4"/>
    <n v="124.23781021897811"/>
    <n v="0.5243581593576716"/>
    <n v="0.99871673380294501"/>
    <n v="0.1052542985825413"/>
    <n v="2.9197080291970802E-2"/>
    <n v="30.63018283904406"/>
  </r>
  <r>
    <x v="39"/>
    <x v="3"/>
    <x v="3"/>
    <x v="5"/>
    <s v="Central &amp; Eastern Europe"/>
    <x v="0"/>
    <x v="0"/>
    <n v="222532.36"/>
    <n v="223300.38"/>
    <n v="2851"/>
    <n v="2852"/>
    <n v="124485.19"/>
    <n v="3731.12"/>
    <n v="2610868.9900000002"/>
    <n v="37744"/>
    <n v="11"/>
    <n v="25"/>
    <n v="78.05414240617327"/>
    <n v="0.55940264148549002"/>
    <n v="0.99656059698599697"/>
    <n v="8.523306257507772E-2"/>
    <n v="8.7688530340231489E-3"/>
    <n v="59.642241471729669"/>
  </r>
  <r>
    <x v="39"/>
    <x v="3"/>
    <x v="3"/>
    <x v="5"/>
    <s v="Central &amp; Eastern Europe"/>
    <x v="0"/>
    <x v="1"/>
    <n v="250241.84"/>
    <n v="227008.91"/>
    <n v="1243"/>
    <n v="1147"/>
    <n v="166180.97"/>
    <n v="5888.54"/>
    <n v="2220670.96"/>
    <n v="12253"/>
    <n v="10"/>
    <n v="13"/>
    <n v="201.32086886564761"/>
    <n v="0.66408147414517094"/>
    <n v="1.1023436921484711"/>
    <n v="0.11268749153183864"/>
    <n v="1.0458567980691875E-2"/>
    <n v="42.496415070628714"/>
  </r>
  <r>
    <x v="39"/>
    <x v="3"/>
    <x v="3"/>
    <x v="5"/>
    <s v="Central &amp; Eastern Europe"/>
    <x v="0"/>
    <x v="2"/>
    <n v="88821.11"/>
    <n v="80480.55"/>
    <n v="585"/>
    <n v="527"/>
    <n v="60766.13"/>
    <n v="4429.71"/>
    <n v="814225.09"/>
    <n v="5708"/>
    <n v="4"/>
    <n v="10"/>
    <n v="151.83095726495728"/>
    <n v="0.68414062828082189"/>
    <n v="1.1036344806291707"/>
    <n v="0.10908667773919864"/>
    <n v="1.7094017094017096E-2"/>
    <n v="20.051224572263195"/>
  </r>
  <r>
    <x v="39"/>
    <x v="3"/>
    <x v="3"/>
    <x v="5"/>
    <s v="Central &amp; Eastern Europe"/>
    <x v="0"/>
    <x v="3"/>
    <n v="105171.27"/>
    <n v="100027.21"/>
    <n v="844"/>
    <n v="806"/>
    <n v="64855.1"/>
    <n v="3442.75"/>
    <n v="1097341.02"/>
    <n v="9235"/>
    <n v="4"/>
    <n v="11"/>
    <n v="124.61050947867299"/>
    <n v="0.61666175562965053"/>
    <n v="1.0514266068202842"/>
    <n v="9.5841919770756401E-2"/>
    <n v="1.3033175355450236E-2"/>
    <n v="30.548622467504178"/>
  </r>
  <r>
    <x v="39"/>
    <x v="3"/>
    <x v="3"/>
    <x v="5"/>
    <s v="Central &amp; Eastern Europe"/>
    <x v="1"/>
    <x v="0"/>
    <n v="186087.9"/>
    <n v="179198.63"/>
    <n v="2384"/>
    <n v="2339"/>
    <n v="96267.07"/>
    <n v="3496.29"/>
    <n v="2271247.4500000002"/>
    <n v="29814"/>
    <n v="8"/>
    <n v="30"/>
    <n v="78.057005033557047"/>
    <n v="0.51732041685676511"/>
    <n v="1.038444880968119"/>
    <n v="8.193202374316369E-2"/>
    <n v="1.2583892617449664E-2"/>
    <n v="53.224389281209511"/>
  </r>
  <r>
    <x v="39"/>
    <x v="3"/>
    <x v="3"/>
    <x v="5"/>
    <s v="Central &amp; Eastern Europe"/>
    <x v="1"/>
    <x v="1"/>
    <n v="202849.21"/>
    <n v="193408.48"/>
    <n v="1008"/>
    <n v="967"/>
    <n v="122657.38"/>
    <n v="4715.66"/>
    <n v="2040592.48"/>
    <n v="11330"/>
    <n v="7"/>
    <n v="9"/>
    <n v="201.23929563492064"/>
    <n v="0.60467270244730065"/>
    <n v="1.0488123891982397"/>
    <n v="9.9407016338705703E-2"/>
    <n v="8.9285714285714281E-3"/>
    <n v="43.016080463816309"/>
  </r>
  <r>
    <x v="39"/>
    <x v="3"/>
    <x v="3"/>
    <x v="5"/>
    <s v="Central &amp; Eastern Europe"/>
    <x v="1"/>
    <x v="2"/>
    <n v="75497.73"/>
    <n v="64733.08"/>
    <n v="497"/>
    <n v="427"/>
    <n v="47982.95"/>
    <n v="4355.1499999999996"/>
    <n v="776633.65"/>
    <n v="5331"/>
    <n v="3"/>
    <n v="9"/>
    <n v="151.90690140845069"/>
    <n v="0.63555487032524027"/>
    <n v="1.1662928752965254"/>
    <n v="9.7211510214629496E-2"/>
    <n v="1.8108651911468814E-2"/>
    <n v="17.335276626522624"/>
  </r>
  <r>
    <x v="39"/>
    <x v="3"/>
    <x v="3"/>
    <x v="5"/>
    <s v="Central &amp; Eastern Europe"/>
    <x v="1"/>
    <x v="3"/>
    <n v="81589.759999999995"/>
    <n v="75160.210000000006"/>
    <n v="654"/>
    <n v="615"/>
    <n v="48059.83"/>
    <n v="2656.35"/>
    <n v="941784.49"/>
    <n v="8397"/>
    <n v="4"/>
    <n v="13"/>
    <n v="124.75498470948011"/>
    <n v="0.58904242395124096"/>
    <n v="1.085544598664639"/>
    <n v="8.6633153196226442E-2"/>
    <n v="1.9877675840978593E-2"/>
    <n v="30.714988612193423"/>
  </r>
  <r>
    <x v="39"/>
    <x v="3"/>
    <x v="3"/>
    <x v="5"/>
    <s v="Central &amp; Eastern Europe"/>
    <x v="2"/>
    <x v="0"/>
    <n v="26542.33"/>
    <n v="25753.34"/>
    <n v="340"/>
    <n v="329"/>
    <n v="12739.47"/>
    <n v="486.53"/>
    <n v="435497.12"/>
    <n v="6272"/>
    <n v="1"/>
    <n v="10"/>
    <n v="78.065676470588244"/>
    <n v="0.47996803596368515"/>
    <n v="1.030636414538852"/>
    <n v="6.0947199834524741E-2"/>
    <n v="2.9411764705882353E-2"/>
    <n v="54.554354304976059"/>
  </r>
  <r>
    <x v="39"/>
    <x v="3"/>
    <x v="3"/>
    <x v="5"/>
    <s v="Central &amp; Eastern Europe"/>
    <x v="2"/>
    <x v="1"/>
    <n v="27612.11"/>
    <n v="25688.86"/>
    <n v="137"/>
    <n v="129"/>
    <n v="15146.17"/>
    <n v="634.07000000000005"/>
    <n v="357510.39"/>
    <n v="1906"/>
    <n v="1"/>
    <n v="4"/>
    <n v="201.54824817518249"/>
    <n v="0.54853359630973508"/>
    <n v="1.074867082462982"/>
    <n v="7.7234426669389941E-2"/>
    <n v="2.9197080291970802E-2"/>
    <n v="43.547415900452627"/>
  </r>
  <r>
    <x v="39"/>
    <x v="3"/>
    <x v="3"/>
    <x v="5"/>
    <s v="Central &amp; Eastern Europe"/>
    <x v="2"/>
    <x v="2"/>
    <n v="10088.36"/>
    <n v="8880.73"/>
    <n v="66"/>
    <n v="59"/>
    <n v="5940.2"/>
    <n v="588.6"/>
    <n v="137642.74"/>
    <n v="992"/>
    <n v="0"/>
    <n v="2"/>
    <n v="152.85393939393941"/>
    <n v="0.58881721112252139"/>
    <n v="1.1359831905710456"/>
    <n v="7.3293803944908406E-2"/>
    <n v="3.0303030303030304E-2"/>
    <n v="17.139585457016651"/>
  </r>
  <r>
    <x v="39"/>
    <x v="3"/>
    <x v="3"/>
    <x v="5"/>
    <s v="Central &amp; Eastern Europe"/>
    <x v="2"/>
    <x v="3"/>
    <n v="11909.42"/>
    <n v="11501.86"/>
    <n v="96"/>
    <n v="93"/>
    <n v="6336.24"/>
    <n v="352.65"/>
    <n v="174481.07"/>
    <n v="1541"/>
    <n v="1"/>
    <n v="2"/>
    <n v="124.05645833333334"/>
    <n v="0.53203598495980486"/>
    <n v="1.0354342688921618"/>
    <n v="6.8256229744579164E-2"/>
    <n v="2.0833333333333332E-2"/>
    <n v="33.771217921451864"/>
  </r>
  <r>
    <x v="39"/>
    <x v="3"/>
    <x v="3"/>
    <x v="6"/>
    <s v="DACH"/>
    <x v="0"/>
    <x v="0"/>
    <n v="234150.29"/>
    <n v="239558.04"/>
    <n v="3000"/>
    <n v="3066"/>
    <n v="130029.29"/>
    <n v="3972.96"/>
    <n v="1566730.53"/>
    <n v="21022"/>
    <n v="13"/>
    <n v="30"/>
    <n v="78.050096666666676"/>
    <n v="0.55532406131122014"/>
    <n v="0.97742613856750538"/>
    <n v="0.14945153969776795"/>
    <n v="0.01"/>
    <n v="58.935979722926987"/>
  </r>
  <r>
    <x v="39"/>
    <x v="3"/>
    <x v="3"/>
    <x v="6"/>
    <s v="DACH"/>
    <x v="0"/>
    <x v="1"/>
    <n v="259748.3"/>
    <n v="252163.41"/>
    <n v="1290"/>
    <n v="1238"/>
    <n v="168395.5"/>
    <n v="6248.01"/>
    <n v="1368518.08"/>
    <n v="7666"/>
    <n v="11"/>
    <n v="16"/>
    <n v="201.35527131782945"/>
    <n v="0.64830260679280671"/>
    <n v="1.0300792648703474"/>
    <n v="0.18980260750373132"/>
    <n v="1.2403100775193798E-2"/>
    <n v="41.572964832002505"/>
  </r>
  <r>
    <x v="39"/>
    <x v="3"/>
    <x v="3"/>
    <x v="6"/>
    <s v="DACH"/>
    <x v="0"/>
    <x v="2"/>
    <n v="78560.77"/>
    <n v="75361.06"/>
    <n v="518"/>
    <n v="489"/>
    <n v="54016.480000000003"/>
    <n v="4049.98"/>
    <n v="489875.99"/>
    <n v="3575"/>
    <n v="3"/>
    <n v="7"/>
    <n v="151.66171814671816"/>
    <n v="0.68757574550249445"/>
    <n v="1.0424583996031904"/>
    <n v="0.16036868841030566"/>
    <n v="1.3513513513513514E-2"/>
    <n v="19.397816779342122"/>
  </r>
  <r>
    <x v="39"/>
    <x v="3"/>
    <x v="3"/>
    <x v="6"/>
    <s v="DACH"/>
    <x v="0"/>
    <x v="3"/>
    <n v="100714.99"/>
    <n v="98618.37"/>
    <n v="808"/>
    <n v="800"/>
    <n v="63717.55"/>
    <n v="2815.29"/>
    <n v="636438.31000000006"/>
    <n v="5562"/>
    <n v="5"/>
    <n v="11"/>
    <n v="124.64726485148516"/>
    <n v="0.63265210074488409"/>
    <n v="1.0212599336208863"/>
    <n v="0.15824784337699596"/>
    <n v="1.3613861386138614E-2"/>
    <n v="35.774286130380887"/>
  </r>
  <r>
    <x v="39"/>
    <x v="3"/>
    <x v="3"/>
    <x v="6"/>
    <s v="DACH"/>
    <x v="1"/>
    <x v="0"/>
    <n v="171474.59"/>
    <n v="175034.08"/>
    <n v="2197"/>
    <n v="2251"/>
    <n v="89942.29"/>
    <n v="3083.54"/>
    <n v="1237762.23"/>
    <n v="16755"/>
    <n v="8"/>
    <n v="20"/>
    <n v="78.049426490669092"/>
    <n v="0.52452255462456565"/>
    <n v="0.97966401743020559"/>
    <n v="0.13853596906087529"/>
    <n v="9.1033227127901677E-3"/>
    <n v="55.609653190813155"/>
  </r>
  <r>
    <x v="39"/>
    <x v="3"/>
    <x v="3"/>
    <x v="6"/>
    <s v="DACH"/>
    <x v="1"/>
    <x v="1"/>
    <n v="186989.31"/>
    <n v="182962.63"/>
    <n v="929"/>
    <n v="914"/>
    <n v="113266.83"/>
    <n v="4846.78"/>
    <n v="1078191.3999999999"/>
    <n v="5958"/>
    <n v="8"/>
    <n v="12"/>
    <n v="201.28020452099031"/>
    <n v="0.60573960083600498"/>
    <n v="1.0220082100918642"/>
    <n v="0.17342867880415297"/>
    <n v="1.2917115177610334E-2"/>
    <n v="38.580110919001896"/>
  </r>
  <r>
    <x v="39"/>
    <x v="3"/>
    <x v="3"/>
    <x v="6"/>
    <s v="DACH"/>
    <x v="1"/>
    <x v="2"/>
    <n v="64731.41"/>
    <n v="58587.199999999997"/>
    <n v="427"/>
    <n v="382"/>
    <n v="40988.839999999997"/>
    <n v="3295.63"/>
    <n v="412778.63"/>
    <n v="2792"/>
    <n v="3"/>
    <n v="8"/>
    <n v="151.59580796252928"/>
    <n v="0.63321407644295091"/>
    <n v="1.1048729073927412"/>
    <n v="0.15681870449543378"/>
    <n v="1.873536299765808E-2"/>
    <n v="19.641589013329774"/>
  </r>
  <r>
    <x v="39"/>
    <x v="3"/>
    <x v="3"/>
    <x v="6"/>
    <s v="DACH"/>
    <x v="1"/>
    <x v="3"/>
    <n v="85881.279999999999"/>
    <n v="88365.32"/>
    <n v="689"/>
    <n v="696"/>
    <n v="49562.85"/>
    <n v="2646.3"/>
    <n v="520036.75"/>
    <n v="4556"/>
    <n v="3"/>
    <n v="14"/>
    <n v="124.64626995645864"/>
    <n v="0.57710888799049109"/>
    <n v="0.97188897182740908"/>
    <n v="0.16514463641271507"/>
    <n v="2.0319303338171262E-2"/>
    <n v="32.453342402599851"/>
  </r>
  <r>
    <x v="39"/>
    <x v="3"/>
    <x v="3"/>
    <x v="6"/>
    <s v="DACH"/>
    <x v="2"/>
    <x v="0"/>
    <n v="25748.240000000002"/>
    <n v="26727.95"/>
    <n v="330"/>
    <n v="345"/>
    <n v="12192.23"/>
    <n v="445.48"/>
    <n v="236220.02"/>
    <n v="3221"/>
    <n v="1"/>
    <n v="6"/>
    <n v="78.024969696969706"/>
    <n v="0.47351702485296077"/>
    <n v="0.96334511251330535"/>
    <n v="0.10900109144009049"/>
    <n v="1.8181818181818181E-2"/>
    <n v="57.798868636077941"/>
  </r>
  <r>
    <x v="39"/>
    <x v="3"/>
    <x v="3"/>
    <x v="6"/>
    <s v="DACH"/>
    <x v="2"/>
    <x v="1"/>
    <n v="25732.51"/>
    <n v="24332.240000000002"/>
    <n v="128"/>
    <n v="121"/>
    <n v="14399.11"/>
    <n v="666.93"/>
    <n v="205923.22"/>
    <n v="1090"/>
    <n v="1"/>
    <n v="2"/>
    <n v="201.03523437499999"/>
    <n v="0.55956881003835235"/>
    <n v="1.0575479281808826"/>
    <n v="0.12496167260787783"/>
    <n v="1.5625E-2"/>
    <n v="38.583524507819412"/>
  </r>
  <r>
    <x v="39"/>
    <x v="3"/>
    <x v="3"/>
    <x v="6"/>
    <s v="DACH"/>
    <x v="2"/>
    <x v="2"/>
    <n v="8435.6"/>
    <n v="7888.16"/>
    <n v="56"/>
    <n v="52"/>
    <n v="4949.66"/>
    <n v="460.93"/>
    <n v="75840.78"/>
    <n v="549"/>
    <n v="0"/>
    <n v="2"/>
    <n v="150.6357142857143"/>
    <n v="0.5867584996917824"/>
    <n v="1.0694002150057809"/>
    <n v="0.11122775899720441"/>
    <n v="3.5714285714285712E-2"/>
    <n v="18.301260495086023"/>
  </r>
  <r>
    <x v="39"/>
    <x v="3"/>
    <x v="3"/>
    <x v="6"/>
    <s v="DACH"/>
    <x v="2"/>
    <x v="3"/>
    <n v="10865.73"/>
    <n v="10554.48"/>
    <n v="87"/>
    <n v="83"/>
    <n v="5736.47"/>
    <n v="341.55"/>
    <n v="95228.44"/>
    <n v="861"/>
    <n v="1"/>
    <n v="2"/>
    <n v="124.89344827586207"/>
    <n v="0.52794151888552365"/>
    <n v="1.0294898469654592"/>
    <n v="0.11410173263365439"/>
    <n v="2.2988505747126436E-2"/>
    <n v="31.812999560825645"/>
  </r>
  <r>
    <x v="40"/>
    <x v="3"/>
    <x v="4"/>
    <x v="0"/>
    <s v="DACH"/>
    <x v="0"/>
    <x v="0"/>
    <n v="1191698.1000000001"/>
    <n v="1215653.93"/>
    <n v="15269"/>
    <n v="15402"/>
    <n v="676041.3"/>
    <n v="21348.3"/>
    <n v="6968073.6399999997"/>
    <n v="99968"/>
    <n v="68"/>
    <n v="295"/>
    <n v="78.046898945576004"/>
    <n v="0.56729242079013131"/>
    <n v="0.98029387360266274"/>
    <n v="0.17102260417557816"/>
    <n v="1.932019123714716E-2"/>
    <n v="55.821686035890451"/>
  </r>
  <r>
    <x v="40"/>
    <x v="3"/>
    <x v="4"/>
    <x v="0"/>
    <s v="DACH"/>
    <x v="0"/>
    <x v="1"/>
    <n v="1240581.3999999999"/>
    <n v="1167782.1100000001"/>
    <n v="6163"/>
    <n v="5699"/>
    <n v="812807.99"/>
    <n v="29495.61"/>
    <n v="5984517.3700000001"/>
    <n v="30638"/>
    <n v="51"/>
    <n v="60"/>
    <n v="201.29505111147168"/>
    <n v="0.65518311817346286"/>
    <n v="1.0623397887128103"/>
    <n v="0.20729848763059064"/>
    <n v="9.7355184163556707E-3"/>
    <n v="42.059865858003953"/>
  </r>
  <r>
    <x v="40"/>
    <x v="3"/>
    <x v="4"/>
    <x v="0"/>
    <s v="DACH"/>
    <x v="0"/>
    <x v="2"/>
    <n v="385383.26"/>
    <n v="357361.23"/>
    <n v="2539"/>
    <n v="2360"/>
    <n v="267858.73"/>
    <n v="19985.3"/>
    <n v="2271829.12"/>
    <n v="15999"/>
    <n v="21"/>
    <n v="32"/>
    <n v="151.78545096494685"/>
    <n v="0.69504505722433296"/>
    <n v="1.0784137383901438"/>
    <n v="0.16963567224633513"/>
    <n v="1.260338716029933E-2"/>
    <n v="19.283336252145329"/>
  </r>
  <r>
    <x v="40"/>
    <x v="3"/>
    <x v="4"/>
    <x v="0"/>
    <s v="DACH"/>
    <x v="0"/>
    <x v="3"/>
    <n v="543817.19999999995"/>
    <n v="541052.73"/>
    <n v="4362"/>
    <n v="4417"/>
    <n v="337202.43"/>
    <n v="15357.64"/>
    <n v="2968322.57"/>
    <n v="24540"/>
    <n v="30"/>
    <n v="80"/>
    <n v="124.67152682255845"/>
    <n v="0.62006576842365413"/>
    <n v="1.0051094280588881"/>
    <n v="0.18320690800124192"/>
    <n v="1.8340210912425492E-2"/>
    <n v="35.410206255648653"/>
  </r>
  <r>
    <x v="40"/>
    <x v="3"/>
    <x v="4"/>
    <x v="0"/>
    <s v="DACH"/>
    <x v="1"/>
    <x v="0"/>
    <n v="927196.84"/>
    <n v="901668.12"/>
    <n v="11880"/>
    <n v="11455"/>
    <n v="485131.33"/>
    <n v="16555.47"/>
    <n v="5768819.5499999998"/>
    <n v="80318"/>
    <n v="34"/>
    <n v="98"/>
    <n v="78.04687205387205"/>
    <n v="0.52322366629290928"/>
    <n v="1.0283127676733208"/>
    <n v="0.16072557513087751"/>
    <n v="8.2491582491582491E-3"/>
    <n v="56.005467679262495"/>
  </r>
  <r>
    <x v="40"/>
    <x v="3"/>
    <x v="4"/>
    <x v="0"/>
    <s v="DACH"/>
    <x v="1"/>
    <x v="1"/>
    <n v="1055470.18"/>
    <n v="969772.82"/>
    <n v="5243"/>
    <n v="4889"/>
    <n v="650073.69999999995"/>
    <n v="25870.720000000001"/>
    <n v="5099591.1500000004"/>
    <n v="28266"/>
    <n v="47"/>
    <n v="95"/>
    <n v="201.31035285142093"/>
    <n v="0.61590911076237131"/>
    <n v="1.0883684902614614"/>
    <n v="0.20697152947251465"/>
    <n v="1.811939729162693E-2"/>
    <n v="40.797866468347223"/>
  </r>
  <r>
    <x v="40"/>
    <x v="3"/>
    <x v="4"/>
    <x v="0"/>
    <s v="DACH"/>
    <x v="1"/>
    <x v="2"/>
    <n v="354739.9"/>
    <n v="323883.31"/>
    <n v="2338"/>
    <n v="2108"/>
    <n v="224516.49"/>
    <n v="21333.200000000001"/>
    <n v="1991622.46"/>
    <n v="13491"/>
    <n v="14"/>
    <n v="38"/>
    <n v="151.72792985457656"/>
    <n v="0.6329045308971446"/>
    <n v="1.0952707010435334"/>
    <n v="0.1781160371127769"/>
    <n v="1.6253207869974338E-2"/>
    <n v="16.628536740854631"/>
  </r>
  <r>
    <x v="40"/>
    <x v="3"/>
    <x v="4"/>
    <x v="0"/>
    <s v="DACH"/>
    <x v="1"/>
    <x v="3"/>
    <n v="440749.67"/>
    <n v="420917.6"/>
    <n v="3536"/>
    <n v="3375"/>
    <n v="259326.79"/>
    <n v="13320.83"/>
    <n v="2506500.09"/>
    <n v="22189"/>
    <n v="23"/>
    <n v="35"/>
    <n v="124.64639988687783"/>
    <n v="0.58837659481401317"/>
    <n v="1.0471162764398543"/>
    <n v="0.17584267072577683"/>
    <n v="9.8981900452488683E-3"/>
    <n v="33.087252821333202"/>
  </r>
  <r>
    <x v="40"/>
    <x v="3"/>
    <x v="4"/>
    <x v="0"/>
    <s v="DACH"/>
    <x v="2"/>
    <x v="0"/>
    <n v="130716.57"/>
    <n v="132839.73000000001"/>
    <n v="1675"/>
    <n v="1671"/>
    <n v="61552.92"/>
    <n v="2122.83"/>
    <n v="1102462.3500000001"/>
    <n v="15302"/>
    <n v="6"/>
    <n v="57"/>
    <n v="78.039743283582098"/>
    <n v="0.47088842676946002"/>
    <n v="0.98401713101946231"/>
    <n v="0.11856783136403705"/>
    <n v="3.4029850746268658E-2"/>
    <n v="61.576560534757853"/>
  </r>
  <r>
    <x v="40"/>
    <x v="3"/>
    <x v="4"/>
    <x v="0"/>
    <s v="DACH"/>
    <x v="2"/>
    <x v="1"/>
    <n v="132337.01"/>
    <n v="120912.33"/>
    <n v="657"/>
    <n v="597"/>
    <n v="74248.350000000006"/>
    <n v="3242.84"/>
    <n v="912596.75"/>
    <n v="5019"/>
    <n v="6"/>
    <n v="13"/>
    <n v="201.42619482496195"/>
    <n v="0.56105506690834261"/>
    <n v="1.0944873033213405"/>
    <n v="0.14501148508363634"/>
    <n v="1.9786910197869101E-2"/>
    <n v="40.808985333843175"/>
  </r>
  <r>
    <x v="40"/>
    <x v="3"/>
    <x v="4"/>
    <x v="0"/>
    <s v="DACH"/>
    <x v="2"/>
    <x v="2"/>
    <n v="40697.61"/>
    <n v="36175.9"/>
    <n v="268"/>
    <n v="234"/>
    <n v="23930.85"/>
    <n v="2106.5700000000002"/>
    <n v="340899.87"/>
    <n v="2399"/>
    <n v="2"/>
    <n v="8"/>
    <n v="151.85675373134328"/>
    <n v="0.58801610217405886"/>
    <n v="1.1249923291473052"/>
    <n v="0.11938288506827532"/>
    <n v="2.9850746268656716E-2"/>
    <n v="19.319372249676011"/>
  </r>
  <r>
    <x v="40"/>
    <x v="3"/>
    <x v="4"/>
    <x v="0"/>
    <s v="DACH"/>
    <x v="2"/>
    <x v="3"/>
    <n v="54685.08"/>
    <n v="53114.62"/>
    <n v="439"/>
    <n v="420"/>
    <n v="28708.53"/>
    <n v="1758.74"/>
    <n v="431028.64"/>
    <n v="3916"/>
    <n v="3"/>
    <n v="7"/>
    <n v="124.56738041002278"/>
    <n v="0.52497920822279132"/>
    <n v="1.0295673771176372"/>
    <n v="0.12687110536320742"/>
    <n v="1.5945330296127564E-2"/>
    <n v="31.093328178127525"/>
  </r>
  <r>
    <x v="40"/>
    <x v="3"/>
    <x v="4"/>
    <x v="1"/>
    <s v="Western Europe"/>
    <x v="0"/>
    <x v="0"/>
    <n v="619307.73"/>
    <n v="663296.05000000005"/>
    <n v="7935"/>
    <n v="8360"/>
    <n v="348401.41"/>
    <n v="10229.76"/>
    <n v="5076551.3499999996"/>
    <n v="72067"/>
    <n v="30"/>
    <n v="144"/>
    <n v="78.04760302457467"/>
    <n v="0.5625658991855309"/>
    <n v="0.93368222228973008"/>
    <n v="0.121993788164873"/>
    <n v="1.8147448015122872E-2"/>
    <n v="60.539810318130627"/>
  </r>
  <r>
    <x v="40"/>
    <x v="3"/>
    <x v="4"/>
    <x v="1"/>
    <s v="Western Europe"/>
    <x v="0"/>
    <x v="1"/>
    <n v="677397.52"/>
    <n v="671940.45"/>
    <n v="3365"/>
    <n v="3327"/>
    <n v="444217.35"/>
    <n v="15523.12"/>
    <n v="4413453.76"/>
    <n v="22406"/>
    <n v="29"/>
    <n v="44"/>
    <n v="201.3068410104012"/>
    <n v="0.65577055847502952"/>
    <n v="1.0081213595639318"/>
    <n v="0.1534846759105957"/>
    <n v="1.3075780089153046E-2"/>
    <n v="43.637974840109464"/>
  </r>
  <r>
    <x v="40"/>
    <x v="3"/>
    <x v="4"/>
    <x v="1"/>
    <s v="Western Europe"/>
    <x v="0"/>
    <x v="2"/>
    <n v="224262.99"/>
    <n v="216503.31"/>
    <n v="1478"/>
    <n v="1419"/>
    <n v="153344.26"/>
    <n v="13400.29"/>
    <n v="1669974.93"/>
    <n v="11319"/>
    <n v="10"/>
    <n v="27"/>
    <n v="151.73409336941813"/>
    <n v="0.68376980080395799"/>
    <n v="1.0358409300994058"/>
    <n v="0.13429123154561368"/>
    <n v="1.8267929634641408E-2"/>
    <n v="16.735681839721376"/>
  </r>
  <r>
    <x v="40"/>
    <x v="3"/>
    <x v="4"/>
    <x v="1"/>
    <s v="Western Europe"/>
    <x v="0"/>
    <x v="3"/>
    <n v="292968.31"/>
    <n v="317524.90999999997"/>
    <n v="2350"/>
    <n v="2513"/>
    <n v="181130.83"/>
    <n v="9121.89"/>
    <n v="2065379.99"/>
    <n v="17778"/>
    <n v="14"/>
    <n v="34"/>
    <n v="124.6673659574468"/>
    <n v="0.61826082827866258"/>
    <n v="0.92266244560151212"/>
    <n v="0.14184717166742764"/>
    <n v="1.4468085106382979E-2"/>
    <n v="32.117062363172543"/>
  </r>
  <r>
    <x v="40"/>
    <x v="3"/>
    <x v="4"/>
    <x v="1"/>
    <s v="Western Europe"/>
    <x v="1"/>
    <x v="0"/>
    <n v="575862.01"/>
    <n v="604720.6"/>
    <n v="7378"/>
    <n v="7700"/>
    <n v="299008.65999999997"/>
    <n v="10963.22"/>
    <n v="4877212.9400000004"/>
    <n v="68997"/>
    <n v="30"/>
    <n v="68"/>
    <n v="78.05123475196531"/>
    <n v="0.51923664837692618"/>
    <n v="0.95227781226569763"/>
    <n v="0.11807194335870026"/>
    <n v="9.2165898617511521E-3"/>
    <n v="52.526722076178352"/>
  </r>
  <r>
    <x v="40"/>
    <x v="3"/>
    <x v="4"/>
    <x v="1"/>
    <s v="Western Europe"/>
    <x v="1"/>
    <x v="1"/>
    <n v="623329.30000000005"/>
    <n v="639733.49"/>
    <n v="3096"/>
    <n v="3185"/>
    <n v="377717.51"/>
    <n v="16561.939999999999"/>
    <n v="4285058.46"/>
    <n v="23706"/>
    <n v="31"/>
    <n v="59"/>
    <n v="201.33375322997418"/>
    <n v="0.60596784075447763"/>
    <n v="0.97435777514164545"/>
    <n v="0.1454657633772399"/>
    <n v="1.9056847545219639E-2"/>
    <n v="37.6362491350651"/>
  </r>
  <r>
    <x v="40"/>
    <x v="3"/>
    <x v="4"/>
    <x v="1"/>
    <s v="Western Europe"/>
    <x v="1"/>
    <x v="2"/>
    <n v="213192.05"/>
    <n v="210205.9"/>
    <n v="1405"/>
    <n v="1373"/>
    <n v="135224.38"/>
    <n v="11978.38"/>
    <n v="1622872.78"/>
    <n v="11063"/>
    <n v="11"/>
    <n v="14"/>
    <n v="151.73811387900355"/>
    <n v="0.63428434596881078"/>
    <n v="1.0142058334233244"/>
    <n v="0.13136707487323807"/>
    <n v="9.9644128113879002E-3"/>
    <n v="17.798070356759428"/>
  </r>
  <r>
    <x v="40"/>
    <x v="3"/>
    <x v="4"/>
    <x v="1"/>
    <s v="Western Europe"/>
    <x v="1"/>
    <x v="3"/>
    <n v="238854.82"/>
    <n v="240758.73"/>
    <n v="1916"/>
    <n v="1939"/>
    <n v="137862.24"/>
    <n v="6601.37"/>
    <n v="1942061.69"/>
    <n v="17312"/>
    <n v="10"/>
    <n v="20"/>
    <n v="124.66326722338205"/>
    <n v="0.57718006276783529"/>
    <n v="0.99209204168837406"/>
    <n v="0.12299033611028083"/>
    <n v="1.0438413361169102E-2"/>
    <n v="36.182613608993286"/>
  </r>
  <r>
    <x v="40"/>
    <x v="3"/>
    <x v="4"/>
    <x v="1"/>
    <s v="Western Europe"/>
    <x v="2"/>
    <x v="0"/>
    <n v="75451.62"/>
    <n v="77989.17"/>
    <n v="967"/>
    <n v="983"/>
    <n v="35484.89"/>
    <n v="1242.58"/>
    <n v="873346.39"/>
    <n v="12000"/>
    <n v="3"/>
    <n v="30"/>
    <n v="78.026494312306099"/>
    <n v="0.47029990873622068"/>
    <n v="0.9674627900258459"/>
    <n v="8.6393693114137679E-2"/>
    <n v="3.1023784901758014E-2"/>
    <n v="60.721740250124739"/>
  </r>
  <r>
    <x v="40"/>
    <x v="3"/>
    <x v="4"/>
    <x v="1"/>
    <s v="Western Europe"/>
    <x v="2"/>
    <x v="1"/>
    <n v="78001.87"/>
    <n v="80416.100000000006"/>
    <n v="387"/>
    <n v="405"/>
    <n v="43094.36"/>
    <n v="2074.5700000000002"/>
    <n v="726170.82"/>
    <n v="3742"/>
    <n v="4"/>
    <n v="5"/>
    <n v="201.55521963824287"/>
    <n v="0.55247854955272235"/>
    <n v="0.96997827549458371"/>
    <n v="0.10741531861607989"/>
    <n v="1.2919896640826873E-2"/>
    <n v="37.59905426184703"/>
  </r>
  <r>
    <x v="40"/>
    <x v="3"/>
    <x v="4"/>
    <x v="1"/>
    <s v="Western Europe"/>
    <x v="2"/>
    <x v="2"/>
    <n v="26231.39"/>
    <n v="25114.32"/>
    <n v="173"/>
    <n v="167"/>
    <n v="15267.5"/>
    <n v="1324.3"/>
    <n v="283744.03000000003"/>
    <n v="2036"/>
    <n v="1"/>
    <n v="6"/>
    <n v="151.62653179190752"/>
    <n v="0.58203168036463182"/>
    <n v="1.0444794045787422"/>
    <n v="9.2447372372909467E-2"/>
    <n v="3.4682080924855488E-2"/>
    <n v="19.807739938080495"/>
  </r>
  <r>
    <x v="40"/>
    <x v="3"/>
    <x v="4"/>
    <x v="1"/>
    <s v="Western Europe"/>
    <x v="2"/>
    <x v="3"/>
    <n v="32998.31"/>
    <n v="33559.11"/>
    <n v="265"/>
    <n v="269"/>
    <n v="17403.14"/>
    <n v="936.72"/>
    <n v="350592.63"/>
    <n v="3180"/>
    <n v="2"/>
    <n v="6"/>
    <n v="124.52192452830188"/>
    <n v="0.52739488779879939"/>
    <n v="0.98328918734734017"/>
    <n v="9.4121516473406747E-2"/>
    <n v="2.2641509433962263E-2"/>
    <n v="35.227506618840202"/>
  </r>
  <r>
    <x v="40"/>
    <x v="3"/>
    <x v="4"/>
    <x v="2"/>
    <s v="Southern Europe"/>
    <x v="0"/>
    <x v="0"/>
    <n v="416895.03"/>
    <n v="418782.57"/>
    <n v="5342"/>
    <n v="5395"/>
    <n v="231889.08"/>
    <n v="7212.28"/>
    <n v="3925666"/>
    <n v="53703"/>
    <n v="19"/>
    <n v="72"/>
    <n v="78.041001497566455"/>
    <n v="0.55622893849322208"/>
    <n v="0.99549279235761889"/>
    <n v="0.10619727455163022"/>
    <n v="1.3478098090602771E-2"/>
    <n v="57.80350041873028"/>
  </r>
  <r>
    <x v="40"/>
    <x v="3"/>
    <x v="4"/>
    <x v="2"/>
    <s v="Southern Europe"/>
    <x v="0"/>
    <x v="1"/>
    <n v="504532.99"/>
    <n v="513492.36"/>
    <n v="2506"/>
    <n v="2588"/>
    <n v="334647.65000000002"/>
    <n v="12917.18"/>
    <n v="3640634.65"/>
    <n v="18615"/>
    <n v="26"/>
    <n v="33"/>
    <n v="201.33000399042299"/>
    <n v="0.66328199866573645"/>
    <n v="0.98255208704565733"/>
    <n v="0.13858380159074737"/>
    <n v="1.3168395849960097E-2"/>
    <n v="39.059066297752295"/>
  </r>
  <r>
    <x v="40"/>
    <x v="3"/>
    <x v="4"/>
    <x v="2"/>
    <s v="Southern Europe"/>
    <x v="0"/>
    <x v="2"/>
    <n v="145218.03"/>
    <n v="138431.32999999999"/>
    <n v="957"/>
    <n v="926"/>
    <n v="100479.73"/>
    <n v="7969.25"/>
    <n v="1302028.92"/>
    <n v="9644"/>
    <n v="6"/>
    <n v="17"/>
    <n v="151.74297805642632"/>
    <n v="0.69192324121185222"/>
    <n v="1.049025751612731"/>
    <n v="0.11153210790433135"/>
    <n v="1.7763845350052248E-2"/>
    <n v="18.22229569909339"/>
  </r>
  <r>
    <x v="40"/>
    <x v="3"/>
    <x v="4"/>
    <x v="2"/>
    <s v="Southern Europe"/>
    <x v="0"/>
    <x v="3"/>
    <n v="209733.54"/>
    <n v="202818.73"/>
    <n v="1682"/>
    <n v="1617"/>
    <n v="129717.86"/>
    <n v="6680.06"/>
    <n v="1725013.3"/>
    <n v="15002"/>
    <n v="8"/>
    <n v="36"/>
    <n v="124.6929488703924"/>
    <n v="0.61848886925763036"/>
    <n v="1.034093547474634"/>
    <n v="0.12158372344143666"/>
    <n v="2.1403091557669441E-2"/>
    <n v="31.396954518372588"/>
  </r>
  <r>
    <x v="40"/>
    <x v="3"/>
    <x v="4"/>
    <x v="2"/>
    <s v="Southern Europe"/>
    <x v="1"/>
    <x v="0"/>
    <n v="376199.17"/>
    <n v="383411.05"/>
    <n v="4820"/>
    <n v="4863"/>
    <n v="198163.68"/>
    <n v="7269.27"/>
    <n v="3579247.33"/>
    <n v="49186"/>
    <n v="14"/>
    <n v="101"/>
    <n v="78.049620331950209"/>
    <n v="0.52675203935192094"/>
    <n v="0.98119021347976276"/>
    <n v="0.10510566477114616"/>
    <n v="2.0954356846473027E-2"/>
    <n v="51.751987476046423"/>
  </r>
  <r>
    <x v="40"/>
    <x v="3"/>
    <x v="4"/>
    <x v="2"/>
    <s v="Southern Europe"/>
    <x v="1"/>
    <x v="1"/>
    <n v="401828.54"/>
    <n v="407002.23"/>
    <n v="1996"/>
    <n v="2009"/>
    <n v="248811.77"/>
    <n v="10047.629999999999"/>
    <n v="3198987.67"/>
    <n v="16921"/>
    <n v="21"/>
    <n v="42"/>
    <n v="201.31690380761523"/>
    <n v="0.61919885033551869"/>
    <n v="0.98728830060709982"/>
    <n v="0.1256111562318088"/>
    <n v="2.1042084168336674E-2"/>
    <n v="39.992370340070245"/>
  </r>
  <r>
    <x v="40"/>
    <x v="3"/>
    <x v="4"/>
    <x v="2"/>
    <s v="Southern Europe"/>
    <x v="1"/>
    <x v="2"/>
    <n v="140369.31"/>
    <n v="132439.97"/>
    <n v="925"/>
    <n v="882"/>
    <n v="90985.42"/>
    <n v="8481.32"/>
    <n v="1208113.46"/>
    <n v="8844"/>
    <n v="7"/>
    <n v="10"/>
    <n v="151.75060540540539"/>
    <n v="0.64818598880339295"/>
    <n v="1.059871200514467"/>
    <n v="0.1161888470309734"/>
    <n v="1.0810810810810811E-2"/>
    <n v="16.550408426990138"/>
  </r>
  <r>
    <x v="40"/>
    <x v="3"/>
    <x v="4"/>
    <x v="2"/>
    <s v="Southern Europe"/>
    <x v="1"/>
    <x v="3"/>
    <n v="176516.78"/>
    <n v="174853.21"/>
    <n v="1416"/>
    <n v="1416"/>
    <n v="103219.27"/>
    <n v="5703.28"/>
    <n v="1495625.41"/>
    <n v="13237"/>
    <n v="8"/>
    <n v="29"/>
    <n v="124.65874293785311"/>
    <n v="0.58475613479919586"/>
    <n v="1.0095140947083556"/>
    <n v="0.11802205205914496"/>
    <n v="2.0480225988700564E-2"/>
    <n v="30.950046289152908"/>
  </r>
  <r>
    <x v="40"/>
    <x v="3"/>
    <x v="4"/>
    <x v="2"/>
    <s v="Southern Europe"/>
    <x v="2"/>
    <x v="0"/>
    <n v="49047.5"/>
    <n v="51682.55"/>
    <n v="628"/>
    <n v="668"/>
    <n v="23476.17"/>
    <n v="862.55"/>
    <n v="653130.18000000005"/>
    <n v="9426"/>
    <n v="2"/>
    <n v="14"/>
    <n v="78.101114649681534"/>
    <n v="0.47864152097456542"/>
    <n v="0.94901470612421401"/>
    <n v="7.5096055123344621E-2"/>
    <n v="2.2292993630573247E-2"/>
    <n v="56.863370239406414"/>
  </r>
  <r>
    <x v="40"/>
    <x v="3"/>
    <x v="4"/>
    <x v="2"/>
    <s v="Southern Europe"/>
    <x v="2"/>
    <x v="1"/>
    <n v="52438.73"/>
    <n v="49475.42"/>
    <n v="260"/>
    <n v="241"/>
    <n v="29279.85"/>
    <n v="1251.99"/>
    <n v="569260.07999999996"/>
    <n v="2996"/>
    <n v="2"/>
    <n v="3"/>
    <n v="201.6874230769231"/>
    <n v="0.55836306485683385"/>
    <n v="1.059894590081297"/>
    <n v="9.2117349946618438E-2"/>
    <n v="1.1538461538461539E-2"/>
    <n v="41.884304187733129"/>
  </r>
  <r>
    <x v="40"/>
    <x v="3"/>
    <x v="4"/>
    <x v="2"/>
    <s v="Southern Europe"/>
    <x v="2"/>
    <x v="2"/>
    <n v="17272.37"/>
    <n v="16149.17"/>
    <n v="114"/>
    <n v="105"/>
    <n v="9953.9500000000007"/>
    <n v="949.06"/>
    <n v="210648.38"/>
    <n v="1454"/>
    <n v="1"/>
    <n v="3"/>
    <n v="151.51201754385963"/>
    <n v="0.5762932359600913"/>
    <n v="1.0695515620926648"/>
    <n v="8.1996215684165236E-2"/>
    <n v="2.6315789473684209E-2"/>
    <n v="18.19944998208754"/>
  </r>
  <r>
    <x v="40"/>
    <x v="3"/>
    <x v="4"/>
    <x v="2"/>
    <s v="Southern Europe"/>
    <x v="2"/>
    <x v="3"/>
    <n v="22009.200000000001"/>
    <n v="22153.97"/>
    <n v="177"/>
    <n v="179"/>
    <n v="11525.68"/>
    <n v="676.62"/>
    <n v="275688.23"/>
    <n v="2436"/>
    <n v="1"/>
    <n v="5"/>
    <n v="124.34576271186441"/>
    <n v="0.52367555385929521"/>
    <n v="0.99346527958645781"/>
    <n v="7.9833658477186362E-2"/>
    <n v="2.8248587570621469E-2"/>
    <n v="32.52815465105968"/>
  </r>
  <r>
    <x v="40"/>
    <x v="3"/>
    <x v="4"/>
    <x v="3"/>
    <s v="Southern Europe"/>
    <x v="0"/>
    <x v="0"/>
    <n v="368384.43"/>
    <n v="345116.52"/>
    <n v="4720"/>
    <n v="4353"/>
    <n v="209788.35"/>
    <n v="6664.04"/>
    <n v="3556866.65"/>
    <n v="46862"/>
    <n v="15"/>
    <n v="73"/>
    <n v="78.047548728813553"/>
    <n v="0.56948213039297024"/>
    <n v="1.0674204468682056"/>
    <n v="0.10356993001129239"/>
    <n v="1.5466101694915255E-2"/>
    <n v="55.279444601172862"/>
  </r>
  <r>
    <x v="40"/>
    <x v="3"/>
    <x v="4"/>
    <x v="3"/>
    <s v="Southern Europe"/>
    <x v="0"/>
    <x v="1"/>
    <n v="383504.69"/>
    <n v="349891.9"/>
    <n v="1905"/>
    <n v="1760"/>
    <n v="252080.09"/>
    <n v="9103.7800000000007"/>
    <n v="3026464.98"/>
    <n v="15469"/>
    <n v="20"/>
    <n v="16"/>
    <n v="201.31479790026248"/>
    <n v="0.6573064073870909"/>
    <n v="1.0960662135933983"/>
    <n v="0.12671704200588504"/>
    <n v="8.3989501312335957E-3"/>
    <n v="42.125874087466961"/>
  </r>
  <r>
    <x v="40"/>
    <x v="3"/>
    <x v="4"/>
    <x v="3"/>
    <s v="Southern Europe"/>
    <x v="0"/>
    <x v="2"/>
    <n v="124988.19"/>
    <n v="111689.1"/>
    <n v="824"/>
    <n v="736"/>
    <n v="85074.87"/>
    <n v="6474.31"/>
    <n v="1149824.82"/>
    <n v="7827"/>
    <n v="5"/>
    <n v="7"/>
    <n v="151.68469660194174"/>
    <n v="0.68066326906566132"/>
    <n v="1.1190724072447535"/>
    <n v="0.10870194122266381"/>
    <n v="8.4951456310679609E-3"/>
    <n v="19.305252606069217"/>
  </r>
  <r>
    <x v="40"/>
    <x v="3"/>
    <x v="4"/>
    <x v="3"/>
    <s v="Southern Europe"/>
    <x v="0"/>
    <x v="3"/>
    <n v="171410.03"/>
    <n v="157645.94"/>
    <n v="1375"/>
    <n v="1246"/>
    <n v="107622.55"/>
    <n v="5490.36"/>
    <n v="1394454.3"/>
    <n v="12211"/>
    <n v="9"/>
    <n v="14"/>
    <n v="124.66184"/>
    <n v="0.62786611728613551"/>
    <n v="1.0873101457608105"/>
    <n v="0.12292265870598985"/>
    <n v="1.0181818181818183E-2"/>
    <n v="31.220180461754786"/>
  </r>
  <r>
    <x v="40"/>
    <x v="3"/>
    <x v="4"/>
    <x v="3"/>
    <s v="Southern Europe"/>
    <x v="1"/>
    <x v="0"/>
    <n v="338388.55"/>
    <n v="325725.59999999998"/>
    <n v="4336"/>
    <n v="4216"/>
    <n v="177947.91"/>
    <n v="6008.01"/>
    <n v="3225409.58"/>
    <n v="44788"/>
    <n v="15"/>
    <n v="52"/>
    <n v="78.041639760147604"/>
    <n v="0.52586859100285754"/>
    <n v="1.0388761276362681"/>
    <n v="0.10491335801141881"/>
    <n v="1.1992619926199263E-2"/>
    <n v="56.322900594373174"/>
  </r>
  <r>
    <x v="40"/>
    <x v="3"/>
    <x v="4"/>
    <x v="3"/>
    <s v="Southern Europe"/>
    <x v="1"/>
    <x v="1"/>
    <n v="387083.99"/>
    <n v="344466.74"/>
    <n v="1923"/>
    <n v="1712"/>
    <n v="239768.21"/>
    <n v="9472.1299999999992"/>
    <n v="2912793.99"/>
    <n v="16191"/>
    <n v="16"/>
    <n v="38"/>
    <n v="201.29172646905874"/>
    <n v="0.61942166608337379"/>
    <n v="1.123719491757027"/>
    <n v="0.13289096013274868"/>
    <n v="1.9760790431617263E-2"/>
    <n v="40.865569834873469"/>
  </r>
  <r>
    <x v="40"/>
    <x v="3"/>
    <x v="4"/>
    <x v="3"/>
    <s v="Southern Europe"/>
    <x v="1"/>
    <x v="2"/>
    <n v="121836.61"/>
    <n v="111359.19"/>
    <n v="803"/>
    <n v="736"/>
    <n v="78164.479999999996"/>
    <n v="6666.89"/>
    <n v="1069043.3899999999"/>
    <n v="7370"/>
    <n v="6"/>
    <n v="14"/>
    <n v="151.72678704856787"/>
    <n v="0.64155166497163696"/>
    <n v="1.094086711658014"/>
    <n v="0.11396788113530174"/>
    <n v="1.7434620174346202E-2"/>
    <n v="18.274879291543733"/>
  </r>
  <r>
    <x v="40"/>
    <x v="3"/>
    <x v="4"/>
    <x v="3"/>
    <s v="Southern Europe"/>
    <x v="1"/>
    <x v="3"/>
    <n v="156659.07999999999"/>
    <n v="144166.47"/>
    <n v="1257"/>
    <n v="1140"/>
    <n v="89953.94"/>
    <n v="4313.25"/>
    <n v="1337414.05"/>
    <n v="12041"/>
    <n v="6"/>
    <n v="24"/>
    <n v="124.62933969769291"/>
    <n v="0.57420189113838793"/>
    <n v="1.086654060406695"/>
    <n v="0.11713581145644461"/>
    <n v="1.9093078758949882E-2"/>
    <n v="36.320426592476664"/>
  </r>
  <r>
    <x v="40"/>
    <x v="3"/>
    <x v="4"/>
    <x v="3"/>
    <s v="Southern Europe"/>
    <x v="2"/>
    <x v="0"/>
    <n v="43085.78"/>
    <n v="40978.46"/>
    <n v="552"/>
    <n v="522"/>
    <n v="20407.87"/>
    <n v="849.49"/>
    <n v="584720.36"/>
    <n v="8322"/>
    <n v="2"/>
    <n v="14"/>
    <n v="78.053949275362314"/>
    <n v="0.47365673779144768"/>
    <n v="1.0514250657540571"/>
    <n v="7.3686129212261392E-2"/>
    <n v="2.5362318840579712E-2"/>
    <n v="50.719584691991663"/>
  </r>
  <r>
    <x v="40"/>
    <x v="3"/>
    <x v="4"/>
    <x v="3"/>
    <s v="Southern Europe"/>
    <x v="2"/>
    <x v="1"/>
    <n v="42147.3"/>
    <n v="37650.720000000001"/>
    <n v="209"/>
    <n v="189"/>
    <n v="23600.959999999999"/>
    <n v="1038.32"/>
    <n v="482078.35"/>
    <n v="2611"/>
    <n v="2"/>
    <n v="7"/>
    <n v="201.66172248803829"/>
    <n v="0.55996374619489264"/>
    <n v="1.1194287917999974"/>
    <n v="8.7428319483751973E-2"/>
    <n v="3.3492822966507178E-2"/>
    <n v="40.591821403806151"/>
  </r>
  <r>
    <x v="40"/>
    <x v="3"/>
    <x v="4"/>
    <x v="3"/>
    <s v="Southern Europe"/>
    <x v="2"/>
    <x v="2"/>
    <n v="14754.16"/>
    <n v="13141.8"/>
    <n v="97"/>
    <n v="86"/>
    <n v="8592.3700000000008"/>
    <n v="869.1"/>
    <n v="187362.58"/>
    <n v="1308"/>
    <n v="1"/>
    <n v="3"/>
    <n v="152.10474226804124"/>
    <n v="0.58236931143487669"/>
    <n v="1.1226894337153206"/>
    <n v="7.8746567217424096E-2"/>
    <n v="3.0927835051546393E-2"/>
    <n v="16.976366356000458"/>
  </r>
  <r>
    <x v="40"/>
    <x v="3"/>
    <x v="4"/>
    <x v="3"/>
    <s v="Southern Europe"/>
    <x v="2"/>
    <x v="3"/>
    <n v="17521.009999999998"/>
    <n v="16641.04"/>
    <n v="141"/>
    <n v="134"/>
    <n v="9323.4"/>
    <n v="476.12"/>
    <n v="228457"/>
    <n v="2068"/>
    <n v="1"/>
    <n v="4"/>
    <n v="124.26248226950354"/>
    <n v="0.53212685798364368"/>
    <n v="1.0528795075307791"/>
    <n v="7.6692813089552947E-2"/>
    <n v="2.8368794326241134E-2"/>
    <n v="36.799567335965719"/>
  </r>
  <r>
    <x v="40"/>
    <x v="3"/>
    <x v="4"/>
    <x v="4"/>
    <s v="Western Europe"/>
    <x v="0"/>
    <x v="0"/>
    <n v="273775.28000000003"/>
    <n v="277411.76"/>
    <n v="3508"/>
    <n v="3610"/>
    <n v="154672.85999999999"/>
    <n v="5105.5600000000004"/>
    <n v="1854370.97"/>
    <n v="25828"/>
    <n v="11"/>
    <n v="71"/>
    <n v="78.043124287343218"/>
    <n v="0.56496284105708872"/>
    <n v="0.98689139926872604"/>
    <n v="0.14763781596516259"/>
    <n v="2.0239452679589511E-2"/>
    <n v="53.622967901660154"/>
  </r>
  <r>
    <x v="40"/>
    <x v="3"/>
    <x v="4"/>
    <x v="4"/>
    <s v="Western Europe"/>
    <x v="0"/>
    <x v="1"/>
    <n v="265441.59999999998"/>
    <n v="256217.13"/>
    <n v="1319"/>
    <n v="1252"/>
    <n v="171881.4"/>
    <n v="6221.42"/>
    <n v="1615075.74"/>
    <n v="8819"/>
    <n v="13"/>
    <n v="20"/>
    <n v="201.24457922668685"/>
    <n v="0.64753000283301487"/>
    <n v="1.036002549868543"/>
    <n v="0.16435241606687745"/>
    <n v="1.5163002274450341E-2"/>
    <n v="42.665757978082169"/>
  </r>
  <r>
    <x v="40"/>
    <x v="3"/>
    <x v="4"/>
    <x v="4"/>
    <s v="Western Europe"/>
    <x v="0"/>
    <x v="2"/>
    <n v="96214.6"/>
    <n v="87504.48"/>
    <n v="634"/>
    <n v="576"/>
    <n v="66965.03"/>
    <n v="5724.91"/>
    <n v="631298.29"/>
    <n v="4281"/>
    <n v="4"/>
    <n v="5"/>
    <n v="151.75804416403787"/>
    <n v="0.69599655353761269"/>
    <n v="1.0995391321678616"/>
    <n v="0.15240750929326927"/>
    <n v="7.8864353312302835E-3"/>
    <n v="16.806307872088819"/>
  </r>
  <r>
    <x v="40"/>
    <x v="3"/>
    <x v="4"/>
    <x v="4"/>
    <s v="Western Europe"/>
    <x v="0"/>
    <x v="3"/>
    <n v="128248.5"/>
    <n v="129870.94"/>
    <n v="1029"/>
    <n v="1061"/>
    <n v="80001.320000000007"/>
    <n v="3513.6"/>
    <n v="792178.2"/>
    <n v="7125"/>
    <n v="6"/>
    <n v="17"/>
    <n v="124.63411078717201"/>
    <n v="0.62379926470874913"/>
    <n v="0.98750728992952541"/>
    <n v="0.16189349820532806"/>
    <n v="1.6520894071914479E-2"/>
    <n v="36.500597677595628"/>
  </r>
  <r>
    <x v="40"/>
    <x v="3"/>
    <x v="4"/>
    <x v="4"/>
    <s v="Western Europe"/>
    <x v="1"/>
    <x v="0"/>
    <n v="222320.18"/>
    <n v="230160.06"/>
    <n v="2849"/>
    <n v="2983"/>
    <n v="114847.18"/>
    <n v="3630.25"/>
    <n v="1661306.21"/>
    <n v="23033"/>
    <n v="11"/>
    <n v="49"/>
    <n v="78.034461214461217"/>
    <n v="0.51658459434496673"/>
    <n v="0.96593726991555351"/>
    <n v="0.13382251788488769"/>
    <n v="1.7199017199017199E-2"/>
    <n v="61.241010949659113"/>
  </r>
  <r>
    <x v="40"/>
    <x v="3"/>
    <x v="4"/>
    <x v="4"/>
    <s v="Western Europe"/>
    <x v="1"/>
    <x v="1"/>
    <n v="248224.07"/>
    <n v="239353.29"/>
    <n v="1233"/>
    <n v="1198"/>
    <n v="150307.57999999999"/>
    <n v="5598.23"/>
    <n v="1529990.88"/>
    <n v="7811"/>
    <n v="11"/>
    <n v="14"/>
    <n v="201.31716950527169"/>
    <n v="0.60553184870427745"/>
    <n v="1.0370614500431559"/>
    <n v="0.16223892131958331"/>
    <n v="1.1354420113544201E-2"/>
    <n v="44.339741311092972"/>
  </r>
  <r>
    <x v="40"/>
    <x v="3"/>
    <x v="4"/>
    <x v="4"/>
    <s v="Western Europe"/>
    <x v="1"/>
    <x v="2"/>
    <n v="76330.179999999993"/>
    <n v="68422.789999999994"/>
    <n v="503"/>
    <n v="451"/>
    <n v="49128.1"/>
    <n v="4507.12"/>
    <n v="552762.46"/>
    <n v="3869"/>
    <n v="4"/>
    <n v="8"/>
    <n v="151.74986083499005"/>
    <n v="0.64362615154320357"/>
    <n v="1.1155666116508842"/>
    <n v="0.13808857424941628"/>
    <n v="1.5904572564612324E-2"/>
    <n v="16.935466550701999"/>
  </r>
  <r>
    <x v="40"/>
    <x v="3"/>
    <x v="4"/>
    <x v="4"/>
    <s v="Western Europe"/>
    <x v="1"/>
    <x v="3"/>
    <n v="105784.55"/>
    <n v="104704.88"/>
    <n v="849"/>
    <n v="840"/>
    <n v="61666.5"/>
    <n v="3376.11"/>
    <n v="694950.71"/>
    <n v="6163"/>
    <n v="5"/>
    <n v="19"/>
    <n v="124.5989988221437"/>
    <n v="0.58294429574072959"/>
    <n v="1.0103115537690315"/>
    <n v="0.15221878109887824"/>
    <n v="2.237926972909305E-2"/>
    <n v="31.333265207590983"/>
  </r>
  <r>
    <x v="40"/>
    <x v="3"/>
    <x v="4"/>
    <x v="4"/>
    <s v="Western Europe"/>
    <x v="2"/>
    <x v="0"/>
    <n v="39319.5"/>
    <n v="39612.339999999997"/>
    <n v="504"/>
    <n v="509"/>
    <n v="18821.509999999998"/>
    <n v="683.07"/>
    <n v="408045.99"/>
    <n v="5396"/>
    <n v="2"/>
    <n v="17"/>
    <n v="78.014880952380949"/>
    <n v="0.47868131588651935"/>
    <n v="0.99260735417296742"/>
    <n v="9.6360461721483895E-2"/>
    <n v="3.3730158730158728E-2"/>
    <n v="57.562914488998196"/>
  </r>
  <r>
    <x v="40"/>
    <x v="3"/>
    <x v="4"/>
    <x v="4"/>
    <s v="Western Europe"/>
    <x v="2"/>
    <x v="1"/>
    <n v="40914.370000000003"/>
    <n v="38740.49"/>
    <n v="203"/>
    <n v="190"/>
    <n v="22955.8"/>
    <n v="1124.43"/>
    <n v="344207.75"/>
    <n v="1936"/>
    <n v="2"/>
    <n v="7"/>
    <n v="201.54862068965519"/>
    <n v="0.56106937489200004"/>
    <n v="1.0561139004695088"/>
    <n v="0.11886533641383729"/>
    <n v="3.4482758620689655E-2"/>
    <n v="36.386764849746093"/>
  </r>
  <r>
    <x v="40"/>
    <x v="3"/>
    <x v="4"/>
    <x v="4"/>
    <s v="Western Europe"/>
    <x v="2"/>
    <x v="2"/>
    <n v="12981.84"/>
    <n v="12377.14"/>
    <n v="86"/>
    <n v="81"/>
    <n v="7427.9"/>
    <n v="744.45"/>
    <n v="129186.42"/>
    <n v="892"/>
    <n v="1"/>
    <n v="1"/>
    <n v="150.95162790697674"/>
    <n v="0.57217620922765955"/>
    <n v="1.0488561977969062"/>
    <n v="0.10048920002582315"/>
    <n v="1.1627906976744186E-2"/>
    <n v="17.43816240177312"/>
  </r>
  <r>
    <x v="40"/>
    <x v="3"/>
    <x v="4"/>
    <x v="4"/>
    <s v="Western Europe"/>
    <x v="2"/>
    <x v="3"/>
    <n v="17271"/>
    <n v="17202.36"/>
    <n v="139"/>
    <n v="136"/>
    <n v="9159.84"/>
    <n v="559.47"/>
    <n v="158194.21"/>
    <n v="1407"/>
    <n v="1"/>
    <n v="3"/>
    <n v="124.25179856115108"/>
    <n v="0.53035956227201664"/>
    <n v="1.003990150188695"/>
    <n v="0.10917593001665485"/>
    <n v="2.1582733812949641E-2"/>
    <n v="30.870287951096572"/>
  </r>
  <r>
    <x v="40"/>
    <x v="3"/>
    <x v="4"/>
    <x v="5"/>
    <s v="Central &amp; Eastern Europe"/>
    <x v="0"/>
    <x v="0"/>
    <n v="245541.89"/>
    <n v="232248.37"/>
    <n v="3146"/>
    <n v="2963"/>
    <n v="136511.01999999999"/>
    <n v="4195.13"/>
    <n v="2648659.86"/>
    <n v="37520"/>
    <n v="10"/>
    <n v="25"/>
    <n v="78.048916083916083"/>
    <n v="0.55595817072190812"/>
    <n v="1.0572383780346877"/>
    <n v="9.270419871881927E-2"/>
    <n v="7.9465988556897647E-3"/>
    <n v="58.530221947829986"/>
  </r>
  <r>
    <x v="40"/>
    <x v="3"/>
    <x v="4"/>
    <x v="5"/>
    <s v="Central &amp; Eastern Europe"/>
    <x v="0"/>
    <x v="1"/>
    <n v="241034.25"/>
    <n v="223803.37"/>
    <n v="1197"/>
    <n v="1117"/>
    <n v="156112.69"/>
    <n v="5848.96"/>
    <n v="2212672.19"/>
    <n v="12201"/>
    <n v="13"/>
    <n v="21"/>
    <n v="201.36528822055138"/>
    <n v="0.64767845233613064"/>
    <n v="1.0769911552270193"/>
    <n v="0.10893355603660387"/>
    <n v="1.7543859649122806E-2"/>
    <n v="41.209762077360764"/>
  </r>
  <r>
    <x v="40"/>
    <x v="3"/>
    <x v="4"/>
    <x v="5"/>
    <s v="Central &amp; Eastern Europe"/>
    <x v="0"/>
    <x v="2"/>
    <n v="80824.59"/>
    <n v="71000.100000000006"/>
    <n v="533"/>
    <n v="474"/>
    <n v="56087.78"/>
    <n v="4559.1099999999997"/>
    <n v="807115"/>
    <n v="6029"/>
    <n v="5"/>
    <n v="7"/>
    <n v="151.64088180112569"/>
    <n v="0.69394450377044903"/>
    <n v="1.1383729037001356"/>
    <n v="0.10014011634029847"/>
    <n v="1.3133208255159476E-2"/>
    <n v="17.72815088909897"/>
  </r>
  <r>
    <x v="40"/>
    <x v="3"/>
    <x v="4"/>
    <x v="5"/>
    <s v="Central &amp; Eastern Europe"/>
    <x v="0"/>
    <x v="3"/>
    <n v="93650.7"/>
    <n v="88069.09"/>
    <n v="751"/>
    <n v="710"/>
    <n v="59222.34"/>
    <n v="2607.25"/>
    <n v="1023356.43"/>
    <n v="9197"/>
    <n v="5"/>
    <n v="16"/>
    <n v="124.70133155792277"/>
    <n v="0.63237477135782216"/>
    <n v="1.06337762772387"/>
    <n v="9.1513276561911078E-2"/>
    <n v="2.1304926764314249E-2"/>
    <n v="35.919340301083515"/>
  </r>
  <r>
    <x v="40"/>
    <x v="3"/>
    <x v="4"/>
    <x v="5"/>
    <s v="Central &amp; Eastern Europe"/>
    <x v="1"/>
    <x v="0"/>
    <n v="197007.06"/>
    <n v="190075.1"/>
    <n v="2524"/>
    <n v="2446"/>
    <n v="104351.62"/>
    <n v="3745.96"/>
    <n v="2374444.2000000002"/>
    <n v="33261"/>
    <n v="11"/>
    <n v="52"/>
    <n v="78.053510301109355"/>
    <n v="0.52968467221428506"/>
    <n v="1.0364695849166987"/>
    <n v="8.2969757722670415E-2"/>
    <n v="2.0602218700475437E-2"/>
    <n v="52.591874979978428"/>
  </r>
  <r>
    <x v="40"/>
    <x v="3"/>
    <x v="4"/>
    <x v="5"/>
    <s v="Central &amp; Eastern Europe"/>
    <x v="1"/>
    <x v="1"/>
    <n v="209728.21"/>
    <n v="196272.64000000001"/>
    <n v="1042"/>
    <n v="965"/>
    <n v="127078.77"/>
    <n v="5260.2"/>
    <n v="2005895.26"/>
    <n v="10615"/>
    <n v="10"/>
    <n v="21"/>
    <n v="201.27467370441457"/>
    <n v="0.60592120630791635"/>
    <n v="1.0685555052400577"/>
    <n v="0.10455591285459241"/>
    <n v="2.0153550863723609E-2"/>
    <n v="39.870767271206418"/>
  </r>
  <r>
    <x v="40"/>
    <x v="3"/>
    <x v="4"/>
    <x v="5"/>
    <s v="Central &amp; Eastern Europe"/>
    <x v="1"/>
    <x v="2"/>
    <n v="77002.259999999995"/>
    <n v="69590.8"/>
    <n v="507"/>
    <n v="461"/>
    <n v="48958.02"/>
    <n v="4418.67"/>
    <n v="748027.33"/>
    <n v="5104"/>
    <n v="4"/>
    <n v="5"/>
    <n v="151.87822485207099"/>
    <n v="0.63579978042202923"/>
    <n v="1.1065005719146783"/>
    <n v="0.10294043668163835"/>
    <n v="9.8619329388560158E-3"/>
    <n v="17.426569533366372"/>
  </r>
  <r>
    <x v="40"/>
    <x v="3"/>
    <x v="4"/>
    <x v="5"/>
    <s v="Central &amp; Eastern Europe"/>
    <x v="1"/>
    <x v="3"/>
    <n v="87245.77"/>
    <n v="85201.56"/>
    <n v="700"/>
    <n v="674"/>
    <n v="51324.77"/>
    <n v="2453.94"/>
    <n v="951986.81"/>
    <n v="8135"/>
    <n v="5"/>
    <n v="14"/>
    <n v="124.63681428571429"/>
    <n v="0.58827803342213603"/>
    <n v="1.0239926358155884"/>
    <n v="9.164598614554334E-2"/>
    <n v="0.02"/>
    <n v="35.553342787517217"/>
  </r>
  <r>
    <x v="40"/>
    <x v="3"/>
    <x v="4"/>
    <x v="5"/>
    <s v="Central &amp; Eastern Europe"/>
    <x v="2"/>
    <x v="0"/>
    <n v="25171.29"/>
    <n v="23769.73"/>
    <n v="323"/>
    <n v="309"/>
    <n v="11905.16"/>
    <n v="486.69"/>
    <n v="432116.67"/>
    <n v="5937"/>
    <n v="1"/>
    <n v="8"/>
    <n v="77.92969040247678"/>
    <n v="0.47296582733741493"/>
    <n v="1.0589640690070943"/>
    <n v="5.8251143146132271E-2"/>
    <n v="2.4767801857585141E-2"/>
    <n v="51.719349072304752"/>
  </r>
  <r>
    <x v="40"/>
    <x v="3"/>
    <x v="4"/>
    <x v="5"/>
    <s v="Central &amp; Eastern Europe"/>
    <x v="2"/>
    <x v="1"/>
    <n v="26772.18"/>
    <n v="25996.560000000001"/>
    <n v="133"/>
    <n v="129"/>
    <n v="14770.56"/>
    <n v="607.86"/>
    <n v="371838.47"/>
    <n v="1914"/>
    <n v="1"/>
    <n v="4"/>
    <n v="201.29458646616541"/>
    <n v="0.55171300954946512"/>
    <n v="1.0298354859258301"/>
    <n v="7.1999489455730606E-2"/>
    <n v="3.007518796992481E-2"/>
    <n v="44.043332346263945"/>
  </r>
  <r>
    <x v="40"/>
    <x v="3"/>
    <x v="4"/>
    <x v="5"/>
    <s v="Central &amp; Eastern Europe"/>
    <x v="2"/>
    <x v="2"/>
    <n v="10312.93"/>
    <n v="9431.2800000000007"/>
    <n v="68"/>
    <n v="63"/>
    <n v="5946.95"/>
    <n v="567.41999999999996"/>
    <n v="137596.48000000001"/>
    <n v="948"/>
    <n v="0"/>
    <n v="2"/>
    <n v="151.66073529411764"/>
    <n v="0.57664989484074847"/>
    <n v="1.0934814786540108"/>
    <n v="7.4950536525352968E-2"/>
    <n v="2.9411764705882353E-2"/>
    <n v="18.175126008952805"/>
  </r>
  <r>
    <x v="40"/>
    <x v="3"/>
    <x v="4"/>
    <x v="5"/>
    <s v="Central &amp; Eastern Europe"/>
    <x v="2"/>
    <x v="3"/>
    <n v="11165.42"/>
    <n v="10716.39"/>
    <n v="90"/>
    <n v="87"/>
    <n v="5937.69"/>
    <n v="360.74"/>
    <n v="173471.04"/>
    <n v="1537"/>
    <n v="1"/>
    <n v="1"/>
    <n v="124.06022222222222"/>
    <n v="0.53179280313682775"/>
    <n v="1.0419012372636682"/>
    <n v="6.4364749297634916E-2"/>
    <n v="1.1111111111111112E-2"/>
    <n v="30.951433165160502"/>
  </r>
  <r>
    <x v="40"/>
    <x v="3"/>
    <x v="4"/>
    <x v="6"/>
    <s v="DACH"/>
    <x v="0"/>
    <x v="0"/>
    <n v="220727.5"/>
    <n v="220046.71"/>
    <n v="2828"/>
    <n v="2825"/>
    <n v="122983.73"/>
    <n v="3839.95"/>
    <n v="1487160.79"/>
    <n v="19882"/>
    <n v="11"/>
    <n v="37"/>
    <n v="78.050742574257427"/>
    <n v="0.55717447984505775"/>
    <n v="1.0030938431208538"/>
    <n v="0.1484220815154762"/>
    <n v="1.3083451202263084E-2"/>
    <n v="57.481868253492884"/>
  </r>
  <r>
    <x v="40"/>
    <x v="3"/>
    <x v="4"/>
    <x v="6"/>
    <s v="DACH"/>
    <x v="0"/>
    <x v="1"/>
    <n v="248796.21"/>
    <n v="243575.93"/>
    <n v="1236"/>
    <n v="1221"/>
    <n v="165134.44"/>
    <n v="6056.03"/>
    <n v="1314465.8700000001"/>
    <n v="6865"/>
    <n v="13"/>
    <n v="19"/>
    <n v="201.29143203883496"/>
    <n v="0.6637337441756046"/>
    <n v="1.0214318385236176"/>
    <n v="0.18927551918864197"/>
    <n v="1.5372168284789644E-2"/>
    <n v="41.082393911522892"/>
  </r>
  <r>
    <x v="40"/>
    <x v="3"/>
    <x v="4"/>
    <x v="6"/>
    <s v="DACH"/>
    <x v="0"/>
    <x v="2"/>
    <n v="78280.42"/>
    <n v="73059.81"/>
    <n v="516"/>
    <n v="479"/>
    <n v="54176.52"/>
    <n v="4133.2299999999996"/>
    <n v="492829.34"/>
    <n v="3541"/>
    <n v="4"/>
    <n v="8"/>
    <n v="151.7062403100775"/>
    <n v="0.692082643399205"/>
    <n v="1.0714566599612017"/>
    <n v="0.15883879803097761"/>
    <n v="1.5503875968992248E-2"/>
    <n v="18.939284772441894"/>
  </r>
  <r>
    <x v="40"/>
    <x v="3"/>
    <x v="4"/>
    <x v="6"/>
    <s v="DACH"/>
    <x v="0"/>
    <x v="3"/>
    <n v="103118.74"/>
    <n v="98487.86"/>
    <n v="827"/>
    <n v="790"/>
    <n v="65078.45"/>
    <n v="2856.89"/>
    <n v="637071.64"/>
    <n v="5317"/>
    <n v="6"/>
    <n v="15"/>
    <n v="124.69013301088272"/>
    <n v="0.63110206738367824"/>
    <n v="1.0470198052836157"/>
    <n v="0.1618636484901447"/>
    <n v="1.8137847642079808E-2"/>
    <n v="36.094753385674636"/>
  </r>
  <r>
    <x v="40"/>
    <x v="3"/>
    <x v="4"/>
    <x v="6"/>
    <s v="DACH"/>
    <x v="1"/>
    <x v="0"/>
    <n v="182829.37"/>
    <n v="191114.65"/>
    <n v="2343"/>
    <n v="2445"/>
    <n v="96098.41"/>
    <n v="2973.04"/>
    <n v="1246512.18"/>
    <n v="16325"/>
    <n v="8"/>
    <n v="31"/>
    <n v="78.032168160478022"/>
    <n v="0.52561801202946767"/>
    <n v="0.95664759347334183"/>
    <n v="0.14667275052218101"/>
    <n v="1.3230900554844216E-2"/>
    <n v="61.49576527729193"/>
  </r>
  <r>
    <x v="40"/>
    <x v="3"/>
    <x v="4"/>
    <x v="6"/>
    <s v="DACH"/>
    <x v="1"/>
    <x v="1"/>
    <n v="188966.71"/>
    <n v="183041.35"/>
    <n v="939"/>
    <n v="907"/>
    <n v="116128.81"/>
    <n v="4644.8500000000004"/>
    <n v="1111280.8400000001"/>
    <n v="5983"/>
    <n v="10"/>
    <n v="9"/>
    <n v="201.24250266240682"/>
    <n v="0.61454639285406409"/>
    <n v="1.0323717018039913"/>
    <n v="0.17004406374899794"/>
    <n v="9.5846645367412137E-3"/>
    <n v="40.683059732822372"/>
  </r>
  <r>
    <x v="40"/>
    <x v="3"/>
    <x v="4"/>
    <x v="6"/>
    <s v="DACH"/>
    <x v="1"/>
    <x v="2"/>
    <n v="61828.97"/>
    <n v="59342.38"/>
    <n v="407"/>
    <n v="395"/>
    <n v="39925.01"/>
    <n v="3508.73"/>
    <n v="403023.83"/>
    <n v="2737"/>
    <n v="3"/>
    <n v="5"/>
    <n v="151.91393120393121"/>
    <n v="0.6457330600849408"/>
    <n v="1.0419024312809835"/>
    <n v="0.15341269026201254"/>
    <n v="1.2285012285012284E-2"/>
    <n v="17.621467026530969"/>
  </r>
  <r>
    <x v="40"/>
    <x v="3"/>
    <x v="4"/>
    <x v="6"/>
    <s v="DACH"/>
    <x v="1"/>
    <x v="3"/>
    <n v="87899.67"/>
    <n v="84739.4"/>
    <n v="705"/>
    <n v="682"/>
    <n v="51051.6"/>
    <n v="2512.2600000000002"/>
    <n v="543273.26"/>
    <n v="4488"/>
    <n v="4"/>
    <n v="13"/>
    <n v="124.6803829787234"/>
    <n v="0.58079398932897019"/>
    <n v="1.0372939860324715"/>
    <n v="0.1617964226695052"/>
    <n v="1.8439716312056736E-2"/>
    <n v="34.988285448162209"/>
  </r>
  <r>
    <x v="40"/>
    <x v="3"/>
    <x v="4"/>
    <x v="6"/>
    <s v="DACH"/>
    <x v="2"/>
    <x v="0"/>
    <n v="25160.06"/>
    <n v="25530.87"/>
    <n v="322"/>
    <n v="330"/>
    <n v="12020.46"/>
    <n v="443.58"/>
    <n v="241262.54"/>
    <n v="3468"/>
    <n v="1"/>
    <n v="7"/>
    <n v="78.136832298136653"/>
    <n v="0.47775959198825435"/>
    <n v="0.98547601393920392"/>
    <n v="0.1042849834872832"/>
    <n v="2.1739130434782608E-2"/>
    <n v="56.720456287479152"/>
  </r>
  <r>
    <x v="40"/>
    <x v="3"/>
    <x v="4"/>
    <x v="6"/>
    <s v="DACH"/>
    <x v="2"/>
    <x v="1"/>
    <n v="24891.94"/>
    <n v="23529.46"/>
    <n v="124"/>
    <n v="119"/>
    <n v="13798.62"/>
    <n v="675.68"/>
    <n v="204171.1"/>
    <n v="1084"/>
    <n v="1"/>
    <n v="3"/>
    <n v="200.74145161290321"/>
    <n v="0.55434088303282114"/>
    <n v="1.0579052812941734"/>
    <n v="0.12191705878060116"/>
    <n v="2.4193548387096774E-2"/>
    <n v="36.83983542505328"/>
  </r>
  <r>
    <x v="40"/>
    <x v="3"/>
    <x v="4"/>
    <x v="6"/>
    <s v="DACH"/>
    <x v="2"/>
    <x v="2"/>
    <n v="8308.3700000000008"/>
    <n v="7824.58"/>
    <n v="55"/>
    <n v="52"/>
    <n v="4843.2299999999996"/>
    <n v="441.99"/>
    <n v="77151.63"/>
    <n v="551"/>
    <n v="0"/>
    <n v="2"/>
    <n v="151.06127272727275"/>
    <n v="0.58293383660092157"/>
    <n v="1.0618295167280545"/>
    <n v="0.10768884597771947"/>
    <n v="3.6363636363636362E-2"/>
    <n v="18.797642480599109"/>
  </r>
  <r>
    <x v="40"/>
    <x v="3"/>
    <x v="4"/>
    <x v="6"/>
    <s v="DACH"/>
    <x v="2"/>
    <x v="3"/>
    <n v="11473.44"/>
    <n v="11317.2"/>
    <n v="92"/>
    <n v="92"/>
    <n v="6006.12"/>
    <n v="335.46"/>
    <n v="96326.97"/>
    <n v="839"/>
    <n v="1"/>
    <n v="3"/>
    <n v="124.71130434782609"/>
    <n v="0.52348031627829139"/>
    <n v="1.0138055349379704"/>
    <n v="0.1191093210966773"/>
    <n v="3.2608695652173912E-2"/>
    <n v="34.202110534788055"/>
  </r>
  <r>
    <x v="41"/>
    <x v="3"/>
    <x v="5"/>
    <x v="0"/>
    <s v="DACH"/>
    <x v="0"/>
    <x v="0"/>
    <n v="1173845.48"/>
    <n v="1165512.67"/>
    <n v="15040"/>
    <n v="15081"/>
    <n v="664815.03"/>
    <n v="20521.21"/>
    <n v="6819609.8099999996"/>
    <n v="93926"/>
    <n v="61"/>
    <n v="140"/>
    <n v="78.048236702127653"/>
    <n v="0.56635651056900616"/>
    <n v="1.00714948040848"/>
    <n v="0.17212795346131396"/>
    <n v="9.3085106382978719E-3"/>
    <n v="57.201572421899101"/>
  </r>
  <r>
    <x v="41"/>
    <x v="3"/>
    <x v="5"/>
    <x v="0"/>
    <s v="DACH"/>
    <x v="0"/>
    <x v="1"/>
    <n v="1174453.8"/>
    <n v="1141615.21"/>
    <n v="5834"/>
    <n v="5769"/>
    <n v="762597.92"/>
    <n v="29206.61"/>
    <n v="6053525.2199999997"/>
    <n v="33566"/>
    <n v="54"/>
    <n v="73"/>
    <n v="201.31193006513541"/>
    <n v="0.64932134410055131"/>
    <n v="1.0287650249509204"/>
    <n v="0.19401154820000902"/>
    <n v="1.2512855673637299E-2"/>
    <n v="40.211917781625459"/>
  </r>
  <r>
    <x v="41"/>
    <x v="3"/>
    <x v="5"/>
    <x v="0"/>
    <s v="DACH"/>
    <x v="0"/>
    <x v="2"/>
    <n v="404796.99"/>
    <n v="361758.79"/>
    <n v="2667"/>
    <n v="2375"/>
    <n v="278545.09999999998"/>
    <n v="21030.720000000001"/>
    <n v="2234784.04"/>
    <n v="15079"/>
    <n v="21"/>
    <n v="44"/>
    <n v="151.77989876265465"/>
    <n v="0.68811060082240227"/>
    <n v="1.1189693276008581"/>
    <n v="0.18113472387246868"/>
    <n v="1.6497937757780277E-2"/>
    <n v="19.247890229150499"/>
  </r>
  <r>
    <x v="41"/>
    <x v="3"/>
    <x v="5"/>
    <x v="0"/>
    <s v="DACH"/>
    <x v="0"/>
    <x v="3"/>
    <n v="545427.92000000004"/>
    <n v="543635.61"/>
    <n v="4375"/>
    <n v="4305"/>
    <n v="339532.58"/>
    <n v="16439.78"/>
    <n v="2896831.89"/>
    <n v="24600"/>
    <n v="31"/>
    <n v="68"/>
    <n v="124.66923885714287"/>
    <n v="0.62250678329778197"/>
    <n v="1.0032968958747939"/>
    <n v="0.18828428459478194"/>
    <n v="1.5542857142857143E-2"/>
    <n v="33.177324757387268"/>
  </r>
  <r>
    <x v="41"/>
    <x v="3"/>
    <x v="5"/>
    <x v="0"/>
    <s v="DACH"/>
    <x v="1"/>
    <x v="0"/>
    <n v="861072.5"/>
    <n v="872878.17"/>
    <n v="11033"/>
    <n v="11194"/>
    <n v="449251.19"/>
    <n v="16398.439999999999"/>
    <n v="5565951.9900000002"/>
    <n v="79198"/>
    <n v="33"/>
    <n v="145"/>
    <n v="78.045182633916426"/>
    <n v="0.52173445325451695"/>
    <n v="0.98647500830499624"/>
    <n v="0.15470354425389141"/>
    <n v="1.3142391008791806E-2"/>
    <n v="52.50941552976991"/>
  </r>
  <r>
    <x v="41"/>
    <x v="3"/>
    <x v="5"/>
    <x v="0"/>
    <s v="DACH"/>
    <x v="1"/>
    <x v="1"/>
    <n v="936816.02"/>
    <n v="866466.02"/>
    <n v="4654"/>
    <n v="4255"/>
    <n v="564733.71"/>
    <n v="23940.75"/>
    <n v="4851590.82"/>
    <n v="25719"/>
    <n v="39"/>
    <n v="51"/>
    <n v="201.29265577997421"/>
    <n v="0.60282243038499694"/>
    <n v="1.0811918740910347"/>
    <n v="0.19309460644086221"/>
    <n v="1.095831542758917E-2"/>
    <n v="39.130604513225357"/>
  </r>
  <r>
    <x v="41"/>
    <x v="3"/>
    <x v="5"/>
    <x v="0"/>
    <s v="DACH"/>
    <x v="1"/>
    <x v="2"/>
    <n v="317721.08"/>
    <n v="280852.88"/>
    <n v="2094"/>
    <n v="1836"/>
    <n v="201482.5"/>
    <n v="15735.72"/>
    <n v="1839936.12"/>
    <n v="13517"/>
    <n v="15"/>
    <n v="30"/>
    <n v="151.72926456542504"/>
    <n v="0.63414898375644446"/>
    <n v="1.1312722874695107"/>
    <n v="0.1726804950163161"/>
    <n v="1.4326647564469915E-2"/>
    <n v="20.191073557485772"/>
  </r>
  <r>
    <x v="41"/>
    <x v="3"/>
    <x v="5"/>
    <x v="0"/>
    <s v="DACH"/>
    <x v="1"/>
    <x v="3"/>
    <n v="448141.63"/>
    <n v="435501.46"/>
    <n v="3595"/>
    <n v="3481"/>
    <n v="261284.75"/>
    <n v="13753.3"/>
    <n v="2418399.5099999998"/>
    <n v="20308"/>
    <n v="25"/>
    <n v="55"/>
    <n v="124.6569207232267"/>
    <n v="0.58304056688507155"/>
    <n v="1.0290244032706573"/>
    <n v="0.1853050449882038"/>
    <n v="1.5299026425591099E-2"/>
    <n v="32.584298313859222"/>
  </r>
  <r>
    <x v="41"/>
    <x v="3"/>
    <x v="5"/>
    <x v="0"/>
    <s v="DACH"/>
    <x v="2"/>
    <x v="0"/>
    <n v="122212.1"/>
    <n v="120219.33"/>
    <n v="1566"/>
    <n v="1546"/>
    <n v="57908.25"/>
    <n v="2308.81"/>
    <n v="1048883.44"/>
    <n v="14878"/>
    <n v="5"/>
    <n v="20"/>
    <n v="78.040932311621972"/>
    <n v="0.47383401479886195"/>
    <n v="1.0165761196639509"/>
    <n v="0.1165163785977973"/>
    <n v="1.277139208173691E-2"/>
    <n v="52.932939479645363"/>
  </r>
  <r>
    <x v="41"/>
    <x v="3"/>
    <x v="5"/>
    <x v="0"/>
    <s v="DACH"/>
    <x v="2"/>
    <x v="1"/>
    <n v="123067.6"/>
    <n v="117930.08"/>
    <n v="611"/>
    <n v="581"/>
    <n v="67806.92"/>
    <n v="3226.13"/>
    <n v="920177.45"/>
    <n v="4961"/>
    <n v="5"/>
    <n v="17"/>
    <n v="201.41996726677579"/>
    <n v="0.55097296120181105"/>
    <n v="1.0435641186709956"/>
    <n v="0.13374333396237867"/>
    <n v="2.7823240589198037E-2"/>
    <n v="38.147129842876758"/>
  </r>
  <r>
    <x v="41"/>
    <x v="3"/>
    <x v="5"/>
    <x v="0"/>
    <s v="DACH"/>
    <x v="2"/>
    <x v="2"/>
    <n v="39098.81"/>
    <n v="36551.22"/>
    <n v="258"/>
    <n v="243"/>
    <n v="22683.45"/>
    <n v="2175.73"/>
    <n v="336770.11"/>
    <n v="2403"/>
    <n v="2"/>
    <n v="7"/>
    <n v="151.54577519379845"/>
    <n v="0.5801570431427453"/>
    <n v="1.069699178303761"/>
    <n v="0.11609940680305625"/>
    <n v="2.7131782945736434E-2"/>
    <n v="17.970432912172004"/>
  </r>
  <r>
    <x v="41"/>
    <x v="3"/>
    <x v="5"/>
    <x v="0"/>
    <s v="DACH"/>
    <x v="2"/>
    <x v="3"/>
    <n v="54649.21"/>
    <n v="51526.35"/>
    <n v="438"/>
    <n v="410"/>
    <n v="28985.67"/>
    <n v="1645.47"/>
    <n v="427013.17"/>
    <n v="3776"/>
    <n v="2"/>
    <n v="14"/>
    <n v="124.76988584474886"/>
    <n v="0.53039504139218108"/>
    <n v="1.0606070486265766"/>
    <n v="0.12798015105716762"/>
    <n v="3.1963470319634701E-2"/>
    <n v="33.211915136708662"/>
  </r>
  <r>
    <x v="41"/>
    <x v="3"/>
    <x v="5"/>
    <x v="1"/>
    <s v="Western Europe"/>
    <x v="0"/>
    <x v="0"/>
    <n v="621678.25"/>
    <n v="655347.81000000006"/>
    <n v="7965"/>
    <n v="8407"/>
    <n v="349411.8"/>
    <n v="11556.69"/>
    <n v="5048391.24"/>
    <n v="66120"/>
    <n v="27"/>
    <n v="132"/>
    <n v="78.051255492780911"/>
    <n v="0.56204604230564603"/>
    <n v="0.94862337298418675"/>
    <n v="0.12314383344029413"/>
    <n v="1.6572504708097929E-2"/>
    <n v="53.79379822423202"/>
  </r>
  <r>
    <x v="41"/>
    <x v="3"/>
    <x v="5"/>
    <x v="1"/>
    <s v="Western Europe"/>
    <x v="0"/>
    <x v="1"/>
    <n v="680616.14"/>
    <n v="684962.62"/>
    <n v="3381"/>
    <n v="3344"/>
    <n v="442586.07"/>
    <n v="18071.63"/>
    <n v="4394311.2"/>
    <n v="23185"/>
    <n v="29"/>
    <n v="34"/>
    <n v="201.30616385684709"/>
    <n v="0.65027266323716626"/>
    <n v="0.99365442744890231"/>
    <n v="0.15488573954434542"/>
    <n v="1.0056196391600119E-2"/>
    <n v="37.662133410212583"/>
  </r>
  <r>
    <x v="41"/>
    <x v="3"/>
    <x v="5"/>
    <x v="1"/>
    <s v="Western Europe"/>
    <x v="0"/>
    <x v="2"/>
    <n v="198608.68"/>
    <n v="193862.63"/>
    <n v="1309"/>
    <n v="1294"/>
    <n v="135829.54"/>
    <n v="11565.62"/>
    <n v="1566504.51"/>
    <n v="11383"/>
    <n v="11"/>
    <n v="25"/>
    <n v="151.72550038197096"/>
    <n v="0.68390535599954649"/>
    <n v="1.0244815104386027"/>
    <n v="0.12678462062008361"/>
    <n v="1.9098548510313215E-2"/>
    <n v="17.172333173664704"/>
  </r>
  <r>
    <x v="41"/>
    <x v="3"/>
    <x v="5"/>
    <x v="1"/>
    <s v="Western Europe"/>
    <x v="0"/>
    <x v="3"/>
    <n v="288487.42"/>
    <n v="289309.15000000002"/>
    <n v="2314"/>
    <n v="2347"/>
    <n v="179574.93"/>
    <n v="9513.16"/>
    <n v="2148707.63"/>
    <n v="19190"/>
    <n v="11"/>
    <n v="50"/>
    <n v="124.67044943820224"/>
    <n v="0.62247057428015407"/>
    <n v="0.99715968195267923"/>
    <n v="0.13426089988799453"/>
    <n v="2.1607605877268798E-2"/>
    <n v="30.325088614088273"/>
  </r>
  <r>
    <x v="41"/>
    <x v="3"/>
    <x v="5"/>
    <x v="1"/>
    <s v="Western Europe"/>
    <x v="1"/>
    <x v="0"/>
    <n v="577143.68999999994"/>
    <n v="600189.21"/>
    <n v="7395"/>
    <n v="7585"/>
    <n v="299096.40000000002"/>
    <n v="10731.39"/>
    <n v="4652372.37"/>
    <n v="63684"/>
    <n v="29"/>
    <n v="87"/>
    <n v="78.045123732251511"/>
    <n v="0.5182355887837915"/>
    <n v="0.96160290852279728"/>
    <n v="0.12405363201828144"/>
    <n v="1.1764705882352941E-2"/>
    <n v="53.780888589455792"/>
  </r>
  <r>
    <x v="41"/>
    <x v="3"/>
    <x v="5"/>
    <x v="1"/>
    <s v="Western Europe"/>
    <x v="1"/>
    <x v="1"/>
    <n v="611153.71"/>
    <n v="633094.78"/>
    <n v="3036"/>
    <n v="3185"/>
    <n v="370412.29"/>
    <n v="14385.91"/>
    <n v="4048198.65"/>
    <n v="21222"/>
    <n v="26"/>
    <n v="66"/>
    <n v="201.30227602108036"/>
    <n v="0.60608695314964223"/>
    <n v="0.96534315130508563"/>
    <n v="0.1509692984063418"/>
    <n v="2.1739130434782608E-2"/>
    <n v="42.482798098973227"/>
  </r>
  <r>
    <x v="41"/>
    <x v="3"/>
    <x v="5"/>
    <x v="1"/>
    <s v="Western Europe"/>
    <x v="1"/>
    <x v="2"/>
    <n v="189481.3"/>
    <n v="186042.33"/>
    <n v="1249"/>
    <n v="1247"/>
    <n v="121276.59"/>
    <n v="10006.280000000001"/>
    <n v="1501175.14"/>
    <n v="11175"/>
    <n v="8"/>
    <n v="19"/>
    <n v="151.70640512409926"/>
    <n v="0.64004516540682377"/>
    <n v="1.0184848792207666"/>
    <n v="0.12622198100083112"/>
    <n v="1.5212169735788631E-2"/>
    <n v="18.936238042509302"/>
  </r>
  <r>
    <x v="41"/>
    <x v="3"/>
    <x v="5"/>
    <x v="1"/>
    <s v="Western Europe"/>
    <x v="1"/>
    <x v="3"/>
    <n v="246380.47"/>
    <n v="254118.99"/>
    <n v="1976"/>
    <n v="2052"/>
    <n v="143755.31"/>
    <n v="7667.09"/>
    <n v="1940744.34"/>
    <n v="16471"/>
    <n v="13"/>
    <n v="34"/>
    <n v="124.68647267206478"/>
    <n v="0.58346877088106863"/>
    <n v="0.96954765167294266"/>
    <n v="0.12695153345133547"/>
    <n v="1.7206477732793522E-2"/>
    <n v="32.134808643174921"/>
  </r>
  <r>
    <x v="41"/>
    <x v="3"/>
    <x v="5"/>
    <x v="1"/>
    <s v="Western Europe"/>
    <x v="2"/>
    <x v="0"/>
    <n v="74754.7"/>
    <n v="78228.73"/>
    <n v="958"/>
    <n v="1007"/>
    <n v="35386.85"/>
    <n v="1426.63"/>
    <n v="836041.48"/>
    <n v="11723"/>
    <n v="3"/>
    <n v="30"/>
    <n v="78.032045929018793"/>
    <n v="0.47337291166976792"/>
    <n v="0.95559137927970961"/>
    <n v="8.9415061080462183E-2"/>
    <n v="3.1315240083507306E-2"/>
    <n v="52.399500921752654"/>
  </r>
  <r>
    <x v="41"/>
    <x v="3"/>
    <x v="5"/>
    <x v="1"/>
    <s v="Western Europe"/>
    <x v="2"/>
    <x v="1"/>
    <n v="73146.94"/>
    <n v="76934.240000000005"/>
    <n v="363"/>
    <n v="381"/>
    <n v="40425.65"/>
    <n v="1919.6"/>
    <n v="738123.15"/>
    <n v="4067"/>
    <n v="3"/>
    <n v="9"/>
    <n v="201.50672176308541"/>
    <n v="0.55266358373979829"/>
    <n v="0.95077224393196058"/>
    <n v="9.9098558282584681E-2"/>
    <n v="2.4793388429752067E-2"/>
    <n v="38.105303188164207"/>
  </r>
  <r>
    <x v="41"/>
    <x v="3"/>
    <x v="5"/>
    <x v="1"/>
    <s v="Western Europe"/>
    <x v="2"/>
    <x v="2"/>
    <n v="23336.29"/>
    <n v="22079.08"/>
    <n v="154"/>
    <n v="146"/>
    <n v="13540.26"/>
    <n v="1249.52"/>
    <n v="266039.38"/>
    <n v="1826"/>
    <n v="1"/>
    <n v="5"/>
    <n v="151.53435064935064"/>
    <n v="0.58022333455746389"/>
    <n v="1.0569412312469542"/>
    <n v="8.7717427397402598E-2"/>
    <n v="3.2467532467532464E-2"/>
    <n v="18.676203662206287"/>
  </r>
  <r>
    <x v="41"/>
    <x v="3"/>
    <x v="5"/>
    <x v="1"/>
    <s v="Western Europe"/>
    <x v="2"/>
    <x v="3"/>
    <n v="29335.98"/>
    <n v="30054.23"/>
    <n v="235"/>
    <n v="243"/>
    <n v="15327.19"/>
    <n v="964.69"/>
    <n v="331849.81"/>
    <n v="2903"/>
    <n v="1"/>
    <n v="3"/>
    <n v="124.83395744680851"/>
    <n v="0.52247069980276784"/>
    <n v="0.97610153379407827"/>
    <n v="8.8401376514273128E-2"/>
    <n v="1.276595744680851E-2"/>
    <n v="30.409748209269296"/>
  </r>
  <r>
    <x v="41"/>
    <x v="3"/>
    <x v="5"/>
    <x v="2"/>
    <s v="Southern Europe"/>
    <x v="0"/>
    <x v="0"/>
    <n v="410996.88"/>
    <n v="435888.7"/>
    <n v="5266"/>
    <n v="5605"/>
    <n v="231726.91"/>
    <n v="6795.29"/>
    <n v="3807455.18"/>
    <n v="53372"/>
    <n v="23"/>
    <n v="44"/>
    <n v="78.047261678693502"/>
    <n v="0.56381671315850379"/>
    <n v="0.94289409200100849"/>
    <n v="0.1079452969424055"/>
    <n v="8.3554880364603117E-3"/>
    <n v="60.482610749504438"/>
  </r>
  <r>
    <x v="41"/>
    <x v="3"/>
    <x v="5"/>
    <x v="2"/>
    <s v="Southern Europe"/>
    <x v="0"/>
    <x v="1"/>
    <n v="428598.83"/>
    <n v="412342.57"/>
    <n v="2129"/>
    <n v="2029"/>
    <n v="278491.08"/>
    <n v="11527.43"/>
    <n v="3402389.49"/>
    <n v="18805"/>
    <n v="16"/>
    <n v="25"/>
    <n v="201.31462188821044"/>
    <n v="0.64977097580970999"/>
    <n v="1.0394241613229505"/>
    <n v="0.12596994884321724"/>
    <n v="1.1742602160638797E-2"/>
    <n v="37.180779237002525"/>
  </r>
  <r>
    <x v="41"/>
    <x v="3"/>
    <x v="5"/>
    <x v="2"/>
    <s v="Southern Europe"/>
    <x v="0"/>
    <x v="2"/>
    <n v="139247.57999999999"/>
    <n v="126067.86"/>
    <n v="918"/>
    <n v="842"/>
    <n v="95759.2"/>
    <n v="8222.34"/>
    <n v="1250002.3400000001"/>
    <n v="8532"/>
    <n v="7"/>
    <n v="10"/>
    <n v="151.68581699346404"/>
    <n v="0.68769022772244948"/>
    <n v="1.1045446476207337"/>
    <n v="0.11139785546321455"/>
    <n v="1.0893246187363835E-2"/>
    <n v="16.935273900130618"/>
  </r>
  <r>
    <x v="41"/>
    <x v="3"/>
    <x v="5"/>
    <x v="2"/>
    <s v="Southern Europe"/>
    <x v="0"/>
    <x v="3"/>
    <n v="201342.98"/>
    <n v="206188.65"/>
    <n v="1615"/>
    <n v="1672"/>
    <n v="123932.94"/>
    <n v="5773.49"/>
    <n v="1652911.94"/>
    <n v="13555"/>
    <n v="7"/>
    <n v="14"/>
    <n v="124.6705758513932"/>
    <n v="0.61553146774722411"/>
    <n v="0.97649885190091701"/>
    <n v="0.12181107482350211"/>
    <n v="8.6687306501547993E-3"/>
    <n v="34.87370377362739"/>
  </r>
  <r>
    <x v="41"/>
    <x v="3"/>
    <x v="5"/>
    <x v="2"/>
    <s v="Southern Europe"/>
    <x v="1"/>
    <x v="0"/>
    <n v="387490.29"/>
    <n v="400518.14"/>
    <n v="4965"/>
    <n v="5202"/>
    <n v="200394.32"/>
    <n v="7426.06"/>
    <n v="3639890"/>
    <n v="51434"/>
    <n v="15"/>
    <n v="45"/>
    <n v="78.044368580060421"/>
    <n v="0.51715959127646793"/>
    <n v="0.96747250948483876"/>
    <n v="0.10645659346848393"/>
    <n v="9.0634441087613302E-3"/>
    <n v="52.179795207687519"/>
  </r>
  <r>
    <x v="41"/>
    <x v="3"/>
    <x v="5"/>
    <x v="2"/>
    <s v="Southern Europe"/>
    <x v="1"/>
    <x v="1"/>
    <n v="404267.76"/>
    <n v="400107.98"/>
    <n v="2008"/>
    <n v="1952"/>
    <n v="249112.17"/>
    <n v="10952.23"/>
    <n v="3083200.4"/>
    <n v="16768"/>
    <n v="18"/>
    <n v="33"/>
    <n v="201.3285657370518"/>
    <n v="0.61620587800521121"/>
    <n v="1.0103966434261071"/>
    <n v="0.13111952113135431"/>
    <n v="1.6434262948207171E-2"/>
    <n v="36.911912916364983"/>
  </r>
  <r>
    <x v="41"/>
    <x v="3"/>
    <x v="5"/>
    <x v="2"/>
    <s v="Southern Europe"/>
    <x v="1"/>
    <x v="2"/>
    <n v="116363.98"/>
    <n v="110978.79"/>
    <n v="767"/>
    <n v="742"/>
    <n v="73781.48"/>
    <n v="6549.04"/>
    <n v="1120116.04"/>
    <n v="7606"/>
    <n v="6"/>
    <n v="8"/>
    <n v="151.71314211212515"/>
    <n v="0.63405772129829174"/>
    <n v="1.0485244973386356"/>
    <n v="0.10388564741917274"/>
    <n v="1.0430247718383311E-2"/>
    <n v="17.768097308918559"/>
  </r>
  <r>
    <x v="41"/>
    <x v="3"/>
    <x v="5"/>
    <x v="2"/>
    <s v="Southern Europe"/>
    <x v="1"/>
    <x v="3"/>
    <n v="160344.38"/>
    <n v="163200.66"/>
    <n v="1286"/>
    <n v="1299"/>
    <n v="92794.41"/>
    <n v="5163.74"/>
    <n v="1467919.27"/>
    <n v="13196"/>
    <n v="9"/>
    <n v="23"/>
    <n v="124.68458786936237"/>
    <n v="0.5787194412426554"/>
    <n v="0.98249835509243655"/>
    <n v="0.10923242393295921"/>
    <n v="1.7884914463452566E-2"/>
    <n v="31.051985576345828"/>
  </r>
  <r>
    <x v="41"/>
    <x v="3"/>
    <x v="5"/>
    <x v="2"/>
    <s v="Southern Europe"/>
    <x v="2"/>
    <x v="0"/>
    <n v="44852.59"/>
    <n v="46538.97"/>
    <n v="575"/>
    <n v="588"/>
    <n v="21374.91"/>
    <n v="751.34"/>
    <n v="625028.84"/>
    <n v="8812"/>
    <n v="2"/>
    <n v="14"/>
    <n v="78.004504347826085"/>
    <n v="0.47655910171519639"/>
    <n v="0.96376413143651429"/>
    <n v="7.1760832668137362E-2"/>
    <n v="2.4347826086956521E-2"/>
    <n v="59.696795059493695"/>
  </r>
  <r>
    <x v="41"/>
    <x v="3"/>
    <x v="5"/>
    <x v="2"/>
    <s v="Southern Europe"/>
    <x v="2"/>
    <x v="1"/>
    <n v="50593.19"/>
    <n v="48744.73"/>
    <n v="251"/>
    <n v="237"/>
    <n v="28015.119999999999"/>
    <n v="1209.81"/>
    <n v="578427.47"/>
    <n v="3235"/>
    <n v="2"/>
    <n v="5"/>
    <n v="201.5664940239044"/>
    <n v="0.55373302217156095"/>
    <n v="1.0379212275870642"/>
    <n v="8.7466783000468507E-2"/>
    <n v="1.9920318725099601E-2"/>
    <n v="41.819120357742129"/>
  </r>
  <r>
    <x v="41"/>
    <x v="3"/>
    <x v="5"/>
    <x v="2"/>
    <s v="Southern Europe"/>
    <x v="2"/>
    <x v="2"/>
    <n v="15799.18"/>
    <n v="14446.41"/>
    <n v="104"/>
    <n v="97"/>
    <n v="9258.7099999999991"/>
    <n v="813.28"/>
    <n v="204378.74"/>
    <n v="1496"/>
    <n v="1"/>
    <n v="2"/>
    <n v="151.91519230769231"/>
    <n v="0.5860247177385155"/>
    <n v="1.0936405653722967"/>
    <n v="7.7303441639771348E-2"/>
    <n v="1.9230769230769232E-2"/>
    <n v="19.426495180011806"/>
  </r>
  <r>
    <x v="41"/>
    <x v="3"/>
    <x v="5"/>
    <x v="2"/>
    <s v="Southern Europe"/>
    <x v="2"/>
    <x v="3"/>
    <n v="20931.16"/>
    <n v="20191.41"/>
    <n v="168"/>
    <n v="164"/>
    <n v="11003.84"/>
    <n v="629.21"/>
    <n v="259037.32"/>
    <n v="2322"/>
    <n v="1"/>
    <n v="3"/>
    <n v="124.59023809523809"/>
    <n v="0.52571572717422255"/>
    <n v="1.0366368668656623"/>
    <n v="8.0803646362616777E-2"/>
    <n v="1.7857142857142856E-2"/>
    <n v="33.265777721269529"/>
  </r>
  <r>
    <x v="41"/>
    <x v="3"/>
    <x v="5"/>
    <x v="3"/>
    <s v="Southern Europe"/>
    <x v="0"/>
    <x v="0"/>
    <n v="354378.58"/>
    <n v="339299.7"/>
    <n v="4541"/>
    <n v="4361"/>
    <n v="196356.97"/>
    <n v="6049.61"/>
    <n v="3376008.85"/>
    <n v="47460"/>
    <n v="13"/>
    <n v="65"/>
    <n v="78.039766571239824"/>
    <n v="0.55408814494374914"/>
    <n v="1.0444411828245059"/>
    <n v="0.10496968335850186"/>
    <n v="1.4314027747192249E-2"/>
    <n v="58.578748051527292"/>
  </r>
  <r>
    <x v="41"/>
    <x v="3"/>
    <x v="5"/>
    <x v="3"/>
    <s v="Southern Europe"/>
    <x v="0"/>
    <x v="1"/>
    <n v="390316.57"/>
    <n v="357895.99"/>
    <n v="1939"/>
    <n v="1788"/>
    <n v="254632.53"/>
    <n v="10242.540000000001"/>
    <n v="2832065.65"/>
    <n v="15248"/>
    <n v="18"/>
    <n v="29"/>
    <n v="201.29787003610107"/>
    <n v="0.65237437908413676"/>
    <n v="1.0905865975195754"/>
    <n v="0.1378204527144348"/>
    <n v="1.4956162970603403E-2"/>
    <n v="38.107400117548963"/>
  </r>
  <r>
    <x v="41"/>
    <x v="3"/>
    <x v="5"/>
    <x v="3"/>
    <s v="Southern Europe"/>
    <x v="0"/>
    <x v="2"/>
    <n v="121127.67999999999"/>
    <n v="107192.31"/>
    <n v="798"/>
    <n v="720"/>
    <n v="82084.509999999995"/>
    <n v="6090.42"/>
    <n v="1056123.1599999999"/>
    <n v="7197"/>
    <n v="5"/>
    <n v="11"/>
    <n v="151.78907268170425"/>
    <n v="0.67766929904048356"/>
    <n v="1.1300034489414399"/>
    <n v="0.11469086616754054"/>
    <n v="1.3784461152882205E-2"/>
    <n v="19.888231025118134"/>
  </r>
  <r>
    <x v="41"/>
    <x v="3"/>
    <x v="5"/>
    <x v="3"/>
    <s v="Southern Europe"/>
    <x v="0"/>
    <x v="3"/>
    <n v="173268.91"/>
    <n v="160648.59"/>
    <n v="1390"/>
    <n v="1272"/>
    <n v="109650.25"/>
    <n v="5057.6899999999996"/>
    <n v="1409675.33"/>
    <n v="12521"/>
    <n v="7"/>
    <n v="25"/>
    <n v="124.65389208633094"/>
    <n v="0.63283280306894063"/>
    <n v="1.0785585481951632"/>
    <n v="0.12291405425957196"/>
    <n v="1.7985611510791366E-2"/>
    <n v="34.258507342284723"/>
  </r>
  <r>
    <x v="41"/>
    <x v="3"/>
    <x v="5"/>
    <x v="3"/>
    <s v="Southern Europe"/>
    <x v="1"/>
    <x v="0"/>
    <n v="335931.97"/>
    <n v="332824.78999999998"/>
    <n v="4304"/>
    <n v="4290"/>
    <n v="176118.08"/>
    <n v="6329.86"/>
    <n v="3265374.35"/>
    <n v="45118"/>
    <n v="18"/>
    <n v="60"/>
    <n v="78.051108271375455"/>
    <n v="0.52426710086569017"/>
    <n v="1.0093357829505427"/>
    <n v="0.10287701622939495"/>
    <n v="1.3940520446096654E-2"/>
    <n v="53.0709952510798"/>
  </r>
  <r>
    <x v="41"/>
    <x v="3"/>
    <x v="5"/>
    <x v="3"/>
    <s v="Southern Europe"/>
    <x v="1"/>
    <x v="1"/>
    <n v="337815.9"/>
    <n v="317954.90999999997"/>
    <n v="1678"/>
    <n v="1592"/>
    <n v="205180.84"/>
    <n v="7846.25"/>
    <n v="2712669.32"/>
    <n v="14653"/>
    <n v="13"/>
    <n v="20"/>
    <n v="201.32056019070322"/>
    <n v="0.60737472688526495"/>
    <n v="1.0624648004334956"/>
    <n v="0.12453265037111123"/>
    <n v="1.1918951132300357E-2"/>
    <n v="43.054440019117415"/>
  </r>
  <r>
    <x v="41"/>
    <x v="3"/>
    <x v="5"/>
    <x v="3"/>
    <s v="Southern Europe"/>
    <x v="1"/>
    <x v="2"/>
    <n v="116356.06"/>
    <n v="105193.92"/>
    <n v="767"/>
    <n v="691"/>
    <n v="75126.080000000002"/>
    <n v="6563.51"/>
    <n v="1029561.86"/>
    <n v="7679"/>
    <n v="6"/>
    <n v="8"/>
    <n v="151.70281616688396"/>
    <n v="0.64565678830995143"/>
    <n v="1.1061101249958172"/>
    <n v="0.11301512276299745"/>
    <n v="1.0430247718383311E-2"/>
    <n v="17.72771885774532"/>
  </r>
  <r>
    <x v="41"/>
    <x v="3"/>
    <x v="5"/>
    <x v="3"/>
    <s v="Southern Europe"/>
    <x v="1"/>
    <x v="3"/>
    <n v="150187.32999999999"/>
    <n v="138871.19"/>
    <n v="1205"/>
    <n v="1105"/>
    <n v="88473.46"/>
    <n v="4346.12"/>
    <n v="1288256.29"/>
    <n v="10986"/>
    <n v="8"/>
    <n v="11"/>
    <n v="124.63678838174273"/>
    <n v="0.58908737508017495"/>
    <n v="1.0814865919993915"/>
    <n v="0.11658187207453882"/>
    <n v="9.1286307053941914E-3"/>
    <n v="34.556645927862093"/>
  </r>
  <r>
    <x v="41"/>
    <x v="3"/>
    <x v="5"/>
    <x v="3"/>
    <s v="Southern Europe"/>
    <x v="2"/>
    <x v="0"/>
    <n v="40309.31"/>
    <n v="39054.89"/>
    <n v="516"/>
    <n v="497"/>
    <n v="19077.419999999998"/>
    <n v="688.97"/>
    <n v="542820.31999999995"/>
    <n v="7314"/>
    <n v="2"/>
    <n v="10"/>
    <n v="78.118817829457356"/>
    <n v="0.4732757767374336"/>
    <n v="1.0321194093748567"/>
    <n v="7.4259029212465744E-2"/>
    <n v="1.937984496124031E-2"/>
    <n v="58.506625832764847"/>
  </r>
  <r>
    <x v="41"/>
    <x v="3"/>
    <x v="5"/>
    <x v="3"/>
    <s v="Southern Europe"/>
    <x v="2"/>
    <x v="1"/>
    <n v="42249.41"/>
    <n v="40399.83"/>
    <n v="210"/>
    <n v="199"/>
    <n v="23398.81"/>
    <n v="1134.5"/>
    <n v="479290.8"/>
    <n v="2488"/>
    <n v="2"/>
    <n v="3"/>
    <n v="201.18766666666667"/>
    <n v="0.55382572206333769"/>
    <n v="1.0457818758148241"/>
    <n v="8.8149845563486734E-2"/>
    <n v="1.4285714285714285E-2"/>
    <n v="37.240555310709567"/>
  </r>
  <r>
    <x v="41"/>
    <x v="3"/>
    <x v="5"/>
    <x v="3"/>
    <s v="Southern Europe"/>
    <x v="2"/>
    <x v="2"/>
    <n v="13924.02"/>
    <n v="12279.59"/>
    <n v="92"/>
    <n v="82"/>
    <n v="8074.69"/>
    <n v="787.23"/>
    <n v="177294.91"/>
    <n v="1288"/>
    <n v="1"/>
    <n v="3"/>
    <n v="151.34804347826088"/>
    <n v="0.57991083034928126"/>
    <n v="1.1339157089121055"/>
    <n v="7.8535926383899002E-2"/>
    <n v="3.2608695652173912E-2"/>
    <n v="17.687359475629741"/>
  </r>
  <r>
    <x v="41"/>
    <x v="3"/>
    <x v="5"/>
    <x v="3"/>
    <s v="Southern Europe"/>
    <x v="2"/>
    <x v="3"/>
    <n v="18707.62"/>
    <n v="18235.099999999999"/>
    <n v="150"/>
    <n v="149"/>
    <n v="9830.51"/>
    <n v="583.69000000000005"/>
    <n v="221735.81"/>
    <n v="1841"/>
    <n v="1"/>
    <n v="4"/>
    <n v="124.71746666666667"/>
    <n v="0.52548159520024462"/>
    <n v="1.0259126629412507"/>
    <n v="8.4368961423055652E-2"/>
    <n v="2.6666666666666668E-2"/>
    <n v="32.050609056177073"/>
  </r>
  <r>
    <x v="41"/>
    <x v="3"/>
    <x v="5"/>
    <x v="4"/>
    <s v="Western Europe"/>
    <x v="0"/>
    <x v="0"/>
    <n v="279731.53999999998"/>
    <n v="287087.32"/>
    <n v="3584"/>
    <n v="3734"/>
    <n v="157405.45000000001"/>
    <n v="5005.66"/>
    <n v="1943656.69"/>
    <n v="27955"/>
    <n v="13"/>
    <n v="48"/>
    <n v="78.050094866071419"/>
    <n v="0.56270183190640577"/>
    <n v="0.97437790007583747"/>
    <n v="0.14392024138789652"/>
    <n v="1.3392857142857142E-2"/>
    <n v="55.883048389223397"/>
  </r>
  <r>
    <x v="41"/>
    <x v="3"/>
    <x v="5"/>
    <x v="4"/>
    <s v="Western Europe"/>
    <x v="0"/>
    <x v="1"/>
    <n v="273818.61"/>
    <n v="259340.45"/>
    <n v="1360"/>
    <n v="1282"/>
    <n v="176912.98"/>
    <n v="6988.27"/>
    <n v="1620553.43"/>
    <n v="8906"/>
    <n v="15"/>
    <n v="26"/>
    <n v="201.33721323529412"/>
    <n v="0.64609553017598043"/>
    <n v="1.0558268484534516"/>
    <n v="0.16896611054656804"/>
    <n v="1.9117647058823531E-2"/>
    <n v="39.182603133536624"/>
  </r>
  <r>
    <x v="41"/>
    <x v="3"/>
    <x v="5"/>
    <x v="4"/>
    <s v="Western Europe"/>
    <x v="0"/>
    <x v="2"/>
    <n v="87985.61"/>
    <n v="78307.23"/>
    <n v="580"/>
    <n v="508"/>
    <n v="59591.07"/>
    <n v="4691.28"/>
    <n v="623379.16"/>
    <n v="4293"/>
    <n v="3"/>
    <n v="8"/>
    <n v="151.69932758620689"/>
    <n v="0.67728200099993618"/>
    <n v="1.1235949732866302"/>
    <n v="0.14114300837390842"/>
    <n v="1.3793103448275862E-2"/>
    <n v="18.755139322317152"/>
  </r>
  <r>
    <x v="41"/>
    <x v="3"/>
    <x v="5"/>
    <x v="4"/>
    <s v="Western Europe"/>
    <x v="0"/>
    <x v="3"/>
    <n v="118918.32"/>
    <n v="117724.35"/>
    <n v="954"/>
    <n v="948"/>
    <n v="73255.88"/>
    <n v="3630.95"/>
    <n v="757030.78"/>
    <n v="6459"/>
    <n v="6"/>
    <n v="8"/>
    <n v="124.65232704402517"/>
    <n v="0.61601845703841096"/>
    <n v="1.0101420819057401"/>
    <n v="0.15708518483224684"/>
    <n v="8.385744234800839E-3"/>
    <n v="32.751296492653438"/>
  </r>
  <r>
    <x v="41"/>
    <x v="3"/>
    <x v="5"/>
    <x v="4"/>
    <s v="Western Europe"/>
    <x v="1"/>
    <x v="0"/>
    <n v="240516.79"/>
    <n v="244831.26"/>
    <n v="3082"/>
    <n v="3109"/>
    <n v="124256.08"/>
    <n v="4199.76"/>
    <n v="1735237"/>
    <n v="23092"/>
    <n v="13"/>
    <n v="62"/>
    <n v="78.039192083062943"/>
    <n v="0.51662123047625907"/>
    <n v="0.98237778133396858"/>
    <n v="0.13860745823193027"/>
    <n v="2.0116807268007787E-2"/>
    <n v="57.269174905232681"/>
  </r>
  <r>
    <x v="41"/>
    <x v="3"/>
    <x v="5"/>
    <x v="4"/>
    <s v="Western Europe"/>
    <x v="1"/>
    <x v="1"/>
    <n v="242805.73"/>
    <n v="239518.84"/>
    <n v="1206"/>
    <n v="1206"/>
    <n v="147054.89000000001"/>
    <n v="6484.05"/>
    <n v="1529254.57"/>
    <n v="7860"/>
    <n v="13"/>
    <n v="26"/>
    <n v="201.33145107794363"/>
    <n v="0.60564835105003501"/>
    <n v="1.0137228871014907"/>
    <n v="0.15877391165814858"/>
    <n v="2.1558872305140961E-2"/>
    <n v="37.446615926774165"/>
  </r>
  <r>
    <x v="41"/>
    <x v="3"/>
    <x v="5"/>
    <x v="4"/>
    <s v="Western Europe"/>
    <x v="1"/>
    <x v="2"/>
    <n v="72666.3"/>
    <n v="65343.519999999997"/>
    <n v="479"/>
    <n v="437"/>
    <n v="46074.26"/>
    <n v="3606.85"/>
    <n v="527776.18999999994"/>
    <n v="3653"/>
    <n v="3"/>
    <n v="8"/>
    <n v="151.70417536534447"/>
    <n v="0.63405264888951274"/>
    <n v="1.1120658942156776"/>
    <n v="0.13768393000070733"/>
    <n v="1.6701461377870562E-2"/>
    <n v="20.146748547901911"/>
  </r>
  <r>
    <x v="41"/>
    <x v="3"/>
    <x v="5"/>
    <x v="4"/>
    <s v="Western Europe"/>
    <x v="1"/>
    <x v="3"/>
    <n v="102450.15"/>
    <n v="103383.48"/>
    <n v="822"/>
    <n v="823"/>
    <n v="60196.21"/>
    <n v="3018.59"/>
    <n v="695914.45"/>
    <n v="5823"/>
    <n v="5"/>
    <n v="14"/>
    <n v="124.63521897810219"/>
    <n v="0.58756585519884552"/>
    <n v="0.99097215531920568"/>
    <n v="0.14721658675143187"/>
    <n v="1.7031630170316302E-2"/>
    <n v="33.939736764515878"/>
  </r>
  <r>
    <x v="41"/>
    <x v="3"/>
    <x v="5"/>
    <x v="4"/>
    <s v="Western Europe"/>
    <x v="2"/>
    <x v="0"/>
    <n v="36486.370000000003"/>
    <n v="36689.25"/>
    <n v="467"/>
    <n v="468"/>
    <n v="17370.11"/>
    <n v="658.4"/>
    <n v="396055.19"/>
    <n v="5210"/>
    <n v="1"/>
    <n v="12"/>
    <n v="78.12927194860815"/>
    <n v="0.47607120138287257"/>
    <n v="0.99447031487424797"/>
    <n v="9.212445871495839E-2"/>
    <n v="2.569593147751606E-2"/>
    <n v="55.416722357229652"/>
  </r>
  <r>
    <x v="41"/>
    <x v="3"/>
    <x v="5"/>
    <x v="4"/>
    <s v="Western Europe"/>
    <x v="2"/>
    <x v="1"/>
    <n v="39880.980000000003"/>
    <n v="39715.870000000003"/>
    <n v="198"/>
    <n v="196"/>
    <n v="22168.15"/>
    <n v="910.88"/>
    <n v="328571.07"/>
    <n v="1761"/>
    <n v="2"/>
    <n v="3"/>
    <n v="201.41909090909093"/>
    <n v="0.55585770460003736"/>
    <n v="1.0041572802005849"/>
    <n v="0.12137702811145243"/>
    <n v="1.5151515151515152E-2"/>
    <n v="43.782913226769722"/>
  </r>
  <r>
    <x v="41"/>
    <x v="3"/>
    <x v="5"/>
    <x v="4"/>
    <s v="Western Europe"/>
    <x v="2"/>
    <x v="2"/>
    <n v="11885.65"/>
    <n v="11065.14"/>
    <n v="78"/>
    <n v="74"/>
    <n v="6827.79"/>
    <n v="678.59"/>
    <n v="120862.07"/>
    <n v="841"/>
    <n v="1"/>
    <n v="2"/>
    <n v="152.38012820512819"/>
    <n v="0.57445659261378224"/>
    <n v="1.0741526993784083"/>
    <n v="9.8340612567698035E-2"/>
    <n v="2.564102564102564E-2"/>
    <n v="17.515215373052946"/>
  </r>
  <r>
    <x v="41"/>
    <x v="3"/>
    <x v="5"/>
    <x v="4"/>
    <s v="Western Europe"/>
    <x v="2"/>
    <x v="3"/>
    <n v="16914.650000000001"/>
    <n v="16455.93"/>
    <n v="136"/>
    <n v="130"/>
    <n v="9017.5499999999993"/>
    <n v="543.08000000000004"/>
    <n v="161870.09"/>
    <n v="1367"/>
    <n v="1"/>
    <n v="3"/>
    <n v="124.37242647058825"/>
    <n v="0.53312069714714749"/>
    <n v="1.0278756654895835"/>
    <n v="0.10449521588577607"/>
    <n v="2.2058823529411766E-2"/>
    <n v="31.145779627310894"/>
  </r>
  <r>
    <x v="41"/>
    <x v="3"/>
    <x v="5"/>
    <x v="5"/>
    <s v="Central &amp; Eastern Europe"/>
    <x v="0"/>
    <x v="0"/>
    <n v="233882.92"/>
    <n v="236879.93"/>
    <n v="2997"/>
    <n v="3093"/>
    <n v="129774.66"/>
    <n v="4263.08"/>
    <n v="2505981.14"/>
    <n v="35261"/>
    <n v="12"/>
    <n v="62"/>
    <n v="78.039012345679012"/>
    <n v="0.55487018889622208"/>
    <n v="0.98734797836186472"/>
    <n v="9.332988036773493E-2"/>
    <n v="2.0687354020687353E-2"/>
    <n v="54.862428103624616"/>
  </r>
  <r>
    <x v="41"/>
    <x v="3"/>
    <x v="5"/>
    <x v="5"/>
    <s v="Central &amp; Eastern Europe"/>
    <x v="0"/>
    <x v="1"/>
    <n v="224389.76000000001"/>
    <n v="212457.9"/>
    <n v="1115"/>
    <n v="1059"/>
    <n v="145707.04999999999"/>
    <n v="5405.48"/>
    <n v="2097443.6800000002"/>
    <n v="10642"/>
    <n v="12"/>
    <n v="20"/>
    <n v="201.24642152466367"/>
    <n v="0.64934803620272152"/>
    <n v="1.0561610559080177"/>
    <n v="0.10698249594954559"/>
    <n v="1.7937219730941704E-2"/>
    <n v="41.511532740848182"/>
  </r>
  <r>
    <x v="41"/>
    <x v="3"/>
    <x v="5"/>
    <x v="5"/>
    <s v="Central &amp; Eastern Europe"/>
    <x v="0"/>
    <x v="2"/>
    <n v="83835.100000000006"/>
    <n v="75200.59"/>
    <n v="552"/>
    <n v="501"/>
    <n v="57292.54"/>
    <n v="4902.3"/>
    <n v="833840.71"/>
    <n v="5648"/>
    <n v="4"/>
    <n v="6"/>
    <n v="151.87518115942029"/>
    <n v="0.68339561830307349"/>
    <n v="1.1148197108559921"/>
    <n v="0.10054090546862363"/>
    <n v="1.0869565217391304E-2"/>
    <n v="17.101176998551701"/>
  </r>
  <r>
    <x v="41"/>
    <x v="3"/>
    <x v="5"/>
    <x v="5"/>
    <s v="Central &amp; Eastern Europe"/>
    <x v="0"/>
    <x v="3"/>
    <n v="107662.41"/>
    <n v="106531.32"/>
    <n v="864"/>
    <n v="854"/>
    <n v="67509.649999999994"/>
    <n v="3421.78"/>
    <n v="1061685.01"/>
    <n v="9625"/>
    <n v="5"/>
    <n v="11"/>
    <n v="124.60927083333334"/>
    <n v="0.62704940377983354"/>
    <n v="1.0106174409553923"/>
    <n v="0.10140711132391329"/>
    <n v="1.2731481481481481E-2"/>
    <n v="31.463860914494795"/>
  </r>
  <r>
    <x v="41"/>
    <x v="3"/>
    <x v="5"/>
    <x v="5"/>
    <s v="Central &amp; Eastern Europe"/>
    <x v="1"/>
    <x v="0"/>
    <n v="187696.45"/>
    <n v="184994.21"/>
    <n v="2405"/>
    <n v="2371"/>
    <n v="99043.94"/>
    <n v="3634.82"/>
    <n v="2228405.39"/>
    <n v="32006"/>
    <n v="9"/>
    <n v="31"/>
    <n v="78.044261954261955"/>
    <n v="0.52768147719362835"/>
    <n v="1.0146071598673279"/>
    <n v="8.4229041467181159E-2"/>
    <n v="1.2889812889812891E-2"/>
    <n v="51.638444269592441"/>
  </r>
  <r>
    <x v="41"/>
    <x v="3"/>
    <x v="5"/>
    <x v="5"/>
    <s v="Central &amp; Eastern Europe"/>
    <x v="1"/>
    <x v="1"/>
    <n v="185168.97"/>
    <n v="167263.04000000001"/>
    <n v="920"/>
    <n v="826"/>
    <n v="113927.15"/>
    <n v="4409"/>
    <n v="1903792.91"/>
    <n v="10309"/>
    <n v="9"/>
    <n v="15"/>
    <n v="201.2706195652174"/>
    <n v="0.61526048343845086"/>
    <n v="1.1070525203894417"/>
    <n v="9.7263189198451214E-2"/>
    <n v="1.6304347826086956E-2"/>
    <n v="41.997951916534362"/>
  </r>
  <r>
    <x v="41"/>
    <x v="3"/>
    <x v="5"/>
    <x v="5"/>
    <s v="Central &amp; Eastern Europe"/>
    <x v="1"/>
    <x v="2"/>
    <n v="79903.55"/>
    <n v="73175.460000000006"/>
    <n v="527"/>
    <n v="482"/>
    <n v="51410.03"/>
    <n v="4785.93"/>
    <n v="760261.9"/>
    <n v="5327"/>
    <n v="4"/>
    <n v="7"/>
    <n v="151.61963946869071"/>
    <n v="0.64340107542155511"/>
    <n v="1.091944621871868"/>
    <n v="0.10510003197582307"/>
    <n v="1.3282732447817837E-2"/>
    <n v="16.695511635147191"/>
  </r>
  <r>
    <x v="41"/>
    <x v="3"/>
    <x v="5"/>
    <x v="5"/>
    <s v="Central &amp; Eastern Europe"/>
    <x v="1"/>
    <x v="3"/>
    <n v="88650.46"/>
    <n v="86899.08"/>
    <n v="711"/>
    <n v="686"/>
    <n v="51095.3"/>
    <n v="2470.4699999999998"/>
    <n v="937375.87"/>
    <n v="7758"/>
    <n v="4"/>
    <n v="13"/>
    <n v="124.68419127988749"/>
    <n v="0.57636813164872469"/>
    <n v="1.0201541834505037"/>
    <n v="9.4573012637929332E-2"/>
    <n v="1.8284106891701828E-2"/>
    <n v="35.884046355551781"/>
  </r>
  <r>
    <x v="41"/>
    <x v="3"/>
    <x v="5"/>
    <x v="5"/>
    <s v="Central &amp; Eastern Europe"/>
    <x v="2"/>
    <x v="0"/>
    <n v="25269.99"/>
    <n v="24153.62"/>
    <n v="324"/>
    <n v="308"/>
    <n v="11881.75"/>
    <n v="483.05"/>
    <n v="409082.77"/>
    <n v="5831"/>
    <n v="1"/>
    <n v="8"/>
    <n v="77.993796296296296"/>
    <n v="0.47019211325370525"/>
    <n v="1.046219572883899"/>
    <n v="6.1772315661204703E-2"/>
    <n v="2.4691358024691357E-2"/>
    <n v="52.313404409481421"/>
  </r>
  <r>
    <x v="41"/>
    <x v="3"/>
    <x v="5"/>
    <x v="5"/>
    <s v="Central &amp; Eastern Europe"/>
    <x v="2"/>
    <x v="1"/>
    <n v="26583.67"/>
    <n v="25403.72"/>
    <n v="132"/>
    <n v="126"/>
    <n v="14611.04"/>
    <n v="608.27"/>
    <n v="354397.79"/>
    <n v="1915"/>
    <n v="1"/>
    <n v="3"/>
    <n v="201.39143939393938"/>
    <n v="0.54962463798264127"/>
    <n v="1.046447921800429"/>
    <n v="7.5010823289840489E-2"/>
    <n v="2.2727272727272728E-2"/>
    <n v="43.703733539382178"/>
  </r>
  <r>
    <x v="41"/>
    <x v="3"/>
    <x v="5"/>
    <x v="5"/>
    <s v="Central &amp; Eastern Europe"/>
    <x v="2"/>
    <x v="2"/>
    <n v="9667.01"/>
    <n v="8741.44"/>
    <n v="64"/>
    <n v="57"/>
    <n v="5652.28"/>
    <n v="529.29"/>
    <n v="129682.69"/>
    <n v="952"/>
    <n v="0"/>
    <n v="1"/>
    <n v="151.04703125"/>
    <n v="0.58469785383484651"/>
    <n v="1.1058830124098546"/>
    <n v="7.4543564757948808E-2"/>
    <n v="1.5625E-2"/>
    <n v="18.26410852273801"/>
  </r>
  <r>
    <x v="41"/>
    <x v="3"/>
    <x v="5"/>
    <x v="5"/>
    <s v="Central &amp; Eastern Europe"/>
    <x v="2"/>
    <x v="3"/>
    <n v="11132.12"/>
    <n v="10909.94"/>
    <n v="89"/>
    <n v="86"/>
    <n v="5926.35"/>
    <n v="364.43"/>
    <n v="164948.91"/>
    <n v="1438"/>
    <n v="0"/>
    <n v="2"/>
    <n v="125.08000000000001"/>
    <n v="0.53236490443868734"/>
    <n v="1.0203649149307878"/>
    <n v="6.7488290768335485E-2"/>
    <n v="2.247191011235955E-2"/>
    <n v="30.546661910380596"/>
  </r>
  <r>
    <x v="41"/>
    <x v="3"/>
    <x v="5"/>
    <x v="6"/>
    <s v="DACH"/>
    <x v="0"/>
    <x v="0"/>
    <n v="232445.53"/>
    <n v="244093.59"/>
    <n v="2978"/>
    <n v="3177"/>
    <n v="129720.5"/>
    <n v="4073.89"/>
    <n v="1510560.69"/>
    <n v="20636"/>
    <n v="9"/>
    <n v="29"/>
    <n v="78.054241101410341"/>
    <n v="0.55806837842827095"/>
    <n v="0.95228035279418854"/>
    <n v="0.15388029857972804"/>
    <n v="9.7380792478173276E-3"/>
    <n v="57.057389865705751"/>
  </r>
  <r>
    <x v="41"/>
    <x v="3"/>
    <x v="5"/>
    <x v="6"/>
    <s v="DACH"/>
    <x v="0"/>
    <x v="1"/>
    <n v="229676.32"/>
    <n v="216455.39"/>
    <n v="1141"/>
    <n v="1085"/>
    <n v="150532.15"/>
    <n v="5553.17"/>
    <n v="1235653.6200000001"/>
    <n v="6447"/>
    <n v="11"/>
    <n v="14"/>
    <n v="201.29388255915865"/>
    <n v="0.65540996999603607"/>
    <n v="1.0610792366963002"/>
    <n v="0.18587435530678895"/>
    <n v="1.2269938650306749E-2"/>
    <n v="41.35949736816989"/>
  </r>
  <r>
    <x v="41"/>
    <x v="3"/>
    <x v="5"/>
    <x v="6"/>
    <s v="DACH"/>
    <x v="0"/>
    <x v="2"/>
    <n v="77148.679999999993"/>
    <n v="71653.3"/>
    <n v="508"/>
    <n v="466"/>
    <n v="53364.78"/>
    <n v="4369.09"/>
    <n v="490031.41"/>
    <n v="3479"/>
    <n v="4"/>
    <n v="8"/>
    <n v="151.8674803149606"/>
    <n v="0.69171345511031435"/>
    <n v="1.0766940252577339"/>
    <n v="0.15743619373296908"/>
    <n v="1.5748031496062992E-2"/>
    <n v="17.657837215530005"/>
  </r>
  <r>
    <x v="41"/>
    <x v="3"/>
    <x v="5"/>
    <x v="6"/>
    <s v="DACH"/>
    <x v="0"/>
    <x v="3"/>
    <n v="97291.3"/>
    <n v="93120.12"/>
    <n v="780"/>
    <n v="734"/>
    <n v="60346.7"/>
    <n v="2670.16"/>
    <n v="623180.46"/>
    <n v="5464"/>
    <n v="4"/>
    <n v="10"/>
    <n v="124.73243589743591"/>
    <n v="0.62026820486518319"/>
    <n v="1.044793541932721"/>
    <n v="0.15612058824822589"/>
    <n v="1.282051282051282E-2"/>
    <n v="36.436505677562394"/>
  </r>
  <r>
    <x v="41"/>
    <x v="3"/>
    <x v="5"/>
    <x v="6"/>
    <s v="DACH"/>
    <x v="1"/>
    <x v="0"/>
    <n v="185130.58"/>
    <n v="186334.7"/>
    <n v="2372"/>
    <n v="2383"/>
    <n v="95716.71"/>
    <n v="3219.33"/>
    <n v="1247471.8600000001"/>
    <n v="17843"/>
    <n v="7"/>
    <n v="51"/>
    <n v="78.048305227655987"/>
    <n v="0.51702268744580182"/>
    <n v="0.99353786492800311"/>
    <n v="0.14840461411289868"/>
    <n v="2.1500843170320406E-2"/>
    <n v="57.505934464624623"/>
  </r>
  <r>
    <x v="41"/>
    <x v="3"/>
    <x v="5"/>
    <x v="6"/>
    <s v="DACH"/>
    <x v="1"/>
    <x v="1"/>
    <n v="191007.61"/>
    <n v="181735.35"/>
    <n v="949"/>
    <n v="914"/>
    <n v="117540.91"/>
    <n v="4477.3100000000004"/>
    <n v="1095697.77"/>
    <n v="5905"/>
    <n v="9"/>
    <n v="12"/>
    <n v="201.27250790305584"/>
    <n v="0.61537291629375401"/>
    <n v="1.0510206737434407"/>
    <n v="0.17432508783877509"/>
    <n v="1.2644889357218124E-2"/>
    <n v="42.661243023154519"/>
  </r>
  <r>
    <x v="41"/>
    <x v="3"/>
    <x v="5"/>
    <x v="6"/>
    <s v="DACH"/>
    <x v="1"/>
    <x v="2"/>
    <n v="61677.73"/>
    <n v="55663.47"/>
    <n v="406"/>
    <n v="363"/>
    <n v="39130.080000000002"/>
    <n v="3121.18"/>
    <n v="417297.55"/>
    <n v="2862"/>
    <n v="3"/>
    <n v="9"/>
    <n v="151.91559113300494"/>
    <n v="0.63442801802206406"/>
    <n v="1.1080468034062556"/>
    <n v="0.14780276088369079"/>
    <n v="2.2167487684729065E-2"/>
    <n v="19.761029482439337"/>
  </r>
  <r>
    <x v="41"/>
    <x v="3"/>
    <x v="5"/>
    <x v="6"/>
    <s v="DACH"/>
    <x v="1"/>
    <x v="3"/>
    <n v="79170.09"/>
    <n v="77434.539999999994"/>
    <n v="635"/>
    <n v="614"/>
    <n v="45938.400000000001"/>
    <n v="2498.14"/>
    <n v="516431.39"/>
    <n v="4314"/>
    <n v="4"/>
    <n v="8"/>
    <n v="124.67730708661416"/>
    <n v="0.58024943510863769"/>
    <n v="1.0224131246857022"/>
    <n v="0.15330224214294952"/>
    <n v="1.2598425196850394E-2"/>
    <n v="31.691614561233557"/>
  </r>
  <r>
    <x v="41"/>
    <x v="3"/>
    <x v="5"/>
    <x v="6"/>
    <s v="DACH"/>
    <x v="2"/>
    <x v="0"/>
    <n v="23531.200000000001"/>
    <n v="24946"/>
    <n v="301"/>
    <n v="313"/>
    <n v="11019.54"/>
    <n v="393.57"/>
    <n v="219678.03"/>
    <n v="3077"/>
    <n v="1"/>
    <n v="8"/>
    <n v="78.17674418604652"/>
    <n v="0.46829485959067113"/>
    <n v="0.94328549667281325"/>
    <n v="0.10711676538614262"/>
    <n v="2.6578073089700997E-2"/>
    <n v="59.789109942322845"/>
  </r>
  <r>
    <x v="41"/>
    <x v="3"/>
    <x v="5"/>
    <x v="6"/>
    <s v="DACH"/>
    <x v="2"/>
    <x v="1"/>
    <n v="24431.46"/>
    <n v="23461.3"/>
    <n v="121"/>
    <n v="115"/>
    <n v="13715.8"/>
    <n v="549.88"/>
    <n v="203558.06"/>
    <n v="1074"/>
    <n v="1"/>
    <n v="4"/>
    <n v="201.91289256198345"/>
    <n v="0.56139911409305865"/>
    <n v="1.0413515022611706"/>
    <n v="0.12002207134416588"/>
    <n v="3.3057851239669422E-2"/>
    <n v="44.430530297519461"/>
  </r>
  <r>
    <x v="41"/>
    <x v="3"/>
    <x v="5"/>
    <x v="6"/>
    <s v="DACH"/>
    <x v="2"/>
    <x v="2"/>
    <n v="8605.25"/>
    <n v="8094.35"/>
    <n v="57"/>
    <n v="53"/>
    <n v="5019.1499999999996"/>
    <n v="446.23"/>
    <n v="74580.23"/>
    <n v="531"/>
    <n v="0"/>
    <n v="1"/>
    <n v="150.96929824561403"/>
    <n v="0.5832660294587606"/>
    <n v="1.0631181008975397"/>
    <n v="0.11538245457274669"/>
    <n v="1.7543859649122806E-2"/>
    <n v="19.284337673397125"/>
  </r>
  <r>
    <x v="41"/>
    <x v="3"/>
    <x v="5"/>
    <x v="6"/>
    <s v="DACH"/>
    <x v="2"/>
    <x v="3"/>
    <n v="10600.99"/>
    <n v="10215.73"/>
    <n v="85"/>
    <n v="82"/>
    <n v="5564.86"/>
    <n v="318.20999999999998"/>
    <n v="97408.61"/>
    <n v="809"/>
    <n v="0"/>
    <n v="2"/>
    <n v="124.7175294117647"/>
    <n v="0.52493776524645341"/>
    <n v="1.0377124297529399"/>
    <n v="0.1088301126563658"/>
    <n v="2.3529411764705882E-2"/>
    <n v="33.314446434744355"/>
  </r>
  <r>
    <x v="42"/>
    <x v="3"/>
    <x v="6"/>
    <x v="0"/>
    <s v="DACH"/>
    <x v="0"/>
    <x v="0"/>
    <n v="1071526.8899999999"/>
    <n v="1060307.22"/>
    <n v="13729"/>
    <n v="13741"/>
    <n v="593703.57999999996"/>
    <n v="17715.59"/>
    <n v="6370173.8300000001"/>
    <n v="91078"/>
    <n v="57"/>
    <n v="279"/>
    <n v="78.048429601573304"/>
    <n v="0.55407249742467968"/>
    <n v="1.0105815274935126"/>
    <n v="0.16820999215966448"/>
    <n v="2.0321946245174447E-2"/>
    <n v="60.484967760035083"/>
  </r>
  <r>
    <x v="42"/>
    <x v="3"/>
    <x v="6"/>
    <x v="0"/>
    <s v="DACH"/>
    <x v="0"/>
    <x v="1"/>
    <n v="1171352.52"/>
    <n v="1095150.25"/>
    <n v="5819"/>
    <n v="5466"/>
    <n v="763655.61"/>
    <n v="28249.119999999999"/>
    <n v="5493144.7699999996"/>
    <n v="28334"/>
    <n v="64"/>
    <n v="125"/>
    <n v="201.29790685684827"/>
    <n v="0.65194345592904857"/>
    <n v="1.0695815665476038"/>
    <n v="0.21323896766696723"/>
    <n v="2.1481354184567796E-2"/>
    <n v="41.465097673839047"/>
  </r>
  <r>
    <x v="42"/>
    <x v="3"/>
    <x v="6"/>
    <x v="0"/>
    <s v="DACH"/>
    <x v="0"/>
    <x v="2"/>
    <n v="361229.54"/>
    <n v="319540.19"/>
    <n v="2380"/>
    <n v="2138"/>
    <n v="247125.16"/>
    <n v="20698.87"/>
    <n v="2075278.8"/>
    <n v="14191"/>
    <n v="17"/>
    <n v="19"/>
    <n v="151.77711764705882"/>
    <n v="0.68412223430010743"/>
    <n v="1.1304666871481799"/>
    <n v="0.17406313792633549"/>
    <n v="7.9831932773109238E-3"/>
    <n v="17.451655090350343"/>
  </r>
  <r>
    <x v="42"/>
    <x v="3"/>
    <x v="6"/>
    <x v="0"/>
    <s v="DACH"/>
    <x v="0"/>
    <x v="3"/>
    <n v="473689.26"/>
    <n v="472593.83"/>
    <n v="3800"/>
    <n v="3837"/>
    <n v="297057.71000000002"/>
    <n v="13440.67"/>
    <n v="2583714.84"/>
    <n v="21310"/>
    <n v="26"/>
    <n v="73"/>
    <n v="124.65506842105263"/>
    <n v="0.62711514717475336"/>
    <n v="1.0023179100751274"/>
    <n v="0.18333650938042376"/>
    <n v="1.9210526315789473E-2"/>
    <n v="35.242979702648753"/>
  </r>
  <r>
    <x v="42"/>
    <x v="3"/>
    <x v="6"/>
    <x v="0"/>
    <s v="DACH"/>
    <x v="1"/>
    <x v="0"/>
    <n v="891906.1"/>
    <n v="908088.57"/>
    <n v="11428"/>
    <n v="11717"/>
    <n v="469775.79"/>
    <n v="16763.080000000002"/>
    <n v="5643298.6500000004"/>
    <n v="77535"/>
    <n v="47"/>
    <n v="240"/>
    <n v="78.04568603430171"/>
    <n v="0.52670991935137568"/>
    <n v="0.98217963474642134"/>
    <n v="0.15804694298785693"/>
    <n v="2.1001050052502624E-2"/>
    <n v="53.206576595709137"/>
  </r>
  <r>
    <x v="42"/>
    <x v="3"/>
    <x v="6"/>
    <x v="0"/>
    <s v="DACH"/>
    <x v="1"/>
    <x v="1"/>
    <n v="918276.13"/>
    <n v="855586.59"/>
    <n v="4561"/>
    <n v="4329"/>
    <n v="562473.17000000004"/>
    <n v="24213.98"/>
    <n v="4969341.78"/>
    <n v="25814"/>
    <n v="36"/>
    <n v="53"/>
    <n v="201.33219250164439"/>
    <n v="0.61253162488281165"/>
    <n v="1.0732708304836802"/>
    <n v="0.18478828196035249"/>
    <n v="1.1620258715194036E-2"/>
    <n v="37.92338682034098"/>
  </r>
  <r>
    <x v="42"/>
    <x v="3"/>
    <x v="6"/>
    <x v="0"/>
    <s v="DACH"/>
    <x v="1"/>
    <x v="2"/>
    <n v="283438.96999999997"/>
    <n v="253365.96"/>
    <n v="1868"/>
    <n v="1664"/>
    <n v="183703.88"/>
    <n v="14546.1"/>
    <n v="1725440.65"/>
    <n v="12859"/>
    <n v="13"/>
    <n v="25"/>
    <n v="151.73392398286936"/>
    <n v="0.64812499142231583"/>
    <n v="1.1186939634669155"/>
    <n v="0.16427048360081234"/>
    <n v="1.3383297644539615E-2"/>
    <n v="19.48556451557462"/>
  </r>
  <r>
    <x v="42"/>
    <x v="3"/>
    <x v="6"/>
    <x v="0"/>
    <s v="DACH"/>
    <x v="1"/>
    <x v="3"/>
    <n v="399228.04"/>
    <n v="384482.97"/>
    <n v="3203"/>
    <n v="3036"/>
    <n v="233497.07"/>
    <n v="10984.9"/>
    <n v="2288854.0499999998"/>
    <n v="19380"/>
    <n v="17"/>
    <n v="34"/>
    <n v="124.64191070871058"/>
    <n v="0.58487141835027423"/>
    <n v="1.0383503851939138"/>
    <n v="0.17442267234120937"/>
    <n v="1.0615048392132375E-2"/>
    <n v="36.343347686369469"/>
  </r>
  <r>
    <x v="42"/>
    <x v="3"/>
    <x v="6"/>
    <x v="0"/>
    <s v="DACH"/>
    <x v="2"/>
    <x v="0"/>
    <n v="115004.76"/>
    <n v="116347.61"/>
    <n v="1474"/>
    <n v="1497"/>
    <n v="55148.05"/>
    <n v="1921.24"/>
    <n v="998248.47"/>
    <n v="13179"/>
    <n v="6"/>
    <n v="20"/>
    <n v="78.022225237449121"/>
    <n v="0.47952841256309742"/>
    <n v="0.9884582932128988"/>
    <n v="0.11520654772453595"/>
    <n v="1.3568521031207599E-2"/>
    <n v="59.859653140679974"/>
  </r>
  <r>
    <x v="42"/>
    <x v="3"/>
    <x v="6"/>
    <x v="0"/>
    <s v="DACH"/>
    <x v="2"/>
    <x v="1"/>
    <n v="130407.84"/>
    <n v="122018.24000000001"/>
    <n v="648"/>
    <n v="601"/>
    <n v="72410.73"/>
    <n v="3220.58"/>
    <n v="887033.18"/>
    <n v="4705"/>
    <n v="7"/>
    <n v="16"/>
    <n v="201.24666666666667"/>
    <n v="0.55526362525443251"/>
    <n v="1.068756933389631"/>
    <n v="0.14701574071896611"/>
    <n v="2.4691358024691357E-2"/>
    <n v="40.492035596072753"/>
  </r>
  <r>
    <x v="42"/>
    <x v="3"/>
    <x v="6"/>
    <x v="0"/>
    <s v="DACH"/>
    <x v="2"/>
    <x v="2"/>
    <n v="39164.300000000003"/>
    <n v="34258.99"/>
    <n v="258"/>
    <n v="230"/>
    <n v="22953.39"/>
    <n v="2193.9499999999998"/>
    <n v="331115.07"/>
    <n v="2451"/>
    <n v="2"/>
    <n v="7"/>
    <n v="151.79961240310078"/>
    <n v="0.58607941416034492"/>
    <n v="1.1431831469637606"/>
    <n v="0.11828002875254214"/>
    <n v="2.7131782945736434E-2"/>
    <n v="17.851044918981749"/>
  </r>
  <r>
    <x v="42"/>
    <x v="3"/>
    <x v="6"/>
    <x v="0"/>
    <s v="DACH"/>
    <x v="2"/>
    <x v="3"/>
    <n v="51956.36"/>
    <n v="48686.77"/>
    <n v="417"/>
    <n v="396"/>
    <n v="27770.78"/>
    <n v="1487.1"/>
    <n v="407105"/>
    <n v="3396"/>
    <n v="2"/>
    <n v="6"/>
    <n v="124.59558752997602"/>
    <n v="0.53450203209000779"/>
    <n v="1.0671556153755939"/>
    <n v="0.12762397907173825"/>
    <n v="1.4388489208633094E-2"/>
    <n v="34.938040481474012"/>
  </r>
  <r>
    <x v="42"/>
    <x v="3"/>
    <x v="6"/>
    <x v="1"/>
    <s v="Western Europe"/>
    <x v="0"/>
    <x v="0"/>
    <n v="637749.81999999995"/>
    <n v="691238.85"/>
    <n v="8171"/>
    <n v="9027"/>
    <n v="357051.13"/>
    <n v="11656.85"/>
    <n v="4946722.34"/>
    <n v="70786"/>
    <n v="34"/>
    <n v="113"/>
    <n v="78.050400195814461"/>
    <n v="0.55986080874158461"/>
    <n v="0.92261859992389028"/>
    <n v="0.12892371476827219"/>
    <n v="1.3829396646677273E-2"/>
    <n v="54.710305099576637"/>
  </r>
  <r>
    <x v="42"/>
    <x v="3"/>
    <x v="6"/>
    <x v="1"/>
    <s v="Western Europe"/>
    <x v="0"/>
    <x v="1"/>
    <n v="673684.42"/>
    <n v="701500.03"/>
    <n v="3346"/>
    <n v="3471"/>
    <n v="445645.93"/>
    <n v="15260.73"/>
    <n v="4286434.25"/>
    <n v="22880"/>
    <n v="27"/>
    <n v="56"/>
    <n v="201.34023311416618"/>
    <n v="0.66150547165689233"/>
    <n v="0.96034838373421028"/>
    <n v="0.15716662864944214"/>
    <n v="1.6736401673640166E-2"/>
    <n v="44.14496685283077"/>
  </r>
  <r>
    <x v="42"/>
    <x v="3"/>
    <x v="6"/>
    <x v="1"/>
    <s v="Western Europe"/>
    <x v="0"/>
    <x v="2"/>
    <n v="197015.43"/>
    <n v="189575.31"/>
    <n v="1298"/>
    <n v="1256"/>
    <n v="135711.21"/>
    <n v="10842.78"/>
    <n v="1524421.39"/>
    <n v="11319"/>
    <n v="9"/>
    <n v="16"/>
    <n v="151.78384437596301"/>
    <n v="0.68883543791468516"/>
    <n v="1.0392462499467889"/>
    <n v="0.12923948147959274"/>
    <n v="1.2326656394453005E-2"/>
    <n v="18.170195282021769"/>
  </r>
  <r>
    <x v="42"/>
    <x v="3"/>
    <x v="6"/>
    <x v="1"/>
    <s v="Western Europe"/>
    <x v="0"/>
    <x v="3"/>
    <n v="267745.02"/>
    <n v="284281.07"/>
    <n v="2148"/>
    <n v="2308"/>
    <n v="169275.73"/>
    <n v="8192.77"/>
    <n v="1976247.26"/>
    <n v="16853"/>
    <n v="15"/>
    <n v="27"/>
    <n v="124.64851955307263"/>
    <n v="0.6322273706528696"/>
    <n v="0.94183203967819595"/>
    <n v="0.13548153888395525"/>
    <n v="1.2569832402234637E-2"/>
    <n v="32.680646472438504"/>
  </r>
  <r>
    <x v="42"/>
    <x v="3"/>
    <x v="6"/>
    <x v="1"/>
    <s v="Western Europe"/>
    <x v="1"/>
    <x v="0"/>
    <n v="523431.75"/>
    <n v="569798.59"/>
    <n v="6707"/>
    <n v="7223"/>
    <n v="277929.11"/>
    <n v="9787.0499999999993"/>
    <n v="4406164.37"/>
    <n v="63081"/>
    <n v="29"/>
    <n v="72"/>
    <n v="78.042604741315046"/>
    <n v="0.53097487876881755"/>
    <n v="0.9186259130616663"/>
    <n v="0.11879532991639165"/>
    <n v="1.0735052929774861E-2"/>
    <n v="53.482075804251544"/>
  </r>
  <r>
    <x v="42"/>
    <x v="3"/>
    <x v="6"/>
    <x v="1"/>
    <s v="Western Europe"/>
    <x v="1"/>
    <x v="1"/>
    <n v="562968.59"/>
    <n v="560121.09"/>
    <n v="2797"/>
    <n v="2773"/>
    <n v="348080.34"/>
    <n v="12943.7"/>
    <n v="3838281.84"/>
    <n v="20718"/>
    <n v="22"/>
    <n v="26"/>
    <n v="201.27586342509832"/>
    <n v="0.61829442385053857"/>
    <n v="1.0050837221644342"/>
    <n v="0.14667203021235148"/>
    <n v="9.2956739363603859E-3"/>
    <n v="43.493637058955315"/>
  </r>
  <r>
    <x v="42"/>
    <x v="3"/>
    <x v="6"/>
    <x v="1"/>
    <s v="Western Europe"/>
    <x v="1"/>
    <x v="2"/>
    <n v="197964.32"/>
    <n v="194941.58"/>
    <n v="1304"/>
    <n v="1301"/>
    <n v="128208.98"/>
    <n v="10312.76"/>
    <n v="1522279.79"/>
    <n v="11239"/>
    <n v="10"/>
    <n v="11"/>
    <n v="151.81312883435584"/>
    <n v="0.64763680647098421"/>
    <n v="1.015505876170697"/>
    <n v="0.13004463522438275"/>
    <n v="8.4355828220858894E-3"/>
    <n v="19.196056147917727"/>
  </r>
  <r>
    <x v="42"/>
    <x v="3"/>
    <x v="6"/>
    <x v="1"/>
    <s v="Western Europe"/>
    <x v="1"/>
    <x v="3"/>
    <n v="262287.87"/>
    <n v="280311.31"/>
    <n v="2104"/>
    <n v="2273"/>
    <n v="154580.15"/>
    <n v="7702.66"/>
    <n v="1936288.98"/>
    <n v="16213"/>
    <n v="10"/>
    <n v="24"/>
    <n v="124.66153517110266"/>
    <n v="0.58935302650480936"/>
    <n v="0.93570205925690264"/>
    <n v="0.13545905219168267"/>
    <n v="1.1406844106463879E-2"/>
    <n v="34.051596461482134"/>
  </r>
  <r>
    <x v="42"/>
    <x v="3"/>
    <x v="6"/>
    <x v="1"/>
    <s v="Western Europe"/>
    <x v="2"/>
    <x v="0"/>
    <n v="62252.58"/>
    <n v="67729.009999999995"/>
    <n v="798"/>
    <n v="881"/>
    <n v="29357.8"/>
    <n v="1195.6300000000001"/>
    <n v="753100.7"/>
    <n v="10051"/>
    <n v="3"/>
    <n v="17"/>
    <n v="78.010751879699257"/>
    <n v="0.47159169949261537"/>
    <n v="0.91914203381977688"/>
    <n v="8.2661694511769815E-2"/>
    <n v="2.1303258145363407E-2"/>
    <n v="52.066759783545074"/>
  </r>
  <r>
    <x v="42"/>
    <x v="3"/>
    <x v="6"/>
    <x v="1"/>
    <s v="Western Europe"/>
    <x v="2"/>
    <x v="1"/>
    <n v="72272"/>
    <n v="71942.25"/>
    <n v="359"/>
    <n v="363"/>
    <n v="39502.21"/>
    <n v="1905.36"/>
    <n v="699242.25"/>
    <n v="3671"/>
    <n v="4"/>
    <n v="9"/>
    <n v="201.31476323119776"/>
    <n v="0.54657695926499883"/>
    <n v="1.0045835374901397"/>
    <n v="0.10335759888650893"/>
    <n v="2.5069637883008356E-2"/>
    <n v="37.930889700634005"/>
  </r>
  <r>
    <x v="42"/>
    <x v="3"/>
    <x v="6"/>
    <x v="1"/>
    <s v="Western Europe"/>
    <x v="2"/>
    <x v="2"/>
    <n v="23351.45"/>
    <n v="22617.67"/>
    <n v="154"/>
    <n v="148"/>
    <n v="13619.4"/>
    <n v="1389.63"/>
    <n v="256316.7"/>
    <n v="1808"/>
    <n v="1"/>
    <n v="2"/>
    <n v="151.63279220779222"/>
    <n v="0.58323573054349942"/>
    <n v="1.0324427759358061"/>
    <n v="9.1103896078562188E-2"/>
    <n v="1.2987012987012988E-2"/>
    <n v="16.804077344329066"/>
  </r>
  <r>
    <x v="42"/>
    <x v="3"/>
    <x v="6"/>
    <x v="1"/>
    <s v="Western Europe"/>
    <x v="2"/>
    <x v="3"/>
    <n v="32468.75"/>
    <n v="34371.550000000003"/>
    <n v="260"/>
    <n v="272"/>
    <n v="17136.71"/>
    <n v="902.78"/>
    <n v="333351.76"/>
    <n v="2818"/>
    <n v="1"/>
    <n v="5"/>
    <n v="124.87980769230769"/>
    <n v="0.52779087584215589"/>
    <n v="0.94464026207721208"/>
    <n v="9.7400865680145193E-2"/>
    <n v="1.9230769230769232E-2"/>
    <n v="35.965296085425024"/>
  </r>
  <r>
    <x v="42"/>
    <x v="3"/>
    <x v="6"/>
    <x v="2"/>
    <s v="Southern Europe"/>
    <x v="0"/>
    <x v="0"/>
    <n v="413656.85"/>
    <n v="432568.51"/>
    <n v="5300"/>
    <n v="5568"/>
    <n v="233696.28"/>
    <n v="8015.38"/>
    <n v="3608004.22"/>
    <n v="48384"/>
    <n v="21"/>
    <n v="103"/>
    <n v="78.048462264150942"/>
    <n v="0.56495203693592888"/>
    <n v="0.95628054386113304"/>
    <n v="0.11464976889633459"/>
    <n v="1.9433962264150943E-2"/>
    <n v="51.607890081318658"/>
  </r>
  <r>
    <x v="42"/>
    <x v="3"/>
    <x v="6"/>
    <x v="2"/>
    <s v="Southern Europe"/>
    <x v="0"/>
    <x v="1"/>
    <n v="439033.95"/>
    <n v="422162.28"/>
    <n v="2181"/>
    <n v="2136"/>
    <n v="291255.56"/>
    <n v="10500.94"/>
    <n v="3321244.09"/>
    <n v="18038"/>
    <n v="19"/>
    <n v="23"/>
    <n v="201.2993810178817"/>
    <n v="0.66340099666551977"/>
    <n v="1.0399648921736919"/>
    <n v="0.1321896066964473"/>
    <n v="1.0545621274644659E-2"/>
    <n v="41.809014240629885"/>
  </r>
  <r>
    <x v="42"/>
    <x v="3"/>
    <x v="6"/>
    <x v="2"/>
    <s v="Southern Europe"/>
    <x v="0"/>
    <x v="2"/>
    <n v="144260.79999999999"/>
    <n v="135486.24"/>
    <n v="951"/>
    <n v="894"/>
    <n v="99943.95"/>
    <n v="8709.99"/>
    <n v="1255691.93"/>
    <n v="8960"/>
    <n v="6"/>
    <n v="21"/>
    <n v="151.69379600420609"/>
    <n v="0.69280046970486786"/>
    <n v="1.0647634770881529"/>
    <n v="0.11488550380346874"/>
    <n v="2.2082018927444796E-2"/>
    <n v="16.562682620760757"/>
  </r>
  <r>
    <x v="42"/>
    <x v="3"/>
    <x v="6"/>
    <x v="2"/>
    <s v="Southern Europe"/>
    <x v="0"/>
    <x v="3"/>
    <n v="193453.1"/>
    <n v="190761.43"/>
    <n v="1552"/>
    <n v="1516"/>
    <n v="121487.22"/>
    <n v="5897.53"/>
    <n v="1576747.34"/>
    <n v="13526"/>
    <n v="9"/>
    <n v="15"/>
    <n v="124.64761597938144"/>
    <n v="0.62799314149010788"/>
    <n v="1.0141101374633228"/>
    <n v="0.12269124868160551"/>
    <n v="9.6649484536082478E-3"/>
    <n v="32.802393544416056"/>
  </r>
  <r>
    <x v="42"/>
    <x v="3"/>
    <x v="6"/>
    <x v="2"/>
    <s v="Southern Europe"/>
    <x v="1"/>
    <x v="0"/>
    <n v="363418.52"/>
    <n v="362378.04"/>
    <n v="4656"/>
    <n v="4569"/>
    <n v="188592.42"/>
    <n v="6386.27"/>
    <n v="3456446.24"/>
    <n v="47369"/>
    <n v="14"/>
    <n v="92"/>
    <n v="78.053805841924401"/>
    <n v="0.51894003640761066"/>
    <n v="1.0028712556643886"/>
    <n v="0.10514224575354598"/>
    <n v="1.9759450171821305E-2"/>
    <n v="56.906225386649794"/>
  </r>
  <r>
    <x v="42"/>
    <x v="3"/>
    <x v="6"/>
    <x v="2"/>
    <s v="Southern Europe"/>
    <x v="1"/>
    <x v="1"/>
    <n v="346949.15"/>
    <n v="351127.99"/>
    <n v="1723"/>
    <n v="1771"/>
    <n v="214467.17"/>
    <n v="9085.89"/>
    <n v="2921364.92"/>
    <n v="14939"/>
    <n v="19"/>
    <n v="22"/>
    <n v="201.36340684852004"/>
    <n v="0.61815159368454997"/>
    <n v="0.98809881262954868"/>
    <n v="0.11876268781922665"/>
    <n v="1.2768427161926872E-2"/>
    <n v="38.185488708315866"/>
  </r>
  <r>
    <x v="42"/>
    <x v="3"/>
    <x v="6"/>
    <x v="2"/>
    <s v="Southern Europe"/>
    <x v="1"/>
    <x v="2"/>
    <n v="119524.98"/>
    <n v="110001.78"/>
    <n v="788"/>
    <n v="720"/>
    <n v="76568.240000000005"/>
    <n v="6708.09"/>
    <n v="1120291.8"/>
    <n v="7871"/>
    <n v="5"/>
    <n v="11"/>
    <n v="151.68144670050762"/>
    <n v="0.64060449957824728"/>
    <n v="1.0865731445436611"/>
    <n v="0.10669093534380952"/>
    <n v="1.3959390862944163E-2"/>
    <n v="17.818034641753464"/>
  </r>
  <r>
    <x v="42"/>
    <x v="3"/>
    <x v="6"/>
    <x v="2"/>
    <s v="Southern Europe"/>
    <x v="1"/>
    <x v="3"/>
    <n v="146381.24"/>
    <n v="142166.68"/>
    <n v="1174"/>
    <n v="1121"/>
    <n v="84404.57"/>
    <n v="4171.38"/>
    <n v="1359200.86"/>
    <n v="11145"/>
    <n v="6"/>
    <n v="23"/>
    <n v="124.68589437819421"/>
    <n v="0.57660783581284059"/>
    <n v="1.0296452023779412"/>
    <n v="0.10769654751395609"/>
    <n v="1.9591141396933562E-2"/>
    <n v="35.091801753856032"/>
  </r>
  <r>
    <x v="42"/>
    <x v="3"/>
    <x v="6"/>
    <x v="2"/>
    <s v="Southern Europe"/>
    <x v="2"/>
    <x v="0"/>
    <n v="45567.58"/>
    <n v="48602.57"/>
    <n v="584"/>
    <n v="619"/>
    <n v="21640.39"/>
    <n v="739.2"/>
    <n v="640949.16"/>
    <n v="8682"/>
    <n v="2"/>
    <n v="14"/>
    <n v="78.026678082191779"/>
    <n v="0.47490759877965866"/>
    <n v="0.93755494822598895"/>
    <n v="7.1093907042486804E-2"/>
    <n v="2.3972602739726026E-2"/>
    <n v="61.644453463203462"/>
  </r>
  <r>
    <x v="42"/>
    <x v="3"/>
    <x v="6"/>
    <x v="2"/>
    <s v="Southern Europe"/>
    <x v="2"/>
    <x v="1"/>
    <n v="50817.71"/>
    <n v="49158.67"/>
    <n v="252"/>
    <n v="248"/>
    <n v="28088.400000000001"/>
    <n v="1342.16"/>
    <n v="541173.32999999996"/>
    <n v="2809"/>
    <n v="3"/>
    <n v="5"/>
    <n v="201.65757936507936"/>
    <n v="0.55272856647810387"/>
    <n v="1.033748675462538"/>
    <n v="9.3902835160040138E-2"/>
    <n v="1.984126984126984E-2"/>
    <n v="37.862631876974426"/>
  </r>
  <r>
    <x v="42"/>
    <x v="3"/>
    <x v="6"/>
    <x v="2"/>
    <s v="Southern Europe"/>
    <x v="2"/>
    <x v="2"/>
    <n v="16364.75"/>
    <n v="14861.62"/>
    <n v="108"/>
    <n v="98"/>
    <n v="9593.57"/>
    <n v="974.22"/>
    <n v="195943.82"/>
    <n v="1353"/>
    <n v="1"/>
    <n v="3"/>
    <n v="151.52546296296296"/>
    <n v="0.58623382575352512"/>
    <n v="1.1011417328662689"/>
    <n v="8.3517561309154831E-2"/>
    <n v="2.7777777777777776E-2"/>
    <n v="16.797797212128678"/>
  </r>
  <r>
    <x v="42"/>
    <x v="3"/>
    <x v="6"/>
    <x v="2"/>
    <s v="Southern Europe"/>
    <x v="2"/>
    <x v="3"/>
    <n v="19605.62"/>
    <n v="18938.57"/>
    <n v="157"/>
    <n v="150"/>
    <n v="10476.06"/>
    <n v="597.9"/>
    <n v="249983.59"/>
    <n v="2270"/>
    <n v="1"/>
    <n v="3"/>
    <n v="124.87656050955414"/>
    <n v="0.53433964342877194"/>
    <n v="1.0352217722879815"/>
    <n v="7.8427627989501231E-2"/>
    <n v="1.9108280254777069E-2"/>
    <n v="32.790801137313935"/>
  </r>
  <r>
    <x v="42"/>
    <x v="3"/>
    <x v="6"/>
    <x v="3"/>
    <s v="Southern Europe"/>
    <x v="0"/>
    <x v="0"/>
    <n v="330170.83"/>
    <n v="322889.68"/>
    <n v="4230"/>
    <n v="4069"/>
    <n v="184278.83"/>
    <n v="6040.35"/>
    <n v="3173867.63"/>
    <n v="41821"/>
    <n v="13"/>
    <n v="78"/>
    <n v="78.054569739952726"/>
    <n v="0.55813177075636866"/>
    <n v="1.0225499619560465"/>
    <n v="0.10402791435886065"/>
    <n v="1.8439716312056736E-2"/>
    <n v="54.660877267045784"/>
  </r>
  <r>
    <x v="42"/>
    <x v="3"/>
    <x v="6"/>
    <x v="3"/>
    <s v="Southern Europe"/>
    <x v="0"/>
    <x v="1"/>
    <n v="361101.11"/>
    <n v="338264.88"/>
    <n v="1794"/>
    <n v="1652"/>
    <n v="236578.43"/>
    <n v="8743.39"/>
    <n v="2711028.03"/>
    <n v="14635"/>
    <n v="19"/>
    <n v="25"/>
    <n v="201.28267001114827"/>
    <n v="0.6551584125565274"/>
    <n v="1.0675099052553134"/>
    <n v="0.13319711415894139"/>
    <n v="1.3935340022296544E-2"/>
    <n v="41.299897408213518"/>
  </r>
  <r>
    <x v="42"/>
    <x v="3"/>
    <x v="6"/>
    <x v="3"/>
    <s v="Southern Europe"/>
    <x v="0"/>
    <x v="2"/>
    <n v="120495.59"/>
    <n v="104021.85"/>
    <n v="794"/>
    <n v="677"/>
    <n v="83806.820000000007"/>
    <n v="6408.79"/>
    <n v="1032802.89"/>
    <n v="7012"/>
    <n v="5"/>
    <n v="16"/>
    <n v="151.7576700251889"/>
    <n v="0.69551773637524839"/>
    <n v="1.1583680736306843"/>
    <n v="0.11666852520135763"/>
    <n v="2.0151133501259445E-2"/>
    <n v="18.801613097012073"/>
  </r>
  <r>
    <x v="42"/>
    <x v="3"/>
    <x v="6"/>
    <x v="3"/>
    <s v="Southern Europe"/>
    <x v="0"/>
    <x v="3"/>
    <n v="148537.75"/>
    <n v="141278.10999999999"/>
    <n v="1192"/>
    <n v="1130"/>
    <n v="92464.57"/>
    <n v="4636.22"/>
    <n v="1290491.32"/>
    <n v="11711"/>
    <n v="7"/>
    <n v="26"/>
    <n v="124.61220637583892"/>
    <n v="0.62249879239452599"/>
    <n v="1.0513854552555948"/>
    <n v="0.11510170405485563"/>
    <n v="2.1812080536912751E-2"/>
    <n v="32.03854648830297"/>
  </r>
  <r>
    <x v="42"/>
    <x v="3"/>
    <x v="6"/>
    <x v="3"/>
    <s v="Southern Europe"/>
    <x v="1"/>
    <x v="0"/>
    <n v="341229.65"/>
    <n v="334530.86"/>
    <n v="4372"/>
    <n v="4308"/>
    <n v="180484.45"/>
    <n v="5739.81"/>
    <n v="3121688.07"/>
    <n v="45127"/>
    <n v="13"/>
    <n v="40"/>
    <n v="78.048867795059479"/>
    <n v="0.52892370284938606"/>
    <n v="1.0200244306310038"/>
    <n v="0.10930933595809271"/>
    <n v="9.1491308325709064E-3"/>
    <n v="59.449642061322585"/>
  </r>
  <r>
    <x v="42"/>
    <x v="3"/>
    <x v="6"/>
    <x v="3"/>
    <s v="Southern Europe"/>
    <x v="1"/>
    <x v="1"/>
    <n v="343982.33"/>
    <n v="314934.81"/>
    <n v="1709"/>
    <n v="1584"/>
    <n v="210977.52"/>
    <n v="8987.36"/>
    <n v="2734441.72"/>
    <n v="14236"/>
    <n v="19"/>
    <n v="30"/>
    <n v="201.27696313633706"/>
    <n v="0.61333824908971335"/>
    <n v="1.092233437135768"/>
    <n v="0.1257961826299227"/>
    <n v="1.7554125219426564E-2"/>
    <n v="38.274012613270195"/>
  </r>
  <r>
    <x v="42"/>
    <x v="3"/>
    <x v="6"/>
    <x v="3"/>
    <s v="Southern Europe"/>
    <x v="1"/>
    <x v="2"/>
    <n v="110025.68"/>
    <n v="97666.35"/>
    <n v="725"/>
    <n v="655"/>
    <n v="69675.649999999994"/>
    <n v="6440.04"/>
    <n v="1024857.88"/>
    <n v="7322"/>
    <n v="6"/>
    <n v="15"/>
    <n v="151.75955862068963"/>
    <n v="0.63326716090280011"/>
    <n v="1.1265464512598247"/>
    <n v="0.10735701227178933"/>
    <n v="2.0689655172413793E-2"/>
    <n v="17.084626803560226"/>
  </r>
  <r>
    <x v="42"/>
    <x v="3"/>
    <x v="6"/>
    <x v="3"/>
    <s v="Southern Europe"/>
    <x v="1"/>
    <x v="3"/>
    <n v="145969.41"/>
    <n v="137890.5"/>
    <n v="1171"/>
    <n v="1089"/>
    <n v="85761.46"/>
    <n v="4002.77"/>
    <n v="1293670.81"/>
    <n v="11653"/>
    <n v="6"/>
    <n v="26"/>
    <n v="124.65363791631084"/>
    <n v="0.58753035995692526"/>
    <n v="1.0585893154350734"/>
    <n v="0.1128335036020485"/>
    <n v="2.2203245089666951E-2"/>
    <n v="36.467099033919013"/>
  </r>
  <r>
    <x v="42"/>
    <x v="3"/>
    <x v="6"/>
    <x v="3"/>
    <s v="Southern Europe"/>
    <x v="2"/>
    <x v="0"/>
    <n v="38406.03"/>
    <n v="36762.47"/>
    <n v="492"/>
    <n v="477"/>
    <n v="18197.3"/>
    <n v="756.84"/>
    <n v="508309.73"/>
    <n v="6942"/>
    <n v="2"/>
    <n v="14"/>
    <n v="78.061036585365855"/>
    <n v="0.47381361728874344"/>
    <n v="1.0447075509344175"/>
    <n v="7.5556354193731454E-2"/>
    <n v="2.8455284552845527E-2"/>
    <n v="50.745243380371015"/>
  </r>
  <r>
    <x v="42"/>
    <x v="3"/>
    <x v="6"/>
    <x v="3"/>
    <s v="Southern Europe"/>
    <x v="2"/>
    <x v="1"/>
    <n v="42364.77"/>
    <n v="39290.9"/>
    <n v="210"/>
    <n v="198"/>
    <n v="23153.57"/>
    <n v="1125.6400000000001"/>
    <n v="451317.63"/>
    <n v="2464"/>
    <n v="2"/>
    <n v="6"/>
    <n v="201.73699999999999"/>
    <n v="0.54652887292908714"/>
    <n v="1.0782336367963063"/>
    <n v="9.3869078413799156E-2"/>
    <n v="2.8571428571428571E-2"/>
    <n v="37.636162538644676"/>
  </r>
  <r>
    <x v="42"/>
    <x v="3"/>
    <x v="6"/>
    <x v="3"/>
    <s v="Southern Europe"/>
    <x v="2"/>
    <x v="2"/>
    <n v="14416.15"/>
    <n v="12502.98"/>
    <n v="95"/>
    <n v="83"/>
    <n v="8417.49"/>
    <n v="859.13"/>
    <n v="177883.26"/>
    <n v="1328"/>
    <n v="1"/>
    <n v="3"/>
    <n v="151.74894736842106"/>
    <n v="0.58389306437571753"/>
    <n v="1.1530171207184208"/>
    <n v="8.1042758042549928E-2"/>
    <n v="3.1578947368421054E-2"/>
    <n v="16.7799401720345"/>
  </r>
  <r>
    <x v="42"/>
    <x v="3"/>
    <x v="6"/>
    <x v="3"/>
    <s v="Southern Europe"/>
    <x v="2"/>
    <x v="3"/>
    <n v="16218.24"/>
    <n v="15676.29"/>
    <n v="130"/>
    <n v="126"/>
    <n v="8567.7999999999993"/>
    <n v="532.53"/>
    <n v="211098.84"/>
    <n v="1765"/>
    <n v="1"/>
    <n v="3"/>
    <n v="124.7556923076923"/>
    <n v="0.52828173710587578"/>
    <n v="1.0345713175757785"/>
    <n v="7.6827707816869109E-2"/>
    <n v="2.3076923076923078E-2"/>
    <n v="30.455072953636417"/>
  </r>
  <r>
    <x v="42"/>
    <x v="3"/>
    <x v="6"/>
    <x v="4"/>
    <s v="Western Europe"/>
    <x v="0"/>
    <x v="0"/>
    <n v="254662.93"/>
    <n v="262285.84999999998"/>
    <n v="3263"/>
    <n v="3331"/>
    <n v="142081.42000000001"/>
    <n v="4681.6499999999996"/>
    <n v="1742310.77"/>
    <n v="22866"/>
    <n v="9"/>
    <n v="56"/>
    <n v="78.045642047195827"/>
    <n v="0.55791952130606526"/>
    <n v="0.97093659455895165"/>
    <n v="0.14616389589326823"/>
    <n v="1.7162120747778117E-2"/>
    <n v="54.39597791376972"/>
  </r>
  <r>
    <x v="42"/>
    <x v="3"/>
    <x v="6"/>
    <x v="4"/>
    <s v="Western Europe"/>
    <x v="0"/>
    <x v="1"/>
    <n v="264286.06"/>
    <n v="253320.97"/>
    <n v="1313"/>
    <n v="1238"/>
    <n v="174013.69"/>
    <n v="6284.48"/>
    <n v="1527276.94"/>
    <n v="8281"/>
    <n v="10"/>
    <n v="11"/>
    <n v="201.28412795125666"/>
    <n v="0.65842931708165009"/>
    <n v="1.0432853624395959"/>
    <n v="0.17304396673467748"/>
    <n v="8.3777608530083772E-3"/>
    <n v="42.053767376139319"/>
  </r>
  <r>
    <x v="42"/>
    <x v="3"/>
    <x v="6"/>
    <x v="4"/>
    <s v="Western Europe"/>
    <x v="0"/>
    <x v="2"/>
    <n v="92135.11"/>
    <n v="86066.67"/>
    <n v="607"/>
    <n v="565"/>
    <n v="62851.14"/>
    <n v="4961.1099999999997"/>
    <n v="597189.49"/>
    <n v="4307"/>
    <n v="4"/>
    <n v="6"/>
    <n v="151.78766062602966"/>
    <n v="0.68216274990066217"/>
    <n v="1.0705085952552829"/>
    <n v="0.15428119808337551"/>
    <n v="9.8846787479406912E-3"/>
    <n v="18.571470900665375"/>
  </r>
  <r>
    <x v="42"/>
    <x v="3"/>
    <x v="6"/>
    <x v="4"/>
    <s v="Western Europe"/>
    <x v="0"/>
    <x v="3"/>
    <n v="114684.65"/>
    <n v="114462.66"/>
    <n v="920"/>
    <n v="917"/>
    <n v="71716.13"/>
    <n v="3188.11"/>
    <n v="727719.9"/>
    <n v="6539"/>
    <n v="7"/>
    <n v="16"/>
    <n v="124.65722826086956"/>
    <n v="0.6253332943859532"/>
    <n v="1.0019394097603531"/>
    <n v="0.15759449480493798"/>
    <n v="1.7391304347826087E-2"/>
    <n v="35.972613868404785"/>
  </r>
  <r>
    <x v="42"/>
    <x v="3"/>
    <x v="6"/>
    <x v="4"/>
    <s v="Western Europe"/>
    <x v="1"/>
    <x v="0"/>
    <n v="224119.89"/>
    <n v="222712.25"/>
    <n v="2872"/>
    <n v="2802"/>
    <n v="117123.75"/>
    <n v="4325.12"/>
    <n v="1573283.8400000001"/>
    <n v="21039"/>
    <n v="9"/>
    <n v="38"/>
    <n v="78.0361733983287"/>
    <n v="0.52259417939211017"/>
    <n v="1.0063204426339369"/>
    <n v="0.14245356387821284"/>
    <n v="1.3231197771587743E-2"/>
    <n v="51.818190015537148"/>
  </r>
  <r>
    <x v="42"/>
    <x v="3"/>
    <x v="6"/>
    <x v="4"/>
    <s v="Western Europe"/>
    <x v="1"/>
    <x v="1"/>
    <n v="238804.26"/>
    <n v="224125.19"/>
    <n v="1186"/>
    <n v="1091"/>
    <n v="146370.69"/>
    <n v="6278.77"/>
    <n v="1422755.28"/>
    <n v="7344"/>
    <n v="12"/>
    <n v="25"/>
    <n v="201.3526644182125"/>
    <n v="0.61293165373180525"/>
    <n v="1.0654949584203364"/>
    <n v="0.16784633545693114"/>
    <n v="2.1079258010118045E-2"/>
    <n v="38.033605308045999"/>
  </r>
  <r>
    <x v="42"/>
    <x v="3"/>
    <x v="6"/>
    <x v="4"/>
    <s v="Western Europe"/>
    <x v="1"/>
    <x v="2"/>
    <n v="73727.11"/>
    <n v="68218.87"/>
    <n v="486"/>
    <n v="456"/>
    <n v="47112.24"/>
    <n v="3950.43"/>
    <n v="521615.41"/>
    <n v="3584"/>
    <n v="3"/>
    <n v="4"/>
    <n v="151.70187242798355"/>
    <n v="0.6390083647656879"/>
    <n v="1.0807436417519083"/>
    <n v="0.14134381114238939"/>
    <n v="8.23045267489712E-3"/>
    <n v="18.663059464412736"/>
  </r>
  <r>
    <x v="42"/>
    <x v="3"/>
    <x v="6"/>
    <x v="4"/>
    <s v="Western Europe"/>
    <x v="1"/>
    <x v="3"/>
    <n v="92729.279999999999"/>
    <n v="94423.94"/>
    <n v="744"/>
    <n v="746"/>
    <n v="54730.95"/>
    <n v="2627.88"/>
    <n v="669418.69999999995"/>
    <n v="5789"/>
    <n v="4"/>
    <n v="9"/>
    <n v="124.63612903225807"/>
    <n v="0.59022295870301156"/>
    <n v="0.98205264470006226"/>
    <n v="0.13852209387039832"/>
    <n v="1.2096774193548387E-2"/>
    <n v="35.286725421252108"/>
  </r>
  <r>
    <x v="42"/>
    <x v="3"/>
    <x v="6"/>
    <x v="4"/>
    <s v="Western Europe"/>
    <x v="2"/>
    <x v="0"/>
    <n v="33773.879999999997"/>
    <n v="32882.06"/>
    <n v="433"/>
    <n v="426"/>
    <n v="16091.2"/>
    <n v="585.92999999999995"/>
    <n v="353351.41"/>
    <n v="4793"/>
    <n v="2"/>
    <n v="13"/>
    <n v="77.99972286374134"/>
    <n v="0.47643918910116345"/>
    <n v="1.0271217800831214"/>
    <n v="9.5581562841365195E-2"/>
    <n v="3.0023094688221709E-2"/>
    <n v="57.641493011110541"/>
  </r>
  <r>
    <x v="42"/>
    <x v="3"/>
    <x v="6"/>
    <x v="4"/>
    <s v="Western Europe"/>
    <x v="2"/>
    <x v="1"/>
    <n v="39608.03"/>
    <n v="36913.699999999997"/>
    <n v="197"/>
    <n v="181"/>
    <n v="21776.44"/>
    <n v="913.65"/>
    <n v="326704.21999999997"/>
    <n v="1716"/>
    <n v="2"/>
    <n v="7"/>
    <n v="201.05598984771572"/>
    <n v="0.54979861406891484"/>
    <n v="1.0729899739121249"/>
    <n v="0.12123513433649556"/>
    <n v="3.553299492385787E-2"/>
    <n v="43.351425600612927"/>
  </r>
  <r>
    <x v="42"/>
    <x v="3"/>
    <x v="6"/>
    <x v="4"/>
    <s v="Western Europe"/>
    <x v="2"/>
    <x v="2"/>
    <n v="12768.18"/>
    <n v="11860"/>
    <n v="84"/>
    <n v="77"/>
    <n v="7313.43"/>
    <n v="720"/>
    <n v="121774.16"/>
    <n v="879"/>
    <n v="1"/>
    <n v="2"/>
    <n v="152.00214285714287"/>
    <n v="0.57278562802216137"/>
    <n v="1.0765750421585161"/>
    <n v="0.10485130835638694"/>
    <n v="2.3809523809523808E-2"/>
    <n v="17.733583333333335"/>
  </r>
  <r>
    <x v="42"/>
    <x v="3"/>
    <x v="6"/>
    <x v="4"/>
    <s v="Western Europe"/>
    <x v="2"/>
    <x v="3"/>
    <n v="15637.78"/>
    <n v="15660.25"/>
    <n v="125"/>
    <n v="125"/>
    <n v="8322.94"/>
    <n v="472.82"/>
    <n v="147746.74"/>
    <n v="1222"/>
    <n v="1"/>
    <n v="2"/>
    <n v="125.10224000000001"/>
    <n v="0.53223283611868177"/>
    <n v="0.99856515700579496"/>
    <n v="0.10584179386969893"/>
    <n v="1.6E-2"/>
    <n v="33.07343174992598"/>
  </r>
  <r>
    <x v="42"/>
    <x v="3"/>
    <x v="6"/>
    <x v="5"/>
    <s v="Central &amp; Eastern Europe"/>
    <x v="0"/>
    <x v="0"/>
    <n v="220564.58"/>
    <n v="223007.09"/>
    <n v="2826"/>
    <n v="2803"/>
    <n v="124862.03"/>
    <n v="4036.49"/>
    <n v="2441732.4900000002"/>
    <n v="33966"/>
    <n v="9"/>
    <n v="24"/>
    <n v="78.048329794762907"/>
    <n v="0.56610190992588205"/>
    <n v="0.98904738858302665"/>
    <n v="9.0331181201590172E-2"/>
    <n v="8.4925690021231421E-3"/>
    <n v="54.642667267849049"/>
  </r>
  <r>
    <x v="42"/>
    <x v="3"/>
    <x v="6"/>
    <x v="5"/>
    <s v="Central &amp; Eastern Europe"/>
    <x v="0"/>
    <x v="1"/>
    <n v="231328.16"/>
    <n v="222284.99"/>
    <n v="1149"/>
    <n v="1088"/>
    <n v="153368.66"/>
    <n v="5214.6400000000003"/>
    <n v="2073477.68"/>
    <n v="11250"/>
    <n v="13"/>
    <n v="10"/>
    <n v="201.32999129677981"/>
    <n v="0.66299174298537633"/>
    <n v="1.0406827739470847"/>
    <n v="0.11156530028333848"/>
    <n v="8.7032201914708437E-3"/>
    <n v="44.361290520534496"/>
  </r>
  <r>
    <x v="42"/>
    <x v="3"/>
    <x v="6"/>
    <x v="5"/>
    <s v="Central &amp; Eastern Europe"/>
    <x v="0"/>
    <x v="2"/>
    <n v="82334.87"/>
    <n v="75314.25"/>
    <n v="543"/>
    <n v="491"/>
    <n v="55982.14"/>
    <n v="4697.58"/>
    <n v="769974.02"/>
    <n v="5625"/>
    <n v="4"/>
    <n v="7"/>
    <n v="151.62959484346223"/>
    <n v="0.67993233000792985"/>
    <n v="1.0932176845683252"/>
    <n v="0.10693201051121179"/>
    <n v="1.289134438305709E-2"/>
    <n v="17.527082029470492"/>
  </r>
  <r>
    <x v="42"/>
    <x v="3"/>
    <x v="6"/>
    <x v="5"/>
    <s v="Central &amp; Eastern Europe"/>
    <x v="0"/>
    <x v="3"/>
    <n v="90886.45"/>
    <n v="87529.69"/>
    <n v="729"/>
    <n v="711"/>
    <n v="57154.35"/>
    <n v="2473.5700000000002"/>
    <n v="968182.72"/>
    <n v="8391"/>
    <n v="5"/>
    <n v="13"/>
    <n v="124.6727709190672"/>
    <n v="0.62885446620480834"/>
    <n v="1.0383499587397145"/>
    <n v="9.3873241199760316E-2"/>
    <n v="1.7832647462277092E-2"/>
    <n v="36.743027284451216"/>
  </r>
  <r>
    <x v="42"/>
    <x v="3"/>
    <x v="6"/>
    <x v="5"/>
    <s v="Central &amp; Eastern Europe"/>
    <x v="1"/>
    <x v="0"/>
    <n v="184992.47"/>
    <n v="185223.59"/>
    <n v="2370"/>
    <n v="2377"/>
    <n v="96973.57"/>
    <n v="3644.24"/>
    <n v="2175511.2400000002"/>
    <n v="31195"/>
    <n v="9"/>
    <n v="49"/>
    <n v="78.055894514767928"/>
    <n v="0.52420279593001817"/>
    <n v="0.99875221077401644"/>
    <n v="8.5034021704250076E-2"/>
    <n v="2.0675105485232069E-2"/>
    <n v="50.76297664259215"/>
  </r>
  <r>
    <x v="42"/>
    <x v="3"/>
    <x v="6"/>
    <x v="5"/>
    <s v="Central &amp; Eastern Europe"/>
    <x v="1"/>
    <x v="1"/>
    <n v="187961.61"/>
    <n v="181850.7"/>
    <n v="934"/>
    <n v="887"/>
    <n v="116327.81"/>
    <n v="4924.8500000000004"/>
    <n v="1934246.1"/>
    <n v="10892"/>
    <n v="9"/>
    <n v="20"/>
    <n v="201.24369379014988"/>
    <n v="0.61889132573401562"/>
    <n v="1.0336039949255074"/>
    <n v="9.7175643781833132E-2"/>
    <n v="2.1413276231263382E-2"/>
    <n v="38.165956323542844"/>
  </r>
  <r>
    <x v="42"/>
    <x v="3"/>
    <x v="6"/>
    <x v="5"/>
    <s v="Central &amp; Eastern Europe"/>
    <x v="1"/>
    <x v="2"/>
    <n v="69309.78"/>
    <n v="61202.52"/>
    <n v="457"/>
    <n v="405"/>
    <n v="44717.98"/>
    <n v="3482.72"/>
    <n v="709522.01"/>
    <n v="5100"/>
    <n v="3"/>
    <n v="8"/>
    <n v="151.66253829321664"/>
    <n v="0.64519004388702439"/>
    <n v="1.1324661141403982"/>
    <n v="9.7685172585414232E-2"/>
    <n v="1.7505470459518599E-2"/>
    <n v="19.90104860568751"/>
  </r>
  <r>
    <x v="42"/>
    <x v="3"/>
    <x v="6"/>
    <x v="5"/>
    <s v="Central &amp; Eastern Europe"/>
    <x v="1"/>
    <x v="3"/>
    <n v="82986.19"/>
    <n v="76990.289999999994"/>
    <n v="666"/>
    <n v="623"/>
    <n v="48866.68"/>
    <n v="2379.79"/>
    <n v="883542.06"/>
    <n v="7681"/>
    <n v="4"/>
    <n v="8"/>
    <n v="124.60388888888889"/>
    <n v="0.58885315737473909"/>
    <n v="1.0778786519702681"/>
    <n v="9.3924436376011347E-2"/>
    <n v="1.2012012012012012E-2"/>
    <n v="34.871223931523375"/>
  </r>
  <r>
    <x v="42"/>
    <x v="3"/>
    <x v="6"/>
    <x v="5"/>
    <s v="Central &amp; Eastern Europe"/>
    <x v="2"/>
    <x v="0"/>
    <n v="23957.05"/>
    <n v="23090.07"/>
    <n v="307"/>
    <n v="298"/>
    <n v="11301.44"/>
    <n v="411.69"/>
    <n v="390432.93"/>
    <n v="5125"/>
    <n v="1"/>
    <n v="9"/>
    <n v="78.035993485342019"/>
    <n v="0.47173754698512549"/>
    <n v="1.0375477423844968"/>
    <n v="6.136021877048127E-2"/>
    <n v="2.9315960912052116E-2"/>
    <n v="58.191964827904492"/>
  </r>
  <r>
    <x v="42"/>
    <x v="3"/>
    <x v="6"/>
    <x v="5"/>
    <s v="Central &amp; Eastern Europe"/>
    <x v="2"/>
    <x v="1"/>
    <n v="23407.61"/>
    <n v="22582.21"/>
    <n v="116"/>
    <n v="113"/>
    <n v="12996.11"/>
    <n v="581.67999999999995"/>
    <n v="328232.98"/>
    <n v="1702"/>
    <n v="1"/>
    <n v="3"/>
    <n v="201.78974137931036"/>
    <n v="0.55520875475967002"/>
    <n v="1.0365508955943639"/>
    <n v="7.1314009945009194E-2"/>
    <n v="2.5862068965517241E-2"/>
    <n v="40.241387016916519"/>
  </r>
  <r>
    <x v="42"/>
    <x v="3"/>
    <x v="6"/>
    <x v="5"/>
    <s v="Central &amp; Eastern Europe"/>
    <x v="2"/>
    <x v="2"/>
    <n v="8570.73"/>
    <n v="7673.13"/>
    <n v="56"/>
    <n v="50"/>
    <n v="4972.3900000000003"/>
    <n v="428.68"/>
    <n v="124196.99"/>
    <n v="905"/>
    <n v="0"/>
    <n v="1"/>
    <n v="153.04874999999998"/>
    <n v="0.58015944966181421"/>
    <n v="1.1169796419453339"/>
    <n v="6.9009160366929986E-2"/>
    <n v="1.7857142857142856E-2"/>
    <n v="19.993305029392552"/>
  </r>
  <r>
    <x v="42"/>
    <x v="3"/>
    <x v="6"/>
    <x v="5"/>
    <s v="Central &amp; Eastern Europe"/>
    <x v="2"/>
    <x v="3"/>
    <n v="10348.27"/>
    <n v="10153.620000000001"/>
    <n v="83"/>
    <n v="81"/>
    <n v="5451.29"/>
    <n v="312.32"/>
    <n v="158925.04999999999"/>
    <n v="1326"/>
    <n v="1"/>
    <n v="1"/>
    <n v="124.67795180722892"/>
    <n v="0.52678273759768535"/>
    <n v="1.0191705027369549"/>
    <n v="6.511415286639835E-2"/>
    <n v="1.2048192771084338E-2"/>
    <n v="33.133548924180332"/>
  </r>
  <r>
    <x v="42"/>
    <x v="3"/>
    <x v="6"/>
    <x v="6"/>
    <s v="DACH"/>
    <x v="0"/>
    <x v="0"/>
    <n v="222094.65"/>
    <n v="218391.16"/>
    <n v="2846"/>
    <n v="2796"/>
    <n v="125248.8"/>
    <n v="3643.54"/>
    <n v="1415476.47"/>
    <n v="19623"/>
    <n v="13"/>
    <n v="55"/>
    <n v="78.037473647224175"/>
    <n v="0.56394334577622651"/>
    <n v="1.0169580581924653"/>
    <n v="0.1569045156928677"/>
    <n v="1.932536893886156E-2"/>
    <n v="60.955732611690827"/>
  </r>
  <r>
    <x v="42"/>
    <x v="3"/>
    <x v="6"/>
    <x v="6"/>
    <s v="DACH"/>
    <x v="0"/>
    <x v="1"/>
    <n v="230012.69"/>
    <n v="230235.62"/>
    <n v="1143"/>
    <n v="1150"/>
    <n v="152664.22"/>
    <n v="5834.75"/>
    <n v="1223622.7"/>
    <n v="6692"/>
    <n v="9"/>
    <n v="17"/>
    <n v="201.23594925634296"/>
    <n v="0.66372085818395499"/>
    <n v="0.99903173105881704"/>
    <n v="0.18797680853746829"/>
    <n v="1.4873140857392825E-2"/>
    <n v="39.421173143665108"/>
  </r>
  <r>
    <x v="42"/>
    <x v="3"/>
    <x v="6"/>
    <x v="6"/>
    <s v="DACH"/>
    <x v="0"/>
    <x v="2"/>
    <n v="69148.2"/>
    <n v="64332.2"/>
    <n v="456"/>
    <n v="432"/>
    <n v="48082.57"/>
    <n v="3568.61"/>
    <n v="454054.82"/>
    <n v="3307"/>
    <n v="4"/>
    <n v="5"/>
    <n v="151.64078947368421"/>
    <n v="0.69535533824452411"/>
    <n v="1.0748614224292035"/>
    <n v="0.15229042167199106"/>
    <n v="1.0964912280701754E-2"/>
    <n v="19.37678816121683"/>
  </r>
  <r>
    <x v="42"/>
    <x v="3"/>
    <x v="6"/>
    <x v="6"/>
    <s v="DACH"/>
    <x v="0"/>
    <x v="3"/>
    <n v="102032.99"/>
    <n v="98021.57"/>
    <n v="818"/>
    <n v="782"/>
    <n v="64030.23"/>
    <n v="3254.19"/>
    <n v="590594.5"/>
    <n v="5335"/>
    <n v="4"/>
    <n v="11"/>
    <n v="124.734706601467"/>
    <n v="0.62754438539927138"/>
    <n v="1.0409238497200157"/>
    <n v="0.17276319031078008"/>
    <n v="1.3447432762836185E-2"/>
    <n v="31.354343169882522"/>
  </r>
  <r>
    <x v="42"/>
    <x v="3"/>
    <x v="6"/>
    <x v="6"/>
    <s v="DACH"/>
    <x v="1"/>
    <x v="0"/>
    <n v="166787.38"/>
    <n v="169523.44"/>
    <n v="2137"/>
    <n v="2176"/>
    <n v="86696.81"/>
    <n v="2847.28"/>
    <n v="1214858.68"/>
    <n v="16066"/>
    <n v="9"/>
    <n v="22"/>
    <n v="78.047440336920914"/>
    <n v="0.519804376086488"/>
    <n v="0.98386028504376744"/>
    <n v="0.13728953231004615"/>
    <n v="1.0294805802526907E-2"/>
    <n v="58.577793543311508"/>
  </r>
  <r>
    <x v="42"/>
    <x v="3"/>
    <x v="6"/>
    <x v="6"/>
    <s v="DACH"/>
    <x v="1"/>
    <x v="1"/>
    <n v="183121.37"/>
    <n v="175654.3"/>
    <n v="910"/>
    <n v="870"/>
    <n v="110322.01"/>
    <n v="4864.18"/>
    <n v="1056351.78"/>
    <n v="5902"/>
    <n v="7"/>
    <n v="9"/>
    <n v="201.23227472527472"/>
    <n v="0.60245295237797747"/>
    <n v="1.0425100324899532"/>
    <n v="0.17335264015932267"/>
    <n v="9.8901098901098897E-3"/>
    <n v="37.646914793449255"/>
  </r>
  <r>
    <x v="42"/>
    <x v="3"/>
    <x v="6"/>
    <x v="6"/>
    <s v="DACH"/>
    <x v="1"/>
    <x v="2"/>
    <n v="56811.98"/>
    <n v="53816.04"/>
    <n v="374"/>
    <n v="357"/>
    <n v="35960.19"/>
    <n v="3325.65"/>
    <n v="389272.89"/>
    <n v="2644"/>
    <n v="2"/>
    <n v="7"/>
    <n v="151.90368983957219"/>
    <n v="0.63296843377048295"/>
    <n v="1.0556700195703734"/>
    <n v="0.14594383903795613"/>
    <n v="1.871657754010695E-2"/>
    <n v="17.082970246417993"/>
  </r>
  <r>
    <x v="42"/>
    <x v="3"/>
    <x v="6"/>
    <x v="6"/>
    <s v="DACH"/>
    <x v="1"/>
    <x v="3"/>
    <n v="73071"/>
    <n v="71925.679999999993"/>
    <n v="586"/>
    <n v="587"/>
    <n v="41904.19"/>
    <n v="2017.84"/>
    <n v="494639.33"/>
    <n v="4332"/>
    <n v="3"/>
    <n v="11"/>
    <n v="124.69453924914676"/>
    <n v="0.57347223932887192"/>
    <n v="1.0159236589768774"/>
    <n v="0.14772581872937601"/>
    <n v="1.877133105802048E-2"/>
    <n v="36.212484637037626"/>
  </r>
  <r>
    <x v="42"/>
    <x v="3"/>
    <x v="6"/>
    <x v="6"/>
    <s v="DACH"/>
    <x v="2"/>
    <x v="0"/>
    <n v="20794.349999999999"/>
    <n v="20845.03"/>
    <n v="266"/>
    <n v="267"/>
    <n v="9933.32"/>
    <n v="356.69"/>
    <n v="209873.43"/>
    <n v="2759"/>
    <n v="1"/>
    <n v="7"/>
    <n v="78.174248120300746"/>
    <n v="0.4776932195524265"/>
    <n v="0.99756872501502758"/>
    <n v="9.9080431477200331E-2"/>
    <n v="2.6315789473684209E-2"/>
    <n v="58.298101993327535"/>
  </r>
  <r>
    <x v="42"/>
    <x v="3"/>
    <x v="6"/>
    <x v="6"/>
    <s v="DACH"/>
    <x v="2"/>
    <x v="1"/>
    <n v="23662.71"/>
    <n v="23013.200000000001"/>
    <n v="118"/>
    <n v="116"/>
    <n v="13000.6"/>
    <n v="563.82000000000005"/>
    <n v="191976.19"/>
    <n v="1070"/>
    <n v="1"/>
    <n v="4"/>
    <n v="200.53144067796609"/>
    <n v="0.54941297932485333"/>
    <n v="1.0282233674586758"/>
    <n v="0.12325856659620132"/>
    <n v="3.3898305084745763E-2"/>
    <n v="41.968553793763959"/>
  </r>
  <r>
    <x v="42"/>
    <x v="3"/>
    <x v="6"/>
    <x v="6"/>
    <s v="DACH"/>
    <x v="2"/>
    <x v="2"/>
    <n v="7969.93"/>
    <n v="7106.27"/>
    <n v="53"/>
    <n v="48"/>
    <n v="4645.76"/>
    <n v="457.23"/>
    <n v="71267.649999999994"/>
    <n v="503"/>
    <n v="0"/>
    <n v="1"/>
    <n v="150.37603773584905"/>
    <n v="0.5829110167843381"/>
    <n v="1.1215349261989764"/>
    <n v="0.11183096397874773"/>
    <n v="1.8867924528301886E-2"/>
    <n v="17.430899109857183"/>
  </r>
  <r>
    <x v="42"/>
    <x v="3"/>
    <x v="6"/>
    <x v="6"/>
    <s v="DACH"/>
    <x v="2"/>
    <x v="3"/>
    <n v="10139.67"/>
    <n v="10153.39"/>
    <n v="81"/>
    <n v="80"/>
    <n v="5307.11"/>
    <n v="320.2"/>
    <n v="91807.88"/>
    <n v="825"/>
    <n v="1"/>
    <n v="2"/>
    <n v="125.18111111111111"/>
    <n v="0.52340066294070708"/>
    <n v="0.99864872717387987"/>
    <n v="0.11044444115254594"/>
    <n v="2.4691358024691357E-2"/>
    <n v="31.666677076826986"/>
  </r>
  <r>
    <x v="43"/>
    <x v="3"/>
    <x v="7"/>
    <x v="0"/>
    <s v="DACH"/>
    <x v="0"/>
    <x v="0"/>
    <n v="1020052.84"/>
    <n v="1024845.73"/>
    <n v="13070"/>
    <n v="12899"/>
    <n v="573443.54"/>
    <n v="17515.29"/>
    <n v="6064671.2800000003"/>
    <n v="86502"/>
    <n v="51"/>
    <n v="282"/>
    <n v="78.045358837031372"/>
    <n v="0.56217042638693115"/>
    <n v="0.99532330587941265"/>
    <n v="0.1681958993167392"/>
    <n v="2.1576128538638103E-2"/>
    <n v="58.237850472358716"/>
  </r>
  <r>
    <x v="43"/>
    <x v="3"/>
    <x v="7"/>
    <x v="0"/>
    <s v="DACH"/>
    <x v="0"/>
    <x v="1"/>
    <n v="1005581.87"/>
    <n v="914839.86"/>
    <n v="4995"/>
    <n v="4598"/>
    <n v="659947.53"/>
    <n v="25607.96"/>
    <n v="5090110"/>
    <n v="26513"/>
    <n v="51"/>
    <n v="106"/>
    <n v="201.31769169169169"/>
    <n v="0.65628423670764868"/>
    <n v="1.099188955321645"/>
    <n v="0.19755601941804793"/>
    <n v="2.122122122122122E-2"/>
    <n v="39.268331799955952"/>
  </r>
  <r>
    <x v="43"/>
    <x v="3"/>
    <x v="7"/>
    <x v="0"/>
    <s v="DACH"/>
    <x v="0"/>
    <x v="2"/>
    <n v="368872.46"/>
    <n v="325758"/>
    <n v="2431"/>
    <n v="2122"/>
    <n v="250698.03"/>
    <n v="20360.5"/>
    <n v="1967051.39"/>
    <n v="13942"/>
    <n v="17"/>
    <n v="21"/>
    <n v="151.73692307692309"/>
    <n v="0.67963336162314747"/>
    <n v="1.1323511932170507"/>
    <n v="0.18752558366052655"/>
    <n v="8.6384204031262849E-3"/>
    <n v="18.117062940497533"/>
  </r>
  <r>
    <x v="43"/>
    <x v="3"/>
    <x v="7"/>
    <x v="0"/>
    <s v="DACH"/>
    <x v="0"/>
    <x v="3"/>
    <n v="440107.47"/>
    <n v="435693.95"/>
    <n v="3530"/>
    <n v="3549"/>
    <n v="276160.51"/>
    <n v="14237.64"/>
    <n v="2508669.83"/>
    <n v="20914"/>
    <n v="19"/>
    <n v="67"/>
    <n v="124.67633711048158"/>
    <n v="0.62748425969684185"/>
    <n v="1.0101298629462263"/>
    <n v="0.17543459276185419"/>
    <n v="1.8980169971671387E-2"/>
    <n v="30.911546436066651"/>
  </r>
  <r>
    <x v="43"/>
    <x v="3"/>
    <x v="7"/>
    <x v="0"/>
    <s v="DACH"/>
    <x v="1"/>
    <x v="0"/>
    <n v="841427.35"/>
    <n v="849758.7"/>
    <n v="10781"/>
    <n v="10862"/>
    <n v="437837.36"/>
    <n v="15755.25"/>
    <n v="5259603.01"/>
    <n v="71955"/>
    <n v="36"/>
    <n v="224"/>
    <n v="78.047245153510801"/>
    <n v="0.52035075874346137"/>
    <n v="0.99019562847664877"/>
    <n v="0.15997925098152987"/>
    <n v="2.077729338651331E-2"/>
    <n v="53.406156677932749"/>
  </r>
  <r>
    <x v="43"/>
    <x v="3"/>
    <x v="7"/>
    <x v="0"/>
    <s v="DACH"/>
    <x v="1"/>
    <x v="1"/>
    <n v="857997.82"/>
    <n v="791176.25"/>
    <n v="4262"/>
    <n v="3895"/>
    <n v="516991.24"/>
    <n v="21137.37"/>
    <n v="4347683.41"/>
    <n v="22325"/>
    <n v="31"/>
    <n v="68"/>
    <n v="201.3134256217738"/>
    <n v="0.60255542374221882"/>
    <n v="1.0844585135107379"/>
    <n v="0.19734597464630019"/>
    <n v="1.5954950727358048E-2"/>
    <n v="40.591512567552158"/>
  </r>
  <r>
    <x v="43"/>
    <x v="3"/>
    <x v="7"/>
    <x v="0"/>
    <s v="DACH"/>
    <x v="1"/>
    <x v="2"/>
    <n v="288231.2"/>
    <n v="251737.04"/>
    <n v="1899"/>
    <n v="1654"/>
    <n v="184782.12"/>
    <n v="14666.63"/>
    <n v="1709197.83"/>
    <n v="12114"/>
    <n v="15"/>
    <n v="37"/>
    <n v="151.7805160610848"/>
    <n v="0.64108993058350372"/>
    <n v="1.144969369624748"/>
    <n v="0.16863536504723972"/>
    <n v="1.9483938915218536E-2"/>
    <n v="19.652176403168284"/>
  </r>
  <r>
    <x v="43"/>
    <x v="3"/>
    <x v="7"/>
    <x v="0"/>
    <s v="DACH"/>
    <x v="1"/>
    <x v="3"/>
    <n v="385001.91"/>
    <n v="375361.31"/>
    <n v="3088"/>
    <n v="2957"/>
    <n v="226192.45"/>
    <n v="11694.37"/>
    <n v="2117901.06"/>
    <n v="18107"/>
    <n v="19"/>
    <n v="41"/>
    <n v="124.67678432642487"/>
    <n v="0.58750994248314259"/>
    <n v="1.0256835207656323"/>
    <n v="0.18178465333975516"/>
    <n v="1.327720207253886E-2"/>
    <n v="32.92198810196701"/>
  </r>
  <r>
    <x v="43"/>
    <x v="3"/>
    <x v="7"/>
    <x v="0"/>
    <s v="DACH"/>
    <x v="2"/>
    <x v="0"/>
    <n v="99718.59"/>
    <n v="96629.33"/>
    <n v="1278"/>
    <n v="1226"/>
    <n v="47878.78"/>
    <n v="1624.19"/>
    <n v="902753.3"/>
    <n v="12855"/>
    <n v="5"/>
    <n v="26"/>
    <n v="78.027065727699522"/>
    <n v="0.48013895904464754"/>
    <n v="1.0319702102870836"/>
    <n v="0.11046051008619961"/>
    <n v="2.0344287949921751E-2"/>
    <n v="61.395889643453039"/>
  </r>
  <r>
    <x v="43"/>
    <x v="3"/>
    <x v="7"/>
    <x v="0"/>
    <s v="DACH"/>
    <x v="2"/>
    <x v="1"/>
    <n v="107627.53"/>
    <n v="98772.44"/>
    <n v="535"/>
    <n v="500"/>
    <n v="59550.81"/>
    <n v="2730.24"/>
    <n v="804744.59"/>
    <n v="4238"/>
    <n v="6"/>
    <n v="8"/>
    <n v="201.17295327102804"/>
    <n v="0.55330462382626455"/>
    <n v="1.0896514250331368"/>
    <n v="0.13374122838154154"/>
    <n v="1.4953271028037384E-2"/>
    <n v="39.420538121190816"/>
  </r>
  <r>
    <x v="43"/>
    <x v="3"/>
    <x v="7"/>
    <x v="0"/>
    <s v="DACH"/>
    <x v="2"/>
    <x v="2"/>
    <n v="34350.230000000003"/>
    <n v="31254.799999999999"/>
    <n v="226"/>
    <n v="204"/>
    <n v="19988.72"/>
    <n v="1850.4"/>
    <n v="295827.95"/>
    <n v="2101"/>
    <n v="2"/>
    <n v="3"/>
    <n v="151.99216814159294"/>
    <n v="0.58190934966083196"/>
    <n v="1.0990385476790767"/>
    <n v="0.11611556649735091"/>
    <n v="1.3274336283185841E-2"/>
    <n v="18.563678123648941"/>
  </r>
  <r>
    <x v="43"/>
    <x v="3"/>
    <x v="7"/>
    <x v="0"/>
    <s v="DACH"/>
    <x v="2"/>
    <x v="3"/>
    <n v="48462.69"/>
    <n v="44883.96"/>
    <n v="389"/>
    <n v="367"/>
    <n v="25798.52"/>
    <n v="1371.77"/>
    <n v="374594.94"/>
    <n v="3166"/>
    <n v="2"/>
    <n v="11"/>
    <n v="124.58275064267353"/>
    <n v="0.53233776333917904"/>
    <n v="1.0797329380027967"/>
    <n v="0.12937358417067779"/>
    <n v="2.8277634961439587E-2"/>
    <n v="35.32858277991209"/>
  </r>
  <r>
    <x v="43"/>
    <x v="3"/>
    <x v="7"/>
    <x v="1"/>
    <s v="Western Europe"/>
    <x v="0"/>
    <x v="0"/>
    <n v="543517.07999999996"/>
    <n v="598633.59"/>
    <n v="6964"/>
    <n v="7811"/>
    <n v="306471.95"/>
    <n v="9799.9699999999993"/>
    <n v="4448951.2300000004"/>
    <n v="60815"/>
    <n v="30"/>
    <n v="101"/>
    <n v="78.046680068925895"/>
    <n v="0.56386811247955637"/>
    <n v="0.90792947318575956"/>
    <n v="0.12216746192562779"/>
    <n v="1.4503159103963239E-2"/>
    <n v="55.461096309478499"/>
  </r>
  <r>
    <x v="43"/>
    <x v="3"/>
    <x v="7"/>
    <x v="1"/>
    <s v="Western Europe"/>
    <x v="0"/>
    <x v="1"/>
    <n v="594256.54"/>
    <n v="588516.14"/>
    <n v="2952"/>
    <n v="2921"/>
    <n v="388508.63"/>
    <n v="15707.26"/>
    <n v="3739701.69"/>
    <n v="20333"/>
    <n v="29"/>
    <n v="54"/>
    <n v="201.30641598915992"/>
    <n v="0.65377257774899711"/>
    <n v="1.009754023058739"/>
    <n v="0.15890479756421427"/>
    <n v="1.8292682926829267E-2"/>
    <n v="37.833240170468947"/>
  </r>
  <r>
    <x v="43"/>
    <x v="3"/>
    <x v="7"/>
    <x v="1"/>
    <s v="Western Europe"/>
    <x v="0"/>
    <x v="2"/>
    <n v="196784.83"/>
    <n v="192785.44"/>
    <n v="1297"/>
    <n v="1266"/>
    <n v="136079.9"/>
    <n v="10507.87"/>
    <n v="1468993.01"/>
    <n v="10787"/>
    <n v="10"/>
    <n v="26"/>
    <n v="151.72307632999227"/>
    <n v="0.69151621087865367"/>
    <n v="1.0207452907231997"/>
    <n v="0.13395899685050236"/>
    <n v="2.0046260601387818E-2"/>
    <n v="18.727375766925167"/>
  </r>
  <r>
    <x v="43"/>
    <x v="3"/>
    <x v="7"/>
    <x v="1"/>
    <s v="Western Europe"/>
    <x v="0"/>
    <x v="3"/>
    <n v="259583.81"/>
    <n v="280021.57"/>
    <n v="2082"/>
    <n v="2282"/>
    <n v="161946.34"/>
    <n v="8370.15"/>
    <n v="1857291.13"/>
    <n v="16728"/>
    <n v="14"/>
    <n v="29"/>
    <n v="124.68002401536984"/>
    <n v="0.62386918506204214"/>
    <n v="0.92701362255771935"/>
    <n v="0.13976473898305863"/>
    <n v="1.3928914505283382E-2"/>
    <n v="31.013041582289446"/>
  </r>
  <r>
    <x v="43"/>
    <x v="3"/>
    <x v="7"/>
    <x v="1"/>
    <s v="Western Europe"/>
    <x v="1"/>
    <x v="0"/>
    <n v="515698.47"/>
    <n v="545632.18999999994"/>
    <n v="6607"/>
    <n v="6900"/>
    <n v="273621.83"/>
    <n v="8873.8799999999992"/>
    <n v="4124264.95"/>
    <n v="55826"/>
    <n v="29"/>
    <n v="89"/>
    <n v="78.053347964280306"/>
    <n v="0.53058491719007816"/>
    <n v="0.94513938043134882"/>
    <n v="0.12504009229571925"/>
    <n v="1.3470561525654609E-2"/>
    <n v="58.114203707960897"/>
  </r>
  <r>
    <x v="43"/>
    <x v="3"/>
    <x v="7"/>
    <x v="1"/>
    <s v="Western Europe"/>
    <x v="1"/>
    <x v="1"/>
    <n v="505725.34"/>
    <n v="510360.44"/>
    <n v="2512"/>
    <n v="2532"/>
    <n v="308693.38"/>
    <n v="13700.41"/>
    <n v="3560058.19"/>
    <n v="19480"/>
    <n v="25"/>
    <n v="55"/>
    <n v="201.32378184713377"/>
    <n v="0.61039729589187675"/>
    <n v="0.99091798729541036"/>
    <n v="0.14205535780863179"/>
    <n v="2.1894904458598725E-2"/>
    <n v="36.913153693940551"/>
  </r>
  <r>
    <x v="43"/>
    <x v="3"/>
    <x v="7"/>
    <x v="1"/>
    <s v="Western Europe"/>
    <x v="1"/>
    <x v="2"/>
    <n v="174796.34"/>
    <n v="165672.01999999999"/>
    <n v="1152"/>
    <n v="1102"/>
    <n v="111456.72"/>
    <n v="8807.7199999999993"/>
    <n v="1415060.44"/>
    <n v="10577"/>
    <n v="7"/>
    <n v="11"/>
    <n v="151.73293402777779"/>
    <n v="0.63763760728628527"/>
    <n v="1.0550745985954659"/>
    <n v="0.12352570608220806"/>
    <n v="9.5486111111111119E-3"/>
    <n v="19.845810266448073"/>
  </r>
  <r>
    <x v="43"/>
    <x v="3"/>
    <x v="7"/>
    <x v="1"/>
    <s v="Western Europe"/>
    <x v="1"/>
    <x v="3"/>
    <n v="207197.54"/>
    <n v="222131.16"/>
    <n v="1662"/>
    <n v="1801"/>
    <n v="121925.51"/>
    <n v="5757.51"/>
    <n v="1671799.28"/>
    <n v="14148"/>
    <n v="10"/>
    <n v="28"/>
    <n v="124.66759326113117"/>
    <n v="0.58845056751156399"/>
    <n v="0.93277116096634083"/>
    <n v="0.12393685203644782"/>
    <n v="1.684717208182912E-2"/>
    <n v="35.98735217133796"/>
  </r>
  <r>
    <x v="43"/>
    <x v="3"/>
    <x v="7"/>
    <x v="1"/>
    <s v="Western Europe"/>
    <x v="2"/>
    <x v="0"/>
    <n v="60855.7"/>
    <n v="64378.73"/>
    <n v="780"/>
    <n v="815"/>
    <n v="29172.95"/>
    <n v="1190.06"/>
    <n v="716689.15"/>
    <n v="9960"/>
    <n v="3"/>
    <n v="25"/>
    <n v="78.020128205128202"/>
    <n v="0.47937908856524536"/>
    <n v="0.94527649116408474"/>
    <n v="8.4912266357039162E-2"/>
    <n v="3.2051282051282048E-2"/>
    <n v="51.136665378216222"/>
  </r>
  <r>
    <x v="43"/>
    <x v="3"/>
    <x v="7"/>
    <x v="1"/>
    <s v="Western Europe"/>
    <x v="2"/>
    <x v="1"/>
    <n v="63632.75"/>
    <n v="66211.899999999994"/>
    <n v="316"/>
    <n v="328"/>
    <n v="34967.14"/>
    <n v="1498.61"/>
    <n v="630935.49"/>
    <n v="3200"/>
    <n v="3"/>
    <n v="10"/>
    <n v="201.36946202531647"/>
    <n v="0.54951483316374039"/>
    <n v="0.96104703233104627"/>
    <n v="0.10085460559525666"/>
    <n v="3.1645569620253167E-2"/>
    <n v="42.461180694109878"/>
  </r>
  <r>
    <x v="43"/>
    <x v="3"/>
    <x v="7"/>
    <x v="1"/>
    <s v="Western Europe"/>
    <x v="2"/>
    <x v="2"/>
    <n v="21903.53"/>
    <n v="20763.580000000002"/>
    <n v="144"/>
    <n v="136"/>
    <n v="12581.58"/>
    <n v="1190.3499999999999"/>
    <n v="234917.56"/>
    <n v="1743"/>
    <n v="1"/>
    <n v="4"/>
    <n v="152.1078472222222"/>
    <n v="0.57440878251131211"/>
    <n v="1.0549014187341488"/>
    <n v="9.3239219750111485E-2"/>
    <n v="2.7777777777777776E-2"/>
    <n v="18.400915697063891"/>
  </r>
  <r>
    <x v="43"/>
    <x v="3"/>
    <x v="7"/>
    <x v="1"/>
    <s v="Western Europe"/>
    <x v="2"/>
    <x v="3"/>
    <n v="27673.88"/>
    <n v="28948"/>
    <n v="222"/>
    <n v="233"/>
    <n v="14397.86"/>
    <n v="810.18"/>
    <n v="310755.52"/>
    <n v="2644"/>
    <n v="1"/>
    <n v="4"/>
    <n v="124.65711711711712"/>
    <n v="0.52026893229283355"/>
    <n v="0.95598590576205611"/>
    <n v="8.9053542797888186E-2"/>
    <n v="1.8018018018018018E-2"/>
    <n v="34.157693352094597"/>
  </r>
  <r>
    <x v="43"/>
    <x v="3"/>
    <x v="7"/>
    <x v="2"/>
    <s v="Southern Europe"/>
    <x v="0"/>
    <x v="0"/>
    <n v="397933.69"/>
    <n v="410537.62"/>
    <n v="5099"/>
    <n v="5360"/>
    <n v="223626.56"/>
    <n v="7816.65"/>
    <n v="3406355.05"/>
    <n v="47734"/>
    <n v="22"/>
    <n v="107"/>
    <n v="78.041515983526182"/>
    <n v="0.56196940751611157"/>
    <n v="0.96929896461133092"/>
    <n v="0.11682096673980008"/>
    <n v="2.0984506766032557E-2"/>
    <n v="50.908469740873649"/>
  </r>
  <r>
    <x v="43"/>
    <x v="3"/>
    <x v="7"/>
    <x v="2"/>
    <s v="Southern Europe"/>
    <x v="0"/>
    <x v="1"/>
    <n v="390791.03"/>
    <n v="386765.93"/>
    <n v="1941"/>
    <n v="1936"/>
    <n v="259138.84"/>
    <n v="9723.67"/>
    <n v="3115211.6"/>
    <n v="16534"/>
    <n v="16"/>
    <n v="31"/>
    <n v="201.33489438433799"/>
    <n v="0.66311358272476206"/>
    <n v="1.0104070697230236"/>
    <n v="0.12544606279714676"/>
    <n v="1.5971148892323546E-2"/>
    <n v="40.189663984894594"/>
  </r>
  <r>
    <x v="43"/>
    <x v="3"/>
    <x v="7"/>
    <x v="2"/>
    <s v="Southern Europe"/>
    <x v="0"/>
    <x v="2"/>
    <n v="125375.12"/>
    <n v="114864.65"/>
    <n v="826"/>
    <n v="745"/>
    <n v="84844.9"/>
    <n v="7323.02"/>
    <n v="1089157.3"/>
    <n v="7744"/>
    <n v="6"/>
    <n v="16"/>
    <n v="151.78585956416464"/>
    <n v="0.67672836524503421"/>
    <n v="1.0915030864587147"/>
    <n v="0.11511204120837273"/>
    <n v="1.9370460048426151E-2"/>
    <n v="17.120685181796581"/>
  </r>
  <r>
    <x v="43"/>
    <x v="3"/>
    <x v="7"/>
    <x v="2"/>
    <s v="Southern Europe"/>
    <x v="0"/>
    <x v="3"/>
    <n v="184159.2"/>
    <n v="182942.62"/>
    <n v="1477"/>
    <n v="1476"/>
    <n v="113555.15"/>
    <n v="5116.1400000000003"/>
    <n v="1475037.75"/>
    <n v="12400"/>
    <n v="10"/>
    <n v="31"/>
    <n v="124.68463100880163"/>
    <n v="0.61661404914877993"/>
    <n v="1.0066500632821374"/>
    <n v="0.12485049958890883"/>
    <n v="2.098849018280298E-2"/>
    <n v="35.995731156692351"/>
  </r>
  <r>
    <x v="43"/>
    <x v="3"/>
    <x v="7"/>
    <x v="2"/>
    <s v="Southern Europe"/>
    <x v="1"/>
    <x v="0"/>
    <n v="311190.88"/>
    <n v="318734.98"/>
    <n v="3987"/>
    <n v="4038"/>
    <n v="165342.68"/>
    <n v="5220.4399999999996"/>
    <n v="3132235.22"/>
    <n v="41676"/>
    <n v="18"/>
    <n v="66"/>
    <n v="78.051387007775276"/>
    <n v="0.53132238322665493"/>
    <n v="0.9763311199793635"/>
    <n v="9.935105703843021E-2"/>
    <n v="1.6553799849510911E-2"/>
    <n v="59.610086506118265"/>
  </r>
  <r>
    <x v="43"/>
    <x v="3"/>
    <x v="7"/>
    <x v="2"/>
    <s v="Southern Europe"/>
    <x v="1"/>
    <x v="1"/>
    <n v="349450.03"/>
    <n v="330183.78999999998"/>
    <n v="1736"/>
    <n v="1638"/>
    <n v="212984.98"/>
    <n v="9113.9699999999993"/>
    <n v="2764957"/>
    <n v="14526"/>
    <n v="14"/>
    <n v="15"/>
    <n v="201.29610023041477"/>
    <n v="0.60948622611364489"/>
    <n v="1.0583500480141683"/>
    <n v="0.12638533980817787"/>
    <n v="8.6405529953917058E-3"/>
    <n v="38.342240538426182"/>
  </r>
  <r>
    <x v="43"/>
    <x v="3"/>
    <x v="7"/>
    <x v="2"/>
    <s v="Southern Europe"/>
    <x v="1"/>
    <x v="2"/>
    <n v="116744"/>
    <n v="106476.06"/>
    <n v="769"/>
    <n v="708"/>
    <n v="75734.52"/>
    <n v="5934.52"/>
    <n v="1013721.63"/>
    <n v="7109"/>
    <n v="5"/>
    <n v="8"/>
    <n v="151.81274382314695"/>
    <n v="0.64872301788528752"/>
    <n v="1.0964342594945755"/>
    <n v="0.11516376542147966"/>
    <n v="1.0403120936280884E-2"/>
    <n v="19.672020652049365"/>
  </r>
  <r>
    <x v="43"/>
    <x v="3"/>
    <x v="7"/>
    <x v="2"/>
    <s v="Southern Europe"/>
    <x v="1"/>
    <x v="3"/>
    <n v="144979.64000000001"/>
    <n v="146925.76999999999"/>
    <n v="1163"/>
    <n v="1165"/>
    <n v="84159.25"/>
    <n v="3947.33"/>
    <n v="1306168.3500000001"/>
    <n v="10937"/>
    <n v="6"/>
    <n v="19"/>
    <n v="124.66005159071368"/>
    <n v="0.58049012951059886"/>
    <n v="0.98675433179625349"/>
    <n v="0.11099613614125622"/>
    <n v="1.6337059329320721E-2"/>
    <n v="36.728532957720795"/>
  </r>
  <r>
    <x v="43"/>
    <x v="3"/>
    <x v="7"/>
    <x v="2"/>
    <s v="Southern Europe"/>
    <x v="2"/>
    <x v="0"/>
    <n v="44757"/>
    <n v="47823.79"/>
    <n v="573"/>
    <n v="601"/>
    <n v="21553.15"/>
    <n v="743.59"/>
    <n v="576689.81000000006"/>
    <n v="8383"/>
    <n v="2"/>
    <n v="9"/>
    <n v="78.109947643979055"/>
    <n v="0.481559309158344"/>
    <n v="0.93587312925219857"/>
    <n v="7.7610180072368529E-2"/>
    <n v="1.5706806282722512E-2"/>
    <n v="60.190427520542229"/>
  </r>
  <r>
    <x v="43"/>
    <x v="3"/>
    <x v="7"/>
    <x v="2"/>
    <s v="Southern Europe"/>
    <x v="2"/>
    <x v="1"/>
    <n v="46799.66"/>
    <n v="47140.74"/>
    <n v="232"/>
    <n v="238"/>
    <n v="25600.67"/>
    <n v="1154.54"/>
    <n v="514278.66"/>
    <n v="2899"/>
    <n v="3"/>
    <n v="5"/>
    <n v="201.72267241379311"/>
    <n v="0.54702683737445945"/>
    <n v="0.99276464476374371"/>
    <n v="9.1000587113608811E-2"/>
    <n v="2.1551724137931036E-2"/>
    <n v="40.535330088173652"/>
  </r>
  <r>
    <x v="43"/>
    <x v="3"/>
    <x v="7"/>
    <x v="2"/>
    <s v="Southern Europe"/>
    <x v="2"/>
    <x v="2"/>
    <n v="15680.89"/>
    <n v="14110.81"/>
    <n v="103"/>
    <n v="92"/>
    <n v="9004.1200000000008"/>
    <n v="814.33"/>
    <n v="192141.14"/>
    <n v="1340"/>
    <n v="1"/>
    <n v="2"/>
    <n v="152.24165048543688"/>
    <n v="0.57420975467591451"/>
    <n v="1.1112678861100107"/>
    <n v="8.1611309269841947E-2"/>
    <n v="1.9417475728155338E-2"/>
    <n v="19.256186067073543"/>
  </r>
  <r>
    <x v="43"/>
    <x v="3"/>
    <x v="7"/>
    <x v="2"/>
    <s v="Southern Europe"/>
    <x v="2"/>
    <x v="3"/>
    <n v="19923.599999999999"/>
    <n v="20009.650000000001"/>
    <n v="160"/>
    <n v="162"/>
    <n v="10464.290000000001"/>
    <n v="619.55999999999995"/>
    <n v="236048.14"/>
    <n v="2128"/>
    <n v="1"/>
    <n v="4"/>
    <n v="124.52249999999999"/>
    <n v="0.52522084362263854"/>
    <n v="0.99569957495508399"/>
    <n v="8.4404816746278949E-2"/>
    <n v="2.5000000000000001E-2"/>
    <n v="32.157660275033898"/>
  </r>
  <r>
    <x v="43"/>
    <x v="3"/>
    <x v="7"/>
    <x v="3"/>
    <s v="Southern Europe"/>
    <x v="0"/>
    <x v="0"/>
    <n v="314921.48"/>
    <n v="305802.96000000002"/>
    <n v="4035"/>
    <n v="3869"/>
    <n v="178604.69"/>
    <n v="5598"/>
    <n v="2941876.3"/>
    <n v="42219"/>
    <n v="15"/>
    <n v="71"/>
    <n v="78.047454770755877"/>
    <n v="0.56714038686722801"/>
    <n v="1.0298182856045603"/>
    <n v="0.10704783202475236"/>
    <n v="1.7596034696406443E-2"/>
    <n v="56.256070025008931"/>
  </r>
  <r>
    <x v="43"/>
    <x v="3"/>
    <x v="7"/>
    <x v="3"/>
    <s v="Southern Europe"/>
    <x v="0"/>
    <x v="1"/>
    <n v="329977.81"/>
    <n v="315731"/>
    <n v="1639"/>
    <n v="1561"/>
    <n v="215157.96"/>
    <n v="8315.73"/>
    <n v="2527556.5299999998"/>
    <n v="12854"/>
    <n v="13"/>
    <n v="20"/>
    <n v="201.32874313605856"/>
    <n v="0.65203766277496056"/>
    <n v="1.0451232536558019"/>
    <n v="0.13055209886838812"/>
    <n v="1.2202562538133009E-2"/>
    <n v="39.681159681711648"/>
  </r>
  <r>
    <x v="43"/>
    <x v="3"/>
    <x v="7"/>
    <x v="3"/>
    <s v="Southern Europe"/>
    <x v="0"/>
    <x v="2"/>
    <n v="109766.84"/>
    <n v="100305.06"/>
    <n v="723"/>
    <n v="650"/>
    <n v="75943.92"/>
    <n v="5824.61"/>
    <n v="946673"/>
    <n v="7004"/>
    <n v="5"/>
    <n v="10"/>
    <n v="151.82135546334715"/>
    <n v="0.69186577658608006"/>
    <n v="1.094330036789769"/>
    <n v="0.11595011160136605"/>
    <n v="1.3831258644536652E-2"/>
    <n v="18.845354452916162"/>
  </r>
  <r>
    <x v="43"/>
    <x v="3"/>
    <x v="7"/>
    <x v="3"/>
    <s v="Southern Europe"/>
    <x v="0"/>
    <x v="3"/>
    <n v="145934.51999999999"/>
    <n v="135275.03"/>
    <n v="1171"/>
    <n v="1088"/>
    <n v="90225.48"/>
    <n v="4199.32"/>
    <n v="1267878.3899999999"/>
    <n v="10612"/>
    <n v="8"/>
    <n v="11"/>
    <n v="124.62384286934244"/>
    <n v="0.61826002511263267"/>
    <n v="1.0787986519019808"/>
    <n v="0.11510135447611818"/>
    <n v="9.3936806148590939E-3"/>
    <n v="34.751940790413684"/>
  </r>
  <r>
    <x v="43"/>
    <x v="3"/>
    <x v="7"/>
    <x v="3"/>
    <s v="Southern Europe"/>
    <x v="1"/>
    <x v="0"/>
    <n v="315143.13"/>
    <n v="294792.65999999997"/>
    <n v="4038"/>
    <n v="3833"/>
    <n v="166986.73000000001"/>
    <n v="5614.87"/>
    <n v="2939922.41"/>
    <n v="38925"/>
    <n v="17"/>
    <n v="64"/>
    <n v="78.044361069836555"/>
    <n v="0.52987583768683144"/>
    <n v="1.0690331638515016"/>
    <n v="0.10719436979971182"/>
    <n v="1.58494304110946E-2"/>
    <n v="56.126522964912816"/>
  </r>
  <r>
    <x v="43"/>
    <x v="3"/>
    <x v="7"/>
    <x v="3"/>
    <s v="Southern Europe"/>
    <x v="1"/>
    <x v="1"/>
    <n v="308769.14"/>
    <n v="294332.84000000003"/>
    <n v="1534"/>
    <n v="1483"/>
    <n v="190579.22"/>
    <n v="8392.35"/>
    <n v="2459103.69"/>
    <n v="12967"/>
    <n v="15"/>
    <n v="22"/>
    <n v="201.28366362451109"/>
    <n v="0.61722236878983439"/>
    <n v="1.049047534077407"/>
    <n v="0.12556165941908698"/>
    <n v="1.4341590612777053E-2"/>
    <n v="36.791737713512902"/>
  </r>
  <r>
    <x v="43"/>
    <x v="3"/>
    <x v="7"/>
    <x v="3"/>
    <s v="Southern Europe"/>
    <x v="1"/>
    <x v="2"/>
    <n v="99809.56"/>
    <n v="88920.75"/>
    <n v="658"/>
    <n v="594"/>
    <n v="63697.36"/>
    <n v="5831.03"/>
    <n v="957181.58"/>
    <n v="7093"/>
    <n v="6"/>
    <n v="8"/>
    <n v="151.6862613981763"/>
    <n v="0.63818896706888606"/>
    <n v="1.1224552199570965"/>
    <n v="0.10427442617522999"/>
    <n v="1.2158054711246201E-2"/>
    <n v="17.11696904320506"/>
  </r>
  <r>
    <x v="43"/>
    <x v="3"/>
    <x v="7"/>
    <x v="3"/>
    <s v="Southern Europe"/>
    <x v="1"/>
    <x v="3"/>
    <n v="127782.86"/>
    <n v="123279"/>
    <n v="1025"/>
    <n v="972"/>
    <n v="74546.02"/>
    <n v="3862.6"/>
    <n v="1169245.18"/>
    <n v="10468"/>
    <n v="6"/>
    <n v="9"/>
    <n v="124.66620487804879"/>
    <n v="0.58338043146005658"/>
    <n v="1.0365338784383391"/>
    <n v="0.10928662541076287"/>
    <n v="8.7804878048780496E-3"/>
    <n v="33.082084606223788"/>
  </r>
  <r>
    <x v="43"/>
    <x v="3"/>
    <x v="7"/>
    <x v="3"/>
    <s v="Southern Europe"/>
    <x v="2"/>
    <x v="0"/>
    <n v="38760.120000000003"/>
    <n v="38711.47"/>
    <n v="497"/>
    <n v="491"/>
    <n v="18203.04"/>
    <n v="731.25"/>
    <n v="492753.68"/>
    <n v="6513"/>
    <n v="2"/>
    <n v="8"/>
    <n v="77.988169014084519"/>
    <n v="0.46963322094978033"/>
    <n v="1.0012567334694342"/>
    <n v="7.8660234460349449E-2"/>
    <n v="1.6096579476861168E-2"/>
    <n v="53.005292307692308"/>
  </r>
  <r>
    <x v="43"/>
    <x v="3"/>
    <x v="7"/>
    <x v="3"/>
    <s v="Southern Europe"/>
    <x v="2"/>
    <x v="1"/>
    <n v="42305.23"/>
    <n v="38042.92"/>
    <n v="210"/>
    <n v="190"/>
    <n v="23410.77"/>
    <n v="954.95"/>
    <n v="442709.77"/>
    <n v="2393"/>
    <n v="2"/>
    <n v="5"/>
    <n v="201.45347619047621"/>
    <n v="0.55337767930820847"/>
    <n v="1.1120395069568794"/>
    <n v="9.5559738832960484E-2"/>
    <n v="2.3809523809523808E-2"/>
    <n v="44.300989580606313"/>
  </r>
  <r>
    <x v="43"/>
    <x v="3"/>
    <x v="7"/>
    <x v="3"/>
    <s v="Southern Europe"/>
    <x v="2"/>
    <x v="2"/>
    <n v="12142.63"/>
    <n v="10937.2"/>
    <n v="80"/>
    <n v="73"/>
    <n v="7041.24"/>
    <n v="653.66999999999996"/>
    <n v="153535.20000000001"/>
    <n v="1132"/>
    <n v="1"/>
    <n v="3"/>
    <n v="151.78287499999999"/>
    <n v="0.57987767065289808"/>
    <n v="1.110213765863292"/>
    <n v="7.9086945534313946E-2"/>
    <n v="3.7499999999999999E-2"/>
    <n v="18.57608579252528"/>
  </r>
  <r>
    <x v="43"/>
    <x v="3"/>
    <x v="7"/>
    <x v="3"/>
    <s v="Southern Europe"/>
    <x v="2"/>
    <x v="3"/>
    <n v="16735.919999999998"/>
    <n v="15719.1"/>
    <n v="134"/>
    <n v="126"/>
    <n v="8910.11"/>
    <n v="548.26"/>
    <n v="194944.49"/>
    <n v="1602"/>
    <n v="1"/>
    <n v="4"/>
    <n v="124.89492537313431"/>
    <n v="0.53239439481068274"/>
    <n v="1.0646869095558904"/>
    <n v="8.5849669308427232E-2"/>
    <n v="2.9850746268656716E-2"/>
    <n v="30.525517090431546"/>
  </r>
  <r>
    <x v="43"/>
    <x v="3"/>
    <x v="7"/>
    <x v="4"/>
    <s v="Western Europe"/>
    <x v="0"/>
    <x v="0"/>
    <n v="228751.99"/>
    <n v="228548.53"/>
    <n v="2931"/>
    <n v="2878"/>
    <n v="127943.77"/>
    <n v="4439.55"/>
    <n v="1691340.3"/>
    <n v="24551"/>
    <n v="9"/>
    <n v="34"/>
    <n v="78.04571477311498"/>
    <n v="0.5593121616122334"/>
    <n v="1.0008902266840221"/>
    <n v="0.13524894428400955"/>
    <n v="1.160013647219379E-2"/>
    <n v="51.52594069218727"/>
  </r>
  <r>
    <x v="43"/>
    <x v="3"/>
    <x v="7"/>
    <x v="4"/>
    <s v="Western Europe"/>
    <x v="0"/>
    <x v="1"/>
    <n v="249184.77"/>
    <n v="241407.39"/>
    <n v="1238"/>
    <n v="1215"/>
    <n v="163294.99"/>
    <n v="6324.44"/>
    <n v="1472381.05"/>
    <n v="8143"/>
    <n v="10"/>
    <n v="22"/>
    <n v="201.28010500807753"/>
    <n v="0.65531689597241438"/>
    <n v="1.0322168265022871"/>
    <n v="0.16923932157371896"/>
    <n v="1.7770597738287562E-2"/>
    <n v="39.400289986148969"/>
  </r>
  <r>
    <x v="43"/>
    <x v="3"/>
    <x v="7"/>
    <x v="4"/>
    <s v="Western Europe"/>
    <x v="0"/>
    <x v="2"/>
    <n v="80555.460000000006"/>
    <n v="74279.53"/>
    <n v="531"/>
    <n v="486"/>
    <n v="54475.32"/>
    <n v="4465.6899999999996"/>
    <n v="549094.55000000005"/>
    <n v="3765"/>
    <n v="4"/>
    <n v="11"/>
    <n v="151.70519774011299"/>
    <n v="0.67624615389198939"/>
    <n v="1.084490706928275"/>
    <n v="0.14670599079885241"/>
    <n v="2.0715630885122412E-2"/>
    <n v="18.038748771186537"/>
  </r>
  <r>
    <x v="43"/>
    <x v="3"/>
    <x v="7"/>
    <x v="4"/>
    <s v="Western Europe"/>
    <x v="0"/>
    <x v="3"/>
    <n v="104065.05"/>
    <n v="101507.75"/>
    <n v="835"/>
    <n v="826"/>
    <n v="64052.5"/>
    <n v="3405.26"/>
    <n v="667479.81000000006"/>
    <n v="5477"/>
    <n v="4"/>
    <n v="16"/>
    <n v="124.62880239520959"/>
    <n v="0.61550443688827328"/>
    <n v="1.0251931502767031"/>
    <n v="0.15590741239049613"/>
    <n v="1.9161676646706587E-2"/>
    <n v="30.560089391118446"/>
  </r>
  <r>
    <x v="43"/>
    <x v="3"/>
    <x v="7"/>
    <x v="4"/>
    <s v="Western Europe"/>
    <x v="1"/>
    <x v="0"/>
    <n v="203895.05"/>
    <n v="209926.55"/>
    <n v="2612"/>
    <n v="2706"/>
    <n v="107294.39999999999"/>
    <n v="3394.86"/>
    <n v="1527627.26"/>
    <n v="20199"/>
    <n v="11"/>
    <n v="31"/>
    <n v="78.060892036753444"/>
    <n v="0.5262236626146638"/>
    <n v="0.97126852225218774"/>
    <n v="0.13347172791352255"/>
    <n v="1.1868300153139357E-2"/>
    <n v="60.059928833589595"/>
  </r>
  <r>
    <x v="43"/>
    <x v="3"/>
    <x v="7"/>
    <x v="4"/>
    <s v="Western Europe"/>
    <x v="1"/>
    <x v="1"/>
    <n v="220799.14"/>
    <n v="207679.75"/>
    <n v="1097"/>
    <n v="1028"/>
    <n v="136410.85"/>
    <n v="5854.16"/>
    <n v="1306649.1200000001"/>
    <n v="7339"/>
    <n v="10"/>
    <n v="9"/>
    <n v="201.27542388331815"/>
    <n v="0.61780516898752413"/>
    <n v="1.063171252854455"/>
    <n v="0.16898120284962193"/>
    <n v="8.2041932543299913E-3"/>
    <n v="37.716622026046437"/>
  </r>
  <r>
    <x v="43"/>
    <x v="3"/>
    <x v="7"/>
    <x v="4"/>
    <s v="Western Europe"/>
    <x v="1"/>
    <x v="2"/>
    <n v="72139.94"/>
    <n v="66620.52"/>
    <n v="475"/>
    <n v="437"/>
    <n v="45628.83"/>
    <n v="3791.53"/>
    <n v="483475.09"/>
    <n v="3509"/>
    <n v="3"/>
    <n v="4"/>
    <n v="151.87355789473685"/>
    <n v="0.63250440740593905"/>
    <n v="1.0828486478340307"/>
    <n v="0.14921128614919954"/>
    <n v="8.4210526315789472E-3"/>
    <n v="19.026604035837774"/>
  </r>
  <r>
    <x v="43"/>
    <x v="3"/>
    <x v="7"/>
    <x v="4"/>
    <s v="Western Europe"/>
    <x v="1"/>
    <x v="3"/>
    <n v="92788.09"/>
    <n v="91853.89"/>
    <n v="744"/>
    <n v="741"/>
    <n v="54262.65"/>
    <n v="3057.46"/>
    <n v="619344.54"/>
    <n v="5252"/>
    <n v="4"/>
    <n v="11"/>
    <n v="124.71517473118278"/>
    <n v="0.58480188567304281"/>
    <n v="1.010170500127975"/>
    <n v="0.14981659481489898"/>
    <n v="1.4784946236559141E-2"/>
    <n v="30.348096132083494"/>
  </r>
  <r>
    <x v="43"/>
    <x v="3"/>
    <x v="7"/>
    <x v="4"/>
    <s v="Western Europe"/>
    <x v="2"/>
    <x v="0"/>
    <n v="34788.6"/>
    <n v="36412.15"/>
    <n v="446"/>
    <n v="466"/>
    <n v="16472.810000000001"/>
    <n v="626.66"/>
    <n v="343576.15"/>
    <n v="4542"/>
    <n v="2"/>
    <n v="14"/>
    <n v="78.001345291479822"/>
    <n v="0.47351172510535067"/>
    <n v="0.95541186115074217"/>
    <n v="0.10125440895708272"/>
    <n v="3.1390134529147982E-2"/>
    <n v="55.514313982063641"/>
  </r>
  <r>
    <x v="43"/>
    <x v="3"/>
    <x v="7"/>
    <x v="4"/>
    <s v="Western Europe"/>
    <x v="2"/>
    <x v="1"/>
    <n v="36333.769999999997"/>
    <n v="33610.839999999997"/>
    <n v="180"/>
    <n v="166"/>
    <n v="20344.34"/>
    <n v="951.77"/>
    <n v="300679.42"/>
    <n v="1602"/>
    <n v="2"/>
    <n v="4"/>
    <n v="201.85427777777775"/>
    <n v="0.55992923387801496"/>
    <n v="1.0810134468522656"/>
    <n v="0.12083889878462582"/>
    <n v="2.2222222222222223E-2"/>
    <n v="38.174947728968128"/>
  </r>
  <r>
    <x v="43"/>
    <x v="3"/>
    <x v="7"/>
    <x v="4"/>
    <s v="Western Europe"/>
    <x v="2"/>
    <x v="2"/>
    <n v="11124.62"/>
    <n v="10584.73"/>
    <n v="73"/>
    <n v="71"/>
    <n v="6461.07"/>
    <n v="558.88"/>
    <n v="108490.22"/>
    <n v="790"/>
    <n v="1"/>
    <n v="2"/>
    <n v="152.39205479452056"/>
    <n v="0.58079017530486432"/>
    <n v="1.0510064970953441"/>
    <n v="0.10254030271115683"/>
    <n v="2.7397260273972601E-2"/>
    <n v="19.905203263670199"/>
  </r>
  <r>
    <x v="43"/>
    <x v="3"/>
    <x v="7"/>
    <x v="4"/>
    <s v="Western Europe"/>
    <x v="2"/>
    <x v="3"/>
    <n v="15182.97"/>
    <n v="14553.35"/>
    <n v="122"/>
    <n v="116"/>
    <n v="8016.75"/>
    <n v="425.71"/>
    <n v="142843.91"/>
    <n v="1279"/>
    <n v="1"/>
    <n v="2"/>
    <n v="124.4505737704918"/>
    <n v="0.52800934204572625"/>
    <n v="1.0432628913617825"/>
    <n v="0.10629063570158503"/>
    <n v="1.6393442622950821E-2"/>
    <n v="35.665053675036994"/>
  </r>
  <r>
    <x v="43"/>
    <x v="3"/>
    <x v="7"/>
    <x v="5"/>
    <s v="Central &amp; Eastern Europe"/>
    <x v="0"/>
    <x v="0"/>
    <n v="185592.62"/>
    <n v="186850.79"/>
    <n v="2378"/>
    <n v="2353"/>
    <n v="105384.25"/>
    <n v="3564.16"/>
    <n v="2152088.52"/>
    <n v="29449"/>
    <n v="10"/>
    <n v="23"/>
    <n v="78.045677039529011"/>
    <n v="0.56782564953283166"/>
    <n v="0.99326644538136544"/>
    <n v="8.6238376477190626E-2"/>
    <n v="9.6719932716568553E-3"/>
    <n v="52.071910351948283"/>
  </r>
  <r>
    <x v="43"/>
    <x v="3"/>
    <x v="7"/>
    <x v="5"/>
    <s v="Central &amp; Eastern Europe"/>
    <x v="0"/>
    <x v="1"/>
    <n v="196684.01"/>
    <n v="180923.89"/>
    <n v="977"/>
    <n v="901"/>
    <n v="130113"/>
    <n v="4633.5"/>
    <n v="1845081.23"/>
    <n v="9402"/>
    <n v="7"/>
    <n v="18"/>
    <n v="201.31423746161721"/>
    <n v="0.66153318716656218"/>
    <n v="1.0871091153302088"/>
    <n v="0.10659910620845675"/>
    <n v="1.8423746161719549E-2"/>
    <n v="42.448259415128952"/>
  </r>
  <r>
    <x v="43"/>
    <x v="3"/>
    <x v="7"/>
    <x v="5"/>
    <s v="Central &amp; Eastern Europe"/>
    <x v="0"/>
    <x v="2"/>
    <n v="76137.91"/>
    <n v="66153.509999999995"/>
    <n v="502"/>
    <n v="441"/>
    <n v="52135.49"/>
    <n v="4542.41"/>
    <n v="701785.44"/>
    <n v="4850"/>
    <n v="4"/>
    <n v="6"/>
    <n v="151.66914342629482"/>
    <n v="0.68475073718204238"/>
    <n v="1.1509277436677208"/>
    <n v="0.1084917207743723"/>
    <n v="1.1952191235059761E-2"/>
    <n v="16.761567097642001"/>
  </r>
  <r>
    <x v="43"/>
    <x v="3"/>
    <x v="7"/>
    <x v="5"/>
    <s v="Central &amp; Eastern Europe"/>
    <x v="0"/>
    <x v="3"/>
    <n v="89518.83"/>
    <n v="87075.95"/>
    <n v="718"/>
    <n v="699"/>
    <n v="55676.4"/>
    <n v="2576.37"/>
    <n v="907402.21"/>
    <n v="8180"/>
    <n v="4"/>
    <n v="7"/>
    <n v="124.67803621169917"/>
    <n v="0.62195182845888397"/>
    <n v="1.0280545891259298"/>
    <n v="9.8653969555573387E-2"/>
    <n v="9.7493036211699167E-3"/>
    <n v="34.746107895993205"/>
  </r>
  <r>
    <x v="43"/>
    <x v="3"/>
    <x v="7"/>
    <x v="5"/>
    <s v="Central &amp; Eastern Europe"/>
    <x v="1"/>
    <x v="0"/>
    <n v="176017.81"/>
    <n v="176431.16"/>
    <n v="2255"/>
    <n v="2265"/>
    <n v="91840.17"/>
    <n v="3265.21"/>
    <n v="2013159.83"/>
    <n v="26828"/>
    <n v="9"/>
    <n v="32"/>
    <n v="78.05667849223947"/>
    <n v="0.52176634853029924"/>
    <n v="0.99765715988037484"/>
    <n v="8.7433599348145138E-2"/>
    <n v="1.4190687361419069E-2"/>
    <n v="53.907041201025351"/>
  </r>
  <r>
    <x v="43"/>
    <x v="3"/>
    <x v="7"/>
    <x v="5"/>
    <s v="Central &amp; Eastern Europe"/>
    <x v="1"/>
    <x v="1"/>
    <n v="189092.35"/>
    <n v="182039.23"/>
    <n v="939"/>
    <n v="900"/>
    <n v="116315.53"/>
    <n v="4618.45"/>
    <n v="1786029.97"/>
    <n v="9940"/>
    <n v="8"/>
    <n v="15"/>
    <n v="201.37630457933972"/>
    <n v="0.61512551935601834"/>
    <n v="1.0387450551180644"/>
    <n v="0.10587299943236675"/>
    <n v="1.5974440894568689E-2"/>
    <n v="40.942816312832228"/>
  </r>
  <r>
    <x v="43"/>
    <x v="3"/>
    <x v="7"/>
    <x v="5"/>
    <s v="Central &amp; Eastern Europe"/>
    <x v="1"/>
    <x v="2"/>
    <n v="66213.55"/>
    <n v="60261.919999999998"/>
    <n v="436"/>
    <n v="397"/>
    <n v="42189.02"/>
    <n v="3744.27"/>
    <n v="644053.29"/>
    <n v="4784"/>
    <n v="4"/>
    <n v="9"/>
    <n v="151.8659403669725"/>
    <n v="0.63716595772315476"/>
    <n v="1.0987627012216008"/>
    <n v="0.10280756426226779"/>
    <n v="2.0642201834862386E-2"/>
    <n v="17.683967769418338"/>
  </r>
  <r>
    <x v="43"/>
    <x v="3"/>
    <x v="7"/>
    <x v="5"/>
    <s v="Central &amp; Eastern Europe"/>
    <x v="1"/>
    <x v="3"/>
    <n v="72466.600000000006"/>
    <n v="70576.44"/>
    <n v="581"/>
    <n v="575"/>
    <n v="42331.45"/>
    <n v="2182.44"/>
    <n v="810051.03"/>
    <n v="7011"/>
    <n v="3"/>
    <n v="13"/>
    <n v="124.72736660929434"/>
    <n v="0.58415118137183186"/>
    <n v="1.0267817418957375"/>
    <n v="8.9459302335557808E-2"/>
    <n v="2.2375215146299483E-2"/>
    <n v="33.204395080735324"/>
  </r>
  <r>
    <x v="43"/>
    <x v="3"/>
    <x v="7"/>
    <x v="5"/>
    <s v="Central &amp; Eastern Europe"/>
    <x v="2"/>
    <x v="0"/>
    <n v="21220.42"/>
    <n v="21328.720000000001"/>
    <n v="272"/>
    <n v="275"/>
    <n v="9983.09"/>
    <n v="376.71"/>
    <n v="356322.17"/>
    <n v="4853"/>
    <n v="1"/>
    <n v="6"/>
    <n v="78.016249999999999"/>
    <n v="0.47044733327615573"/>
    <n v="0.99492233945590725"/>
    <n v="5.9554026627083013E-2"/>
    <n v="2.2058823529411766E-2"/>
    <n v="56.330917682036578"/>
  </r>
  <r>
    <x v="43"/>
    <x v="3"/>
    <x v="7"/>
    <x v="5"/>
    <s v="Central &amp; Eastern Europe"/>
    <x v="2"/>
    <x v="1"/>
    <n v="23422.34"/>
    <n v="21379.119999999999"/>
    <n v="116"/>
    <n v="105"/>
    <n v="13095.84"/>
    <n v="554.19000000000005"/>
    <n v="317551.76"/>
    <n v="1643"/>
    <n v="1"/>
    <n v="2"/>
    <n v="201.91672413793103"/>
    <n v="0.55911749210369244"/>
    <n v="1.0955708186305144"/>
    <n v="7.3759125126562047E-2"/>
    <n v="1.7241379310344827E-2"/>
    <n v="42.264097150796651"/>
  </r>
  <r>
    <x v="43"/>
    <x v="3"/>
    <x v="7"/>
    <x v="5"/>
    <s v="Central &amp; Eastern Europe"/>
    <x v="2"/>
    <x v="2"/>
    <n v="8134.27"/>
    <n v="7453.61"/>
    <n v="54"/>
    <n v="49"/>
    <n v="4789.59"/>
    <n v="420.74"/>
    <n v="114187.44"/>
    <n v="850"/>
    <n v="0"/>
    <n v="1"/>
    <n v="150.63462962962964"/>
    <n v="0.58881620600250539"/>
    <n v="1.0913195082651226"/>
    <n v="7.1236118438245052E-2"/>
    <n v="1.8518518518518517E-2"/>
    <n v="19.33324618529258"/>
  </r>
  <r>
    <x v="43"/>
    <x v="3"/>
    <x v="7"/>
    <x v="5"/>
    <s v="Central &amp; Eastern Europe"/>
    <x v="2"/>
    <x v="3"/>
    <n v="9782.2999999999993"/>
    <n v="9697.42"/>
    <n v="78"/>
    <n v="77"/>
    <n v="5242.5"/>
    <n v="312.3"/>
    <n v="144595.39000000001"/>
    <n v="1302"/>
    <n v="1"/>
    <n v="1"/>
    <n v="125.41410256410255"/>
    <n v="0.53591691115586315"/>
    <n v="1.0087528435398281"/>
    <n v="6.7652917565352522E-2"/>
    <n v="1.282051282051282E-2"/>
    <n v="31.323406980467496"/>
  </r>
  <r>
    <x v="43"/>
    <x v="3"/>
    <x v="7"/>
    <x v="6"/>
    <s v="DACH"/>
    <x v="0"/>
    <x v="0"/>
    <n v="196845.01"/>
    <n v="200175.44"/>
    <n v="2522"/>
    <n v="2593"/>
    <n v="108961.08"/>
    <n v="3439.49"/>
    <n v="1330778.57"/>
    <n v="19086"/>
    <n v="9"/>
    <n v="31"/>
    <n v="78.051153846153852"/>
    <n v="0.55353742520574944"/>
    <n v="0.98336244446371646"/>
    <n v="0.14791717753615463"/>
    <n v="1.2291831879460745E-2"/>
    <n v="57.230871437335196"/>
  </r>
  <r>
    <x v="43"/>
    <x v="3"/>
    <x v="7"/>
    <x v="6"/>
    <s v="DACH"/>
    <x v="0"/>
    <x v="1"/>
    <n v="193662.07"/>
    <n v="189927.64"/>
    <n v="962"/>
    <n v="947"/>
    <n v="126478.92"/>
    <n v="4690.1099999999997"/>
    <n v="1105990.1200000001"/>
    <n v="5936"/>
    <n v="9"/>
    <n v="11"/>
    <n v="201.31192307692308"/>
    <n v="0.65309081948778092"/>
    <n v="1.0196623830001783"/>
    <n v="0.17510289332421883"/>
    <n v="1.1434511434511435E-2"/>
    <n v="41.291583779484924"/>
  </r>
  <r>
    <x v="43"/>
    <x v="3"/>
    <x v="7"/>
    <x v="6"/>
    <s v="DACH"/>
    <x v="0"/>
    <x v="2"/>
    <n v="67115.8"/>
    <n v="60688.28"/>
    <n v="442"/>
    <n v="397"/>
    <n v="45477.95"/>
    <n v="3656.72"/>
    <n v="434910.93"/>
    <n v="2947"/>
    <n v="3"/>
    <n v="6"/>
    <n v="151.84570135746608"/>
    <n v="0.67760423030046568"/>
    <n v="1.1059103998333781"/>
    <n v="0.15432079391520467"/>
    <n v="1.3574660633484163E-2"/>
    <n v="18.354098755168568"/>
  </r>
  <r>
    <x v="43"/>
    <x v="3"/>
    <x v="7"/>
    <x v="6"/>
    <s v="DACH"/>
    <x v="0"/>
    <x v="3"/>
    <n v="87019.34"/>
    <n v="83147.14"/>
    <n v="698"/>
    <n v="671"/>
    <n v="55063.87"/>
    <n v="2848.27"/>
    <n v="540359.59"/>
    <n v="4815"/>
    <n v="5"/>
    <n v="12"/>
    <n v="124.66954154727793"/>
    <n v="0.63277738029270281"/>
    <n v="1.0465704532952065"/>
    <n v="0.16103968840453078"/>
    <n v="1.7191977077363897E-2"/>
    <n v="30.551647140193872"/>
  </r>
  <r>
    <x v="43"/>
    <x v="3"/>
    <x v="7"/>
    <x v="6"/>
    <s v="DACH"/>
    <x v="1"/>
    <x v="0"/>
    <n v="167641.34"/>
    <n v="165252.19"/>
    <n v="2148"/>
    <n v="2149"/>
    <n v="88008.55"/>
    <n v="3144.64"/>
    <n v="1127458.1000000001"/>
    <n v="15477"/>
    <n v="7"/>
    <n v="31"/>
    <n v="78.045316573556789"/>
    <n v="0.52498118900743695"/>
    <n v="1.0144575996239444"/>
    <n v="0.14868964088332859"/>
    <n v="1.4432029795158287E-2"/>
    <n v="53.310184949628578"/>
  </r>
  <r>
    <x v="43"/>
    <x v="3"/>
    <x v="7"/>
    <x v="6"/>
    <s v="DACH"/>
    <x v="1"/>
    <x v="1"/>
    <n v="170028.59"/>
    <n v="168745.15"/>
    <n v="845"/>
    <n v="826"/>
    <n v="103552.46"/>
    <n v="3864.67"/>
    <n v="927687.29"/>
    <n v="4789"/>
    <n v="8"/>
    <n v="8"/>
    <n v="201.21726627218933"/>
    <n v="0.609029693182776"/>
    <n v="1.0076057889663792"/>
    <n v="0.18328222433660807"/>
    <n v="9.4674556213017753E-3"/>
    <n v="43.995629639788127"/>
  </r>
  <r>
    <x v="43"/>
    <x v="3"/>
    <x v="7"/>
    <x v="6"/>
    <s v="DACH"/>
    <x v="1"/>
    <x v="2"/>
    <n v="52809.86"/>
    <n v="50388.78"/>
    <n v="348"/>
    <n v="338"/>
    <n v="34174.730000000003"/>
    <n v="3156.81"/>
    <n v="363028.77"/>
    <n v="2659"/>
    <n v="3"/>
    <n v="4"/>
    <n v="151.75247126436781"/>
    <n v="0.64712782802302449"/>
    <n v="1.0480479979868536"/>
    <n v="0.14547017857565392"/>
    <n v="1.1494252873563218E-2"/>
    <n v="16.728868699731692"/>
  </r>
  <r>
    <x v="43"/>
    <x v="3"/>
    <x v="7"/>
    <x v="6"/>
    <s v="DACH"/>
    <x v="1"/>
    <x v="3"/>
    <n v="74275.009999999995"/>
    <n v="76154.05"/>
    <n v="596"/>
    <n v="613"/>
    <n v="43275.62"/>
    <n v="2066.65"/>
    <n v="464051.17"/>
    <n v="4021"/>
    <n v="3"/>
    <n v="13"/>
    <n v="124.62249999999999"/>
    <n v="0.58264037931465784"/>
    <n v="0.97532580342082908"/>
    <n v="0.16005780138427406"/>
    <n v="2.1812080536912751E-2"/>
    <n v="35.939810804925841"/>
  </r>
  <r>
    <x v="43"/>
    <x v="3"/>
    <x v="7"/>
    <x v="6"/>
    <s v="DACH"/>
    <x v="2"/>
    <x v="0"/>
    <n v="20968.830000000002"/>
    <n v="21323.25"/>
    <n v="269"/>
    <n v="273"/>
    <n v="10065.56"/>
    <n v="406.61"/>
    <n v="199306.12"/>
    <n v="2624"/>
    <n v="1"/>
    <n v="7"/>
    <n v="77.951040892193319"/>
    <n v="0.48002487501687019"/>
    <n v="0.98337870634166935"/>
    <n v="0.10520916266896371"/>
    <n v="2.6022304832713755E-2"/>
    <n v="51.569882688571361"/>
  </r>
  <r>
    <x v="43"/>
    <x v="3"/>
    <x v="7"/>
    <x v="6"/>
    <s v="DACH"/>
    <x v="2"/>
    <x v="1"/>
    <n v="23298.93"/>
    <n v="21928.77"/>
    <n v="116"/>
    <n v="107"/>
    <n v="12958.28"/>
    <n v="531"/>
    <n v="179238.54"/>
    <n v="921"/>
    <n v="1"/>
    <n v="3"/>
    <n v="200.85284482758621"/>
    <n v="0.55617489730215086"/>
    <n v="1.0624823006488735"/>
    <n v="0.12998839423708763"/>
    <n v="2.5862068965517241E-2"/>
    <n v="43.877457627118645"/>
  </r>
  <r>
    <x v="43"/>
    <x v="3"/>
    <x v="7"/>
    <x v="6"/>
    <s v="DACH"/>
    <x v="2"/>
    <x v="2"/>
    <n v="7048.72"/>
    <n v="6475.11"/>
    <n v="46"/>
    <n v="43"/>
    <n v="4149.79"/>
    <n v="384.13"/>
    <n v="66803.55"/>
    <n v="466"/>
    <n v="0"/>
    <n v="1"/>
    <n v="153.23304347826087"/>
    <n v="0.5887295849459192"/>
    <n v="1.0885869120370157"/>
    <n v="0.10551415306521884"/>
    <n v="2.1739130434782608E-2"/>
    <n v="18.349829484809831"/>
  </r>
  <r>
    <x v="43"/>
    <x v="3"/>
    <x v="7"/>
    <x v="6"/>
    <s v="DACH"/>
    <x v="2"/>
    <x v="3"/>
    <n v="9531.43"/>
    <n v="9731.11"/>
    <n v="76"/>
    <n v="78"/>
    <n v="5092.84"/>
    <n v="299.14999999999998"/>
    <n v="83197.52"/>
    <n v="724"/>
    <n v="1"/>
    <n v="2"/>
    <n v="125.41355263157895"/>
    <n v="0.53432066332124351"/>
    <n v="0.97948024428867819"/>
    <n v="0.11456387161540392"/>
    <n v="2.6315789473684209E-2"/>
    <n v="31.8617081731572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8FDC7-8E74-4D2A-B83B-EBA7D38F6E31}" name="pt_YTDPerformance" cacheId="21" dataOnRows="1" applyNumberFormats="0" applyBorderFormats="0" applyFontFormats="0" applyPatternFormats="0" applyAlignmentFormats="0" applyWidthHeightFormats="1" dataCaption="KPI" updatedVersion="8" minRefreshableVersion="3" useAutoFormatting="1" rowGrandTotals="0" colGrandTotals="0" itemPrintTitles="1" createdVersion="8" indent="0" outline="1" outlineData="1" multipleFieldFilters="0" colHeaderCaption="Jan–Aug">
  <location ref="A61:C67" firstHeaderRow="1" firstDataRow="2" firstDataCol="1" rowPageCount="1" colPageCount="1"/>
  <pivotFields count="24">
    <pivotField numFmtId="14"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Col" showAll="0">
      <items count="5">
        <item h="1" x="0"/>
        <item h="1" x="1"/>
        <item x="2"/>
        <item x="3"/>
        <item t="default"/>
      </items>
    </pivotField>
    <pivotField axis="axisPage" multipleItemSelectionAllowed="1" showAll="0">
      <items count="13">
        <item x="0"/>
        <item x="1"/>
        <item x="2"/>
        <item x="3"/>
        <item x="4"/>
        <item x="5"/>
        <item x="6"/>
        <item x="7"/>
        <item h="1" x="8"/>
        <item h="1" x="9"/>
        <item h="1" x="10"/>
        <item h="1" x="11"/>
        <item t="default"/>
      </items>
    </pivotField>
    <pivotField showAll="0">
      <items count="8">
        <item x="6"/>
        <item x="1"/>
        <item x="0"/>
        <item x="2"/>
        <item x="4"/>
        <item x="5"/>
        <item x="3"/>
        <item t="default"/>
      </items>
    </pivotField>
    <pivotField showAll="0"/>
    <pivotField showAll="0">
      <items count="4">
        <item x="2"/>
        <item x="0"/>
        <item x="1"/>
        <item t="default"/>
      </items>
    </pivotField>
    <pivotField showAll="0">
      <items count="5">
        <item x="2"/>
        <item x="3"/>
        <item x="1"/>
        <item x="0"/>
        <item t="default"/>
      </items>
    </pivotField>
    <pivotField dataField="1" showAll="0"/>
    <pivotField dataField="1" showAll="0"/>
    <pivotField dataField="1" showAll="0"/>
    <pivotField showAll="0"/>
    <pivotField dataField="1" showAll="0"/>
    <pivotField showAll="0"/>
    <pivotField dataField="1" showAll="0"/>
    <pivotField showAll="0"/>
    <pivotField showAll="0"/>
    <pivotField showAll="0"/>
    <pivotField numFmtId="165" showAll="0"/>
    <pivotField numFmtId="166" showAll="0"/>
    <pivotField numFmtId="166" showAll="0"/>
    <pivotField numFmtId="166" showAll="0"/>
    <pivotField numFmtId="166" showAll="0"/>
    <pivotField numFmtId="2" showAll="0"/>
    <pivotField showAll="0">
      <items count="15">
        <item x="0"/>
        <item x="1"/>
        <item x="2"/>
        <item x="3"/>
        <item x="4"/>
        <item x="5"/>
        <item x="6"/>
        <item x="7"/>
        <item x="8"/>
        <item x="9"/>
        <item x="10"/>
        <item x="11"/>
        <item x="12"/>
        <item x="13"/>
        <item t="default"/>
      </items>
    </pivotField>
  </pivotFields>
  <rowFields count="1">
    <field x="-2"/>
  </rowFields>
  <rowItems count="5">
    <i>
      <x/>
    </i>
    <i i="1">
      <x v="1"/>
    </i>
    <i i="2">
      <x v="2"/>
    </i>
    <i i="3">
      <x v="3"/>
    </i>
    <i i="4">
      <x v="4"/>
    </i>
  </rowItems>
  <colFields count="1">
    <field x="1"/>
  </colFields>
  <colItems count="2">
    <i>
      <x v="2"/>
    </i>
    <i>
      <x v="3"/>
    </i>
  </colItems>
  <pageFields count="1">
    <pageField fld="2" hier="-1"/>
  </pageFields>
  <dataFields count="5">
    <dataField name="Revenue" fld="7" baseField="1" baseItem="2" numFmtId="172"/>
    <dataField name="Units Sold" fld="9" baseField="1" baseItem="2" numFmtId="3"/>
    <dataField name="Gross Profit" fld="11" baseField="1" baseItem="2" numFmtId="172"/>
    <dataField name="Market Revenue" fld="13" baseField="1" baseItem="2" numFmtId="172"/>
    <dataField name="Revenue Target" fld="8" baseField="1" baseItem="2" numFmtId="172"/>
  </dataFields>
  <formats count="14">
    <format dxfId="114">
      <pivotArea type="origin" dataOnly="0" labelOnly="1" outline="0" fieldPosition="0"/>
    </format>
    <format dxfId="115">
      <pivotArea field="1" type="button" dataOnly="0" labelOnly="1" outline="0" axis="axisCol" fieldPosition="0"/>
    </format>
    <format dxfId="116">
      <pivotArea type="topRight" dataOnly="0" labelOnly="1" outline="0" fieldPosition="0"/>
    </format>
    <format dxfId="113">
      <pivotArea outline="0" fieldPosition="0">
        <references count="1">
          <reference field="4294967294" count="1">
            <x v="4"/>
          </reference>
        </references>
      </pivotArea>
    </format>
    <format dxfId="62">
      <pivotArea type="origin" dataOnly="0" labelOnly="1" outline="0" fieldPosition="0"/>
    </format>
    <format dxfId="61">
      <pivotArea field="1" type="button" dataOnly="0" labelOnly="1" outline="0" axis="axisCol" fieldPosition="0"/>
    </format>
    <format dxfId="60">
      <pivotArea type="topRight" dataOnly="0" labelOnly="1" outline="0" fieldPosition="0"/>
    </format>
    <format dxfId="59">
      <pivotArea field="-2" type="button" dataOnly="0" labelOnly="1" outline="0" axis="axisRow" fieldPosition="0"/>
    </format>
    <format dxfId="58">
      <pivotArea dataOnly="0" labelOnly="1" fieldPosition="0">
        <references count="1">
          <reference field="1" count="0"/>
        </references>
      </pivotArea>
    </format>
    <format dxfId="57">
      <pivotArea type="origin" dataOnly="0" labelOnly="1" outline="0" fieldPosition="0"/>
    </format>
    <format dxfId="56">
      <pivotArea field="1" type="button" dataOnly="0" labelOnly="1" outline="0" axis="axisCol" fieldPosition="0"/>
    </format>
    <format dxfId="55">
      <pivotArea type="topRight" dataOnly="0" labelOnly="1" outline="0" fieldPosition="0"/>
    </format>
    <format dxfId="54">
      <pivotArea field="-2" type="button" dataOnly="0" labelOnly="1" outline="0" axis="axisRow" fieldPosition="0"/>
    </format>
    <format dxfId="53">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664575-CB5A-467C-B137-F611DC83D959}" name="pt_AnnualYoY" cacheId="21" applyNumberFormats="0" applyBorderFormats="0" applyFontFormats="0" applyPatternFormats="0" applyAlignmentFormats="0" applyWidthHeightFormats="1" dataCaption="Werte" grandTotalCaption="Total" updatedVersion="8" minRefreshableVersion="3" useAutoFormatting="1" itemPrintTitles="1" createdVersion="8" indent="0" outline="1" outlineData="1" multipleFieldFilters="0" rowHeaderCaption="Year">
  <location ref="A51:I55" firstHeaderRow="0" firstDataRow="1" firstDataCol="1"/>
  <pivotFields count="24">
    <pivotField numFmtId="14"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Row" showAll="0">
      <items count="5">
        <item x="0"/>
        <item x="1"/>
        <item x="2"/>
        <item h="1" x="3"/>
        <item t="default"/>
      </items>
    </pivotField>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showAll="0"/>
    <pivotField showAll="0"/>
    <pivotField numFmtId="165" showAll="0"/>
    <pivotField numFmtId="166" showAll="0"/>
    <pivotField numFmtId="166" showAll="0"/>
    <pivotField numFmtId="166" showAll="0"/>
    <pivotField numFmtId="166" showAll="0"/>
    <pivotField numFmtId="2"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8">
    <i>
      <x/>
    </i>
    <i i="1">
      <x v="1"/>
    </i>
    <i i="2">
      <x v="2"/>
    </i>
    <i i="3">
      <x v="3"/>
    </i>
    <i i="4">
      <x v="4"/>
    </i>
    <i i="5">
      <x v="5"/>
    </i>
    <i i="6">
      <x v="6"/>
    </i>
    <i i="7">
      <x v="7"/>
    </i>
  </colItems>
  <dataFields count="8">
    <dataField name="Revenue" fld="7" baseField="1" baseItem="0" numFmtId="172"/>
    <dataField name="Revenue YoY %" fld="7" showDataAs="percentDiff" baseField="1" baseItem="1048828" numFmtId="166"/>
    <dataField name="Units Sold" fld="9" baseField="1" baseItem="0" numFmtId="3"/>
    <dataField name="Units YoY %" fld="9" showDataAs="percentDiff" baseField="1" baseItem="1048828" numFmtId="166"/>
    <dataField name="Gross Profit" fld="11" baseField="1" baseItem="0" numFmtId="172"/>
    <dataField name="Gross Profit YoY %" fld="11" showDataAs="percentDiff" baseField="1" baseItem="1048828" numFmtId="166"/>
    <dataField name="Market Revenue" fld="13" baseField="1" baseItem="0" numFmtId="172"/>
    <dataField name="Market Revenue YoY %" fld="13" showDataAs="percentDiff" baseField="1" baseItem="1048828" numFmtId="166"/>
  </dataFields>
  <formats count="8">
    <format dxfId="70">
      <pivotArea field="1" type="button" dataOnly="0" labelOnly="1" outline="0" axis="axisRow" fieldPosition="0"/>
    </format>
    <format dxfId="69">
      <pivotArea dataOnly="0" labelOnly="1" outline="0" fieldPosition="0">
        <references count="1">
          <reference field="4294967294" count="8">
            <x v="0"/>
            <x v="1"/>
            <x v="2"/>
            <x v="3"/>
            <x v="4"/>
            <x v="5"/>
            <x v="6"/>
            <x v="7"/>
          </reference>
        </references>
      </pivotArea>
    </format>
    <format dxfId="68">
      <pivotArea field="1" type="button" dataOnly="0" labelOnly="1" outline="0" axis="axisRow" fieldPosition="0"/>
    </format>
    <format dxfId="67">
      <pivotArea dataOnly="0" labelOnly="1" outline="0" fieldPosition="0">
        <references count="1">
          <reference field="4294967294" count="8">
            <x v="0"/>
            <x v="1"/>
            <x v="2"/>
            <x v="3"/>
            <x v="4"/>
            <x v="5"/>
            <x v="6"/>
            <x v="7"/>
          </reference>
        </references>
      </pivotArea>
    </format>
    <format dxfId="66">
      <pivotArea grandRow="1" outline="0" collapsedLevelsAreSubtotals="1" fieldPosition="0"/>
    </format>
    <format dxfId="65">
      <pivotArea dataOnly="0" labelOnly="1" grandRow="1" outline="0" fieldPosition="0"/>
    </format>
    <format dxfId="64">
      <pivotArea grandRow="1" outline="0" collapsedLevelsAreSubtotals="1" fieldPosition="0"/>
    </format>
    <format dxfId="63">
      <pivotArea dataOnly="0" labelOnly="1" grandRow="1" outline="0" fieldPosition="0"/>
    </format>
  </formats>
  <conditionalFormats count="14">
    <conditionalFormat priority="14">
      <pivotAreas count="1">
        <pivotArea type="data" collapsedLevelsAreSubtotals="1" fieldPosition="0">
          <references count="2">
            <reference field="4294967294" count="1" selected="0">
              <x v="1"/>
            </reference>
            <reference field="1" count="3">
              <x v="0"/>
              <x v="1"/>
              <x v="2"/>
            </reference>
          </references>
        </pivotArea>
      </pivotAreas>
    </conditionalFormat>
    <conditionalFormat priority="13">
      <pivotAreas count="1">
        <pivotArea type="data" collapsedLevelsAreSubtotals="1" fieldPosition="0">
          <references count="2">
            <reference field="4294967294" count="1" selected="0">
              <x v="1"/>
            </reference>
            <reference field="1" count="3">
              <x v="0"/>
              <x v="1"/>
              <x v="2"/>
            </reference>
          </references>
        </pivotArea>
      </pivotAreas>
    </conditionalFormat>
    <conditionalFormat priority="12">
      <pivotAreas count="1">
        <pivotArea type="data" collapsedLevelsAreSubtotals="1" fieldPosition="0">
          <references count="2">
            <reference field="4294967294" count="1" selected="0">
              <x v="3"/>
            </reference>
            <reference field="1" count="3">
              <x v="0"/>
              <x v="1"/>
              <x v="2"/>
            </reference>
          </references>
        </pivotArea>
      </pivotAreas>
    </conditionalFormat>
    <conditionalFormat priority="11">
      <pivotAreas count="1">
        <pivotArea type="data" collapsedLevelsAreSubtotals="1" fieldPosition="0">
          <references count="2">
            <reference field="4294967294" count="1" selected="0">
              <x v="3"/>
            </reference>
            <reference field="1" count="3">
              <x v="0"/>
              <x v="1"/>
              <x v="2"/>
            </reference>
          </references>
        </pivotArea>
      </pivotAreas>
    </conditionalFormat>
    <conditionalFormat priority="10">
      <pivotAreas count="1">
        <pivotArea type="data" collapsedLevelsAreSubtotals="1" fieldPosition="0">
          <references count="2">
            <reference field="4294967294" count="1" selected="0">
              <x v="5"/>
            </reference>
            <reference field="1" count="3">
              <x v="0"/>
              <x v="1"/>
              <x v="2"/>
            </reference>
          </references>
        </pivotArea>
      </pivotAreas>
    </conditionalFormat>
    <conditionalFormat priority="9">
      <pivotAreas count="1">
        <pivotArea type="data" collapsedLevelsAreSubtotals="1" fieldPosition="0">
          <references count="2">
            <reference field="4294967294" count="1" selected="0">
              <x v="5"/>
            </reference>
            <reference field="1" count="3">
              <x v="0"/>
              <x v="1"/>
              <x v="2"/>
            </reference>
          </references>
        </pivotArea>
      </pivotAreas>
    </conditionalFormat>
    <conditionalFormat priority="8">
      <pivotAreas count="1">
        <pivotArea type="data" collapsedLevelsAreSubtotals="1" fieldPosition="0">
          <references count="2">
            <reference field="4294967294" count="1" selected="0">
              <x v="7"/>
            </reference>
            <reference field="1" count="3">
              <x v="0"/>
              <x v="1"/>
              <x v="2"/>
            </reference>
          </references>
        </pivotArea>
      </pivotAreas>
    </conditionalFormat>
    <conditionalFormat priority="7">
      <pivotAreas count="1">
        <pivotArea type="data" collapsedLevelsAreSubtotals="1" fieldPosition="0">
          <references count="2">
            <reference field="4294967294" count="1" selected="0">
              <x v="7"/>
            </reference>
            <reference field="1" count="3">
              <x v="0"/>
              <x v="1"/>
              <x v="2"/>
            </reference>
          </references>
        </pivotArea>
      </pivotAreas>
    </conditionalFormat>
    <conditionalFormat priority="6">
      <pivotAreas count="1">
        <pivotArea type="data" collapsedLevelsAreSubtotals="1" fieldPosition="0">
          <references count="2">
            <reference field="4294967294" count="1" selected="0">
              <x v="3"/>
            </reference>
            <reference field="1" count="3">
              <x v="0"/>
              <x v="1"/>
              <x v="2"/>
            </reference>
          </references>
        </pivotArea>
      </pivotAreas>
    </conditionalFormat>
    <conditionalFormat priority="5">
      <pivotAreas count="1">
        <pivotArea type="data" collapsedLevelsAreSubtotals="1" fieldPosition="0">
          <references count="2">
            <reference field="4294967294" count="1" selected="0">
              <x v="3"/>
            </reference>
            <reference field="1" count="3">
              <x v="0"/>
              <x v="1"/>
              <x v="2"/>
            </reference>
          </references>
        </pivotArea>
      </pivotAreas>
    </conditionalFormat>
    <conditionalFormat priority="4">
      <pivotAreas count="1">
        <pivotArea type="data" collapsedLevelsAreSubtotals="1" fieldPosition="0">
          <references count="2">
            <reference field="4294967294" count="1" selected="0">
              <x v="5"/>
            </reference>
            <reference field="1" count="3">
              <x v="0"/>
              <x v="1"/>
              <x v="2"/>
            </reference>
          </references>
        </pivotArea>
      </pivotAreas>
    </conditionalFormat>
    <conditionalFormat priority="3">
      <pivotAreas count="1">
        <pivotArea type="data" collapsedLevelsAreSubtotals="1" fieldPosition="0">
          <references count="2">
            <reference field="4294967294" count="1" selected="0">
              <x v="5"/>
            </reference>
            <reference field="1" count="3">
              <x v="0"/>
              <x v="1"/>
              <x v="2"/>
            </reference>
          </references>
        </pivotArea>
      </pivotAreas>
    </conditionalFormat>
    <conditionalFormat priority="2">
      <pivotAreas count="1">
        <pivotArea type="data" collapsedLevelsAreSubtotals="1" fieldPosition="0">
          <references count="2">
            <reference field="4294967294" count="1" selected="0">
              <x v="7"/>
            </reference>
            <reference field="1" count="3">
              <x v="0"/>
              <x v="1"/>
              <x v="2"/>
            </reference>
          </references>
        </pivotArea>
      </pivotAreas>
    </conditionalFormat>
    <conditionalFormat priority="1">
      <pivotAreas count="1">
        <pivotArea type="data" collapsedLevelsAreSubtotals="1" fieldPosition="0">
          <references count="2">
            <reference field="4294967294" count="1" selected="0">
              <x v="7"/>
            </reference>
            <reference field="1"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B9DD9B-CCFF-41F7-98A8-653047D31450}" name="pt_CountryMarketShare" cacheId="21" applyNumberFormats="0" applyBorderFormats="0" applyFontFormats="0" applyPatternFormats="0" applyAlignmentFormats="0" applyWidthHeightFormats="1" dataCaption="Werte" grandTotalCaption="Total" updatedVersion="8" minRefreshableVersion="3" useAutoFormatting="1" itemPrintTitles="1" createdVersion="8" indent="0" compact="0" compactData="0" multipleFieldFilters="0">
  <location ref="A39:C47" firstHeaderRow="0" firstDataRow="1" firstDataCol="1" rowPageCount="1" colPageCount="1"/>
  <pivotFields count="24">
    <pivotField compact="0" numFmtId="14" outline="0"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Page" compact="0" outline="0" showAll="0" defaultSubtotal="0">
      <items count="4">
        <item x="0"/>
        <item x="1"/>
        <item x="2"/>
        <item x="3"/>
      </items>
    </pivotField>
    <pivotField compact="0" outline="0" showAll="0" defaultSubtotal="0"/>
    <pivotField axis="axisRow" compact="0" outline="0" showAll="0" sortType="descending" defaultSubtotal="0">
      <items count="7">
        <item x="6"/>
        <item x="1"/>
        <item x="0"/>
        <item x="2"/>
        <item x="4"/>
        <item x="5"/>
        <item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2" outlin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
  </rowFields>
  <rowItems count="8">
    <i>
      <x v="2"/>
    </i>
    <i>
      <x v="1"/>
    </i>
    <i>
      <x v="3"/>
    </i>
    <i>
      <x v="6"/>
    </i>
    <i>
      <x v="4"/>
    </i>
    <i>
      <x/>
    </i>
    <i>
      <x v="5"/>
    </i>
    <i t="grand">
      <x/>
    </i>
  </rowItems>
  <colFields count="1">
    <field x="-2"/>
  </colFields>
  <colItems count="2">
    <i>
      <x/>
    </i>
    <i i="1">
      <x v="1"/>
    </i>
  </colItems>
  <pageFields count="1">
    <pageField fld="1" hier="-1"/>
  </pageFields>
  <dataFields count="2">
    <dataField name="Revenue" fld="7" baseField="3" baseItem="2" numFmtId="172"/>
    <dataField name="Market Revenue" fld="13" baseField="3" baseItem="2" numFmtId="172"/>
  </dataFields>
  <formats count="8">
    <format dxfId="78">
      <pivotArea field="3" type="button" dataOnly="0" labelOnly="1" outline="0" axis="axisRow" fieldPosition="0"/>
    </format>
    <format dxfId="77">
      <pivotArea dataOnly="0" labelOnly="1" outline="0" fieldPosition="0">
        <references count="1">
          <reference field="4294967294" count="2">
            <x v="0"/>
            <x v="1"/>
          </reference>
        </references>
      </pivotArea>
    </format>
    <format dxfId="76">
      <pivotArea field="3" type="button" dataOnly="0" labelOnly="1" outline="0" axis="axisRow" fieldPosition="0"/>
    </format>
    <format dxfId="75">
      <pivotArea dataOnly="0" labelOnly="1" outline="0" fieldPosition="0">
        <references count="1">
          <reference field="4294967294" count="2">
            <x v="0"/>
            <x v="1"/>
          </reference>
        </references>
      </pivotArea>
    </format>
    <format dxfId="74">
      <pivotArea grandRow="1" outline="0" collapsedLevelsAreSubtotals="1" fieldPosition="0"/>
    </format>
    <format dxfId="73">
      <pivotArea dataOnly="0" labelOnly="1" grandRow="1" outline="0" fieldPosition="0"/>
    </format>
    <format dxfId="72">
      <pivotArea grandRow="1" outline="0" collapsedLevelsAreSubtotals="1" fieldPosition="0"/>
    </format>
    <format dxfId="7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C8BD3E-52C5-4714-89BD-E52C51C52302}" name="pt_ChannelPerformance" cacheId="21" applyNumberFormats="0" applyBorderFormats="0" applyFontFormats="0" applyPatternFormats="0" applyAlignmentFormats="0" applyWidthHeightFormats="1" dataCaption="Werte" grandTotalCaption="Total" updatedVersion="8" minRefreshableVersion="3" useAutoFormatting="1" itemPrintTitles="1" createdVersion="8" indent="0" compact="0" compactData="0" multipleFieldFilters="0">
  <location ref="A30:F34" firstHeaderRow="0" firstDataRow="1" firstDataCol="1" rowPageCount="1" colPageCount="1"/>
  <pivotFields count="24">
    <pivotField compact="0" numFmtId="14" outline="0"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Page"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axis="axisRow" compact="0" outline="0" showAll="0" sortType="descending" defaultSubtotal="0">
      <items count="3">
        <item x="2"/>
        <item x="0"/>
        <item x="1"/>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65"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2" outlin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5"/>
  </rowFields>
  <rowItems count="4">
    <i>
      <x v="1"/>
    </i>
    <i>
      <x v="2"/>
    </i>
    <i>
      <x/>
    </i>
    <i t="grand">
      <x/>
    </i>
  </rowItems>
  <colFields count="1">
    <field x="-2"/>
  </colFields>
  <colItems count="5">
    <i>
      <x/>
    </i>
    <i i="1">
      <x v="1"/>
    </i>
    <i i="2">
      <x v="2"/>
    </i>
    <i i="3">
      <x v="3"/>
    </i>
    <i i="4">
      <x v="4"/>
    </i>
  </colItems>
  <pageFields count="1">
    <pageField fld="1" hier="-1"/>
  </pageFields>
  <dataFields count="5">
    <dataField name="Revenue" fld="7" baseField="5" baseItem="1" numFmtId="172"/>
    <dataField name="Units Sold" fld="9" baseField="5" baseItem="1" numFmtId="3"/>
    <dataField name="Returns Units" fld="16" baseField="5" baseItem="1" numFmtId="3"/>
    <dataField name="Gross Profit" fld="11" baseField="5" baseItem="1" numFmtId="172"/>
    <dataField name="Marketing Spend" fld="12" baseField="5" baseItem="1" numFmtId="172"/>
  </dataFields>
  <formats count="8">
    <format dxfId="86">
      <pivotArea field="5" type="button" dataOnly="0" labelOnly="1" outline="0" axis="axisRow" fieldPosition="0"/>
    </format>
    <format dxfId="85">
      <pivotArea dataOnly="0" labelOnly="1" outline="0" fieldPosition="0">
        <references count="1">
          <reference field="4294967294" count="5">
            <x v="0"/>
            <x v="1"/>
            <x v="2"/>
            <x v="3"/>
            <x v="4"/>
          </reference>
        </references>
      </pivotArea>
    </format>
    <format dxfId="84">
      <pivotArea field="5" type="button" dataOnly="0" labelOnly="1" outline="0" axis="axisRow" fieldPosition="0"/>
    </format>
    <format dxfId="83">
      <pivotArea dataOnly="0" labelOnly="1" outline="0" fieldPosition="0">
        <references count="1">
          <reference field="4294967294" count="5">
            <x v="0"/>
            <x v="1"/>
            <x v="2"/>
            <x v="3"/>
            <x v="4"/>
          </reference>
        </references>
      </pivotArea>
    </format>
    <format dxfId="82">
      <pivotArea grandRow="1" outline="0" collapsedLevelsAreSubtotals="1" fieldPosition="0"/>
    </format>
    <format dxfId="81">
      <pivotArea dataOnly="0" labelOnly="1" grandRow="1" outline="0" fieldPosition="0"/>
    </format>
    <format dxfId="80">
      <pivotArea grandRow="1" outline="0" collapsedLevelsAreSubtotals="1" fieldPosition="0"/>
    </format>
    <format dxfId="7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4191E3-2F83-4F7E-8CD6-165A0FB8EE12}" name="pt_ProductPerformance" cacheId="21" applyNumberFormats="0" applyBorderFormats="0" applyFontFormats="0" applyPatternFormats="0" applyAlignmentFormats="0" applyWidthHeightFormats="1" dataCaption="Werte" grandTotalCaption="Total" updatedVersion="8" minRefreshableVersion="3" useAutoFormatting="1" itemPrintTitles="1" createdVersion="8" indent="0" compact="0" compactData="0" multipleFieldFilters="0">
  <location ref="A20:D25" firstHeaderRow="0" firstDataRow="1" firstDataCol="1" rowPageCount="1" colPageCount="1"/>
  <pivotFields count="24">
    <pivotField compact="0" numFmtId="14" outline="0"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Page"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4">
        <item x="2"/>
        <item x="3"/>
        <item x="1"/>
        <item x="0"/>
      </items>
      <autoSortScope>
        <pivotArea dataOnly="0" outline="0" fieldPosition="0">
          <references count="1">
            <reference field="4294967294" count="1" selected="0">
              <x v="0"/>
            </reference>
          </references>
        </pivotArea>
      </autoSortScope>
    </pivotField>
    <pivotField dataField="1"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2" outlin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6"/>
  </rowFields>
  <rowItems count="5">
    <i>
      <x v="3"/>
    </i>
    <i>
      <x v="2"/>
    </i>
    <i>
      <x v="1"/>
    </i>
    <i>
      <x/>
    </i>
    <i t="grand">
      <x/>
    </i>
  </rowItems>
  <colFields count="1">
    <field x="-2"/>
  </colFields>
  <colItems count="3">
    <i>
      <x/>
    </i>
    <i i="1">
      <x v="1"/>
    </i>
    <i i="2">
      <x v="2"/>
    </i>
  </colItems>
  <pageFields count="1">
    <pageField fld="1" hier="-1"/>
  </pageFields>
  <dataFields count="3">
    <dataField name="Revenue" fld="7" baseField="6" baseItem="3" numFmtId="172"/>
    <dataField name="Gross Profit" fld="11" baseField="6" baseItem="3" numFmtId="172"/>
    <dataField name="Units Sold" fld="9" baseField="6" baseItem="3" numFmtId="3"/>
  </dataFields>
  <formats count="8">
    <format dxfId="94">
      <pivotArea field="6" type="button" dataOnly="0" labelOnly="1" outline="0" axis="axisRow" fieldPosition="0"/>
    </format>
    <format dxfId="93">
      <pivotArea dataOnly="0" labelOnly="1" outline="0" fieldPosition="0">
        <references count="1">
          <reference field="4294967294" count="3">
            <x v="0"/>
            <x v="1"/>
            <x v="2"/>
          </reference>
        </references>
      </pivotArea>
    </format>
    <format dxfId="92">
      <pivotArea field="6" type="button" dataOnly="0" labelOnly="1" outline="0" axis="axisRow" fieldPosition="0"/>
    </format>
    <format dxfId="91">
      <pivotArea dataOnly="0" labelOnly="1" outline="0" fieldPosition="0">
        <references count="1">
          <reference field="4294967294" count="3">
            <x v="0"/>
            <x v="1"/>
            <x v="2"/>
          </reference>
        </references>
      </pivotArea>
    </format>
    <format dxfId="90">
      <pivotArea grandRow="1" outline="0" collapsedLevelsAreSubtotals="1" fieldPosition="0"/>
    </format>
    <format dxfId="89">
      <pivotArea dataOnly="0" labelOnly="1" grandRow="1" outline="0" fieldPosition="0"/>
    </format>
    <format dxfId="88">
      <pivotArea grandRow="1" outline="0" collapsedLevelsAreSubtotals="1" fieldPosition="0"/>
    </format>
    <format dxfId="8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A1153F-CF05-4D1B-A2D6-4323859F4C3F}" name="pt_TargetPerformance" cacheId="21" applyNumberFormats="0" applyBorderFormats="0" applyFontFormats="0" applyPatternFormats="0" applyAlignmentFormats="0" applyWidthHeightFormats="1" dataCaption="Werte" grandTotalCaption="Total" updatedVersion="8" minRefreshableVersion="3" useAutoFormatting="1" itemPrintTitles="1" createdVersion="8" indent="0" compact="0" compactData="0" multipleFieldFilters="0">
  <location ref="D7:F15" firstHeaderRow="0" firstDataRow="1" firstDataCol="1" rowPageCount="1" colPageCount="1"/>
  <pivotFields count="24">
    <pivotField compact="0" numFmtId="14" outline="0"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Page" compact="0" outline="0" showAll="0" defaultSubtotal="0">
      <items count="4">
        <item x="0"/>
        <item x="1"/>
        <item x="2"/>
        <item x="3"/>
      </items>
    </pivotField>
    <pivotField compact="0" outline="0" showAll="0" defaultSubtotal="0"/>
    <pivotField axis="axisRow" compact="0" outline="0" showAll="0" sortType="descending" defaultSubtotal="0">
      <items count="7">
        <item x="6"/>
        <item x="1"/>
        <item x="0"/>
        <item x="2"/>
        <item x="4"/>
        <item x="5"/>
        <item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2" outlin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
  </rowFields>
  <rowItems count="8">
    <i>
      <x v="2"/>
    </i>
    <i>
      <x v="1"/>
    </i>
    <i>
      <x v="3"/>
    </i>
    <i>
      <x v="6"/>
    </i>
    <i>
      <x v="4"/>
    </i>
    <i>
      <x/>
    </i>
    <i>
      <x v="5"/>
    </i>
    <i t="grand">
      <x/>
    </i>
  </rowItems>
  <colFields count="1">
    <field x="-2"/>
  </colFields>
  <colItems count="2">
    <i>
      <x/>
    </i>
    <i i="1">
      <x v="1"/>
    </i>
  </colItems>
  <pageFields count="1">
    <pageField fld="1" hier="-1"/>
  </pageFields>
  <dataFields count="2">
    <dataField name="Revenue" fld="7" baseField="3" baseItem="2" numFmtId="172"/>
    <dataField name="Revenue Target" fld="8" baseField="3" baseItem="2" numFmtId="172"/>
  </dataFields>
  <formats count="10">
    <format dxfId="106">
      <pivotArea field="3" type="button" dataOnly="0" labelOnly="1" outline="0" axis="axisRow" fieldPosition="0"/>
    </format>
    <format dxfId="105">
      <pivotArea dataOnly="0" labelOnly="1" outline="0" fieldPosition="0">
        <references count="1">
          <reference field="4294967294" count="2">
            <x v="0"/>
            <x v="1"/>
          </reference>
        </references>
      </pivotArea>
    </format>
    <format dxfId="104">
      <pivotArea field="3" type="button" dataOnly="0" labelOnly="1" outline="0" axis="axisRow" fieldPosition="0"/>
    </format>
    <format dxfId="103">
      <pivotArea dataOnly="0" labelOnly="1" outline="0" fieldPosition="0">
        <references count="1">
          <reference field="4294967294" count="2">
            <x v="0"/>
            <x v="1"/>
          </reference>
        </references>
      </pivotArea>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 dxfId="52">
      <pivotArea field="3" type="button" dataOnly="0" labelOnly="1" outline="0" axis="axisRow" fieldPosition="0"/>
    </format>
    <format dxfId="51">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2EA467-FA33-430F-A998-AFFF70D6A630}" name="pt_CountryRevenue" cacheId="21" applyNumberFormats="0" applyBorderFormats="0" applyFontFormats="0" applyPatternFormats="0" applyAlignmentFormats="0" applyWidthHeightFormats="1" dataCaption="Werte" grandTotalCaption="Total" updatedVersion="8" minRefreshableVersion="3" useAutoFormatting="1" itemPrintTitles="1" createdVersion="8" indent="0" compact="0" compactData="0" multipleFieldFilters="0">
  <location ref="A7:B15" firstHeaderRow="1" firstDataRow="1" firstDataCol="1" rowPageCount="1" colPageCount="1"/>
  <pivotFields count="24">
    <pivotField compact="0" numFmtId="14" outline="0"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Page" compact="0" outline="0" showAll="0" defaultSubtotal="0">
      <items count="4">
        <item x="0"/>
        <item x="1"/>
        <item x="2"/>
        <item x="3"/>
      </items>
    </pivotField>
    <pivotField compact="0" outline="0" showAll="0" defaultSubtotal="0"/>
    <pivotField axis="axisRow" compact="0" outline="0" showAll="0" sortType="descending" defaultSubtotal="0">
      <items count="7">
        <item x="6"/>
        <item x="1"/>
        <item x="0"/>
        <item x="2"/>
        <item x="4"/>
        <item x="5"/>
        <item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numFmtId="166" outline="0" showAll="0" defaultSubtotal="0"/>
    <pivotField compact="0" numFmtId="166" outline="0" showAll="0" defaultSubtotal="0"/>
    <pivotField compact="0" numFmtId="166" outline="0" showAll="0" defaultSubtotal="0"/>
    <pivotField compact="0" numFmtId="166" outline="0" showAll="0" defaultSubtotal="0"/>
    <pivotField compact="0" numFmtId="2" outline="0" showAll="0" defaultSubtotal="0"/>
    <pivotField compact="0" outline="0" subtotalTop="0" showAll="0" defaultSubtotal="0">
      <items count="14">
        <item x="0"/>
        <item x="1"/>
        <item x="2"/>
        <item x="3"/>
        <item x="4"/>
        <item x="5"/>
        <item x="6"/>
        <item x="7"/>
        <item x="8"/>
        <item x="9"/>
        <item x="10"/>
        <item x="11"/>
        <item x="12"/>
        <item x="13"/>
      </items>
    </pivotField>
  </pivotFields>
  <rowFields count="1">
    <field x="3"/>
  </rowFields>
  <rowItems count="8">
    <i>
      <x v="2"/>
    </i>
    <i>
      <x v="1"/>
    </i>
    <i>
      <x v="3"/>
    </i>
    <i>
      <x v="6"/>
    </i>
    <i>
      <x v="4"/>
    </i>
    <i>
      <x/>
    </i>
    <i>
      <x v="5"/>
    </i>
    <i t="grand">
      <x/>
    </i>
  </rowItems>
  <colItems count="1">
    <i/>
  </colItems>
  <pageFields count="1">
    <pageField fld="1" hier="-1"/>
  </pageFields>
  <dataFields count="1">
    <dataField name="Revenue" fld="7" baseField="3" baseItem="2" numFmtId="172"/>
  </dataFields>
  <formats count="8">
    <format dxfId="110">
      <pivotArea grandRow="1" outline="0" collapsedLevelsAreSubtotals="1" fieldPosition="0"/>
    </format>
    <format dxfId="109">
      <pivotArea dataOnly="0" labelOnly="1" grandRow="1" outline="0" fieldPosition="0"/>
    </format>
    <format dxfId="108">
      <pivotArea grandRow="1" outline="0" collapsedLevelsAreSubtotals="1" fieldPosition="0"/>
    </format>
    <format dxfId="107">
      <pivotArea dataOnly="0" labelOnly="1" grandRow="1" outline="0" fieldPosition="0"/>
    </format>
    <format dxfId="98">
      <pivotArea field="3" type="button" dataOnly="0" labelOnly="1" outline="0" axis="axisRow" fieldPosition="0"/>
    </format>
    <format dxfId="97">
      <pivotArea dataOnly="0" labelOnly="1" outline="0" axis="axisValues" fieldPosition="0"/>
    </format>
    <format dxfId="96">
      <pivotArea field="3" type="button" dataOnly="0" labelOnly="1" outline="0" axis="axisRow" fieldPosition="0"/>
    </format>
    <format dxfId="95">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8C0140-D403-4FF9-8E85-A1A57482E181}" name="pt_DashboardMarketShare" cacheId="21" applyNumberFormats="0" applyBorderFormats="0" applyFontFormats="0" applyPatternFormats="0" applyAlignmentFormats="0" applyWidthHeightFormats="1" dataCaption="Werte" grandTotalCaption="Total" updatedVersion="8" minRefreshableVersion="3" useAutoFormatting="1" itemPrintTitles="1" createdVersion="8" indent="0" outline="1" outlineData="1" multipleFieldFilters="0" chartFormat="12" rowHeaderCaption="Country">
  <location ref="M4:O12" firstHeaderRow="0" firstDataRow="1" firstDataCol="1" rowPageCount="2" colPageCount="1"/>
  <pivotFields count="24">
    <pivotField numFmtId="14"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Page" showAll="0">
      <items count="5">
        <item x="0"/>
        <item x="1"/>
        <item x="2"/>
        <item x="3"/>
        <item t="default"/>
      </items>
    </pivotField>
    <pivotField axis="axisPage" multipleItemSelectionAllowed="1" showAll="0">
      <items count="13">
        <item x="0"/>
        <item x="1"/>
        <item x="2"/>
        <item x="3"/>
        <item x="4"/>
        <item x="5"/>
        <item x="6"/>
        <item x="7"/>
        <item h="1" x="8"/>
        <item h="1" x="9"/>
        <item h="1" x="10"/>
        <item h="1" x="11"/>
        <item t="default"/>
      </items>
    </pivotField>
    <pivotField axis="axisRow" showAll="0">
      <items count="8">
        <item x="6"/>
        <item x="1"/>
        <item x="0"/>
        <item x="2"/>
        <item x="4"/>
        <item x="5"/>
        <item x="3"/>
        <item t="default"/>
      </items>
    </pivotField>
    <pivotField showAll="0"/>
    <pivotField showAll="0">
      <items count="4">
        <item x="2"/>
        <item x="0"/>
        <item x="1"/>
        <item t="default"/>
      </items>
    </pivotField>
    <pivotField showAll="0">
      <items count="5">
        <item x="2"/>
        <item x="3"/>
        <item x="1"/>
        <item x="0"/>
        <item t="default"/>
      </items>
    </pivotField>
    <pivotField dataField="1" showAll="0"/>
    <pivotField showAll="0"/>
    <pivotField showAll="0"/>
    <pivotField showAll="0"/>
    <pivotField showAll="0"/>
    <pivotField showAll="0"/>
    <pivotField dataField="1" showAll="0"/>
    <pivotField showAll="0"/>
    <pivotField showAll="0"/>
    <pivotField showAll="0"/>
    <pivotField numFmtId="165" showAll="0"/>
    <pivotField numFmtId="166" showAll="0"/>
    <pivotField numFmtId="166" showAll="0"/>
    <pivotField numFmtId="166" showAll="0"/>
    <pivotField numFmtId="166" showAll="0"/>
    <pivotField numFmtId="2" showAll="0"/>
    <pivotField showAll="0" defaultSubtotal="0">
      <items count="14">
        <item x="0"/>
        <item x="1"/>
        <item x="2"/>
        <item x="3"/>
        <item x="4"/>
        <item x="5"/>
        <item x="6"/>
        <item x="7"/>
        <item x="8"/>
        <item x="9"/>
        <item x="10"/>
        <item x="11"/>
        <item x="12"/>
        <item x="13"/>
      </items>
    </pivotField>
  </pivotFields>
  <rowFields count="1">
    <field x="3"/>
  </rowFields>
  <rowItems count="8">
    <i>
      <x/>
    </i>
    <i>
      <x v="1"/>
    </i>
    <i>
      <x v="2"/>
    </i>
    <i>
      <x v="3"/>
    </i>
    <i>
      <x v="4"/>
    </i>
    <i>
      <x v="5"/>
    </i>
    <i>
      <x v="6"/>
    </i>
    <i t="grand">
      <x/>
    </i>
  </rowItems>
  <colFields count="1">
    <field x="-2"/>
  </colFields>
  <colItems count="2">
    <i>
      <x/>
    </i>
    <i i="1">
      <x v="1"/>
    </i>
  </colItems>
  <pageFields count="2">
    <pageField fld="1" item="3" hier="-1"/>
    <pageField fld="2" hier="-1"/>
  </pageFields>
  <dataFields count="2">
    <dataField name="Revenue" fld="7" baseField="3" baseItem="0" numFmtId="172"/>
    <dataField name="Market Revenue" fld="13" baseField="3" baseItem="0" numFmtId="172"/>
  </dataFields>
  <formats count="8">
    <format dxfId="26">
      <pivotArea field="3" type="button" dataOnly="0" labelOnly="1" outline="0" axis="axisRow" fieldPosition="0"/>
    </format>
    <format dxfId="25">
      <pivotArea dataOnly="0" labelOnly="1" outline="0" fieldPosition="0">
        <references count="1">
          <reference field="4294967294" count="2">
            <x v="0"/>
            <x v="1"/>
          </reference>
        </references>
      </pivotArea>
    </format>
    <format dxfId="24">
      <pivotArea field="3" type="button" dataOnly="0" labelOnly="1" outline="0" axis="axisRow" fieldPosition="0"/>
    </format>
    <format dxfId="23">
      <pivotArea dataOnly="0" labelOnly="1" outline="0" fieldPosition="0">
        <references count="1">
          <reference field="4294967294" count="2">
            <x v="0"/>
            <x v="1"/>
          </reference>
        </references>
      </pivotArea>
    </format>
    <format dxfId="22">
      <pivotArea grandRow="1" outline="0" collapsedLevelsAreSubtotals="1" fieldPosition="0"/>
    </format>
    <format dxfId="21">
      <pivotArea dataOnly="0" labelOnly="1" grandRow="1" outline="0" fieldPosition="0"/>
    </format>
    <format dxfId="20">
      <pivotArea grandRow="1" outline="0" collapsedLevelsAreSubtotals="1" fieldPosition="0"/>
    </format>
    <format dxfId="1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6A7180-9A98-4B8D-BBE6-D3F04619C5E6}" name="pt_DashboardProductRevenue" cacheId="21" applyNumberFormats="0" applyBorderFormats="0" applyFontFormats="0" applyPatternFormats="0" applyAlignmentFormats="0" applyWidthHeightFormats="1" dataCaption="Werte" grandTotalCaption="Total" updatedVersion="8" minRefreshableVersion="3" useAutoFormatting="1" itemPrintTitles="1" createdVersion="8" indent="0" outline="1" outlineData="1" multipleFieldFilters="0" chartFormat="6" rowHeaderCaption="Product Category">
  <location ref="I4:J9" firstHeaderRow="1" firstDataRow="1" firstDataCol="1" rowPageCount="2" colPageCount="1"/>
  <pivotFields count="24">
    <pivotField numFmtId="14"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Page" showAll="0">
      <items count="5">
        <item x="0"/>
        <item x="1"/>
        <item x="2"/>
        <item x="3"/>
        <item t="default"/>
      </items>
    </pivotField>
    <pivotField axis="axisPage" multipleItemSelectionAllowed="1" showAll="0">
      <items count="13">
        <item x="0"/>
        <item x="1"/>
        <item x="2"/>
        <item x="3"/>
        <item x="4"/>
        <item x="5"/>
        <item x="6"/>
        <item x="7"/>
        <item h="1" x="8"/>
        <item h="1" x="9"/>
        <item h="1" x="10"/>
        <item h="1" x="11"/>
        <item t="default"/>
      </items>
    </pivotField>
    <pivotField showAll="0">
      <items count="8">
        <item x="6"/>
        <item x="1"/>
        <item x="0"/>
        <item x="2"/>
        <item x="4"/>
        <item x="5"/>
        <item x="3"/>
        <item t="default"/>
      </items>
    </pivotField>
    <pivotField showAll="0"/>
    <pivotField showAll="0">
      <items count="4">
        <item x="2"/>
        <item x="0"/>
        <item x="1"/>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numFmtId="165" showAll="0"/>
    <pivotField numFmtId="166" showAll="0"/>
    <pivotField numFmtId="166" showAll="0"/>
    <pivotField numFmtId="166" showAll="0"/>
    <pivotField numFmtId="166" showAll="0"/>
    <pivotField numFmtId="2" showAll="0"/>
    <pivotField showAll="0" defaultSubtotal="0">
      <items count="14">
        <item x="0"/>
        <item x="1"/>
        <item x="2"/>
        <item x="3"/>
        <item x="4"/>
        <item x="5"/>
        <item x="6"/>
        <item x="7"/>
        <item x="8"/>
        <item x="9"/>
        <item x="10"/>
        <item x="11"/>
        <item x="12"/>
        <item x="13"/>
      </items>
    </pivotField>
  </pivotFields>
  <rowFields count="1">
    <field x="6"/>
  </rowFields>
  <rowItems count="5">
    <i>
      <x v="2"/>
    </i>
    <i>
      <x v="3"/>
    </i>
    <i>
      <x v="1"/>
    </i>
    <i>
      <x/>
    </i>
    <i t="grand">
      <x/>
    </i>
  </rowItems>
  <colItems count="1">
    <i/>
  </colItems>
  <pageFields count="2">
    <pageField fld="1" item="3" hier="-1"/>
    <pageField fld="2" hier="-1"/>
  </pageFields>
  <dataFields count="1">
    <dataField name="Revenue" fld="7" baseField="6" baseItem="0" numFmtId="172"/>
  </dataFields>
  <formats count="8">
    <format dxfId="34">
      <pivotArea field="6" type="button" dataOnly="0" labelOnly="1" outline="0" axis="axisRow" fieldPosition="0"/>
    </format>
    <format dxfId="33">
      <pivotArea dataOnly="0" labelOnly="1" outline="0" axis="axisValues" fieldPosition="0"/>
    </format>
    <format dxfId="32">
      <pivotArea field="6"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 dxfId="28">
      <pivotArea grandRow="1" outline="0" collapsedLevelsAreSubtotals="1" fieldPosition="0"/>
    </format>
    <format dxfId="27">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A0ADA5-B1BC-4937-81E2-C655BBD057BE}" name="pt_DashboardCountryRevenue" cacheId="21" applyNumberFormats="0" applyBorderFormats="0" applyFontFormats="0" applyPatternFormats="0" applyAlignmentFormats="0" applyWidthHeightFormats="1" dataCaption="Werte" grandTotalCaption="Total" updatedVersion="8" minRefreshableVersion="3" useAutoFormatting="1" itemPrintTitles="1" createdVersion="8" indent="0" outline="1" outlineData="1" multipleFieldFilters="0" chartFormat="8" rowHeaderCaption="Country">
  <location ref="E4:F12" firstHeaderRow="1" firstDataRow="1" firstDataCol="1" rowPageCount="2" colPageCount="1"/>
  <pivotFields count="24">
    <pivotField numFmtId="14"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Page" showAll="0">
      <items count="5">
        <item x="0"/>
        <item x="1"/>
        <item x="2"/>
        <item x="3"/>
        <item t="default"/>
      </items>
    </pivotField>
    <pivotField axis="axisPage" multipleItemSelectionAllowed="1" showAll="0">
      <items count="13">
        <item x="0"/>
        <item x="1"/>
        <item x="2"/>
        <item x="3"/>
        <item x="4"/>
        <item x="5"/>
        <item x="6"/>
        <item x="7"/>
        <item h="1" x="8"/>
        <item h="1" x="9"/>
        <item h="1" x="10"/>
        <item h="1" x="11"/>
        <item t="default"/>
      </items>
    </pivotField>
    <pivotField axis="axisRow" showAll="0" sortType="descending">
      <items count="8">
        <item x="6"/>
        <item x="1"/>
        <item x="0"/>
        <item x="2"/>
        <item x="4"/>
        <item x="5"/>
        <item x="3"/>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items count="5">
        <item x="2"/>
        <item x="3"/>
        <item x="1"/>
        <item x="0"/>
        <item t="default"/>
      </items>
    </pivotField>
    <pivotField dataField="1" showAll="0"/>
    <pivotField showAll="0"/>
    <pivotField showAll="0"/>
    <pivotField showAll="0"/>
    <pivotField showAll="0"/>
    <pivotField showAll="0"/>
    <pivotField showAll="0"/>
    <pivotField showAll="0"/>
    <pivotField showAll="0"/>
    <pivotField showAll="0"/>
    <pivotField numFmtId="165" showAll="0"/>
    <pivotField numFmtId="166" showAll="0"/>
    <pivotField numFmtId="166" showAll="0"/>
    <pivotField numFmtId="166" showAll="0"/>
    <pivotField numFmtId="166" showAll="0"/>
    <pivotField numFmtId="2" showAll="0"/>
    <pivotField showAll="0" defaultSubtotal="0">
      <items count="14">
        <item x="0"/>
        <item x="1"/>
        <item x="2"/>
        <item x="3"/>
        <item x="4"/>
        <item x="5"/>
        <item x="6"/>
        <item x="7"/>
        <item x="8"/>
        <item x="9"/>
        <item x="10"/>
        <item x="11"/>
        <item x="12"/>
        <item x="13"/>
      </items>
    </pivotField>
  </pivotFields>
  <rowFields count="1">
    <field x="3"/>
  </rowFields>
  <rowItems count="8">
    <i>
      <x v="2"/>
    </i>
    <i>
      <x v="1"/>
    </i>
    <i>
      <x v="3"/>
    </i>
    <i>
      <x v="6"/>
    </i>
    <i>
      <x v="4"/>
    </i>
    <i>
      <x v="5"/>
    </i>
    <i>
      <x/>
    </i>
    <i t="grand">
      <x/>
    </i>
  </rowItems>
  <colItems count="1">
    <i/>
  </colItems>
  <pageFields count="2">
    <pageField fld="1" item="3" hier="-1"/>
    <pageField fld="2" hier="-1"/>
  </pageFields>
  <dataFields count="1">
    <dataField name="Revenue" fld="7" baseField="3" baseItem="0" numFmtId="172"/>
  </dataFields>
  <formats count="8">
    <format dxfId="42">
      <pivotArea field="3" type="button" dataOnly="0" labelOnly="1" outline="0" axis="axisRow" fieldPosition="0"/>
    </format>
    <format dxfId="41">
      <pivotArea dataOnly="0" labelOnly="1" outline="0" axis="axisValues" fieldPosition="0"/>
    </format>
    <format dxfId="40">
      <pivotArea field="3"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 dxfId="36">
      <pivotArea grandRow="1" outline="0" collapsedLevelsAreSubtotals="1" fieldPosition="0"/>
    </format>
    <format dxfId="35">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E1DB57-67DA-4E58-AB7B-E2581F0FF0E1}" name="pt_MonthlyRevenueTarget" cacheId="21" applyNumberFormats="0" applyBorderFormats="0" applyFontFormats="0" applyPatternFormats="0" applyAlignmentFormats="0" applyWidthHeightFormats="1" dataCaption="Werte" grandTotalCaption="Total" updatedVersion="8" minRefreshableVersion="3" useAutoFormatting="1" itemPrintTitles="1" createdVersion="8" indent="0" outline="1" outlineData="1" multipleFieldFilters="0" chartFormat="6" rowHeaderCaption="Month">
  <location ref="A3:C12" firstHeaderRow="0" firstDataRow="1" firstDataCol="1" rowPageCount="1" colPageCount="1"/>
  <pivotFields count="24">
    <pivotField numFmtId="14"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Page" showAll="0">
      <items count="5">
        <item x="0"/>
        <item x="1"/>
        <item x="2"/>
        <item x="3"/>
        <item t="default"/>
      </items>
    </pivotField>
    <pivotField showAll="0"/>
    <pivotField showAll="0">
      <items count="8">
        <item x="6"/>
        <item x="1"/>
        <item x="0"/>
        <item x="2"/>
        <item x="4"/>
        <item x="5"/>
        <item x="3"/>
        <item t="default"/>
      </items>
    </pivotField>
    <pivotField showAll="0"/>
    <pivotField showAll="0">
      <items count="4">
        <item x="2"/>
        <item x="0"/>
        <item x="1"/>
        <item t="default"/>
      </items>
    </pivotField>
    <pivotField showAll="0">
      <items count="5">
        <item x="2"/>
        <item x="3"/>
        <item x="1"/>
        <item x="0"/>
        <item t="default"/>
      </items>
    </pivotField>
    <pivotField dataField="1" showAll="0"/>
    <pivotField dataField="1" showAll="0"/>
    <pivotField showAll="0"/>
    <pivotField showAll="0"/>
    <pivotField showAll="0"/>
    <pivotField showAll="0"/>
    <pivotField showAll="0"/>
    <pivotField showAll="0"/>
    <pivotField showAll="0"/>
    <pivotField showAll="0"/>
    <pivotField numFmtId="165" showAll="0"/>
    <pivotField numFmtId="166" showAll="0"/>
    <pivotField numFmtId="166" showAll="0"/>
    <pivotField numFmtId="166" showAll="0"/>
    <pivotField numFmtId="166" showAll="0"/>
    <pivotField numFmtId="2" showAll="0"/>
    <pivotField axis="axisRow" showAll="0">
      <items count="15">
        <item x="0"/>
        <item x="1"/>
        <item x="2"/>
        <item x="3"/>
        <item x="4"/>
        <item x="5"/>
        <item x="6"/>
        <item x="7"/>
        <item x="8"/>
        <item x="9"/>
        <item x="10"/>
        <item x="11"/>
        <item x="12"/>
        <item x="13"/>
        <item t="default"/>
      </items>
    </pivotField>
  </pivotFields>
  <rowFields count="1">
    <field x="23"/>
  </rowFields>
  <rowItems count="9">
    <i>
      <x v="1"/>
    </i>
    <i>
      <x v="2"/>
    </i>
    <i>
      <x v="3"/>
    </i>
    <i>
      <x v="4"/>
    </i>
    <i>
      <x v="5"/>
    </i>
    <i>
      <x v="6"/>
    </i>
    <i>
      <x v="7"/>
    </i>
    <i>
      <x v="8"/>
    </i>
    <i t="grand">
      <x/>
    </i>
  </rowItems>
  <colFields count="1">
    <field x="-2"/>
  </colFields>
  <colItems count="2">
    <i>
      <x/>
    </i>
    <i i="1">
      <x v="1"/>
    </i>
  </colItems>
  <pageFields count="1">
    <pageField fld="1" item="3" hier="-1"/>
  </pageFields>
  <dataFields count="2">
    <dataField name="Revenue" fld="7" baseField="23" baseItem="1" numFmtId="172"/>
    <dataField name="Target" fld="8" baseField="23" baseItem="1" numFmtId="172"/>
  </dataFields>
  <formats count="8">
    <format dxfId="50">
      <pivotArea field="23" type="button" dataOnly="0" labelOnly="1" outline="0" axis="axisRow" fieldPosition="0"/>
    </format>
    <format dxfId="49">
      <pivotArea dataOnly="0" labelOnly="1" outline="0" fieldPosition="0">
        <references count="1">
          <reference field="4294967294" count="2">
            <x v="0"/>
            <x v="1"/>
          </reference>
        </references>
      </pivotArea>
    </format>
    <format dxfId="48">
      <pivotArea grandRow="1" outline="0" collapsedLevelsAreSubtotals="1" fieldPosition="0"/>
    </format>
    <format dxfId="47">
      <pivotArea dataOnly="0" labelOnly="1" grandRow="1" outline="0" fieldPosition="0"/>
    </format>
    <format dxfId="46">
      <pivotArea grandRow="1" outline="0" collapsedLevelsAreSubtotals="1" fieldPosition="0"/>
    </format>
    <format dxfId="45">
      <pivotArea dataOnly="0" labelOnly="1" grandRow="1" outline="0" fieldPosition="0"/>
    </format>
    <format dxfId="44">
      <pivotArea field="23" type="button" dataOnly="0" labelOnly="1" outline="0" axis="axisRow" fieldPosition="0"/>
    </format>
    <format dxfId="4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2BD082A0-0DA8-463F-9C3D-715E7BD72700}" autoFormatId="16" applyNumberFormats="0" applyBorderFormats="0" applyFontFormats="0" applyPatternFormats="0" applyAlignmentFormats="0" applyWidthHeightFormats="0">
  <queryTableRefresh nextId="24" unboundColumnsRight="6">
    <queryTableFields count="23">
      <queryTableField id="1" name="Month" tableColumnId="1"/>
      <queryTableField id="2" name="Year" tableColumnId="2"/>
      <queryTableField id="3" name="Month_Name" tableColumnId="3"/>
      <queryTableField id="4" name="Country" tableColumnId="4"/>
      <queryTableField id="5" name="Region" tableColumnId="5"/>
      <queryTableField id="6" name="Channel" tableColumnId="6"/>
      <queryTableField id="7" name="Product_Category" tableColumnId="7"/>
      <queryTableField id="8" name="Revenue_EUR" tableColumnId="8"/>
      <queryTableField id="9" name="Revenue_Target_EUR" tableColumnId="9"/>
      <queryTableField id="10" name="Units_Sold" tableColumnId="10"/>
      <queryTableField id="11" name="Units_Target" tableColumnId="11"/>
      <queryTableField id="12" name="Gross_Profit_EUR" tableColumnId="12"/>
      <queryTableField id="13" name="Marketing_Spend_EUR" tableColumnId="13"/>
      <queryTableField id="14" name="Market_Revenue_EUR" tableColumnId="14"/>
      <queryTableField id="15" name="Market_Units" tableColumnId="15"/>
      <queryTableField id="16" name="New_Accounts" tableColumnId="16"/>
      <queryTableField id="17" name="Returns_Units"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ountry" xr10:uid="{B13816A6-1EC9-46CC-82DC-A51B3F7376E3}" sourceName="Country">
  <pivotTables>
    <pivotTable tabId="11" name="pt_MonthlyRevenueTarget"/>
    <pivotTable tabId="11" name="pt_DashboardCountryRevenue"/>
    <pivotTable tabId="11" name="pt_DashboardProductRevenue"/>
    <pivotTable tabId="11" name="pt_DashboardMarketShare"/>
    <pivotTable tabId="8" name="pt_YTDPerformance"/>
  </pivotTables>
  <data>
    <tabular pivotCacheId="274867814">
      <items count="7">
        <i x="6" s="1"/>
        <i x="1" s="1"/>
        <i x="0" s="1"/>
        <i x="2"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hannel" xr10:uid="{2D500CAD-763C-4B9F-BF9E-4B88B7413925}" sourceName="Channel">
  <pivotTables>
    <pivotTable tabId="11" name="pt_MonthlyRevenueTarget"/>
    <pivotTable tabId="11" name="pt_DashboardCountryRevenue"/>
    <pivotTable tabId="11" name="pt_DashboardProductRevenue"/>
    <pivotTable tabId="11" name="pt_DashboardMarketShare"/>
    <pivotTable tabId="8" name="pt_YTDPerformance"/>
  </pivotTables>
  <data>
    <tabular pivotCacheId="27486781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roduct_Category" xr10:uid="{C300E043-D042-4014-9A2E-0762EDCF637A}" sourceName="Product_Category">
  <pivotTables>
    <pivotTable tabId="11" name="pt_MonthlyRevenueTarget"/>
    <pivotTable tabId="11" name="pt_DashboardCountryRevenue"/>
    <pivotTable tabId="11" name="pt_DashboardMarketShare"/>
    <pivotTable tabId="11" name="pt_DashboardProductRevenue"/>
    <pivotTable tabId="8" name="pt_YTDPerformance"/>
  </pivotTables>
  <data>
    <tabular pivotCacheId="27486781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A0F44F3-1256-4131-81F6-9225DAF9E939}" cache="Datenschnitt_Country" caption="Country" columnCount="3" style="SlicerStyleDark1" rowHeight="180000"/>
  <slicer name="Channel" xr10:uid="{E0B21644-96CD-4A73-BEE8-30C4AE83A130}" cache="Datenschnitt_Channel" caption="Channel" style="SlicerStyleDark1" rowHeight="180000"/>
  <slicer name="Product_Category" xr10:uid="{017D38AF-F751-480B-8DBE-27BCFABCDDA1}" cache="Datenschnitt_Product_Category" caption="Product_Category" columnCount="2" style="SlicerStyleDark1"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38E370-3057-4F6E-BBD3-905E67DDB3E2}" name="Clean_Data" displayName="Clean_Data" ref="A1:W3697" tableType="queryTable" totalsRowShown="0" headerRowDxfId="111">
  <autoFilter ref="A1:W3697" xr:uid="{C438E370-3057-4F6E-BBD3-905E67DDB3E2}"/>
  <tableColumns count="23">
    <tableColumn id="1" xr3:uid="{3697BA29-EE15-4AA1-8425-93F1B8E9116D}" uniqueName="1" name="Month" queryTableFieldId="1" dataDxfId="126"/>
    <tableColumn id="2" xr3:uid="{CA5DA0FE-1475-4FE1-AFDF-3D1D7D75888A}" uniqueName="2" name="Year" queryTableFieldId="2"/>
    <tableColumn id="3" xr3:uid="{C4FF0EAA-2B7F-4434-9BC0-25A82F15B856}" uniqueName="3" name="Month_Name" queryTableFieldId="3" dataDxfId="125"/>
    <tableColumn id="4" xr3:uid="{7AC2E365-EA9F-4BE6-A8F1-E6BBC1EBC874}" uniqueName="4" name="Country" queryTableFieldId="4" dataDxfId="124"/>
    <tableColumn id="5" xr3:uid="{D70C9C3E-329D-47A8-AF4A-C09F27D4443E}" uniqueName="5" name="Region" queryTableFieldId="5" dataDxfId="123"/>
    <tableColumn id="6" xr3:uid="{A3A56C96-8141-4AAC-A70A-F96C1A9D2BDC}" uniqueName="6" name="Channel" queryTableFieldId="6" dataDxfId="122"/>
    <tableColumn id="7" xr3:uid="{2E36BB0A-8F4E-48A3-B73B-C2BC444BFA16}" uniqueName="7" name="Product_Category" queryTableFieldId="7" dataDxfId="121"/>
    <tableColumn id="8" xr3:uid="{F71E9139-3804-41DF-9236-08DE9BBF9EF8}" uniqueName="8" name="Revenue_EUR" queryTableFieldId="8"/>
    <tableColumn id="9" xr3:uid="{E7D5F5DD-DCC0-44D6-B864-594CF97F8A0D}" uniqueName="9" name="Revenue_Target_EUR" queryTableFieldId="9"/>
    <tableColumn id="10" xr3:uid="{333B16C0-1D00-47AB-9AB3-4C307AEF9C1C}" uniqueName="10" name="Units_Sold" queryTableFieldId="10"/>
    <tableColumn id="11" xr3:uid="{632E3699-ACEA-44EF-93E6-D4F60353C308}" uniqueName="11" name="Units_Target" queryTableFieldId="11"/>
    <tableColumn id="12" xr3:uid="{7DAE928A-C132-464E-95F5-9D43660EB20A}" uniqueName="12" name="Gross_Profit_EUR" queryTableFieldId="12"/>
    <tableColumn id="13" xr3:uid="{0FE540BE-2884-40A9-A916-15FD8C606FF5}" uniqueName="13" name="Marketing_Spend_EUR" queryTableFieldId="13"/>
    <tableColumn id="14" xr3:uid="{8F5CB1FC-9E7C-4A06-A08B-DD8346E1DC0F}" uniqueName="14" name="Market_Revenue_EUR" queryTableFieldId="14"/>
    <tableColumn id="15" xr3:uid="{D7661524-155C-43D5-9C5A-7947BDB1F8B4}" uniqueName="15" name="Market_Units" queryTableFieldId="15"/>
    <tableColumn id="16" xr3:uid="{3747F469-473C-47AC-B962-A6DDF74085E8}" uniqueName="16" name="New_Accounts" queryTableFieldId="16"/>
    <tableColumn id="17" xr3:uid="{8A798C1B-3B0A-45DA-8461-A62751861415}" uniqueName="17" name="Returns_Units" queryTableFieldId="17"/>
    <tableColumn id="18" xr3:uid="{B57DCB0C-59D0-4315-A05B-9C5966B40C98}" uniqueName="18" name="ASP_EUR" queryTableFieldId="18" dataDxfId="17" dataCellStyle="Währung">
      <calculatedColumnFormula>Clean_Data[[#This Row],[Revenue_EUR]]/Clean_Data[[#This Row],[Units_Sold]]</calculatedColumnFormula>
    </tableColumn>
    <tableColumn id="19" xr3:uid="{916BC76F-F797-4EF7-A153-B5E0B3877A50}" uniqueName="19" name="Gross_Margin_%" queryTableFieldId="19" dataDxfId="18" dataCellStyle="Prozent">
      <calculatedColumnFormula>Clean_Data[[#This Row],[Gross_Profit_EUR]]/Clean_Data[[#This Row],[Revenue_EUR]]</calculatedColumnFormula>
    </tableColumn>
    <tableColumn id="20" xr3:uid="{A18CD78A-5A9F-4A89-884F-BEF93793DCA4}" uniqueName="20" name="Revenue_Target_Attainment_%" queryTableFieldId="20" dataDxfId="120" dataCellStyle="Prozent">
      <calculatedColumnFormula>Clean_Data[[#This Row],[Revenue_EUR]]/Clean_Data[[#This Row],[Revenue_Target_EUR]]</calculatedColumnFormula>
    </tableColumn>
    <tableColumn id="21" xr3:uid="{37C9C378-A9B9-41D9-AB29-BF1A23DAB1CF}" uniqueName="21" name="Market_Share_%" queryTableFieldId="21" dataDxfId="119" dataCellStyle="Prozent">
      <calculatedColumnFormula>Clean_Data[[#This Row],[Revenue_EUR]]/Clean_Data[[#This Row],[Market_Revenue_EUR]]</calculatedColumnFormula>
    </tableColumn>
    <tableColumn id="22" xr3:uid="{82A9D10B-4158-4A09-AEC6-35EB584F2676}" uniqueName="22" name="Return_Rate_%" queryTableFieldId="22" dataDxfId="118" dataCellStyle="Prozent">
      <calculatedColumnFormula>Clean_Data[[#This Row],[Returns_Units]]/Clean_Data[[#This Row],[Units_Sold]]</calculatedColumnFormula>
    </tableColumn>
    <tableColumn id="23" xr3:uid="{4072B75C-77F4-4C3F-979F-F34155C15299}" uniqueName="23" name="Revenue_per_Marketing_EUR" queryTableFieldId="23" dataDxfId="117" dataCellStyle="Prozent">
      <calculatedColumnFormula>Clean_Data[[#This Row],[Revenue_EUR]]/Clean_Data[[#This Row],[Marketing_Spend_EUR]]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Q3697" totalsRowShown="0">
  <autoFilter ref="A1:Q3697" xr:uid="{00000000-000C-0000-FFFF-FFFF00000000}"/>
  <tableColumns count="17">
    <tableColumn id="1" xr3:uid="{00000000-0010-0000-0000-000001000000}" name="Month"/>
    <tableColumn id="2" xr3:uid="{00000000-0010-0000-0000-000002000000}" name="Year"/>
    <tableColumn id="3" xr3:uid="{00000000-0010-0000-0000-000003000000}" name="Month_Name"/>
    <tableColumn id="4" xr3:uid="{00000000-0010-0000-0000-000004000000}" name="Country"/>
    <tableColumn id="5" xr3:uid="{00000000-0010-0000-0000-000005000000}" name="Region"/>
    <tableColumn id="6" xr3:uid="{00000000-0010-0000-0000-000006000000}" name="Channel"/>
    <tableColumn id="7" xr3:uid="{00000000-0010-0000-0000-000007000000}" name="Product_Category"/>
    <tableColumn id="8" xr3:uid="{00000000-0010-0000-0000-000008000000}" name="Revenue_EUR"/>
    <tableColumn id="9" xr3:uid="{00000000-0010-0000-0000-000009000000}" name="Revenue_Target_EUR"/>
    <tableColumn id="10" xr3:uid="{00000000-0010-0000-0000-00000A000000}" name="Units_Sold"/>
    <tableColumn id="11" xr3:uid="{00000000-0010-0000-0000-00000B000000}" name="Units_Target"/>
    <tableColumn id="12" xr3:uid="{00000000-0010-0000-0000-00000C000000}" name="Gross_Profit_EUR"/>
    <tableColumn id="13" xr3:uid="{00000000-0010-0000-0000-00000D000000}" name="Marketing_Spend_EUR"/>
    <tableColumn id="14" xr3:uid="{00000000-0010-0000-0000-00000E000000}" name="Market_Revenue_EUR"/>
    <tableColumn id="15" xr3:uid="{00000000-0010-0000-0000-00000F000000}" name="Market_Units"/>
    <tableColumn id="16" xr3:uid="{00000000-0010-0000-0000-000010000000}" name="New_Accounts"/>
    <tableColumn id="17" xr3:uid="{00000000-0010-0000-0000-000011000000}" name="Returns_Uni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7559-5096-47E7-B486-16FB04C9E247}">
  <sheetPr>
    <pageSetUpPr autoPageBreaks="0"/>
  </sheetPr>
  <dimension ref="A1:P62"/>
  <sheetViews>
    <sheetView showGridLines="0" tabSelected="1" zoomScaleNormal="100" workbookViewId="0">
      <selection activeCell="N60" sqref="N60"/>
    </sheetView>
  </sheetViews>
  <sheetFormatPr baseColWidth="10" defaultRowHeight="14"/>
  <cols>
    <col min="16" max="16" width="10.83203125" hidden="1" customWidth="1"/>
  </cols>
  <sheetData>
    <row r="1" spans="1:16" ht="20" customHeight="1">
      <c r="A1" s="37" t="s">
        <v>0</v>
      </c>
      <c r="B1" s="37"/>
      <c r="C1" s="37"/>
      <c r="D1" s="37"/>
      <c r="E1" s="37"/>
      <c r="F1" s="37"/>
      <c r="G1" s="37"/>
      <c r="H1" s="37"/>
      <c r="I1" s="37"/>
      <c r="J1" s="37"/>
      <c r="K1" s="37"/>
      <c r="L1" s="37"/>
      <c r="M1" s="37"/>
    </row>
    <row r="2" spans="1:16" ht="14" customHeight="1">
      <c r="A2" s="37"/>
      <c r="B2" s="37"/>
      <c r="C2" s="37"/>
      <c r="D2" s="37"/>
      <c r="E2" s="37"/>
      <c r="F2" s="37"/>
      <c r="G2" s="37"/>
      <c r="H2" s="37"/>
      <c r="I2" s="37"/>
      <c r="J2" s="37"/>
      <c r="K2" s="37"/>
      <c r="L2" s="37"/>
      <c r="M2" s="37"/>
      <c r="P2" s="31">
        <f>Pivot_Analysis!C63/1000000</f>
        <v>144.08588821999999</v>
      </c>
    </row>
    <row r="3" spans="1:16" ht="14.5">
      <c r="A3" s="82" t="s">
        <v>168</v>
      </c>
      <c r="B3" s="82"/>
      <c r="C3" s="82"/>
      <c r="D3" s="82"/>
      <c r="E3" s="82"/>
      <c r="F3" s="82"/>
      <c r="G3" s="82"/>
      <c r="H3" s="82"/>
      <c r="I3" s="82"/>
      <c r="J3" s="82"/>
      <c r="K3" s="82"/>
      <c r="L3" s="82"/>
      <c r="M3" s="82"/>
      <c r="P3" s="35">
        <f>Pivot_Analysis!D63</f>
        <v>9.5085691179612963E-2</v>
      </c>
    </row>
    <row r="4" spans="1:16">
      <c r="P4" s="19">
        <f>Pivot_Analysis!C63/Pivot_Analysis!C67</f>
        <v>1.0202488890223338</v>
      </c>
    </row>
    <row r="5" spans="1:16">
      <c r="P5" s="19">
        <f>Pivot_Analysis!C65/Pivot_Analysis!C63</f>
        <v>0.59739121619303837</v>
      </c>
    </row>
    <row r="6" spans="1:16" ht="14" customHeight="1">
      <c r="A6" s="38" t="s">
        <v>25</v>
      </c>
      <c r="B6" s="38"/>
      <c r="C6" s="38"/>
      <c r="D6" s="38" t="s">
        <v>170</v>
      </c>
      <c r="E6" s="38"/>
      <c r="F6" s="38" t="s">
        <v>171</v>
      </c>
      <c r="G6" s="38"/>
      <c r="H6" s="83" t="s">
        <v>151</v>
      </c>
      <c r="I6" s="83"/>
      <c r="J6" s="83"/>
      <c r="K6" s="83" t="s">
        <v>160</v>
      </c>
      <c r="L6" s="83"/>
      <c r="M6" s="83"/>
      <c r="P6" s="20">
        <f>Pivot_Analysis!C63/Pivot_Analysis!C66</f>
        <v>0.13727862535465879</v>
      </c>
    </row>
    <row r="7" spans="1:16" ht="14" customHeight="1">
      <c r="A7" s="34">
        <f>P2</f>
        <v>144.08588821999999</v>
      </c>
      <c r="B7" s="34"/>
      <c r="C7" s="34"/>
      <c r="D7" s="36">
        <f>P3</f>
        <v>9.5085691179612963E-2</v>
      </c>
      <c r="E7" s="32"/>
      <c r="F7" s="33">
        <f>P4</f>
        <v>1.0202488890223338</v>
      </c>
      <c r="G7" s="33"/>
      <c r="H7" s="86">
        <f>P5</f>
        <v>0.59739121619303837</v>
      </c>
      <c r="I7" s="86"/>
      <c r="J7" s="86"/>
      <c r="K7" s="84">
        <f>P6</f>
        <v>0.13727862535465879</v>
      </c>
      <c r="L7" s="84"/>
      <c r="M7" s="84"/>
    </row>
    <row r="8" spans="1:16" ht="14" customHeight="1">
      <c r="A8" s="34"/>
      <c r="B8" s="34"/>
      <c r="C8" s="34"/>
      <c r="D8" s="32"/>
      <c r="E8" s="32"/>
      <c r="F8" s="33"/>
      <c r="G8" s="33"/>
      <c r="H8" s="86"/>
      <c r="I8" s="86"/>
      <c r="J8" s="86"/>
      <c r="K8" s="84"/>
      <c r="L8" s="84"/>
      <c r="M8" s="84"/>
    </row>
    <row r="9" spans="1:16">
      <c r="A9" s="39" t="s">
        <v>169</v>
      </c>
      <c r="B9" s="39"/>
      <c r="C9" s="39"/>
      <c r="D9" s="39" t="s">
        <v>173</v>
      </c>
      <c r="E9" s="39"/>
      <c r="F9" s="39" t="s">
        <v>174</v>
      </c>
      <c r="G9" s="39"/>
      <c r="H9" s="85" t="s">
        <v>169</v>
      </c>
      <c r="I9" s="85"/>
      <c r="J9" s="85"/>
      <c r="K9" s="85" t="s">
        <v>172</v>
      </c>
      <c r="L9" s="85"/>
      <c r="M9" s="85"/>
    </row>
    <row r="51" spans="1:13" ht="14.5" customHeight="1"/>
    <row r="52" spans="1:13" ht="20.5" customHeight="1"/>
    <row r="53" spans="1:13" ht="14.5" customHeight="1"/>
    <row r="54" spans="1:13" ht="24.5" customHeight="1"/>
    <row r="55" spans="1:13" ht="14" customHeight="1">
      <c r="A55" s="44" t="s">
        <v>179</v>
      </c>
      <c r="B55" s="44"/>
      <c r="C55" s="44"/>
      <c r="D55" s="44"/>
      <c r="E55" s="44"/>
      <c r="F55" s="44"/>
      <c r="G55" s="44"/>
      <c r="H55" s="44"/>
      <c r="I55" s="44"/>
      <c r="J55" s="45" t="s">
        <v>181</v>
      </c>
      <c r="K55" s="45"/>
      <c r="L55" s="45"/>
      <c r="M55" s="45"/>
    </row>
    <row r="56" spans="1:13" ht="14" customHeight="1">
      <c r="A56" s="47">
        <v>1</v>
      </c>
      <c r="B56" s="48" t="s">
        <v>182</v>
      </c>
      <c r="C56" s="48"/>
      <c r="D56" s="48"/>
      <c r="E56" s="48"/>
      <c r="F56" s="48"/>
      <c r="G56" s="48"/>
      <c r="H56" s="48"/>
      <c r="I56" s="48"/>
      <c r="J56" s="46" t="s">
        <v>180</v>
      </c>
      <c r="K56" s="46"/>
      <c r="L56" s="46"/>
      <c r="M56" s="46"/>
    </row>
    <row r="57" spans="1:13" ht="25.5" customHeight="1">
      <c r="A57" s="47"/>
      <c r="B57" s="48"/>
      <c r="C57" s="48"/>
      <c r="D57" s="48"/>
      <c r="E57" s="48"/>
      <c r="F57" s="48"/>
      <c r="G57" s="48"/>
      <c r="H57" s="48"/>
      <c r="I57" s="48"/>
      <c r="J57" s="46"/>
      <c r="K57" s="46"/>
      <c r="L57" s="46"/>
      <c r="M57" s="46"/>
    </row>
    <row r="58" spans="1:13" ht="14" customHeight="1">
      <c r="A58" s="47">
        <v>2</v>
      </c>
      <c r="B58" s="48" t="s">
        <v>183</v>
      </c>
      <c r="C58" s="48"/>
      <c r="D58" s="48"/>
      <c r="E58" s="48"/>
      <c r="F58" s="48"/>
      <c r="G58" s="48"/>
      <c r="H58" s="48"/>
      <c r="I58" s="48"/>
      <c r="J58" s="46"/>
      <c r="K58" s="46"/>
      <c r="L58" s="46"/>
      <c r="M58" s="46"/>
    </row>
    <row r="59" spans="1:13" ht="25.5" customHeight="1">
      <c r="A59" s="47"/>
      <c r="B59" s="48"/>
      <c r="C59" s="48"/>
      <c r="D59" s="48"/>
      <c r="E59" s="48"/>
      <c r="F59" s="48"/>
      <c r="G59" s="48"/>
      <c r="H59" s="48"/>
      <c r="I59" s="48"/>
      <c r="J59" s="46"/>
      <c r="K59" s="46"/>
      <c r="L59" s="46"/>
      <c r="M59" s="46"/>
    </row>
    <row r="60" spans="1:13" ht="14" customHeight="1">
      <c r="A60" s="47">
        <v>3</v>
      </c>
      <c r="B60" s="49" t="s">
        <v>184</v>
      </c>
      <c r="C60" s="49"/>
      <c r="D60" s="49"/>
      <c r="E60" s="49"/>
      <c r="F60" s="49"/>
      <c r="G60" s="49"/>
      <c r="H60" s="49"/>
      <c r="I60" s="49"/>
      <c r="J60" s="46"/>
      <c r="K60" s="46"/>
      <c r="L60" s="46"/>
      <c r="M60" s="46"/>
    </row>
    <row r="61" spans="1:13">
      <c r="A61" s="47"/>
      <c r="B61" s="49"/>
      <c r="C61" s="49"/>
      <c r="D61" s="49"/>
      <c r="E61" s="49"/>
      <c r="F61" s="49"/>
      <c r="G61" s="49"/>
      <c r="H61" s="49"/>
      <c r="I61" s="49"/>
      <c r="J61" s="46"/>
      <c r="K61" s="46"/>
      <c r="L61" s="46"/>
      <c r="M61" s="46"/>
    </row>
    <row r="62" spans="1:13">
      <c r="B62" s="49"/>
      <c r="C62" s="49"/>
      <c r="D62" s="49"/>
      <c r="E62" s="49"/>
      <c r="F62" s="49"/>
      <c r="G62" s="49"/>
      <c r="H62" s="49"/>
      <c r="I62" s="49"/>
      <c r="J62" s="46"/>
      <c r="K62" s="46"/>
      <c r="L62" s="46"/>
      <c r="M62" s="46"/>
    </row>
  </sheetData>
  <mergeCells count="26">
    <mergeCell ref="A7:C8"/>
    <mergeCell ref="A9:C9"/>
    <mergeCell ref="A55:I55"/>
    <mergeCell ref="B56:I57"/>
    <mergeCell ref="B58:I59"/>
    <mergeCell ref="B60:I62"/>
    <mergeCell ref="J56:M62"/>
    <mergeCell ref="A1:M2"/>
    <mergeCell ref="A3:M3"/>
    <mergeCell ref="K6:M6"/>
    <mergeCell ref="K7:M8"/>
    <mergeCell ref="K9:M9"/>
    <mergeCell ref="H6:J6"/>
    <mergeCell ref="H7:J8"/>
    <mergeCell ref="H9:J9"/>
    <mergeCell ref="A6:C6"/>
    <mergeCell ref="A56:A57"/>
    <mergeCell ref="A58:A59"/>
    <mergeCell ref="A60:A61"/>
    <mergeCell ref="J55:M55"/>
    <mergeCell ref="D7:E8"/>
    <mergeCell ref="F7:G8"/>
    <mergeCell ref="D9:E9"/>
    <mergeCell ref="F9:G9"/>
    <mergeCell ref="D6:E6"/>
    <mergeCell ref="F6:G6"/>
  </mergeCells>
  <conditionalFormatting sqref="F7:G8">
    <cfRule type="iconSet" priority="1">
      <iconSet iconSet="3Symbols2">
        <cfvo type="percent" val="0"/>
        <cfvo type="percent" val="0.95"/>
        <cfvo type="percent" val="1"/>
      </iconSet>
    </cfRule>
  </conditionalFormatting>
  <pageMargins left="0.7" right="0.7" top="0.78740157499999996" bottom="0.78740157499999996"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workbookViewId="0">
      <selection activeCell="G26" sqref="G26"/>
    </sheetView>
  </sheetViews>
  <sheetFormatPr baseColWidth="10" defaultColWidth="8.6640625" defaultRowHeight="14"/>
  <cols>
    <col min="1" max="1" width="22" customWidth="1"/>
    <col min="2" max="2" width="60" customWidth="1"/>
    <col min="3" max="4" width="26" customWidth="1"/>
    <col min="5" max="5" width="3" customWidth="1"/>
    <col min="6" max="6" width="20" customWidth="1"/>
    <col min="7" max="8" width="28" customWidth="1"/>
  </cols>
  <sheetData>
    <row r="1" spans="1:8">
      <c r="A1" s="11" t="s">
        <v>0</v>
      </c>
      <c r="B1" s="11"/>
      <c r="C1" s="11"/>
      <c r="D1" s="11"/>
      <c r="E1" s="11"/>
      <c r="F1" s="11"/>
      <c r="G1" s="11"/>
      <c r="H1" s="11"/>
    </row>
    <row r="2" spans="1:8">
      <c r="A2" s="11"/>
      <c r="B2" s="11"/>
      <c r="C2" s="11"/>
      <c r="D2" s="11"/>
      <c r="E2" s="11"/>
      <c r="F2" s="11"/>
      <c r="G2" s="11"/>
      <c r="H2" s="11"/>
    </row>
    <row r="3" spans="1:8" ht="14.5">
      <c r="A3" s="12" t="s">
        <v>1</v>
      </c>
      <c r="B3" s="12"/>
      <c r="C3" s="12"/>
      <c r="D3" s="12"/>
      <c r="E3" s="12"/>
      <c r="F3" s="12"/>
      <c r="G3" s="12"/>
      <c r="H3" s="12"/>
    </row>
    <row r="4" spans="1:8" ht="14.5">
      <c r="A4" s="1"/>
      <c r="B4" s="1"/>
      <c r="C4" s="1"/>
      <c r="D4" s="1"/>
      <c r="E4" s="1"/>
      <c r="F4" s="1"/>
      <c r="G4" s="1"/>
      <c r="H4" s="1"/>
    </row>
    <row r="5" spans="1:8" ht="43.5">
      <c r="A5" s="2" t="s">
        <v>2</v>
      </c>
      <c r="B5" s="3" t="s">
        <v>3</v>
      </c>
      <c r="C5" s="1"/>
      <c r="D5" s="1"/>
      <c r="E5" s="1"/>
      <c r="F5" s="1"/>
      <c r="G5" s="1"/>
      <c r="H5" s="1"/>
    </row>
    <row r="6" spans="1:8" ht="14.5">
      <c r="A6" s="2" t="s">
        <v>4</v>
      </c>
      <c r="B6" s="3" t="s">
        <v>5</v>
      </c>
      <c r="C6" s="1"/>
      <c r="D6" s="1"/>
      <c r="E6" s="1"/>
      <c r="F6" s="1"/>
      <c r="G6" s="1"/>
      <c r="H6" s="1"/>
    </row>
    <row r="7" spans="1:8" ht="14.5">
      <c r="A7" s="2" t="s">
        <v>6</v>
      </c>
      <c r="B7" s="3" t="s">
        <v>7</v>
      </c>
      <c r="C7" s="1"/>
      <c r="D7" s="1"/>
      <c r="E7" s="1"/>
      <c r="F7" s="1"/>
      <c r="G7" s="1"/>
      <c r="H7" s="1"/>
    </row>
    <row r="8" spans="1:8" ht="14.5">
      <c r="A8" s="2" t="s">
        <v>8</v>
      </c>
      <c r="B8" s="3" t="s">
        <v>9</v>
      </c>
      <c r="C8" s="1"/>
      <c r="D8" s="1"/>
      <c r="E8" s="1"/>
      <c r="F8" s="1"/>
      <c r="G8" s="1"/>
      <c r="H8" s="1"/>
    </row>
    <row r="9" spans="1:8" ht="14.5">
      <c r="A9" s="2" t="s">
        <v>10</v>
      </c>
      <c r="B9" s="3" t="s">
        <v>11</v>
      </c>
      <c r="C9" s="1"/>
      <c r="D9" s="1"/>
      <c r="E9" s="1"/>
      <c r="F9" s="1"/>
      <c r="G9" s="1"/>
      <c r="H9" s="1"/>
    </row>
    <row r="10" spans="1:8" ht="14.5">
      <c r="A10" s="1"/>
      <c r="B10" s="1"/>
      <c r="C10" s="1"/>
      <c r="D10" s="1"/>
      <c r="E10" s="1"/>
      <c r="F10" s="1"/>
      <c r="G10" s="1"/>
      <c r="H10" s="1"/>
    </row>
    <row r="11" spans="1:8" ht="16">
      <c r="A11" s="51" t="s">
        <v>12</v>
      </c>
      <c r="B11" s="51"/>
      <c r="C11" s="51"/>
      <c r="D11" s="51"/>
      <c r="E11" s="51"/>
      <c r="F11" s="51"/>
      <c r="G11" s="51"/>
      <c r="H11" s="51"/>
    </row>
    <row r="12" spans="1:8" ht="14.5">
      <c r="A12" s="13" t="s">
        <v>13</v>
      </c>
      <c r="B12" s="13"/>
      <c r="C12" s="13"/>
      <c r="D12" s="13"/>
      <c r="E12" s="13"/>
      <c r="F12" s="13"/>
      <c r="G12" s="13"/>
      <c r="H12" s="13"/>
    </row>
    <row r="13" spans="1:8" ht="14.5">
      <c r="A13" s="13" t="s">
        <v>14</v>
      </c>
      <c r="B13" s="13"/>
      <c r="C13" s="13"/>
      <c r="D13" s="13"/>
      <c r="E13" s="13"/>
      <c r="F13" s="13"/>
      <c r="G13" s="13"/>
      <c r="H13" s="13"/>
    </row>
    <row r="14" spans="1:8" ht="14.5">
      <c r="A14" s="13" t="s">
        <v>15</v>
      </c>
      <c r="B14" s="13"/>
      <c r="C14" s="13"/>
      <c r="D14" s="13"/>
      <c r="E14" s="13"/>
      <c r="F14" s="13"/>
      <c r="G14" s="13"/>
      <c r="H14" s="13"/>
    </row>
    <row r="15" spans="1:8" ht="14.5">
      <c r="A15" s="13" t="s">
        <v>16</v>
      </c>
      <c r="B15" s="13"/>
      <c r="C15" s="13"/>
      <c r="D15" s="13"/>
      <c r="E15" s="13"/>
      <c r="F15" s="13"/>
      <c r="G15" s="13"/>
      <c r="H15" s="13"/>
    </row>
    <row r="16" spans="1:8" ht="14.5">
      <c r="A16" s="13" t="s">
        <v>17</v>
      </c>
      <c r="B16" s="13"/>
      <c r="C16" s="13"/>
      <c r="D16" s="13"/>
      <c r="E16" s="13"/>
      <c r="F16" s="13"/>
      <c r="G16" s="13"/>
      <c r="H16" s="13"/>
    </row>
    <row r="17" spans="1:9" ht="14.5">
      <c r="A17" s="13" t="s">
        <v>18</v>
      </c>
      <c r="B17" s="13"/>
      <c r="C17" s="13"/>
      <c r="D17" s="13"/>
      <c r="E17" s="13"/>
      <c r="F17" s="13"/>
      <c r="G17" s="13"/>
      <c r="H17" s="13"/>
    </row>
    <row r="18" spans="1:9" ht="14.5">
      <c r="A18" s="13" t="s">
        <v>19</v>
      </c>
      <c r="B18" s="13"/>
      <c r="C18" s="13"/>
      <c r="D18" s="13"/>
      <c r="E18" s="13"/>
      <c r="F18" s="13"/>
      <c r="G18" s="13"/>
      <c r="H18" s="13"/>
    </row>
    <row r="19" spans="1:9" ht="14.5">
      <c r="A19" s="1"/>
      <c r="B19" s="1"/>
      <c r="C19" s="1"/>
      <c r="D19" s="1"/>
      <c r="E19" s="1"/>
      <c r="F19" s="1"/>
      <c r="G19" s="1"/>
      <c r="H19" s="1"/>
    </row>
    <row r="20" spans="1:9" ht="16">
      <c r="A20" s="51" t="s">
        <v>20</v>
      </c>
      <c r="B20" s="51"/>
      <c r="C20" s="51"/>
      <c r="D20" s="51"/>
      <c r="E20" s="51"/>
      <c r="F20" s="51"/>
      <c r="G20" s="51"/>
      <c r="H20" s="51"/>
    </row>
    <row r="21" spans="1:9" ht="14.5">
      <c r="A21" s="4" t="s">
        <v>21</v>
      </c>
      <c r="B21" s="4" t="s">
        <v>22</v>
      </c>
      <c r="C21" s="4" t="s">
        <v>23</v>
      </c>
      <c r="D21" s="4" t="s">
        <v>24</v>
      </c>
      <c r="E21" s="1"/>
      <c r="F21" s="4" t="s">
        <v>21</v>
      </c>
      <c r="G21" s="4" t="s">
        <v>22</v>
      </c>
      <c r="H21" s="4" t="s">
        <v>23</v>
      </c>
      <c r="I21" s="4" t="s">
        <v>24</v>
      </c>
    </row>
    <row r="22" spans="1:9" ht="14.5">
      <c r="A22" s="80" t="s">
        <v>25</v>
      </c>
      <c r="B22" s="80" t="s">
        <v>26</v>
      </c>
      <c r="C22" s="80" t="s">
        <v>27</v>
      </c>
      <c r="D22" s="80" t="s">
        <v>28</v>
      </c>
      <c r="E22" s="80"/>
      <c r="F22" s="80" t="s">
        <v>29</v>
      </c>
      <c r="G22" s="1" t="s">
        <v>30</v>
      </c>
      <c r="H22" s="1" t="s">
        <v>31</v>
      </c>
      <c r="I22" s="80" t="s">
        <v>198</v>
      </c>
    </row>
    <row r="23" spans="1:9" ht="14.5">
      <c r="A23" s="80" t="s">
        <v>32</v>
      </c>
      <c r="B23" s="80" t="s">
        <v>33</v>
      </c>
      <c r="C23" s="80" t="s">
        <v>34</v>
      </c>
      <c r="D23" s="80" t="s">
        <v>28</v>
      </c>
      <c r="E23" s="80"/>
      <c r="F23" s="80" t="s">
        <v>35</v>
      </c>
      <c r="G23" s="1" t="s">
        <v>36</v>
      </c>
      <c r="H23" s="1" t="s">
        <v>37</v>
      </c>
      <c r="I23" s="80" t="s">
        <v>198</v>
      </c>
    </row>
    <row r="24" spans="1:9" ht="14.5">
      <c r="A24" s="80" t="s">
        <v>38</v>
      </c>
      <c r="B24" s="80" t="s">
        <v>39</v>
      </c>
      <c r="C24" s="80" t="s">
        <v>40</v>
      </c>
      <c r="D24" s="80" t="s">
        <v>28</v>
      </c>
      <c r="E24" s="80"/>
      <c r="F24" s="80" t="s">
        <v>41</v>
      </c>
      <c r="G24" s="1" t="s">
        <v>42</v>
      </c>
      <c r="H24" s="1" t="s">
        <v>43</v>
      </c>
      <c r="I24" s="80" t="s">
        <v>198</v>
      </c>
    </row>
    <row r="25" spans="1:9" ht="14.5">
      <c r="A25" s="80" t="s">
        <v>44</v>
      </c>
      <c r="B25" s="80" t="s">
        <v>45</v>
      </c>
      <c r="C25" s="80" t="s">
        <v>46</v>
      </c>
      <c r="D25" s="80" t="s">
        <v>28</v>
      </c>
      <c r="E25" s="80"/>
      <c r="F25" s="80" t="s">
        <v>47</v>
      </c>
      <c r="G25" s="1" t="s">
        <v>48</v>
      </c>
      <c r="H25" s="1" t="s">
        <v>49</v>
      </c>
      <c r="I25" s="80" t="s">
        <v>198</v>
      </c>
    </row>
    <row r="26" spans="1:9" ht="14.5">
      <c r="A26" s="80" t="s">
        <v>53</v>
      </c>
      <c r="B26" s="1" t="s">
        <v>54</v>
      </c>
      <c r="C26" s="1" t="s">
        <v>55</v>
      </c>
      <c r="D26" s="80" t="s">
        <v>28</v>
      </c>
      <c r="E26" s="80"/>
      <c r="F26" s="80" t="s">
        <v>53</v>
      </c>
      <c r="G26" s="1" t="s">
        <v>54</v>
      </c>
      <c r="H26" s="1" t="s">
        <v>55</v>
      </c>
      <c r="I26" s="80" t="s">
        <v>198</v>
      </c>
    </row>
    <row r="27" spans="1:9" ht="14.5">
      <c r="A27" s="80"/>
      <c r="B27" s="80"/>
      <c r="C27" s="80"/>
      <c r="D27" s="1"/>
      <c r="E27" s="1"/>
      <c r="F27" s="80" t="s">
        <v>50</v>
      </c>
      <c r="G27" s="1" t="s">
        <v>51</v>
      </c>
      <c r="H27" s="80" t="s">
        <v>52</v>
      </c>
      <c r="I27" s="80" t="s">
        <v>198</v>
      </c>
    </row>
    <row r="28" spans="1:9">
      <c r="A28" s="14" t="s">
        <v>56</v>
      </c>
      <c r="B28" s="14"/>
      <c r="C28" s="14"/>
      <c r="D28" s="14"/>
      <c r="E28" s="14"/>
      <c r="F28" s="14"/>
      <c r="G28" s="14"/>
      <c r="H28" s="14"/>
    </row>
    <row r="29" spans="1:9">
      <c r="A29" s="14"/>
      <c r="B29" s="14"/>
      <c r="C29" s="14"/>
      <c r="D29" s="14"/>
      <c r="E29" s="14"/>
      <c r="F29" s="14"/>
      <c r="G29" s="14"/>
      <c r="H29" s="14"/>
    </row>
    <row r="30" spans="1:9">
      <c r="A30" s="14"/>
      <c r="B30" s="14"/>
      <c r="C30" s="14"/>
      <c r="D30" s="14"/>
      <c r="E30" s="14"/>
      <c r="F30" s="14"/>
      <c r="G30" s="14"/>
      <c r="H30" s="14"/>
    </row>
  </sheetData>
  <mergeCells count="12">
    <mergeCell ref="A20:H20"/>
    <mergeCell ref="A28:H30"/>
    <mergeCell ref="A14:H14"/>
    <mergeCell ref="A15:H15"/>
    <mergeCell ref="A16:H16"/>
    <mergeCell ref="A17:H17"/>
    <mergeCell ref="A18:H18"/>
    <mergeCell ref="A1:H2"/>
    <mergeCell ref="A3:H3"/>
    <mergeCell ref="A11:H11"/>
    <mergeCell ref="A12:H12"/>
    <mergeCell ref="A13:H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A50CA-D938-4356-8D9F-DA25319A85C1}">
  <dimension ref="A1:I68"/>
  <sheetViews>
    <sheetView zoomScaleNormal="100" workbookViewId="0">
      <selection activeCell="F64" sqref="F64"/>
    </sheetView>
  </sheetViews>
  <sheetFormatPr baseColWidth="10" defaultRowHeight="14"/>
  <cols>
    <col min="1" max="1" width="13.83203125" bestFit="1" customWidth="1"/>
    <col min="2" max="2" width="18.75" bestFit="1" customWidth="1"/>
    <col min="3" max="3" width="15.33203125" customWidth="1"/>
    <col min="4" max="4" width="15.1640625" bestFit="1" customWidth="1"/>
    <col min="5" max="5" width="12.6640625" bestFit="1" customWidth="1"/>
    <col min="6" max="6" width="14.75" bestFit="1" customWidth="1"/>
    <col min="7" max="7" width="17.83203125" bestFit="1" customWidth="1"/>
    <col min="8" max="8" width="23.1640625" customWidth="1"/>
    <col min="9" max="9" width="21.4140625" bestFit="1" customWidth="1"/>
    <col min="10" max="16" width="31.4140625" bestFit="1" customWidth="1"/>
    <col min="17" max="17" width="32.4140625" bestFit="1" customWidth="1"/>
    <col min="18" max="18" width="29.33203125" bestFit="1" customWidth="1"/>
    <col min="19" max="19" width="36" bestFit="1" customWidth="1"/>
    <col min="20" max="20" width="39.5" bestFit="1" customWidth="1"/>
  </cols>
  <sheetData>
    <row r="1" spans="1:9">
      <c r="A1" s="52" t="s">
        <v>197</v>
      </c>
      <c r="B1" s="52"/>
      <c r="C1" s="52"/>
      <c r="D1" s="52"/>
      <c r="E1" s="52"/>
      <c r="F1" s="52"/>
      <c r="G1" s="52"/>
      <c r="H1" s="52"/>
      <c r="I1" s="52"/>
    </row>
    <row r="2" spans="1:9">
      <c r="A2" s="52"/>
      <c r="B2" s="52"/>
      <c r="C2" s="52"/>
      <c r="D2" s="52"/>
      <c r="E2" s="52"/>
      <c r="F2" s="52"/>
      <c r="G2" s="52"/>
      <c r="H2" s="52"/>
      <c r="I2" s="52"/>
    </row>
    <row r="5" spans="1:9">
      <c r="A5" s="67" t="s">
        <v>58</v>
      </c>
      <c r="B5" s="67" t="s">
        <v>149</v>
      </c>
      <c r="D5" s="67" t="s">
        <v>58</v>
      </c>
      <c r="E5" s="67" t="s">
        <v>149</v>
      </c>
    </row>
    <row r="7" spans="1:9">
      <c r="A7" s="56" t="s">
        <v>60</v>
      </c>
      <c r="B7" s="57" t="s">
        <v>25</v>
      </c>
      <c r="D7" s="66" t="s">
        <v>60</v>
      </c>
      <c r="E7" s="66" t="s">
        <v>25</v>
      </c>
      <c r="F7" s="66" t="s">
        <v>155</v>
      </c>
      <c r="G7" s="55" t="s">
        <v>150</v>
      </c>
    </row>
    <row r="8" spans="1:9">
      <c r="A8" t="s">
        <v>75</v>
      </c>
      <c r="B8" s="23">
        <v>245349965.36000001</v>
      </c>
      <c r="D8" t="s">
        <v>75</v>
      </c>
      <c r="E8" s="23">
        <v>245349965.36000001</v>
      </c>
      <c r="F8" s="23">
        <v>235824922.33000004</v>
      </c>
      <c r="G8" s="19">
        <f>E8/F8</f>
        <v>1.0403903155607581</v>
      </c>
    </row>
    <row r="9" spans="1:9">
      <c r="A9" t="s">
        <v>84</v>
      </c>
      <c r="B9" s="23">
        <v>138682096.10000005</v>
      </c>
      <c r="D9" t="s">
        <v>84</v>
      </c>
      <c r="E9" s="23">
        <v>138682096.10000005</v>
      </c>
      <c r="F9" s="23">
        <v>145572301.42000002</v>
      </c>
      <c r="G9" s="19">
        <f t="shared" ref="G9:G15" si="0">E9/F9</f>
        <v>0.95266815697224849</v>
      </c>
    </row>
    <row r="10" spans="1:9">
      <c r="A10" t="s">
        <v>86</v>
      </c>
      <c r="B10" s="23">
        <v>93843829.620000005</v>
      </c>
      <c r="D10" t="s">
        <v>86</v>
      </c>
      <c r="E10" s="23">
        <v>93843829.620000005</v>
      </c>
      <c r="F10" s="23">
        <v>93673717.64000003</v>
      </c>
      <c r="G10" s="19">
        <f t="shared" si="0"/>
        <v>1.0018160054312537</v>
      </c>
    </row>
    <row r="11" spans="1:9">
      <c r="A11" t="s">
        <v>88</v>
      </c>
      <c r="B11" s="23">
        <v>76662098.970000029</v>
      </c>
      <c r="D11" t="s">
        <v>88</v>
      </c>
      <c r="E11" s="23">
        <v>76662098.970000029</v>
      </c>
      <c r="F11" s="23">
        <v>72221538.609999999</v>
      </c>
      <c r="G11" s="19">
        <f t="shared" si="0"/>
        <v>1.0614852638903096</v>
      </c>
    </row>
    <row r="12" spans="1:9">
      <c r="A12" t="s">
        <v>89</v>
      </c>
      <c r="B12" s="23">
        <v>57977366.019999973</v>
      </c>
      <c r="D12" t="s">
        <v>89</v>
      </c>
      <c r="E12" s="23">
        <v>57977366.019999973</v>
      </c>
      <c r="F12" s="23">
        <v>56884631.830000021</v>
      </c>
      <c r="G12" s="19">
        <f t="shared" si="0"/>
        <v>1.019209655663512</v>
      </c>
    </row>
    <row r="13" spans="1:9">
      <c r="A13" t="s">
        <v>92</v>
      </c>
      <c r="B13" s="23">
        <v>47065984.749999993</v>
      </c>
      <c r="D13" t="s">
        <v>92</v>
      </c>
      <c r="E13" s="23">
        <v>47065984.749999993</v>
      </c>
      <c r="F13" s="23">
        <v>46525668.990000002</v>
      </c>
      <c r="G13" s="19">
        <f t="shared" si="0"/>
        <v>1.011613282983983</v>
      </c>
    </row>
    <row r="14" spans="1:9">
      <c r="A14" t="s">
        <v>90</v>
      </c>
      <c r="B14" s="23">
        <v>47053772.379999965</v>
      </c>
      <c r="D14" t="s">
        <v>90</v>
      </c>
      <c r="E14" s="23">
        <v>47053772.379999965</v>
      </c>
      <c r="F14" s="23">
        <v>44660604.669999972</v>
      </c>
      <c r="G14" s="19">
        <f t="shared" si="0"/>
        <v>1.0535856540161797</v>
      </c>
    </row>
    <row r="15" spans="1:9">
      <c r="A15" s="53" t="s">
        <v>185</v>
      </c>
      <c r="B15" s="54">
        <v>706635113.20000005</v>
      </c>
      <c r="D15" s="53" t="s">
        <v>185</v>
      </c>
      <c r="E15" s="54">
        <v>706635113.20000005</v>
      </c>
      <c r="F15" s="54">
        <v>695363385.49000013</v>
      </c>
      <c r="G15" s="19">
        <f t="shared" si="0"/>
        <v>1.0162098378275368</v>
      </c>
    </row>
    <row r="18" spans="1:9">
      <c r="A18" s="67" t="s">
        <v>58</v>
      </c>
      <c r="B18" s="67" t="s">
        <v>149</v>
      </c>
    </row>
    <row r="20" spans="1:9">
      <c r="A20" s="53" t="s">
        <v>63</v>
      </c>
      <c r="B20" s="53" t="s">
        <v>25</v>
      </c>
      <c r="C20" s="53" t="s">
        <v>154</v>
      </c>
      <c r="D20" s="53" t="s">
        <v>156</v>
      </c>
      <c r="E20" s="55" t="s">
        <v>151</v>
      </c>
    </row>
    <row r="21" spans="1:9">
      <c r="A21" t="s">
        <v>78</v>
      </c>
      <c r="B21" s="23">
        <v>263777759.7999998</v>
      </c>
      <c r="C21" s="23">
        <v>142703965.61999992</v>
      </c>
      <c r="D21" s="24">
        <v>3527742</v>
      </c>
      <c r="E21" s="19">
        <f>C21/B21</f>
        <v>0.54100074899491213</v>
      </c>
    </row>
    <row r="22" spans="1:9">
      <c r="A22" t="s">
        <v>79</v>
      </c>
      <c r="B22" s="23">
        <v>261427314.49999994</v>
      </c>
      <c r="C22" s="23">
        <v>165030335.19999993</v>
      </c>
      <c r="D22" s="24">
        <v>1397530</v>
      </c>
      <c r="E22" s="19">
        <f t="shared" ref="E22:E25" si="1">C22/B22</f>
        <v>0.63126661234933801</v>
      </c>
    </row>
    <row r="23" spans="1:9">
      <c r="A23" t="s">
        <v>81</v>
      </c>
      <c r="B23" s="23">
        <v>109364906.31</v>
      </c>
      <c r="C23" s="23">
        <v>65779337.389999948</v>
      </c>
      <c r="D23" s="24">
        <v>914348</v>
      </c>
      <c r="E23" s="19">
        <f t="shared" si="1"/>
        <v>0.60146659115260703</v>
      </c>
    </row>
    <row r="24" spans="1:9">
      <c r="A24" t="s">
        <v>80</v>
      </c>
      <c r="B24" s="23">
        <v>72065132.590000004</v>
      </c>
      <c r="C24" s="23">
        <v>47664785.100000001</v>
      </c>
      <c r="D24" s="24">
        <v>493090</v>
      </c>
      <c r="E24" s="19">
        <f t="shared" si="1"/>
        <v>0.66141257758005045</v>
      </c>
    </row>
    <row r="25" spans="1:9">
      <c r="A25" s="53" t="s">
        <v>185</v>
      </c>
      <c r="B25" s="54">
        <v>706635113.19999981</v>
      </c>
      <c r="C25" s="54">
        <v>421178423.30999982</v>
      </c>
      <c r="D25" s="58">
        <v>6332710</v>
      </c>
      <c r="E25" s="59">
        <f t="shared" si="1"/>
        <v>0.5960338163818264</v>
      </c>
    </row>
    <row r="28" spans="1:9">
      <c r="A28" s="67" t="s">
        <v>58</v>
      </c>
      <c r="B28" s="67" t="s">
        <v>149</v>
      </c>
    </row>
    <row r="30" spans="1:9">
      <c r="A30" s="53" t="s">
        <v>62</v>
      </c>
      <c r="B30" s="53" t="s">
        <v>25</v>
      </c>
      <c r="C30" s="53" t="s">
        <v>156</v>
      </c>
      <c r="D30" s="53" t="s">
        <v>157</v>
      </c>
      <c r="E30" s="53" t="s">
        <v>154</v>
      </c>
      <c r="F30" s="53" t="s">
        <v>158</v>
      </c>
      <c r="G30" s="55" t="s">
        <v>152</v>
      </c>
      <c r="H30" s="55" t="s">
        <v>153</v>
      </c>
      <c r="I30" s="55" t="s">
        <v>151</v>
      </c>
    </row>
    <row r="31" spans="1:9">
      <c r="A31" t="s">
        <v>77</v>
      </c>
      <c r="B31" s="23">
        <v>364210484.67999965</v>
      </c>
      <c r="C31" s="24">
        <v>3264773</v>
      </c>
      <c r="D31" s="24">
        <v>48443</v>
      </c>
      <c r="E31" s="23">
        <v>225263357.09000015</v>
      </c>
      <c r="F31" s="23">
        <v>9534477.5599999856</v>
      </c>
      <c r="G31" s="19">
        <f>D31/C31</f>
        <v>1.483809134662655E-2</v>
      </c>
      <c r="H31" s="25">
        <f>B31/F31</f>
        <v>38.199312168709973</v>
      </c>
      <c r="I31" s="19">
        <f>E31/B31</f>
        <v>0.61849772745537412</v>
      </c>
    </row>
    <row r="32" spans="1:9">
      <c r="A32" t="s">
        <v>82</v>
      </c>
      <c r="B32" s="23">
        <v>310339068.82000005</v>
      </c>
      <c r="C32" s="24">
        <v>2782642</v>
      </c>
      <c r="D32" s="24">
        <v>41883</v>
      </c>
      <c r="E32" s="23">
        <v>179113205.08000007</v>
      </c>
      <c r="F32" s="23">
        <v>8132648.700000002</v>
      </c>
      <c r="G32" s="19">
        <f t="shared" ref="G32:G34" si="2">D32/C32</f>
        <v>1.5051522977084368E-2</v>
      </c>
      <c r="H32" s="25">
        <f t="shared" ref="H32:H34" si="3">B32/F32</f>
        <v>38.159655023584136</v>
      </c>
      <c r="I32" s="19">
        <f t="shared" ref="I32:I34" si="4">E32/B32</f>
        <v>0.57715325937221151</v>
      </c>
    </row>
    <row r="33" spans="1:9">
      <c r="A33" t="s">
        <v>83</v>
      </c>
      <c r="B33" s="23">
        <v>32085559.699999984</v>
      </c>
      <c r="C33" s="24">
        <v>285295</v>
      </c>
      <c r="D33" s="24">
        <v>6634</v>
      </c>
      <c r="E33" s="23">
        <v>16801861.139999993</v>
      </c>
      <c r="F33" s="23">
        <v>844310.87999999931</v>
      </c>
      <c r="G33" s="19">
        <f t="shared" si="2"/>
        <v>2.3253123959410434E-2</v>
      </c>
      <c r="H33" s="25">
        <f t="shared" si="3"/>
        <v>38.002068266608163</v>
      </c>
      <c r="I33" s="19">
        <f t="shared" si="4"/>
        <v>0.52365803486357765</v>
      </c>
    </row>
    <row r="34" spans="1:9">
      <c r="A34" s="53" t="s">
        <v>185</v>
      </c>
      <c r="B34" s="54">
        <v>706635113.19999969</v>
      </c>
      <c r="C34" s="58">
        <v>6332710</v>
      </c>
      <c r="D34" s="58">
        <v>96960</v>
      </c>
      <c r="E34" s="54">
        <v>421178423.31000018</v>
      </c>
      <c r="F34" s="54">
        <v>18511437.139999986</v>
      </c>
      <c r="G34" s="59">
        <f t="shared" si="2"/>
        <v>1.5310980607038692E-2</v>
      </c>
      <c r="H34" s="60">
        <f t="shared" si="3"/>
        <v>38.172893214924116</v>
      </c>
      <c r="I34" s="59">
        <f t="shared" si="4"/>
        <v>0.59603381638182706</v>
      </c>
    </row>
    <row r="37" spans="1:9">
      <c r="A37" s="67" t="s">
        <v>58</v>
      </c>
      <c r="B37" s="67" t="s">
        <v>149</v>
      </c>
    </row>
    <row r="39" spans="1:9">
      <c r="A39" s="53" t="s">
        <v>60</v>
      </c>
      <c r="B39" s="53" t="s">
        <v>25</v>
      </c>
      <c r="C39" s="53" t="s">
        <v>159</v>
      </c>
      <c r="D39" s="55" t="s">
        <v>160</v>
      </c>
    </row>
    <row r="40" spans="1:9">
      <c r="A40" t="s">
        <v>75</v>
      </c>
      <c r="B40" s="23">
        <v>245349965.36000001</v>
      </c>
      <c r="C40" s="23">
        <v>1393431243.3500004</v>
      </c>
      <c r="D40" s="19">
        <f>B40/C40</f>
        <v>0.17607611895520942</v>
      </c>
    </row>
    <row r="41" spans="1:9">
      <c r="A41" t="s">
        <v>84</v>
      </c>
      <c r="B41" s="23">
        <v>138682096.10000005</v>
      </c>
      <c r="C41" s="23">
        <v>1085022373.3100011</v>
      </c>
      <c r="D41" s="19">
        <f t="shared" ref="D41:D47" si="5">B41/C41</f>
        <v>0.12781496447573923</v>
      </c>
    </row>
    <row r="42" spans="1:9">
      <c r="A42" t="s">
        <v>86</v>
      </c>
      <c r="B42" s="23">
        <v>93843829.620000005</v>
      </c>
      <c r="C42" s="23">
        <v>825592847.88</v>
      </c>
      <c r="D42" s="19">
        <f t="shared" si="5"/>
        <v>0.11366841398999161</v>
      </c>
    </row>
    <row r="43" spans="1:9">
      <c r="A43" t="s">
        <v>88</v>
      </c>
      <c r="B43" s="23">
        <v>76662098.970000029</v>
      </c>
      <c r="C43" s="23">
        <v>709855076.08999979</v>
      </c>
      <c r="D43" s="19">
        <f t="shared" si="5"/>
        <v>0.10799683139869572</v>
      </c>
    </row>
    <row r="44" spans="1:9">
      <c r="A44" t="s">
        <v>89</v>
      </c>
      <c r="B44" s="23">
        <v>57977366.019999973</v>
      </c>
      <c r="C44" s="23">
        <v>397517947.23999971</v>
      </c>
      <c r="D44" s="19">
        <f t="shared" si="5"/>
        <v>0.1458484237568182</v>
      </c>
    </row>
    <row r="45" spans="1:9">
      <c r="A45" t="s">
        <v>92</v>
      </c>
      <c r="B45" s="23">
        <v>47065984.749999993</v>
      </c>
      <c r="C45" s="23">
        <v>299775789.15999997</v>
      </c>
      <c r="D45" s="19">
        <f t="shared" si="5"/>
        <v>0.15700395579604118</v>
      </c>
    </row>
    <row r="46" spans="1:9">
      <c r="A46" t="s">
        <v>90</v>
      </c>
      <c r="B46" s="23">
        <v>47053772.379999965</v>
      </c>
      <c r="C46" s="23">
        <v>504213879.95000035</v>
      </c>
      <c r="D46" s="19">
        <f t="shared" si="5"/>
        <v>9.3321057295499249E-2</v>
      </c>
    </row>
    <row r="47" spans="1:9">
      <c r="A47" s="53" t="s">
        <v>185</v>
      </c>
      <c r="B47" s="54">
        <v>706635113.20000005</v>
      </c>
      <c r="C47" s="54">
        <v>5215409156.9800024</v>
      </c>
      <c r="D47" s="59">
        <f t="shared" si="5"/>
        <v>0.13548987086742378</v>
      </c>
    </row>
    <row r="51" spans="1:9">
      <c r="A51" s="53" t="s">
        <v>58</v>
      </c>
      <c r="B51" s="53" t="s">
        <v>25</v>
      </c>
      <c r="C51" s="53" t="s">
        <v>161</v>
      </c>
      <c r="D51" s="53" t="s">
        <v>156</v>
      </c>
      <c r="E51" s="53" t="s">
        <v>162</v>
      </c>
      <c r="F51" s="53" t="s">
        <v>154</v>
      </c>
      <c r="G51" s="53" t="s">
        <v>163</v>
      </c>
      <c r="H51" s="53" t="s">
        <v>159</v>
      </c>
      <c r="I51" s="53" t="s">
        <v>164</v>
      </c>
    </row>
    <row r="52" spans="1:9">
      <c r="A52" s="22">
        <v>2023</v>
      </c>
      <c r="B52" s="23">
        <v>173750327.98999995</v>
      </c>
      <c r="C52" s="26"/>
      <c r="D52" s="24">
        <v>1650835</v>
      </c>
      <c r="E52" s="26"/>
      <c r="F52" s="23">
        <v>103332577.20000006</v>
      </c>
      <c r="G52" s="26"/>
      <c r="H52" s="23">
        <v>1286703964.5900013</v>
      </c>
      <c r="I52" s="26"/>
    </row>
    <row r="53" spans="1:9">
      <c r="A53" s="22">
        <v>2024</v>
      </c>
      <c r="B53" s="23">
        <v>185795708.93999979</v>
      </c>
      <c r="C53" s="26">
        <v>6.93258026580134E-2</v>
      </c>
      <c r="D53" s="24">
        <v>1696230</v>
      </c>
      <c r="E53" s="26">
        <v>2.7498205453603781E-2</v>
      </c>
      <c r="F53" s="23">
        <v>110583736.87999998</v>
      </c>
      <c r="G53" s="26">
        <v>7.0173026517719658E-2</v>
      </c>
      <c r="H53" s="23">
        <v>1385610295.0900021</v>
      </c>
      <c r="I53" s="26">
        <v>7.6867976801110183E-2</v>
      </c>
    </row>
    <row r="54" spans="1:9">
      <c r="A54" s="22">
        <v>2025</v>
      </c>
      <c r="B54" s="23">
        <v>203003188.04999974</v>
      </c>
      <c r="C54" s="26">
        <v>9.2615051274175964E-2</v>
      </c>
      <c r="D54" s="24">
        <v>1773215</v>
      </c>
      <c r="E54" s="26">
        <v>4.538594412314368E-2</v>
      </c>
      <c r="F54" s="23">
        <v>121186465.2299999</v>
      </c>
      <c r="G54" s="26">
        <v>9.5879635189987086E-2</v>
      </c>
      <c r="H54" s="23">
        <v>1493507695.740001</v>
      </c>
      <c r="I54" s="26">
        <v>7.786994729495024E-2</v>
      </c>
    </row>
    <row r="55" spans="1:9">
      <c r="A55" s="61" t="s">
        <v>185</v>
      </c>
      <c r="B55" s="54">
        <v>562549224.97999942</v>
      </c>
      <c r="C55" s="62"/>
      <c r="D55" s="58">
        <v>5120280</v>
      </c>
      <c r="E55" s="62"/>
      <c r="F55" s="54">
        <v>335102779.30999994</v>
      </c>
      <c r="G55" s="62"/>
      <c r="H55" s="54">
        <v>4165821955.4200039</v>
      </c>
      <c r="I55" s="62"/>
    </row>
    <row r="59" spans="1:9">
      <c r="A59" s="67" t="s">
        <v>59</v>
      </c>
      <c r="B59" s="67" t="s">
        <v>165</v>
      </c>
    </row>
    <row r="61" spans="1:9">
      <c r="A61" s="63"/>
      <c r="B61" s="63" t="s">
        <v>166</v>
      </c>
      <c r="C61" s="63"/>
      <c r="D61" s="64"/>
    </row>
    <row r="62" spans="1:9">
      <c r="A62" s="53" t="s">
        <v>21</v>
      </c>
      <c r="B62" s="53">
        <v>2025</v>
      </c>
      <c r="C62" s="53">
        <v>2026</v>
      </c>
      <c r="D62" s="65" t="s">
        <v>167</v>
      </c>
    </row>
    <row r="63" spans="1:9">
      <c r="A63" s="22" t="s">
        <v>25</v>
      </c>
      <c r="B63" s="23">
        <v>131574989.40999989</v>
      </c>
      <c r="C63" s="23">
        <v>144085888.22</v>
      </c>
      <c r="D63" s="30">
        <f>C63/B63-1</f>
        <v>9.5085691179612963E-2</v>
      </c>
    </row>
    <row r="64" spans="1:9">
      <c r="A64" s="22" t="s">
        <v>156</v>
      </c>
      <c r="B64" s="24">
        <v>1148411</v>
      </c>
      <c r="C64" s="24">
        <v>1212430</v>
      </c>
      <c r="D64" s="30">
        <f>C64/B64-1</f>
        <v>5.574572169719727E-2</v>
      </c>
    </row>
    <row r="65" spans="1:4">
      <c r="A65" s="22" t="s">
        <v>154</v>
      </c>
      <c r="B65" s="23">
        <v>78568666.679999962</v>
      </c>
      <c r="C65" s="23">
        <v>86075643.999999985</v>
      </c>
      <c r="D65" s="30">
        <f>C65/B65-1</f>
        <v>9.5546706304371565E-2</v>
      </c>
    </row>
    <row r="66" spans="1:4">
      <c r="A66" s="22" t="s">
        <v>159</v>
      </c>
      <c r="B66" s="23">
        <v>969438765.50999975</v>
      </c>
      <c r="C66" s="23">
        <v>1049587201.5600001</v>
      </c>
      <c r="D66" s="30">
        <f>C66/B66-1</f>
        <v>8.267508882609631E-2</v>
      </c>
    </row>
    <row r="67" spans="1:4">
      <c r="A67" s="22" t="s">
        <v>155</v>
      </c>
      <c r="B67" s="23">
        <v>129495319.29000002</v>
      </c>
      <c r="C67" s="23">
        <v>141226214.27999994</v>
      </c>
      <c r="D67" s="30">
        <f>C67/B67-1</f>
        <v>9.0589336003172427E-2</v>
      </c>
    </row>
    <row r="68" spans="1:4">
      <c r="A68" s="27" t="s">
        <v>160</v>
      </c>
      <c r="B68" s="28">
        <f>B63/B66</f>
        <v>0.13572284716795008</v>
      </c>
      <c r="C68" s="28">
        <f>C63/C66</f>
        <v>0.13727862535465879</v>
      </c>
      <c r="D68" s="29">
        <f>(C68-B68)*100</f>
        <v>0.15557781867087117</v>
      </c>
    </row>
  </sheetData>
  <mergeCells count="1">
    <mergeCell ref="A1:I2"/>
  </mergeCells>
  <conditionalFormatting sqref="G8:G15">
    <cfRule type="cellIs" dxfId="16" priority="15" operator="greaterThanOrEqual">
      <formula>1</formula>
    </cfRule>
    <cfRule type="cellIs" dxfId="15" priority="16" operator="between">
      <formula>0.95</formula>
      <formula>0.9999</formula>
    </cfRule>
    <cfRule type="cellIs" dxfId="14" priority="17" operator="lessThan">
      <formula>0.95</formula>
    </cfRule>
  </conditionalFormatting>
  <conditionalFormatting pivot="1" sqref="C52:C54">
    <cfRule type="cellIs" dxfId="13" priority="14" operator="greaterThan">
      <formula>0</formula>
    </cfRule>
  </conditionalFormatting>
  <conditionalFormatting pivot="1" sqref="C52:C54">
    <cfRule type="cellIs" dxfId="12" priority="13" operator="lessThan">
      <formula>0</formula>
    </cfRule>
  </conditionalFormatting>
  <conditionalFormatting pivot="1" sqref="E52:E54">
    <cfRule type="cellIs" dxfId="11" priority="12" operator="greaterThan">
      <formula>0</formula>
    </cfRule>
  </conditionalFormatting>
  <conditionalFormatting pivot="1" sqref="E52:E54">
    <cfRule type="cellIs" dxfId="10" priority="11" operator="lessThan">
      <formula>0</formula>
    </cfRule>
  </conditionalFormatting>
  <conditionalFormatting pivot="1" sqref="G52:G54">
    <cfRule type="cellIs" dxfId="9" priority="10" operator="greaterThan">
      <formula>0</formula>
    </cfRule>
  </conditionalFormatting>
  <conditionalFormatting pivot="1" sqref="G52:G54">
    <cfRule type="cellIs" dxfId="8" priority="9" operator="lessThan">
      <formula>0</formula>
    </cfRule>
  </conditionalFormatting>
  <conditionalFormatting pivot="1" sqref="I52:I54">
    <cfRule type="cellIs" dxfId="7" priority="8" operator="greaterThan">
      <formula>0</formula>
    </cfRule>
  </conditionalFormatting>
  <conditionalFormatting pivot="1" sqref="I52:I54">
    <cfRule type="cellIs" dxfId="6" priority="7" operator="lessThan">
      <formula>0</formula>
    </cfRule>
  </conditionalFormatting>
  <conditionalFormatting pivot="1" sqref="E52:E54">
    <cfRule type="cellIs" dxfId="5" priority="6" operator="greaterThan">
      <formula>0</formula>
    </cfRule>
  </conditionalFormatting>
  <conditionalFormatting pivot="1" sqref="E52:E54">
    <cfRule type="cellIs" dxfId="4" priority="5" operator="lessThan">
      <formula>0</formula>
    </cfRule>
  </conditionalFormatting>
  <conditionalFormatting pivot="1" sqref="G52:G54">
    <cfRule type="cellIs" dxfId="3" priority="4" operator="greaterThan">
      <formula>0</formula>
    </cfRule>
  </conditionalFormatting>
  <conditionalFormatting pivot="1" sqref="G52:G54">
    <cfRule type="cellIs" dxfId="2" priority="3" operator="lessThan">
      <formula>0</formula>
    </cfRule>
  </conditionalFormatting>
  <conditionalFormatting pivot="1" sqref="I52:I54">
    <cfRule type="cellIs" dxfId="1" priority="2" operator="greaterThan">
      <formula>0</formula>
    </cfRule>
  </conditionalFormatting>
  <conditionalFormatting pivot="1" sqref="I52:I54">
    <cfRule type="cellIs" dxfId="0" priority="1" operator="lessThan">
      <formula>0</formula>
    </cfRule>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C2B9-9734-461E-AE90-8459F35B6BDA}">
  <dimension ref="A1:W3697"/>
  <sheetViews>
    <sheetView workbookViewId="0">
      <pane ySplit="1" topLeftCell="A2" activePane="bottomLeft" state="frozen"/>
      <selection pane="bottomLeft" activeCell="N13" sqref="N13"/>
    </sheetView>
  </sheetViews>
  <sheetFormatPr baseColWidth="10" defaultRowHeight="14"/>
  <cols>
    <col min="1" max="1" width="9.75" bestFit="1" customWidth="1"/>
    <col min="2" max="2" width="6.75" bestFit="1" customWidth="1"/>
    <col min="3" max="3" width="14" bestFit="1" customWidth="1"/>
    <col min="4" max="4" width="10.25" bestFit="1" customWidth="1"/>
    <col min="5" max="5" width="21.33203125" bestFit="1" customWidth="1"/>
    <col min="6" max="6" width="18.58203125" bestFit="1" customWidth="1"/>
    <col min="7" max="7" width="18.33203125" bestFit="1" customWidth="1"/>
    <col min="8" max="8" width="15.33203125" bestFit="1" customWidth="1"/>
    <col min="9" max="9" width="22" bestFit="1" customWidth="1"/>
    <col min="10" max="10" width="12.08203125" bestFit="1" customWidth="1"/>
    <col min="11" max="11" width="13.83203125" bestFit="1" customWidth="1"/>
    <col min="12" max="12" width="18.58203125" bestFit="1" customWidth="1"/>
    <col min="13" max="13" width="22.58203125" bestFit="1" customWidth="1"/>
    <col min="14" max="14" width="22.08203125" bestFit="1" customWidth="1"/>
    <col min="15" max="15" width="13.9140625" bestFit="1" customWidth="1"/>
    <col min="16" max="16" width="15.83203125" bestFit="1" customWidth="1"/>
    <col min="17" max="17" width="15" bestFit="1" customWidth="1"/>
    <col min="18" max="18" width="10.6640625" style="25"/>
    <col min="19" max="19" width="17.1640625" style="19" bestFit="1" customWidth="1"/>
    <col min="20" max="20" width="29.9140625" style="19" bestFit="1" customWidth="1"/>
    <col min="21" max="21" width="17" style="19" bestFit="1" customWidth="1"/>
    <col min="22" max="22" width="16" bestFit="1" customWidth="1"/>
    <col min="23" max="23" width="28.58203125" style="18" bestFit="1" customWidth="1"/>
  </cols>
  <sheetData>
    <row r="1" spans="1:23">
      <c r="A1" s="41" t="s">
        <v>57</v>
      </c>
      <c r="B1" s="41" t="s">
        <v>58</v>
      </c>
      <c r="C1" s="41" t="s">
        <v>59</v>
      </c>
      <c r="D1" s="41" t="s">
        <v>60</v>
      </c>
      <c r="E1" s="41" t="s">
        <v>61</v>
      </c>
      <c r="F1" s="41" t="s">
        <v>62</v>
      </c>
      <c r="G1" s="41" t="s">
        <v>63</v>
      </c>
      <c r="H1" s="41" t="s">
        <v>64</v>
      </c>
      <c r="I1" s="41" t="s">
        <v>65</v>
      </c>
      <c r="J1" s="41" t="s">
        <v>66</v>
      </c>
      <c r="K1" s="41" t="s">
        <v>67</v>
      </c>
      <c r="L1" s="41" t="s">
        <v>68</v>
      </c>
      <c r="M1" s="41" t="s">
        <v>69</v>
      </c>
      <c r="N1" s="41" t="s">
        <v>70</v>
      </c>
      <c r="O1" s="41" t="s">
        <v>71</v>
      </c>
      <c r="P1" s="41" t="s">
        <v>72</v>
      </c>
      <c r="Q1" s="41" t="s">
        <v>73</v>
      </c>
      <c r="R1" s="81" t="s">
        <v>143</v>
      </c>
      <c r="S1" s="42" t="s">
        <v>144</v>
      </c>
      <c r="T1" s="42" t="s">
        <v>145</v>
      </c>
      <c r="U1" s="42" t="s">
        <v>146</v>
      </c>
      <c r="V1" s="41" t="s">
        <v>147</v>
      </c>
      <c r="W1" s="43" t="s">
        <v>148</v>
      </c>
    </row>
    <row r="2" spans="1:23">
      <c r="A2" s="17">
        <v>44927</v>
      </c>
      <c r="B2">
        <v>2023</v>
      </c>
      <c r="C2" s="16" t="s">
        <v>74</v>
      </c>
      <c r="D2" s="16" t="s">
        <v>75</v>
      </c>
      <c r="E2" s="16" t="s">
        <v>76</v>
      </c>
      <c r="F2" s="16" t="s">
        <v>77</v>
      </c>
      <c r="G2" s="16" t="s">
        <v>78</v>
      </c>
      <c r="H2">
        <v>954664.99</v>
      </c>
      <c r="I2">
        <v>919123.74</v>
      </c>
      <c r="J2">
        <v>13259</v>
      </c>
      <c r="K2">
        <v>12809</v>
      </c>
      <c r="L2">
        <v>532521.38</v>
      </c>
      <c r="M2">
        <v>16232.7</v>
      </c>
      <c r="N2">
        <v>5924182.2599999998</v>
      </c>
      <c r="O2">
        <v>89223</v>
      </c>
      <c r="P2">
        <v>52</v>
      </c>
      <c r="Q2">
        <v>122</v>
      </c>
      <c r="R2" s="25">
        <f>Clean_Data[[#This Row],[Revenue_EUR]]/Clean_Data[[#This Row],[Units_Sold]]</f>
        <v>72.00128139377027</v>
      </c>
      <c r="S2" s="19">
        <f>Clean_Data[[#This Row],[Gross_Profit_EUR]]/Clean_Data[[#This Row],[Revenue_EUR]]</f>
        <v>0.55780968777329942</v>
      </c>
      <c r="T2" s="19">
        <f>Clean_Data[[#This Row],[Revenue_EUR]]/Clean_Data[[#This Row],[Revenue_Target_EUR]]</f>
        <v>1.0386686236610536</v>
      </c>
      <c r="U2" s="19">
        <f>Clean_Data[[#This Row],[Revenue_EUR]]/Clean_Data[[#This Row],[Market_Revenue_EUR]]</f>
        <v>0.16114713357924271</v>
      </c>
      <c r="V2" s="19">
        <f>Clean_Data[[#This Row],[Returns_Units]]/Clean_Data[[#This Row],[Units_Sold]]</f>
        <v>9.2012972320687832E-3</v>
      </c>
      <c r="W2" s="21">
        <f>Clean_Data[[#This Row],[Revenue_EUR]]/Clean_Data[[#This Row],[Marketing_Spend_EUR]]</f>
        <v>58.811226105330597</v>
      </c>
    </row>
    <row r="3" spans="1:23">
      <c r="A3" s="17">
        <v>44927</v>
      </c>
      <c r="B3">
        <v>2023</v>
      </c>
      <c r="C3" s="16" t="s">
        <v>74</v>
      </c>
      <c r="D3" s="16" t="s">
        <v>75</v>
      </c>
      <c r="E3" s="16" t="s">
        <v>76</v>
      </c>
      <c r="F3" s="16" t="s">
        <v>77</v>
      </c>
      <c r="G3" s="16" t="s">
        <v>79</v>
      </c>
      <c r="H3">
        <v>877806.91</v>
      </c>
      <c r="I3">
        <v>859854.25</v>
      </c>
      <c r="J3">
        <v>5016</v>
      </c>
      <c r="K3">
        <v>4935</v>
      </c>
      <c r="L3">
        <v>575231.49</v>
      </c>
      <c r="M3">
        <v>19867.12</v>
      </c>
      <c r="N3">
        <v>4430206.6900000004</v>
      </c>
      <c r="O3">
        <v>26962</v>
      </c>
      <c r="P3">
        <v>42</v>
      </c>
      <c r="Q3">
        <v>56</v>
      </c>
      <c r="R3" s="25">
        <f>Clean_Data[[#This Row],[Revenue_EUR]]/Clean_Data[[#This Row],[Units_Sold]]</f>
        <v>175.00137759170656</v>
      </c>
      <c r="S3" s="19">
        <f>Clean_Data[[#This Row],[Gross_Profit_EUR]]/Clean_Data[[#This Row],[Revenue_EUR]]</f>
        <v>0.65530526525474719</v>
      </c>
      <c r="T3" s="19">
        <f>Clean_Data[[#This Row],[Revenue_EUR]]/Clean_Data[[#This Row],[Revenue_Target_EUR]]</f>
        <v>1.0208787245047635</v>
      </c>
      <c r="U3" s="19">
        <f>Clean_Data[[#This Row],[Revenue_EUR]]/Clean_Data[[#This Row],[Market_Revenue_EUR]]</f>
        <v>0.19814129936226518</v>
      </c>
      <c r="V3" s="19">
        <f>Clean_Data[[#This Row],[Returns_Units]]/Clean_Data[[#This Row],[Units_Sold]]</f>
        <v>1.1164274322169059E-2</v>
      </c>
      <c r="W3" s="21">
        <f>Clean_Data[[#This Row],[Revenue_EUR]]/Clean_Data[[#This Row],[Marketing_Spend_EUR]]</f>
        <v>44.183903353883203</v>
      </c>
    </row>
    <row r="4" spans="1:23">
      <c r="A4" s="17">
        <v>44927</v>
      </c>
      <c r="B4">
        <v>2023</v>
      </c>
      <c r="C4" s="16" t="s">
        <v>74</v>
      </c>
      <c r="D4" s="16" t="s">
        <v>75</v>
      </c>
      <c r="E4" s="16" t="s">
        <v>76</v>
      </c>
      <c r="F4" s="16" t="s">
        <v>77</v>
      </c>
      <c r="G4" s="16" t="s">
        <v>80</v>
      </c>
      <c r="H4">
        <v>206834.21</v>
      </c>
      <c r="I4">
        <v>194026.17</v>
      </c>
      <c r="J4">
        <v>1477</v>
      </c>
      <c r="K4">
        <v>1403</v>
      </c>
      <c r="L4">
        <v>143273.53</v>
      </c>
      <c r="M4">
        <v>11826.68</v>
      </c>
      <c r="N4">
        <v>1429491.45</v>
      </c>
      <c r="O4">
        <v>11482</v>
      </c>
      <c r="P4">
        <v>12</v>
      </c>
      <c r="Q4">
        <v>19</v>
      </c>
      <c r="R4" s="25">
        <f>Clean_Data[[#This Row],[Revenue_EUR]]/Clean_Data[[#This Row],[Units_Sold]]</f>
        <v>140.03670277589708</v>
      </c>
      <c r="S4" s="19">
        <f>Clean_Data[[#This Row],[Gross_Profit_EUR]]/Clean_Data[[#This Row],[Revenue_EUR]]</f>
        <v>0.69269745077470501</v>
      </c>
      <c r="T4" s="19">
        <f>Clean_Data[[#This Row],[Revenue_EUR]]/Clean_Data[[#This Row],[Revenue_Target_EUR]]</f>
        <v>1.0660119199384288</v>
      </c>
      <c r="U4" s="19">
        <f>Clean_Data[[#This Row],[Revenue_EUR]]/Clean_Data[[#This Row],[Market_Revenue_EUR]]</f>
        <v>0.14469076397763694</v>
      </c>
      <c r="V4" s="19">
        <f>Clean_Data[[#This Row],[Returns_Units]]/Clean_Data[[#This Row],[Units_Sold]]</f>
        <v>1.2863913337846988E-2</v>
      </c>
      <c r="W4" s="21">
        <f>Clean_Data[[#This Row],[Revenue_EUR]]/Clean_Data[[#This Row],[Marketing_Spend_EUR]]</f>
        <v>17.488780452333199</v>
      </c>
    </row>
    <row r="5" spans="1:23">
      <c r="A5" s="17">
        <v>44927</v>
      </c>
      <c r="B5">
        <v>2023</v>
      </c>
      <c r="C5" s="16" t="s">
        <v>74</v>
      </c>
      <c r="D5" s="16" t="s">
        <v>75</v>
      </c>
      <c r="E5" s="16" t="s">
        <v>76</v>
      </c>
      <c r="F5" s="16" t="s">
        <v>77</v>
      </c>
      <c r="G5" s="16" t="s">
        <v>81</v>
      </c>
      <c r="H5">
        <v>389302.27</v>
      </c>
      <c r="I5">
        <v>374411.34</v>
      </c>
      <c r="J5">
        <v>3385</v>
      </c>
      <c r="K5">
        <v>3215</v>
      </c>
      <c r="L5">
        <v>243680.54</v>
      </c>
      <c r="M5">
        <v>12396.46</v>
      </c>
      <c r="N5">
        <v>2024932.26</v>
      </c>
      <c r="O5">
        <v>18828</v>
      </c>
      <c r="P5">
        <v>22</v>
      </c>
      <c r="Q5">
        <v>45</v>
      </c>
      <c r="R5" s="25">
        <f>Clean_Data[[#This Row],[Revenue_EUR]]/Clean_Data[[#This Row],[Units_Sold]]</f>
        <v>115.00805612998523</v>
      </c>
      <c r="S5" s="19">
        <f>Clean_Data[[#This Row],[Gross_Profit_EUR]]/Clean_Data[[#This Row],[Revenue_EUR]]</f>
        <v>0.62594173930709418</v>
      </c>
      <c r="T5" s="19">
        <f>Clean_Data[[#This Row],[Revenue_EUR]]/Clean_Data[[#This Row],[Revenue_Target_EUR]]</f>
        <v>1.0397715784997323</v>
      </c>
      <c r="U5" s="19">
        <f>Clean_Data[[#This Row],[Revenue_EUR]]/Clean_Data[[#This Row],[Market_Revenue_EUR]]</f>
        <v>0.19225446583581024</v>
      </c>
      <c r="V5" s="19">
        <f>Clean_Data[[#This Row],[Returns_Units]]/Clean_Data[[#This Row],[Units_Sold]]</f>
        <v>1.3293943870014771E-2</v>
      </c>
      <c r="W5" s="21">
        <f>Clean_Data[[#This Row],[Revenue_EUR]]/Clean_Data[[#This Row],[Marketing_Spend_EUR]]</f>
        <v>31.404309778759423</v>
      </c>
    </row>
    <row r="6" spans="1:23">
      <c r="A6" s="17">
        <v>44927</v>
      </c>
      <c r="B6">
        <v>2023</v>
      </c>
      <c r="C6" s="16" t="s">
        <v>74</v>
      </c>
      <c r="D6" s="16" t="s">
        <v>75</v>
      </c>
      <c r="E6" s="16" t="s">
        <v>76</v>
      </c>
      <c r="F6" s="16" t="s">
        <v>82</v>
      </c>
      <c r="G6" s="16" t="s">
        <v>78</v>
      </c>
      <c r="H6">
        <v>842749.23</v>
      </c>
      <c r="I6">
        <v>858430.26</v>
      </c>
      <c r="J6">
        <v>11705</v>
      </c>
      <c r="K6">
        <v>11888</v>
      </c>
      <c r="L6">
        <v>446222.12</v>
      </c>
      <c r="M6">
        <v>15404.16</v>
      </c>
      <c r="N6">
        <v>5105569.3499999996</v>
      </c>
      <c r="O6">
        <v>79856</v>
      </c>
      <c r="P6">
        <v>35</v>
      </c>
      <c r="Q6">
        <v>141</v>
      </c>
      <c r="R6" s="25">
        <f>Clean_Data[[#This Row],[Revenue_EUR]]/Clean_Data[[#This Row],[Units_Sold]]</f>
        <v>71.999079880392998</v>
      </c>
      <c r="S6" s="19">
        <f>Clean_Data[[#This Row],[Gross_Profit_EUR]]/Clean_Data[[#This Row],[Revenue_EUR]]</f>
        <v>0.52948386556223848</v>
      </c>
      <c r="T6" s="19">
        <f>Clean_Data[[#This Row],[Revenue_EUR]]/Clean_Data[[#This Row],[Revenue_Target_EUR]]</f>
        <v>0.98173290163373317</v>
      </c>
      <c r="U6" s="19">
        <f>Clean_Data[[#This Row],[Revenue_EUR]]/Clean_Data[[#This Row],[Market_Revenue_EUR]]</f>
        <v>0.16506469156079528</v>
      </c>
      <c r="V6" s="19">
        <f>Clean_Data[[#This Row],[Returns_Units]]/Clean_Data[[#This Row],[Units_Sold]]</f>
        <v>1.2046134130713371E-2</v>
      </c>
      <c r="W6" s="21">
        <f>Clean_Data[[#This Row],[Revenue_EUR]]/Clean_Data[[#This Row],[Marketing_Spend_EUR]]</f>
        <v>54.709197385641282</v>
      </c>
    </row>
    <row r="7" spans="1:23">
      <c r="A7" s="17">
        <v>44927</v>
      </c>
      <c r="B7">
        <v>2023</v>
      </c>
      <c r="C7" s="16" t="s">
        <v>74</v>
      </c>
      <c r="D7" s="16" t="s">
        <v>75</v>
      </c>
      <c r="E7" s="16" t="s">
        <v>76</v>
      </c>
      <c r="F7" s="16" t="s">
        <v>82</v>
      </c>
      <c r="G7" s="16" t="s">
        <v>79</v>
      </c>
      <c r="H7">
        <v>711249.36</v>
      </c>
      <c r="I7">
        <v>661325.09</v>
      </c>
      <c r="J7">
        <v>4064</v>
      </c>
      <c r="K7">
        <v>3837</v>
      </c>
      <c r="L7">
        <v>431749.41</v>
      </c>
      <c r="M7">
        <v>18263.759999999998</v>
      </c>
      <c r="N7">
        <v>3824968.63</v>
      </c>
      <c r="O7">
        <v>22448</v>
      </c>
      <c r="P7">
        <v>29</v>
      </c>
      <c r="Q7">
        <v>48</v>
      </c>
      <c r="R7" s="25">
        <f>Clean_Data[[#This Row],[Revenue_EUR]]/Clean_Data[[#This Row],[Units_Sold]]</f>
        <v>175.01214566929133</v>
      </c>
      <c r="S7" s="19">
        <f>Clean_Data[[#This Row],[Gross_Profit_EUR]]/Clean_Data[[#This Row],[Revenue_EUR]]</f>
        <v>0.60702959367162024</v>
      </c>
      <c r="T7" s="19">
        <f>Clean_Data[[#This Row],[Revenue_EUR]]/Clean_Data[[#This Row],[Revenue_Target_EUR]]</f>
        <v>1.0754912685983229</v>
      </c>
      <c r="U7" s="19">
        <f>Clean_Data[[#This Row],[Revenue_EUR]]/Clean_Data[[#This Row],[Market_Revenue_EUR]]</f>
        <v>0.18594907012348491</v>
      </c>
      <c r="V7" s="19">
        <f>Clean_Data[[#This Row],[Returns_Units]]/Clean_Data[[#This Row],[Units_Sold]]</f>
        <v>1.1811023622047244E-2</v>
      </c>
      <c r="W7" s="21">
        <f>Clean_Data[[#This Row],[Revenue_EUR]]/Clean_Data[[#This Row],[Marketing_Spend_EUR]]</f>
        <v>38.943205561176889</v>
      </c>
    </row>
    <row r="8" spans="1:23">
      <c r="A8" s="17">
        <v>44927</v>
      </c>
      <c r="B8">
        <v>2023</v>
      </c>
      <c r="C8" s="16" t="s">
        <v>74</v>
      </c>
      <c r="D8" s="16" t="s">
        <v>75</v>
      </c>
      <c r="E8" s="16" t="s">
        <v>76</v>
      </c>
      <c r="F8" s="16" t="s">
        <v>82</v>
      </c>
      <c r="G8" s="16" t="s">
        <v>80</v>
      </c>
      <c r="H8">
        <v>177838.36</v>
      </c>
      <c r="I8">
        <v>169497.60000000001</v>
      </c>
      <c r="J8">
        <v>1270</v>
      </c>
      <c r="K8">
        <v>1228</v>
      </c>
      <c r="L8">
        <v>112728.87</v>
      </c>
      <c r="M8">
        <v>10229.33</v>
      </c>
      <c r="N8">
        <v>1198426.6499999999</v>
      </c>
      <c r="O8">
        <v>9148</v>
      </c>
      <c r="P8">
        <v>10</v>
      </c>
      <c r="Q8">
        <v>22</v>
      </c>
      <c r="R8" s="25">
        <f>Clean_Data[[#This Row],[Revenue_EUR]]/Clean_Data[[#This Row],[Units_Sold]]</f>
        <v>140.03020472440943</v>
      </c>
      <c r="S8" s="19">
        <f>Clean_Data[[#This Row],[Gross_Profit_EUR]]/Clean_Data[[#This Row],[Revenue_EUR]]</f>
        <v>0.63388388197012169</v>
      </c>
      <c r="T8" s="19">
        <f>Clean_Data[[#This Row],[Revenue_EUR]]/Clean_Data[[#This Row],[Revenue_Target_EUR]]</f>
        <v>1.0492087203594622</v>
      </c>
      <c r="U8" s="19">
        <f>Clean_Data[[#This Row],[Revenue_EUR]]/Clean_Data[[#This Row],[Market_Revenue_EUR]]</f>
        <v>0.14839319536160181</v>
      </c>
      <c r="V8" s="19">
        <f>Clean_Data[[#This Row],[Returns_Units]]/Clean_Data[[#This Row],[Units_Sold]]</f>
        <v>1.7322834645669291E-2</v>
      </c>
      <c r="W8" s="21">
        <f>Clean_Data[[#This Row],[Revenue_EUR]]/Clean_Data[[#This Row],[Marketing_Spend_EUR]]</f>
        <v>17.385142526441125</v>
      </c>
    </row>
    <row r="9" spans="1:23">
      <c r="A9" s="17">
        <v>44927</v>
      </c>
      <c r="B9">
        <v>2023</v>
      </c>
      <c r="C9" s="16" t="s">
        <v>74</v>
      </c>
      <c r="D9" s="16" t="s">
        <v>75</v>
      </c>
      <c r="E9" s="16" t="s">
        <v>76</v>
      </c>
      <c r="F9" s="16" t="s">
        <v>82</v>
      </c>
      <c r="G9" s="16" t="s">
        <v>81</v>
      </c>
      <c r="H9">
        <v>329922.34000000003</v>
      </c>
      <c r="I9">
        <v>321334.44</v>
      </c>
      <c r="J9">
        <v>2869</v>
      </c>
      <c r="K9">
        <v>2832</v>
      </c>
      <c r="L9">
        <v>193604.68</v>
      </c>
      <c r="M9">
        <v>9361.31</v>
      </c>
      <c r="N9">
        <v>1802838.85</v>
      </c>
      <c r="O9">
        <v>16091</v>
      </c>
      <c r="P9">
        <v>14</v>
      </c>
      <c r="Q9">
        <v>31</v>
      </c>
      <c r="R9" s="25">
        <f>Clean_Data[[#This Row],[Revenue_EUR]]/Clean_Data[[#This Row],[Units_Sold]]</f>
        <v>114.9955873126525</v>
      </c>
      <c r="S9" s="19">
        <f>Clean_Data[[#This Row],[Gross_Profit_EUR]]/Clean_Data[[#This Row],[Revenue_EUR]]</f>
        <v>0.58681894654360167</v>
      </c>
      <c r="T9" s="19">
        <f>Clean_Data[[#This Row],[Revenue_EUR]]/Clean_Data[[#This Row],[Revenue_Target_EUR]]</f>
        <v>1.0267257378325212</v>
      </c>
      <c r="U9" s="19">
        <f>Clean_Data[[#This Row],[Revenue_EUR]]/Clean_Data[[#This Row],[Market_Revenue_EUR]]</f>
        <v>0.1830015699961203</v>
      </c>
      <c r="V9" s="19">
        <f>Clean_Data[[#This Row],[Returns_Units]]/Clean_Data[[#This Row],[Units_Sold]]</f>
        <v>1.0805158591843849E-2</v>
      </c>
      <c r="W9" s="21">
        <f>Clean_Data[[#This Row],[Revenue_EUR]]/Clean_Data[[#This Row],[Marketing_Spend_EUR]]</f>
        <v>35.243180708682871</v>
      </c>
    </row>
    <row r="10" spans="1:23">
      <c r="A10" s="17">
        <v>44927</v>
      </c>
      <c r="B10">
        <v>2023</v>
      </c>
      <c r="C10" s="16" t="s">
        <v>74</v>
      </c>
      <c r="D10" s="16" t="s">
        <v>75</v>
      </c>
      <c r="E10" s="16" t="s">
        <v>76</v>
      </c>
      <c r="F10" s="16" t="s">
        <v>83</v>
      </c>
      <c r="G10" s="16" t="s">
        <v>78</v>
      </c>
      <c r="H10">
        <v>65234.13</v>
      </c>
      <c r="I10">
        <v>66011.69</v>
      </c>
      <c r="J10">
        <v>906</v>
      </c>
      <c r="K10">
        <v>910</v>
      </c>
      <c r="L10">
        <v>31143.81</v>
      </c>
      <c r="M10">
        <v>1149.7</v>
      </c>
      <c r="N10">
        <v>569362.06999999995</v>
      </c>
      <c r="O10">
        <v>8447</v>
      </c>
      <c r="P10">
        <v>3</v>
      </c>
      <c r="Q10">
        <v>16</v>
      </c>
      <c r="R10" s="25">
        <f>Clean_Data[[#This Row],[Revenue_EUR]]/Clean_Data[[#This Row],[Units_Sold]]</f>
        <v>72.002350993377476</v>
      </c>
      <c r="S10" s="19">
        <f>Clean_Data[[#This Row],[Gross_Profit_EUR]]/Clean_Data[[#This Row],[Revenue_EUR]]</f>
        <v>0.47741588643858673</v>
      </c>
      <c r="T10" s="19">
        <f>Clean_Data[[#This Row],[Revenue_EUR]]/Clean_Data[[#This Row],[Revenue_Target_EUR]]</f>
        <v>0.98822087421182514</v>
      </c>
      <c r="U10" s="19">
        <f>Clean_Data[[#This Row],[Revenue_EUR]]/Clean_Data[[#This Row],[Market_Revenue_EUR]]</f>
        <v>0.11457407059096859</v>
      </c>
      <c r="V10" s="19">
        <f>Clean_Data[[#This Row],[Returns_Units]]/Clean_Data[[#This Row],[Units_Sold]]</f>
        <v>1.7660044150110375E-2</v>
      </c>
      <c r="W10" s="21">
        <f>Clean_Data[[#This Row],[Revenue_EUR]]/Clean_Data[[#This Row],[Marketing_Spend_EUR]]</f>
        <v>56.740132208402187</v>
      </c>
    </row>
    <row r="11" spans="1:23">
      <c r="A11" s="17">
        <v>44927</v>
      </c>
      <c r="B11">
        <v>2023</v>
      </c>
      <c r="C11" s="16" t="s">
        <v>74</v>
      </c>
      <c r="D11" s="16" t="s">
        <v>75</v>
      </c>
      <c r="E11" s="16" t="s">
        <v>76</v>
      </c>
      <c r="F11" s="16" t="s">
        <v>83</v>
      </c>
      <c r="G11" s="16" t="s">
        <v>79</v>
      </c>
      <c r="H11">
        <v>60515.71</v>
      </c>
      <c r="I11">
        <v>56283.8</v>
      </c>
      <c r="J11">
        <v>346</v>
      </c>
      <c r="K11">
        <v>325</v>
      </c>
      <c r="L11">
        <v>33950.32</v>
      </c>
      <c r="M11">
        <v>1482.45</v>
      </c>
      <c r="N11">
        <v>426037.07</v>
      </c>
      <c r="O11">
        <v>2752</v>
      </c>
      <c r="P11">
        <v>3</v>
      </c>
      <c r="Q11">
        <v>5</v>
      </c>
      <c r="R11" s="25">
        <f>Clean_Data[[#This Row],[Revenue_EUR]]/Clean_Data[[#This Row],[Units_Sold]]</f>
        <v>174.90089595375721</v>
      </c>
      <c r="S11" s="19">
        <f>Clean_Data[[#This Row],[Gross_Profit_EUR]]/Clean_Data[[#This Row],[Revenue_EUR]]</f>
        <v>0.56101663518448353</v>
      </c>
      <c r="T11" s="19">
        <f>Clean_Data[[#This Row],[Revenue_EUR]]/Clean_Data[[#This Row],[Revenue_Target_EUR]]</f>
        <v>1.0751887754558149</v>
      </c>
      <c r="U11" s="19">
        <f>Clean_Data[[#This Row],[Revenue_EUR]]/Clean_Data[[#This Row],[Market_Revenue_EUR]]</f>
        <v>0.14204329684269024</v>
      </c>
      <c r="V11" s="19">
        <f>Clean_Data[[#This Row],[Returns_Units]]/Clean_Data[[#This Row],[Units_Sold]]</f>
        <v>1.4450867052023121E-2</v>
      </c>
      <c r="W11" s="21">
        <f>Clean_Data[[#This Row],[Revenue_EUR]]/Clean_Data[[#This Row],[Marketing_Spend_EUR]]</f>
        <v>40.821417248473807</v>
      </c>
    </row>
    <row r="12" spans="1:23">
      <c r="A12" s="17">
        <v>44927</v>
      </c>
      <c r="B12">
        <v>2023</v>
      </c>
      <c r="C12" s="16" t="s">
        <v>74</v>
      </c>
      <c r="D12" s="16" t="s">
        <v>75</v>
      </c>
      <c r="E12" s="16" t="s">
        <v>76</v>
      </c>
      <c r="F12" s="16" t="s">
        <v>83</v>
      </c>
      <c r="G12" s="16" t="s">
        <v>80</v>
      </c>
      <c r="H12">
        <v>13651.02</v>
      </c>
      <c r="I12">
        <v>12677.51</v>
      </c>
      <c r="J12">
        <v>98</v>
      </c>
      <c r="K12">
        <v>90</v>
      </c>
      <c r="L12">
        <v>7997.98</v>
      </c>
      <c r="M12">
        <v>739.12</v>
      </c>
      <c r="N12">
        <v>127490.39</v>
      </c>
      <c r="O12">
        <v>932</v>
      </c>
      <c r="P12">
        <v>1</v>
      </c>
      <c r="Q12">
        <v>2</v>
      </c>
      <c r="R12" s="25">
        <f>Clean_Data[[#This Row],[Revenue_EUR]]/Clean_Data[[#This Row],[Units_Sold]]</f>
        <v>139.29612244897959</v>
      </c>
      <c r="S12" s="19">
        <f>Clean_Data[[#This Row],[Gross_Profit_EUR]]/Clean_Data[[#This Row],[Revenue_EUR]]</f>
        <v>0.58588882002956555</v>
      </c>
      <c r="T12" s="19">
        <f>Clean_Data[[#This Row],[Revenue_EUR]]/Clean_Data[[#This Row],[Revenue_Target_EUR]]</f>
        <v>1.0767903160794194</v>
      </c>
      <c r="U12" s="19">
        <f>Clean_Data[[#This Row],[Revenue_EUR]]/Clean_Data[[#This Row],[Market_Revenue_EUR]]</f>
        <v>0.10707489403711135</v>
      </c>
      <c r="V12" s="19">
        <f>Clean_Data[[#This Row],[Returns_Units]]/Clean_Data[[#This Row],[Units_Sold]]</f>
        <v>2.0408163265306121E-2</v>
      </c>
      <c r="W12" s="21">
        <f>Clean_Data[[#This Row],[Revenue_EUR]]/Clean_Data[[#This Row],[Marketing_Spend_EUR]]</f>
        <v>18.469287801710141</v>
      </c>
    </row>
    <row r="13" spans="1:23">
      <c r="A13" s="17">
        <v>44927</v>
      </c>
      <c r="B13">
        <v>2023</v>
      </c>
      <c r="C13" s="16" t="s">
        <v>74</v>
      </c>
      <c r="D13" s="16" t="s">
        <v>75</v>
      </c>
      <c r="E13" s="16" t="s">
        <v>76</v>
      </c>
      <c r="F13" s="16" t="s">
        <v>83</v>
      </c>
      <c r="G13" s="16" t="s">
        <v>81</v>
      </c>
      <c r="H13">
        <v>24196.11</v>
      </c>
      <c r="I13">
        <v>23567.119999999999</v>
      </c>
      <c r="J13">
        <v>210</v>
      </c>
      <c r="K13">
        <v>206</v>
      </c>
      <c r="L13">
        <v>12860.14</v>
      </c>
      <c r="M13">
        <v>752.26</v>
      </c>
      <c r="N13">
        <v>203097.43</v>
      </c>
      <c r="O13">
        <v>1912</v>
      </c>
      <c r="P13">
        <v>1</v>
      </c>
      <c r="Q13">
        <v>3</v>
      </c>
      <c r="R13" s="25">
        <f>Clean_Data[[#This Row],[Revenue_EUR]]/Clean_Data[[#This Row],[Units_Sold]]</f>
        <v>115.21957142857143</v>
      </c>
      <c r="S13" s="19">
        <f>Clean_Data[[#This Row],[Gross_Profit_EUR]]/Clean_Data[[#This Row],[Revenue_EUR]]</f>
        <v>0.53149617851795183</v>
      </c>
      <c r="T13" s="19">
        <f>Clean_Data[[#This Row],[Revenue_EUR]]/Clean_Data[[#This Row],[Revenue_Target_EUR]]</f>
        <v>1.0266893027234554</v>
      </c>
      <c r="U13" s="19">
        <f>Clean_Data[[#This Row],[Revenue_EUR]]/Clean_Data[[#This Row],[Market_Revenue_EUR]]</f>
        <v>0.1191354809364156</v>
      </c>
      <c r="V13" s="19">
        <f>Clean_Data[[#This Row],[Returns_Units]]/Clean_Data[[#This Row],[Units_Sold]]</f>
        <v>1.4285714285714285E-2</v>
      </c>
      <c r="W13" s="21">
        <f>Clean_Data[[#This Row],[Revenue_EUR]]/Clean_Data[[#This Row],[Marketing_Spend_EUR]]</f>
        <v>32.16455746683328</v>
      </c>
    </row>
    <row r="14" spans="1:23">
      <c r="A14" s="17">
        <v>44927</v>
      </c>
      <c r="B14">
        <v>2023</v>
      </c>
      <c r="C14" s="16" t="s">
        <v>74</v>
      </c>
      <c r="D14" s="16" t="s">
        <v>84</v>
      </c>
      <c r="E14" s="16" t="s">
        <v>85</v>
      </c>
      <c r="F14" s="16" t="s">
        <v>77</v>
      </c>
      <c r="G14" s="16" t="s">
        <v>78</v>
      </c>
      <c r="H14">
        <v>574855.68999999994</v>
      </c>
      <c r="I14">
        <v>634295.57999999996</v>
      </c>
      <c r="J14">
        <v>7984</v>
      </c>
      <c r="K14">
        <v>8868</v>
      </c>
      <c r="L14">
        <v>326479.15999999997</v>
      </c>
      <c r="M14">
        <v>9857.74</v>
      </c>
      <c r="N14">
        <v>4326722.5</v>
      </c>
      <c r="O14">
        <v>66048</v>
      </c>
      <c r="P14">
        <v>32</v>
      </c>
      <c r="Q14">
        <v>161</v>
      </c>
      <c r="R14" s="25">
        <f>Clean_Data[[#This Row],[Revenue_EUR]]/Clean_Data[[#This Row],[Units_Sold]]</f>
        <v>72.000963176352698</v>
      </c>
      <c r="S14" s="19">
        <f>Clean_Data[[#This Row],[Gross_Profit_EUR]]/Clean_Data[[#This Row],[Revenue_EUR]]</f>
        <v>0.56793237968993571</v>
      </c>
      <c r="T14" s="19">
        <f>Clean_Data[[#This Row],[Revenue_EUR]]/Clean_Data[[#This Row],[Revenue_Target_EUR]]</f>
        <v>0.90628991928337255</v>
      </c>
      <c r="U14" s="19">
        <f>Clean_Data[[#This Row],[Revenue_EUR]]/Clean_Data[[#This Row],[Market_Revenue_EUR]]</f>
        <v>0.13286169612218024</v>
      </c>
      <c r="V14" s="19">
        <f>Clean_Data[[#This Row],[Returns_Units]]/Clean_Data[[#This Row],[Units_Sold]]</f>
        <v>2.0165330661322645E-2</v>
      </c>
      <c r="W14" s="21">
        <f>Clean_Data[[#This Row],[Revenue_EUR]]/Clean_Data[[#This Row],[Marketing_Spend_EUR]]</f>
        <v>58.315160472887293</v>
      </c>
    </row>
    <row r="15" spans="1:23">
      <c r="A15" s="17">
        <v>44927</v>
      </c>
      <c r="B15">
        <v>2023</v>
      </c>
      <c r="C15" s="16" t="s">
        <v>74</v>
      </c>
      <c r="D15" s="16" t="s">
        <v>84</v>
      </c>
      <c r="E15" s="16" t="s">
        <v>85</v>
      </c>
      <c r="F15" s="16" t="s">
        <v>77</v>
      </c>
      <c r="G15" s="16" t="s">
        <v>79</v>
      </c>
      <c r="H15">
        <v>528481.07999999996</v>
      </c>
      <c r="I15">
        <v>546407.24</v>
      </c>
      <c r="J15">
        <v>3020</v>
      </c>
      <c r="K15">
        <v>3136</v>
      </c>
      <c r="L15">
        <v>342654.56</v>
      </c>
      <c r="M15">
        <v>13905.69</v>
      </c>
      <c r="N15">
        <v>3450129.88</v>
      </c>
      <c r="O15">
        <v>21608</v>
      </c>
      <c r="P15">
        <v>25</v>
      </c>
      <c r="Q15">
        <v>24</v>
      </c>
      <c r="R15" s="25">
        <f>Clean_Data[[#This Row],[Revenue_EUR]]/Clean_Data[[#This Row],[Units_Sold]]</f>
        <v>174.99373509933773</v>
      </c>
      <c r="S15" s="19">
        <f>Clean_Data[[#This Row],[Gross_Profit_EUR]]/Clean_Data[[#This Row],[Revenue_EUR]]</f>
        <v>0.64837621055421701</v>
      </c>
      <c r="T15" s="19">
        <f>Clean_Data[[#This Row],[Revenue_EUR]]/Clean_Data[[#This Row],[Revenue_Target_EUR]]</f>
        <v>0.96719267482619731</v>
      </c>
      <c r="U15" s="19">
        <f>Clean_Data[[#This Row],[Revenue_EUR]]/Clean_Data[[#This Row],[Market_Revenue_EUR]]</f>
        <v>0.15317715517422781</v>
      </c>
      <c r="V15" s="19">
        <f>Clean_Data[[#This Row],[Returns_Units]]/Clean_Data[[#This Row],[Units_Sold]]</f>
        <v>7.9470198675496689E-3</v>
      </c>
      <c r="W15" s="21">
        <f>Clean_Data[[#This Row],[Revenue_EUR]]/Clean_Data[[#This Row],[Marketing_Spend_EUR]]</f>
        <v>38.004664277716529</v>
      </c>
    </row>
    <row r="16" spans="1:23">
      <c r="A16" s="17">
        <v>44927</v>
      </c>
      <c r="B16">
        <v>2023</v>
      </c>
      <c r="C16" s="16" t="s">
        <v>74</v>
      </c>
      <c r="D16" s="16" t="s">
        <v>84</v>
      </c>
      <c r="E16" s="16" t="s">
        <v>85</v>
      </c>
      <c r="F16" s="16" t="s">
        <v>77</v>
      </c>
      <c r="G16" s="16" t="s">
        <v>80</v>
      </c>
      <c r="H16">
        <v>118553.68</v>
      </c>
      <c r="I16">
        <v>120579.22</v>
      </c>
      <c r="J16">
        <v>847</v>
      </c>
      <c r="K16">
        <v>868</v>
      </c>
      <c r="L16">
        <v>82299.8</v>
      </c>
      <c r="M16">
        <v>6952.97</v>
      </c>
      <c r="N16">
        <v>994251.12</v>
      </c>
      <c r="O16">
        <v>7992</v>
      </c>
      <c r="P16">
        <v>6</v>
      </c>
      <c r="Q16">
        <v>18</v>
      </c>
      <c r="R16" s="25">
        <f>Clean_Data[[#This Row],[Revenue_EUR]]/Clean_Data[[#This Row],[Units_Sold]]</f>
        <v>139.96892561983469</v>
      </c>
      <c r="S16" s="19">
        <f>Clean_Data[[#This Row],[Gross_Profit_EUR]]/Clean_Data[[#This Row],[Revenue_EUR]]</f>
        <v>0.69419861112704395</v>
      </c>
      <c r="T16" s="19">
        <f>Clean_Data[[#This Row],[Revenue_EUR]]/Clean_Data[[#This Row],[Revenue_Target_EUR]]</f>
        <v>0.98320158315835837</v>
      </c>
      <c r="U16" s="19">
        <f>Clean_Data[[#This Row],[Revenue_EUR]]/Clean_Data[[#This Row],[Market_Revenue_EUR]]</f>
        <v>0.11923917168934141</v>
      </c>
      <c r="V16" s="19">
        <f>Clean_Data[[#This Row],[Returns_Units]]/Clean_Data[[#This Row],[Units_Sold]]</f>
        <v>2.1251475796930343E-2</v>
      </c>
      <c r="W16" s="21">
        <f>Clean_Data[[#This Row],[Revenue_EUR]]/Clean_Data[[#This Row],[Marketing_Spend_EUR]]</f>
        <v>17.050796997542054</v>
      </c>
    </row>
    <row r="17" spans="1:23">
      <c r="A17" s="17">
        <v>44927</v>
      </c>
      <c r="B17">
        <v>2023</v>
      </c>
      <c r="C17" s="16" t="s">
        <v>74</v>
      </c>
      <c r="D17" s="16" t="s">
        <v>84</v>
      </c>
      <c r="E17" s="16" t="s">
        <v>85</v>
      </c>
      <c r="F17" s="16" t="s">
        <v>77</v>
      </c>
      <c r="G17" s="16" t="s">
        <v>81</v>
      </c>
      <c r="H17">
        <v>199925.12</v>
      </c>
      <c r="I17">
        <v>214053.31</v>
      </c>
      <c r="J17">
        <v>1738</v>
      </c>
      <c r="K17">
        <v>1853</v>
      </c>
      <c r="L17">
        <v>125728.6</v>
      </c>
      <c r="M17">
        <v>6316.64</v>
      </c>
      <c r="N17">
        <v>1549261.7</v>
      </c>
      <c r="O17">
        <v>13928</v>
      </c>
      <c r="P17">
        <v>10</v>
      </c>
      <c r="Q17">
        <v>20</v>
      </c>
      <c r="R17" s="25">
        <f>Clean_Data[[#This Row],[Revenue_EUR]]/Clean_Data[[#This Row],[Units_Sold]]</f>
        <v>115.03171461449942</v>
      </c>
      <c r="S17" s="19">
        <f>Clean_Data[[#This Row],[Gross_Profit_EUR]]/Clean_Data[[#This Row],[Revenue_EUR]]</f>
        <v>0.62887845209246351</v>
      </c>
      <c r="T17" s="19">
        <f>Clean_Data[[#This Row],[Revenue_EUR]]/Clean_Data[[#This Row],[Revenue_Target_EUR]]</f>
        <v>0.9339968627441454</v>
      </c>
      <c r="U17" s="19">
        <f>Clean_Data[[#This Row],[Revenue_EUR]]/Clean_Data[[#This Row],[Market_Revenue_EUR]]</f>
        <v>0.12904541563249128</v>
      </c>
      <c r="V17" s="19">
        <f>Clean_Data[[#This Row],[Returns_Units]]/Clean_Data[[#This Row],[Units_Sold]]</f>
        <v>1.1507479861910242E-2</v>
      </c>
      <c r="W17" s="21">
        <f>Clean_Data[[#This Row],[Revenue_EUR]]/Clean_Data[[#This Row],[Marketing_Spend_EUR]]</f>
        <v>31.650548392816432</v>
      </c>
    </row>
    <row r="18" spans="1:23">
      <c r="A18" s="17">
        <v>44927</v>
      </c>
      <c r="B18">
        <v>2023</v>
      </c>
      <c r="C18" s="16" t="s">
        <v>74</v>
      </c>
      <c r="D18" s="16" t="s">
        <v>84</v>
      </c>
      <c r="E18" s="16" t="s">
        <v>85</v>
      </c>
      <c r="F18" s="16" t="s">
        <v>82</v>
      </c>
      <c r="G18" s="16" t="s">
        <v>78</v>
      </c>
      <c r="H18">
        <v>477018.41</v>
      </c>
      <c r="I18">
        <v>512992.51</v>
      </c>
      <c r="J18">
        <v>6625</v>
      </c>
      <c r="K18">
        <v>7142</v>
      </c>
      <c r="L18">
        <v>250156.79999999999</v>
      </c>
      <c r="M18">
        <v>8981.18</v>
      </c>
      <c r="N18">
        <v>4117555.85</v>
      </c>
      <c r="O18">
        <v>61905</v>
      </c>
      <c r="P18">
        <v>27</v>
      </c>
      <c r="Q18">
        <v>113</v>
      </c>
      <c r="R18" s="25">
        <f>Clean_Data[[#This Row],[Revenue_EUR]]/Clean_Data[[#This Row],[Units_Sold]]</f>
        <v>72.002778867924519</v>
      </c>
      <c r="S18" s="19">
        <f>Clean_Data[[#This Row],[Gross_Profit_EUR]]/Clean_Data[[#This Row],[Revenue_EUR]]</f>
        <v>0.52441749575241758</v>
      </c>
      <c r="T18" s="19">
        <f>Clean_Data[[#This Row],[Revenue_EUR]]/Clean_Data[[#This Row],[Revenue_Target_EUR]]</f>
        <v>0.92987402486636694</v>
      </c>
      <c r="U18" s="19">
        <f>Clean_Data[[#This Row],[Revenue_EUR]]/Clean_Data[[#This Row],[Market_Revenue_EUR]]</f>
        <v>0.11584989430076582</v>
      </c>
      <c r="V18" s="19">
        <f>Clean_Data[[#This Row],[Returns_Units]]/Clean_Data[[#This Row],[Units_Sold]]</f>
        <v>1.7056603773584905E-2</v>
      </c>
      <c r="W18" s="21">
        <f>Clean_Data[[#This Row],[Revenue_EUR]]/Clean_Data[[#This Row],[Marketing_Spend_EUR]]</f>
        <v>53.113110972054891</v>
      </c>
    </row>
    <row r="19" spans="1:23">
      <c r="A19" s="17">
        <v>44927</v>
      </c>
      <c r="B19">
        <v>2023</v>
      </c>
      <c r="C19" s="16" t="s">
        <v>74</v>
      </c>
      <c r="D19" s="16" t="s">
        <v>84</v>
      </c>
      <c r="E19" s="16" t="s">
        <v>85</v>
      </c>
      <c r="F19" s="16" t="s">
        <v>82</v>
      </c>
      <c r="G19" s="16" t="s">
        <v>79</v>
      </c>
      <c r="H19">
        <v>448064.8</v>
      </c>
      <c r="I19">
        <v>446845.53</v>
      </c>
      <c r="J19">
        <v>2560</v>
      </c>
      <c r="K19">
        <v>2530</v>
      </c>
      <c r="L19">
        <v>271550.96000000002</v>
      </c>
      <c r="M19">
        <v>10838.88</v>
      </c>
      <c r="N19">
        <v>3259815.88</v>
      </c>
      <c r="O19">
        <v>19751</v>
      </c>
      <c r="P19">
        <v>18</v>
      </c>
      <c r="Q19">
        <v>23</v>
      </c>
      <c r="R19" s="25">
        <f>Clean_Data[[#This Row],[Revenue_EUR]]/Clean_Data[[#This Row],[Units_Sold]]</f>
        <v>175.02531249999998</v>
      </c>
      <c r="S19" s="19">
        <f>Clean_Data[[#This Row],[Gross_Profit_EUR]]/Clean_Data[[#This Row],[Revenue_EUR]]</f>
        <v>0.60605287449493916</v>
      </c>
      <c r="T19" s="19">
        <f>Clean_Data[[#This Row],[Revenue_EUR]]/Clean_Data[[#This Row],[Revenue_Target_EUR]]</f>
        <v>1.0027286163072953</v>
      </c>
      <c r="U19" s="19">
        <f>Clean_Data[[#This Row],[Revenue_EUR]]/Clean_Data[[#This Row],[Market_Revenue_EUR]]</f>
        <v>0.13745095321150469</v>
      </c>
      <c r="V19" s="19">
        <f>Clean_Data[[#This Row],[Returns_Units]]/Clean_Data[[#This Row],[Units_Sold]]</f>
        <v>8.9843749999999993E-3</v>
      </c>
      <c r="W19" s="21">
        <f>Clean_Data[[#This Row],[Revenue_EUR]]/Clean_Data[[#This Row],[Marketing_Spend_EUR]]</f>
        <v>41.338662297211521</v>
      </c>
    </row>
    <row r="20" spans="1:23">
      <c r="A20" s="17">
        <v>44927</v>
      </c>
      <c r="B20">
        <v>2023</v>
      </c>
      <c r="C20" s="16" t="s">
        <v>74</v>
      </c>
      <c r="D20" s="16" t="s">
        <v>84</v>
      </c>
      <c r="E20" s="16" t="s">
        <v>85</v>
      </c>
      <c r="F20" s="16" t="s">
        <v>82</v>
      </c>
      <c r="G20" s="16" t="s">
        <v>80</v>
      </c>
      <c r="H20">
        <v>109295.49</v>
      </c>
      <c r="I20">
        <v>109760.54</v>
      </c>
      <c r="J20">
        <v>781</v>
      </c>
      <c r="K20">
        <v>795</v>
      </c>
      <c r="L20">
        <v>70725.899999999994</v>
      </c>
      <c r="M20">
        <v>5495.32</v>
      </c>
      <c r="N20">
        <v>965045.47</v>
      </c>
      <c r="O20">
        <v>7080</v>
      </c>
      <c r="P20">
        <v>4</v>
      </c>
      <c r="Q20">
        <v>8</v>
      </c>
      <c r="R20" s="25">
        <f>Clean_Data[[#This Row],[Revenue_EUR]]/Clean_Data[[#This Row],[Units_Sold]]</f>
        <v>139.94300896286813</v>
      </c>
      <c r="S20" s="19">
        <f>Clean_Data[[#This Row],[Gross_Profit_EUR]]/Clean_Data[[#This Row],[Revenue_EUR]]</f>
        <v>0.6471072136645345</v>
      </c>
      <c r="T20" s="19">
        <f>Clean_Data[[#This Row],[Revenue_EUR]]/Clean_Data[[#This Row],[Revenue_Target_EUR]]</f>
        <v>0.99576304927071246</v>
      </c>
      <c r="U20" s="19">
        <f>Clean_Data[[#This Row],[Revenue_EUR]]/Clean_Data[[#This Row],[Market_Revenue_EUR]]</f>
        <v>0.11325423868369644</v>
      </c>
      <c r="V20" s="19">
        <f>Clean_Data[[#This Row],[Returns_Units]]/Clean_Data[[#This Row],[Units_Sold]]</f>
        <v>1.0243277848911651E-2</v>
      </c>
      <c r="W20" s="21">
        <f>Clean_Data[[#This Row],[Revenue_EUR]]/Clean_Data[[#This Row],[Marketing_Spend_EUR]]</f>
        <v>19.888830859713359</v>
      </c>
    </row>
    <row r="21" spans="1:23">
      <c r="A21" s="17">
        <v>44927</v>
      </c>
      <c r="B21">
        <v>2023</v>
      </c>
      <c r="C21" s="16" t="s">
        <v>74</v>
      </c>
      <c r="D21" s="16" t="s">
        <v>84</v>
      </c>
      <c r="E21" s="16" t="s">
        <v>85</v>
      </c>
      <c r="F21" s="16" t="s">
        <v>82</v>
      </c>
      <c r="G21" s="16" t="s">
        <v>81</v>
      </c>
      <c r="H21">
        <v>192220.58</v>
      </c>
      <c r="I21">
        <v>198566.53</v>
      </c>
      <c r="J21">
        <v>1671</v>
      </c>
      <c r="K21">
        <v>1698</v>
      </c>
      <c r="L21">
        <v>112827.61</v>
      </c>
      <c r="M21">
        <v>6121.26</v>
      </c>
      <c r="N21">
        <v>1488063.54</v>
      </c>
      <c r="O21">
        <v>13963</v>
      </c>
      <c r="P21">
        <v>9</v>
      </c>
      <c r="Q21">
        <v>23</v>
      </c>
      <c r="R21" s="25">
        <f>Clean_Data[[#This Row],[Revenue_EUR]]/Clean_Data[[#This Row],[Units_Sold]]</f>
        <v>115.03326152004787</v>
      </c>
      <c r="S21" s="19">
        <f>Clean_Data[[#This Row],[Gross_Profit_EUR]]/Clean_Data[[#This Row],[Revenue_EUR]]</f>
        <v>0.58696945977376624</v>
      </c>
      <c r="T21" s="19">
        <f>Clean_Data[[#This Row],[Revenue_EUR]]/Clean_Data[[#This Row],[Revenue_Target_EUR]]</f>
        <v>0.96804119002331357</v>
      </c>
      <c r="U21" s="19">
        <f>Clean_Data[[#This Row],[Revenue_EUR]]/Clean_Data[[#This Row],[Market_Revenue_EUR]]</f>
        <v>0.12917498133177832</v>
      </c>
      <c r="V21" s="19">
        <f>Clean_Data[[#This Row],[Returns_Units]]/Clean_Data[[#This Row],[Units_Sold]]</f>
        <v>1.3764213046080191E-2</v>
      </c>
      <c r="W21" s="21">
        <f>Clean_Data[[#This Row],[Revenue_EUR]]/Clean_Data[[#This Row],[Marketing_Spend_EUR]]</f>
        <v>31.402126359605699</v>
      </c>
    </row>
    <row r="22" spans="1:23">
      <c r="A22" s="17">
        <v>44927</v>
      </c>
      <c r="B22">
        <v>2023</v>
      </c>
      <c r="C22" s="16" t="s">
        <v>74</v>
      </c>
      <c r="D22" s="16" t="s">
        <v>84</v>
      </c>
      <c r="E22" s="16" t="s">
        <v>85</v>
      </c>
      <c r="F22" s="16" t="s">
        <v>83</v>
      </c>
      <c r="G22" s="16" t="s">
        <v>78</v>
      </c>
      <c r="H22">
        <v>39004.32</v>
      </c>
      <c r="I22">
        <v>41960.35</v>
      </c>
      <c r="J22">
        <v>542</v>
      </c>
      <c r="K22">
        <v>573</v>
      </c>
      <c r="L22">
        <v>18804.07</v>
      </c>
      <c r="M22">
        <v>645.69000000000005</v>
      </c>
      <c r="N22">
        <v>442238.64</v>
      </c>
      <c r="O22">
        <v>6832</v>
      </c>
      <c r="P22">
        <v>2</v>
      </c>
      <c r="Q22">
        <v>10</v>
      </c>
      <c r="R22" s="25">
        <f>Clean_Data[[#This Row],[Revenue_EUR]]/Clean_Data[[#This Row],[Units_Sold]]</f>
        <v>71.963690036900374</v>
      </c>
      <c r="S22" s="19">
        <f>Clean_Data[[#This Row],[Gross_Profit_EUR]]/Clean_Data[[#This Row],[Revenue_EUR]]</f>
        <v>0.48210223893148246</v>
      </c>
      <c r="T22" s="19">
        <f>Clean_Data[[#This Row],[Revenue_EUR]]/Clean_Data[[#This Row],[Revenue_Target_EUR]]</f>
        <v>0.92955182690325511</v>
      </c>
      <c r="U22" s="19">
        <f>Clean_Data[[#This Row],[Revenue_EUR]]/Clean_Data[[#This Row],[Market_Revenue_EUR]]</f>
        <v>8.8197449232387287E-2</v>
      </c>
      <c r="V22" s="19">
        <f>Clean_Data[[#This Row],[Returns_Units]]/Clean_Data[[#This Row],[Units_Sold]]</f>
        <v>1.8450184501845018E-2</v>
      </c>
      <c r="W22" s="21">
        <f>Clean_Data[[#This Row],[Revenue_EUR]]/Clean_Data[[#This Row],[Marketing_Spend_EUR]]</f>
        <v>60.407192305905305</v>
      </c>
    </row>
    <row r="23" spans="1:23">
      <c r="A23" s="17">
        <v>44927</v>
      </c>
      <c r="B23">
        <v>2023</v>
      </c>
      <c r="C23" s="16" t="s">
        <v>74</v>
      </c>
      <c r="D23" s="16" t="s">
        <v>84</v>
      </c>
      <c r="E23" s="16" t="s">
        <v>85</v>
      </c>
      <c r="F23" s="16" t="s">
        <v>83</v>
      </c>
      <c r="G23" s="16" t="s">
        <v>79</v>
      </c>
      <c r="H23">
        <v>34901.980000000003</v>
      </c>
      <c r="I23">
        <v>34608.26</v>
      </c>
      <c r="J23">
        <v>199</v>
      </c>
      <c r="K23">
        <v>196</v>
      </c>
      <c r="L23">
        <v>19221.11</v>
      </c>
      <c r="M23">
        <v>828.89</v>
      </c>
      <c r="N23">
        <v>339817.27</v>
      </c>
      <c r="O23">
        <v>2194</v>
      </c>
      <c r="P23">
        <v>2</v>
      </c>
      <c r="Q23">
        <v>5</v>
      </c>
      <c r="R23" s="25">
        <f>Clean_Data[[#This Row],[Revenue_EUR]]/Clean_Data[[#This Row],[Units_Sold]]</f>
        <v>175.38683417085429</v>
      </c>
      <c r="S23" s="19">
        <f>Clean_Data[[#This Row],[Gross_Profit_EUR]]/Clean_Data[[#This Row],[Revenue_EUR]]</f>
        <v>0.55071689342553054</v>
      </c>
      <c r="T23" s="19">
        <f>Clean_Data[[#This Row],[Revenue_EUR]]/Clean_Data[[#This Row],[Revenue_Target_EUR]]</f>
        <v>1.0084869912558447</v>
      </c>
      <c r="U23" s="19">
        <f>Clean_Data[[#This Row],[Revenue_EUR]]/Clean_Data[[#This Row],[Market_Revenue_EUR]]</f>
        <v>0.10270808190531341</v>
      </c>
      <c r="V23" s="19">
        <f>Clean_Data[[#This Row],[Returns_Units]]/Clean_Data[[#This Row],[Units_Sold]]</f>
        <v>2.5125628140703519E-2</v>
      </c>
      <c r="W23" s="21">
        <f>Clean_Data[[#This Row],[Revenue_EUR]]/Clean_Data[[#This Row],[Marketing_Spend_EUR]]</f>
        <v>42.106889937144864</v>
      </c>
    </row>
    <row r="24" spans="1:23">
      <c r="A24" s="17">
        <v>44927</v>
      </c>
      <c r="B24">
        <v>2023</v>
      </c>
      <c r="C24" s="16" t="s">
        <v>74</v>
      </c>
      <c r="D24" s="16" t="s">
        <v>84</v>
      </c>
      <c r="E24" s="16" t="s">
        <v>85</v>
      </c>
      <c r="F24" s="16" t="s">
        <v>83</v>
      </c>
      <c r="G24" s="16" t="s">
        <v>80</v>
      </c>
      <c r="H24">
        <v>8698.7000000000007</v>
      </c>
      <c r="I24">
        <v>8498.24</v>
      </c>
      <c r="J24">
        <v>62</v>
      </c>
      <c r="K24">
        <v>60</v>
      </c>
      <c r="L24">
        <v>5123.29</v>
      </c>
      <c r="M24">
        <v>519.23</v>
      </c>
      <c r="N24">
        <v>107530.06</v>
      </c>
      <c r="O24">
        <v>835</v>
      </c>
      <c r="P24">
        <v>0</v>
      </c>
      <c r="Q24">
        <v>1</v>
      </c>
      <c r="R24" s="25">
        <f>Clean_Data[[#This Row],[Revenue_EUR]]/Clean_Data[[#This Row],[Units_Sold]]</f>
        <v>140.30161290322582</v>
      </c>
      <c r="S24" s="19">
        <f>Clean_Data[[#This Row],[Gross_Profit_EUR]]/Clean_Data[[#This Row],[Revenue_EUR]]</f>
        <v>0.58897191534367199</v>
      </c>
      <c r="T24" s="19">
        <f>Clean_Data[[#This Row],[Revenue_EUR]]/Clean_Data[[#This Row],[Revenue_Target_EUR]]</f>
        <v>1.0235884136009339</v>
      </c>
      <c r="U24" s="19">
        <f>Clean_Data[[#This Row],[Revenue_EUR]]/Clean_Data[[#This Row],[Market_Revenue_EUR]]</f>
        <v>8.0895518890252649E-2</v>
      </c>
      <c r="V24" s="19">
        <f>Clean_Data[[#This Row],[Returns_Units]]/Clean_Data[[#This Row],[Units_Sold]]</f>
        <v>1.6129032258064516E-2</v>
      </c>
      <c r="W24" s="21">
        <f>Clean_Data[[#This Row],[Revenue_EUR]]/Clean_Data[[#This Row],[Marketing_Spend_EUR]]</f>
        <v>16.753076671224697</v>
      </c>
    </row>
    <row r="25" spans="1:23">
      <c r="A25" s="17">
        <v>44927</v>
      </c>
      <c r="B25">
        <v>2023</v>
      </c>
      <c r="C25" s="16" t="s">
        <v>74</v>
      </c>
      <c r="D25" s="16" t="s">
        <v>84</v>
      </c>
      <c r="E25" s="16" t="s">
        <v>85</v>
      </c>
      <c r="F25" s="16" t="s">
        <v>83</v>
      </c>
      <c r="G25" s="16" t="s">
        <v>81</v>
      </c>
      <c r="H25">
        <v>13758.9</v>
      </c>
      <c r="I25">
        <v>14378.28</v>
      </c>
      <c r="J25">
        <v>120</v>
      </c>
      <c r="K25">
        <v>127</v>
      </c>
      <c r="L25">
        <v>7370.47</v>
      </c>
      <c r="M25">
        <v>393.38</v>
      </c>
      <c r="N25">
        <v>149623.54999999999</v>
      </c>
      <c r="O25">
        <v>1328</v>
      </c>
      <c r="P25">
        <v>1</v>
      </c>
      <c r="Q25">
        <v>4</v>
      </c>
      <c r="R25" s="25">
        <f>Clean_Data[[#This Row],[Revenue_EUR]]/Clean_Data[[#This Row],[Units_Sold]]</f>
        <v>114.6575</v>
      </c>
      <c r="S25" s="19">
        <f>Clean_Data[[#This Row],[Gross_Profit_EUR]]/Clean_Data[[#This Row],[Revenue_EUR]]</f>
        <v>0.53568744594407991</v>
      </c>
      <c r="T25" s="19">
        <f>Clean_Data[[#This Row],[Revenue_EUR]]/Clean_Data[[#This Row],[Revenue_Target_EUR]]</f>
        <v>0.95692252480825235</v>
      </c>
      <c r="U25" s="19">
        <f>Clean_Data[[#This Row],[Revenue_EUR]]/Clean_Data[[#This Row],[Market_Revenue_EUR]]</f>
        <v>9.1956780867717691E-2</v>
      </c>
      <c r="V25" s="19">
        <f>Clean_Data[[#This Row],[Returns_Units]]/Clean_Data[[#This Row],[Units_Sold]]</f>
        <v>3.3333333333333333E-2</v>
      </c>
      <c r="W25" s="21">
        <f>Clean_Data[[#This Row],[Revenue_EUR]]/Clean_Data[[#This Row],[Marketing_Spend_EUR]]</f>
        <v>34.976104529971018</v>
      </c>
    </row>
    <row r="26" spans="1:23">
      <c r="A26" s="17">
        <v>44927</v>
      </c>
      <c r="B26">
        <v>2023</v>
      </c>
      <c r="C26" s="16" t="s">
        <v>74</v>
      </c>
      <c r="D26" s="16" t="s">
        <v>86</v>
      </c>
      <c r="E26" s="16" t="s">
        <v>87</v>
      </c>
      <c r="F26" s="16" t="s">
        <v>77</v>
      </c>
      <c r="G26" s="16" t="s">
        <v>78</v>
      </c>
      <c r="H26">
        <v>381367.57</v>
      </c>
      <c r="I26">
        <v>401954.27</v>
      </c>
      <c r="J26">
        <v>5297</v>
      </c>
      <c r="K26">
        <v>5556</v>
      </c>
      <c r="L26">
        <v>211958</v>
      </c>
      <c r="M26">
        <v>6585.51</v>
      </c>
      <c r="N26">
        <v>3370771.79</v>
      </c>
      <c r="O26">
        <v>52857</v>
      </c>
      <c r="P26">
        <v>18</v>
      </c>
      <c r="Q26">
        <v>98</v>
      </c>
      <c r="R26" s="25">
        <f>Clean_Data[[#This Row],[Revenue_EUR]]/Clean_Data[[#This Row],[Units_Sold]]</f>
        <v>71.996898244289227</v>
      </c>
      <c r="S26" s="19">
        <f>Clean_Data[[#This Row],[Gross_Profit_EUR]]/Clean_Data[[#This Row],[Revenue_EUR]]</f>
        <v>0.5557840169786854</v>
      </c>
      <c r="T26" s="19">
        <f>Clean_Data[[#This Row],[Revenue_EUR]]/Clean_Data[[#This Row],[Revenue_Target_EUR]]</f>
        <v>0.94878347728461743</v>
      </c>
      <c r="U26" s="19">
        <f>Clean_Data[[#This Row],[Revenue_EUR]]/Clean_Data[[#This Row],[Market_Revenue_EUR]]</f>
        <v>0.11313954006954591</v>
      </c>
      <c r="V26" s="19">
        <f>Clean_Data[[#This Row],[Returns_Units]]/Clean_Data[[#This Row],[Units_Sold]]</f>
        <v>1.8501038323579383E-2</v>
      </c>
      <c r="W26" s="21">
        <f>Clean_Data[[#This Row],[Revenue_EUR]]/Clean_Data[[#This Row],[Marketing_Spend_EUR]]</f>
        <v>57.91010415290539</v>
      </c>
    </row>
    <row r="27" spans="1:23">
      <c r="A27" s="17">
        <v>44927</v>
      </c>
      <c r="B27">
        <v>2023</v>
      </c>
      <c r="C27" s="16" t="s">
        <v>74</v>
      </c>
      <c r="D27" s="16" t="s">
        <v>86</v>
      </c>
      <c r="E27" s="16" t="s">
        <v>87</v>
      </c>
      <c r="F27" s="16" t="s">
        <v>77</v>
      </c>
      <c r="G27" s="16" t="s">
        <v>79</v>
      </c>
      <c r="H27">
        <v>351304.66</v>
      </c>
      <c r="I27">
        <v>346879.64</v>
      </c>
      <c r="J27">
        <v>2007</v>
      </c>
      <c r="K27">
        <v>1953</v>
      </c>
      <c r="L27">
        <v>232610.43</v>
      </c>
      <c r="M27">
        <v>8180.89</v>
      </c>
      <c r="N27">
        <v>2654456.09</v>
      </c>
      <c r="O27">
        <v>16008</v>
      </c>
      <c r="P27">
        <v>14</v>
      </c>
      <c r="Q27">
        <v>33</v>
      </c>
      <c r="R27" s="25">
        <f>Clean_Data[[#This Row],[Revenue_EUR]]/Clean_Data[[#This Row],[Units_Sold]]</f>
        <v>175.03969108121572</v>
      </c>
      <c r="S27" s="19">
        <f>Clean_Data[[#This Row],[Gross_Profit_EUR]]/Clean_Data[[#This Row],[Revenue_EUR]]</f>
        <v>0.6621330613718589</v>
      </c>
      <c r="T27" s="19">
        <f>Clean_Data[[#This Row],[Revenue_EUR]]/Clean_Data[[#This Row],[Revenue_Target_EUR]]</f>
        <v>1.0127566437741919</v>
      </c>
      <c r="U27" s="19">
        <f>Clean_Data[[#This Row],[Revenue_EUR]]/Clean_Data[[#This Row],[Market_Revenue_EUR]]</f>
        <v>0.13234525194199012</v>
      </c>
      <c r="V27" s="19">
        <f>Clean_Data[[#This Row],[Returns_Units]]/Clean_Data[[#This Row],[Units_Sold]]</f>
        <v>1.6442451420029897E-2</v>
      </c>
      <c r="W27" s="21">
        <f>Clean_Data[[#This Row],[Revenue_EUR]]/Clean_Data[[#This Row],[Marketing_Spend_EUR]]</f>
        <v>42.942107765780982</v>
      </c>
    </row>
    <row r="28" spans="1:23">
      <c r="A28" s="17">
        <v>44927</v>
      </c>
      <c r="B28">
        <v>2023</v>
      </c>
      <c r="C28" s="16" t="s">
        <v>74</v>
      </c>
      <c r="D28" s="16" t="s">
        <v>86</v>
      </c>
      <c r="E28" s="16" t="s">
        <v>87</v>
      </c>
      <c r="F28" s="16" t="s">
        <v>77</v>
      </c>
      <c r="G28" s="16" t="s">
        <v>80</v>
      </c>
      <c r="H28">
        <v>74061.64</v>
      </c>
      <c r="I28">
        <v>72871</v>
      </c>
      <c r="J28">
        <v>529</v>
      </c>
      <c r="K28">
        <v>526</v>
      </c>
      <c r="L28">
        <v>51431.13</v>
      </c>
      <c r="M28">
        <v>3866.64</v>
      </c>
      <c r="N28">
        <v>782074.23</v>
      </c>
      <c r="O28">
        <v>5992</v>
      </c>
      <c r="P28">
        <v>3</v>
      </c>
      <c r="Q28">
        <v>9</v>
      </c>
      <c r="R28" s="25">
        <f>Clean_Data[[#This Row],[Revenue_EUR]]/Clean_Data[[#This Row],[Units_Sold]]</f>
        <v>140.00310018903591</v>
      </c>
      <c r="S28" s="19">
        <f>Clean_Data[[#This Row],[Gross_Profit_EUR]]/Clean_Data[[#This Row],[Revenue_EUR]]</f>
        <v>0.69443682316513644</v>
      </c>
      <c r="T28" s="19">
        <f>Clean_Data[[#This Row],[Revenue_EUR]]/Clean_Data[[#This Row],[Revenue_Target_EUR]]</f>
        <v>1.0163390100314253</v>
      </c>
      <c r="U28" s="19">
        <f>Clean_Data[[#This Row],[Revenue_EUR]]/Clean_Data[[#This Row],[Market_Revenue_EUR]]</f>
        <v>9.4698990401461E-2</v>
      </c>
      <c r="V28" s="19">
        <f>Clean_Data[[#This Row],[Returns_Units]]/Clean_Data[[#This Row],[Units_Sold]]</f>
        <v>1.7013232514177693E-2</v>
      </c>
      <c r="W28" s="21">
        <f>Clean_Data[[#This Row],[Revenue_EUR]]/Clean_Data[[#This Row],[Marketing_Spend_EUR]]</f>
        <v>19.154004510375934</v>
      </c>
    </row>
    <row r="29" spans="1:23">
      <c r="A29" s="17">
        <v>44927</v>
      </c>
      <c r="B29">
        <v>2023</v>
      </c>
      <c r="C29" s="16" t="s">
        <v>74</v>
      </c>
      <c r="D29" s="16" t="s">
        <v>86</v>
      </c>
      <c r="E29" s="16" t="s">
        <v>87</v>
      </c>
      <c r="F29" s="16" t="s">
        <v>77</v>
      </c>
      <c r="G29" s="16" t="s">
        <v>81</v>
      </c>
      <c r="H29">
        <v>142427.60999999999</v>
      </c>
      <c r="I29">
        <v>140043.09</v>
      </c>
      <c r="J29">
        <v>1239</v>
      </c>
      <c r="K29">
        <v>1217</v>
      </c>
      <c r="L29">
        <v>89451.25</v>
      </c>
      <c r="M29">
        <v>4049.52</v>
      </c>
      <c r="N29">
        <v>1240179.6399999999</v>
      </c>
      <c r="O29">
        <v>11290</v>
      </c>
      <c r="P29">
        <v>6</v>
      </c>
      <c r="Q29">
        <v>15</v>
      </c>
      <c r="R29" s="25">
        <f>Clean_Data[[#This Row],[Revenue_EUR]]/Clean_Data[[#This Row],[Units_Sold]]</f>
        <v>114.95368038740919</v>
      </c>
      <c r="S29" s="19">
        <f>Clean_Data[[#This Row],[Gross_Profit_EUR]]/Clean_Data[[#This Row],[Revenue_EUR]]</f>
        <v>0.62804711811143932</v>
      </c>
      <c r="T29" s="19">
        <f>Clean_Data[[#This Row],[Revenue_EUR]]/Clean_Data[[#This Row],[Revenue_Target_EUR]]</f>
        <v>1.0170270450330681</v>
      </c>
      <c r="U29" s="19">
        <f>Clean_Data[[#This Row],[Revenue_EUR]]/Clean_Data[[#This Row],[Market_Revenue_EUR]]</f>
        <v>0.11484433819603747</v>
      </c>
      <c r="V29" s="19">
        <f>Clean_Data[[#This Row],[Returns_Units]]/Clean_Data[[#This Row],[Units_Sold]]</f>
        <v>1.2106537530266344E-2</v>
      </c>
      <c r="W29" s="21">
        <f>Clean_Data[[#This Row],[Revenue_EUR]]/Clean_Data[[#This Row],[Marketing_Spend_EUR]]</f>
        <v>35.171479582765365</v>
      </c>
    </row>
    <row r="30" spans="1:23">
      <c r="A30" s="17">
        <v>44927</v>
      </c>
      <c r="B30">
        <v>2023</v>
      </c>
      <c r="C30" s="16" t="s">
        <v>74</v>
      </c>
      <c r="D30" s="16" t="s">
        <v>86</v>
      </c>
      <c r="E30" s="16" t="s">
        <v>87</v>
      </c>
      <c r="F30" s="16" t="s">
        <v>82</v>
      </c>
      <c r="G30" s="16" t="s">
        <v>78</v>
      </c>
      <c r="H30">
        <v>304745.43</v>
      </c>
      <c r="I30">
        <v>324909.56</v>
      </c>
      <c r="J30">
        <v>4233</v>
      </c>
      <c r="K30">
        <v>4548</v>
      </c>
      <c r="L30">
        <v>162012.64000000001</v>
      </c>
      <c r="M30">
        <v>6029.68</v>
      </c>
      <c r="N30">
        <v>2916938.89</v>
      </c>
      <c r="O30">
        <v>41849</v>
      </c>
      <c r="P30">
        <v>13</v>
      </c>
      <c r="Q30">
        <v>89</v>
      </c>
      <c r="R30" s="25">
        <f>Clean_Data[[#This Row],[Revenue_EUR]]/Clean_Data[[#This Row],[Units_Sold]]</f>
        <v>71.99277817150957</v>
      </c>
      <c r="S30" s="19">
        <f>Clean_Data[[#This Row],[Gross_Profit_EUR]]/Clean_Data[[#This Row],[Revenue_EUR]]</f>
        <v>0.53163271390156697</v>
      </c>
      <c r="T30" s="19">
        <f>Clean_Data[[#This Row],[Revenue_EUR]]/Clean_Data[[#This Row],[Revenue_Target_EUR]]</f>
        <v>0.93793925300320491</v>
      </c>
      <c r="U30" s="19">
        <f>Clean_Data[[#This Row],[Revenue_EUR]]/Clean_Data[[#This Row],[Market_Revenue_EUR]]</f>
        <v>0.10447439644510344</v>
      </c>
      <c r="V30" s="19">
        <f>Clean_Data[[#This Row],[Returns_Units]]/Clean_Data[[#This Row],[Units_Sold]]</f>
        <v>2.1025277580911883E-2</v>
      </c>
      <c r="W30" s="21">
        <f>Clean_Data[[#This Row],[Revenue_EUR]]/Clean_Data[[#This Row],[Marketing_Spend_EUR]]</f>
        <v>50.54089603428374</v>
      </c>
    </row>
    <row r="31" spans="1:23">
      <c r="A31" s="17">
        <v>44927</v>
      </c>
      <c r="B31">
        <v>2023</v>
      </c>
      <c r="C31" s="16" t="s">
        <v>74</v>
      </c>
      <c r="D31" s="16" t="s">
        <v>86</v>
      </c>
      <c r="E31" s="16" t="s">
        <v>87</v>
      </c>
      <c r="F31" s="16" t="s">
        <v>82</v>
      </c>
      <c r="G31" s="16" t="s">
        <v>79</v>
      </c>
      <c r="H31">
        <v>303250.53999999998</v>
      </c>
      <c r="I31">
        <v>290713.17</v>
      </c>
      <c r="J31">
        <v>1733</v>
      </c>
      <c r="K31">
        <v>1659</v>
      </c>
      <c r="L31">
        <v>183413.65</v>
      </c>
      <c r="M31">
        <v>8087.31</v>
      </c>
      <c r="N31">
        <v>2445031.5699999998</v>
      </c>
      <c r="O31">
        <v>15863</v>
      </c>
      <c r="P31">
        <v>17</v>
      </c>
      <c r="Q31">
        <v>30</v>
      </c>
      <c r="R31" s="25">
        <f>Clean_Data[[#This Row],[Revenue_EUR]]/Clean_Data[[#This Row],[Units_Sold]]</f>
        <v>174.98588574725909</v>
      </c>
      <c r="S31" s="19">
        <f>Clean_Data[[#This Row],[Gross_Profit_EUR]]/Clean_Data[[#This Row],[Revenue_EUR]]</f>
        <v>0.60482546873618104</v>
      </c>
      <c r="T31" s="19">
        <f>Clean_Data[[#This Row],[Revenue_EUR]]/Clean_Data[[#This Row],[Revenue_Target_EUR]]</f>
        <v>1.0431262539636577</v>
      </c>
      <c r="U31" s="19">
        <f>Clean_Data[[#This Row],[Revenue_EUR]]/Clean_Data[[#This Row],[Market_Revenue_EUR]]</f>
        <v>0.12402724926778758</v>
      </c>
      <c r="V31" s="19">
        <f>Clean_Data[[#This Row],[Returns_Units]]/Clean_Data[[#This Row],[Units_Sold]]</f>
        <v>1.7311021350259664E-2</v>
      </c>
      <c r="W31" s="21">
        <f>Clean_Data[[#This Row],[Revenue_EUR]]/Clean_Data[[#This Row],[Marketing_Spend_EUR]]</f>
        <v>37.497083702739225</v>
      </c>
    </row>
    <row r="32" spans="1:23">
      <c r="A32" s="17">
        <v>44927</v>
      </c>
      <c r="B32">
        <v>2023</v>
      </c>
      <c r="C32" s="16" t="s">
        <v>74</v>
      </c>
      <c r="D32" s="16" t="s">
        <v>86</v>
      </c>
      <c r="E32" s="16" t="s">
        <v>87</v>
      </c>
      <c r="F32" s="16" t="s">
        <v>82</v>
      </c>
      <c r="G32" s="16" t="s">
        <v>80</v>
      </c>
      <c r="H32">
        <v>68001.37</v>
      </c>
      <c r="I32">
        <v>67572.710000000006</v>
      </c>
      <c r="J32">
        <v>486</v>
      </c>
      <c r="K32">
        <v>493</v>
      </c>
      <c r="L32">
        <v>43747.87</v>
      </c>
      <c r="M32">
        <v>4068.4</v>
      </c>
      <c r="N32">
        <v>737342.37</v>
      </c>
      <c r="O32">
        <v>5805</v>
      </c>
      <c r="P32">
        <v>3</v>
      </c>
      <c r="Q32">
        <v>8</v>
      </c>
      <c r="R32" s="25">
        <f>Clean_Data[[#This Row],[Revenue_EUR]]/Clean_Data[[#This Row],[Units_Sold]]</f>
        <v>139.92051440329217</v>
      </c>
      <c r="S32" s="19">
        <f>Clean_Data[[#This Row],[Gross_Profit_EUR]]/Clean_Data[[#This Row],[Revenue_EUR]]</f>
        <v>0.64333806804186455</v>
      </c>
      <c r="T32" s="19">
        <f>Clean_Data[[#This Row],[Revenue_EUR]]/Clean_Data[[#This Row],[Revenue_Target_EUR]]</f>
        <v>1.0063436851948071</v>
      </c>
      <c r="U32" s="19">
        <f>Clean_Data[[#This Row],[Revenue_EUR]]/Clean_Data[[#This Row],[Market_Revenue_EUR]]</f>
        <v>9.2224959213994442E-2</v>
      </c>
      <c r="V32" s="19">
        <f>Clean_Data[[#This Row],[Returns_Units]]/Clean_Data[[#This Row],[Units_Sold]]</f>
        <v>1.646090534979424E-2</v>
      </c>
      <c r="W32" s="21">
        <f>Clean_Data[[#This Row],[Revenue_EUR]]/Clean_Data[[#This Row],[Marketing_Spend_EUR]]</f>
        <v>16.714524137252972</v>
      </c>
    </row>
    <row r="33" spans="1:23">
      <c r="A33" s="17">
        <v>44927</v>
      </c>
      <c r="B33">
        <v>2023</v>
      </c>
      <c r="C33" s="16" t="s">
        <v>74</v>
      </c>
      <c r="D33" s="16" t="s">
        <v>86</v>
      </c>
      <c r="E33" s="16" t="s">
        <v>87</v>
      </c>
      <c r="F33" s="16" t="s">
        <v>82</v>
      </c>
      <c r="G33" s="16" t="s">
        <v>81</v>
      </c>
      <c r="H33">
        <v>126565.68</v>
      </c>
      <c r="I33">
        <v>131594.99</v>
      </c>
      <c r="J33">
        <v>1101</v>
      </c>
      <c r="K33">
        <v>1142</v>
      </c>
      <c r="L33">
        <v>73006.23</v>
      </c>
      <c r="M33">
        <v>3898.91</v>
      </c>
      <c r="N33">
        <v>1087695.98</v>
      </c>
      <c r="O33">
        <v>10636</v>
      </c>
      <c r="P33">
        <v>7</v>
      </c>
      <c r="Q33">
        <v>22</v>
      </c>
      <c r="R33" s="25">
        <f>Clean_Data[[#This Row],[Revenue_EUR]]/Clean_Data[[#This Row],[Units_Sold]]</f>
        <v>114.95520435967302</v>
      </c>
      <c r="S33" s="19">
        <f>Clean_Data[[#This Row],[Gross_Profit_EUR]]/Clean_Data[[#This Row],[Revenue_EUR]]</f>
        <v>0.57682485488957191</v>
      </c>
      <c r="T33" s="19">
        <f>Clean_Data[[#This Row],[Revenue_EUR]]/Clean_Data[[#This Row],[Revenue_Target_EUR]]</f>
        <v>0.96178190370317296</v>
      </c>
      <c r="U33" s="19">
        <f>Clean_Data[[#This Row],[Revenue_EUR]]/Clean_Data[[#This Row],[Market_Revenue_EUR]]</f>
        <v>0.11636126484534769</v>
      </c>
      <c r="V33" s="19">
        <f>Clean_Data[[#This Row],[Returns_Units]]/Clean_Data[[#This Row],[Units_Sold]]</f>
        <v>1.9981834695731154E-2</v>
      </c>
      <c r="W33" s="21">
        <f>Clean_Data[[#This Row],[Revenue_EUR]]/Clean_Data[[#This Row],[Marketing_Spend_EUR]]</f>
        <v>32.461811121569873</v>
      </c>
    </row>
    <row r="34" spans="1:23">
      <c r="A34" s="17">
        <v>44927</v>
      </c>
      <c r="B34">
        <v>2023</v>
      </c>
      <c r="C34" s="16" t="s">
        <v>74</v>
      </c>
      <c r="D34" s="16" t="s">
        <v>86</v>
      </c>
      <c r="E34" s="16" t="s">
        <v>87</v>
      </c>
      <c r="F34" s="16" t="s">
        <v>83</v>
      </c>
      <c r="G34" s="16" t="s">
        <v>78</v>
      </c>
      <c r="H34">
        <v>24539.02</v>
      </c>
      <c r="I34">
        <v>25098</v>
      </c>
      <c r="J34">
        <v>341</v>
      </c>
      <c r="K34">
        <v>348</v>
      </c>
      <c r="L34">
        <v>11487.27</v>
      </c>
      <c r="M34">
        <v>465.65</v>
      </c>
      <c r="N34">
        <v>333528.28000000003</v>
      </c>
      <c r="O34">
        <v>5020</v>
      </c>
      <c r="P34">
        <v>1</v>
      </c>
      <c r="Q34">
        <v>8</v>
      </c>
      <c r="R34" s="25">
        <f>Clean_Data[[#This Row],[Revenue_EUR]]/Clean_Data[[#This Row],[Units_Sold]]</f>
        <v>71.961935483870974</v>
      </c>
      <c r="S34" s="19">
        <f>Clean_Data[[#This Row],[Gross_Profit_EUR]]/Clean_Data[[#This Row],[Revenue_EUR]]</f>
        <v>0.46812260636325331</v>
      </c>
      <c r="T34" s="19">
        <f>Clean_Data[[#This Row],[Revenue_EUR]]/Clean_Data[[#This Row],[Revenue_Target_EUR]]</f>
        <v>0.97772810582516534</v>
      </c>
      <c r="U34" s="19">
        <f>Clean_Data[[#This Row],[Revenue_EUR]]/Clean_Data[[#This Row],[Market_Revenue_EUR]]</f>
        <v>7.3574030963731163E-2</v>
      </c>
      <c r="V34" s="19">
        <f>Clean_Data[[#This Row],[Returns_Units]]/Clean_Data[[#This Row],[Units_Sold]]</f>
        <v>2.3460410557184751E-2</v>
      </c>
      <c r="W34" s="21">
        <f>Clean_Data[[#This Row],[Revenue_EUR]]/Clean_Data[[#This Row],[Marketing_Spend_EUR]]</f>
        <v>52.698421561258456</v>
      </c>
    </row>
    <row r="35" spans="1:23">
      <c r="A35" s="17">
        <v>44927</v>
      </c>
      <c r="B35">
        <v>2023</v>
      </c>
      <c r="C35" s="16" t="s">
        <v>74</v>
      </c>
      <c r="D35" s="16" t="s">
        <v>86</v>
      </c>
      <c r="E35" s="16" t="s">
        <v>87</v>
      </c>
      <c r="F35" s="16" t="s">
        <v>83</v>
      </c>
      <c r="G35" s="16" t="s">
        <v>79</v>
      </c>
      <c r="H35">
        <v>21810.44</v>
      </c>
      <c r="I35">
        <v>20898.78</v>
      </c>
      <c r="J35">
        <v>125</v>
      </c>
      <c r="K35">
        <v>121</v>
      </c>
      <c r="L35">
        <v>12230.68</v>
      </c>
      <c r="M35">
        <v>589.30999999999995</v>
      </c>
      <c r="N35">
        <v>253327.17</v>
      </c>
      <c r="O35">
        <v>1621</v>
      </c>
      <c r="P35">
        <v>1</v>
      </c>
      <c r="Q35">
        <v>2</v>
      </c>
      <c r="R35" s="25">
        <f>Clean_Data[[#This Row],[Revenue_EUR]]/Clean_Data[[#This Row],[Units_Sold]]</f>
        <v>174.48352</v>
      </c>
      <c r="S35" s="19">
        <f>Clean_Data[[#This Row],[Gross_Profit_EUR]]/Clean_Data[[#This Row],[Revenue_EUR]]</f>
        <v>0.56077181386528663</v>
      </c>
      <c r="T35" s="19">
        <f>Clean_Data[[#This Row],[Revenue_EUR]]/Clean_Data[[#This Row],[Revenue_Target_EUR]]</f>
        <v>1.0436226420872414</v>
      </c>
      <c r="U35" s="19">
        <f>Clean_Data[[#This Row],[Revenue_EUR]]/Clean_Data[[#This Row],[Market_Revenue_EUR]]</f>
        <v>8.6095936728776454E-2</v>
      </c>
      <c r="V35" s="19">
        <f>Clean_Data[[#This Row],[Returns_Units]]/Clean_Data[[#This Row],[Units_Sold]]</f>
        <v>1.6E-2</v>
      </c>
      <c r="W35" s="21">
        <f>Clean_Data[[#This Row],[Revenue_EUR]]/Clean_Data[[#This Row],[Marketing_Spend_EUR]]</f>
        <v>37.010130491591866</v>
      </c>
    </row>
    <row r="36" spans="1:23">
      <c r="A36" s="17">
        <v>44927</v>
      </c>
      <c r="B36">
        <v>2023</v>
      </c>
      <c r="C36" s="16" t="s">
        <v>74</v>
      </c>
      <c r="D36" s="16" t="s">
        <v>86</v>
      </c>
      <c r="E36" s="16" t="s">
        <v>87</v>
      </c>
      <c r="F36" s="16" t="s">
        <v>83</v>
      </c>
      <c r="G36" s="16" t="s">
        <v>80</v>
      </c>
      <c r="H36">
        <v>5609.3</v>
      </c>
      <c r="I36">
        <v>5262.87</v>
      </c>
      <c r="J36">
        <v>40</v>
      </c>
      <c r="K36">
        <v>38</v>
      </c>
      <c r="L36">
        <v>3286.82</v>
      </c>
      <c r="M36">
        <v>330.77</v>
      </c>
      <c r="N36">
        <v>78674.39</v>
      </c>
      <c r="O36">
        <v>587</v>
      </c>
      <c r="P36">
        <v>0</v>
      </c>
      <c r="Q36">
        <v>1</v>
      </c>
      <c r="R36" s="25">
        <f>Clean_Data[[#This Row],[Revenue_EUR]]/Clean_Data[[#This Row],[Units_Sold]]</f>
        <v>140.23250000000002</v>
      </c>
      <c r="S36" s="19">
        <f>Clean_Data[[#This Row],[Gross_Profit_EUR]]/Clean_Data[[#This Row],[Revenue_EUR]]</f>
        <v>0.58595903232132351</v>
      </c>
      <c r="T36" s="19">
        <f>Clean_Data[[#This Row],[Revenue_EUR]]/Clean_Data[[#This Row],[Revenue_Target_EUR]]</f>
        <v>1.0658253006439453</v>
      </c>
      <c r="U36" s="19">
        <f>Clean_Data[[#This Row],[Revenue_EUR]]/Clean_Data[[#This Row],[Market_Revenue_EUR]]</f>
        <v>7.1297661157588899E-2</v>
      </c>
      <c r="V36" s="19">
        <f>Clean_Data[[#This Row],[Returns_Units]]/Clean_Data[[#This Row],[Units_Sold]]</f>
        <v>2.5000000000000001E-2</v>
      </c>
      <c r="W36" s="21">
        <f>Clean_Data[[#This Row],[Revenue_EUR]]/Clean_Data[[#This Row],[Marketing_Spend_EUR]]</f>
        <v>16.95830939928047</v>
      </c>
    </row>
    <row r="37" spans="1:23">
      <c r="A37" s="17">
        <v>44927</v>
      </c>
      <c r="B37">
        <v>2023</v>
      </c>
      <c r="C37" s="16" t="s">
        <v>74</v>
      </c>
      <c r="D37" s="16" t="s">
        <v>86</v>
      </c>
      <c r="E37" s="16" t="s">
        <v>87</v>
      </c>
      <c r="F37" s="16" t="s">
        <v>83</v>
      </c>
      <c r="G37" s="16" t="s">
        <v>81</v>
      </c>
      <c r="H37">
        <v>9972.91</v>
      </c>
      <c r="I37">
        <v>10204.75</v>
      </c>
      <c r="J37">
        <v>87</v>
      </c>
      <c r="K37">
        <v>89</v>
      </c>
      <c r="L37">
        <v>5284.76</v>
      </c>
      <c r="M37">
        <v>278.52</v>
      </c>
      <c r="N37">
        <v>123533.08</v>
      </c>
      <c r="O37">
        <v>1110</v>
      </c>
      <c r="P37">
        <v>1</v>
      </c>
      <c r="Q37">
        <v>3</v>
      </c>
      <c r="R37" s="25">
        <f>Clean_Data[[#This Row],[Revenue_EUR]]/Clean_Data[[#This Row],[Units_Sold]]</f>
        <v>114.63114942528736</v>
      </c>
      <c r="S37" s="19">
        <f>Clean_Data[[#This Row],[Gross_Profit_EUR]]/Clean_Data[[#This Row],[Revenue_EUR]]</f>
        <v>0.52991153033567939</v>
      </c>
      <c r="T37" s="19">
        <f>Clean_Data[[#This Row],[Revenue_EUR]]/Clean_Data[[#This Row],[Revenue_Target_EUR]]</f>
        <v>0.97728116808349053</v>
      </c>
      <c r="U37" s="19">
        <f>Clean_Data[[#This Row],[Revenue_EUR]]/Clean_Data[[#This Row],[Market_Revenue_EUR]]</f>
        <v>8.0730683635508796E-2</v>
      </c>
      <c r="V37" s="19">
        <f>Clean_Data[[#This Row],[Returns_Units]]/Clean_Data[[#This Row],[Units_Sold]]</f>
        <v>3.4482758620689655E-2</v>
      </c>
      <c r="W37" s="21">
        <f>Clean_Data[[#This Row],[Revenue_EUR]]/Clean_Data[[#This Row],[Marketing_Spend_EUR]]</f>
        <v>35.806800229786013</v>
      </c>
    </row>
    <row r="38" spans="1:23">
      <c r="A38" s="17">
        <v>44927</v>
      </c>
      <c r="B38">
        <v>2023</v>
      </c>
      <c r="C38" s="16" t="s">
        <v>74</v>
      </c>
      <c r="D38" s="16" t="s">
        <v>88</v>
      </c>
      <c r="E38" s="16" t="s">
        <v>87</v>
      </c>
      <c r="F38" s="16" t="s">
        <v>77</v>
      </c>
      <c r="G38" s="16" t="s">
        <v>78</v>
      </c>
      <c r="H38">
        <v>272717.08</v>
      </c>
      <c r="I38">
        <v>270566.46999999997</v>
      </c>
      <c r="J38">
        <v>3788</v>
      </c>
      <c r="K38">
        <v>3713</v>
      </c>
      <c r="L38">
        <v>152386.85</v>
      </c>
      <c r="M38">
        <v>5331.87</v>
      </c>
      <c r="N38">
        <v>2658535.9700000002</v>
      </c>
      <c r="O38">
        <v>38513</v>
      </c>
      <c r="P38">
        <v>14</v>
      </c>
      <c r="Q38">
        <v>44</v>
      </c>
      <c r="R38" s="25">
        <f>Clean_Data[[#This Row],[Revenue_EUR]]/Clean_Data[[#This Row],[Units_Sold]]</f>
        <v>71.995005279831048</v>
      </c>
      <c r="S38" s="19">
        <f>Clean_Data[[#This Row],[Gross_Profit_EUR]]/Clean_Data[[#This Row],[Revenue_EUR]]</f>
        <v>0.5587726665304571</v>
      </c>
      <c r="T38" s="19">
        <f>Clean_Data[[#This Row],[Revenue_EUR]]/Clean_Data[[#This Row],[Revenue_Target_EUR]]</f>
        <v>1.0079485458785786</v>
      </c>
      <c r="U38" s="19">
        <f>Clean_Data[[#This Row],[Revenue_EUR]]/Clean_Data[[#This Row],[Market_Revenue_EUR]]</f>
        <v>0.1025816776893186</v>
      </c>
      <c r="V38" s="19">
        <f>Clean_Data[[#This Row],[Returns_Units]]/Clean_Data[[#This Row],[Units_Sold]]</f>
        <v>1.1615628299894404E-2</v>
      </c>
      <c r="W38" s="21">
        <f>Clean_Data[[#This Row],[Revenue_EUR]]/Clean_Data[[#This Row],[Marketing_Spend_EUR]]</f>
        <v>51.14848636594666</v>
      </c>
    </row>
    <row r="39" spans="1:23">
      <c r="A39" s="17">
        <v>44927</v>
      </c>
      <c r="B39">
        <v>2023</v>
      </c>
      <c r="C39" s="16" t="s">
        <v>74</v>
      </c>
      <c r="D39" s="16" t="s">
        <v>88</v>
      </c>
      <c r="E39" s="16" t="s">
        <v>87</v>
      </c>
      <c r="F39" s="16" t="s">
        <v>77</v>
      </c>
      <c r="G39" s="16" t="s">
        <v>79</v>
      </c>
      <c r="H39">
        <v>263011.53000000003</v>
      </c>
      <c r="I39">
        <v>236927.35999999999</v>
      </c>
      <c r="J39">
        <v>1503</v>
      </c>
      <c r="K39">
        <v>1338</v>
      </c>
      <c r="L39">
        <v>174178.99</v>
      </c>
      <c r="M39">
        <v>6210.27</v>
      </c>
      <c r="N39">
        <v>2103321.5099999998</v>
      </c>
      <c r="O39">
        <v>13314</v>
      </c>
      <c r="P39">
        <v>11</v>
      </c>
      <c r="Q39">
        <v>29</v>
      </c>
      <c r="R39" s="25">
        <f>Clean_Data[[#This Row],[Revenue_EUR]]/Clean_Data[[#This Row],[Units_Sold]]</f>
        <v>174.99103792415173</v>
      </c>
      <c r="S39" s="19">
        <f>Clean_Data[[#This Row],[Gross_Profit_EUR]]/Clean_Data[[#This Row],[Revenue_EUR]]</f>
        <v>0.66224849534162999</v>
      </c>
      <c r="T39" s="19">
        <f>Clean_Data[[#This Row],[Revenue_EUR]]/Clean_Data[[#This Row],[Revenue_Target_EUR]]</f>
        <v>1.1100935324649717</v>
      </c>
      <c r="U39" s="19">
        <f>Clean_Data[[#This Row],[Revenue_EUR]]/Clean_Data[[#This Row],[Market_Revenue_EUR]]</f>
        <v>0.12504580433830112</v>
      </c>
      <c r="V39" s="19">
        <f>Clean_Data[[#This Row],[Returns_Units]]/Clean_Data[[#This Row],[Units_Sold]]</f>
        <v>1.9294743845642049E-2</v>
      </c>
      <c r="W39" s="21">
        <f>Clean_Data[[#This Row],[Revenue_EUR]]/Clean_Data[[#This Row],[Marketing_Spend_EUR]]</f>
        <v>42.351062031119419</v>
      </c>
    </row>
    <row r="40" spans="1:23">
      <c r="A40" s="17">
        <v>44927</v>
      </c>
      <c r="B40">
        <v>2023</v>
      </c>
      <c r="C40" s="16" t="s">
        <v>74</v>
      </c>
      <c r="D40" s="16" t="s">
        <v>88</v>
      </c>
      <c r="E40" s="16" t="s">
        <v>87</v>
      </c>
      <c r="F40" s="16" t="s">
        <v>77</v>
      </c>
      <c r="G40" s="16" t="s">
        <v>80</v>
      </c>
      <c r="H40">
        <v>54728.51</v>
      </c>
      <c r="I40">
        <v>47785.04</v>
      </c>
      <c r="J40">
        <v>391</v>
      </c>
      <c r="K40">
        <v>341</v>
      </c>
      <c r="L40">
        <v>37372.1</v>
      </c>
      <c r="M40">
        <v>3229.41</v>
      </c>
      <c r="N40">
        <v>632925.69999999995</v>
      </c>
      <c r="O40">
        <v>4622</v>
      </c>
      <c r="P40">
        <v>3</v>
      </c>
      <c r="Q40">
        <v>5</v>
      </c>
      <c r="R40" s="25">
        <f>Clean_Data[[#This Row],[Revenue_EUR]]/Clean_Data[[#This Row],[Units_Sold]]</f>
        <v>139.9706138107417</v>
      </c>
      <c r="S40" s="19">
        <f>Clean_Data[[#This Row],[Gross_Profit_EUR]]/Clean_Data[[#This Row],[Revenue_EUR]]</f>
        <v>0.68286346549540622</v>
      </c>
      <c r="T40" s="19">
        <f>Clean_Data[[#This Row],[Revenue_EUR]]/Clean_Data[[#This Row],[Revenue_Target_EUR]]</f>
        <v>1.1453063552944605</v>
      </c>
      <c r="U40" s="19">
        <f>Clean_Data[[#This Row],[Revenue_EUR]]/Clean_Data[[#This Row],[Market_Revenue_EUR]]</f>
        <v>8.6469091079727056E-2</v>
      </c>
      <c r="V40" s="19">
        <f>Clean_Data[[#This Row],[Returns_Units]]/Clean_Data[[#This Row],[Units_Sold]]</f>
        <v>1.278772378516624E-2</v>
      </c>
      <c r="W40" s="21">
        <f>Clean_Data[[#This Row],[Revenue_EUR]]/Clean_Data[[#This Row],[Marketing_Spend_EUR]]</f>
        <v>16.946906710513687</v>
      </c>
    </row>
    <row r="41" spans="1:23">
      <c r="A41" s="17">
        <v>44927</v>
      </c>
      <c r="B41">
        <v>2023</v>
      </c>
      <c r="C41" s="16" t="s">
        <v>74</v>
      </c>
      <c r="D41" s="16" t="s">
        <v>88</v>
      </c>
      <c r="E41" s="16" t="s">
        <v>87</v>
      </c>
      <c r="F41" s="16" t="s">
        <v>77</v>
      </c>
      <c r="G41" s="16" t="s">
        <v>81</v>
      </c>
      <c r="H41">
        <v>112258.28</v>
      </c>
      <c r="I41">
        <v>106889.02</v>
      </c>
      <c r="J41">
        <v>976</v>
      </c>
      <c r="K41">
        <v>944</v>
      </c>
      <c r="L41">
        <v>69240.81</v>
      </c>
      <c r="M41">
        <v>3684.59</v>
      </c>
      <c r="N41">
        <v>989859.59</v>
      </c>
      <c r="O41">
        <v>9321</v>
      </c>
      <c r="P41">
        <v>5</v>
      </c>
      <c r="Q41">
        <v>9</v>
      </c>
      <c r="R41" s="25">
        <f>Clean_Data[[#This Row],[Revenue_EUR]]/Clean_Data[[#This Row],[Units_Sold]]</f>
        <v>115.01872950819671</v>
      </c>
      <c r="S41" s="19">
        <f>Clean_Data[[#This Row],[Gross_Profit_EUR]]/Clean_Data[[#This Row],[Revenue_EUR]]</f>
        <v>0.6167991349947638</v>
      </c>
      <c r="T41" s="19">
        <f>Clean_Data[[#This Row],[Revenue_EUR]]/Clean_Data[[#This Row],[Revenue_Target_EUR]]</f>
        <v>1.0502321005469037</v>
      </c>
      <c r="U41" s="19">
        <f>Clean_Data[[#This Row],[Revenue_EUR]]/Clean_Data[[#This Row],[Market_Revenue_EUR]]</f>
        <v>0.11340828652273804</v>
      </c>
      <c r="V41" s="19">
        <f>Clean_Data[[#This Row],[Returns_Units]]/Clean_Data[[#This Row],[Units_Sold]]</f>
        <v>9.2213114754098359E-3</v>
      </c>
      <c r="W41" s="21">
        <f>Clean_Data[[#This Row],[Revenue_EUR]]/Clean_Data[[#This Row],[Marketing_Spend_EUR]]</f>
        <v>30.466966473881762</v>
      </c>
    </row>
    <row r="42" spans="1:23">
      <c r="A42" s="17">
        <v>44927</v>
      </c>
      <c r="B42">
        <v>2023</v>
      </c>
      <c r="C42" s="16" t="s">
        <v>74</v>
      </c>
      <c r="D42" s="16" t="s">
        <v>88</v>
      </c>
      <c r="E42" s="16" t="s">
        <v>87</v>
      </c>
      <c r="F42" s="16" t="s">
        <v>82</v>
      </c>
      <c r="G42" s="16" t="s">
        <v>78</v>
      </c>
      <c r="H42">
        <v>249342</v>
      </c>
      <c r="I42">
        <v>242616.1</v>
      </c>
      <c r="J42">
        <v>3463</v>
      </c>
      <c r="K42">
        <v>3309</v>
      </c>
      <c r="L42">
        <v>131021.48</v>
      </c>
      <c r="M42">
        <v>4498.41</v>
      </c>
      <c r="N42">
        <v>2684678.66</v>
      </c>
      <c r="O42">
        <v>42364</v>
      </c>
      <c r="P42">
        <v>10</v>
      </c>
      <c r="Q42">
        <v>62</v>
      </c>
      <c r="R42" s="25">
        <f>Clean_Data[[#This Row],[Revenue_EUR]]/Clean_Data[[#This Row],[Units_Sold]]</f>
        <v>72.001732601790351</v>
      </c>
      <c r="S42" s="19">
        <f>Clean_Data[[#This Row],[Gross_Profit_EUR]]/Clean_Data[[#This Row],[Revenue_EUR]]</f>
        <v>0.52546895428768514</v>
      </c>
      <c r="T42" s="19">
        <f>Clean_Data[[#This Row],[Revenue_EUR]]/Clean_Data[[#This Row],[Revenue_Target_EUR]]</f>
        <v>1.0277223976479715</v>
      </c>
      <c r="U42" s="19">
        <f>Clean_Data[[#This Row],[Revenue_EUR]]/Clean_Data[[#This Row],[Market_Revenue_EUR]]</f>
        <v>9.2875919831686665E-2</v>
      </c>
      <c r="V42" s="19">
        <f>Clean_Data[[#This Row],[Returns_Units]]/Clean_Data[[#This Row],[Units_Sold]]</f>
        <v>1.7903551833670227E-2</v>
      </c>
      <c r="W42" s="21">
        <f>Clean_Data[[#This Row],[Revenue_EUR]]/Clean_Data[[#This Row],[Marketing_Spend_EUR]]</f>
        <v>55.428918217770281</v>
      </c>
    </row>
    <row r="43" spans="1:23">
      <c r="A43" s="17">
        <v>44927</v>
      </c>
      <c r="B43">
        <v>2023</v>
      </c>
      <c r="C43" s="16" t="s">
        <v>74</v>
      </c>
      <c r="D43" s="16" t="s">
        <v>88</v>
      </c>
      <c r="E43" s="16" t="s">
        <v>87</v>
      </c>
      <c r="F43" s="16" t="s">
        <v>82</v>
      </c>
      <c r="G43" s="16" t="s">
        <v>79</v>
      </c>
      <c r="H43">
        <v>245319.6</v>
      </c>
      <c r="I43">
        <v>231980.67</v>
      </c>
      <c r="J43">
        <v>1402</v>
      </c>
      <c r="K43">
        <v>1332</v>
      </c>
      <c r="L43">
        <v>150901.68</v>
      </c>
      <c r="M43">
        <v>6429.77</v>
      </c>
      <c r="N43">
        <v>2142042.4500000002</v>
      </c>
      <c r="O43">
        <v>13406</v>
      </c>
      <c r="P43">
        <v>9</v>
      </c>
      <c r="Q43">
        <v>24</v>
      </c>
      <c r="R43" s="25">
        <f>Clean_Data[[#This Row],[Revenue_EUR]]/Clean_Data[[#This Row],[Units_Sold]]</f>
        <v>174.97831669044223</v>
      </c>
      <c r="S43" s="19">
        <f>Clean_Data[[#This Row],[Gross_Profit_EUR]]/Clean_Data[[#This Row],[Revenue_EUR]]</f>
        <v>0.61512280306995437</v>
      </c>
      <c r="T43" s="19">
        <f>Clean_Data[[#This Row],[Revenue_EUR]]/Clean_Data[[#This Row],[Revenue_Target_EUR]]</f>
        <v>1.057500178786448</v>
      </c>
      <c r="U43" s="19">
        <f>Clean_Data[[#This Row],[Revenue_EUR]]/Clean_Data[[#This Row],[Market_Revenue_EUR]]</f>
        <v>0.11452602164817041</v>
      </c>
      <c r="V43" s="19">
        <f>Clean_Data[[#This Row],[Returns_Units]]/Clean_Data[[#This Row],[Units_Sold]]</f>
        <v>1.7118402282453638E-2</v>
      </c>
      <c r="W43" s="21">
        <f>Clean_Data[[#This Row],[Revenue_EUR]]/Clean_Data[[#This Row],[Marketing_Spend_EUR]]</f>
        <v>38.153713118820733</v>
      </c>
    </row>
    <row r="44" spans="1:23">
      <c r="A44" s="17">
        <v>44927</v>
      </c>
      <c r="B44">
        <v>2023</v>
      </c>
      <c r="C44" s="16" t="s">
        <v>74</v>
      </c>
      <c r="D44" s="16" t="s">
        <v>88</v>
      </c>
      <c r="E44" s="16" t="s">
        <v>87</v>
      </c>
      <c r="F44" s="16" t="s">
        <v>82</v>
      </c>
      <c r="G44" s="16" t="s">
        <v>80</v>
      </c>
      <c r="H44">
        <v>55080.13</v>
      </c>
      <c r="I44">
        <v>50785.55</v>
      </c>
      <c r="J44">
        <v>393</v>
      </c>
      <c r="K44">
        <v>362</v>
      </c>
      <c r="L44">
        <v>35494.769999999997</v>
      </c>
      <c r="M44">
        <v>2908.43</v>
      </c>
      <c r="N44">
        <v>618387.11</v>
      </c>
      <c r="O44">
        <v>4948</v>
      </c>
      <c r="P44">
        <v>2</v>
      </c>
      <c r="Q44">
        <v>5</v>
      </c>
      <c r="R44" s="25">
        <f>Clean_Data[[#This Row],[Revenue_EUR]]/Clean_Data[[#This Row],[Units_Sold]]</f>
        <v>140.15300254452924</v>
      </c>
      <c r="S44" s="19">
        <f>Clean_Data[[#This Row],[Gross_Profit_EUR]]/Clean_Data[[#This Row],[Revenue_EUR]]</f>
        <v>0.64442059232612559</v>
      </c>
      <c r="T44" s="19">
        <f>Clean_Data[[#This Row],[Revenue_EUR]]/Clean_Data[[#This Row],[Revenue_Target_EUR]]</f>
        <v>1.0845630302320246</v>
      </c>
      <c r="U44" s="19">
        <f>Clean_Data[[#This Row],[Revenue_EUR]]/Clean_Data[[#This Row],[Market_Revenue_EUR]]</f>
        <v>8.9070630854514415E-2</v>
      </c>
      <c r="V44" s="19">
        <f>Clean_Data[[#This Row],[Returns_Units]]/Clean_Data[[#This Row],[Units_Sold]]</f>
        <v>1.2722646310432569E-2</v>
      </c>
      <c r="W44" s="21">
        <f>Clean_Data[[#This Row],[Revenue_EUR]]/Clean_Data[[#This Row],[Marketing_Spend_EUR]]</f>
        <v>18.938097186454549</v>
      </c>
    </row>
    <row r="45" spans="1:23">
      <c r="A45" s="17">
        <v>44927</v>
      </c>
      <c r="B45">
        <v>2023</v>
      </c>
      <c r="C45" s="16" t="s">
        <v>74</v>
      </c>
      <c r="D45" s="16" t="s">
        <v>88</v>
      </c>
      <c r="E45" s="16" t="s">
        <v>87</v>
      </c>
      <c r="F45" s="16" t="s">
        <v>82</v>
      </c>
      <c r="G45" s="16" t="s">
        <v>81</v>
      </c>
      <c r="H45">
        <v>101065.74</v>
      </c>
      <c r="I45">
        <v>93847.52</v>
      </c>
      <c r="J45">
        <v>879</v>
      </c>
      <c r="K45">
        <v>805</v>
      </c>
      <c r="L45">
        <v>59133.16</v>
      </c>
      <c r="M45">
        <v>3276.23</v>
      </c>
      <c r="N45">
        <v>935605.39</v>
      </c>
      <c r="O45">
        <v>8953</v>
      </c>
      <c r="P45">
        <v>5</v>
      </c>
      <c r="Q45">
        <v>7</v>
      </c>
      <c r="R45" s="25">
        <f>Clean_Data[[#This Row],[Revenue_EUR]]/Clean_Data[[#This Row],[Units_Sold]]</f>
        <v>114.97808873720138</v>
      </c>
      <c r="S45" s="19">
        <f>Clean_Data[[#This Row],[Gross_Profit_EUR]]/Clean_Data[[#This Row],[Revenue_EUR]]</f>
        <v>0.58509599791185418</v>
      </c>
      <c r="T45" s="19">
        <f>Clean_Data[[#This Row],[Revenue_EUR]]/Clean_Data[[#This Row],[Revenue_Target_EUR]]</f>
        <v>1.0769143393453551</v>
      </c>
      <c r="U45" s="19">
        <f>Clean_Data[[#This Row],[Revenue_EUR]]/Clean_Data[[#This Row],[Market_Revenue_EUR]]</f>
        <v>0.10802175904523167</v>
      </c>
      <c r="V45" s="19">
        <f>Clean_Data[[#This Row],[Returns_Units]]/Clean_Data[[#This Row],[Units_Sold]]</f>
        <v>7.9635949943117172E-3</v>
      </c>
      <c r="W45" s="21">
        <f>Clean_Data[[#This Row],[Revenue_EUR]]/Clean_Data[[#This Row],[Marketing_Spend_EUR]]</f>
        <v>30.848182209429741</v>
      </c>
    </row>
    <row r="46" spans="1:23">
      <c r="A46" s="17">
        <v>44927</v>
      </c>
      <c r="B46">
        <v>2023</v>
      </c>
      <c r="C46" s="16" t="s">
        <v>74</v>
      </c>
      <c r="D46" s="16" t="s">
        <v>88</v>
      </c>
      <c r="E46" s="16" t="s">
        <v>87</v>
      </c>
      <c r="F46" s="16" t="s">
        <v>83</v>
      </c>
      <c r="G46" s="16" t="s">
        <v>78</v>
      </c>
      <c r="H46">
        <v>18977.41</v>
      </c>
      <c r="I46">
        <v>19170.43</v>
      </c>
      <c r="J46">
        <v>264</v>
      </c>
      <c r="K46">
        <v>262</v>
      </c>
      <c r="L46">
        <v>9059.92</v>
      </c>
      <c r="M46">
        <v>339.2</v>
      </c>
      <c r="N46">
        <v>274809.90999999997</v>
      </c>
      <c r="O46">
        <v>3977</v>
      </c>
      <c r="P46">
        <v>1</v>
      </c>
      <c r="Q46">
        <v>8</v>
      </c>
      <c r="R46" s="25">
        <f>Clean_Data[[#This Row],[Revenue_EUR]]/Clean_Data[[#This Row],[Units_Sold]]</f>
        <v>71.884128787878794</v>
      </c>
      <c r="S46" s="19">
        <f>Clean_Data[[#This Row],[Gross_Profit_EUR]]/Clean_Data[[#This Row],[Revenue_EUR]]</f>
        <v>0.47740550475539079</v>
      </c>
      <c r="T46" s="19">
        <f>Clean_Data[[#This Row],[Revenue_EUR]]/Clean_Data[[#This Row],[Revenue_Target_EUR]]</f>
        <v>0.98993136825830197</v>
      </c>
      <c r="U46" s="19">
        <f>Clean_Data[[#This Row],[Revenue_EUR]]/Clean_Data[[#This Row],[Market_Revenue_EUR]]</f>
        <v>6.9056497998925881E-2</v>
      </c>
      <c r="V46" s="19">
        <f>Clean_Data[[#This Row],[Returns_Units]]/Clean_Data[[#This Row],[Units_Sold]]</f>
        <v>3.0303030303030304E-2</v>
      </c>
      <c r="W46" s="21">
        <f>Clean_Data[[#This Row],[Revenue_EUR]]/Clean_Data[[#This Row],[Marketing_Spend_EUR]]</f>
        <v>55.947553066037734</v>
      </c>
    </row>
    <row r="47" spans="1:23">
      <c r="A47" s="17">
        <v>44927</v>
      </c>
      <c r="B47">
        <v>2023</v>
      </c>
      <c r="C47" s="16" t="s">
        <v>74</v>
      </c>
      <c r="D47" s="16" t="s">
        <v>88</v>
      </c>
      <c r="E47" s="16" t="s">
        <v>87</v>
      </c>
      <c r="F47" s="16" t="s">
        <v>83</v>
      </c>
      <c r="G47" s="16" t="s">
        <v>79</v>
      </c>
      <c r="H47">
        <v>16487.34</v>
      </c>
      <c r="I47">
        <v>14822.2</v>
      </c>
      <c r="J47">
        <v>94</v>
      </c>
      <c r="K47">
        <v>86</v>
      </c>
      <c r="L47">
        <v>9144.82</v>
      </c>
      <c r="M47">
        <v>423.14</v>
      </c>
      <c r="N47">
        <v>211402.14</v>
      </c>
      <c r="O47">
        <v>1339</v>
      </c>
      <c r="P47">
        <v>1</v>
      </c>
      <c r="Q47">
        <v>3</v>
      </c>
      <c r="R47" s="25">
        <f>Clean_Data[[#This Row],[Revenue_EUR]]/Clean_Data[[#This Row],[Units_Sold]]</f>
        <v>175.39723404255318</v>
      </c>
      <c r="S47" s="19">
        <f>Clean_Data[[#This Row],[Gross_Profit_EUR]]/Clean_Data[[#This Row],[Revenue_EUR]]</f>
        <v>0.55465708840843941</v>
      </c>
      <c r="T47" s="19">
        <f>Clean_Data[[#This Row],[Revenue_EUR]]/Clean_Data[[#This Row],[Revenue_Target_EUR]]</f>
        <v>1.1123409480374034</v>
      </c>
      <c r="U47" s="19">
        <f>Clean_Data[[#This Row],[Revenue_EUR]]/Clean_Data[[#This Row],[Market_Revenue_EUR]]</f>
        <v>7.7990412017588842E-2</v>
      </c>
      <c r="V47" s="19">
        <f>Clean_Data[[#This Row],[Returns_Units]]/Clean_Data[[#This Row],[Units_Sold]]</f>
        <v>3.1914893617021274E-2</v>
      </c>
      <c r="W47" s="21">
        <f>Clean_Data[[#This Row],[Revenue_EUR]]/Clean_Data[[#This Row],[Marketing_Spend_EUR]]</f>
        <v>38.964267145625563</v>
      </c>
    </row>
    <row r="48" spans="1:23">
      <c r="A48" s="17">
        <v>44927</v>
      </c>
      <c r="B48">
        <v>2023</v>
      </c>
      <c r="C48" s="16" t="s">
        <v>74</v>
      </c>
      <c r="D48" s="16" t="s">
        <v>88</v>
      </c>
      <c r="E48" s="16" t="s">
        <v>87</v>
      </c>
      <c r="F48" s="16" t="s">
        <v>83</v>
      </c>
      <c r="G48" s="16" t="s">
        <v>80</v>
      </c>
      <c r="H48">
        <v>3727.55</v>
      </c>
      <c r="I48">
        <v>3390.45</v>
      </c>
      <c r="J48">
        <v>27</v>
      </c>
      <c r="K48">
        <v>25</v>
      </c>
      <c r="L48">
        <v>2148.39</v>
      </c>
      <c r="M48">
        <v>204</v>
      </c>
      <c r="N48">
        <v>64216.22</v>
      </c>
      <c r="O48">
        <v>510</v>
      </c>
      <c r="P48">
        <v>0</v>
      </c>
      <c r="Q48">
        <v>1</v>
      </c>
      <c r="R48" s="25">
        <f>Clean_Data[[#This Row],[Revenue_EUR]]/Clean_Data[[#This Row],[Units_Sold]]</f>
        <v>138.05740740740742</v>
      </c>
      <c r="S48" s="19">
        <f>Clean_Data[[#This Row],[Gross_Profit_EUR]]/Clean_Data[[#This Row],[Revenue_EUR]]</f>
        <v>0.57635444192566154</v>
      </c>
      <c r="T48" s="19">
        <f>Clean_Data[[#This Row],[Revenue_EUR]]/Clean_Data[[#This Row],[Revenue_Target_EUR]]</f>
        <v>1.0994263298382221</v>
      </c>
      <c r="U48" s="19">
        <f>Clean_Data[[#This Row],[Revenue_EUR]]/Clean_Data[[#This Row],[Market_Revenue_EUR]]</f>
        <v>5.8046861057844887E-2</v>
      </c>
      <c r="V48" s="19">
        <f>Clean_Data[[#This Row],[Returns_Units]]/Clean_Data[[#This Row],[Units_Sold]]</f>
        <v>3.7037037037037035E-2</v>
      </c>
      <c r="W48" s="21">
        <f>Clean_Data[[#This Row],[Revenue_EUR]]/Clean_Data[[#This Row],[Marketing_Spend_EUR]]</f>
        <v>18.272303921568628</v>
      </c>
    </row>
    <row r="49" spans="1:23">
      <c r="A49" s="17">
        <v>44927</v>
      </c>
      <c r="B49">
        <v>2023</v>
      </c>
      <c r="C49" s="16" t="s">
        <v>74</v>
      </c>
      <c r="D49" s="16" t="s">
        <v>88</v>
      </c>
      <c r="E49" s="16" t="s">
        <v>87</v>
      </c>
      <c r="F49" s="16" t="s">
        <v>83</v>
      </c>
      <c r="G49" s="16" t="s">
        <v>81</v>
      </c>
      <c r="H49">
        <v>7400.7</v>
      </c>
      <c r="I49">
        <v>7078.97</v>
      </c>
      <c r="J49">
        <v>64</v>
      </c>
      <c r="K49">
        <v>60</v>
      </c>
      <c r="L49">
        <v>3877.56</v>
      </c>
      <c r="M49">
        <v>228.95</v>
      </c>
      <c r="N49">
        <v>100250.41</v>
      </c>
      <c r="O49">
        <v>945</v>
      </c>
      <c r="P49">
        <v>0</v>
      </c>
      <c r="Q49">
        <v>1</v>
      </c>
      <c r="R49" s="25">
        <f>Clean_Data[[#This Row],[Revenue_EUR]]/Clean_Data[[#This Row],[Units_Sold]]</f>
        <v>115.6359375</v>
      </c>
      <c r="S49" s="19">
        <f>Clean_Data[[#This Row],[Gross_Profit_EUR]]/Clean_Data[[#This Row],[Revenue_EUR]]</f>
        <v>0.52394503222668132</v>
      </c>
      <c r="T49" s="19">
        <f>Clean_Data[[#This Row],[Revenue_EUR]]/Clean_Data[[#This Row],[Revenue_Target_EUR]]</f>
        <v>1.0454487022829593</v>
      </c>
      <c r="U49" s="19">
        <f>Clean_Data[[#This Row],[Revenue_EUR]]/Clean_Data[[#This Row],[Market_Revenue_EUR]]</f>
        <v>7.382214197428219E-2</v>
      </c>
      <c r="V49" s="19">
        <f>Clean_Data[[#This Row],[Returns_Units]]/Clean_Data[[#This Row],[Units_Sold]]</f>
        <v>1.5625E-2</v>
      </c>
      <c r="W49" s="21">
        <f>Clean_Data[[#This Row],[Revenue_EUR]]/Clean_Data[[#This Row],[Marketing_Spend_EUR]]</f>
        <v>32.324525005459705</v>
      </c>
    </row>
    <row r="50" spans="1:23">
      <c r="A50" s="17">
        <v>44927</v>
      </c>
      <c r="B50">
        <v>2023</v>
      </c>
      <c r="C50" s="16" t="s">
        <v>74</v>
      </c>
      <c r="D50" s="16" t="s">
        <v>89</v>
      </c>
      <c r="E50" s="16" t="s">
        <v>85</v>
      </c>
      <c r="F50" s="16" t="s">
        <v>77</v>
      </c>
      <c r="G50" s="16" t="s">
        <v>78</v>
      </c>
      <c r="H50">
        <v>230030.33</v>
      </c>
      <c r="I50">
        <v>235900.5</v>
      </c>
      <c r="J50">
        <v>3195</v>
      </c>
      <c r="K50">
        <v>3316</v>
      </c>
      <c r="L50">
        <v>129254.63</v>
      </c>
      <c r="M50">
        <v>3768.08</v>
      </c>
      <c r="N50">
        <v>1538252.82</v>
      </c>
      <c r="O50">
        <v>22566</v>
      </c>
      <c r="P50">
        <v>11</v>
      </c>
      <c r="Q50">
        <v>61</v>
      </c>
      <c r="R50" s="25">
        <f>Clean_Data[[#This Row],[Revenue_EUR]]/Clean_Data[[#This Row],[Units_Sold]]</f>
        <v>71.996973395931136</v>
      </c>
      <c r="S50" s="19">
        <f>Clean_Data[[#This Row],[Gross_Profit_EUR]]/Clean_Data[[#This Row],[Revenue_EUR]]</f>
        <v>0.56190255432837932</v>
      </c>
      <c r="T50" s="19">
        <f>Clean_Data[[#This Row],[Revenue_EUR]]/Clean_Data[[#This Row],[Revenue_Target_EUR]]</f>
        <v>0.9751159069183829</v>
      </c>
      <c r="U50" s="19">
        <f>Clean_Data[[#This Row],[Revenue_EUR]]/Clean_Data[[#This Row],[Market_Revenue_EUR]]</f>
        <v>0.1495400021434708</v>
      </c>
      <c r="V50" s="19">
        <f>Clean_Data[[#This Row],[Returns_Units]]/Clean_Data[[#This Row],[Units_Sold]]</f>
        <v>1.9092331768388107E-2</v>
      </c>
      <c r="W50" s="21">
        <f>Clean_Data[[#This Row],[Revenue_EUR]]/Clean_Data[[#This Row],[Marketing_Spend_EUR]]</f>
        <v>61.04709294919428</v>
      </c>
    </row>
    <row r="51" spans="1:23">
      <c r="A51" s="17">
        <v>44927</v>
      </c>
      <c r="B51">
        <v>2023</v>
      </c>
      <c r="C51" s="16" t="s">
        <v>74</v>
      </c>
      <c r="D51" s="16" t="s">
        <v>89</v>
      </c>
      <c r="E51" s="16" t="s">
        <v>85</v>
      </c>
      <c r="F51" s="16" t="s">
        <v>77</v>
      </c>
      <c r="G51" s="16" t="s">
        <v>79</v>
      </c>
      <c r="H51">
        <v>221809.95</v>
      </c>
      <c r="I51">
        <v>213945.16</v>
      </c>
      <c r="J51">
        <v>1267</v>
      </c>
      <c r="K51">
        <v>1203</v>
      </c>
      <c r="L51">
        <v>147292.01</v>
      </c>
      <c r="M51">
        <v>5979.36</v>
      </c>
      <c r="N51">
        <v>1289230.1599999999</v>
      </c>
      <c r="O51">
        <v>7881</v>
      </c>
      <c r="P51">
        <v>10</v>
      </c>
      <c r="Q51">
        <v>25</v>
      </c>
      <c r="R51" s="25">
        <f>Clean_Data[[#This Row],[Revenue_EUR]]/Clean_Data[[#This Row],[Units_Sold]]</f>
        <v>175.06704814522496</v>
      </c>
      <c r="S51" s="19">
        <f>Clean_Data[[#This Row],[Gross_Profit_EUR]]/Clean_Data[[#This Row],[Revenue_EUR]]</f>
        <v>0.66404599973986744</v>
      </c>
      <c r="T51" s="19">
        <f>Clean_Data[[#This Row],[Revenue_EUR]]/Clean_Data[[#This Row],[Revenue_Target_EUR]]</f>
        <v>1.0367607755183619</v>
      </c>
      <c r="U51" s="19">
        <f>Clean_Data[[#This Row],[Revenue_EUR]]/Clean_Data[[#This Row],[Market_Revenue_EUR]]</f>
        <v>0.17204837187488697</v>
      </c>
      <c r="V51" s="19">
        <f>Clean_Data[[#This Row],[Returns_Units]]/Clean_Data[[#This Row],[Units_Sold]]</f>
        <v>1.973164956590371E-2</v>
      </c>
      <c r="W51" s="21">
        <f>Clean_Data[[#This Row],[Revenue_EUR]]/Clean_Data[[#This Row],[Marketing_Spend_EUR]]</f>
        <v>37.095935016456615</v>
      </c>
    </row>
    <row r="52" spans="1:23">
      <c r="A52" s="17">
        <v>44927</v>
      </c>
      <c r="B52">
        <v>2023</v>
      </c>
      <c r="C52" s="16" t="s">
        <v>74</v>
      </c>
      <c r="D52" s="16" t="s">
        <v>89</v>
      </c>
      <c r="E52" s="16" t="s">
        <v>85</v>
      </c>
      <c r="F52" s="16" t="s">
        <v>77</v>
      </c>
      <c r="G52" s="16" t="s">
        <v>80</v>
      </c>
      <c r="H52">
        <v>50939.56</v>
      </c>
      <c r="I52">
        <v>47589.919999999998</v>
      </c>
      <c r="J52">
        <v>364</v>
      </c>
      <c r="K52">
        <v>335</v>
      </c>
      <c r="L52">
        <v>34938.35</v>
      </c>
      <c r="M52">
        <v>2666.74</v>
      </c>
      <c r="N52">
        <v>387948.02</v>
      </c>
      <c r="O52">
        <v>2940</v>
      </c>
      <c r="P52">
        <v>3</v>
      </c>
      <c r="Q52">
        <v>6</v>
      </c>
      <c r="R52" s="25">
        <f>Clean_Data[[#This Row],[Revenue_EUR]]/Clean_Data[[#This Row],[Units_Sold]]</f>
        <v>139.94384615384615</v>
      </c>
      <c r="S52" s="19">
        <f>Clean_Data[[#This Row],[Gross_Profit_EUR]]/Clean_Data[[#This Row],[Revenue_EUR]]</f>
        <v>0.68587851956318424</v>
      </c>
      <c r="T52" s="19">
        <f>Clean_Data[[#This Row],[Revenue_EUR]]/Clean_Data[[#This Row],[Revenue_Target_EUR]]</f>
        <v>1.0703854933986021</v>
      </c>
      <c r="U52" s="19">
        <f>Clean_Data[[#This Row],[Revenue_EUR]]/Clean_Data[[#This Row],[Market_Revenue_EUR]]</f>
        <v>0.13130511659783697</v>
      </c>
      <c r="V52" s="19">
        <f>Clean_Data[[#This Row],[Returns_Units]]/Clean_Data[[#This Row],[Units_Sold]]</f>
        <v>1.6483516483516484E-2</v>
      </c>
      <c r="W52" s="21">
        <f>Clean_Data[[#This Row],[Revenue_EUR]]/Clean_Data[[#This Row],[Marketing_Spend_EUR]]</f>
        <v>19.101809700233243</v>
      </c>
    </row>
    <row r="53" spans="1:23">
      <c r="A53" s="17">
        <v>44927</v>
      </c>
      <c r="B53">
        <v>2023</v>
      </c>
      <c r="C53" s="16" t="s">
        <v>74</v>
      </c>
      <c r="D53" s="16" t="s">
        <v>89</v>
      </c>
      <c r="E53" s="16" t="s">
        <v>85</v>
      </c>
      <c r="F53" s="16" t="s">
        <v>77</v>
      </c>
      <c r="G53" s="16" t="s">
        <v>81</v>
      </c>
      <c r="H53">
        <v>80487</v>
      </c>
      <c r="I53">
        <v>75923.53</v>
      </c>
      <c r="J53">
        <v>700</v>
      </c>
      <c r="K53">
        <v>667</v>
      </c>
      <c r="L53">
        <v>49901.04</v>
      </c>
      <c r="M53">
        <v>2304.37</v>
      </c>
      <c r="N53">
        <v>553829.84</v>
      </c>
      <c r="O53">
        <v>5073</v>
      </c>
      <c r="P53">
        <v>3</v>
      </c>
      <c r="Q53">
        <v>8</v>
      </c>
      <c r="R53" s="25">
        <f>Clean_Data[[#This Row],[Revenue_EUR]]/Clean_Data[[#This Row],[Units_Sold]]</f>
        <v>114.98142857142857</v>
      </c>
      <c r="S53" s="19">
        <f>Clean_Data[[#This Row],[Gross_Profit_EUR]]/Clean_Data[[#This Row],[Revenue_EUR]]</f>
        <v>0.61998881806999884</v>
      </c>
      <c r="T53" s="19">
        <f>Clean_Data[[#This Row],[Revenue_EUR]]/Clean_Data[[#This Row],[Revenue_Target_EUR]]</f>
        <v>1.0601061357394737</v>
      </c>
      <c r="U53" s="19">
        <f>Clean_Data[[#This Row],[Revenue_EUR]]/Clean_Data[[#This Row],[Market_Revenue_EUR]]</f>
        <v>0.14532803071788261</v>
      </c>
      <c r="V53" s="19">
        <f>Clean_Data[[#This Row],[Returns_Units]]/Clean_Data[[#This Row],[Units_Sold]]</f>
        <v>1.1428571428571429E-2</v>
      </c>
      <c r="W53" s="21">
        <f>Clean_Data[[#This Row],[Revenue_EUR]]/Clean_Data[[#This Row],[Marketing_Spend_EUR]]</f>
        <v>34.927984655242</v>
      </c>
    </row>
    <row r="54" spans="1:23">
      <c r="A54" s="17">
        <v>44927</v>
      </c>
      <c r="B54">
        <v>2023</v>
      </c>
      <c r="C54" s="16" t="s">
        <v>74</v>
      </c>
      <c r="D54" s="16" t="s">
        <v>89</v>
      </c>
      <c r="E54" s="16" t="s">
        <v>85</v>
      </c>
      <c r="F54" s="16" t="s">
        <v>82</v>
      </c>
      <c r="G54" s="16" t="s">
        <v>78</v>
      </c>
      <c r="H54">
        <v>184842.09</v>
      </c>
      <c r="I54">
        <v>180012.96</v>
      </c>
      <c r="J54">
        <v>2567</v>
      </c>
      <c r="K54">
        <v>2541</v>
      </c>
      <c r="L54">
        <v>96551.9</v>
      </c>
      <c r="M54">
        <v>3355.51</v>
      </c>
      <c r="N54">
        <v>1444750.35</v>
      </c>
      <c r="O54">
        <v>21383</v>
      </c>
      <c r="P54">
        <v>8</v>
      </c>
      <c r="Q54">
        <v>53</v>
      </c>
      <c r="R54" s="25">
        <f>Clean_Data[[#This Row],[Revenue_EUR]]/Clean_Data[[#This Row],[Units_Sold]]</f>
        <v>72.007047136735494</v>
      </c>
      <c r="S54" s="19">
        <f>Clean_Data[[#This Row],[Gross_Profit_EUR]]/Clean_Data[[#This Row],[Revenue_EUR]]</f>
        <v>0.52234802149229109</v>
      </c>
      <c r="T54" s="19">
        <f>Clean_Data[[#This Row],[Revenue_EUR]]/Clean_Data[[#This Row],[Revenue_Target_EUR]]</f>
        <v>1.026826568487069</v>
      </c>
      <c r="U54" s="19">
        <f>Clean_Data[[#This Row],[Revenue_EUR]]/Clean_Data[[#This Row],[Market_Revenue_EUR]]</f>
        <v>0.12794050543057489</v>
      </c>
      <c r="V54" s="19">
        <f>Clean_Data[[#This Row],[Returns_Units]]/Clean_Data[[#This Row],[Units_Sold]]</f>
        <v>2.0646669263731984E-2</v>
      </c>
      <c r="W54" s="21">
        <f>Clean_Data[[#This Row],[Revenue_EUR]]/Clean_Data[[#This Row],[Marketing_Spend_EUR]]</f>
        <v>55.086138917780005</v>
      </c>
    </row>
    <row r="55" spans="1:23">
      <c r="A55" s="17">
        <v>44927</v>
      </c>
      <c r="B55">
        <v>2023</v>
      </c>
      <c r="C55" s="16" t="s">
        <v>74</v>
      </c>
      <c r="D55" s="16" t="s">
        <v>89</v>
      </c>
      <c r="E55" s="16" t="s">
        <v>85</v>
      </c>
      <c r="F55" s="16" t="s">
        <v>82</v>
      </c>
      <c r="G55" s="16" t="s">
        <v>79</v>
      </c>
      <c r="H55">
        <v>191603.83</v>
      </c>
      <c r="I55">
        <v>181734.76</v>
      </c>
      <c r="J55">
        <v>1095</v>
      </c>
      <c r="K55">
        <v>1031</v>
      </c>
      <c r="L55">
        <v>118022.05</v>
      </c>
      <c r="M55">
        <v>4675.5</v>
      </c>
      <c r="N55">
        <v>1134187.55</v>
      </c>
      <c r="O55">
        <v>6645</v>
      </c>
      <c r="P55">
        <v>10</v>
      </c>
      <c r="Q55">
        <v>22</v>
      </c>
      <c r="R55" s="25">
        <f>Clean_Data[[#This Row],[Revenue_EUR]]/Clean_Data[[#This Row],[Units_Sold]]</f>
        <v>174.98066666666665</v>
      </c>
      <c r="S55" s="19">
        <f>Clean_Data[[#This Row],[Gross_Profit_EUR]]/Clean_Data[[#This Row],[Revenue_EUR]]</f>
        <v>0.61596915886284742</v>
      </c>
      <c r="T55" s="19">
        <f>Clean_Data[[#This Row],[Revenue_EUR]]/Clean_Data[[#This Row],[Revenue_Target_EUR]]</f>
        <v>1.0543048011288538</v>
      </c>
      <c r="U55" s="19">
        <f>Clean_Data[[#This Row],[Revenue_EUR]]/Clean_Data[[#This Row],[Market_Revenue_EUR]]</f>
        <v>0.16893487324913767</v>
      </c>
      <c r="V55" s="19">
        <f>Clean_Data[[#This Row],[Returns_Units]]/Clean_Data[[#This Row],[Units_Sold]]</f>
        <v>2.0091324200913242E-2</v>
      </c>
      <c r="W55" s="21">
        <f>Clean_Data[[#This Row],[Revenue_EUR]]/Clean_Data[[#This Row],[Marketing_Spend_EUR]]</f>
        <v>40.98039354079777</v>
      </c>
    </row>
    <row r="56" spans="1:23">
      <c r="A56" s="17">
        <v>44927</v>
      </c>
      <c r="B56">
        <v>2023</v>
      </c>
      <c r="C56" s="16" t="s">
        <v>74</v>
      </c>
      <c r="D56" s="16" t="s">
        <v>89</v>
      </c>
      <c r="E56" s="16" t="s">
        <v>85</v>
      </c>
      <c r="F56" s="16" t="s">
        <v>82</v>
      </c>
      <c r="G56" s="16" t="s">
        <v>80</v>
      </c>
      <c r="H56">
        <v>42062.54</v>
      </c>
      <c r="I56">
        <v>39415.99</v>
      </c>
      <c r="J56">
        <v>300</v>
      </c>
      <c r="K56">
        <v>285</v>
      </c>
      <c r="L56">
        <v>26965.71</v>
      </c>
      <c r="M56">
        <v>2361.21</v>
      </c>
      <c r="N56">
        <v>336207.74</v>
      </c>
      <c r="O56">
        <v>2629</v>
      </c>
      <c r="P56">
        <v>2</v>
      </c>
      <c r="Q56">
        <v>3</v>
      </c>
      <c r="R56" s="25">
        <f>Clean_Data[[#This Row],[Revenue_EUR]]/Clean_Data[[#This Row],[Units_Sold]]</f>
        <v>140.20846666666668</v>
      </c>
      <c r="S56" s="19">
        <f>Clean_Data[[#This Row],[Gross_Profit_EUR]]/Clean_Data[[#This Row],[Revenue_EUR]]</f>
        <v>0.64108610654515863</v>
      </c>
      <c r="T56" s="19">
        <f>Clean_Data[[#This Row],[Revenue_EUR]]/Clean_Data[[#This Row],[Revenue_Target_EUR]]</f>
        <v>1.0671440702110997</v>
      </c>
      <c r="U56" s="19">
        <f>Clean_Data[[#This Row],[Revenue_EUR]]/Clean_Data[[#This Row],[Market_Revenue_EUR]]</f>
        <v>0.12510877947069274</v>
      </c>
      <c r="V56" s="19">
        <f>Clean_Data[[#This Row],[Returns_Units]]/Clean_Data[[#This Row],[Units_Sold]]</f>
        <v>0.01</v>
      </c>
      <c r="W56" s="21">
        <f>Clean_Data[[#This Row],[Revenue_EUR]]/Clean_Data[[#This Row],[Marketing_Spend_EUR]]</f>
        <v>17.813976732268625</v>
      </c>
    </row>
    <row r="57" spans="1:23">
      <c r="A57" s="17">
        <v>44927</v>
      </c>
      <c r="B57">
        <v>2023</v>
      </c>
      <c r="C57" s="16" t="s">
        <v>74</v>
      </c>
      <c r="D57" s="16" t="s">
        <v>89</v>
      </c>
      <c r="E57" s="16" t="s">
        <v>85</v>
      </c>
      <c r="F57" s="16" t="s">
        <v>82</v>
      </c>
      <c r="G57" s="16" t="s">
        <v>81</v>
      </c>
      <c r="H57">
        <v>74206.78</v>
      </c>
      <c r="I57">
        <v>75324.55</v>
      </c>
      <c r="J57">
        <v>645</v>
      </c>
      <c r="K57">
        <v>666</v>
      </c>
      <c r="L57">
        <v>42754.36</v>
      </c>
      <c r="M57">
        <v>2211.6799999999998</v>
      </c>
      <c r="N57">
        <v>514874.59</v>
      </c>
      <c r="O57">
        <v>4781</v>
      </c>
      <c r="P57">
        <v>3</v>
      </c>
      <c r="Q57">
        <v>9</v>
      </c>
      <c r="R57" s="25">
        <f>Clean_Data[[#This Row],[Revenue_EUR]]/Clean_Data[[#This Row],[Units_Sold]]</f>
        <v>115.04927131782945</v>
      </c>
      <c r="S57" s="19">
        <f>Clean_Data[[#This Row],[Gross_Profit_EUR]]/Clean_Data[[#This Row],[Revenue_EUR]]</f>
        <v>0.57615166700401232</v>
      </c>
      <c r="T57" s="19">
        <f>Clean_Data[[#This Row],[Revenue_EUR]]/Clean_Data[[#This Row],[Revenue_Target_EUR]]</f>
        <v>0.98516061496550589</v>
      </c>
      <c r="U57" s="19">
        <f>Clean_Data[[#This Row],[Revenue_EUR]]/Clean_Data[[#This Row],[Market_Revenue_EUR]]</f>
        <v>0.14412593171475019</v>
      </c>
      <c r="V57" s="19">
        <f>Clean_Data[[#This Row],[Returns_Units]]/Clean_Data[[#This Row],[Units_Sold]]</f>
        <v>1.3953488372093023E-2</v>
      </c>
      <c r="W57" s="21">
        <f>Clean_Data[[#This Row],[Revenue_EUR]]/Clean_Data[[#This Row],[Marketing_Spend_EUR]]</f>
        <v>33.552222744700863</v>
      </c>
    </row>
    <row r="58" spans="1:23">
      <c r="A58" s="17">
        <v>44927</v>
      </c>
      <c r="B58">
        <v>2023</v>
      </c>
      <c r="C58" s="16" t="s">
        <v>74</v>
      </c>
      <c r="D58" s="16" t="s">
        <v>89</v>
      </c>
      <c r="E58" s="16" t="s">
        <v>85</v>
      </c>
      <c r="F58" s="16" t="s">
        <v>83</v>
      </c>
      <c r="G58" s="16" t="s">
        <v>78</v>
      </c>
      <c r="H58">
        <v>18777.63</v>
      </c>
      <c r="I58">
        <v>19165.580000000002</v>
      </c>
      <c r="J58">
        <v>261</v>
      </c>
      <c r="K58">
        <v>271</v>
      </c>
      <c r="L58">
        <v>8825.61</v>
      </c>
      <c r="M58">
        <v>335.41</v>
      </c>
      <c r="N58">
        <v>189932</v>
      </c>
      <c r="O58">
        <v>2759</v>
      </c>
      <c r="P58">
        <v>1</v>
      </c>
      <c r="Q58">
        <v>5</v>
      </c>
      <c r="R58" s="25">
        <f>Clean_Data[[#This Row],[Revenue_EUR]]/Clean_Data[[#This Row],[Units_Sold]]</f>
        <v>71.944942528735638</v>
      </c>
      <c r="S58" s="19">
        <f>Clean_Data[[#This Row],[Gross_Profit_EUR]]/Clean_Data[[#This Row],[Revenue_EUR]]</f>
        <v>0.47000659827677932</v>
      </c>
      <c r="T58" s="19">
        <f>Clean_Data[[#This Row],[Revenue_EUR]]/Clean_Data[[#This Row],[Revenue_Target_EUR]]</f>
        <v>0.97975798280041615</v>
      </c>
      <c r="U58" s="19">
        <f>Clean_Data[[#This Row],[Revenue_EUR]]/Clean_Data[[#This Row],[Market_Revenue_EUR]]</f>
        <v>9.886501484741908E-2</v>
      </c>
      <c r="V58" s="19">
        <f>Clean_Data[[#This Row],[Returns_Units]]/Clean_Data[[#This Row],[Units_Sold]]</f>
        <v>1.9157088122605363E-2</v>
      </c>
      <c r="W58" s="21">
        <f>Clean_Data[[#This Row],[Revenue_EUR]]/Clean_Data[[#This Row],[Marketing_Spend_EUR]]</f>
        <v>55.984109000924242</v>
      </c>
    </row>
    <row r="59" spans="1:23">
      <c r="A59" s="17">
        <v>44927</v>
      </c>
      <c r="B59">
        <v>2023</v>
      </c>
      <c r="C59" s="16" t="s">
        <v>74</v>
      </c>
      <c r="D59" s="16" t="s">
        <v>89</v>
      </c>
      <c r="E59" s="16" t="s">
        <v>85</v>
      </c>
      <c r="F59" s="16" t="s">
        <v>83</v>
      </c>
      <c r="G59" s="16" t="s">
        <v>79</v>
      </c>
      <c r="H59">
        <v>18457.73</v>
      </c>
      <c r="I59">
        <v>17395.77</v>
      </c>
      <c r="J59">
        <v>105</v>
      </c>
      <c r="K59">
        <v>98</v>
      </c>
      <c r="L59">
        <v>10334.86</v>
      </c>
      <c r="M59">
        <v>438.58</v>
      </c>
      <c r="N59">
        <v>153600.20000000001</v>
      </c>
      <c r="O59">
        <v>959</v>
      </c>
      <c r="P59">
        <v>1</v>
      </c>
      <c r="Q59">
        <v>4</v>
      </c>
      <c r="R59" s="25">
        <f>Clean_Data[[#This Row],[Revenue_EUR]]/Clean_Data[[#This Row],[Units_Sold]]</f>
        <v>175.78790476190477</v>
      </c>
      <c r="S59" s="19">
        <f>Clean_Data[[#This Row],[Gross_Profit_EUR]]/Clean_Data[[#This Row],[Revenue_EUR]]</f>
        <v>0.55992042358404859</v>
      </c>
      <c r="T59" s="19">
        <f>Clean_Data[[#This Row],[Revenue_EUR]]/Clean_Data[[#This Row],[Revenue_Target_EUR]]</f>
        <v>1.0610470246502455</v>
      </c>
      <c r="U59" s="19">
        <f>Clean_Data[[#This Row],[Revenue_EUR]]/Clean_Data[[#This Row],[Market_Revenue_EUR]]</f>
        <v>0.12016735655292114</v>
      </c>
      <c r="V59" s="19">
        <f>Clean_Data[[#This Row],[Returns_Units]]/Clean_Data[[#This Row],[Units_Sold]]</f>
        <v>3.8095238095238099E-2</v>
      </c>
      <c r="W59" s="21">
        <f>Clean_Data[[#This Row],[Revenue_EUR]]/Clean_Data[[#This Row],[Marketing_Spend_EUR]]</f>
        <v>42.085206803775826</v>
      </c>
    </row>
    <row r="60" spans="1:23">
      <c r="A60" s="17">
        <v>44927</v>
      </c>
      <c r="B60">
        <v>2023</v>
      </c>
      <c r="C60" s="16" t="s">
        <v>74</v>
      </c>
      <c r="D60" s="16" t="s">
        <v>89</v>
      </c>
      <c r="E60" s="16" t="s">
        <v>85</v>
      </c>
      <c r="F60" s="16" t="s">
        <v>83</v>
      </c>
      <c r="G60" s="16" t="s">
        <v>80</v>
      </c>
      <c r="H60">
        <v>4301.37</v>
      </c>
      <c r="I60">
        <v>4130.92</v>
      </c>
      <c r="J60">
        <v>31</v>
      </c>
      <c r="K60">
        <v>30</v>
      </c>
      <c r="L60">
        <v>2509.61</v>
      </c>
      <c r="M60">
        <v>248.6</v>
      </c>
      <c r="N60">
        <v>47564.54</v>
      </c>
      <c r="O60">
        <v>381</v>
      </c>
      <c r="P60">
        <v>0</v>
      </c>
      <c r="Q60">
        <v>0</v>
      </c>
      <c r="R60" s="25">
        <f>Clean_Data[[#This Row],[Revenue_EUR]]/Clean_Data[[#This Row],[Units_Sold]]</f>
        <v>138.75387096774193</v>
      </c>
      <c r="S60" s="19">
        <f>Clean_Data[[#This Row],[Gross_Profit_EUR]]/Clean_Data[[#This Row],[Revenue_EUR]]</f>
        <v>0.58344434447629479</v>
      </c>
      <c r="T60" s="19">
        <f>Clean_Data[[#This Row],[Revenue_EUR]]/Clean_Data[[#This Row],[Revenue_Target_EUR]]</f>
        <v>1.0412619949067035</v>
      </c>
      <c r="U60" s="19">
        <f>Clean_Data[[#This Row],[Revenue_EUR]]/Clean_Data[[#This Row],[Market_Revenue_EUR]]</f>
        <v>9.0432284218453493E-2</v>
      </c>
      <c r="V60" s="19">
        <f>Clean_Data[[#This Row],[Returns_Units]]/Clean_Data[[#This Row],[Units_Sold]]</f>
        <v>0</v>
      </c>
      <c r="W60" s="21">
        <f>Clean_Data[[#This Row],[Revenue_EUR]]/Clean_Data[[#This Row],[Marketing_Spend_EUR]]</f>
        <v>17.302373290426388</v>
      </c>
    </row>
    <row r="61" spans="1:23">
      <c r="A61" s="17">
        <v>44927</v>
      </c>
      <c r="B61">
        <v>2023</v>
      </c>
      <c r="C61" s="16" t="s">
        <v>74</v>
      </c>
      <c r="D61" s="16" t="s">
        <v>89</v>
      </c>
      <c r="E61" s="16" t="s">
        <v>85</v>
      </c>
      <c r="F61" s="16" t="s">
        <v>83</v>
      </c>
      <c r="G61" s="16" t="s">
        <v>81</v>
      </c>
      <c r="H61">
        <v>7558.72</v>
      </c>
      <c r="I61">
        <v>7377.16</v>
      </c>
      <c r="J61">
        <v>66</v>
      </c>
      <c r="K61">
        <v>65</v>
      </c>
      <c r="L61">
        <v>3957.24</v>
      </c>
      <c r="M61">
        <v>235.81</v>
      </c>
      <c r="N61">
        <v>71455.75</v>
      </c>
      <c r="O61">
        <v>697</v>
      </c>
      <c r="P61">
        <v>0</v>
      </c>
      <c r="Q61">
        <v>2</v>
      </c>
      <c r="R61" s="25">
        <f>Clean_Data[[#This Row],[Revenue_EUR]]/Clean_Data[[#This Row],[Units_Sold]]</f>
        <v>114.52606060606061</v>
      </c>
      <c r="S61" s="19">
        <f>Clean_Data[[#This Row],[Gross_Profit_EUR]]/Clean_Data[[#This Row],[Revenue_EUR]]</f>
        <v>0.52353308496676676</v>
      </c>
      <c r="T61" s="19">
        <f>Clean_Data[[#This Row],[Revenue_EUR]]/Clean_Data[[#This Row],[Revenue_Target_EUR]]</f>
        <v>1.0246110969532991</v>
      </c>
      <c r="U61" s="19">
        <f>Clean_Data[[#This Row],[Revenue_EUR]]/Clean_Data[[#This Row],[Market_Revenue_EUR]]</f>
        <v>0.1057818300136798</v>
      </c>
      <c r="V61" s="19">
        <f>Clean_Data[[#This Row],[Returns_Units]]/Clean_Data[[#This Row],[Units_Sold]]</f>
        <v>3.0303030303030304E-2</v>
      </c>
      <c r="W61" s="21">
        <f>Clean_Data[[#This Row],[Revenue_EUR]]/Clean_Data[[#This Row],[Marketing_Spend_EUR]]</f>
        <v>32.054280988931765</v>
      </c>
    </row>
    <row r="62" spans="1:23">
      <c r="A62" s="17">
        <v>44927</v>
      </c>
      <c r="B62">
        <v>2023</v>
      </c>
      <c r="C62" s="16" t="s">
        <v>74</v>
      </c>
      <c r="D62" s="16" t="s">
        <v>90</v>
      </c>
      <c r="E62" s="16" t="s">
        <v>91</v>
      </c>
      <c r="F62" s="16" t="s">
        <v>77</v>
      </c>
      <c r="G62" s="16" t="s">
        <v>78</v>
      </c>
      <c r="H62">
        <v>190755.73</v>
      </c>
      <c r="I62">
        <v>182292.06</v>
      </c>
      <c r="J62">
        <v>2649</v>
      </c>
      <c r="K62">
        <v>2528</v>
      </c>
      <c r="L62">
        <v>105868.9</v>
      </c>
      <c r="M62">
        <v>3107.88</v>
      </c>
      <c r="N62">
        <v>2024424.04</v>
      </c>
      <c r="O62">
        <v>29550</v>
      </c>
      <c r="P62">
        <v>11</v>
      </c>
      <c r="Q62">
        <v>36</v>
      </c>
      <c r="R62" s="25">
        <f>Clean_Data[[#This Row],[Revenue_EUR]]/Clean_Data[[#This Row],[Units_Sold]]</f>
        <v>72.010468101170261</v>
      </c>
      <c r="S62" s="19">
        <f>Clean_Data[[#This Row],[Gross_Profit_EUR]]/Clean_Data[[#This Row],[Revenue_EUR]]</f>
        <v>0.55499722079121816</v>
      </c>
      <c r="T62" s="19">
        <f>Clean_Data[[#This Row],[Revenue_EUR]]/Clean_Data[[#This Row],[Revenue_Target_EUR]]</f>
        <v>1.0464291752476769</v>
      </c>
      <c r="U62" s="19">
        <f>Clean_Data[[#This Row],[Revenue_EUR]]/Clean_Data[[#This Row],[Market_Revenue_EUR]]</f>
        <v>9.4227161025019254E-2</v>
      </c>
      <c r="V62" s="19">
        <f>Clean_Data[[#This Row],[Returns_Units]]/Clean_Data[[#This Row],[Units_Sold]]</f>
        <v>1.3590033975084938E-2</v>
      </c>
      <c r="W62" s="21">
        <f>Clean_Data[[#This Row],[Revenue_EUR]]/Clean_Data[[#This Row],[Marketing_Spend_EUR]]</f>
        <v>61.378087313538494</v>
      </c>
    </row>
    <row r="63" spans="1:23">
      <c r="A63" s="17">
        <v>44927</v>
      </c>
      <c r="B63">
        <v>2023</v>
      </c>
      <c r="C63" s="16" t="s">
        <v>74</v>
      </c>
      <c r="D63" s="16" t="s">
        <v>90</v>
      </c>
      <c r="E63" s="16" t="s">
        <v>91</v>
      </c>
      <c r="F63" s="16" t="s">
        <v>77</v>
      </c>
      <c r="G63" s="16" t="s">
        <v>79</v>
      </c>
      <c r="H63">
        <v>164148.25</v>
      </c>
      <c r="I63">
        <v>147547.75</v>
      </c>
      <c r="J63">
        <v>938</v>
      </c>
      <c r="K63">
        <v>846</v>
      </c>
      <c r="L63">
        <v>107960.48</v>
      </c>
      <c r="M63">
        <v>3776.97</v>
      </c>
      <c r="N63">
        <v>1498389.64</v>
      </c>
      <c r="O63">
        <v>8751</v>
      </c>
      <c r="P63">
        <v>8</v>
      </c>
      <c r="Q63">
        <v>9</v>
      </c>
      <c r="R63" s="25">
        <f>Clean_Data[[#This Row],[Revenue_EUR]]/Clean_Data[[#This Row],[Units_Sold]]</f>
        <v>174.99813432835822</v>
      </c>
      <c r="S63" s="19">
        <f>Clean_Data[[#This Row],[Gross_Profit_EUR]]/Clean_Data[[#This Row],[Revenue_EUR]]</f>
        <v>0.65770107204919936</v>
      </c>
      <c r="T63" s="19">
        <f>Clean_Data[[#This Row],[Revenue_EUR]]/Clean_Data[[#This Row],[Revenue_Target_EUR]]</f>
        <v>1.1125093401966482</v>
      </c>
      <c r="U63" s="19">
        <f>Clean_Data[[#This Row],[Revenue_EUR]]/Clean_Data[[#This Row],[Market_Revenue_EUR]]</f>
        <v>0.10954977638526653</v>
      </c>
      <c r="V63" s="19">
        <f>Clean_Data[[#This Row],[Returns_Units]]/Clean_Data[[#This Row],[Units_Sold]]</f>
        <v>9.5948827292110881E-3</v>
      </c>
      <c r="W63" s="21">
        <f>Clean_Data[[#This Row],[Revenue_EUR]]/Clean_Data[[#This Row],[Marketing_Spend_EUR]]</f>
        <v>43.460300187716612</v>
      </c>
    </row>
    <row r="64" spans="1:23">
      <c r="A64" s="17">
        <v>44927</v>
      </c>
      <c r="B64">
        <v>2023</v>
      </c>
      <c r="C64" s="16" t="s">
        <v>74</v>
      </c>
      <c r="D64" s="16" t="s">
        <v>90</v>
      </c>
      <c r="E64" s="16" t="s">
        <v>91</v>
      </c>
      <c r="F64" s="16" t="s">
        <v>77</v>
      </c>
      <c r="G64" s="16" t="s">
        <v>80</v>
      </c>
      <c r="H64">
        <v>42446.32</v>
      </c>
      <c r="I64">
        <v>37796.93</v>
      </c>
      <c r="J64">
        <v>303</v>
      </c>
      <c r="K64">
        <v>274</v>
      </c>
      <c r="L64">
        <v>29072.55</v>
      </c>
      <c r="M64">
        <v>2274.12</v>
      </c>
      <c r="N64">
        <v>480627.09</v>
      </c>
      <c r="O64">
        <v>3855</v>
      </c>
      <c r="P64">
        <v>2</v>
      </c>
      <c r="Q64">
        <v>6</v>
      </c>
      <c r="R64" s="25">
        <f>Clean_Data[[#This Row],[Revenue_EUR]]/Clean_Data[[#This Row],[Units_Sold]]</f>
        <v>140.08686468646866</v>
      </c>
      <c r="S64" s="19">
        <f>Clean_Data[[#This Row],[Gross_Profit_EUR]]/Clean_Data[[#This Row],[Revenue_EUR]]</f>
        <v>0.68492510069188561</v>
      </c>
      <c r="T64" s="19">
        <f>Clean_Data[[#This Row],[Revenue_EUR]]/Clean_Data[[#This Row],[Revenue_Target_EUR]]</f>
        <v>1.1230097259221847</v>
      </c>
      <c r="U64" s="19">
        <f>Clean_Data[[#This Row],[Revenue_EUR]]/Clean_Data[[#This Row],[Market_Revenue_EUR]]</f>
        <v>8.8314456016201665E-2</v>
      </c>
      <c r="V64" s="19">
        <f>Clean_Data[[#This Row],[Returns_Units]]/Clean_Data[[#This Row],[Units_Sold]]</f>
        <v>1.9801980198019802E-2</v>
      </c>
      <c r="W64" s="21">
        <f>Clean_Data[[#This Row],[Revenue_EUR]]/Clean_Data[[#This Row],[Marketing_Spend_EUR]]</f>
        <v>18.664942922976799</v>
      </c>
    </row>
    <row r="65" spans="1:23">
      <c r="A65" s="17">
        <v>44927</v>
      </c>
      <c r="B65">
        <v>2023</v>
      </c>
      <c r="C65" s="16" t="s">
        <v>74</v>
      </c>
      <c r="D65" s="16" t="s">
        <v>90</v>
      </c>
      <c r="E65" s="16" t="s">
        <v>91</v>
      </c>
      <c r="F65" s="16" t="s">
        <v>77</v>
      </c>
      <c r="G65" s="16" t="s">
        <v>81</v>
      </c>
      <c r="H65">
        <v>71606.37</v>
      </c>
      <c r="I65">
        <v>70358.66</v>
      </c>
      <c r="J65">
        <v>623</v>
      </c>
      <c r="K65">
        <v>619</v>
      </c>
      <c r="L65">
        <v>45123</v>
      </c>
      <c r="M65">
        <v>2237.2600000000002</v>
      </c>
      <c r="N65">
        <v>730988.42</v>
      </c>
      <c r="O65">
        <v>6616</v>
      </c>
      <c r="P65">
        <v>4</v>
      </c>
      <c r="Q65">
        <v>7</v>
      </c>
      <c r="R65" s="25">
        <f>Clean_Data[[#This Row],[Revenue_EUR]]/Clean_Data[[#This Row],[Units_Sold]]</f>
        <v>114.93799357945424</v>
      </c>
      <c r="S65" s="19">
        <f>Clean_Data[[#This Row],[Gross_Profit_EUR]]/Clean_Data[[#This Row],[Revenue_EUR]]</f>
        <v>0.63015343467347951</v>
      </c>
      <c r="T65" s="19">
        <f>Clean_Data[[#This Row],[Revenue_EUR]]/Clean_Data[[#This Row],[Revenue_Target_EUR]]</f>
        <v>1.0177335668416652</v>
      </c>
      <c r="U65" s="19">
        <f>Clean_Data[[#This Row],[Revenue_EUR]]/Clean_Data[[#This Row],[Market_Revenue_EUR]]</f>
        <v>9.7958282293993101E-2</v>
      </c>
      <c r="V65" s="19">
        <f>Clean_Data[[#This Row],[Returns_Units]]/Clean_Data[[#This Row],[Units_Sold]]</f>
        <v>1.1235955056179775E-2</v>
      </c>
      <c r="W65" s="21">
        <f>Clean_Data[[#This Row],[Revenue_EUR]]/Clean_Data[[#This Row],[Marketing_Spend_EUR]]</f>
        <v>32.006280003218215</v>
      </c>
    </row>
    <row r="66" spans="1:23">
      <c r="A66" s="17">
        <v>44927</v>
      </c>
      <c r="B66">
        <v>2023</v>
      </c>
      <c r="C66" s="16" t="s">
        <v>74</v>
      </c>
      <c r="D66" s="16" t="s">
        <v>90</v>
      </c>
      <c r="E66" s="16" t="s">
        <v>91</v>
      </c>
      <c r="F66" s="16" t="s">
        <v>82</v>
      </c>
      <c r="G66" s="16" t="s">
        <v>78</v>
      </c>
      <c r="H66">
        <v>151172.20000000001</v>
      </c>
      <c r="I66">
        <v>143945.72</v>
      </c>
      <c r="J66">
        <v>2100</v>
      </c>
      <c r="K66">
        <v>2000</v>
      </c>
      <c r="L66">
        <v>79030.960000000006</v>
      </c>
      <c r="M66">
        <v>2846.83</v>
      </c>
      <c r="N66">
        <v>1782025.44</v>
      </c>
      <c r="O66">
        <v>25564</v>
      </c>
      <c r="P66">
        <v>8</v>
      </c>
      <c r="Q66">
        <v>19</v>
      </c>
      <c r="R66" s="25">
        <f>Clean_Data[[#This Row],[Revenue_EUR]]/Clean_Data[[#This Row],[Units_Sold]]</f>
        <v>71.986761904761906</v>
      </c>
      <c r="S66" s="19">
        <f>Clean_Data[[#This Row],[Gross_Profit_EUR]]/Clean_Data[[#This Row],[Revenue_EUR]]</f>
        <v>0.52278765540224992</v>
      </c>
      <c r="T66" s="19">
        <f>Clean_Data[[#This Row],[Revenue_EUR]]/Clean_Data[[#This Row],[Revenue_Target_EUR]]</f>
        <v>1.050202812560179</v>
      </c>
      <c r="U66" s="19">
        <f>Clean_Data[[#This Row],[Revenue_EUR]]/Clean_Data[[#This Row],[Market_Revenue_EUR]]</f>
        <v>8.4831673334584953E-2</v>
      </c>
      <c r="V66" s="19">
        <f>Clean_Data[[#This Row],[Returns_Units]]/Clean_Data[[#This Row],[Units_Sold]]</f>
        <v>9.0476190476190474E-3</v>
      </c>
      <c r="W66" s="21">
        <f>Clean_Data[[#This Row],[Revenue_EUR]]/Clean_Data[[#This Row],[Marketing_Spend_EUR]]</f>
        <v>53.101941457691545</v>
      </c>
    </row>
    <row r="67" spans="1:23">
      <c r="A67" s="17">
        <v>44927</v>
      </c>
      <c r="B67">
        <v>2023</v>
      </c>
      <c r="C67" s="16" t="s">
        <v>74</v>
      </c>
      <c r="D67" s="16" t="s">
        <v>90</v>
      </c>
      <c r="E67" s="16" t="s">
        <v>91</v>
      </c>
      <c r="F67" s="16" t="s">
        <v>82</v>
      </c>
      <c r="G67" s="16" t="s">
        <v>79</v>
      </c>
      <c r="H67">
        <v>138873.64000000001</v>
      </c>
      <c r="I67">
        <v>127561.58</v>
      </c>
      <c r="J67">
        <v>794</v>
      </c>
      <c r="K67">
        <v>742</v>
      </c>
      <c r="L67">
        <v>85146.58</v>
      </c>
      <c r="M67">
        <v>3387.81</v>
      </c>
      <c r="N67">
        <v>1367296.72</v>
      </c>
      <c r="O67">
        <v>8141</v>
      </c>
      <c r="P67">
        <v>6</v>
      </c>
      <c r="Q67">
        <v>9</v>
      </c>
      <c r="R67" s="25">
        <f>Clean_Data[[#This Row],[Revenue_EUR]]/Clean_Data[[#This Row],[Units_Sold]]</f>
        <v>174.90382871536525</v>
      </c>
      <c r="S67" s="19">
        <f>Clean_Data[[#This Row],[Gross_Profit_EUR]]/Clean_Data[[#This Row],[Revenue_EUR]]</f>
        <v>0.6131226919665963</v>
      </c>
      <c r="T67" s="19">
        <f>Clean_Data[[#This Row],[Revenue_EUR]]/Clean_Data[[#This Row],[Revenue_Target_EUR]]</f>
        <v>1.0886792088965973</v>
      </c>
      <c r="U67" s="19">
        <f>Clean_Data[[#This Row],[Revenue_EUR]]/Clean_Data[[#This Row],[Market_Revenue_EUR]]</f>
        <v>0.10156803418646394</v>
      </c>
      <c r="V67" s="19">
        <f>Clean_Data[[#This Row],[Returns_Units]]/Clean_Data[[#This Row],[Units_Sold]]</f>
        <v>1.1335012594458438E-2</v>
      </c>
      <c r="W67" s="21">
        <f>Clean_Data[[#This Row],[Revenue_EUR]]/Clean_Data[[#This Row],[Marketing_Spend_EUR]]</f>
        <v>40.992157175284333</v>
      </c>
    </row>
    <row r="68" spans="1:23">
      <c r="A68" s="17">
        <v>44927</v>
      </c>
      <c r="B68">
        <v>2023</v>
      </c>
      <c r="C68" s="16" t="s">
        <v>74</v>
      </c>
      <c r="D68" s="16" t="s">
        <v>90</v>
      </c>
      <c r="E68" s="16" t="s">
        <v>91</v>
      </c>
      <c r="F68" s="16" t="s">
        <v>82</v>
      </c>
      <c r="G68" s="16" t="s">
        <v>80</v>
      </c>
      <c r="H68">
        <v>37412.65</v>
      </c>
      <c r="I68">
        <v>34797.949999999997</v>
      </c>
      <c r="J68">
        <v>267</v>
      </c>
      <c r="K68">
        <v>249</v>
      </c>
      <c r="L68">
        <v>24096.14</v>
      </c>
      <c r="M68">
        <v>1965.62</v>
      </c>
      <c r="N68">
        <v>417597.07</v>
      </c>
      <c r="O68">
        <v>3211</v>
      </c>
      <c r="P68">
        <v>1</v>
      </c>
      <c r="Q68">
        <v>5</v>
      </c>
      <c r="R68" s="25">
        <f>Clean_Data[[#This Row],[Revenue_EUR]]/Clean_Data[[#This Row],[Units_Sold]]</f>
        <v>140.12228464419476</v>
      </c>
      <c r="S68" s="19">
        <f>Clean_Data[[#This Row],[Gross_Profit_EUR]]/Clean_Data[[#This Row],[Revenue_EUR]]</f>
        <v>0.64406397301447504</v>
      </c>
      <c r="T68" s="19">
        <f>Clean_Data[[#This Row],[Revenue_EUR]]/Clean_Data[[#This Row],[Revenue_Target_EUR]]</f>
        <v>1.0751394837914303</v>
      </c>
      <c r="U68" s="19">
        <f>Clean_Data[[#This Row],[Revenue_EUR]]/Clean_Data[[#This Row],[Market_Revenue_EUR]]</f>
        <v>8.9590307709773928E-2</v>
      </c>
      <c r="V68" s="19">
        <f>Clean_Data[[#This Row],[Returns_Units]]/Clean_Data[[#This Row],[Units_Sold]]</f>
        <v>1.8726591760299626E-2</v>
      </c>
      <c r="W68" s="21">
        <f>Clean_Data[[#This Row],[Revenue_EUR]]/Clean_Data[[#This Row],[Marketing_Spend_EUR]]</f>
        <v>19.033511055036072</v>
      </c>
    </row>
    <row r="69" spans="1:23">
      <c r="A69" s="17">
        <v>44927</v>
      </c>
      <c r="B69">
        <v>2023</v>
      </c>
      <c r="C69" s="16" t="s">
        <v>74</v>
      </c>
      <c r="D69" s="16" t="s">
        <v>90</v>
      </c>
      <c r="E69" s="16" t="s">
        <v>91</v>
      </c>
      <c r="F69" s="16" t="s">
        <v>82</v>
      </c>
      <c r="G69" s="16" t="s">
        <v>81</v>
      </c>
      <c r="H69">
        <v>60809.9</v>
      </c>
      <c r="I69">
        <v>55912.11</v>
      </c>
      <c r="J69">
        <v>529</v>
      </c>
      <c r="K69">
        <v>488</v>
      </c>
      <c r="L69">
        <v>35546.269999999997</v>
      </c>
      <c r="M69">
        <v>1820.95</v>
      </c>
      <c r="N69">
        <v>647604.43999999994</v>
      </c>
      <c r="O69">
        <v>6184</v>
      </c>
      <c r="P69">
        <v>2</v>
      </c>
      <c r="Q69">
        <v>9</v>
      </c>
      <c r="R69" s="25">
        <f>Clean_Data[[#This Row],[Revenue_EUR]]/Clean_Data[[#This Row],[Units_Sold]]</f>
        <v>114.95255198487713</v>
      </c>
      <c r="S69" s="19">
        <f>Clean_Data[[#This Row],[Gross_Profit_EUR]]/Clean_Data[[#This Row],[Revenue_EUR]]</f>
        <v>0.58454741744354122</v>
      </c>
      <c r="T69" s="19">
        <f>Clean_Data[[#This Row],[Revenue_EUR]]/Clean_Data[[#This Row],[Revenue_Target_EUR]]</f>
        <v>1.0875980176745252</v>
      </c>
      <c r="U69" s="19">
        <f>Clean_Data[[#This Row],[Revenue_EUR]]/Clean_Data[[#This Row],[Market_Revenue_EUR]]</f>
        <v>9.3899757697769967E-2</v>
      </c>
      <c r="V69" s="19">
        <f>Clean_Data[[#This Row],[Returns_Units]]/Clean_Data[[#This Row],[Units_Sold]]</f>
        <v>1.7013232514177693E-2</v>
      </c>
      <c r="W69" s="21">
        <f>Clean_Data[[#This Row],[Revenue_EUR]]/Clean_Data[[#This Row],[Marketing_Spend_EUR]]</f>
        <v>33.394601718883003</v>
      </c>
    </row>
    <row r="70" spans="1:23">
      <c r="A70" s="17">
        <v>44927</v>
      </c>
      <c r="B70">
        <v>2023</v>
      </c>
      <c r="C70" s="16" t="s">
        <v>74</v>
      </c>
      <c r="D70" s="16" t="s">
        <v>90</v>
      </c>
      <c r="E70" s="16" t="s">
        <v>91</v>
      </c>
      <c r="F70" s="16" t="s">
        <v>83</v>
      </c>
      <c r="G70" s="16" t="s">
        <v>78</v>
      </c>
      <c r="H70">
        <v>12120.68</v>
      </c>
      <c r="I70">
        <v>11554.94</v>
      </c>
      <c r="J70">
        <v>168</v>
      </c>
      <c r="K70">
        <v>159</v>
      </c>
      <c r="L70">
        <v>5765.09</v>
      </c>
      <c r="M70">
        <v>214.92</v>
      </c>
      <c r="N70">
        <v>198687.93</v>
      </c>
      <c r="O70">
        <v>3049</v>
      </c>
      <c r="P70">
        <v>1</v>
      </c>
      <c r="Q70">
        <v>3</v>
      </c>
      <c r="R70" s="25">
        <f>Clean_Data[[#This Row],[Revenue_EUR]]/Clean_Data[[#This Row],[Units_Sold]]</f>
        <v>72.146904761904764</v>
      </c>
      <c r="S70" s="19">
        <f>Clean_Data[[#This Row],[Gross_Profit_EUR]]/Clean_Data[[#This Row],[Revenue_EUR]]</f>
        <v>0.47564080563136724</v>
      </c>
      <c r="T70" s="19">
        <f>Clean_Data[[#This Row],[Revenue_EUR]]/Clean_Data[[#This Row],[Revenue_Target_EUR]]</f>
        <v>1.0489608773390429</v>
      </c>
      <c r="U70" s="19">
        <f>Clean_Data[[#This Row],[Revenue_EUR]]/Clean_Data[[#This Row],[Market_Revenue_EUR]]</f>
        <v>6.1003605000062161E-2</v>
      </c>
      <c r="V70" s="19">
        <f>Clean_Data[[#This Row],[Returns_Units]]/Clean_Data[[#This Row],[Units_Sold]]</f>
        <v>1.7857142857142856E-2</v>
      </c>
      <c r="W70" s="21">
        <f>Clean_Data[[#This Row],[Revenue_EUR]]/Clean_Data[[#This Row],[Marketing_Spend_EUR]]</f>
        <v>56.396240461567096</v>
      </c>
    </row>
    <row r="71" spans="1:23">
      <c r="A71" s="17">
        <v>44927</v>
      </c>
      <c r="B71">
        <v>2023</v>
      </c>
      <c r="C71" s="16" t="s">
        <v>74</v>
      </c>
      <c r="D71" s="16" t="s">
        <v>90</v>
      </c>
      <c r="E71" s="16" t="s">
        <v>91</v>
      </c>
      <c r="F71" s="16" t="s">
        <v>83</v>
      </c>
      <c r="G71" s="16" t="s">
        <v>79</v>
      </c>
      <c r="H71">
        <v>10637.43</v>
      </c>
      <c r="I71">
        <v>10130.84</v>
      </c>
      <c r="J71">
        <v>61</v>
      </c>
      <c r="K71">
        <v>59</v>
      </c>
      <c r="L71">
        <v>5830.08</v>
      </c>
      <c r="M71">
        <v>267.83999999999997</v>
      </c>
      <c r="N71">
        <v>150393.1</v>
      </c>
      <c r="O71">
        <v>902</v>
      </c>
      <c r="P71">
        <v>0</v>
      </c>
      <c r="Q71">
        <v>1</v>
      </c>
      <c r="R71" s="25">
        <f>Clean_Data[[#This Row],[Revenue_EUR]]/Clean_Data[[#This Row],[Units_Sold]]</f>
        <v>174.38409836065574</v>
      </c>
      <c r="S71" s="19">
        <f>Clean_Data[[#This Row],[Gross_Profit_EUR]]/Clean_Data[[#This Row],[Revenue_EUR]]</f>
        <v>0.54807223173266473</v>
      </c>
      <c r="T71" s="19">
        <f>Clean_Data[[#This Row],[Revenue_EUR]]/Clean_Data[[#This Row],[Revenue_Target_EUR]]</f>
        <v>1.0500047380079045</v>
      </c>
      <c r="U71" s="19">
        <f>Clean_Data[[#This Row],[Revenue_EUR]]/Clean_Data[[#This Row],[Market_Revenue_EUR]]</f>
        <v>7.073083805041587E-2</v>
      </c>
      <c r="V71" s="19">
        <f>Clean_Data[[#This Row],[Returns_Units]]/Clean_Data[[#This Row],[Units_Sold]]</f>
        <v>1.6393442622950821E-2</v>
      </c>
      <c r="W71" s="21">
        <f>Clean_Data[[#This Row],[Revenue_EUR]]/Clean_Data[[#This Row],[Marketing_Spend_EUR]]</f>
        <v>39.715613799283162</v>
      </c>
    </row>
    <row r="72" spans="1:23">
      <c r="A72" s="17">
        <v>44927</v>
      </c>
      <c r="B72">
        <v>2023</v>
      </c>
      <c r="C72" s="16" t="s">
        <v>74</v>
      </c>
      <c r="D72" s="16" t="s">
        <v>90</v>
      </c>
      <c r="E72" s="16" t="s">
        <v>91</v>
      </c>
      <c r="F72" s="16" t="s">
        <v>83</v>
      </c>
      <c r="G72" s="16" t="s">
        <v>80</v>
      </c>
      <c r="H72">
        <v>3018.86</v>
      </c>
      <c r="I72">
        <v>2702.21</v>
      </c>
      <c r="J72">
        <v>22</v>
      </c>
      <c r="K72">
        <v>20</v>
      </c>
      <c r="L72">
        <v>1741.94</v>
      </c>
      <c r="M72">
        <v>152.77000000000001</v>
      </c>
      <c r="N72">
        <v>48792.04</v>
      </c>
      <c r="O72">
        <v>373</v>
      </c>
      <c r="P72">
        <v>0</v>
      </c>
      <c r="Q72">
        <v>0</v>
      </c>
      <c r="R72" s="25">
        <f>Clean_Data[[#This Row],[Revenue_EUR]]/Clean_Data[[#This Row],[Units_Sold]]</f>
        <v>137.22090909090909</v>
      </c>
      <c r="S72" s="19">
        <f>Clean_Data[[#This Row],[Gross_Profit_EUR]]/Clean_Data[[#This Row],[Revenue_EUR]]</f>
        <v>0.57701913967524165</v>
      </c>
      <c r="T72" s="19">
        <f>Clean_Data[[#This Row],[Revenue_EUR]]/Clean_Data[[#This Row],[Revenue_Target_EUR]]</f>
        <v>1.1171818622534888</v>
      </c>
      <c r="U72" s="19">
        <f>Clean_Data[[#This Row],[Revenue_EUR]]/Clean_Data[[#This Row],[Market_Revenue_EUR]]</f>
        <v>6.1871977478293594E-2</v>
      </c>
      <c r="V72" s="19">
        <f>Clean_Data[[#This Row],[Returns_Units]]/Clean_Data[[#This Row],[Units_Sold]]</f>
        <v>0</v>
      </c>
      <c r="W72" s="21">
        <f>Clean_Data[[#This Row],[Revenue_EUR]]/Clean_Data[[#This Row],[Marketing_Spend_EUR]]</f>
        <v>19.760816914315637</v>
      </c>
    </row>
    <row r="73" spans="1:23">
      <c r="A73" s="17">
        <v>44927</v>
      </c>
      <c r="B73">
        <v>2023</v>
      </c>
      <c r="C73" s="16" t="s">
        <v>74</v>
      </c>
      <c r="D73" s="16" t="s">
        <v>90</v>
      </c>
      <c r="E73" s="16" t="s">
        <v>91</v>
      </c>
      <c r="F73" s="16" t="s">
        <v>83</v>
      </c>
      <c r="G73" s="16" t="s">
        <v>81</v>
      </c>
      <c r="H73">
        <v>4836.0600000000004</v>
      </c>
      <c r="I73">
        <v>4779.37</v>
      </c>
      <c r="J73">
        <v>42</v>
      </c>
      <c r="K73">
        <v>41</v>
      </c>
      <c r="L73">
        <v>2557.5300000000002</v>
      </c>
      <c r="M73">
        <v>150.81</v>
      </c>
      <c r="N73">
        <v>69227.12</v>
      </c>
      <c r="O73">
        <v>642</v>
      </c>
      <c r="P73">
        <v>0</v>
      </c>
      <c r="Q73">
        <v>1</v>
      </c>
      <c r="R73" s="25">
        <f>Clean_Data[[#This Row],[Revenue_EUR]]/Clean_Data[[#This Row],[Units_Sold]]</f>
        <v>115.14428571428573</v>
      </c>
      <c r="S73" s="19">
        <f>Clean_Data[[#This Row],[Gross_Profit_EUR]]/Clean_Data[[#This Row],[Revenue_EUR]]</f>
        <v>0.52884579595786652</v>
      </c>
      <c r="T73" s="19">
        <f>Clean_Data[[#This Row],[Revenue_EUR]]/Clean_Data[[#This Row],[Revenue_Target_EUR]]</f>
        <v>1.0118613959580447</v>
      </c>
      <c r="U73" s="19">
        <f>Clean_Data[[#This Row],[Revenue_EUR]]/Clean_Data[[#This Row],[Market_Revenue_EUR]]</f>
        <v>6.9857882286595202E-2</v>
      </c>
      <c r="V73" s="19">
        <f>Clean_Data[[#This Row],[Returns_Units]]/Clean_Data[[#This Row],[Units_Sold]]</f>
        <v>2.3809523809523808E-2</v>
      </c>
      <c r="W73" s="21">
        <f>Clean_Data[[#This Row],[Revenue_EUR]]/Clean_Data[[#This Row],[Marketing_Spend_EUR]]</f>
        <v>32.067236920628609</v>
      </c>
    </row>
    <row r="74" spans="1:23">
      <c r="A74" s="17">
        <v>44927</v>
      </c>
      <c r="B74">
        <v>2023</v>
      </c>
      <c r="C74" s="16" t="s">
        <v>74</v>
      </c>
      <c r="D74" s="16" t="s">
        <v>92</v>
      </c>
      <c r="E74" s="16" t="s">
        <v>76</v>
      </c>
      <c r="F74" s="16" t="s">
        <v>77</v>
      </c>
      <c r="G74" s="16" t="s">
        <v>78</v>
      </c>
      <c r="H74">
        <v>189314.28</v>
      </c>
      <c r="I74">
        <v>192282.67</v>
      </c>
      <c r="J74">
        <v>2629</v>
      </c>
      <c r="K74">
        <v>2707</v>
      </c>
      <c r="L74">
        <v>105312.16</v>
      </c>
      <c r="M74">
        <v>3101.91</v>
      </c>
      <c r="N74">
        <v>1252390.32</v>
      </c>
      <c r="O74">
        <v>19601</v>
      </c>
      <c r="P74">
        <v>10</v>
      </c>
      <c r="Q74">
        <v>36</v>
      </c>
      <c r="R74" s="25">
        <f>Clean_Data[[#This Row],[Revenue_EUR]]/Clean_Data[[#This Row],[Units_Sold]]</f>
        <v>72.00999619627234</v>
      </c>
      <c r="S74" s="19">
        <f>Clean_Data[[#This Row],[Gross_Profit_EUR]]/Clean_Data[[#This Row],[Revenue_EUR]]</f>
        <v>0.55628217797410739</v>
      </c>
      <c r="T74" s="19">
        <f>Clean_Data[[#This Row],[Revenue_EUR]]/Clean_Data[[#This Row],[Revenue_Target_EUR]]</f>
        <v>0.98456236331646518</v>
      </c>
      <c r="U74" s="19">
        <f>Clean_Data[[#This Row],[Revenue_EUR]]/Clean_Data[[#This Row],[Market_Revenue_EUR]]</f>
        <v>0.15116236286463791</v>
      </c>
      <c r="V74" s="19">
        <f>Clean_Data[[#This Row],[Returns_Units]]/Clean_Data[[#This Row],[Units_Sold]]</f>
        <v>1.3693419551160137E-2</v>
      </c>
      <c r="W74" s="21">
        <f>Clean_Data[[#This Row],[Revenue_EUR]]/Clean_Data[[#This Row],[Marketing_Spend_EUR]]</f>
        <v>61.031519289727946</v>
      </c>
    </row>
    <row r="75" spans="1:23">
      <c r="A75" s="17">
        <v>44927</v>
      </c>
      <c r="B75">
        <v>2023</v>
      </c>
      <c r="C75" s="16" t="s">
        <v>74</v>
      </c>
      <c r="D75" s="16" t="s">
        <v>92</v>
      </c>
      <c r="E75" s="16" t="s">
        <v>76</v>
      </c>
      <c r="F75" s="16" t="s">
        <v>77</v>
      </c>
      <c r="G75" s="16" t="s">
        <v>79</v>
      </c>
      <c r="H75">
        <v>172334.27</v>
      </c>
      <c r="I75">
        <v>172393.77</v>
      </c>
      <c r="J75">
        <v>985</v>
      </c>
      <c r="K75">
        <v>1000</v>
      </c>
      <c r="L75">
        <v>111725.11</v>
      </c>
      <c r="M75">
        <v>4362.5</v>
      </c>
      <c r="N75">
        <v>996651.19</v>
      </c>
      <c r="O75">
        <v>6055</v>
      </c>
      <c r="P75">
        <v>7</v>
      </c>
      <c r="Q75">
        <v>18</v>
      </c>
      <c r="R75" s="25">
        <f>Clean_Data[[#This Row],[Revenue_EUR]]/Clean_Data[[#This Row],[Units_Sold]]</f>
        <v>174.95864974619289</v>
      </c>
      <c r="S75" s="19">
        <f>Clean_Data[[#This Row],[Gross_Profit_EUR]]/Clean_Data[[#This Row],[Revenue_EUR]]</f>
        <v>0.64830465815069749</v>
      </c>
      <c r="T75" s="19">
        <f>Clean_Data[[#This Row],[Revenue_EUR]]/Clean_Data[[#This Row],[Revenue_Target_EUR]]</f>
        <v>0.99965485991750169</v>
      </c>
      <c r="U75" s="19">
        <f>Clean_Data[[#This Row],[Revenue_EUR]]/Clean_Data[[#This Row],[Market_Revenue_EUR]]</f>
        <v>0.17291332386810274</v>
      </c>
      <c r="V75" s="19">
        <f>Clean_Data[[#This Row],[Returns_Units]]/Clean_Data[[#This Row],[Units_Sold]]</f>
        <v>1.8274111675126905E-2</v>
      </c>
      <c r="W75" s="21">
        <f>Clean_Data[[#This Row],[Revenue_EUR]]/Clean_Data[[#This Row],[Marketing_Spend_EUR]]</f>
        <v>39.503557593123205</v>
      </c>
    </row>
    <row r="76" spans="1:23">
      <c r="A76" s="17">
        <v>44927</v>
      </c>
      <c r="B76">
        <v>2023</v>
      </c>
      <c r="C76" s="16" t="s">
        <v>74</v>
      </c>
      <c r="D76" s="16" t="s">
        <v>92</v>
      </c>
      <c r="E76" s="16" t="s">
        <v>76</v>
      </c>
      <c r="F76" s="16" t="s">
        <v>77</v>
      </c>
      <c r="G76" s="16" t="s">
        <v>80</v>
      </c>
      <c r="H76">
        <v>40532.550000000003</v>
      </c>
      <c r="I76">
        <v>37383.25</v>
      </c>
      <c r="J76">
        <v>290</v>
      </c>
      <c r="K76">
        <v>262</v>
      </c>
      <c r="L76">
        <v>27840.39</v>
      </c>
      <c r="M76">
        <v>2207.23</v>
      </c>
      <c r="N76">
        <v>305872.65999999997</v>
      </c>
      <c r="O76">
        <v>2319</v>
      </c>
      <c r="P76">
        <v>2</v>
      </c>
      <c r="Q76">
        <v>4</v>
      </c>
      <c r="R76" s="25">
        <f>Clean_Data[[#This Row],[Revenue_EUR]]/Clean_Data[[#This Row],[Units_Sold]]</f>
        <v>139.76741379310346</v>
      </c>
      <c r="S76" s="19">
        <f>Clean_Data[[#This Row],[Gross_Profit_EUR]]/Clean_Data[[#This Row],[Revenue_EUR]]</f>
        <v>0.68686500109171511</v>
      </c>
      <c r="T76" s="19">
        <f>Clean_Data[[#This Row],[Revenue_EUR]]/Clean_Data[[#This Row],[Revenue_Target_EUR]]</f>
        <v>1.0842436117780023</v>
      </c>
      <c r="U76" s="19">
        <f>Clean_Data[[#This Row],[Revenue_EUR]]/Clean_Data[[#This Row],[Market_Revenue_EUR]]</f>
        <v>0.13251445879471543</v>
      </c>
      <c r="V76" s="19">
        <f>Clean_Data[[#This Row],[Returns_Units]]/Clean_Data[[#This Row],[Units_Sold]]</f>
        <v>1.3793103448275862E-2</v>
      </c>
      <c r="W76" s="21">
        <f>Clean_Data[[#This Row],[Revenue_EUR]]/Clean_Data[[#This Row],[Marketing_Spend_EUR]]</f>
        <v>18.363537103065834</v>
      </c>
    </row>
    <row r="77" spans="1:23">
      <c r="A77" s="17">
        <v>44927</v>
      </c>
      <c r="B77">
        <v>2023</v>
      </c>
      <c r="C77" s="16" t="s">
        <v>74</v>
      </c>
      <c r="D77" s="16" t="s">
        <v>92</v>
      </c>
      <c r="E77" s="16" t="s">
        <v>76</v>
      </c>
      <c r="F77" s="16" t="s">
        <v>77</v>
      </c>
      <c r="G77" s="16" t="s">
        <v>81</v>
      </c>
      <c r="H77">
        <v>76516.509999999995</v>
      </c>
      <c r="I77">
        <v>77494.289999999994</v>
      </c>
      <c r="J77">
        <v>665</v>
      </c>
      <c r="K77">
        <v>681</v>
      </c>
      <c r="L77">
        <v>48387.42</v>
      </c>
      <c r="M77">
        <v>2161.34</v>
      </c>
      <c r="N77">
        <v>452312.5</v>
      </c>
      <c r="O77">
        <v>4432</v>
      </c>
      <c r="P77">
        <v>3</v>
      </c>
      <c r="Q77">
        <v>7</v>
      </c>
      <c r="R77" s="25">
        <f>Clean_Data[[#This Row],[Revenue_EUR]]/Clean_Data[[#This Row],[Units_Sold]]</f>
        <v>115.06242105263158</v>
      </c>
      <c r="S77" s="19">
        <f>Clean_Data[[#This Row],[Gross_Profit_EUR]]/Clean_Data[[#This Row],[Revenue_EUR]]</f>
        <v>0.63237881602284263</v>
      </c>
      <c r="T77" s="19">
        <f>Clean_Data[[#This Row],[Revenue_EUR]]/Clean_Data[[#This Row],[Revenue_Target_EUR]]</f>
        <v>0.98738255425012611</v>
      </c>
      <c r="U77" s="19">
        <f>Clean_Data[[#This Row],[Revenue_EUR]]/Clean_Data[[#This Row],[Market_Revenue_EUR]]</f>
        <v>0.16916735663949148</v>
      </c>
      <c r="V77" s="19">
        <f>Clean_Data[[#This Row],[Returns_Units]]/Clean_Data[[#This Row],[Units_Sold]]</f>
        <v>1.0526315789473684E-2</v>
      </c>
      <c r="W77" s="21">
        <f>Clean_Data[[#This Row],[Revenue_EUR]]/Clean_Data[[#This Row],[Marketing_Spend_EUR]]</f>
        <v>35.40234761768162</v>
      </c>
    </row>
    <row r="78" spans="1:23">
      <c r="A78" s="17">
        <v>44927</v>
      </c>
      <c r="B78">
        <v>2023</v>
      </c>
      <c r="C78" s="16" t="s">
        <v>74</v>
      </c>
      <c r="D78" s="16" t="s">
        <v>92</v>
      </c>
      <c r="E78" s="16" t="s">
        <v>76</v>
      </c>
      <c r="F78" s="16" t="s">
        <v>82</v>
      </c>
      <c r="G78" s="16" t="s">
        <v>78</v>
      </c>
      <c r="H78">
        <v>147533.20000000001</v>
      </c>
      <c r="I78">
        <v>150620.34</v>
      </c>
      <c r="J78">
        <v>2049</v>
      </c>
      <c r="K78">
        <v>2110</v>
      </c>
      <c r="L78">
        <v>77495.38</v>
      </c>
      <c r="M78">
        <v>2544.73</v>
      </c>
      <c r="N78">
        <v>1023549.78</v>
      </c>
      <c r="O78">
        <v>14984</v>
      </c>
      <c r="P78">
        <v>7</v>
      </c>
      <c r="Q78">
        <v>29</v>
      </c>
      <c r="R78" s="25">
        <f>Clean_Data[[#This Row],[Revenue_EUR]]/Clean_Data[[#This Row],[Units_Sold]]</f>
        <v>72.002537823328453</v>
      </c>
      <c r="S78" s="19">
        <f>Clean_Data[[#This Row],[Gross_Profit_EUR]]/Clean_Data[[#This Row],[Revenue_EUR]]</f>
        <v>0.52527417557539591</v>
      </c>
      <c r="T78" s="19">
        <f>Clean_Data[[#This Row],[Revenue_EUR]]/Clean_Data[[#This Row],[Revenue_Target_EUR]]</f>
        <v>0.97950383062473512</v>
      </c>
      <c r="U78" s="19">
        <f>Clean_Data[[#This Row],[Revenue_EUR]]/Clean_Data[[#This Row],[Market_Revenue_EUR]]</f>
        <v>0.14413876382250798</v>
      </c>
      <c r="V78" s="19">
        <f>Clean_Data[[#This Row],[Returns_Units]]/Clean_Data[[#This Row],[Units_Sold]]</f>
        <v>1.4153245485602733E-2</v>
      </c>
      <c r="W78" s="21">
        <f>Clean_Data[[#This Row],[Revenue_EUR]]/Clean_Data[[#This Row],[Marketing_Spend_EUR]]</f>
        <v>57.975973875420969</v>
      </c>
    </row>
    <row r="79" spans="1:23">
      <c r="A79" s="17">
        <v>44927</v>
      </c>
      <c r="B79">
        <v>2023</v>
      </c>
      <c r="C79" s="16" t="s">
        <v>74</v>
      </c>
      <c r="D79" s="16" t="s">
        <v>92</v>
      </c>
      <c r="E79" s="16" t="s">
        <v>76</v>
      </c>
      <c r="F79" s="16" t="s">
        <v>82</v>
      </c>
      <c r="G79" s="16" t="s">
        <v>79</v>
      </c>
      <c r="H79">
        <v>155878.34</v>
      </c>
      <c r="I79">
        <v>145757.73000000001</v>
      </c>
      <c r="J79">
        <v>891</v>
      </c>
      <c r="K79">
        <v>827</v>
      </c>
      <c r="L79">
        <v>95614.63</v>
      </c>
      <c r="M79">
        <v>4022.58</v>
      </c>
      <c r="N79">
        <v>865943.4</v>
      </c>
      <c r="O79">
        <v>5097</v>
      </c>
      <c r="P79">
        <v>7</v>
      </c>
      <c r="Q79">
        <v>15</v>
      </c>
      <c r="R79" s="25">
        <f>Clean_Data[[#This Row],[Revenue_EUR]]/Clean_Data[[#This Row],[Units_Sold]]</f>
        <v>174.94763187429854</v>
      </c>
      <c r="S79" s="19">
        <f>Clean_Data[[#This Row],[Gross_Profit_EUR]]/Clean_Data[[#This Row],[Revenue_EUR]]</f>
        <v>0.61339266250846658</v>
      </c>
      <c r="T79" s="19">
        <f>Clean_Data[[#This Row],[Revenue_EUR]]/Clean_Data[[#This Row],[Revenue_Target_EUR]]</f>
        <v>1.0694344649851502</v>
      </c>
      <c r="U79" s="19">
        <f>Clean_Data[[#This Row],[Revenue_EUR]]/Clean_Data[[#This Row],[Market_Revenue_EUR]]</f>
        <v>0.18000984821871729</v>
      </c>
      <c r="V79" s="19">
        <f>Clean_Data[[#This Row],[Returns_Units]]/Clean_Data[[#This Row],[Units_Sold]]</f>
        <v>1.6835016835016835E-2</v>
      </c>
      <c r="W79" s="21">
        <f>Clean_Data[[#This Row],[Revenue_EUR]]/Clean_Data[[#This Row],[Marketing_Spend_EUR]]</f>
        <v>38.750836527800566</v>
      </c>
    </row>
    <row r="80" spans="1:23">
      <c r="A80" s="17">
        <v>44927</v>
      </c>
      <c r="B80">
        <v>2023</v>
      </c>
      <c r="C80" s="16" t="s">
        <v>74</v>
      </c>
      <c r="D80" s="16" t="s">
        <v>92</v>
      </c>
      <c r="E80" s="16" t="s">
        <v>76</v>
      </c>
      <c r="F80" s="16" t="s">
        <v>82</v>
      </c>
      <c r="G80" s="16" t="s">
        <v>80</v>
      </c>
      <c r="H80">
        <v>32238.42</v>
      </c>
      <c r="I80">
        <v>29898.67</v>
      </c>
      <c r="J80">
        <v>230</v>
      </c>
      <c r="K80">
        <v>216</v>
      </c>
      <c r="L80">
        <v>20432.18</v>
      </c>
      <c r="M80">
        <v>1704.89</v>
      </c>
      <c r="N80">
        <v>260431.92</v>
      </c>
      <c r="O80">
        <v>1960</v>
      </c>
      <c r="P80">
        <v>1</v>
      </c>
      <c r="Q80">
        <v>2</v>
      </c>
      <c r="R80" s="25">
        <f>Clean_Data[[#This Row],[Revenue_EUR]]/Clean_Data[[#This Row],[Units_Sold]]</f>
        <v>140.16704347826087</v>
      </c>
      <c r="S80" s="19">
        <f>Clean_Data[[#This Row],[Gross_Profit_EUR]]/Clean_Data[[#This Row],[Revenue_EUR]]</f>
        <v>0.63378354150110339</v>
      </c>
      <c r="T80" s="19">
        <f>Clean_Data[[#This Row],[Revenue_EUR]]/Clean_Data[[#This Row],[Revenue_Target_EUR]]</f>
        <v>1.0782559893132371</v>
      </c>
      <c r="U80" s="19">
        <f>Clean_Data[[#This Row],[Revenue_EUR]]/Clean_Data[[#This Row],[Market_Revenue_EUR]]</f>
        <v>0.12378828217370588</v>
      </c>
      <c r="V80" s="19">
        <f>Clean_Data[[#This Row],[Returns_Units]]/Clean_Data[[#This Row],[Units_Sold]]</f>
        <v>8.6956521739130436E-3</v>
      </c>
      <c r="W80" s="21">
        <f>Clean_Data[[#This Row],[Revenue_EUR]]/Clean_Data[[#This Row],[Marketing_Spend_EUR]]</f>
        <v>18.909384183143779</v>
      </c>
    </row>
    <row r="81" spans="1:23">
      <c r="A81" s="17">
        <v>44927</v>
      </c>
      <c r="B81">
        <v>2023</v>
      </c>
      <c r="C81" s="16" t="s">
        <v>74</v>
      </c>
      <c r="D81" s="16" t="s">
        <v>92</v>
      </c>
      <c r="E81" s="16" t="s">
        <v>76</v>
      </c>
      <c r="F81" s="16" t="s">
        <v>82</v>
      </c>
      <c r="G81" s="16" t="s">
        <v>81</v>
      </c>
      <c r="H81">
        <v>63787.79</v>
      </c>
      <c r="I81">
        <v>61243.01</v>
      </c>
      <c r="J81">
        <v>555</v>
      </c>
      <c r="K81">
        <v>528</v>
      </c>
      <c r="L81">
        <v>37125.019999999997</v>
      </c>
      <c r="M81">
        <v>1911.26</v>
      </c>
      <c r="N81">
        <v>386783.09</v>
      </c>
      <c r="O81">
        <v>3716</v>
      </c>
      <c r="P81">
        <v>3</v>
      </c>
      <c r="Q81">
        <v>7</v>
      </c>
      <c r="R81" s="25">
        <f>Clean_Data[[#This Row],[Revenue_EUR]]/Clean_Data[[#This Row],[Units_Sold]]</f>
        <v>114.93295495495495</v>
      </c>
      <c r="S81" s="19">
        <f>Clean_Data[[#This Row],[Gross_Profit_EUR]]/Clean_Data[[#This Row],[Revenue_EUR]]</f>
        <v>0.58200824954117392</v>
      </c>
      <c r="T81" s="19">
        <f>Clean_Data[[#This Row],[Revenue_EUR]]/Clean_Data[[#This Row],[Revenue_Target_EUR]]</f>
        <v>1.0415521706068986</v>
      </c>
      <c r="U81" s="19">
        <f>Clean_Data[[#This Row],[Revenue_EUR]]/Clean_Data[[#This Row],[Market_Revenue_EUR]]</f>
        <v>0.16491876622631046</v>
      </c>
      <c r="V81" s="19">
        <f>Clean_Data[[#This Row],[Returns_Units]]/Clean_Data[[#This Row],[Units_Sold]]</f>
        <v>1.2612612612612612E-2</v>
      </c>
      <c r="W81" s="21">
        <f>Clean_Data[[#This Row],[Revenue_EUR]]/Clean_Data[[#This Row],[Marketing_Spend_EUR]]</f>
        <v>33.374731852285926</v>
      </c>
    </row>
    <row r="82" spans="1:23">
      <c r="A82" s="17">
        <v>44927</v>
      </c>
      <c r="B82">
        <v>2023</v>
      </c>
      <c r="C82" s="16" t="s">
        <v>74</v>
      </c>
      <c r="D82" s="16" t="s">
        <v>92</v>
      </c>
      <c r="E82" s="16" t="s">
        <v>76</v>
      </c>
      <c r="F82" s="16" t="s">
        <v>83</v>
      </c>
      <c r="G82" s="16" t="s">
        <v>78</v>
      </c>
      <c r="H82">
        <v>12623.86</v>
      </c>
      <c r="I82">
        <v>12694.46</v>
      </c>
      <c r="J82">
        <v>175</v>
      </c>
      <c r="K82">
        <v>179</v>
      </c>
      <c r="L82">
        <v>6059.32</v>
      </c>
      <c r="M82">
        <v>230.65</v>
      </c>
      <c r="N82">
        <v>114567.74</v>
      </c>
      <c r="O82">
        <v>1800</v>
      </c>
      <c r="P82">
        <v>1</v>
      </c>
      <c r="Q82">
        <v>3</v>
      </c>
      <c r="R82" s="25">
        <f>Clean_Data[[#This Row],[Revenue_EUR]]/Clean_Data[[#This Row],[Units_Sold]]</f>
        <v>72.136342857142864</v>
      </c>
      <c r="S82" s="19">
        <f>Clean_Data[[#This Row],[Gross_Profit_EUR]]/Clean_Data[[#This Row],[Revenue_EUR]]</f>
        <v>0.47998948023821553</v>
      </c>
      <c r="T82" s="19">
        <f>Clean_Data[[#This Row],[Revenue_EUR]]/Clean_Data[[#This Row],[Revenue_Target_EUR]]</f>
        <v>0.99443851884995516</v>
      </c>
      <c r="U82" s="19">
        <f>Clean_Data[[#This Row],[Revenue_EUR]]/Clean_Data[[#This Row],[Market_Revenue_EUR]]</f>
        <v>0.11018686412073765</v>
      </c>
      <c r="V82" s="19">
        <f>Clean_Data[[#This Row],[Returns_Units]]/Clean_Data[[#This Row],[Units_Sold]]</f>
        <v>1.7142857142857144E-2</v>
      </c>
      <c r="W82" s="21">
        <f>Clean_Data[[#This Row],[Revenue_EUR]]/Clean_Data[[#This Row],[Marketing_Spend_EUR]]</f>
        <v>54.731671363537828</v>
      </c>
    </row>
    <row r="83" spans="1:23">
      <c r="A83" s="17">
        <v>44927</v>
      </c>
      <c r="B83">
        <v>2023</v>
      </c>
      <c r="C83" s="16" t="s">
        <v>74</v>
      </c>
      <c r="D83" s="16" t="s">
        <v>92</v>
      </c>
      <c r="E83" s="16" t="s">
        <v>76</v>
      </c>
      <c r="F83" s="16" t="s">
        <v>83</v>
      </c>
      <c r="G83" s="16" t="s">
        <v>79</v>
      </c>
      <c r="H83">
        <v>11855.46</v>
      </c>
      <c r="I83">
        <v>11815.62</v>
      </c>
      <c r="J83">
        <v>68</v>
      </c>
      <c r="K83">
        <v>67</v>
      </c>
      <c r="L83">
        <v>6602.54</v>
      </c>
      <c r="M83">
        <v>321.05</v>
      </c>
      <c r="N83">
        <v>94967.87</v>
      </c>
      <c r="O83">
        <v>610</v>
      </c>
      <c r="P83">
        <v>1</v>
      </c>
      <c r="Q83">
        <v>2</v>
      </c>
      <c r="R83" s="25">
        <f>Clean_Data[[#This Row],[Revenue_EUR]]/Clean_Data[[#This Row],[Units_Sold]]</f>
        <v>174.345</v>
      </c>
      <c r="S83" s="19">
        <f>Clean_Data[[#This Row],[Gross_Profit_EUR]]/Clean_Data[[#This Row],[Revenue_EUR]]</f>
        <v>0.55691976523897013</v>
      </c>
      <c r="T83" s="19">
        <f>Clean_Data[[#This Row],[Revenue_EUR]]/Clean_Data[[#This Row],[Revenue_Target_EUR]]</f>
        <v>1.0033718078272658</v>
      </c>
      <c r="U83" s="19">
        <f>Clean_Data[[#This Row],[Revenue_EUR]]/Clean_Data[[#This Row],[Market_Revenue_EUR]]</f>
        <v>0.12483653682029511</v>
      </c>
      <c r="V83" s="19">
        <f>Clean_Data[[#This Row],[Returns_Units]]/Clean_Data[[#This Row],[Units_Sold]]</f>
        <v>2.9411764705882353E-2</v>
      </c>
      <c r="W83" s="21">
        <f>Clean_Data[[#This Row],[Revenue_EUR]]/Clean_Data[[#This Row],[Marketing_Spend_EUR]]</f>
        <v>36.927145304469704</v>
      </c>
    </row>
    <row r="84" spans="1:23">
      <c r="A84" s="17">
        <v>44927</v>
      </c>
      <c r="B84">
        <v>2023</v>
      </c>
      <c r="C84" s="16" t="s">
        <v>74</v>
      </c>
      <c r="D84" s="16" t="s">
        <v>92</v>
      </c>
      <c r="E84" s="16" t="s">
        <v>76</v>
      </c>
      <c r="F84" s="16" t="s">
        <v>83</v>
      </c>
      <c r="G84" s="16" t="s">
        <v>80</v>
      </c>
      <c r="H84">
        <v>2565.09</v>
      </c>
      <c r="I84">
        <v>2450.9499999999998</v>
      </c>
      <c r="J84">
        <v>18</v>
      </c>
      <c r="K84">
        <v>17</v>
      </c>
      <c r="L84">
        <v>1497.41</v>
      </c>
      <c r="M84">
        <v>151.16999999999999</v>
      </c>
      <c r="N84">
        <v>27857</v>
      </c>
      <c r="O84">
        <v>207</v>
      </c>
      <c r="P84">
        <v>0</v>
      </c>
      <c r="Q84">
        <v>1</v>
      </c>
      <c r="R84" s="25">
        <f>Clean_Data[[#This Row],[Revenue_EUR]]/Clean_Data[[#This Row],[Units_Sold]]</f>
        <v>142.505</v>
      </c>
      <c r="S84" s="19">
        <f>Clean_Data[[#This Row],[Gross_Profit_EUR]]/Clean_Data[[#This Row],[Revenue_EUR]]</f>
        <v>0.5837650920630465</v>
      </c>
      <c r="T84" s="19">
        <f>Clean_Data[[#This Row],[Revenue_EUR]]/Clean_Data[[#This Row],[Revenue_Target_EUR]]</f>
        <v>1.0465696974642487</v>
      </c>
      <c r="U84" s="19">
        <f>Clean_Data[[#This Row],[Revenue_EUR]]/Clean_Data[[#This Row],[Market_Revenue_EUR]]</f>
        <v>9.208062605449259E-2</v>
      </c>
      <c r="V84" s="19">
        <f>Clean_Data[[#This Row],[Returns_Units]]/Clean_Data[[#This Row],[Units_Sold]]</f>
        <v>5.5555555555555552E-2</v>
      </c>
      <c r="W84" s="21">
        <f>Clean_Data[[#This Row],[Revenue_EUR]]/Clean_Data[[#This Row],[Marketing_Spend_EUR]]</f>
        <v>16.968247668188134</v>
      </c>
    </row>
    <row r="85" spans="1:23">
      <c r="A85" s="17">
        <v>44927</v>
      </c>
      <c r="B85">
        <v>2023</v>
      </c>
      <c r="C85" s="16" t="s">
        <v>74</v>
      </c>
      <c r="D85" s="16" t="s">
        <v>92</v>
      </c>
      <c r="E85" s="16" t="s">
        <v>76</v>
      </c>
      <c r="F85" s="16" t="s">
        <v>83</v>
      </c>
      <c r="G85" s="16" t="s">
        <v>81</v>
      </c>
      <c r="H85">
        <v>4762.57</v>
      </c>
      <c r="I85">
        <v>4635.47</v>
      </c>
      <c r="J85">
        <v>41</v>
      </c>
      <c r="K85">
        <v>41</v>
      </c>
      <c r="L85">
        <v>2500.64</v>
      </c>
      <c r="M85">
        <v>137.83000000000001</v>
      </c>
      <c r="N85">
        <v>42469.53</v>
      </c>
      <c r="O85">
        <v>390</v>
      </c>
      <c r="P85">
        <v>0</v>
      </c>
      <c r="Q85">
        <v>1</v>
      </c>
      <c r="R85" s="25">
        <f>Clean_Data[[#This Row],[Revenue_EUR]]/Clean_Data[[#This Row],[Units_Sold]]</f>
        <v>116.16024390243902</v>
      </c>
      <c r="S85" s="19">
        <f>Clean_Data[[#This Row],[Gross_Profit_EUR]]/Clean_Data[[#This Row],[Revenue_EUR]]</f>
        <v>0.52506104897145867</v>
      </c>
      <c r="T85" s="19">
        <f>Clean_Data[[#This Row],[Revenue_EUR]]/Clean_Data[[#This Row],[Revenue_Target_EUR]]</f>
        <v>1.0274190103700378</v>
      </c>
      <c r="U85" s="19">
        <f>Clean_Data[[#This Row],[Revenue_EUR]]/Clean_Data[[#This Row],[Market_Revenue_EUR]]</f>
        <v>0.11214086899478284</v>
      </c>
      <c r="V85" s="19">
        <f>Clean_Data[[#This Row],[Returns_Units]]/Clean_Data[[#This Row],[Units_Sold]]</f>
        <v>2.4390243902439025E-2</v>
      </c>
      <c r="W85" s="21">
        <f>Clean_Data[[#This Row],[Revenue_EUR]]/Clean_Data[[#This Row],[Marketing_Spend_EUR]]</f>
        <v>34.553943263440466</v>
      </c>
    </row>
    <row r="86" spans="1:23">
      <c r="A86" s="17">
        <v>44958</v>
      </c>
      <c r="B86">
        <v>2023</v>
      </c>
      <c r="C86" s="16" t="s">
        <v>93</v>
      </c>
      <c r="D86" s="16" t="s">
        <v>75</v>
      </c>
      <c r="E86" s="16" t="s">
        <v>76</v>
      </c>
      <c r="F86" s="16" t="s">
        <v>77</v>
      </c>
      <c r="G86" s="16" t="s">
        <v>78</v>
      </c>
      <c r="H86">
        <v>1015306.64</v>
      </c>
      <c r="I86">
        <v>1039796.49</v>
      </c>
      <c r="J86">
        <v>14101</v>
      </c>
      <c r="K86">
        <v>14660</v>
      </c>
      <c r="L86">
        <v>564852.03</v>
      </c>
      <c r="M86">
        <v>17770.310000000001</v>
      </c>
      <c r="N86">
        <v>6003876.6600000001</v>
      </c>
      <c r="O86">
        <v>89192</v>
      </c>
      <c r="P86">
        <v>53</v>
      </c>
      <c r="Q86">
        <v>153</v>
      </c>
      <c r="R86" s="25">
        <f>Clean_Data[[#This Row],[Revenue_EUR]]/Clean_Data[[#This Row],[Units_Sold]]</f>
        <v>72.002456563364305</v>
      </c>
      <c r="S86" s="19">
        <f>Clean_Data[[#This Row],[Gross_Profit_EUR]]/Clean_Data[[#This Row],[Revenue_EUR]]</f>
        <v>0.55633638917204364</v>
      </c>
      <c r="T86" s="19">
        <f>Clean_Data[[#This Row],[Revenue_EUR]]/Clean_Data[[#This Row],[Revenue_Target_EUR]]</f>
        <v>0.97644745848295755</v>
      </c>
      <c r="U86" s="19">
        <f>Clean_Data[[#This Row],[Revenue_EUR]]/Clean_Data[[#This Row],[Market_Revenue_EUR]]</f>
        <v>0.16910851063352791</v>
      </c>
      <c r="V86" s="19">
        <f>Clean_Data[[#This Row],[Returns_Units]]/Clean_Data[[#This Row],[Units_Sold]]</f>
        <v>1.0850294305368413E-2</v>
      </c>
      <c r="W86" s="21">
        <f>Clean_Data[[#This Row],[Revenue_EUR]]/Clean_Data[[#This Row],[Marketing_Spend_EUR]]</f>
        <v>57.134998770420999</v>
      </c>
    </row>
    <row r="87" spans="1:23">
      <c r="A87" s="17">
        <v>44958</v>
      </c>
      <c r="B87">
        <v>2023</v>
      </c>
      <c r="C87" s="16" t="s">
        <v>93</v>
      </c>
      <c r="D87" s="16" t="s">
        <v>75</v>
      </c>
      <c r="E87" s="16" t="s">
        <v>76</v>
      </c>
      <c r="F87" s="16" t="s">
        <v>77</v>
      </c>
      <c r="G87" s="16" t="s">
        <v>79</v>
      </c>
      <c r="H87">
        <v>989654.99</v>
      </c>
      <c r="I87">
        <v>963061.49</v>
      </c>
      <c r="J87">
        <v>5655</v>
      </c>
      <c r="K87">
        <v>5564</v>
      </c>
      <c r="L87">
        <v>652278.43999999994</v>
      </c>
      <c r="M87">
        <v>22868.09</v>
      </c>
      <c r="N87">
        <v>4862161.8499999996</v>
      </c>
      <c r="O87">
        <v>29713</v>
      </c>
      <c r="P87">
        <v>41</v>
      </c>
      <c r="Q87">
        <v>58</v>
      </c>
      <c r="R87" s="25">
        <f>Clean_Data[[#This Row],[Revenue_EUR]]/Clean_Data[[#This Row],[Units_Sold]]</f>
        <v>175.00530327144119</v>
      </c>
      <c r="S87" s="19">
        <f>Clean_Data[[#This Row],[Gross_Profit_EUR]]/Clean_Data[[#This Row],[Revenue_EUR]]</f>
        <v>0.65909680301819118</v>
      </c>
      <c r="T87" s="19">
        <f>Clean_Data[[#This Row],[Revenue_EUR]]/Clean_Data[[#This Row],[Revenue_Target_EUR]]</f>
        <v>1.0276135016051779</v>
      </c>
      <c r="U87" s="19">
        <f>Clean_Data[[#This Row],[Revenue_EUR]]/Clean_Data[[#This Row],[Market_Revenue_EUR]]</f>
        <v>0.20354217332358035</v>
      </c>
      <c r="V87" s="19">
        <f>Clean_Data[[#This Row],[Returns_Units]]/Clean_Data[[#This Row],[Units_Sold]]</f>
        <v>1.0256410256410256E-2</v>
      </c>
      <c r="W87" s="21">
        <f>Clean_Data[[#This Row],[Revenue_EUR]]/Clean_Data[[#This Row],[Marketing_Spend_EUR]]</f>
        <v>43.276678988057157</v>
      </c>
    </row>
    <row r="88" spans="1:23">
      <c r="A88" s="17">
        <v>44958</v>
      </c>
      <c r="B88">
        <v>2023</v>
      </c>
      <c r="C88" s="16" t="s">
        <v>93</v>
      </c>
      <c r="D88" s="16" t="s">
        <v>75</v>
      </c>
      <c r="E88" s="16" t="s">
        <v>76</v>
      </c>
      <c r="F88" s="16" t="s">
        <v>77</v>
      </c>
      <c r="G88" s="16" t="s">
        <v>80</v>
      </c>
      <c r="H88">
        <v>209283.31</v>
      </c>
      <c r="I88">
        <v>191717.61</v>
      </c>
      <c r="J88">
        <v>1495</v>
      </c>
      <c r="K88">
        <v>1397</v>
      </c>
      <c r="L88">
        <v>145773.48000000001</v>
      </c>
      <c r="M88">
        <v>12461.19</v>
      </c>
      <c r="N88">
        <v>1430595.16</v>
      </c>
      <c r="O88">
        <v>10738</v>
      </c>
      <c r="P88">
        <v>11</v>
      </c>
      <c r="Q88">
        <v>22</v>
      </c>
      <c r="R88" s="25">
        <f>Clean_Data[[#This Row],[Revenue_EUR]]/Clean_Data[[#This Row],[Units_Sold]]</f>
        <v>139.98883612040134</v>
      </c>
      <c r="S88" s="19">
        <f>Clean_Data[[#This Row],[Gross_Profit_EUR]]/Clean_Data[[#This Row],[Revenue_EUR]]</f>
        <v>0.69653657522905199</v>
      </c>
      <c r="T88" s="19">
        <f>Clean_Data[[#This Row],[Revenue_EUR]]/Clean_Data[[#This Row],[Revenue_Target_EUR]]</f>
        <v>1.0916227778971375</v>
      </c>
      <c r="U88" s="19">
        <f>Clean_Data[[#This Row],[Revenue_EUR]]/Clean_Data[[#This Row],[Market_Revenue_EUR]]</f>
        <v>0.14629107930156846</v>
      </c>
      <c r="V88" s="19">
        <f>Clean_Data[[#This Row],[Returns_Units]]/Clean_Data[[#This Row],[Units_Sold]]</f>
        <v>1.471571906354515E-2</v>
      </c>
      <c r="W88" s="21">
        <f>Clean_Data[[#This Row],[Revenue_EUR]]/Clean_Data[[#This Row],[Marketing_Spend_EUR]]</f>
        <v>16.794809323989121</v>
      </c>
    </row>
    <row r="89" spans="1:23">
      <c r="A89" s="17">
        <v>44958</v>
      </c>
      <c r="B89">
        <v>2023</v>
      </c>
      <c r="C89" s="16" t="s">
        <v>93</v>
      </c>
      <c r="D89" s="16" t="s">
        <v>75</v>
      </c>
      <c r="E89" s="16" t="s">
        <v>76</v>
      </c>
      <c r="F89" s="16" t="s">
        <v>77</v>
      </c>
      <c r="G89" s="16" t="s">
        <v>81</v>
      </c>
      <c r="H89">
        <v>383943.26</v>
      </c>
      <c r="I89">
        <v>356142.79</v>
      </c>
      <c r="J89">
        <v>3339</v>
      </c>
      <c r="K89">
        <v>3066</v>
      </c>
      <c r="L89">
        <v>241986.4</v>
      </c>
      <c r="M89">
        <v>12624.62</v>
      </c>
      <c r="N89">
        <v>2138476.73</v>
      </c>
      <c r="O89">
        <v>19977</v>
      </c>
      <c r="P89">
        <v>17</v>
      </c>
      <c r="Q89">
        <v>70</v>
      </c>
      <c r="R89" s="25">
        <f>Clean_Data[[#This Row],[Revenue_EUR]]/Clean_Data[[#This Row],[Units_Sold]]</f>
        <v>114.98749925127284</v>
      </c>
      <c r="S89" s="19">
        <f>Clean_Data[[#This Row],[Gross_Profit_EUR]]/Clean_Data[[#This Row],[Revenue_EUR]]</f>
        <v>0.63026604504009265</v>
      </c>
      <c r="T89" s="19">
        <f>Clean_Data[[#This Row],[Revenue_EUR]]/Clean_Data[[#This Row],[Revenue_Target_EUR]]</f>
        <v>1.078059898390755</v>
      </c>
      <c r="U89" s="19">
        <f>Clean_Data[[#This Row],[Revenue_EUR]]/Clean_Data[[#This Row],[Market_Revenue_EUR]]</f>
        <v>0.17954053678199247</v>
      </c>
      <c r="V89" s="19">
        <f>Clean_Data[[#This Row],[Returns_Units]]/Clean_Data[[#This Row],[Units_Sold]]</f>
        <v>2.0964360587002098E-2</v>
      </c>
      <c r="W89" s="21">
        <f>Clean_Data[[#This Row],[Revenue_EUR]]/Clean_Data[[#This Row],[Marketing_Spend_EUR]]</f>
        <v>30.412262705728963</v>
      </c>
    </row>
    <row r="90" spans="1:23">
      <c r="A90" s="17">
        <v>44958</v>
      </c>
      <c r="B90">
        <v>2023</v>
      </c>
      <c r="C90" s="16" t="s">
        <v>93</v>
      </c>
      <c r="D90" s="16" t="s">
        <v>75</v>
      </c>
      <c r="E90" s="16" t="s">
        <v>76</v>
      </c>
      <c r="F90" s="16" t="s">
        <v>82</v>
      </c>
      <c r="G90" s="16" t="s">
        <v>78</v>
      </c>
      <c r="H90">
        <v>889127.22</v>
      </c>
      <c r="I90">
        <v>881156.66</v>
      </c>
      <c r="J90">
        <v>12349</v>
      </c>
      <c r="K90">
        <v>12283</v>
      </c>
      <c r="L90">
        <v>462598.62</v>
      </c>
      <c r="M90">
        <v>16932.560000000001</v>
      </c>
      <c r="N90">
        <v>5234487.9000000004</v>
      </c>
      <c r="O90">
        <v>80042</v>
      </c>
      <c r="P90">
        <v>42</v>
      </c>
      <c r="Q90">
        <v>241</v>
      </c>
      <c r="R90" s="25">
        <f>Clean_Data[[#This Row],[Revenue_EUR]]/Clean_Data[[#This Row],[Units_Sold]]</f>
        <v>71.999936836990841</v>
      </c>
      <c r="S90" s="19">
        <f>Clean_Data[[#This Row],[Gross_Profit_EUR]]/Clean_Data[[#This Row],[Revenue_EUR]]</f>
        <v>0.52028394766724162</v>
      </c>
      <c r="T90" s="19">
        <f>Clean_Data[[#This Row],[Revenue_EUR]]/Clean_Data[[#This Row],[Revenue_Target_EUR]]</f>
        <v>1.0090455651779333</v>
      </c>
      <c r="U90" s="19">
        <f>Clean_Data[[#This Row],[Revenue_EUR]]/Clean_Data[[#This Row],[Market_Revenue_EUR]]</f>
        <v>0.16985944699576055</v>
      </c>
      <c r="V90" s="19">
        <f>Clean_Data[[#This Row],[Returns_Units]]/Clean_Data[[#This Row],[Units_Sold]]</f>
        <v>1.9515750263179206E-2</v>
      </c>
      <c r="W90" s="21">
        <f>Clean_Data[[#This Row],[Revenue_EUR]]/Clean_Data[[#This Row],[Marketing_Spend_EUR]]</f>
        <v>52.509911082553373</v>
      </c>
    </row>
    <row r="91" spans="1:23">
      <c r="A91" s="17">
        <v>44958</v>
      </c>
      <c r="B91">
        <v>2023</v>
      </c>
      <c r="C91" s="16" t="s">
        <v>93</v>
      </c>
      <c r="D91" s="16" t="s">
        <v>75</v>
      </c>
      <c r="E91" s="16" t="s">
        <v>76</v>
      </c>
      <c r="F91" s="16" t="s">
        <v>82</v>
      </c>
      <c r="G91" s="16" t="s">
        <v>79</v>
      </c>
      <c r="H91">
        <v>775013.71</v>
      </c>
      <c r="I91">
        <v>751873.61</v>
      </c>
      <c r="J91">
        <v>4429</v>
      </c>
      <c r="K91">
        <v>4242</v>
      </c>
      <c r="L91">
        <v>480699.44</v>
      </c>
      <c r="M91">
        <v>19335.2</v>
      </c>
      <c r="N91">
        <v>3927351.95</v>
      </c>
      <c r="O91">
        <v>24019</v>
      </c>
      <c r="P91">
        <v>34</v>
      </c>
      <c r="Q91">
        <v>70</v>
      </c>
      <c r="R91" s="25">
        <f>Clean_Data[[#This Row],[Revenue_EUR]]/Clean_Data[[#This Row],[Units_Sold]]</f>
        <v>174.98616166177464</v>
      </c>
      <c r="S91" s="19">
        <f>Clean_Data[[#This Row],[Gross_Profit_EUR]]/Clean_Data[[#This Row],[Revenue_EUR]]</f>
        <v>0.62024636957712664</v>
      </c>
      <c r="T91" s="19">
        <f>Clean_Data[[#This Row],[Revenue_EUR]]/Clean_Data[[#This Row],[Revenue_Target_EUR]]</f>
        <v>1.0307765822503066</v>
      </c>
      <c r="U91" s="19">
        <f>Clean_Data[[#This Row],[Revenue_EUR]]/Clean_Data[[#This Row],[Market_Revenue_EUR]]</f>
        <v>0.19733747315414396</v>
      </c>
      <c r="V91" s="19">
        <f>Clean_Data[[#This Row],[Returns_Units]]/Clean_Data[[#This Row],[Units_Sold]]</f>
        <v>1.5804922104312485E-2</v>
      </c>
      <c r="W91" s="21">
        <f>Clean_Data[[#This Row],[Revenue_EUR]]/Clean_Data[[#This Row],[Marketing_Spend_EUR]]</f>
        <v>40.083045947287843</v>
      </c>
    </row>
    <row r="92" spans="1:23">
      <c r="A92" s="17">
        <v>44958</v>
      </c>
      <c r="B92">
        <v>2023</v>
      </c>
      <c r="C92" s="16" t="s">
        <v>93</v>
      </c>
      <c r="D92" s="16" t="s">
        <v>75</v>
      </c>
      <c r="E92" s="16" t="s">
        <v>76</v>
      </c>
      <c r="F92" s="16" t="s">
        <v>82</v>
      </c>
      <c r="G92" s="16" t="s">
        <v>80</v>
      </c>
      <c r="H92">
        <v>172767.53</v>
      </c>
      <c r="I92">
        <v>157998.04999999999</v>
      </c>
      <c r="J92">
        <v>1234</v>
      </c>
      <c r="K92">
        <v>1111</v>
      </c>
      <c r="L92">
        <v>109572.67</v>
      </c>
      <c r="M92">
        <v>9877.5499999999993</v>
      </c>
      <c r="N92">
        <v>1205278.79</v>
      </c>
      <c r="O92">
        <v>9020</v>
      </c>
      <c r="P92">
        <v>9</v>
      </c>
      <c r="Q92">
        <v>11</v>
      </c>
      <c r="R92" s="25">
        <f>Clean_Data[[#This Row],[Revenue_EUR]]/Clean_Data[[#This Row],[Units_Sold]]</f>
        <v>140.00610210696919</v>
      </c>
      <c r="S92" s="19">
        <f>Clean_Data[[#This Row],[Gross_Profit_EUR]]/Clean_Data[[#This Row],[Revenue_EUR]]</f>
        <v>0.63422027275611337</v>
      </c>
      <c r="T92" s="19">
        <f>Clean_Data[[#This Row],[Revenue_EUR]]/Clean_Data[[#This Row],[Revenue_Target_EUR]]</f>
        <v>1.0934788752139664</v>
      </c>
      <c r="U92" s="19">
        <f>Clean_Data[[#This Row],[Revenue_EUR]]/Clean_Data[[#This Row],[Market_Revenue_EUR]]</f>
        <v>0.14334237973274216</v>
      </c>
      <c r="V92" s="19">
        <f>Clean_Data[[#This Row],[Returns_Units]]/Clean_Data[[#This Row],[Units_Sold]]</f>
        <v>8.9141004862236632E-3</v>
      </c>
      <c r="W92" s="21">
        <f>Clean_Data[[#This Row],[Revenue_EUR]]/Clean_Data[[#This Row],[Marketing_Spend_EUR]]</f>
        <v>17.490929430881142</v>
      </c>
    </row>
    <row r="93" spans="1:23">
      <c r="A93" s="17">
        <v>44958</v>
      </c>
      <c r="B93">
        <v>2023</v>
      </c>
      <c r="C93" s="16" t="s">
        <v>93</v>
      </c>
      <c r="D93" s="16" t="s">
        <v>75</v>
      </c>
      <c r="E93" s="16" t="s">
        <v>76</v>
      </c>
      <c r="F93" s="16" t="s">
        <v>82</v>
      </c>
      <c r="G93" s="16" t="s">
        <v>81</v>
      </c>
      <c r="H93">
        <v>336266.44</v>
      </c>
      <c r="I93">
        <v>329474.15999999997</v>
      </c>
      <c r="J93">
        <v>2924</v>
      </c>
      <c r="K93">
        <v>2917</v>
      </c>
      <c r="L93">
        <v>195038.21</v>
      </c>
      <c r="M93">
        <v>10418.25</v>
      </c>
      <c r="N93">
        <v>1844189.24</v>
      </c>
      <c r="O93">
        <v>17239</v>
      </c>
      <c r="P93">
        <v>16</v>
      </c>
      <c r="Q93">
        <v>25</v>
      </c>
      <c r="R93" s="25">
        <f>Clean_Data[[#This Row],[Revenue_EUR]]/Clean_Data[[#This Row],[Units_Sold]]</f>
        <v>115.0022024623803</v>
      </c>
      <c r="S93" s="19">
        <f>Clean_Data[[#This Row],[Gross_Profit_EUR]]/Clean_Data[[#This Row],[Revenue_EUR]]</f>
        <v>0.58001092823892864</v>
      </c>
      <c r="T93" s="19">
        <f>Clean_Data[[#This Row],[Revenue_EUR]]/Clean_Data[[#This Row],[Revenue_Target_EUR]]</f>
        <v>1.0206155165552286</v>
      </c>
      <c r="U93" s="19">
        <f>Clean_Data[[#This Row],[Revenue_EUR]]/Clean_Data[[#This Row],[Market_Revenue_EUR]]</f>
        <v>0.18233835915884641</v>
      </c>
      <c r="V93" s="19">
        <f>Clean_Data[[#This Row],[Returns_Units]]/Clean_Data[[#This Row],[Units_Sold]]</f>
        <v>8.5499316005471955E-3</v>
      </c>
      <c r="W93" s="21">
        <f>Clean_Data[[#This Row],[Revenue_EUR]]/Clean_Data[[#This Row],[Marketing_Spend_EUR]]</f>
        <v>32.276672185827756</v>
      </c>
    </row>
    <row r="94" spans="1:23">
      <c r="A94" s="17">
        <v>44958</v>
      </c>
      <c r="B94">
        <v>2023</v>
      </c>
      <c r="C94" s="16" t="s">
        <v>93</v>
      </c>
      <c r="D94" s="16" t="s">
        <v>75</v>
      </c>
      <c r="E94" s="16" t="s">
        <v>76</v>
      </c>
      <c r="F94" s="16" t="s">
        <v>83</v>
      </c>
      <c r="G94" s="16" t="s">
        <v>78</v>
      </c>
      <c r="H94">
        <v>69578.63</v>
      </c>
      <c r="I94">
        <v>69239.149999999994</v>
      </c>
      <c r="J94">
        <v>966</v>
      </c>
      <c r="K94">
        <v>961</v>
      </c>
      <c r="L94">
        <v>33434.93</v>
      </c>
      <c r="M94">
        <v>1237.46</v>
      </c>
      <c r="N94">
        <v>568552.4</v>
      </c>
      <c r="O94">
        <v>8352</v>
      </c>
      <c r="P94">
        <v>4</v>
      </c>
      <c r="Q94">
        <v>21</v>
      </c>
      <c r="R94" s="25">
        <f>Clean_Data[[#This Row],[Revenue_EUR]]/Clean_Data[[#This Row],[Units_Sold]]</f>
        <v>72.027567287784677</v>
      </c>
      <c r="S94" s="19">
        <f>Clean_Data[[#This Row],[Gross_Profit_EUR]]/Clean_Data[[#This Row],[Revenue_EUR]]</f>
        <v>0.48053446870109395</v>
      </c>
      <c r="T94" s="19">
        <f>Clean_Data[[#This Row],[Revenue_EUR]]/Clean_Data[[#This Row],[Revenue_Target_EUR]]</f>
        <v>1.0049030064638287</v>
      </c>
      <c r="U94" s="19">
        <f>Clean_Data[[#This Row],[Revenue_EUR]]/Clean_Data[[#This Row],[Market_Revenue_EUR]]</f>
        <v>0.1223785705591956</v>
      </c>
      <c r="V94" s="19">
        <f>Clean_Data[[#This Row],[Returns_Units]]/Clean_Data[[#This Row],[Units_Sold]]</f>
        <v>2.1739130434782608E-2</v>
      </c>
      <c r="W94" s="21">
        <f>Clean_Data[[#This Row],[Revenue_EUR]]/Clean_Data[[#This Row],[Marketing_Spend_EUR]]</f>
        <v>56.226972993066447</v>
      </c>
    </row>
    <row r="95" spans="1:23">
      <c r="A95" s="17">
        <v>44958</v>
      </c>
      <c r="B95">
        <v>2023</v>
      </c>
      <c r="C95" s="16" t="s">
        <v>93</v>
      </c>
      <c r="D95" s="16" t="s">
        <v>75</v>
      </c>
      <c r="E95" s="16" t="s">
        <v>76</v>
      </c>
      <c r="F95" s="16" t="s">
        <v>83</v>
      </c>
      <c r="G95" s="16" t="s">
        <v>79</v>
      </c>
      <c r="H95">
        <v>60419.5</v>
      </c>
      <c r="I95">
        <v>55257.89</v>
      </c>
      <c r="J95">
        <v>345</v>
      </c>
      <c r="K95">
        <v>321</v>
      </c>
      <c r="L95">
        <v>33968.07</v>
      </c>
      <c r="M95">
        <v>1461.72</v>
      </c>
      <c r="N95">
        <v>431256.18</v>
      </c>
      <c r="O95">
        <v>2551</v>
      </c>
      <c r="P95">
        <v>3</v>
      </c>
      <c r="Q95">
        <v>11</v>
      </c>
      <c r="R95" s="25">
        <f>Clean_Data[[#This Row],[Revenue_EUR]]/Clean_Data[[#This Row],[Units_Sold]]</f>
        <v>175.12898550724637</v>
      </c>
      <c r="S95" s="19">
        <f>Clean_Data[[#This Row],[Gross_Profit_EUR]]/Clean_Data[[#This Row],[Revenue_EUR]]</f>
        <v>0.56220375872028072</v>
      </c>
      <c r="T95" s="19">
        <f>Clean_Data[[#This Row],[Revenue_EUR]]/Clean_Data[[#This Row],[Revenue_Target_EUR]]</f>
        <v>1.0934094660509115</v>
      </c>
      <c r="U95" s="19">
        <f>Clean_Data[[#This Row],[Revenue_EUR]]/Clean_Data[[#This Row],[Market_Revenue_EUR]]</f>
        <v>0.14010118069496419</v>
      </c>
      <c r="V95" s="19">
        <f>Clean_Data[[#This Row],[Returns_Units]]/Clean_Data[[#This Row],[Units_Sold]]</f>
        <v>3.1884057971014491E-2</v>
      </c>
      <c r="W95" s="21">
        <f>Clean_Data[[#This Row],[Revenue_EUR]]/Clean_Data[[#This Row],[Marketing_Spend_EUR]]</f>
        <v>41.33452371179159</v>
      </c>
    </row>
    <row r="96" spans="1:23">
      <c r="A96" s="17">
        <v>44958</v>
      </c>
      <c r="B96">
        <v>2023</v>
      </c>
      <c r="C96" s="16" t="s">
        <v>93</v>
      </c>
      <c r="D96" s="16" t="s">
        <v>75</v>
      </c>
      <c r="E96" s="16" t="s">
        <v>76</v>
      </c>
      <c r="F96" s="16" t="s">
        <v>83</v>
      </c>
      <c r="G96" s="16" t="s">
        <v>80</v>
      </c>
      <c r="H96">
        <v>13729.19</v>
      </c>
      <c r="I96">
        <v>13061.81</v>
      </c>
      <c r="J96">
        <v>98</v>
      </c>
      <c r="K96">
        <v>94</v>
      </c>
      <c r="L96">
        <v>8026.23</v>
      </c>
      <c r="M96">
        <v>794.28</v>
      </c>
      <c r="N96">
        <v>133109.85999999999</v>
      </c>
      <c r="O96">
        <v>978</v>
      </c>
      <c r="P96">
        <v>1</v>
      </c>
      <c r="Q96">
        <v>3</v>
      </c>
      <c r="R96" s="25">
        <f>Clean_Data[[#This Row],[Revenue_EUR]]/Clean_Data[[#This Row],[Units_Sold]]</f>
        <v>140.0937755102041</v>
      </c>
      <c r="S96" s="19">
        <f>Clean_Data[[#This Row],[Gross_Profit_EUR]]/Clean_Data[[#This Row],[Revenue_EUR]]</f>
        <v>0.58461059975133267</v>
      </c>
      <c r="T96" s="19">
        <f>Clean_Data[[#This Row],[Revenue_EUR]]/Clean_Data[[#This Row],[Revenue_Target_EUR]]</f>
        <v>1.0510939908021937</v>
      </c>
      <c r="U96" s="19">
        <f>Clean_Data[[#This Row],[Revenue_EUR]]/Clean_Data[[#This Row],[Market_Revenue_EUR]]</f>
        <v>0.1031417958068621</v>
      </c>
      <c r="V96" s="19">
        <f>Clean_Data[[#This Row],[Returns_Units]]/Clean_Data[[#This Row],[Units_Sold]]</f>
        <v>3.0612244897959183E-2</v>
      </c>
      <c r="W96" s="21">
        <f>Clean_Data[[#This Row],[Revenue_EUR]]/Clean_Data[[#This Row],[Marketing_Spend_EUR]]</f>
        <v>17.285075791912174</v>
      </c>
    </row>
    <row r="97" spans="1:23">
      <c r="A97" s="17">
        <v>44958</v>
      </c>
      <c r="B97">
        <v>2023</v>
      </c>
      <c r="C97" s="16" t="s">
        <v>93</v>
      </c>
      <c r="D97" s="16" t="s">
        <v>75</v>
      </c>
      <c r="E97" s="16" t="s">
        <v>76</v>
      </c>
      <c r="F97" s="16" t="s">
        <v>83</v>
      </c>
      <c r="G97" s="16" t="s">
        <v>81</v>
      </c>
      <c r="H97">
        <v>27314.21</v>
      </c>
      <c r="I97">
        <v>25327.59</v>
      </c>
      <c r="J97">
        <v>238</v>
      </c>
      <c r="K97">
        <v>223</v>
      </c>
      <c r="L97">
        <v>14393.34</v>
      </c>
      <c r="M97">
        <v>753.62</v>
      </c>
      <c r="N97">
        <v>209622.49</v>
      </c>
      <c r="O97">
        <v>1879</v>
      </c>
      <c r="P97">
        <v>1</v>
      </c>
      <c r="Q97">
        <v>7</v>
      </c>
      <c r="R97" s="25">
        <f>Clean_Data[[#This Row],[Revenue_EUR]]/Clean_Data[[#This Row],[Units_Sold]]</f>
        <v>114.76558823529412</v>
      </c>
      <c r="S97" s="19">
        <f>Clean_Data[[#This Row],[Gross_Profit_EUR]]/Clean_Data[[#This Row],[Revenue_EUR]]</f>
        <v>0.52695428496742169</v>
      </c>
      <c r="T97" s="19">
        <f>Clean_Data[[#This Row],[Revenue_EUR]]/Clean_Data[[#This Row],[Revenue_Target_EUR]]</f>
        <v>1.0784369930182856</v>
      </c>
      <c r="U97" s="19">
        <f>Clean_Data[[#This Row],[Revenue_EUR]]/Clean_Data[[#This Row],[Market_Revenue_EUR]]</f>
        <v>0.1303019060597935</v>
      </c>
      <c r="V97" s="19">
        <f>Clean_Data[[#This Row],[Returns_Units]]/Clean_Data[[#This Row],[Units_Sold]]</f>
        <v>2.9411764705882353E-2</v>
      </c>
      <c r="W97" s="21">
        <f>Clean_Data[[#This Row],[Revenue_EUR]]/Clean_Data[[#This Row],[Marketing_Spend_EUR]]</f>
        <v>36.244008916960802</v>
      </c>
    </row>
    <row r="98" spans="1:23">
      <c r="A98" s="17">
        <v>44958</v>
      </c>
      <c r="B98">
        <v>2023</v>
      </c>
      <c r="C98" s="16" t="s">
        <v>93</v>
      </c>
      <c r="D98" s="16" t="s">
        <v>84</v>
      </c>
      <c r="E98" s="16" t="s">
        <v>85</v>
      </c>
      <c r="F98" s="16" t="s">
        <v>77</v>
      </c>
      <c r="G98" s="16" t="s">
        <v>78</v>
      </c>
      <c r="H98">
        <v>557676.04</v>
      </c>
      <c r="I98">
        <v>590533.39</v>
      </c>
      <c r="J98">
        <v>7746</v>
      </c>
      <c r="K98">
        <v>8224</v>
      </c>
      <c r="L98">
        <v>311249.40000000002</v>
      </c>
      <c r="M98">
        <v>9786.9</v>
      </c>
      <c r="N98">
        <v>4274110.33</v>
      </c>
      <c r="O98">
        <v>66179</v>
      </c>
      <c r="P98">
        <v>27</v>
      </c>
      <c r="Q98">
        <v>148</v>
      </c>
      <c r="R98" s="25">
        <f>Clean_Data[[#This Row],[Revenue_EUR]]/Clean_Data[[#This Row],[Units_Sold]]</f>
        <v>71.995357603924617</v>
      </c>
      <c r="S98" s="19">
        <f>Clean_Data[[#This Row],[Gross_Profit_EUR]]/Clean_Data[[#This Row],[Revenue_EUR]]</f>
        <v>0.55811865254243309</v>
      </c>
      <c r="T98" s="19">
        <f>Clean_Data[[#This Row],[Revenue_EUR]]/Clean_Data[[#This Row],[Revenue_Target_EUR]]</f>
        <v>0.94435987777084041</v>
      </c>
      <c r="U98" s="19">
        <f>Clean_Data[[#This Row],[Revenue_EUR]]/Clean_Data[[#This Row],[Market_Revenue_EUR]]</f>
        <v>0.13047768937682055</v>
      </c>
      <c r="V98" s="19">
        <f>Clean_Data[[#This Row],[Returns_Units]]/Clean_Data[[#This Row],[Units_Sold]]</f>
        <v>1.9106635682933127E-2</v>
      </c>
      <c r="W98" s="21">
        <f>Clean_Data[[#This Row],[Revenue_EUR]]/Clean_Data[[#This Row],[Marketing_Spend_EUR]]</f>
        <v>56.981888034004648</v>
      </c>
    </row>
    <row r="99" spans="1:23">
      <c r="A99" s="17">
        <v>44958</v>
      </c>
      <c r="B99">
        <v>2023</v>
      </c>
      <c r="C99" s="16" t="s">
        <v>93</v>
      </c>
      <c r="D99" s="16" t="s">
        <v>84</v>
      </c>
      <c r="E99" s="16" t="s">
        <v>85</v>
      </c>
      <c r="F99" s="16" t="s">
        <v>77</v>
      </c>
      <c r="G99" s="16" t="s">
        <v>79</v>
      </c>
      <c r="H99">
        <v>531812.13</v>
      </c>
      <c r="I99">
        <v>543388.75</v>
      </c>
      <c r="J99">
        <v>3039</v>
      </c>
      <c r="K99">
        <v>3138</v>
      </c>
      <c r="L99">
        <v>349694.67</v>
      </c>
      <c r="M99">
        <v>12606.15</v>
      </c>
      <c r="N99">
        <v>3367423.11</v>
      </c>
      <c r="O99">
        <v>21250</v>
      </c>
      <c r="P99">
        <v>24</v>
      </c>
      <c r="Q99">
        <v>35</v>
      </c>
      <c r="R99" s="25">
        <f>Clean_Data[[#This Row],[Revenue_EUR]]/Clean_Data[[#This Row],[Units_Sold]]</f>
        <v>174.99576505429417</v>
      </c>
      <c r="S99" s="19">
        <f>Clean_Data[[#This Row],[Gross_Profit_EUR]]/Clean_Data[[#This Row],[Revenue_EUR]]</f>
        <v>0.65755301594944815</v>
      </c>
      <c r="T99" s="19">
        <f>Clean_Data[[#This Row],[Revenue_EUR]]/Clean_Data[[#This Row],[Revenue_Target_EUR]]</f>
        <v>0.9786955103505548</v>
      </c>
      <c r="U99" s="19">
        <f>Clean_Data[[#This Row],[Revenue_EUR]]/Clean_Data[[#This Row],[Market_Revenue_EUR]]</f>
        <v>0.15792851466176464</v>
      </c>
      <c r="V99" s="19">
        <f>Clean_Data[[#This Row],[Returns_Units]]/Clean_Data[[#This Row],[Units_Sold]]</f>
        <v>1.1516946363935505E-2</v>
      </c>
      <c r="W99" s="21">
        <f>Clean_Data[[#This Row],[Revenue_EUR]]/Clean_Data[[#This Row],[Marketing_Spend_EUR]]</f>
        <v>42.186720767244559</v>
      </c>
    </row>
    <row r="100" spans="1:23">
      <c r="A100" s="17">
        <v>44958</v>
      </c>
      <c r="B100">
        <v>2023</v>
      </c>
      <c r="C100" s="16" t="s">
        <v>93</v>
      </c>
      <c r="D100" s="16" t="s">
        <v>84</v>
      </c>
      <c r="E100" s="16" t="s">
        <v>85</v>
      </c>
      <c r="F100" s="16" t="s">
        <v>77</v>
      </c>
      <c r="G100" s="16" t="s">
        <v>80</v>
      </c>
      <c r="H100">
        <v>119256.19</v>
      </c>
      <c r="I100">
        <v>120173.61</v>
      </c>
      <c r="J100">
        <v>852</v>
      </c>
      <c r="K100">
        <v>872</v>
      </c>
      <c r="L100">
        <v>82842.710000000006</v>
      </c>
      <c r="M100">
        <v>6792.08</v>
      </c>
      <c r="N100">
        <v>1014553.9</v>
      </c>
      <c r="O100">
        <v>7678</v>
      </c>
      <c r="P100">
        <v>5</v>
      </c>
      <c r="Q100">
        <v>14</v>
      </c>
      <c r="R100" s="25">
        <f>Clean_Data[[#This Row],[Revenue_EUR]]/Clean_Data[[#This Row],[Units_Sold]]</f>
        <v>139.97205399061033</v>
      </c>
      <c r="S100" s="19">
        <f>Clean_Data[[#This Row],[Gross_Profit_EUR]]/Clean_Data[[#This Row],[Revenue_EUR]]</f>
        <v>0.69466171944617716</v>
      </c>
      <c r="T100" s="19">
        <f>Clean_Data[[#This Row],[Revenue_EUR]]/Clean_Data[[#This Row],[Revenue_Target_EUR]]</f>
        <v>0.99236587799933784</v>
      </c>
      <c r="U100" s="19">
        <f>Clean_Data[[#This Row],[Revenue_EUR]]/Clean_Data[[#This Row],[Market_Revenue_EUR]]</f>
        <v>0.11754544534302219</v>
      </c>
      <c r="V100" s="19">
        <f>Clean_Data[[#This Row],[Returns_Units]]/Clean_Data[[#This Row],[Units_Sold]]</f>
        <v>1.6431924882629109E-2</v>
      </c>
      <c r="W100" s="21">
        <f>Clean_Data[[#This Row],[Revenue_EUR]]/Clean_Data[[#This Row],[Marketing_Spend_EUR]]</f>
        <v>17.558125051530606</v>
      </c>
    </row>
    <row r="101" spans="1:23">
      <c r="A101" s="17">
        <v>44958</v>
      </c>
      <c r="B101">
        <v>2023</v>
      </c>
      <c r="C101" s="16" t="s">
        <v>93</v>
      </c>
      <c r="D101" s="16" t="s">
        <v>84</v>
      </c>
      <c r="E101" s="16" t="s">
        <v>85</v>
      </c>
      <c r="F101" s="16" t="s">
        <v>77</v>
      </c>
      <c r="G101" s="16" t="s">
        <v>81</v>
      </c>
      <c r="H101">
        <v>207820.66</v>
      </c>
      <c r="I101">
        <v>217108.02</v>
      </c>
      <c r="J101">
        <v>1807</v>
      </c>
      <c r="K101">
        <v>1869</v>
      </c>
      <c r="L101">
        <v>131023.46</v>
      </c>
      <c r="M101">
        <v>5859.57</v>
      </c>
      <c r="N101">
        <v>1574408.43</v>
      </c>
      <c r="O101">
        <v>14604</v>
      </c>
      <c r="P101">
        <v>9</v>
      </c>
      <c r="Q101">
        <v>29</v>
      </c>
      <c r="R101" s="25">
        <f>Clean_Data[[#This Row],[Revenue_EUR]]/Clean_Data[[#This Row],[Units_Sold]]</f>
        <v>115.00866629773105</v>
      </c>
      <c r="S101" s="19">
        <f>Clean_Data[[#This Row],[Gross_Profit_EUR]]/Clean_Data[[#This Row],[Revenue_EUR]]</f>
        <v>0.63046407416856443</v>
      </c>
      <c r="T101" s="19">
        <f>Clean_Data[[#This Row],[Revenue_EUR]]/Clean_Data[[#This Row],[Revenue_Target_EUR]]</f>
        <v>0.95722240016743743</v>
      </c>
      <c r="U101" s="19">
        <f>Clean_Data[[#This Row],[Revenue_EUR]]/Clean_Data[[#This Row],[Market_Revenue_EUR]]</f>
        <v>0.13199920429795972</v>
      </c>
      <c r="V101" s="19">
        <f>Clean_Data[[#This Row],[Returns_Units]]/Clean_Data[[#This Row],[Units_Sold]]</f>
        <v>1.6048699501936912E-2</v>
      </c>
      <c r="W101" s="21">
        <f>Clean_Data[[#This Row],[Revenue_EUR]]/Clean_Data[[#This Row],[Marketing_Spend_EUR]]</f>
        <v>35.46687896893458</v>
      </c>
    </row>
    <row r="102" spans="1:23">
      <c r="A102" s="17">
        <v>44958</v>
      </c>
      <c r="B102">
        <v>2023</v>
      </c>
      <c r="C102" s="16" t="s">
        <v>93</v>
      </c>
      <c r="D102" s="16" t="s">
        <v>84</v>
      </c>
      <c r="E102" s="16" t="s">
        <v>85</v>
      </c>
      <c r="F102" s="16" t="s">
        <v>82</v>
      </c>
      <c r="G102" s="16" t="s">
        <v>78</v>
      </c>
      <c r="H102">
        <v>514786.37</v>
      </c>
      <c r="I102">
        <v>555303.93000000005</v>
      </c>
      <c r="J102">
        <v>7150</v>
      </c>
      <c r="K102">
        <v>7763</v>
      </c>
      <c r="L102">
        <v>273511.36</v>
      </c>
      <c r="M102">
        <v>9559.39</v>
      </c>
      <c r="N102">
        <v>4397954.33</v>
      </c>
      <c r="O102">
        <v>69027</v>
      </c>
      <c r="P102">
        <v>26</v>
      </c>
      <c r="Q102">
        <v>132</v>
      </c>
      <c r="R102" s="25">
        <f>Clean_Data[[#This Row],[Revenue_EUR]]/Clean_Data[[#This Row],[Units_Sold]]</f>
        <v>71.998093706293702</v>
      </c>
      <c r="S102" s="19">
        <f>Clean_Data[[#This Row],[Gross_Profit_EUR]]/Clean_Data[[#This Row],[Revenue_EUR]]</f>
        <v>0.53131041523107925</v>
      </c>
      <c r="T102" s="19">
        <f>Clean_Data[[#This Row],[Revenue_EUR]]/Clean_Data[[#This Row],[Revenue_Target_EUR]]</f>
        <v>0.92703534441040236</v>
      </c>
      <c r="U102" s="19">
        <f>Clean_Data[[#This Row],[Revenue_EUR]]/Clean_Data[[#This Row],[Market_Revenue_EUR]]</f>
        <v>0.11705132235877493</v>
      </c>
      <c r="V102" s="19">
        <f>Clean_Data[[#This Row],[Returns_Units]]/Clean_Data[[#This Row],[Units_Sold]]</f>
        <v>1.8461538461538463E-2</v>
      </c>
      <c r="W102" s="21">
        <f>Clean_Data[[#This Row],[Revenue_EUR]]/Clean_Data[[#This Row],[Marketing_Spend_EUR]]</f>
        <v>53.851382776516076</v>
      </c>
    </row>
    <row r="103" spans="1:23">
      <c r="A103" s="17">
        <v>44958</v>
      </c>
      <c r="B103">
        <v>2023</v>
      </c>
      <c r="C103" s="16" t="s">
        <v>93</v>
      </c>
      <c r="D103" s="16" t="s">
        <v>84</v>
      </c>
      <c r="E103" s="16" t="s">
        <v>85</v>
      </c>
      <c r="F103" s="16" t="s">
        <v>82</v>
      </c>
      <c r="G103" s="16" t="s">
        <v>79</v>
      </c>
      <c r="H103">
        <v>482613.46</v>
      </c>
      <c r="I103">
        <v>487127.22</v>
      </c>
      <c r="J103">
        <v>2758</v>
      </c>
      <c r="K103">
        <v>2810</v>
      </c>
      <c r="L103">
        <v>298500.95</v>
      </c>
      <c r="M103">
        <v>11549.41</v>
      </c>
      <c r="N103">
        <v>3352799.06</v>
      </c>
      <c r="O103">
        <v>20337</v>
      </c>
      <c r="P103">
        <v>21</v>
      </c>
      <c r="Q103">
        <v>47</v>
      </c>
      <c r="R103" s="25">
        <f>Clean_Data[[#This Row],[Revenue_EUR]]/Clean_Data[[#This Row],[Units_Sold]]</f>
        <v>174.98675126903555</v>
      </c>
      <c r="S103" s="19">
        <f>Clean_Data[[#This Row],[Gross_Profit_EUR]]/Clean_Data[[#This Row],[Revenue_EUR]]</f>
        <v>0.61850937601284472</v>
      </c>
      <c r="T103" s="19">
        <f>Clean_Data[[#This Row],[Revenue_EUR]]/Clean_Data[[#This Row],[Revenue_Target_EUR]]</f>
        <v>0.9907339195703333</v>
      </c>
      <c r="U103" s="19">
        <f>Clean_Data[[#This Row],[Revenue_EUR]]/Clean_Data[[#This Row],[Market_Revenue_EUR]]</f>
        <v>0.14394344885076413</v>
      </c>
      <c r="V103" s="19">
        <f>Clean_Data[[#This Row],[Returns_Units]]/Clean_Data[[#This Row],[Units_Sold]]</f>
        <v>1.704133430021755E-2</v>
      </c>
      <c r="W103" s="21">
        <f>Clean_Data[[#This Row],[Revenue_EUR]]/Clean_Data[[#This Row],[Marketing_Spend_EUR]]</f>
        <v>41.786849717864378</v>
      </c>
    </row>
    <row r="104" spans="1:23">
      <c r="A104" s="17">
        <v>44958</v>
      </c>
      <c r="B104">
        <v>2023</v>
      </c>
      <c r="C104" s="16" t="s">
        <v>93</v>
      </c>
      <c r="D104" s="16" t="s">
        <v>84</v>
      </c>
      <c r="E104" s="16" t="s">
        <v>85</v>
      </c>
      <c r="F104" s="16" t="s">
        <v>82</v>
      </c>
      <c r="G104" s="16" t="s">
        <v>80</v>
      </c>
      <c r="H104">
        <v>113274.59</v>
      </c>
      <c r="I104">
        <v>114761.22</v>
      </c>
      <c r="J104">
        <v>809</v>
      </c>
      <c r="K104">
        <v>821</v>
      </c>
      <c r="L104">
        <v>72864.7</v>
      </c>
      <c r="M104">
        <v>6651.68</v>
      </c>
      <c r="N104">
        <v>1021750.73</v>
      </c>
      <c r="O104">
        <v>7898</v>
      </c>
      <c r="P104">
        <v>6</v>
      </c>
      <c r="Q104">
        <v>10</v>
      </c>
      <c r="R104" s="25">
        <f>Clean_Data[[#This Row],[Revenue_EUR]]/Clean_Data[[#This Row],[Units_Sold]]</f>
        <v>140.01803461063039</v>
      </c>
      <c r="S104" s="19">
        <f>Clean_Data[[#This Row],[Gross_Profit_EUR]]/Clean_Data[[#This Row],[Revenue_EUR]]</f>
        <v>0.64325723889179387</v>
      </c>
      <c r="T104" s="19">
        <f>Clean_Data[[#This Row],[Revenue_EUR]]/Clean_Data[[#This Row],[Revenue_Target_EUR]]</f>
        <v>0.98704588536092586</v>
      </c>
      <c r="U104" s="19">
        <f>Clean_Data[[#This Row],[Revenue_EUR]]/Clean_Data[[#This Row],[Market_Revenue_EUR]]</f>
        <v>0.11086323373607963</v>
      </c>
      <c r="V104" s="19">
        <f>Clean_Data[[#This Row],[Returns_Units]]/Clean_Data[[#This Row],[Units_Sold]]</f>
        <v>1.2360939431396786E-2</v>
      </c>
      <c r="W104" s="21">
        <f>Clean_Data[[#This Row],[Revenue_EUR]]/Clean_Data[[#This Row],[Marketing_Spend_EUR]]</f>
        <v>17.029470750246553</v>
      </c>
    </row>
    <row r="105" spans="1:23">
      <c r="A105" s="17">
        <v>44958</v>
      </c>
      <c r="B105">
        <v>2023</v>
      </c>
      <c r="C105" s="16" t="s">
        <v>93</v>
      </c>
      <c r="D105" s="16" t="s">
        <v>84</v>
      </c>
      <c r="E105" s="16" t="s">
        <v>85</v>
      </c>
      <c r="F105" s="16" t="s">
        <v>82</v>
      </c>
      <c r="G105" s="16" t="s">
        <v>81</v>
      </c>
      <c r="H105">
        <v>202585.44</v>
      </c>
      <c r="I105">
        <v>214296.17</v>
      </c>
      <c r="J105">
        <v>1762</v>
      </c>
      <c r="K105">
        <v>1873</v>
      </c>
      <c r="L105">
        <v>116454.97</v>
      </c>
      <c r="M105">
        <v>5828.52</v>
      </c>
      <c r="N105">
        <v>1520755.75</v>
      </c>
      <c r="O105">
        <v>13533</v>
      </c>
      <c r="P105">
        <v>8</v>
      </c>
      <c r="Q105">
        <v>27</v>
      </c>
      <c r="R105" s="25">
        <f>Clean_Data[[#This Row],[Revenue_EUR]]/Clean_Data[[#This Row],[Units_Sold]]</f>
        <v>114.97471055618615</v>
      </c>
      <c r="S105" s="19">
        <f>Clean_Data[[#This Row],[Gross_Profit_EUR]]/Clean_Data[[#This Row],[Revenue_EUR]]</f>
        <v>0.57484373013183965</v>
      </c>
      <c r="T105" s="19">
        <f>Clean_Data[[#This Row],[Revenue_EUR]]/Clean_Data[[#This Row],[Revenue_Target_EUR]]</f>
        <v>0.94535259309580755</v>
      </c>
      <c r="U105" s="19">
        <f>Clean_Data[[#This Row],[Revenue_EUR]]/Clean_Data[[#This Row],[Market_Revenue_EUR]]</f>
        <v>0.13321366037905824</v>
      </c>
      <c r="V105" s="19">
        <f>Clean_Data[[#This Row],[Returns_Units]]/Clean_Data[[#This Row],[Units_Sold]]</f>
        <v>1.532349602724177E-2</v>
      </c>
      <c r="W105" s="21">
        <f>Clean_Data[[#This Row],[Revenue_EUR]]/Clean_Data[[#This Row],[Marketing_Spend_EUR]]</f>
        <v>34.757612567169708</v>
      </c>
    </row>
    <row r="106" spans="1:23">
      <c r="A106" s="17">
        <v>44958</v>
      </c>
      <c r="B106">
        <v>2023</v>
      </c>
      <c r="C106" s="16" t="s">
        <v>93</v>
      </c>
      <c r="D106" s="16" t="s">
        <v>84</v>
      </c>
      <c r="E106" s="16" t="s">
        <v>85</v>
      </c>
      <c r="F106" s="16" t="s">
        <v>83</v>
      </c>
      <c r="G106" s="16" t="s">
        <v>78</v>
      </c>
      <c r="H106">
        <v>40320.79</v>
      </c>
      <c r="I106">
        <v>43866.51</v>
      </c>
      <c r="J106">
        <v>560</v>
      </c>
      <c r="K106">
        <v>618</v>
      </c>
      <c r="L106">
        <v>19350.400000000001</v>
      </c>
      <c r="M106">
        <v>690.5</v>
      </c>
      <c r="N106">
        <v>444614.69</v>
      </c>
      <c r="O106">
        <v>6757</v>
      </c>
      <c r="P106">
        <v>2</v>
      </c>
      <c r="Q106">
        <v>16</v>
      </c>
      <c r="R106" s="25">
        <f>Clean_Data[[#This Row],[Revenue_EUR]]/Clean_Data[[#This Row],[Units_Sold]]</f>
        <v>72.001410714285711</v>
      </c>
      <c r="S106" s="19">
        <f>Clean_Data[[#This Row],[Gross_Profit_EUR]]/Clean_Data[[#This Row],[Revenue_EUR]]</f>
        <v>0.47991123189798618</v>
      </c>
      <c r="T106" s="19">
        <f>Clean_Data[[#This Row],[Revenue_EUR]]/Clean_Data[[#This Row],[Revenue_Target_EUR]]</f>
        <v>0.91917022803956816</v>
      </c>
      <c r="U106" s="19">
        <f>Clean_Data[[#This Row],[Revenue_EUR]]/Clean_Data[[#This Row],[Market_Revenue_EUR]]</f>
        <v>9.0687039602762559E-2</v>
      </c>
      <c r="V106" s="19">
        <f>Clean_Data[[#This Row],[Returns_Units]]/Clean_Data[[#This Row],[Units_Sold]]</f>
        <v>2.8571428571428571E-2</v>
      </c>
      <c r="W106" s="21">
        <f>Clean_Data[[#This Row],[Revenue_EUR]]/Clean_Data[[#This Row],[Marketing_Spend_EUR]]</f>
        <v>58.393613323678494</v>
      </c>
    </row>
    <row r="107" spans="1:23">
      <c r="A107" s="17">
        <v>44958</v>
      </c>
      <c r="B107">
        <v>2023</v>
      </c>
      <c r="C107" s="16" t="s">
        <v>93</v>
      </c>
      <c r="D107" s="16" t="s">
        <v>84</v>
      </c>
      <c r="E107" s="16" t="s">
        <v>85</v>
      </c>
      <c r="F107" s="16" t="s">
        <v>83</v>
      </c>
      <c r="G107" s="16" t="s">
        <v>79</v>
      </c>
      <c r="H107">
        <v>36963.24</v>
      </c>
      <c r="I107">
        <v>36625.93</v>
      </c>
      <c r="J107">
        <v>211</v>
      </c>
      <c r="K107">
        <v>213</v>
      </c>
      <c r="L107">
        <v>20271.57</v>
      </c>
      <c r="M107">
        <v>1010.3</v>
      </c>
      <c r="N107">
        <v>337751.55</v>
      </c>
      <c r="O107">
        <v>2009</v>
      </c>
      <c r="P107">
        <v>2</v>
      </c>
      <c r="Q107">
        <v>7</v>
      </c>
      <c r="R107" s="25">
        <f>Clean_Data[[#This Row],[Revenue_EUR]]/Clean_Data[[#This Row],[Units_Sold]]</f>
        <v>175.18123222748815</v>
      </c>
      <c r="S107" s="19">
        <f>Clean_Data[[#This Row],[Gross_Profit_EUR]]/Clean_Data[[#This Row],[Revenue_EUR]]</f>
        <v>0.54842513805607951</v>
      </c>
      <c r="T107" s="19">
        <f>Clean_Data[[#This Row],[Revenue_EUR]]/Clean_Data[[#This Row],[Revenue_Target_EUR]]</f>
        <v>1.0092095954969607</v>
      </c>
      <c r="U107" s="19">
        <f>Clean_Data[[#This Row],[Revenue_EUR]]/Clean_Data[[#This Row],[Market_Revenue_EUR]]</f>
        <v>0.10943914247025661</v>
      </c>
      <c r="V107" s="19">
        <f>Clean_Data[[#This Row],[Returns_Units]]/Clean_Data[[#This Row],[Units_Sold]]</f>
        <v>3.3175355450236969E-2</v>
      </c>
      <c r="W107" s="21">
        <f>Clean_Data[[#This Row],[Revenue_EUR]]/Clean_Data[[#This Row],[Marketing_Spend_EUR]]</f>
        <v>36.586400079184401</v>
      </c>
    </row>
    <row r="108" spans="1:23">
      <c r="A108" s="17">
        <v>44958</v>
      </c>
      <c r="B108">
        <v>2023</v>
      </c>
      <c r="C108" s="16" t="s">
        <v>93</v>
      </c>
      <c r="D108" s="16" t="s">
        <v>84</v>
      </c>
      <c r="E108" s="16" t="s">
        <v>85</v>
      </c>
      <c r="F108" s="16" t="s">
        <v>83</v>
      </c>
      <c r="G108" s="16" t="s">
        <v>80</v>
      </c>
      <c r="H108">
        <v>8406.64</v>
      </c>
      <c r="I108">
        <v>8338.94</v>
      </c>
      <c r="J108">
        <v>60</v>
      </c>
      <c r="K108">
        <v>60</v>
      </c>
      <c r="L108">
        <v>4811.37</v>
      </c>
      <c r="M108">
        <v>465.75</v>
      </c>
      <c r="N108">
        <v>104466.07</v>
      </c>
      <c r="O108">
        <v>775</v>
      </c>
      <c r="P108">
        <v>0</v>
      </c>
      <c r="Q108">
        <v>2</v>
      </c>
      <c r="R108" s="25">
        <f>Clean_Data[[#This Row],[Revenue_EUR]]/Clean_Data[[#This Row],[Units_Sold]]</f>
        <v>140.11066666666665</v>
      </c>
      <c r="S108" s="19">
        <f>Clean_Data[[#This Row],[Gross_Profit_EUR]]/Clean_Data[[#This Row],[Revenue_EUR]]</f>
        <v>0.57232972983260855</v>
      </c>
      <c r="T108" s="19">
        <f>Clean_Data[[#This Row],[Revenue_EUR]]/Clean_Data[[#This Row],[Revenue_Target_EUR]]</f>
        <v>1.008118537847736</v>
      </c>
      <c r="U108" s="19">
        <f>Clean_Data[[#This Row],[Revenue_EUR]]/Clean_Data[[#This Row],[Market_Revenue_EUR]]</f>
        <v>8.0472444306558089E-2</v>
      </c>
      <c r="V108" s="19">
        <f>Clean_Data[[#This Row],[Returns_Units]]/Clean_Data[[#This Row],[Units_Sold]]</f>
        <v>3.3333333333333333E-2</v>
      </c>
      <c r="W108" s="21">
        <f>Clean_Data[[#This Row],[Revenue_EUR]]/Clean_Data[[#This Row],[Marketing_Spend_EUR]]</f>
        <v>18.049683306494899</v>
      </c>
    </row>
    <row r="109" spans="1:23">
      <c r="A109" s="17">
        <v>44958</v>
      </c>
      <c r="B109">
        <v>2023</v>
      </c>
      <c r="C109" s="16" t="s">
        <v>93</v>
      </c>
      <c r="D109" s="16" t="s">
        <v>84</v>
      </c>
      <c r="E109" s="16" t="s">
        <v>85</v>
      </c>
      <c r="F109" s="16" t="s">
        <v>83</v>
      </c>
      <c r="G109" s="16" t="s">
        <v>81</v>
      </c>
      <c r="H109">
        <v>14582.11</v>
      </c>
      <c r="I109">
        <v>14815.47</v>
      </c>
      <c r="J109">
        <v>127</v>
      </c>
      <c r="K109">
        <v>129</v>
      </c>
      <c r="L109">
        <v>7637.87</v>
      </c>
      <c r="M109">
        <v>395.91</v>
      </c>
      <c r="N109">
        <v>163979.38</v>
      </c>
      <c r="O109">
        <v>1609</v>
      </c>
      <c r="P109">
        <v>1</v>
      </c>
      <c r="Q109">
        <v>2</v>
      </c>
      <c r="R109" s="25">
        <f>Clean_Data[[#This Row],[Revenue_EUR]]/Clean_Data[[#This Row],[Units_Sold]]</f>
        <v>114.81976377952756</v>
      </c>
      <c r="S109" s="19">
        <f>Clean_Data[[#This Row],[Gross_Profit_EUR]]/Clean_Data[[#This Row],[Revenue_EUR]]</f>
        <v>0.52378359510386352</v>
      </c>
      <c r="T109" s="19">
        <f>Clean_Data[[#This Row],[Revenue_EUR]]/Clean_Data[[#This Row],[Revenue_Target_EUR]]</f>
        <v>0.98424889659254833</v>
      </c>
      <c r="U109" s="19">
        <f>Clean_Data[[#This Row],[Revenue_EUR]]/Clean_Data[[#This Row],[Market_Revenue_EUR]]</f>
        <v>8.8926485756928714E-2</v>
      </c>
      <c r="V109" s="19">
        <f>Clean_Data[[#This Row],[Returns_Units]]/Clean_Data[[#This Row],[Units_Sold]]</f>
        <v>1.5748031496062992E-2</v>
      </c>
      <c r="W109" s="21">
        <f>Clean_Data[[#This Row],[Revenue_EUR]]/Clean_Data[[#This Row],[Marketing_Spend_EUR]]</f>
        <v>36.831880983051704</v>
      </c>
    </row>
    <row r="110" spans="1:23">
      <c r="A110" s="17">
        <v>44958</v>
      </c>
      <c r="B110">
        <v>2023</v>
      </c>
      <c r="C110" s="16" t="s">
        <v>93</v>
      </c>
      <c r="D110" s="16" t="s">
        <v>86</v>
      </c>
      <c r="E110" s="16" t="s">
        <v>87</v>
      </c>
      <c r="F110" s="16" t="s">
        <v>77</v>
      </c>
      <c r="G110" s="16" t="s">
        <v>78</v>
      </c>
      <c r="H110">
        <v>406681.59</v>
      </c>
      <c r="I110">
        <v>407836.27</v>
      </c>
      <c r="J110">
        <v>5648</v>
      </c>
      <c r="K110">
        <v>5774</v>
      </c>
      <c r="L110">
        <v>227037.03</v>
      </c>
      <c r="M110">
        <v>7186.01</v>
      </c>
      <c r="N110">
        <v>3515993.36</v>
      </c>
      <c r="O110">
        <v>54886</v>
      </c>
      <c r="P110">
        <v>17</v>
      </c>
      <c r="Q110">
        <v>84</v>
      </c>
      <c r="R110" s="25">
        <f>Clean_Data[[#This Row],[Revenue_EUR]]/Clean_Data[[#This Row],[Units_Sold]]</f>
        <v>72.004530807365441</v>
      </c>
      <c r="S110" s="19">
        <f>Clean_Data[[#This Row],[Gross_Profit_EUR]]/Clean_Data[[#This Row],[Revenue_EUR]]</f>
        <v>0.55826729210928872</v>
      </c>
      <c r="T110" s="19">
        <f>Clean_Data[[#This Row],[Revenue_EUR]]/Clean_Data[[#This Row],[Revenue_Target_EUR]]</f>
        <v>0.99716876578927127</v>
      </c>
      <c r="U110" s="19">
        <f>Clean_Data[[#This Row],[Revenue_EUR]]/Clean_Data[[#This Row],[Market_Revenue_EUR]]</f>
        <v>0.11566619966540552</v>
      </c>
      <c r="V110" s="19">
        <f>Clean_Data[[#This Row],[Returns_Units]]/Clean_Data[[#This Row],[Units_Sold]]</f>
        <v>1.4872521246458924E-2</v>
      </c>
      <c r="W110" s="21">
        <f>Clean_Data[[#This Row],[Revenue_EUR]]/Clean_Data[[#This Row],[Marketing_Spend_EUR]]</f>
        <v>56.593518517230009</v>
      </c>
    </row>
    <row r="111" spans="1:23">
      <c r="A111" s="17">
        <v>44958</v>
      </c>
      <c r="B111">
        <v>2023</v>
      </c>
      <c r="C111" s="16" t="s">
        <v>93</v>
      </c>
      <c r="D111" s="16" t="s">
        <v>86</v>
      </c>
      <c r="E111" s="16" t="s">
        <v>87</v>
      </c>
      <c r="F111" s="16" t="s">
        <v>77</v>
      </c>
      <c r="G111" s="16" t="s">
        <v>79</v>
      </c>
      <c r="H111">
        <v>351236.33</v>
      </c>
      <c r="I111">
        <v>341999.27</v>
      </c>
      <c r="J111">
        <v>2007</v>
      </c>
      <c r="K111">
        <v>1930</v>
      </c>
      <c r="L111">
        <v>229810</v>
      </c>
      <c r="M111">
        <v>9080.31</v>
      </c>
      <c r="N111">
        <v>2776224.95</v>
      </c>
      <c r="O111">
        <v>17716</v>
      </c>
      <c r="P111">
        <v>16</v>
      </c>
      <c r="Q111">
        <v>37</v>
      </c>
      <c r="R111" s="25">
        <f>Clean_Data[[#This Row],[Revenue_EUR]]/Clean_Data[[#This Row],[Units_Sold]]</f>
        <v>175.00564524165421</v>
      </c>
      <c r="S111" s="19">
        <f>Clean_Data[[#This Row],[Gross_Profit_EUR]]/Clean_Data[[#This Row],[Revenue_EUR]]</f>
        <v>0.65428880890538854</v>
      </c>
      <c r="T111" s="19">
        <f>Clean_Data[[#This Row],[Revenue_EUR]]/Clean_Data[[#This Row],[Revenue_Target_EUR]]</f>
        <v>1.0270090050192213</v>
      </c>
      <c r="U111" s="19">
        <f>Clean_Data[[#This Row],[Revenue_EUR]]/Clean_Data[[#This Row],[Market_Revenue_EUR]]</f>
        <v>0.12651580341139143</v>
      </c>
      <c r="V111" s="19">
        <f>Clean_Data[[#This Row],[Returns_Units]]/Clean_Data[[#This Row],[Units_Sold]]</f>
        <v>1.8435475834578975E-2</v>
      </c>
      <c r="W111" s="21">
        <f>Clean_Data[[#This Row],[Revenue_EUR]]/Clean_Data[[#This Row],[Marketing_Spend_EUR]]</f>
        <v>38.681094588180365</v>
      </c>
    </row>
    <row r="112" spans="1:23">
      <c r="A112" s="17">
        <v>44958</v>
      </c>
      <c r="B112">
        <v>2023</v>
      </c>
      <c r="C112" s="16" t="s">
        <v>93</v>
      </c>
      <c r="D112" s="16" t="s">
        <v>86</v>
      </c>
      <c r="E112" s="16" t="s">
        <v>87</v>
      </c>
      <c r="F112" s="16" t="s">
        <v>77</v>
      </c>
      <c r="G112" s="16" t="s">
        <v>80</v>
      </c>
      <c r="H112">
        <v>76546.850000000006</v>
      </c>
      <c r="I112">
        <v>70921.37</v>
      </c>
      <c r="J112">
        <v>547</v>
      </c>
      <c r="K112">
        <v>515</v>
      </c>
      <c r="L112">
        <v>52524.97</v>
      </c>
      <c r="M112">
        <v>4132.71</v>
      </c>
      <c r="N112">
        <v>810443.66</v>
      </c>
      <c r="O112">
        <v>5937</v>
      </c>
      <c r="P112">
        <v>3</v>
      </c>
      <c r="Q112">
        <v>8</v>
      </c>
      <c r="R112" s="25">
        <f>Clean_Data[[#This Row],[Revenue_EUR]]/Clean_Data[[#This Row],[Units_Sold]]</f>
        <v>139.9393967093236</v>
      </c>
      <c r="S112" s="19">
        <f>Clean_Data[[#This Row],[Gross_Profit_EUR]]/Clean_Data[[#This Row],[Revenue_EUR]]</f>
        <v>0.68618068542337141</v>
      </c>
      <c r="T112" s="19">
        <f>Clean_Data[[#This Row],[Revenue_EUR]]/Clean_Data[[#This Row],[Revenue_Target_EUR]]</f>
        <v>1.0793199567351845</v>
      </c>
      <c r="U112" s="19">
        <f>Clean_Data[[#This Row],[Revenue_EUR]]/Clean_Data[[#This Row],[Market_Revenue_EUR]]</f>
        <v>9.445055070206855E-2</v>
      </c>
      <c r="V112" s="19">
        <f>Clean_Data[[#This Row],[Returns_Units]]/Clean_Data[[#This Row],[Units_Sold]]</f>
        <v>1.4625228519195612E-2</v>
      </c>
      <c r="W112" s="21">
        <f>Clean_Data[[#This Row],[Revenue_EUR]]/Clean_Data[[#This Row],[Marketing_Spend_EUR]]</f>
        <v>18.522192459669323</v>
      </c>
    </row>
    <row r="113" spans="1:23">
      <c r="A113" s="17">
        <v>44958</v>
      </c>
      <c r="B113">
        <v>2023</v>
      </c>
      <c r="C113" s="16" t="s">
        <v>93</v>
      </c>
      <c r="D113" s="16" t="s">
        <v>86</v>
      </c>
      <c r="E113" s="16" t="s">
        <v>87</v>
      </c>
      <c r="F113" s="16" t="s">
        <v>77</v>
      </c>
      <c r="G113" s="16" t="s">
        <v>81</v>
      </c>
      <c r="H113">
        <v>142679.85999999999</v>
      </c>
      <c r="I113">
        <v>145351.41</v>
      </c>
      <c r="J113">
        <v>1241</v>
      </c>
      <c r="K113">
        <v>1263</v>
      </c>
      <c r="L113">
        <v>89528.18</v>
      </c>
      <c r="M113">
        <v>4318.46</v>
      </c>
      <c r="N113">
        <v>1258805.68</v>
      </c>
      <c r="O113">
        <v>12268</v>
      </c>
      <c r="P113">
        <v>6</v>
      </c>
      <c r="Q113">
        <v>13</v>
      </c>
      <c r="R113" s="25">
        <f>Clean_Data[[#This Row],[Revenue_EUR]]/Clean_Data[[#This Row],[Units_Sold]]</f>
        <v>114.97168412570507</v>
      </c>
      <c r="S113" s="19">
        <f>Clean_Data[[#This Row],[Gross_Profit_EUR]]/Clean_Data[[#This Row],[Revenue_EUR]]</f>
        <v>0.62747594509834814</v>
      </c>
      <c r="T113" s="19">
        <f>Clean_Data[[#This Row],[Revenue_EUR]]/Clean_Data[[#This Row],[Revenue_Target_EUR]]</f>
        <v>0.9816200613396181</v>
      </c>
      <c r="U113" s="19">
        <f>Clean_Data[[#This Row],[Revenue_EUR]]/Clean_Data[[#This Row],[Market_Revenue_EUR]]</f>
        <v>0.11334542119320593</v>
      </c>
      <c r="V113" s="19">
        <f>Clean_Data[[#This Row],[Returns_Units]]/Clean_Data[[#This Row],[Units_Sold]]</f>
        <v>1.0475423045930701E-2</v>
      </c>
      <c r="W113" s="21">
        <f>Clean_Data[[#This Row],[Revenue_EUR]]/Clean_Data[[#This Row],[Marketing_Spend_EUR]]</f>
        <v>33.039523348601115</v>
      </c>
    </row>
    <row r="114" spans="1:23">
      <c r="A114" s="17">
        <v>44958</v>
      </c>
      <c r="B114">
        <v>2023</v>
      </c>
      <c r="C114" s="16" t="s">
        <v>93</v>
      </c>
      <c r="D114" s="16" t="s">
        <v>86</v>
      </c>
      <c r="E114" s="16" t="s">
        <v>87</v>
      </c>
      <c r="F114" s="16" t="s">
        <v>82</v>
      </c>
      <c r="G114" s="16" t="s">
        <v>78</v>
      </c>
      <c r="H114">
        <v>331078.93</v>
      </c>
      <c r="I114">
        <v>339371.73</v>
      </c>
      <c r="J114">
        <v>4598</v>
      </c>
      <c r="K114">
        <v>4778</v>
      </c>
      <c r="L114">
        <v>174265.96</v>
      </c>
      <c r="M114">
        <v>6128.32</v>
      </c>
      <c r="N114">
        <v>3170360.11</v>
      </c>
      <c r="O114">
        <v>49331</v>
      </c>
      <c r="P114">
        <v>17</v>
      </c>
      <c r="Q114">
        <v>52</v>
      </c>
      <c r="R114" s="25">
        <f>Clean_Data[[#This Row],[Revenue_EUR]]/Clean_Data[[#This Row],[Units_Sold]]</f>
        <v>72.004986950848192</v>
      </c>
      <c r="S114" s="19">
        <f>Clean_Data[[#This Row],[Gross_Profit_EUR]]/Clean_Data[[#This Row],[Revenue_EUR]]</f>
        <v>0.52635774798474788</v>
      </c>
      <c r="T114" s="19">
        <f>Clean_Data[[#This Row],[Revenue_EUR]]/Clean_Data[[#This Row],[Revenue_Target_EUR]]</f>
        <v>0.97556425810717939</v>
      </c>
      <c r="U114" s="19">
        <f>Clean_Data[[#This Row],[Revenue_EUR]]/Clean_Data[[#This Row],[Market_Revenue_EUR]]</f>
        <v>0.10442943972065054</v>
      </c>
      <c r="V114" s="19">
        <f>Clean_Data[[#This Row],[Returns_Units]]/Clean_Data[[#This Row],[Units_Sold]]</f>
        <v>1.1309264897781644E-2</v>
      </c>
      <c r="W114" s="21">
        <f>Clean_Data[[#This Row],[Revenue_EUR]]/Clean_Data[[#This Row],[Marketing_Spend_EUR]]</f>
        <v>54.024419416740642</v>
      </c>
    </row>
    <row r="115" spans="1:23">
      <c r="A115" s="17">
        <v>44958</v>
      </c>
      <c r="B115">
        <v>2023</v>
      </c>
      <c r="C115" s="16" t="s">
        <v>93</v>
      </c>
      <c r="D115" s="16" t="s">
        <v>86</v>
      </c>
      <c r="E115" s="16" t="s">
        <v>87</v>
      </c>
      <c r="F115" s="16" t="s">
        <v>82</v>
      </c>
      <c r="G115" s="16" t="s">
        <v>79</v>
      </c>
      <c r="H115">
        <v>291051.75</v>
      </c>
      <c r="I115">
        <v>277322.61</v>
      </c>
      <c r="J115">
        <v>1663</v>
      </c>
      <c r="K115">
        <v>1605</v>
      </c>
      <c r="L115">
        <v>179276.56</v>
      </c>
      <c r="M115">
        <v>6850.13</v>
      </c>
      <c r="N115">
        <v>2436040.48</v>
      </c>
      <c r="O115">
        <v>14350</v>
      </c>
      <c r="P115">
        <v>13</v>
      </c>
      <c r="Q115">
        <v>17</v>
      </c>
      <c r="R115" s="25">
        <f>Clean_Data[[#This Row],[Revenue_EUR]]/Clean_Data[[#This Row],[Units_Sold]]</f>
        <v>175.01608538785328</v>
      </c>
      <c r="S115" s="19">
        <f>Clean_Data[[#This Row],[Gross_Profit_EUR]]/Clean_Data[[#This Row],[Revenue_EUR]]</f>
        <v>0.61596111344460225</v>
      </c>
      <c r="T115" s="19">
        <f>Clean_Data[[#This Row],[Revenue_EUR]]/Clean_Data[[#This Row],[Revenue_Target_EUR]]</f>
        <v>1.0495060247702126</v>
      </c>
      <c r="U115" s="19">
        <f>Clean_Data[[#This Row],[Revenue_EUR]]/Clean_Data[[#This Row],[Market_Revenue_EUR]]</f>
        <v>0.11947738651699252</v>
      </c>
      <c r="V115" s="19">
        <f>Clean_Data[[#This Row],[Returns_Units]]/Clean_Data[[#This Row],[Units_Sold]]</f>
        <v>1.0222489476849068E-2</v>
      </c>
      <c r="W115" s="21">
        <f>Clean_Data[[#This Row],[Revenue_EUR]]/Clean_Data[[#This Row],[Marketing_Spend_EUR]]</f>
        <v>42.488500218244035</v>
      </c>
    </row>
    <row r="116" spans="1:23">
      <c r="A116" s="17">
        <v>44958</v>
      </c>
      <c r="B116">
        <v>2023</v>
      </c>
      <c r="C116" s="16" t="s">
        <v>93</v>
      </c>
      <c r="D116" s="16" t="s">
        <v>86</v>
      </c>
      <c r="E116" s="16" t="s">
        <v>87</v>
      </c>
      <c r="F116" s="16" t="s">
        <v>82</v>
      </c>
      <c r="G116" s="16" t="s">
        <v>80</v>
      </c>
      <c r="H116">
        <v>69506.64</v>
      </c>
      <c r="I116">
        <v>66706.44</v>
      </c>
      <c r="J116">
        <v>496</v>
      </c>
      <c r="K116">
        <v>473</v>
      </c>
      <c r="L116">
        <v>44023.83</v>
      </c>
      <c r="M116">
        <v>3539.97</v>
      </c>
      <c r="N116">
        <v>705190.59</v>
      </c>
      <c r="O116">
        <v>5714</v>
      </c>
      <c r="P116">
        <v>3</v>
      </c>
      <c r="Q116">
        <v>4</v>
      </c>
      <c r="R116" s="25">
        <f>Clean_Data[[#This Row],[Revenue_EUR]]/Clean_Data[[#This Row],[Units_Sold]]</f>
        <v>140.13435483870967</v>
      </c>
      <c r="S116" s="19">
        <f>Clean_Data[[#This Row],[Gross_Profit_EUR]]/Clean_Data[[#This Row],[Revenue_EUR]]</f>
        <v>0.63337589041852693</v>
      </c>
      <c r="T116" s="19">
        <f>Clean_Data[[#This Row],[Revenue_EUR]]/Clean_Data[[#This Row],[Revenue_Target_EUR]]</f>
        <v>1.0419779559514792</v>
      </c>
      <c r="U116" s="19">
        <f>Clean_Data[[#This Row],[Revenue_EUR]]/Clean_Data[[#This Row],[Market_Revenue_EUR]]</f>
        <v>9.8564332799732909E-2</v>
      </c>
      <c r="V116" s="19">
        <f>Clean_Data[[#This Row],[Returns_Units]]/Clean_Data[[#This Row],[Units_Sold]]</f>
        <v>8.0645161290322578E-3</v>
      </c>
      <c r="W116" s="21">
        <f>Clean_Data[[#This Row],[Revenue_EUR]]/Clean_Data[[#This Row],[Marketing_Spend_EUR]]</f>
        <v>19.634810464495462</v>
      </c>
    </row>
    <row r="117" spans="1:23">
      <c r="A117" s="17">
        <v>44958</v>
      </c>
      <c r="B117">
        <v>2023</v>
      </c>
      <c r="C117" s="16" t="s">
        <v>93</v>
      </c>
      <c r="D117" s="16" t="s">
        <v>86</v>
      </c>
      <c r="E117" s="16" t="s">
        <v>87</v>
      </c>
      <c r="F117" s="16" t="s">
        <v>82</v>
      </c>
      <c r="G117" s="16" t="s">
        <v>81</v>
      </c>
      <c r="H117">
        <v>123799.77</v>
      </c>
      <c r="I117">
        <v>121929.91</v>
      </c>
      <c r="J117">
        <v>1077</v>
      </c>
      <c r="K117">
        <v>1079</v>
      </c>
      <c r="L117">
        <v>71670.539999999994</v>
      </c>
      <c r="M117">
        <v>3472.02</v>
      </c>
      <c r="N117">
        <v>1127155.77</v>
      </c>
      <c r="O117">
        <v>10566</v>
      </c>
      <c r="P117">
        <v>6</v>
      </c>
      <c r="Q117">
        <v>20</v>
      </c>
      <c r="R117" s="25">
        <f>Clean_Data[[#This Row],[Revenue_EUR]]/Clean_Data[[#This Row],[Units_Sold]]</f>
        <v>114.94871866295264</v>
      </c>
      <c r="S117" s="19">
        <f>Clean_Data[[#This Row],[Gross_Profit_EUR]]/Clean_Data[[#This Row],[Revenue_EUR]]</f>
        <v>0.57892304646446424</v>
      </c>
      <c r="T117" s="19">
        <f>Clean_Data[[#This Row],[Revenue_EUR]]/Clean_Data[[#This Row],[Revenue_Target_EUR]]</f>
        <v>1.0153355317001382</v>
      </c>
      <c r="U117" s="19">
        <f>Clean_Data[[#This Row],[Revenue_EUR]]/Clean_Data[[#This Row],[Market_Revenue_EUR]]</f>
        <v>0.10983377213248884</v>
      </c>
      <c r="V117" s="19">
        <f>Clean_Data[[#This Row],[Returns_Units]]/Clean_Data[[#This Row],[Units_Sold]]</f>
        <v>1.8570102135561744E-2</v>
      </c>
      <c r="W117" s="21">
        <f>Clean_Data[[#This Row],[Revenue_EUR]]/Clean_Data[[#This Row],[Marketing_Spend_EUR]]</f>
        <v>35.656410389341076</v>
      </c>
    </row>
    <row r="118" spans="1:23">
      <c r="A118" s="17">
        <v>44958</v>
      </c>
      <c r="B118">
        <v>2023</v>
      </c>
      <c r="C118" s="16" t="s">
        <v>93</v>
      </c>
      <c r="D118" s="16" t="s">
        <v>86</v>
      </c>
      <c r="E118" s="16" t="s">
        <v>87</v>
      </c>
      <c r="F118" s="16" t="s">
        <v>83</v>
      </c>
      <c r="G118" s="16" t="s">
        <v>78</v>
      </c>
      <c r="H118">
        <v>26527.97</v>
      </c>
      <c r="I118">
        <v>26484.41</v>
      </c>
      <c r="J118">
        <v>368</v>
      </c>
      <c r="K118">
        <v>360</v>
      </c>
      <c r="L118">
        <v>12458.24</v>
      </c>
      <c r="M118">
        <v>477.87</v>
      </c>
      <c r="N118">
        <v>350342.56</v>
      </c>
      <c r="O118">
        <v>5220</v>
      </c>
      <c r="P118">
        <v>1</v>
      </c>
      <c r="Q118">
        <v>11</v>
      </c>
      <c r="R118" s="25">
        <f>Clean_Data[[#This Row],[Revenue_EUR]]/Clean_Data[[#This Row],[Units_Sold]]</f>
        <v>72.086875000000006</v>
      </c>
      <c r="S118" s="19">
        <f>Clean_Data[[#This Row],[Gross_Profit_EUR]]/Clean_Data[[#This Row],[Revenue_EUR]]</f>
        <v>0.46962658658012651</v>
      </c>
      <c r="T118" s="19">
        <f>Clean_Data[[#This Row],[Revenue_EUR]]/Clean_Data[[#This Row],[Revenue_Target_EUR]]</f>
        <v>1.0016447411892506</v>
      </c>
      <c r="U118" s="19">
        <f>Clean_Data[[#This Row],[Revenue_EUR]]/Clean_Data[[#This Row],[Market_Revenue_EUR]]</f>
        <v>7.5720089503256469E-2</v>
      </c>
      <c r="V118" s="19">
        <f>Clean_Data[[#This Row],[Returns_Units]]/Clean_Data[[#This Row],[Units_Sold]]</f>
        <v>2.9891304347826088E-2</v>
      </c>
      <c r="W118" s="21">
        <f>Clean_Data[[#This Row],[Revenue_EUR]]/Clean_Data[[#This Row],[Marketing_Spend_EUR]]</f>
        <v>55.512942850566056</v>
      </c>
    </row>
    <row r="119" spans="1:23">
      <c r="A119" s="17">
        <v>44958</v>
      </c>
      <c r="B119">
        <v>2023</v>
      </c>
      <c r="C119" s="16" t="s">
        <v>93</v>
      </c>
      <c r="D119" s="16" t="s">
        <v>86</v>
      </c>
      <c r="E119" s="16" t="s">
        <v>87</v>
      </c>
      <c r="F119" s="16" t="s">
        <v>83</v>
      </c>
      <c r="G119" s="16" t="s">
        <v>79</v>
      </c>
      <c r="H119">
        <v>25702.81</v>
      </c>
      <c r="I119">
        <v>26029.94</v>
      </c>
      <c r="J119">
        <v>147</v>
      </c>
      <c r="K119">
        <v>147</v>
      </c>
      <c r="L119">
        <v>14061.89</v>
      </c>
      <c r="M119">
        <v>639.87</v>
      </c>
      <c r="N119">
        <v>268376.14</v>
      </c>
      <c r="O119">
        <v>1728</v>
      </c>
      <c r="P119">
        <v>1</v>
      </c>
      <c r="Q119">
        <v>5</v>
      </c>
      <c r="R119" s="25">
        <f>Clean_Data[[#This Row],[Revenue_EUR]]/Clean_Data[[#This Row],[Units_Sold]]</f>
        <v>174.84904761904764</v>
      </c>
      <c r="S119" s="19">
        <f>Clean_Data[[#This Row],[Gross_Profit_EUR]]/Clean_Data[[#This Row],[Revenue_EUR]]</f>
        <v>0.54709543431243501</v>
      </c>
      <c r="T119" s="19">
        <f>Clean_Data[[#This Row],[Revenue_EUR]]/Clean_Data[[#This Row],[Revenue_Target_EUR]]</f>
        <v>0.9874325488264668</v>
      </c>
      <c r="U119" s="19">
        <f>Clean_Data[[#This Row],[Revenue_EUR]]/Clean_Data[[#This Row],[Market_Revenue_EUR]]</f>
        <v>9.5771591319556204E-2</v>
      </c>
      <c r="V119" s="19">
        <f>Clean_Data[[#This Row],[Returns_Units]]/Clean_Data[[#This Row],[Units_Sold]]</f>
        <v>3.4013605442176874E-2</v>
      </c>
      <c r="W119" s="21">
        <f>Clean_Data[[#This Row],[Revenue_EUR]]/Clean_Data[[#This Row],[Marketing_Spend_EUR]]</f>
        <v>40.168799912482221</v>
      </c>
    </row>
    <row r="120" spans="1:23">
      <c r="A120" s="17">
        <v>44958</v>
      </c>
      <c r="B120">
        <v>2023</v>
      </c>
      <c r="C120" s="16" t="s">
        <v>93</v>
      </c>
      <c r="D120" s="16" t="s">
        <v>86</v>
      </c>
      <c r="E120" s="16" t="s">
        <v>87</v>
      </c>
      <c r="F120" s="16" t="s">
        <v>83</v>
      </c>
      <c r="G120" s="16" t="s">
        <v>80</v>
      </c>
      <c r="H120">
        <v>5435.6</v>
      </c>
      <c r="I120">
        <v>5213.76</v>
      </c>
      <c r="J120">
        <v>39</v>
      </c>
      <c r="K120">
        <v>38</v>
      </c>
      <c r="L120">
        <v>3115.86</v>
      </c>
      <c r="M120">
        <v>285.51</v>
      </c>
      <c r="N120">
        <v>78863.399999999994</v>
      </c>
      <c r="O120">
        <v>604</v>
      </c>
      <c r="P120">
        <v>0</v>
      </c>
      <c r="Q120">
        <v>1</v>
      </c>
      <c r="R120" s="25">
        <f>Clean_Data[[#This Row],[Revenue_EUR]]/Clean_Data[[#This Row],[Units_Sold]]</f>
        <v>139.37435897435898</v>
      </c>
      <c r="S120" s="19">
        <f>Clean_Data[[#This Row],[Gross_Profit_EUR]]/Clean_Data[[#This Row],[Revenue_EUR]]</f>
        <v>0.57323202590330413</v>
      </c>
      <c r="T120" s="19">
        <f>Clean_Data[[#This Row],[Revenue_EUR]]/Clean_Data[[#This Row],[Revenue_Target_EUR]]</f>
        <v>1.0425489474007243</v>
      </c>
      <c r="U120" s="19">
        <f>Clean_Data[[#This Row],[Revenue_EUR]]/Clean_Data[[#This Row],[Market_Revenue_EUR]]</f>
        <v>6.8924241156227112E-2</v>
      </c>
      <c r="V120" s="19">
        <f>Clean_Data[[#This Row],[Returns_Units]]/Clean_Data[[#This Row],[Units_Sold]]</f>
        <v>2.564102564102564E-2</v>
      </c>
      <c r="W120" s="21">
        <f>Clean_Data[[#This Row],[Revenue_EUR]]/Clean_Data[[#This Row],[Marketing_Spend_EUR]]</f>
        <v>19.038212321810096</v>
      </c>
    </row>
    <row r="121" spans="1:23">
      <c r="A121" s="17">
        <v>44958</v>
      </c>
      <c r="B121">
        <v>2023</v>
      </c>
      <c r="C121" s="16" t="s">
        <v>93</v>
      </c>
      <c r="D121" s="16" t="s">
        <v>86</v>
      </c>
      <c r="E121" s="16" t="s">
        <v>87</v>
      </c>
      <c r="F121" s="16" t="s">
        <v>83</v>
      </c>
      <c r="G121" s="16" t="s">
        <v>81</v>
      </c>
      <c r="H121">
        <v>10082.68</v>
      </c>
      <c r="I121">
        <v>10109.31</v>
      </c>
      <c r="J121">
        <v>88</v>
      </c>
      <c r="K121">
        <v>87</v>
      </c>
      <c r="L121">
        <v>5259.64</v>
      </c>
      <c r="M121">
        <v>314.69</v>
      </c>
      <c r="N121">
        <v>121946.78</v>
      </c>
      <c r="O121">
        <v>1176</v>
      </c>
      <c r="P121">
        <v>1</v>
      </c>
      <c r="Q121">
        <v>2</v>
      </c>
      <c r="R121" s="25">
        <f>Clean_Data[[#This Row],[Revenue_EUR]]/Clean_Data[[#This Row],[Units_Sold]]</f>
        <v>114.57590909090909</v>
      </c>
      <c r="S121" s="19">
        <f>Clean_Data[[#This Row],[Gross_Profit_EUR]]/Clean_Data[[#This Row],[Revenue_EUR]]</f>
        <v>0.52165098961783973</v>
      </c>
      <c r="T121" s="19">
        <f>Clean_Data[[#This Row],[Revenue_EUR]]/Clean_Data[[#This Row],[Revenue_Target_EUR]]</f>
        <v>0.99736579450031715</v>
      </c>
      <c r="U121" s="19">
        <f>Clean_Data[[#This Row],[Revenue_EUR]]/Clean_Data[[#This Row],[Market_Revenue_EUR]]</f>
        <v>8.268098591861138E-2</v>
      </c>
      <c r="V121" s="19">
        <f>Clean_Data[[#This Row],[Returns_Units]]/Clean_Data[[#This Row],[Units_Sold]]</f>
        <v>2.2727272727272728E-2</v>
      </c>
      <c r="W121" s="21">
        <f>Clean_Data[[#This Row],[Revenue_EUR]]/Clean_Data[[#This Row],[Marketing_Spend_EUR]]</f>
        <v>32.040039403857769</v>
      </c>
    </row>
    <row r="122" spans="1:23">
      <c r="A122" s="17">
        <v>44958</v>
      </c>
      <c r="B122">
        <v>2023</v>
      </c>
      <c r="C122" s="16" t="s">
        <v>93</v>
      </c>
      <c r="D122" s="16" t="s">
        <v>88</v>
      </c>
      <c r="E122" s="16" t="s">
        <v>87</v>
      </c>
      <c r="F122" s="16" t="s">
        <v>77</v>
      </c>
      <c r="G122" s="16" t="s">
        <v>78</v>
      </c>
      <c r="H122">
        <v>271306.21999999997</v>
      </c>
      <c r="I122">
        <v>264585.43</v>
      </c>
      <c r="J122">
        <v>3768</v>
      </c>
      <c r="K122">
        <v>3625</v>
      </c>
      <c r="L122">
        <v>151629.34</v>
      </c>
      <c r="M122">
        <v>4838.09</v>
      </c>
      <c r="N122">
        <v>2811461.49</v>
      </c>
      <c r="O122">
        <v>42562</v>
      </c>
      <c r="P122">
        <v>12</v>
      </c>
      <c r="Q122">
        <v>65</v>
      </c>
      <c r="R122" s="25">
        <f>Clean_Data[[#This Row],[Revenue_EUR]]/Clean_Data[[#This Row],[Units_Sold]]</f>
        <v>72.00271231422505</v>
      </c>
      <c r="S122" s="19">
        <f>Clean_Data[[#This Row],[Gross_Profit_EUR]]/Clean_Data[[#This Row],[Revenue_EUR]]</f>
        <v>0.55888633883882211</v>
      </c>
      <c r="T122" s="19">
        <f>Clean_Data[[#This Row],[Revenue_EUR]]/Clean_Data[[#This Row],[Revenue_Target_EUR]]</f>
        <v>1.0254012097340355</v>
      </c>
      <c r="U122" s="19">
        <f>Clean_Data[[#This Row],[Revenue_EUR]]/Clean_Data[[#This Row],[Market_Revenue_EUR]]</f>
        <v>9.6500066234234613E-2</v>
      </c>
      <c r="V122" s="19">
        <f>Clean_Data[[#This Row],[Returns_Units]]/Clean_Data[[#This Row],[Units_Sold]]</f>
        <v>1.7250530785562632E-2</v>
      </c>
      <c r="W122" s="21">
        <f>Clean_Data[[#This Row],[Revenue_EUR]]/Clean_Data[[#This Row],[Marketing_Spend_EUR]]</f>
        <v>56.077133744928261</v>
      </c>
    </row>
    <row r="123" spans="1:23">
      <c r="A123" s="17">
        <v>44958</v>
      </c>
      <c r="B123">
        <v>2023</v>
      </c>
      <c r="C123" s="16" t="s">
        <v>93</v>
      </c>
      <c r="D123" s="16" t="s">
        <v>88</v>
      </c>
      <c r="E123" s="16" t="s">
        <v>87</v>
      </c>
      <c r="F123" s="16" t="s">
        <v>77</v>
      </c>
      <c r="G123" s="16" t="s">
        <v>79</v>
      </c>
      <c r="H123">
        <v>271169.43</v>
      </c>
      <c r="I123">
        <v>252853.08</v>
      </c>
      <c r="J123">
        <v>1550</v>
      </c>
      <c r="K123">
        <v>1437</v>
      </c>
      <c r="L123">
        <v>175362.99</v>
      </c>
      <c r="M123">
        <v>7229.07</v>
      </c>
      <c r="N123">
        <v>2155975.37</v>
      </c>
      <c r="O123">
        <v>13167</v>
      </c>
      <c r="P123">
        <v>14</v>
      </c>
      <c r="Q123">
        <v>30</v>
      </c>
      <c r="R123" s="25">
        <f>Clean_Data[[#This Row],[Revenue_EUR]]/Clean_Data[[#This Row],[Units_Sold]]</f>
        <v>174.94801935483869</v>
      </c>
      <c r="S123" s="19">
        <f>Clean_Data[[#This Row],[Gross_Profit_EUR]]/Clean_Data[[#This Row],[Revenue_EUR]]</f>
        <v>0.64669159056756509</v>
      </c>
      <c r="T123" s="19">
        <f>Clean_Data[[#This Row],[Revenue_EUR]]/Clean_Data[[#This Row],[Revenue_Target_EUR]]</f>
        <v>1.072438706303281</v>
      </c>
      <c r="U123" s="19">
        <f>Clean_Data[[#This Row],[Revenue_EUR]]/Clean_Data[[#This Row],[Market_Revenue_EUR]]</f>
        <v>0.12577575503564309</v>
      </c>
      <c r="V123" s="19">
        <f>Clean_Data[[#This Row],[Returns_Units]]/Clean_Data[[#This Row],[Units_Sold]]</f>
        <v>1.935483870967742E-2</v>
      </c>
      <c r="W123" s="21">
        <f>Clean_Data[[#This Row],[Revenue_EUR]]/Clean_Data[[#This Row],[Marketing_Spend_EUR]]</f>
        <v>37.510970290784293</v>
      </c>
    </row>
    <row r="124" spans="1:23">
      <c r="A124" s="17">
        <v>44958</v>
      </c>
      <c r="B124">
        <v>2023</v>
      </c>
      <c r="C124" s="16" t="s">
        <v>93</v>
      </c>
      <c r="D124" s="16" t="s">
        <v>88</v>
      </c>
      <c r="E124" s="16" t="s">
        <v>87</v>
      </c>
      <c r="F124" s="16" t="s">
        <v>77</v>
      </c>
      <c r="G124" s="16" t="s">
        <v>80</v>
      </c>
      <c r="H124">
        <v>61195.040000000001</v>
      </c>
      <c r="I124">
        <v>55393.64</v>
      </c>
      <c r="J124">
        <v>437</v>
      </c>
      <c r="K124">
        <v>395</v>
      </c>
      <c r="L124">
        <v>41789.61</v>
      </c>
      <c r="M124">
        <v>3111.43</v>
      </c>
      <c r="N124">
        <v>676648.36</v>
      </c>
      <c r="O124">
        <v>5076</v>
      </c>
      <c r="P124">
        <v>3</v>
      </c>
      <c r="Q124">
        <v>9</v>
      </c>
      <c r="R124" s="25">
        <f>Clean_Data[[#This Row],[Revenue_EUR]]/Clean_Data[[#This Row],[Units_Sold]]</f>
        <v>140.03441647597253</v>
      </c>
      <c r="S124" s="19">
        <f>Clean_Data[[#This Row],[Gross_Profit_EUR]]/Clean_Data[[#This Row],[Revenue_EUR]]</f>
        <v>0.68289211021023921</v>
      </c>
      <c r="T124" s="19">
        <f>Clean_Data[[#This Row],[Revenue_EUR]]/Clean_Data[[#This Row],[Revenue_Target_EUR]]</f>
        <v>1.104730434757492</v>
      </c>
      <c r="U124" s="19">
        <f>Clean_Data[[#This Row],[Revenue_EUR]]/Clean_Data[[#This Row],[Market_Revenue_EUR]]</f>
        <v>9.0438466443634041E-2</v>
      </c>
      <c r="V124" s="19">
        <f>Clean_Data[[#This Row],[Returns_Units]]/Clean_Data[[#This Row],[Units_Sold]]</f>
        <v>2.0594965675057208E-2</v>
      </c>
      <c r="W124" s="21">
        <f>Clean_Data[[#This Row],[Revenue_EUR]]/Clean_Data[[#This Row],[Marketing_Spend_EUR]]</f>
        <v>19.667818334335017</v>
      </c>
    </row>
    <row r="125" spans="1:23">
      <c r="A125" s="17">
        <v>44958</v>
      </c>
      <c r="B125">
        <v>2023</v>
      </c>
      <c r="C125" s="16" t="s">
        <v>93</v>
      </c>
      <c r="D125" s="16" t="s">
        <v>88</v>
      </c>
      <c r="E125" s="16" t="s">
        <v>87</v>
      </c>
      <c r="F125" s="16" t="s">
        <v>77</v>
      </c>
      <c r="G125" s="16" t="s">
        <v>81</v>
      </c>
      <c r="H125">
        <v>114018.46</v>
      </c>
      <c r="I125">
        <v>111030.57</v>
      </c>
      <c r="J125">
        <v>991</v>
      </c>
      <c r="K125">
        <v>947</v>
      </c>
      <c r="L125">
        <v>70830.87</v>
      </c>
      <c r="M125">
        <v>3473.86</v>
      </c>
      <c r="N125">
        <v>1045771.67</v>
      </c>
      <c r="O125">
        <v>9428</v>
      </c>
      <c r="P125">
        <v>5</v>
      </c>
      <c r="Q125">
        <v>9</v>
      </c>
      <c r="R125" s="25">
        <f>Clean_Data[[#This Row],[Revenue_EUR]]/Clean_Data[[#This Row],[Units_Sold]]</f>
        <v>115.05394550958628</v>
      </c>
      <c r="S125" s="19">
        <f>Clean_Data[[#This Row],[Gross_Profit_EUR]]/Clean_Data[[#This Row],[Revenue_EUR]]</f>
        <v>0.62122282654931482</v>
      </c>
      <c r="T125" s="19">
        <f>Clean_Data[[#This Row],[Revenue_EUR]]/Clean_Data[[#This Row],[Revenue_Target_EUR]]</f>
        <v>1.0269105166261867</v>
      </c>
      <c r="U125" s="19">
        <f>Clean_Data[[#This Row],[Revenue_EUR]]/Clean_Data[[#This Row],[Market_Revenue_EUR]]</f>
        <v>0.10902806345863242</v>
      </c>
      <c r="V125" s="19">
        <f>Clean_Data[[#This Row],[Returns_Units]]/Clean_Data[[#This Row],[Units_Sold]]</f>
        <v>9.0817356205852677E-3</v>
      </c>
      <c r="W125" s="21">
        <f>Clean_Data[[#This Row],[Revenue_EUR]]/Clean_Data[[#This Row],[Marketing_Spend_EUR]]</f>
        <v>32.821835076830958</v>
      </c>
    </row>
    <row r="126" spans="1:23">
      <c r="A126" s="17">
        <v>44958</v>
      </c>
      <c r="B126">
        <v>2023</v>
      </c>
      <c r="C126" s="16" t="s">
        <v>93</v>
      </c>
      <c r="D126" s="16" t="s">
        <v>88</v>
      </c>
      <c r="E126" s="16" t="s">
        <v>87</v>
      </c>
      <c r="F126" s="16" t="s">
        <v>82</v>
      </c>
      <c r="G126" s="16" t="s">
        <v>78</v>
      </c>
      <c r="H126">
        <v>261059.3</v>
      </c>
      <c r="I126">
        <v>254545.97</v>
      </c>
      <c r="J126">
        <v>3626</v>
      </c>
      <c r="K126">
        <v>3479</v>
      </c>
      <c r="L126">
        <v>137046.84</v>
      </c>
      <c r="M126">
        <v>4987.8</v>
      </c>
      <c r="N126">
        <v>2664041.5099999998</v>
      </c>
      <c r="O126">
        <v>39184</v>
      </c>
      <c r="P126">
        <v>14</v>
      </c>
      <c r="Q126">
        <v>60</v>
      </c>
      <c r="R126" s="25">
        <f>Clean_Data[[#This Row],[Revenue_EUR]]/Clean_Data[[#This Row],[Units_Sold]]</f>
        <v>71.996497517926088</v>
      </c>
      <c r="S126" s="19">
        <f>Clean_Data[[#This Row],[Gross_Profit_EUR]]/Clean_Data[[#This Row],[Revenue_EUR]]</f>
        <v>0.52496440463909921</v>
      </c>
      <c r="T126" s="19">
        <f>Clean_Data[[#This Row],[Revenue_EUR]]/Clean_Data[[#This Row],[Revenue_Target_EUR]]</f>
        <v>1.0255880303270957</v>
      </c>
      <c r="U126" s="19">
        <f>Clean_Data[[#This Row],[Revenue_EUR]]/Clean_Data[[#This Row],[Market_Revenue_EUR]]</f>
        <v>9.7993705811288204E-2</v>
      </c>
      <c r="V126" s="19">
        <f>Clean_Data[[#This Row],[Returns_Units]]/Clean_Data[[#This Row],[Units_Sold]]</f>
        <v>1.6547159404302261E-2</v>
      </c>
      <c r="W126" s="21">
        <f>Clean_Data[[#This Row],[Revenue_EUR]]/Clean_Data[[#This Row],[Marketing_Spend_EUR]]</f>
        <v>52.339568547255297</v>
      </c>
    </row>
    <row r="127" spans="1:23">
      <c r="A127" s="17">
        <v>44958</v>
      </c>
      <c r="B127">
        <v>2023</v>
      </c>
      <c r="C127" s="16" t="s">
        <v>93</v>
      </c>
      <c r="D127" s="16" t="s">
        <v>88</v>
      </c>
      <c r="E127" s="16" t="s">
        <v>87</v>
      </c>
      <c r="F127" s="16" t="s">
        <v>82</v>
      </c>
      <c r="G127" s="16" t="s">
        <v>79</v>
      </c>
      <c r="H127">
        <v>243984.36</v>
      </c>
      <c r="I127">
        <v>232044.31</v>
      </c>
      <c r="J127">
        <v>1394</v>
      </c>
      <c r="K127">
        <v>1333</v>
      </c>
      <c r="L127">
        <v>150572.51</v>
      </c>
      <c r="M127">
        <v>5815.91</v>
      </c>
      <c r="N127">
        <v>2035410.17</v>
      </c>
      <c r="O127">
        <v>13208</v>
      </c>
      <c r="P127">
        <v>10</v>
      </c>
      <c r="Q127">
        <v>18</v>
      </c>
      <c r="R127" s="25">
        <f>Clean_Data[[#This Row],[Revenue_EUR]]/Clean_Data[[#This Row],[Units_Sold]]</f>
        <v>175.02464849354374</v>
      </c>
      <c r="S127" s="19">
        <f>Clean_Data[[#This Row],[Gross_Profit_EUR]]/Clean_Data[[#This Row],[Revenue_EUR]]</f>
        <v>0.61714000848251105</v>
      </c>
      <c r="T127" s="19">
        <f>Clean_Data[[#This Row],[Revenue_EUR]]/Clean_Data[[#This Row],[Revenue_Target_EUR]]</f>
        <v>1.0514559051243273</v>
      </c>
      <c r="U127" s="19">
        <f>Clean_Data[[#This Row],[Revenue_EUR]]/Clean_Data[[#This Row],[Market_Revenue_EUR]]</f>
        <v>0.11986987369725091</v>
      </c>
      <c r="V127" s="19">
        <f>Clean_Data[[#This Row],[Returns_Units]]/Clean_Data[[#This Row],[Units_Sold]]</f>
        <v>1.2912482065997131E-2</v>
      </c>
      <c r="W127" s="21">
        <f>Clean_Data[[#This Row],[Revenue_EUR]]/Clean_Data[[#This Row],[Marketing_Spend_EUR]]</f>
        <v>41.951192504698319</v>
      </c>
    </row>
    <row r="128" spans="1:23">
      <c r="A128" s="17">
        <v>44958</v>
      </c>
      <c r="B128">
        <v>2023</v>
      </c>
      <c r="C128" s="16" t="s">
        <v>93</v>
      </c>
      <c r="D128" s="16" t="s">
        <v>88</v>
      </c>
      <c r="E128" s="16" t="s">
        <v>87</v>
      </c>
      <c r="F128" s="16" t="s">
        <v>82</v>
      </c>
      <c r="G128" s="16" t="s">
        <v>80</v>
      </c>
      <c r="H128">
        <v>56884.03</v>
      </c>
      <c r="I128">
        <v>52157.59</v>
      </c>
      <c r="J128">
        <v>406</v>
      </c>
      <c r="K128">
        <v>365</v>
      </c>
      <c r="L128">
        <v>36308.76</v>
      </c>
      <c r="M128">
        <v>2904.53</v>
      </c>
      <c r="N128">
        <v>660057.16</v>
      </c>
      <c r="O128">
        <v>5114</v>
      </c>
      <c r="P128">
        <v>3</v>
      </c>
      <c r="Q128">
        <v>4</v>
      </c>
      <c r="R128" s="25">
        <f>Clean_Data[[#This Row],[Revenue_EUR]]/Clean_Data[[#This Row],[Units_Sold]]</f>
        <v>140.10844827586206</v>
      </c>
      <c r="S128" s="19">
        <f>Clean_Data[[#This Row],[Gross_Profit_EUR]]/Clean_Data[[#This Row],[Revenue_EUR]]</f>
        <v>0.63829443870274316</v>
      </c>
      <c r="T128" s="19">
        <f>Clean_Data[[#This Row],[Revenue_EUR]]/Clean_Data[[#This Row],[Revenue_Target_EUR]]</f>
        <v>1.090618450737467</v>
      </c>
      <c r="U128" s="19">
        <f>Clean_Data[[#This Row],[Revenue_EUR]]/Clean_Data[[#This Row],[Market_Revenue_EUR]]</f>
        <v>8.6180460492239791E-2</v>
      </c>
      <c r="V128" s="19">
        <f>Clean_Data[[#This Row],[Returns_Units]]/Clean_Data[[#This Row],[Units_Sold]]</f>
        <v>9.852216748768473E-3</v>
      </c>
      <c r="W128" s="21">
        <f>Clean_Data[[#This Row],[Revenue_EUR]]/Clean_Data[[#This Row],[Marketing_Spend_EUR]]</f>
        <v>19.584590277945139</v>
      </c>
    </row>
    <row r="129" spans="1:23">
      <c r="A129" s="17">
        <v>44958</v>
      </c>
      <c r="B129">
        <v>2023</v>
      </c>
      <c r="C129" s="16" t="s">
        <v>93</v>
      </c>
      <c r="D129" s="16" t="s">
        <v>88</v>
      </c>
      <c r="E129" s="16" t="s">
        <v>87</v>
      </c>
      <c r="F129" s="16" t="s">
        <v>82</v>
      </c>
      <c r="G129" s="16" t="s">
        <v>81</v>
      </c>
      <c r="H129">
        <v>95888.68</v>
      </c>
      <c r="I129">
        <v>89798.32</v>
      </c>
      <c r="J129">
        <v>834</v>
      </c>
      <c r="K129">
        <v>791</v>
      </c>
      <c r="L129">
        <v>56178.21</v>
      </c>
      <c r="M129">
        <v>3035.93</v>
      </c>
      <c r="N129">
        <v>949392.04</v>
      </c>
      <c r="O129">
        <v>8766</v>
      </c>
      <c r="P129">
        <v>4</v>
      </c>
      <c r="Q129">
        <v>9</v>
      </c>
      <c r="R129" s="25">
        <f>Clean_Data[[#This Row],[Revenue_EUR]]/Clean_Data[[#This Row],[Units_Sold]]</f>
        <v>114.97443645083932</v>
      </c>
      <c r="S129" s="19">
        <f>Clean_Data[[#This Row],[Gross_Profit_EUR]]/Clean_Data[[#This Row],[Revenue_EUR]]</f>
        <v>0.58586905148762092</v>
      </c>
      <c r="T129" s="19">
        <f>Clean_Data[[#This Row],[Revenue_EUR]]/Clean_Data[[#This Row],[Revenue_Target_EUR]]</f>
        <v>1.0678226496887691</v>
      </c>
      <c r="U129" s="19">
        <f>Clean_Data[[#This Row],[Revenue_EUR]]/Clean_Data[[#This Row],[Market_Revenue_EUR]]</f>
        <v>0.10100008843554238</v>
      </c>
      <c r="V129" s="19">
        <f>Clean_Data[[#This Row],[Returns_Units]]/Clean_Data[[#This Row],[Units_Sold]]</f>
        <v>1.0791366906474821E-2</v>
      </c>
      <c r="W129" s="21">
        <f>Clean_Data[[#This Row],[Revenue_EUR]]/Clean_Data[[#This Row],[Marketing_Spend_EUR]]</f>
        <v>31.584614928539196</v>
      </c>
    </row>
    <row r="130" spans="1:23">
      <c r="A130" s="17">
        <v>44958</v>
      </c>
      <c r="B130">
        <v>2023</v>
      </c>
      <c r="C130" s="16" t="s">
        <v>93</v>
      </c>
      <c r="D130" s="16" t="s">
        <v>88</v>
      </c>
      <c r="E130" s="16" t="s">
        <v>87</v>
      </c>
      <c r="F130" s="16" t="s">
        <v>83</v>
      </c>
      <c r="G130" s="16" t="s">
        <v>78</v>
      </c>
      <c r="H130">
        <v>19038.599999999999</v>
      </c>
      <c r="I130">
        <v>18588.2</v>
      </c>
      <c r="J130">
        <v>264</v>
      </c>
      <c r="K130">
        <v>255</v>
      </c>
      <c r="L130">
        <v>9091.09</v>
      </c>
      <c r="M130">
        <v>341.71</v>
      </c>
      <c r="N130">
        <v>286168.07</v>
      </c>
      <c r="O130">
        <v>4306</v>
      </c>
      <c r="P130">
        <v>1</v>
      </c>
      <c r="Q130">
        <v>4</v>
      </c>
      <c r="R130" s="25">
        <f>Clean_Data[[#This Row],[Revenue_EUR]]/Clean_Data[[#This Row],[Units_Sold]]</f>
        <v>72.115909090909085</v>
      </c>
      <c r="S130" s="19">
        <f>Clean_Data[[#This Row],[Gross_Profit_EUR]]/Clean_Data[[#This Row],[Revenue_EUR]]</f>
        <v>0.47750832519197844</v>
      </c>
      <c r="T130" s="19">
        <f>Clean_Data[[#This Row],[Revenue_EUR]]/Clean_Data[[#This Row],[Revenue_Target_EUR]]</f>
        <v>1.0242304257539729</v>
      </c>
      <c r="U130" s="19">
        <f>Clean_Data[[#This Row],[Revenue_EUR]]/Clean_Data[[#This Row],[Market_Revenue_EUR]]</f>
        <v>6.6529434957575795E-2</v>
      </c>
      <c r="V130" s="19">
        <f>Clean_Data[[#This Row],[Returns_Units]]/Clean_Data[[#This Row],[Units_Sold]]</f>
        <v>1.5151515151515152E-2</v>
      </c>
      <c r="W130" s="21">
        <f>Clean_Data[[#This Row],[Revenue_EUR]]/Clean_Data[[#This Row],[Marketing_Spend_EUR]]</f>
        <v>55.715665330250793</v>
      </c>
    </row>
    <row r="131" spans="1:23">
      <c r="A131" s="17">
        <v>44958</v>
      </c>
      <c r="B131">
        <v>2023</v>
      </c>
      <c r="C131" s="16" t="s">
        <v>93</v>
      </c>
      <c r="D131" s="16" t="s">
        <v>88</v>
      </c>
      <c r="E131" s="16" t="s">
        <v>87</v>
      </c>
      <c r="F131" s="16" t="s">
        <v>83</v>
      </c>
      <c r="G131" s="16" t="s">
        <v>79</v>
      </c>
      <c r="H131">
        <v>18269.53</v>
      </c>
      <c r="I131">
        <v>17127.810000000001</v>
      </c>
      <c r="J131">
        <v>104</v>
      </c>
      <c r="K131">
        <v>97</v>
      </c>
      <c r="L131">
        <v>10124.57</v>
      </c>
      <c r="M131">
        <v>472.01</v>
      </c>
      <c r="N131">
        <v>217914.62</v>
      </c>
      <c r="O131">
        <v>1368</v>
      </c>
      <c r="P131">
        <v>1</v>
      </c>
      <c r="Q131">
        <v>1</v>
      </c>
      <c r="R131" s="25">
        <f>Clean_Data[[#This Row],[Revenue_EUR]]/Clean_Data[[#This Row],[Units_Sold]]</f>
        <v>175.66855769230767</v>
      </c>
      <c r="S131" s="19">
        <f>Clean_Data[[#This Row],[Gross_Profit_EUR]]/Clean_Data[[#This Row],[Revenue_EUR]]</f>
        <v>0.55417791262282068</v>
      </c>
      <c r="T131" s="19">
        <f>Clean_Data[[#This Row],[Revenue_EUR]]/Clean_Data[[#This Row],[Revenue_Target_EUR]]</f>
        <v>1.0666588431328932</v>
      </c>
      <c r="U131" s="19">
        <f>Clean_Data[[#This Row],[Revenue_EUR]]/Clean_Data[[#This Row],[Market_Revenue_EUR]]</f>
        <v>8.3838018761659958E-2</v>
      </c>
      <c r="V131" s="19">
        <f>Clean_Data[[#This Row],[Returns_Units]]/Clean_Data[[#This Row],[Units_Sold]]</f>
        <v>9.6153846153846159E-3</v>
      </c>
      <c r="W131" s="21">
        <f>Clean_Data[[#This Row],[Revenue_EUR]]/Clean_Data[[#This Row],[Marketing_Spend_EUR]]</f>
        <v>38.705811317556829</v>
      </c>
    </row>
    <row r="132" spans="1:23">
      <c r="A132" s="17">
        <v>44958</v>
      </c>
      <c r="B132">
        <v>2023</v>
      </c>
      <c r="C132" s="16" t="s">
        <v>93</v>
      </c>
      <c r="D132" s="16" t="s">
        <v>88</v>
      </c>
      <c r="E132" s="16" t="s">
        <v>87</v>
      </c>
      <c r="F132" s="16" t="s">
        <v>83</v>
      </c>
      <c r="G132" s="16" t="s">
        <v>80</v>
      </c>
      <c r="H132">
        <v>3865.34</v>
      </c>
      <c r="I132">
        <v>3558.9</v>
      </c>
      <c r="J132">
        <v>28</v>
      </c>
      <c r="K132">
        <v>25</v>
      </c>
      <c r="L132">
        <v>2228.5300000000002</v>
      </c>
      <c r="M132">
        <v>205.29</v>
      </c>
      <c r="N132">
        <v>65647.59</v>
      </c>
      <c r="O132">
        <v>493</v>
      </c>
      <c r="P132">
        <v>0</v>
      </c>
      <c r="Q132">
        <v>1</v>
      </c>
      <c r="R132" s="25">
        <f>Clean_Data[[#This Row],[Revenue_EUR]]/Clean_Data[[#This Row],[Units_Sold]]</f>
        <v>138.04785714285714</v>
      </c>
      <c r="S132" s="19">
        <f>Clean_Data[[#This Row],[Gross_Profit_EUR]]/Clean_Data[[#This Row],[Revenue_EUR]]</f>
        <v>0.57654177898968784</v>
      </c>
      <c r="T132" s="19">
        <f>Clean_Data[[#This Row],[Revenue_EUR]]/Clean_Data[[#This Row],[Revenue_Target_EUR]]</f>
        <v>1.0861052572424064</v>
      </c>
      <c r="U132" s="19">
        <f>Clean_Data[[#This Row],[Revenue_EUR]]/Clean_Data[[#This Row],[Market_Revenue_EUR]]</f>
        <v>5.8880150817417674E-2</v>
      </c>
      <c r="V132" s="19">
        <f>Clean_Data[[#This Row],[Returns_Units]]/Clean_Data[[#This Row],[Units_Sold]]</f>
        <v>3.5714285714285712E-2</v>
      </c>
      <c r="W132" s="21">
        <f>Clean_Data[[#This Row],[Revenue_EUR]]/Clean_Data[[#This Row],[Marketing_Spend_EUR]]</f>
        <v>18.828681377563449</v>
      </c>
    </row>
    <row r="133" spans="1:23">
      <c r="A133" s="17">
        <v>44958</v>
      </c>
      <c r="B133">
        <v>2023</v>
      </c>
      <c r="C133" s="16" t="s">
        <v>93</v>
      </c>
      <c r="D133" s="16" t="s">
        <v>88</v>
      </c>
      <c r="E133" s="16" t="s">
        <v>87</v>
      </c>
      <c r="F133" s="16" t="s">
        <v>83</v>
      </c>
      <c r="G133" s="16" t="s">
        <v>81</v>
      </c>
      <c r="H133">
        <v>7744.33</v>
      </c>
      <c r="I133">
        <v>7277.36</v>
      </c>
      <c r="J133">
        <v>67</v>
      </c>
      <c r="K133">
        <v>63</v>
      </c>
      <c r="L133">
        <v>4126.57</v>
      </c>
      <c r="M133">
        <v>212.45</v>
      </c>
      <c r="N133">
        <v>100802.12</v>
      </c>
      <c r="O133">
        <v>907</v>
      </c>
      <c r="P133">
        <v>0</v>
      </c>
      <c r="Q133">
        <v>2</v>
      </c>
      <c r="R133" s="25">
        <f>Clean_Data[[#This Row],[Revenue_EUR]]/Clean_Data[[#This Row],[Units_Sold]]</f>
        <v>115.58701492537314</v>
      </c>
      <c r="S133" s="19">
        <f>Clean_Data[[#This Row],[Gross_Profit_EUR]]/Clean_Data[[#This Row],[Revenue_EUR]]</f>
        <v>0.53285048545193703</v>
      </c>
      <c r="T133" s="19">
        <f>Clean_Data[[#This Row],[Revenue_EUR]]/Clean_Data[[#This Row],[Revenue_Target_EUR]]</f>
        <v>1.0641675003023074</v>
      </c>
      <c r="U133" s="19">
        <f>Clean_Data[[#This Row],[Revenue_EUR]]/Clean_Data[[#This Row],[Market_Revenue_EUR]]</f>
        <v>7.6827054827815128E-2</v>
      </c>
      <c r="V133" s="19">
        <f>Clean_Data[[#This Row],[Returns_Units]]/Clean_Data[[#This Row],[Units_Sold]]</f>
        <v>2.9850746268656716E-2</v>
      </c>
      <c r="W133" s="21">
        <f>Clean_Data[[#This Row],[Revenue_EUR]]/Clean_Data[[#This Row],[Marketing_Spend_EUR]]</f>
        <v>36.452482937161683</v>
      </c>
    </row>
    <row r="134" spans="1:23">
      <c r="A134" s="17">
        <v>44958</v>
      </c>
      <c r="B134">
        <v>2023</v>
      </c>
      <c r="C134" s="16" t="s">
        <v>93</v>
      </c>
      <c r="D134" s="16" t="s">
        <v>89</v>
      </c>
      <c r="E134" s="16" t="s">
        <v>85</v>
      </c>
      <c r="F134" s="16" t="s">
        <v>77</v>
      </c>
      <c r="G134" s="16" t="s">
        <v>78</v>
      </c>
      <c r="H134">
        <v>232025.8</v>
      </c>
      <c r="I134">
        <v>235342.98</v>
      </c>
      <c r="J134">
        <v>3223</v>
      </c>
      <c r="K134">
        <v>3209</v>
      </c>
      <c r="L134">
        <v>131124.66</v>
      </c>
      <c r="M134">
        <v>4107.71</v>
      </c>
      <c r="N134">
        <v>1622574.75</v>
      </c>
      <c r="O134">
        <v>23928</v>
      </c>
      <c r="P134">
        <v>10</v>
      </c>
      <c r="Q134">
        <v>62</v>
      </c>
      <c r="R134" s="25">
        <f>Clean_Data[[#This Row],[Revenue_EUR]]/Clean_Data[[#This Row],[Units_Sold]]</f>
        <v>71.990629847967725</v>
      </c>
      <c r="S134" s="19">
        <f>Clean_Data[[#This Row],[Gross_Profit_EUR]]/Clean_Data[[#This Row],[Revenue_EUR]]</f>
        <v>0.5651296536850644</v>
      </c>
      <c r="T134" s="19">
        <f>Clean_Data[[#This Row],[Revenue_EUR]]/Clean_Data[[#This Row],[Revenue_Target_EUR]]</f>
        <v>0.98590491205643771</v>
      </c>
      <c r="U134" s="19">
        <f>Clean_Data[[#This Row],[Revenue_EUR]]/Clean_Data[[#This Row],[Market_Revenue_EUR]]</f>
        <v>0.14299852749465009</v>
      </c>
      <c r="V134" s="19">
        <f>Clean_Data[[#This Row],[Returns_Units]]/Clean_Data[[#This Row],[Units_Sold]]</f>
        <v>1.923673596028545E-2</v>
      </c>
      <c r="W134" s="21">
        <f>Clean_Data[[#This Row],[Revenue_EUR]]/Clean_Data[[#This Row],[Marketing_Spend_EUR]]</f>
        <v>56.485438358598827</v>
      </c>
    </row>
    <row r="135" spans="1:23">
      <c r="A135" s="17">
        <v>44958</v>
      </c>
      <c r="B135">
        <v>2023</v>
      </c>
      <c r="C135" s="16" t="s">
        <v>93</v>
      </c>
      <c r="D135" s="16" t="s">
        <v>89</v>
      </c>
      <c r="E135" s="16" t="s">
        <v>85</v>
      </c>
      <c r="F135" s="16" t="s">
        <v>77</v>
      </c>
      <c r="G135" s="16" t="s">
        <v>79</v>
      </c>
      <c r="H135">
        <v>232422.39999999999</v>
      </c>
      <c r="I135">
        <v>232534</v>
      </c>
      <c r="J135">
        <v>1328</v>
      </c>
      <c r="K135">
        <v>1337</v>
      </c>
      <c r="L135">
        <v>150401.53</v>
      </c>
      <c r="M135">
        <v>6210.89</v>
      </c>
      <c r="N135">
        <v>1300859.46</v>
      </c>
      <c r="O135">
        <v>8159</v>
      </c>
      <c r="P135">
        <v>11</v>
      </c>
      <c r="Q135">
        <v>18</v>
      </c>
      <c r="R135" s="25">
        <f>Clean_Data[[#This Row],[Revenue_EUR]]/Clean_Data[[#This Row],[Units_Sold]]</f>
        <v>175.01686746987951</v>
      </c>
      <c r="S135" s="19">
        <f>Clean_Data[[#This Row],[Gross_Profit_EUR]]/Clean_Data[[#This Row],[Revenue_EUR]]</f>
        <v>0.64710428082663285</v>
      </c>
      <c r="T135" s="19">
        <f>Clean_Data[[#This Row],[Revenue_EUR]]/Clean_Data[[#This Row],[Revenue_Target_EUR]]</f>
        <v>0.99952007018328504</v>
      </c>
      <c r="U135" s="19">
        <f>Clean_Data[[#This Row],[Revenue_EUR]]/Clean_Data[[#This Row],[Market_Revenue_EUR]]</f>
        <v>0.17866833977592014</v>
      </c>
      <c r="V135" s="19">
        <f>Clean_Data[[#This Row],[Returns_Units]]/Clean_Data[[#This Row],[Units_Sold]]</f>
        <v>1.355421686746988E-2</v>
      </c>
      <c r="W135" s="21">
        <f>Clean_Data[[#This Row],[Revenue_EUR]]/Clean_Data[[#This Row],[Marketing_Spend_EUR]]</f>
        <v>37.42175437014663</v>
      </c>
    </row>
    <row r="136" spans="1:23">
      <c r="A136" s="17">
        <v>44958</v>
      </c>
      <c r="B136">
        <v>2023</v>
      </c>
      <c r="C136" s="16" t="s">
        <v>93</v>
      </c>
      <c r="D136" s="16" t="s">
        <v>89</v>
      </c>
      <c r="E136" s="16" t="s">
        <v>85</v>
      </c>
      <c r="F136" s="16" t="s">
        <v>77</v>
      </c>
      <c r="G136" s="16" t="s">
        <v>80</v>
      </c>
      <c r="H136">
        <v>47391.1</v>
      </c>
      <c r="I136">
        <v>45228.39</v>
      </c>
      <c r="J136">
        <v>339</v>
      </c>
      <c r="K136">
        <v>319</v>
      </c>
      <c r="L136">
        <v>32205.39</v>
      </c>
      <c r="M136">
        <v>2611.98</v>
      </c>
      <c r="N136">
        <v>379069.85</v>
      </c>
      <c r="O136">
        <v>2842</v>
      </c>
      <c r="P136">
        <v>3</v>
      </c>
      <c r="Q136">
        <v>4</v>
      </c>
      <c r="R136" s="25">
        <f>Clean_Data[[#This Row],[Revenue_EUR]]/Clean_Data[[#This Row],[Units_Sold]]</f>
        <v>139.79675516224188</v>
      </c>
      <c r="S136" s="19">
        <f>Clean_Data[[#This Row],[Gross_Profit_EUR]]/Clean_Data[[#This Row],[Revenue_EUR]]</f>
        <v>0.67956620546895941</v>
      </c>
      <c r="T136" s="19">
        <f>Clean_Data[[#This Row],[Revenue_EUR]]/Clean_Data[[#This Row],[Revenue_Target_EUR]]</f>
        <v>1.0478175323065888</v>
      </c>
      <c r="U136" s="19">
        <f>Clean_Data[[#This Row],[Revenue_EUR]]/Clean_Data[[#This Row],[Market_Revenue_EUR]]</f>
        <v>0.12501943902950868</v>
      </c>
      <c r="V136" s="19">
        <f>Clean_Data[[#This Row],[Returns_Units]]/Clean_Data[[#This Row],[Units_Sold]]</f>
        <v>1.1799410029498525E-2</v>
      </c>
      <c r="W136" s="21">
        <f>Clean_Data[[#This Row],[Revenue_EUR]]/Clean_Data[[#This Row],[Marketing_Spend_EUR]]</f>
        <v>18.143745357927703</v>
      </c>
    </row>
    <row r="137" spans="1:23">
      <c r="A137" s="17">
        <v>44958</v>
      </c>
      <c r="B137">
        <v>2023</v>
      </c>
      <c r="C137" s="16" t="s">
        <v>93</v>
      </c>
      <c r="D137" s="16" t="s">
        <v>89</v>
      </c>
      <c r="E137" s="16" t="s">
        <v>85</v>
      </c>
      <c r="F137" s="16" t="s">
        <v>77</v>
      </c>
      <c r="G137" s="16" t="s">
        <v>81</v>
      </c>
      <c r="H137">
        <v>93848.48</v>
      </c>
      <c r="I137">
        <v>95602.66</v>
      </c>
      <c r="J137">
        <v>816</v>
      </c>
      <c r="K137">
        <v>841</v>
      </c>
      <c r="L137">
        <v>58098.11</v>
      </c>
      <c r="M137">
        <v>2616.37</v>
      </c>
      <c r="N137">
        <v>590697.15</v>
      </c>
      <c r="O137">
        <v>5722</v>
      </c>
      <c r="P137">
        <v>5</v>
      </c>
      <c r="Q137">
        <v>14</v>
      </c>
      <c r="R137" s="25">
        <f>Clean_Data[[#This Row],[Revenue_EUR]]/Clean_Data[[#This Row],[Units_Sold]]</f>
        <v>115.01039215686274</v>
      </c>
      <c r="S137" s="19">
        <f>Clean_Data[[#This Row],[Gross_Profit_EUR]]/Clean_Data[[#This Row],[Revenue_EUR]]</f>
        <v>0.61906287667099136</v>
      </c>
      <c r="T137" s="19">
        <f>Clean_Data[[#This Row],[Revenue_EUR]]/Clean_Data[[#This Row],[Revenue_Target_EUR]]</f>
        <v>0.98165134735790816</v>
      </c>
      <c r="U137" s="19">
        <f>Clean_Data[[#This Row],[Revenue_EUR]]/Clean_Data[[#This Row],[Market_Revenue_EUR]]</f>
        <v>0.15887748908218025</v>
      </c>
      <c r="V137" s="19">
        <f>Clean_Data[[#This Row],[Returns_Units]]/Clean_Data[[#This Row],[Units_Sold]]</f>
        <v>1.7156862745098041E-2</v>
      </c>
      <c r="W137" s="21">
        <f>Clean_Data[[#This Row],[Revenue_EUR]]/Clean_Data[[#This Row],[Marketing_Spend_EUR]]</f>
        <v>35.869727905456799</v>
      </c>
    </row>
    <row r="138" spans="1:23">
      <c r="A138" s="17">
        <v>44958</v>
      </c>
      <c r="B138">
        <v>2023</v>
      </c>
      <c r="C138" s="16" t="s">
        <v>93</v>
      </c>
      <c r="D138" s="16" t="s">
        <v>89</v>
      </c>
      <c r="E138" s="16" t="s">
        <v>85</v>
      </c>
      <c r="F138" s="16" t="s">
        <v>82</v>
      </c>
      <c r="G138" s="16" t="s">
        <v>78</v>
      </c>
      <c r="H138">
        <v>200091.12</v>
      </c>
      <c r="I138">
        <v>196833.21</v>
      </c>
      <c r="J138">
        <v>2779</v>
      </c>
      <c r="K138">
        <v>2699</v>
      </c>
      <c r="L138">
        <v>105607.77</v>
      </c>
      <c r="M138">
        <v>3788.84</v>
      </c>
      <c r="N138">
        <v>1483203.56</v>
      </c>
      <c r="O138">
        <v>21858</v>
      </c>
      <c r="P138">
        <v>10</v>
      </c>
      <c r="Q138">
        <v>47</v>
      </c>
      <c r="R138" s="25">
        <f>Clean_Data[[#This Row],[Revenue_EUR]]/Clean_Data[[#This Row],[Units_Sold]]</f>
        <v>72.001122706009355</v>
      </c>
      <c r="S138" s="19">
        <f>Clean_Data[[#This Row],[Gross_Profit_EUR]]/Clean_Data[[#This Row],[Revenue_EUR]]</f>
        <v>0.52779838505576859</v>
      </c>
      <c r="T138" s="19">
        <f>Clean_Data[[#This Row],[Revenue_EUR]]/Clean_Data[[#This Row],[Revenue_Target_EUR]]</f>
        <v>1.0165516276445423</v>
      </c>
      <c r="U138" s="19">
        <f>Clean_Data[[#This Row],[Revenue_EUR]]/Clean_Data[[#This Row],[Market_Revenue_EUR]]</f>
        <v>0.13490469238086239</v>
      </c>
      <c r="V138" s="19">
        <f>Clean_Data[[#This Row],[Returns_Units]]/Clean_Data[[#This Row],[Units_Sold]]</f>
        <v>1.6912558474271321E-2</v>
      </c>
      <c r="W138" s="21">
        <f>Clean_Data[[#This Row],[Revenue_EUR]]/Clean_Data[[#This Row],[Marketing_Spend_EUR]]</f>
        <v>52.810654448327192</v>
      </c>
    </row>
    <row r="139" spans="1:23">
      <c r="A139" s="17">
        <v>44958</v>
      </c>
      <c r="B139">
        <v>2023</v>
      </c>
      <c r="C139" s="16" t="s">
        <v>93</v>
      </c>
      <c r="D139" s="16" t="s">
        <v>89</v>
      </c>
      <c r="E139" s="16" t="s">
        <v>85</v>
      </c>
      <c r="F139" s="16" t="s">
        <v>82</v>
      </c>
      <c r="G139" s="16" t="s">
        <v>79</v>
      </c>
      <c r="H139">
        <v>193044.27</v>
      </c>
      <c r="I139">
        <v>180115.53</v>
      </c>
      <c r="J139">
        <v>1103</v>
      </c>
      <c r="K139">
        <v>1009</v>
      </c>
      <c r="L139">
        <v>116734.07</v>
      </c>
      <c r="M139">
        <v>4409.41</v>
      </c>
      <c r="N139">
        <v>1173713.3</v>
      </c>
      <c r="O139">
        <v>7206</v>
      </c>
      <c r="P139">
        <v>8</v>
      </c>
      <c r="Q139">
        <v>10</v>
      </c>
      <c r="R139" s="25">
        <f>Clean_Data[[#This Row],[Revenue_EUR]]/Clean_Data[[#This Row],[Units_Sold]]</f>
        <v>175.01747053490479</v>
      </c>
      <c r="S139" s="19">
        <f>Clean_Data[[#This Row],[Gross_Profit_EUR]]/Clean_Data[[#This Row],[Revenue_EUR]]</f>
        <v>0.60470103567435596</v>
      </c>
      <c r="T139" s="19">
        <f>Clean_Data[[#This Row],[Revenue_EUR]]/Clean_Data[[#This Row],[Revenue_Target_EUR]]</f>
        <v>1.07178026236827</v>
      </c>
      <c r="U139" s="19">
        <f>Clean_Data[[#This Row],[Revenue_EUR]]/Clean_Data[[#This Row],[Market_Revenue_EUR]]</f>
        <v>0.164473104292164</v>
      </c>
      <c r="V139" s="19">
        <f>Clean_Data[[#This Row],[Returns_Units]]/Clean_Data[[#This Row],[Units_Sold]]</f>
        <v>9.0661831368993653E-3</v>
      </c>
      <c r="W139" s="21">
        <f>Clean_Data[[#This Row],[Revenue_EUR]]/Clean_Data[[#This Row],[Marketing_Spend_EUR]]</f>
        <v>43.780068081670791</v>
      </c>
    </row>
    <row r="140" spans="1:23">
      <c r="A140" s="17">
        <v>44958</v>
      </c>
      <c r="B140">
        <v>2023</v>
      </c>
      <c r="C140" s="16" t="s">
        <v>93</v>
      </c>
      <c r="D140" s="16" t="s">
        <v>89</v>
      </c>
      <c r="E140" s="16" t="s">
        <v>85</v>
      </c>
      <c r="F140" s="16" t="s">
        <v>82</v>
      </c>
      <c r="G140" s="16" t="s">
        <v>80</v>
      </c>
      <c r="H140">
        <v>41114.89</v>
      </c>
      <c r="I140">
        <v>39006.269999999997</v>
      </c>
      <c r="J140">
        <v>294</v>
      </c>
      <c r="K140">
        <v>282</v>
      </c>
      <c r="L140">
        <v>25971.85</v>
      </c>
      <c r="M140">
        <v>2411.33</v>
      </c>
      <c r="N140">
        <v>340358.16</v>
      </c>
      <c r="O140">
        <v>2612</v>
      </c>
      <c r="P140">
        <v>2</v>
      </c>
      <c r="Q140">
        <v>5</v>
      </c>
      <c r="R140" s="25">
        <f>Clean_Data[[#This Row],[Revenue_EUR]]/Clean_Data[[#This Row],[Units_Sold]]</f>
        <v>139.84656462585033</v>
      </c>
      <c r="S140" s="19">
        <f>Clean_Data[[#This Row],[Gross_Profit_EUR]]/Clean_Data[[#This Row],[Revenue_EUR]]</f>
        <v>0.63168963847404191</v>
      </c>
      <c r="T140" s="19">
        <f>Clean_Data[[#This Row],[Revenue_EUR]]/Clean_Data[[#This Row],[Revenue_Target_EUR]]</f>
        <v>1.0540584885455595</v>
      </c>
      <c r="U140" s="19">
        <f>Clean_Data[[#This Row],[Revenue_EUR]]/Clean_Data[[#This Row],[Market_Revenue_EUR]]</f>
        <v>0.12079889608052882</v>
      </c>
      <c r="V140" s="19">
        <f>Clean_Data[[#This Row],[Returns_Units]]/Clean_Data[[#This Row],[Units_Sold]]</f>
        <v>1.7006802721088437E-2</v>
      </c>
      <c r="W140" s="21">
        <f>Clean_Data[[#This Row],[Revenue_EUR]]/Clean_Data[[#This Row],[Marketing_Spend_EUR]]</f>
        <v>17.050710603691741</v>
      </c>
    </row>
    <row r="141" spans="1:23">
      <c r="A141" s="17">
        <v>44958</v>
      </c>
      <c r="B141">
        <v>2023</v>
      </c>
      <c r="C141" s="16" t="s">
        <v>93</v>
      </c>
      <c r="D141" s="16" t="s">
        <v>89</v>
      </c>
      <c r="E141" s="16" t="s">
        <v>85</v>
      </c>
      <c r="F141" s="16" t="s">
        <v>82</v>
      </c>
      <c r="G141" s="16" t="s">
        <v>81</v>
      </c>
      <c r="H141">
        <v>75848.429999999993</v>
      </c>
      <c r="I141">
        <v>72483.66</v>
      </c>
      <c r="J141">
        <v>660</v>
      </c>
      <c r="K141">
        <v>641</v>
      </c>
      <c r="L141">
        <v>44530.239999999998</v>
      </c>
      <c r="M141">
        <v>2455.61</v>
      </c>
      <c r="N141">
        <v>516853.58</v>
      </c>
      <c r="O141">
        <v>4845</v>
      </c>
      <c r="P141">
        <v>4</v>
      </c>
      <c r="Q141">
        <v>8</v>
      </c>
      <c r="R141" s="25">
        <f>Clean_Data[[#This Row],[Revenue_EUR]]/Clean_Data[[#This Row],[Units_Sold]]</f>
        <v>114.92186363636363</v>
      </c>
      <c r="S141" s="19">
        <f>Clean_Data[[#This Row],[Gross_Profit_EUR]]/Clean_Data[[#This Row],[Revenue_EUR]]</f>
        <v>0.58709507896208268</v>
      </c>
      <c r="T141" s="19">
        <f>Clean_Data[[#This Row],[Revenue_EUR]]/Clean_Data[[#This Row],[Revenue_Target_EUR]]</f>
        <v>1.0464210830413363</v>
      </c>
      <c r="U141" s="19">
        <f>Clean_Data[[#This Row],[Revenue_EUR]]/Clean_Data[[#This Row],[Market_Revenue_EUR]]</f>
        <v>0.14675032337011187</v>
      </c>
      <c r="V141" s="19">
        <f>Clean_Data[[#This Row],[Returns_Units]]/Clean_Data[[#This Row],[Units_Sold]]</f>
        <v>1.2121212121212121E-2</v>
      </c>
      <c r="W141" s="21">
        <f>Clean_Data[[#This Row],[Revenue_EUR]]/Clean_Data[[#This Row],[Marketing_Spend_EUR]]</f>
        <v>30.887816061996812</v>
      </c>
    </row>
    <row r="142" spans="1:23">
      <c r="A142" s="17">
        <v>44958</v>
      </c>
      <c r="B142">
        <v>2023</v>
      </c>
      <c r="C142" s="16" t="s">
        <v>93</v>
      </c>
      <c r="D142" s="16" t="s">
        <v>89</v>
      </c>
      <c r="E142" s="16" t="s">
        <v>85</v>
      </c>
      <c r="F142" s="16" t="s">
        <v>83</v>
      </c>
      <c r="G142" s="16" t="s">
        <v>78</v>
      </c>
      <c r="H142">
        <v>18046.73</v>
      </c>
      <c r="I142">
        <v>17682.11</v>
      </c>
      <c r="J142">
        <v>251</v>
      </c>
      <c r="K142">
        <v>243</v>
      </c>
      <c r="L142">
        <v>8473.7999999999993</v>
      </c>
      <c r="M142">
        <v>350.77</v>
      </c>
      <c r="N142">
        <v>195969.09</v>
      </c>
      <c r="O142">
        <v>3008</v>
      </c>
      <c r="P142">
        <v>1</v>
      </c>
      <c r="Q142">
        <v>4</v>
      </c>
      <c r="R142" s="25">
        <f>Clean_Data[[#This Row],[Revenue_EUR]]/Clean_Data[[#This Row],[Units_Sold]]</f>
        <v>71.899322709163343</v>
      </c>
      <c r="S142" s="19">
        <f>Clean_Data[[#This Row],[Gross_Profit_EUR]]/Clean_Data[[#This Row],[Revenue_EUR]]</f>
        <v>0.46954766874663717</v>
      </c>
      <c r="T142" s="19">
        <f>Clean_Data[[#This Row],[Revenue_EUR]]/Clean_Data[[#This Row],[Revenue_Target_EUR]]</f>
        <v>1.0206208421958691</v>
      </c>
      <c r="U142" s="19">
        <f>Clean_Data[[#This Row],[Revenue_EUR]]/Clean_Data[[#This Row],[Market_Revenue_EUR]]</f>
        <v>9.2089675979002611E-2</v>
      </c>
      <c r="V142" s="19">
        <f>Clean_Data[[#This Row],[Returns_Units]]/Clean_Data[[#This Row],[Units_Sold]]</f>
        <v>1.5936254980079681E-2</v>
      </c>
      <c r="W142" s="21">
        <f>Clean_Data[[#This Row],[Revenue_EUR]]/Clean_Data[[#This Row],[Marketing_Spend_EUR]]</f>
        <v>51.448898138381274</v>
      </c>
    </row>
    <row r="143" spans="1:23">
      <c r="A143" s="17">
        <v>44958</v>
      </c>
      <c r="B143">
        <v>2023</v>
      </c>
      <c r="C143" s="16" t="s">
        <v>93</v>
      </c>
      <c r="D143" s="16" t="s">
        <v>89</v>
      </c>
      <c r="E143" s="16" t="s">
        <v>85</v>
      </c>
      <c r="F143" s="16" t="s">
        <v>83</v>
      </c>
      <c r="G143" s="16" t="s">
        <v>79</v>
      </c>
      <c r="H143">
        <v>18250.14</v>
      </c>
      <c r="I143">
        <v>17826.87</v>
      </c>
      <c r="J143">
        <v>104</v>
      </c>
      <c r="K143">
        <v>102</v>
      </c>
      <c r="L143">
        <v>10124.780000000001</v>
      </c>
      <c r="M143">
        <v>425.11</v>
      </c>
      <c r="N143">
        <v>157611.26999999999</v>
      </c>
      <c r="O143">
        <v>958</v>
      </c>
      <c r="P143">
        <v>1</v>
      </c>
      <c r="Q143">
        <v>2</v>
      </c>
      <c r="R143" s="25">
        <f>Clean_Data[[#This Row],[Revenue_EUR]]/Clean_Data[[#This Row],[Units_Sold]]</f>
        <v>175.48211538461538</v>
      </c>
      <c r="S143" s="19">
        <f>Clean_Data[[#This Row],[Gross_Profit_EUR]]/Clean_Data[[#This Row],[Revenue_EUR]]</f>
        <v>0.55477820992058147</v>
      </c>
      <c r="T143" s="19">
        <f>Clean_Data[[#This Row],[Revenue_EUR]]/Clean_Data[[#This Row],[Revenue_Target_EUR]]</f>
        <v>1.023743371663113</v>
      </c>
      <c r="U143" s="19">
        <f>Clean_Data[[#This Row],[Revenue_EUR]]/Clean_Data[[#This Row],[Market_Revenue_EUR]]</f>
        <v>0.11579210039992699</v>
      </c>
      <c r="V143" s="19">
        <f>Clean_Data[[#This Row],[Returns_Units]]/Clean_Data[[#This Row],[Units_Sold]]</f>
        <v>1.9230769230769232E-2</v>
      </c>
      <c r="W143" s="21">
        <f>Clean_Data[[#This Row],[Revenue_EUR]]/Clean_Data[[#This Row],[Marketing_Spend_EUR]]</f>
        <v>42.930394486132997</v>
      </c>
    </row>
    <row r="144" spans="1:23">
      <c r="A144" s="17">
        <v>44958</v>
      </c>
      <c r="B144">
        <v>2023</v>
      </c>
      <c r="C144" s="16" t="s">
        <v>93</v>
      </c>
      <c r="D144" s="16" t="s">
        <v>89</v>
      </c>
      <c r="E144" s="16" t="s">
        <v>85</v>
      </c>
      <c r="F144" s="16" t="s">
        <v>83</v>
      </c>
      <c r="G144" s="16" t="s">
        <v>80</v>
      </c>
      <c r="H144">
        <v>4372.1400000000003</v>
      </c>
      <c r="I144">
        <v>4005.74</v>
      </c>
      <c r="J144">
        <v>31</v>
      </c>
      <c r="K144">
        <v>29</v>
      </c>
      <c r="L144">
        <v>2506.27</v>
      </c>
      <c r="M144">
        <v>220.97</v>
      </c>
      <c r="N144">
        <v>49110.63</v>
      </c>
      <c r="O144">
        <v>361</v>
      </c>
      <c r="P144">
        <v>0</v>
      </c>
      <c r="Q144">
        <v>1</v>
      </c>
      <c r="R144" s="25">
        <f>Clean_Data[[#This Row],[Revenue_EUR]]/Clean_Data[[#This Row],[Units_Sold]]</f>
        <v>141.03677419354841</v>
      </c>
      <c r="S144" s="19">
        <f>Clean_Data[[#This Row],[Gross_Profit_EUR]]/Clean_Data[[#This Row],[Revenue_EUR]]</f>
        <v>0.57323644714030197</v>
      </c>
      <c r="T144" s="19">
        <f>Clean_Data[[#This Row],[Revenue_EUR]]/Clean_Data[[#This Row],[Revenue_Target_EUR]]</f>
        <v>1.0914687423547211</v>
      </c>
      <c r="U144" s="19">
        <f>Clean_Data[[#This Row],[Revenue_EUR]]/Clean_Data[[#This Row],[Market_Revenue_EUR]]</f>
        <v>8.9026347249057905E-2</v>
      </c>
      <c r="V144" s="19">
        <f>Clean_Data[[#This Row],[Returns_Units]]/Clean_Data[[#This Row],[Units_Sold]]</f>
        <v>3.2258064516129031E-2</v>
      </c>
      <c r="W144" s="21">
        <f>Clean_Data[[#This Row],[Revenue_EUR]]/Clean_Data[[#This Row],[Marketing_Spend_EUR]]</f>
        <v>19.786124813323077</v>
      </c>
    </row>
    <row r="145" spans="1:23">
      <c r="A145" s="17">
        <v>44958</v>
      </c>
      <c r="B145">
        <v>2023</v>
      </c>
      <c r="C145" s="16" t="s">
        <v>93</v>
      </c>
      <c r="D145" s="16" t="s">
        <v>89</v>
      </c>
      <c r="E145" s="16" t="s">
        <v>85</v>
      </c>
      <c r="F145" s="16" t="s">
        <v>83</v>
      </c>
      <c r="G145" s="16" t="s">
        <v>81</v>
      </c>
      <c r="H145">
        <v>7628.33</v>
      </c>
      <c r="I145">
        <v>7291.63</v>
      </c>
      <c r="J145">
        <v>66</v>
      </c>
      <c r="K145">
        <v>62</v>
      </c>
      <c r="L145">
        <v>4037.75</v>
      </c>
      <c r="M145">
        <v>212.44</v>
      </c>
      <c r="N145">
        <v>74150.09</v>
      </c>
      <c r="O145">
        <v>686</v>
      </c>
      <c r="P145">
        <v>0</v>
      </c>
      <c r="Q145">
        <v>1</v>
      </c>
      <c r="R145" s="25">
        <f>Clean_Data[[#This Row],[Revenue_EUR]]/Clean_Data[[#This Row],[Units_Sold]]</f>
        <v>115.58075757575757</v>
      </c>
      <c r="S145" s="19">
        <f>Clean_Data[[#This Row],[Gross_Profit_EUR]]/Clean_Data[[#This Row],[Revenue_EUR]]</f>
        <v>0.52930982272659943</v>
      </c>
      <c r="T145" s="19">
        <f>Clean_Data[[#This Row],[Revenue_EUR]]/Clean_Data[[#This Row],[Revenue_Target_EUR]]</f>
        <v>1.0461762322004819</v>
      </c>
      <c r="U145" s="19">
        <f>Clean_Data[[#This Row],[Revenue_EUR]]/Clean_Data[[#This Row],[Market_Revenue_EUR]]</f>
        <v>0.10287688120135795</v>
      </c>
      <c r="V145" s="19">
        <f>Clean_Data[[#This Row],[Returns_Units]]/Clean_Data[[#This Row],[Units_Sold]]</f>
        <v>1.5151515151515152E-2</v>
      </c>
      <c r="W145" s="21">
        <f>Clean_Data[[#This Row],[Revenue_EUR]]/Clean_Data[[#This Row],[Marketing_Spend_EUR]]</f>
        <v>35.908162304650723</v>
      </c>
    </row>
    <row r="146" spans="1:23">
      <c r="A146" s="17">
        <v>44958</v>
      </c>
      <c r="B146">
        <v>2023</v>
      </c>
      <c r="C146" s="16" t="s">
        <v>93</v>
      </c>
      <c r="D146" s="16" t="s">
        <v>90</v>
      </c>
      <c r="E146" s="16" t="s">
        <v>91</v>
      </c>
      <c r="F146" s="16" t="s">
        <v>77</v>
      </c>
      <c r="G146" s="16" t="s">
        <v>78</v>
      </c>
      <c r="H146">
        <v>181977.26</v>
      </c>
      <c r="I146">
        <v>179204.02</v>
      </c>
      <c r="J146">
        <v>2527</v>
      </c>
      <c r="K146">
        <v>2464</v>
      </c>
      <c r="L146">
        <v>101820.33</v>
      </c>
      <c r="M146">
        <v>3466.66</v>
      </c>
      <c r="N146">
        <v>2086640.99</v>
      </c>
      <c r="O146">
        <v>30553</v>
      </c>
      <c r="P146">
        <v>10</v>
      </c>
      <c r="Q146">
        <v>46</v>
      </c>
      <c r="R146" s="25">
        <f>Clean_Data[[#This Row],[Revenue_EUR]]/Clean_Data[[#This Row],[Units_Sold]]</f>
        <v>72.013161851998419</v>
      </c>
      <c r="S146" s="19">
        <f>Clean_Data[[#This Row],[Gross_Profit_EUR]]/Clean_Data[[#This Row],[Revenue_EUR]]</f>
        <v>0.55952227217840289</v>
      </c>
      <c r="T146" s="19">
        <f>Clean_Data[[#This Row],[Revenue_EUR]]/Clean_Data[[#This Row],[Revenue_Target_EUR]]</f>
        <v>1.0154753224843953</v>
      </c>
      <c r="U146" s="19">
        <f>Clean_Data[[#This Row],[Revenue_EUR]]/Clean_Data[[#This Row],[Market_Revenue_EUR]]</f>
        <v>8.7210622657230563E-2</v>
      </c>
      <c r="V146" s="19">
        <f>Clean_Data[[#This Row],[Returns_Units]]/Clean_Data[[#This Row],[Units_Sold]]</f>
        <v>1.8203403244954491E-2</v>
      </c>
      <c r="W146" s="21">
        <f>Clean_Data[[#This Row],[Revenue_EUR]]/Clean_Data[[#This Row],[Marketing_Spend_EUR]]</f>
        <v>52.49354133373334</v>
      </c>
    </row>
    <row r="147" spans="1:23">
      <c r="A147" s="17">
        <v>44958</v>
      </c>
      <c r="B147">
        <v>2023</v>
      </c>
      <c r="C147" s="16" t="s">
        <v>93</v>
      </c>
      <c r="D147" s="16" t="s">
        <v>90</v>
      </c>
      <c r="E147" s="16" t="s">
        <v>91</v>
      </c>
      <c r="F147" s="16" t="s">
        <v>77</v>
      </c>
      <c r="G147" s="16" t="s">
        <v>79</v>
      </c>
      <c r="H147">
        <v>172983.59</v>
      </c>
      <c r="I147">
        <v>159097.32</v>
      </c>
      <c r="J147">
        <v>988</v>
      </c>
      <c r="K147">
        <v>896</v>
      </c>
      <c r="L147">
        <v>113078.42</v>
      </c>
      <c r="M147">
        <v>4205.08</v>
      </c>
      <c r="N147">
        <v>1587344.56</v>
      </c>
      <c r="O147">
        <v>9768</v>
      </c>
      <c r="P147">
        <v>7</v>
      </c>
      <c r="Q147">
        <v>21</v>
      </c>
      <c r="R147" s="25">
        <f>Clean_Data[[#This Row],[Revenue_EUR]]/Clean_Data[[#This Row],[Units_Sold]]</f>
        <v>175.0846052631579</v>
      </c>
      <c r="S147" s="19">
        <f>Clean_Data[[#This Row],[Gross_Profit_EUR]]/Clean_Data[[#This Row],[Revenue_EUR]]</f>
        <v>0.65369449206135677</v>
      </c>
      <c r="T147" s="19">
        <f>Clean_Data[[#This Row],[Revenue_EUR]]/Clean_Data[[#This Row],[Revenue_Target_EUR]]</f>
        <v>1.0872816085148385</v>
      </c>
      <c r="U147" s="19">
        <f>Clean_Data[[#This Row],[Revenue_EUR]]/Clean_Data[[#This Row],[Market_Revenue_EUR]]</f>
        <v>0.10897671139528774</v>
      </c>
      <c r="V147" s="19">
        <f>Clean_Data[[#This Row],[Returns_Units]]/Clean_Data[[#This Row],[Units_Sold]]</f>
        <v>2.1255060728744939E-2</v>
      </c>
      <c r="W147" s="21">
        <f>Clean_Data[[#This Row],[Revenue_EUR]]/Clean_Data[[#This Row],[Marketing_Spend_EUR]]</f>
        <v>41.136813092735451</v>
      </c>
    </row>
    <row r="148" spans="1:23">
      <c r="A148" s="17">
        <v>44958</v>
      </c>
      <c r="B148">
        <v>2023</v>
      </c>
      <c r="C148" s="16" t="s">
        <v>93</v>
      </c>
      <c r="D148" s="16" t="s">
        <v>90</v>
      </c>
      <c r="E148" s="16" t="s">
        <v>91</v>
      </c>
      <c r="F148" s="16" t="s">
        <v>77</v>
      </c>
      <c r="G148" s="16" t="s">
        <v>80</v>
      </c>
      <c r="H148">
        <v>40401.01</v>
      </c>
      <c r="I148">
        <v>35588.25</v>
      </c>
      <c r="J148">
        <v>289</v>
      </c>
      <c r="K148">
        <v>251</v>
      </c>
      <c r="L148">
        <v>27379.48</v>
      </c>
      <c r="M148">
        <v>2375.12</v>
      </c>
      <c r="N148">
        <v>469499.25</v>
      </c>
      <c r="O148">
        <v>3795</v>
      </c>
      <c r="P148">
        <v>2</v>
      </c>
      <c r="Q148">
        <v>6</v>
      </c>
      <c r="R148" s="25">
        <f>Clean_Data[[#This Row],[Revenue_EUR]]/Clean_Data[[#This Row],[Units_Sold]]</f>
        <v>139.79588235294119</v>
      </c>
      <c r="S148" s="19">
        <f>Clean_Data[[#This Row],[Gross_Profit_EUR]]/Clean_Data[[#This Row],[Revenue_EUR]]</f>
        <v>0.67769295866613233</v>
      </c>
      <c r="T148" s="19">
        <f>Clean_Data[[#This Row],[Revenue_EUR]]/Clean_Data[[#This Row],[Revenue_Target_EUR]]</f>
        <v>1.1352345226303626</v>
      </c>
      <c r="U148" s="19">
        <f>Clean_Data[[#This Row],[Revenue_EUR]]/Clean_Data[[#This Row],[Market_Revenue_EUR]]</f>
        <v>8.6051276972220939E-2</v>
      </c>
      <c r="V148" s="19">
        <f>Clean_Data[[#This Row],[Returns_Units]]/Clean_Data[[#This Row],[Units_Sold]]</f>
        <v>2.0761245674740483E-2</v>
      </c>
      <c r="W148" s="21">
        <f>Clean_Data[[#This Row],[Revenue_EUR]]/Clean_Data[[#This Row],[Marketing_Spend_EUR]]</f>
        <v>17.010092121661224</v>
      </c>
    </row>
    <row r="149" spans="1:23">
      <c r="A149" s="17">
        <v>44958</v>
      </c>
      <c r="B149">
        <v>2023</v>
      </c>
      <c r="C149" s="16" t="s">
        <v>93</v>
      </c>
      <c r="D149" s="16" t="s">
        <v>90</v>
      </c>
      <c r="E149" s="16" t="s">
        <v>91</v>
      </c>
      <c r="F149" s="16" t="s">
        <v>77</v>
      </c>
      <c r="G149" s="16" t="s">
        <v>81</v>
      </c>
      <c r="H149">
        <v>70683.38</v>
      </c>
      <c r="I149">
        <v>65080.73</v>
      </c>
      <c r="J149">
        <v>615</v>
      </c>
      <c r="K149">
        <v>562</v>
      </c>
      <c r="L149">
        <v>43618.23</v>
      </c>
      <c r="M149">
        <v>2068.2199999999998</v>
      </c>
      <c r="N149">
        <v>710597.63</v>
      </c>
      <c r="O149">
        <v>6892</v>
      </c>
      <c r="P149">
        <v>4</v>
      </c>
      <c r="Q149">
        <v>12</v>
      </c>
      <c r="R149" s="25">
        <f>Clean_Data[[#This Row],[Revenue_EUR]]/Clean_Data[[#This Row],[Units_Sold]]</f>
        <v>114.93232520325203</v>
      </c>
      <c r="S149" s="19">
        <f>Clean_Data[[#This Row],[Gross_Profit_EUR]]/Clean_Data[[#This Row],[Revenue_EUR]]</f>
        <v>0.61709315542069443</v>
      </c>
      <c r="T149" s="19">
        <f>Clean_Data[[#This Row],[Revenue_EUR]]/Clean_Data[[#This Row],[Revenue_Target_EUR]]</f>
        <v>1.086087694468086</v>
      </c>
      <c r="U149" s="19">
        <f>Clean_Data[[#This Row],[Revenue_EUR]]/Clean_Data[[#This Row],[Market_Revenue_EUR]]</f>
        <v>9.9470328939881211E-2</v>
      </c>
      <c r="V149" s="19">
        <f>Clean_Data[[#This Row],[Returns_Units]]/Clean_Data[[#This Row],[Units_Sold]]</f>
        <v>1.9512195121951219E-2</v>
      </c>
      <c r="W149" s="21">
        <f>Clean_Data[[#This Row],[Revenue_EUR]]/Clean_Data[[#This Row],[Marketing_Spend_EUR]]</f>
        <v>34.175948400073501</v>
      </c>
    </row>
    <row r="150" spans="1:23">
      <c r="A150" s="17">
        <v>44958</v>
      </c>
      <c r="B150">
        <v>2023</v>
      </c>
      <c r="C150" s="16" t="s">
        <v>93</v>
      </c>
      <c r="D150" s="16" t="s">
        <v>90</v>
      </c>
      <c r="E150" s="16" t="s">
        <v>91</v>
      </c>
      <c r="F150" s="16" t="s">
        <v>82</v>
      </c>
      <c r="G150" s="16" t="s">
        <v>78</v>
      </c>
      <c r="H150">
        <v>151813.51999999999</v>
      </c>
      <c r="I150">
        <v>146820.14000000001</v>
      </c>
      <c r="J150">
        <v>2109</v>
      </c>
      <c r="K150">
        <v>2047</v>
      </c>
      <c r="L150">
        <v>79940.649999999994</v>
      </c>
      <c r="M150">
        <v>2589.1999999999998</v>
      </c>
      <c r="N150">
        <v>1805353.17</v>
      </c>
      <c r="O150">
        <v>26863</v>
      </c>
      <c r="P150">
        <v>8</v>
      </c>
      <c r="Q150">
        <v>30</v>
      </c>
      <c r="R150" s="25">
        <f>Clean_Data[[#This Row],[Revenue_EUR]]/Clean_Data[[#This Row],[Units_Sold]]</f>
        <v>71.983651019440487</v>
      </c>
      <c r="S150" s="19">
        <f>Clean_Data[[#This Row],[Gross_Profit_EUR]]/Clean_Data[[#This Row],[Revenue_EUR]]</f>
        <v>0.52657134884956225</v>
      </c>
      <c r="T150" s="19">
        <f>Clean_Data[[#This Row],[Revenue_EUR]]/Clean_Data[[#This Row],[Revenue_Target_EUR]]</f>
        <v>1.0340101841613827</v>
      </c>
      <c r="U150" s="19">
        <f>Clean_Data[[#This Row],[Revenue_EUR]]/Clean_Data[[#This Row],[Market_Revenue_EUR]]</f>
        <v>8.4090759925937369E-2</v>
      </c>
      <c r="V150" s="19">
        <f>Clean_Data[[#This Row],[Returns_Units]]/Clean_Data[[#This Row],[Units_Sold]]</f>
        <v>1.422475106685633E-2</v>
      </c>
      <c r="W150" s="21">
        <f>Clean_Data[[#This Row],[Revenue_EUR]]/Clean_Data[[#This Row],[Marketing_Spend_EUR]]</f>
        <v>58.63336938050363</v>
      </c>
    </row>
    <row r="151" spans="1:23">
      <c r="A151" s="17">
        <v>44958</v>
      </c>
      <c r="B151">
        <v>2023</v>
      </c>
      <c r="C151" s="16" t="s">
        <v>93</v>
      </c>
      <c r="D151" s="16" t="s">
        <v>90</v>
      </c>
      <c r="E151" s="16" t="s">
        <v>91</v>
      </c>
      <c r="F151" s="16" t="s">
        <v>82</v>
      </c>
      <c r="G151" s="16" t="s">
        <v>79</v>
      </c>
      <c r="H151">
        <v>148497.96</v>
      </c>
      <c r="I151">
        <v>134143.41</v>
      </c>
      <c r="J151">
        <v>849</v>
      </c>
      <c r="K151">
        <v>767</v>
      </c>
      <c r="L151">
        <v>90662.75</v>
      </c>
      <c r="M151">
        <v>3961.27</v>
      </c>
      <c r="N151">
        <v>1403870.19</v>
      </c>
      <c r="O151">
        <v>8833</v>
      </c>
      <c r="P151">
        <v>8</v>
      </c>
      <c r="Q151">
        <v>12</v>
      </c>
      <c r="R151" s="25">
        <f>Clean_Data[[#This Row],[Revenue_EUR]]/Clean_Data[[#This Row],[Units_Sold]]</f>
        <v>174.90925795053002</v>
      </c>
      <c r="S151" s="19">
        <f>Clean_Data[[#This Row],[Gross_Profit_EUR]]/Clean_Data[[#This Row],[Revenue_EUR]]</f>
        <v>0.61053195612922906</v>
      </c>
      <c r="T151" s="19">
        <f>Clean_Data[[#This Row],[Revenue_EUR]]/Clean_Data[[#This Row],[Revenue_Target_EUR]]</f>
        <v>1.1070089838926862</v>
      </c>
      <c r="U151" s="19">
        <f>Clean_Data[[#This Row],[Revenue_EUR]]/Clean_Data[[#This Row],[Market_Revenue_EUR]]</f>
        <v>0.10577755768145486</v>
      </c>
      <c r="V151" s="19">
        <f>Clean_Data[[#This Row],[Returns_Units]]/Clean_Data[[#This Row],[Units_Sold]]</f>
        <v>1.4134275618374558E-2</v>
      </c>
      <c r="W151" s="21">
        <f>Clean_Data[[#This Row],[Revenue_EUR]]/Clean_Data[[#This Row],[Marketing_Spend_EUR]]</f>
        <v>37.487462354244975</v>
      </c>
    </row>
    <row r="152" spans="1:23">
      <c r="A152" s="17">
        <v>44958</v>
      </c>
      <c r="B152">
        <v>2023</v>
      </c>
      <c r="C152" s="16" t="s">
        <v>93</v>
      </c>
      <c r="D152" s="16" t="s">
        <v>90</v>
      </c>
      <c r="E152" s="16" t="s">
        <v>91</v>
      </c>
      <c r="F152" s="16" t="s">
        <v>82</v>
      </c>
      <c r="G152" s="16" t="s">
        <v>80</v>
      </c>
      <c r="H152">
        <v>36784.79</v>
      </c>
      <c r="I152">
        <v>32444.27</v>
      </c>
      <c r="J152">
        <v>263</v>
      </c>
      <c r="K152">
        <v>228</v>
      </c>
      <c r="L152">
        <v>23879.03</v>
      </c>
      <c r="M152">
        <v>2151.39</v>
      </c>
      <c r="N152">
        <v>427917.51</v>
      </c>
      <c r="O152">
        <v>3160</v>
      </c>
      <c r="P152">
        <v>2</v>
      </c>
      <c r="Q152">
        <v>4</v>
      </c>
      <c r="R152" s="25">
        <f>Clean_Data[[#This Row],[Revenue_EUR]]/Clean_Data[[#This Row],[Units_Sold]]</f>
        <v>139.86612167300382</v>
      </c>
      <c r="S152" s="19">
        <f>Clean_Data[[#This Row],[Gross_Profit_EUR]]/Clean_Data[[#This Row],[Revenue_EUR]]</f>
        <v>0.64915499041859415</v>
      </c>
      <c r="T152" s="19">
        <f>Clean_Data[[#This Row],[Revenue_EUR]]/Clean_Data[[#This Row],[Revenue_Target_EUR]]</f>
        <v>1.1337838700023148</v>
      </c>
      <c r="U152" s="19">
        <f>Clean_Data[[#This Row],[Revenue_EUR]]/Clean_Data[[#This Row],[Market_Revenue_EUR]]</f>
        <v>8.5962338862927104E-2</v>
      </c>
      <c r="V152" s="19">
        <f>Clean_Data[[#This Row],[Returns_Units]]/Clean_Data[[#This Row],[Units_Sold]]</f>
        <v>1.5209125475285171E-2</v>
      </c>
      <c r="W152" s="21">
        <f>Clean_Data[[#This Row],[Revenue_EUR]]/Clean_Data[[#This Row],[Marketing_Spend_EUR]]</f>
        <v>17.098150498050099</v>
      </c>
    </row>
    <row r="153" spans="1:23">
      <c r="A153" s="17">
        <v>44958</v>
      </c>
      <c r="B153">
        <v>2023</v>
      </c>
      <c r="C153" s="16" t="s">
        <v>93</v>
      </c>
      <c r="D153" s="16" t="s">
        <v>90</v>
      </c>
      <c r="E153" s="16" t="s">
        <v>91</v>
      </c>
      <c r="F153" s="16" t="s">
        <v>82</v>
      </c>
      <c r="G153" s="16" t="s">
        <v>81</v>
      </c>
      <c r="H153">
        <v>56896.72</v>
      </c>
      <c r="I153">
        <v>52861.77</v>
      </c>
      <c r="J153">
        <v>495</v>
      </c>
      <c r="K153">
        <v>463</v>
      </c>
      <c r="L153">
        <v>33457.5</v>
      </c>
      <c r="M153">
        <v>1826.78</v>
      </c>
      <c r="N153">
        <v>650827.39</v>
      </c>
      <c r="O153">
        <v>6325</v>
      </c>
      <c r="P153">
        <v>2</v>
      </c>
      <c r="Q153">
        <v>10</v>
      </c>
      <c r="R153" s="25">
        <f>Clean_Data[[#This Row],[Revenue_EUR]]/Clean_Data[[#This Row],[Units_Sold]]</f>
        <v>114.94286868686869</v>
      </c>
      <c r="S153" s="19">
        <f>Clean_Data[[#This Row],[Gross_Profit_EUR]]/Clean_Data[[#This Row],[Revenue_EUR]]</f>
        <v>0.58803916992051564</v>
      </c>
      <c r="T153" s="19">
        <f>Clean_Data[[#This Row],[Revenue_EUR]]/Clean_Data[[#This Row],[Revenue_Target_EUR]]</f>
        <v>1.0763302099040575</v>
      </c>
      <c r="U153" s="19">
        <f>Clean_Data[[#This Row],[Revenue_EUR]]/Clean_Data[[#This Row],[Market_Revenue_EUR]]</f>
        <v>8.7422135076398677E-2</v>
      </c>
      <c r="V153" s="19">
        <f>Clean_Data[[#This Row],[Returns_Units]]/Clean_Data[[#This Row],[Units_Sold]]</f>
        <v>2.0202020202020204E-2</v>
      </c>
      <c r="W153" s="21">
        <f>Clean_Data[[#This Row],[Revenue_EUR]]/Clean_Data[[#This Row],[Marketing_Spend_EUR]]</f>
        <v>31.145907005769715</v>
      </c>
    </row>
    <row r="154" spans="1:23">
      <c r="A154" s="17">
        <v>44958</v>
      </c>
      <c r="B154">
        <v>2023</v>
      </c>
      <c r="C154" s="16" t="s">
        <v>93</v>
      </c>
      <c r="D154" s="16" t="s">
        <v>90</v>
      </c>
      <c r="E154" s="16" t="s">
        <v>91</v>
      </c>
      <c r="F154" s="16" t="s">
        <v>83</v>
      </c>
      <c r="G154" s="16" t="s">
        <v>78</v>
      </c>
      <c r="H154">
        <v>12933.83</v>
      </c>
      <c r="I154">
        <v>13100.27</v>
      </c>
      <c r="J154">
        <v>180</v>
      </c>
      <c r="K154">
        <v>185</v>
      </c>
      <c r="L154">
        <v>6094.91</v>
      </c>
      <c r="M154">
        <v>230.53</v>
      </c>
      <c r="N154">
        <v>200591.56</v>
      </c>
      <c r="O154">
        <v>3083</v>
      </c>
      <c r="P154">
        <v>0</v>
      </c>
      <c r="Q154">
        <v>4</v>
      </c>
      <c r="R154" s="25">
        <f>Clean_Data[[#This Row],[Revenue_EUR]]/Clean_Data[[#This Row],[Units_Sold]]</f>
        <v>71.854611111111112</v>
      </c>
      <c r="S154" s="19">
        <f>Clean_Data[[#This Row],[Gross_Profit_EUR]]/Clean_Data[[#This Row],[Revenue_EUR]]</f>
        <v>0.47123783133070407</v>
      </c>
      <c r="T154" s="19">
        <f>Clean_Data[[#This Row],[Revenue_EUR]]/Clean_Data[[#This Row],[Revenue_Target_EUR]]</f>
        <v>0.98729491834901106</v>
      </c>
      <c r="U154" s="19">
        <f>Clean_Data[[#This Row],[Revenue_EUR]]/Clean_Data[[#This Row],[Market_Revenue_EUR]]</f>
        <v>6.4478435682937013E-2</v>
      </c>
      <c r="V154" s="19">
        <f>Clean_Data[[#This Row],[Returns_Units]]/Clean_Data[[#This Row],[Units_Sold]]</f>
        <v>2.2222222222222223E-2</v>
      </c>
      <c r="W154" s="21">
        <f>Clean_Data[[#This Row],[Revenue_EUR]]/Clean_Data[[#This Row],[Marketing_Spend_EUR]]</f>
        <v>56.104758599748408</v>
      </c>
    </row>
    <row r="155" spans="1:23">
      <c r="A155" s="17">
        <v>44958</v>
      </c>
      <c r="B155">
        <v>2023</v>
      </c>
      <c r="C155" s="16" t="s">
        <v>93</v>
      </c>
      <c r="D155" s="16" t="s">
        <v>90</v>
      </c>
      <c r="E155" s="16" t="s">
        <v>91</v>
      </c>
      <c r="F155" s="16" t="s">
        <v>83</v>
      </c>
      <c r="G155" s="16" t="s">
        <v>79</v>
      </c>
      <c r="H155">
        <v>11911.59</v>
      </c>
      <c r="I155">
        <v>10873.82</v>
      </c>
      <c r="J155">
        <v>68</v>
      </c>
      <c r="K155">
        <v>61</v>
      </c>
      <c r="L155">
        <v>6510.31</v>
      </c>
      <c r="M155">
        <v>323.45</v>
      </c>
      <c r="N155">
        <v>164666.63</v>
      </c>
      <c r="O155">
        <v>1036</v>
      </c>
      <c r="P155">
        <v>1</v>
      </c>
      <c r="Q155">
        <v>1</v>
      </c>
      <c r="R155" s="25">
        <f>Clean_Data[[#This Row],[Revenue_EUR]]/Clean_Data[[#This Row],[Units_Sold]]</f>
        <v>175.1704411764706</v>
      </c>
      <c r="S155" s="19">
        <f>Clean_Data[[#This Row],[Gross_Profit_EUR]]/Clean_Data[[#This Row],[Revenue_EUR]]</f>
        <v>0.54655255931407987</v>
      </c>
      <c r="T155" s="19">
        <f>Clean_Data[[#This Row],[Revenue_EUR]]/Clean_Data[[#This Row],[Revenue_Target_EUR]]</f>
        <v>1.0954374819520647</v>
      </c>
      <c r="U155" s="19">
        <f>Clean_Data[[#This Row],[Revenue_EUR]]/Clean_Data[[#This Row],[Market_Revenue_EUR]]</f>
        <v>7.2337607200681761E-2</v>
      </c>
      <c r="V155" s="19">
        <f>Clean_Data[[#This Row],[Returns_Units]]/Clean_Data[[#This Row],[Units_Sold]]</f>
        <v>1.4705882352941176E-2</v>
      </c>
      <c r="W155" s="21">
        <f>Clean_Data[[#This Row],[Revenue_EUR]]/Clean_Data[[#This Row],[Marketing_Spend_EUR]]</f>
        <v>36.826681094450457</v>
      </c>
    </row>
    <row r="156" spans="1:23">
      <c r="A156" s="17">
        <v>44958</v>
      </c>
      <c r="B156">
        <v>2023</v>
      </c>
      <c r="C156" s="16" t="s">
        <v>93</v>
      </c>
      <c r="D156" s="16" t="s">
        <v>90</v>
      </c>
      <c r="E156" s="16" t="s">
        <v>91</v>
      </c>
      <c r="F156" s="16" t="s">
        <v>83</v>
      </c>
      <c r="G156" s="16" t="s">
        <v>80</v>
      </c>
      <c r="H156">
        <v>3110.73</v>
      </c>
      <c r="I156">
        <v>2788.26</v>
      </c>
      <c r="J156">
        <v>22</v>
      </c>
      <c r="K156">
        <v>20</v>
      </c>
      <c r="L156">
        <v>1787.13</v>
      </c>
      <c r="M156">
        <v>178.12</v>
      </c>
      <c r="N156">
        <v>49266.28</v>
      </c>
      <c r="O156">
        <v>365</v>
      </c>
      <c r="P156">
        <v>0</v>
      </c>
      <c r="Q156">
        <v>0</v>
      </c>
      <c r="R156" s="25">
        <f>Clean_Data[[#This Row],[Revenue_EUR]]/Clean_Data[[#This Row],[Units_Sold]]</f>
        <v>141.39681818181819</v>
      </c>
      <c r="S156" s="19">
        <f>Clean_Data[[#This Row],[Gross_Profit_EUR]]/Clean_Data[[#This Row],[Revenue_EUR]]</f>
        <v>0.57450501972205881</v>
      </c>
      <c r="T156" s="19">
        <f>Clean_Data[[#This Row],[Revenue_EUR]]/Clean_Data[[#This Row],[Revenue_Target_EUR]]</f>
        <v>1.1156527726969507</v>
      </c>
      <c r="U156" s="19">
        <f>Clean_Data[[#This Row],[Revenue_EUR]]/Clean_Data[[#This Row],[Market_Revenue_EUR]]</f>
        <v>6.3141158618024343E-2</v>
      </c>
      <c r="V156" s="19">
        <f>Clean_Data[[#This Row],[Returns_Units]]/Clean_Data[[#This Row],[Units_Sold]]</f>
        <v>0</v>
      </c>
      <c r="W156" s="21">
        <f>Clean_Data[[#This Row],[Revenue_EUR]]/Clean_Data[[#This Row],[Marketing_Spend_EUR]]</f>
        <v>17.464237592634181</v>
      </c>
    </row>
    <row r="157" spans="1:23">
      <c r="A157" s="17">
        <v>44958</v>
      </c>
      <c r="B157">
        <v>2023</v>
      </c>
      <c r="C157" s="16" t="s">
        <v>93</v>
      </c>
      <c r="D157" s="16" t="s">
        <v>90</v>
      </c>
      <c r="E157" s="16" t="s">
        <v>91</v>
      </c>
      <c r="F157" s="16" t="s">
        <v>83</v>
      </c>
      <c r="G157" s="16" t="s">
        <v>81</v>
      </c>
      <c r="H157">
        <v>4907.7700000000004</v>
      </c>
      <c r="I157">
        <v>4526.1400000000003</v>
      </c>
      <c r="J157">
        <v>43</v>
      </c>
      <c r="K157">
        <v>40</v>
      </c>
      <c r="L157">
        <v>2593.46</v>
      </c>
      <c r="M157">
        <v>135.78</v>
      </c>
      <c r="N157">
        <v>72281.11</v>
      </c>
      <c r="O157">
        <v>655</v>
      </c>
      <c r="P157">
        <v>0</v>
      </c>
      <c r="Q157">
        <v>1</v>
      </c>
      <c r="R157" s="25">
        <f>Clean_Data[[#This Row],[Revenue_EUR]]/Clean_Data[[#This Row],[Units_Sold]]</f>
        <v>114.13418604651164</v>
      </c>
      <c r="S157" s="19">
        <f>Clean_Data[[#This Row],[Gross_Profit_EUR]]/Clean_Data[[#This Row],[Revenue_EUR]]</f>
        <v>0.52843959680262109</v>
      </c>
      <c r="T157" s="19">
        <f>Clean_Data[[#This Row],[Revenue_EUR]]/Clean_Data[[#This Row],[Revenue_Target_EUR]]</f>
        <v>1.0843168792834512</v>
      </c>
      <c r="U157" s="19">
        <f>Clean_Data[[#This Row],[Revenue_EUR]]/Clean_Data[[#This Row],[Market_Revenue_EUR]]</f>
        <v>6.7898376214753767E-2</v>
      </c>
      <c r="V157" s="19">
        <f>Clean_Data[[#This Row],[Returns_Units]]/Clean_Data[[#This Row],[Units_Sold]]</f>
        <v>2.3255813953488372E-2</v>
      </c>
      <c r="W157" s="21">
        <f>Clean_Data[[#This Row],[Revenue_EUR]]/Clean_Data[[#This Row],[Marketing_Spend_EUR]]</f>
        <v>36.145013993224339</v>
      </c>
    </row>
    <row r="158" spans="1:23">
      <c r="A158" s="17">
        <v>44958</v>
      </c>
      <c r="B158">
        <v>2023</v>
      </c>
      <c r="C158" s="16" t="s">
        <v>93</v>
      </c>
      <c r="D158" s="16" t="s">
        <v>92</v>
      </c>
      <c r="E158" s="16" t="s">
        <v>76</v>
      </c>
      <c r="F158" s="16" t="s">
        <v>77</v>
      </c>
      <c r="G158" s="16" t="s">
        <v>78</v>
      </c>
      <c r="H158">
        <v>185457.03</v>
      </c>
      <c r="I158">
        <v>187770.96</v>
      </c>
      <c r="J158">
        <v>2576</v>
      </c>
      <c r="K158">
        <v>2651</v>
      </c>
      <c r="L158">
        <v>105418.58</v>
      </c>
      <c r="M158">
        <v>3402.81</v>
      </c>
      <c r="N158">
        <v>1277776.97</v>
      </c>
      <c r="O158">
        <v>19229</v>
      </c>
      <c r="P158">
        <v>8</v>
      </c>
      <c r="Q158">
        <v>26</v>
      </c>
      <c r="R158" s="25">
        <f>Clean_Data[[#This Row],[Revenue_EUR]]/Clean_Data[[#This Row],[Units_Sold]]</f>
        <v>71.99418866459628</v>
      </c>
      <c r="S158" s="19">
        <f>Clean_Data[[#This Row],[Gross_Profit_EUR]]/Clean_Data[[#This Row],[Revenue_EUR]]</f>
        <v>0.56842590437256546</v>
      </c>
      <c r="T158" s="19">
        <f>Clean_Data[[#This Row],[Revenue_EUR]]/Clean_Data[[#This Row],[Revenue_Target_EUR]]</f>
        <v>0.9876768484327928</v>
      </c>
      <c r="U158" s="19">
        <f>Clean_Data[[#This Row],[Revenue_EUR]]/Clean_Data[[#This Row],[Market_Revenue_EUR]]</f>
        <v>0.1451403761017856</v>
      </c>
      <c r="V158" s="19">
        <f>Clean_Data[[#This Row],[Returns_Units]]/Clean_Data[[#This Row],[Units_Sold]]</f>
        <v>1.0093167701863354E-2</v>
      </c>
      <c r="W158" s="21">
        <f>Clean_Data[[#This Row],[Revenue_EUR]]/Clean_Data[[#This Row],[Marketing_Spend_EUR]]</f>
        <v>54.501141703474481</v>
      </c>
    </row>
    <row r="159" spans="1:23">
      <c r="A159" s="17">
        <v>44958</v>
      </c>
      <c r="B159">
        <v>2023</v>
      </c>
      <c r="C159" s="16" t="s">
        <v>93</v>
      </c>
      <c r="D159" s="16" t="s">
        <v>92</v>
      </c>
      <c r="E159" s="16" t="s">
        <v>76</v>
      </c>
      <c r="F159" s="16" t="s">
        <v>77</v>
      </c>
      <c r="G159" s="16" t="s">
        <v>79</v>
      </c>
      <c r="H159">
        <v>179964.15</v>
      </c>
      <c r="I159">
        <v>172032.16</v>
      </c>
      <c r="J159">
        <v>1028</v>
      </c>
      <c r="K159">
        <v>1002</v>
      </c>
      <c r="L159">
        <v>117617.38</v>
      </c>
      <c r="M159">
        <v>4647.01</v>
      </c>
      <c r="N159">
        <v>1016676.95</v>
      </c>
      <c r="O159">
        <v>6242</v>
      </c>
      <c r="P159">
        <v>7</v>
      </c>
      <c r="Q159">
        <v>16</v>
      </c>
      <c r="R159" s="25">
        <f>Clean_Data[[#This Row],[Revenue_EUR]]/Clean_Data[[#This Row],[Units_Sold]]</f>
        <v>175.0624027237354</v>
      </c>
      <c r="S159" s="19">
        <f>Clean_Data[[#This Row],[Gross_Profit_EUR]]/Clean_Data[[#This Row],[Revenue_EUR]]</f>
        <v>0.65356005626676206</v>
      </c>
      <c r="T159" s="19">
        <f>Clean_Data[[#This Row],[Revenue_EUR]]/Clean_Data[[#This Row],[Revenue_Target_EUR]]</f>
        <v>1.0461075998813245</v>
      </c>
      <c r="U159" s="19">
        <f>Clean_Data[[#This Row],[Revenue_EUR]]/Clean_Data[[#This Row],[Market_Revenue_EUR]]</f>
        <v>0.17701212759864379</v>
      </c>
      <c r="V159" s="19">
        <f>Clean_Data[[#This Row],[Returns_Units]]/Clean_Data[[#This Row],[Units_Sold]]</f>
        <v>1.556420233463035E-2</v>
      </c>
      <c r="W159" s="21">
        <f>Clean_Data[[#This Row],[Revenue_EUR]]/Clean_Data[[#This Row],[Marketing_Spend_EUR]]</f>
        <v>38.726869535464736</v>
      </c>
    </row>
    <row r="160" spans="1:23">
      <c r="A160" s="17">
        <v>44958</v>
      </c>
      <c r="B160">
        <v>2023</v>
      </c>
      <c r="C160" s="16" t="s">
        <v>93</v>
      </c>
      <c r="D160" s="16" t="s">
        <v>92</v>
      </c>
      <c r="E160" s="16" t="s">
        <v>76</v>
      </c>
      <c r="F160" s="16" t="s">
        <v>77</v>
      </c>
      <c r="G160" s="16" t="s">
        <v>80</v>
      </c>
      <c r="H160">
        <v>43747.63</v>
      </c>
      <c r="I160">
        <v>41544.400000000001</v>
      </c>
      <c r="J160">
        <v>312</v>
      </c>
      <c r="K160">
        <v>291</v>
      </c>
      <c r="L160">
        <v>29929.69</v>
      </c>
      <c r="M160">
        <v>2391.75</v>
      </c>
      <c r="N160">
        <v>317206.23</v>
      </c>
      <c r="O160">
        <v>2363</v>
      </c>
      <c r="P160">
        <v>2</v>
      </c>
      <c r="Q160">
        <v>3</v>
      </c>
      <c r="R160" s="25">
        <f>Clean_Data[[#This Row],[Revenue_EUR]]/Clean_Data[[#This Row],[Units_Sold]]</f>
        <v>140.2167628205128</v>
      </c>
      <c r="S160" s="19">
        <f>Clean_Data[[#This Row],[Gross_Profit_EUR]]/Clean_Data[[#This Row],[Revenue_EUR]]</f>
        <v>0.68414426107197124</v>
      </c>
      <c r="T160" s="19">
        <f>Clean_Data[[#This Row],[Revenue_EUR]]/Clean_Data[[#This Row],[Revenue_Target_EUR]]</f>
        <v>1.0530331404473285</v>
      </c>
      <c r="U160" s="19">
        <f>Clean_Data[[#This Row],[Revenue_EUR]]/Clean_Data[[#This Row],[Market_Revenue_EUR]]</f>
        <v>0.13791541862213741</v>
      </c>
      <c r="V160" s="19">
        <f>Clean_Data[[#This Row],[Returns_Units]]/Clean_Data[[#This Row],[Units_Sold]]</f>
        <v>9.6153846153846159E-3</v>
      </c>
      <c r="W160" s="21">
        <f>Clean_Data[[#This Row],[Revenue_EUR]]/Clean_Data[[#This Row],[Marketing_Spend_EUR]]</f>
        <v>18.291054667084769</v>
      </c>
    </row>
    <row r="161" spans="1:23">
      <c r="A161" s="17">
        <v>44958</v>
      </c>
      <c r="B161">
        <v>2023</v>
      </c>
      <c r="C161" s="16" t="s">
        <v>93</v>
      </c>
      <c r="D161" s="16" t="s">
        <v>92</v>
      </c>
      <c r="E161" s="16" t="s">
        <v>76</v>
      </c>
      <c r="F161" s="16" t="s">
        <v>77</v>
      </c>
      <c r="G161" s="16" t="s">
        <v>81</v>
      </c>
      <c r="H161">
        <v>76439.53</v>
      </c>
      <c r="I161">
        <v>72976.899999999994</v>
      </c>
      <c r="J161">
        <v>665</v>
      </c>
      <c r="K161">
        <v>641</v>
      </c>
      <c r="L161">
        <v>47881.8</v>
      </c>
      <c r="M161">
        <v>2417.71</v>
      </c>
      <c r="N161">
        <v>452234.56</v>
      </c>
      <c r="O161">
        <v>4091</v>
      </c>
      <c r="P161">
        <v>3</v>
      </c>
      <c r="Q161">
        <v>10</v>
      </c>
      <c r="R161" s="25">
        <f>Clean_Data[[#This Row],[Revenue_EUR]]/Clean_Data[[#This Row],[Units_Sold]]</f>
        <v>114.94666165413534</v>
      </c>
      <c r="S161" s="19">
        <f>Clean_Data[[#This Row],[Gross_Profit_EUR]]/Clean_Data[[#This Row],[Revenue_EUR]]</f>
        <v>0.62640102575198986</v>
      </c>
      <c r="T161" s="19">
        <f>Clean_Data[[#This Row],[Revenue_EUR]]/Clean_Data[[#This Row],[Revenue_Target_EUR]]</f>
        <v>1.0474483021339631</v>
      </c>
      <c r="U161" s="19">
        <f>Clean_Data[[#This Row],[Revenue_EUR]]/Clean_Data[[#This Row],[Market_Revenue_EUR]]</f>
        <v>0.16902629025079374</v>
      </c>
      <c r="V161" s="19">
        <f>Clean_Data[[#This Row],[Returns_Units]]/Clean_Data[[#This Row],[Units_Sold]]</f>
        <v>1.5037593984962405E-2</v>
      </c>
      <c r="W161" s="21">
        <f>Clean_Data[[#This Row],[Revenue_EUR]]/Clean_Data[[#This Row],[Marketing_Spend_EUR]]</f>
        <v>31.616500738301944</v>
      </c>
    </row>
    <row r="162" spans="1:23">
      <c r="A162" s="17">
        <v>44958</v>
      </c>
      <c r="B162">
        <v>2023</v>
      </c>
      <c r="C162" s="16" t="s">
        <v>93</v>
      </c>
      <c r="D162" s="16" t="s">
        <v>92</v>
      </c>
      <c r="E162" s="16" t="s">
        <v>76</v>
      </c>
      <c r="F162" s="16" t="s">
        <v>82</v>
      </c>
      <c r="G162" s="16" t="s">
        <v>78</v>
      </c>
      <c r="H162">
        <v>158899.93</v>
      </c>
      <c r="I162">
        <v>160303.48000000001</v>
      </c>
      <c r="J162">
        <v>2207</v>
      </c>
      <c r="K162">
        <v>2239</v>
      </c>
      <c r="L162">
        <v>83143.45</v>
      </c>
      <c r="M162">
        <v>2971.97</v>
      </c>
      <c r="N162">
        <v>1060343.1200000001</v>
      </c>
      <c r="O162">
        <v>15908</v>
      </c>
      <c r="P162">
        <v>6</v>
      </c>
      <c r="Q162">
        <v>42</v>
      </c>
      <c r="R162" s="25">
        <f>Clean_Data[[#This Row],[Revenue_EUR]]/Clean_Data[[#This Row],[Units_Sold]]</f>
        <v>71.998155867693697</v>
      </c>
      <c r="S162" s="19">
        <f>Clean_Data[[#This Row],[Gross_Profit_EUR]]/Clean_Data[[#This Row],[Revenue_EUR]]</f>
        <v>0.52324409456945642</v>
      </c>
      <c r="T162" s="19">
        <f>Clean_Data[[#This Row],[Revenue_EUR]]/Clean_Data[[#This Row],[Revenue_Target_EUR]]</f>
        <v>0.99124441964703436</v>
      </c>
      <c r="U162" s="19">
        <f>Clean_Data[[#This Row],[Revenue_EUR]]/Clean_Data[[#This Row],[Market_Revenue_EUR]]</f>
        <v>0.1498570858836713</v>
      </c>
      <c r="V162" s="19">
        <f>Clean_Data[[#This Row],[Returns_Units]]/Clean_Data[[#This Row],[Units_Sold]]</f>
        <v>1.9030357951971E-2</v>
      </c>
      <c r="W162" s="21">
        <f>Clean_Data[[#This Row],[Revenue_EUR]]/Clean_Data[[#This Row],[Marketing_Spend_EUR]]</f>
        <v>53.466195822972644</v>
      </c>
    </row>
    <row r="163" spans="1:23">
      <c r="A163" s="17">
        <v>44958</v>
      </c>
      <c r="B163">
        <v>2023</v>
      </c>
      <c r="C163" s="16" t="s">
        <v>93</v>
      </c>
      <c r="D163" s="16" t="s">
        <v>92</v>
      </c>
      <c r="E163" s="16" t="s">
        <v>76</v>
      </c>
      <c r="F163" s="16" t="s">
        <v>82</v>
      </c>
      <c r="G163" s="16" t="s">
        <v>79</v>
      </c>
      <c r="H163">
        <v>138360.29</v>
      </c>
      <c r="I163">
        <v>134133.22</v>
      </c>
      <c r="J163">
        <v>791</v>
      </c>
      <c r="K163">
        <v>757</v>
      </c>
      <c r="L163">
        <v>83789.66</v>
      </c>
      <c r="M163">
        <v>3142.1</v>
      </c>
      <c r="N163">
        <v>841225.52</v>
      </c>
      <c r="O163">
        <v>5310</v>
      </c>
      <c r="P163">
        <v>8</v>
      </c>
      <c r="Q163">
        <v>12</v>
      </c>
      <c r="R163" s="25">
        <f>Clean_Data[[#This Row],[Revenue_EUR]]/Clean_Data[[#This Row],[Units_Sold]]</f>
        <v>174.91819216182049</v>
      </c>
      <c r="S163" s="19">
        <f>Clean_Data[[#This Row],[Gross_Profit_EUR]]/Clean_Data[[#This Row],[Revenue_EUR]]</f>
        <v>0.60559037567787688</v>
      </c>
      <c r="T163" s="19">
        <f>Clean_Data[[#This Row],[Revenue_EUR]]/Clean_Data[[#This Row],[Revenue_Target_EUR]]</f>
        <v>1.0315139679789989</v>
      </c>
      <c r="U163" s="19">
        <f>Clean_Data[[#This Row],[Revenue_EUR]]/Clean_Data[[#This Row],[Market_Revenue_EUR]]</f>
        <v>0.16447467024062704</v>
      </c>
      <c r="V163" s="19">
        <f>Clean_Data[[#This Row],[Returns_Units]]/Clean_Data[[#This Row],[Units_Sold]]</f>
        <v>1.5170670037926675E-2</v>
      </c>
      <c r="W163" s="21">
        <f>Clean_Data[[#This Row],[Revenue_EUR]]/Clean_Data[[#This Row],[Marketing_Spend_EUR]]</f>
        <v>44.034336908437034</v>
      </c>
    </row>
    <row r="164" spans="1:23">
      <c r="A164" s="17">
        <v>44958</v>
      </c>
      <c r="B164">
        <v>2023</v>
      </c>
      <c r="C164" s="16" t="s">
        <v>93</v>
      </c>
      <c r="D164" s="16" t="s">
        <v>92</v>
      </c>
      <c r="E164" s="16" t="s">
        <v>76</v>
      </c>
      <c r="F164" s="16" t="s">
        <v>82</v>
      </c>
      <c r="G164" s="16" t="s">
        <v>80</v>
      </c>
      <c r="H164">
        <v>33231.78</v>
      </c>
      <c r="I164">
        <v>31029.75</v>
      </c>
      <c r="J164">
        <v>237</v>
      </c>
      <c r="K164">
        <v>222</v>
      </c>
      <c r="L164">
        <v>21183.7</v>
      </c>
      <c r="M164">
        <v>1930.41</v>
      </c>
      <c r="N164">
        <v>264452.24</v>
      </c>
      <c r="O164">
        <v>1949</v>
      </c>
      <c r="P164">
        <v>1</v>
      </c>
      <c r="Q164">
        <v>3</v>
      </c>
      <c r="R164" s="25">
        <f>Clean_Data[[#This Row],[Revenue_EUR]]/Clean_Data[[#This Row],[Units_Sold]]</f>
        <v>140.21848101265823</v>
      </c>
      <c r="S164" s="19">
        <f>Clean_Data[[#This Row],[Gross_Profit_EUR]]/Clean_Data[[#This Row],[Revenue_EUR]]</f>
        <v>0.637453064506325</v>
      </c>
      <c r="T164" s="19">
        <f>Clean_Data[[#This Row],[Revenue_EUR]]/Clean_Data[[#This Row],[Revenue_Target_EUR]]</f>
        <v>1.0709651221811325</v>
      </c>
      <c r="U164" s="19">
        <f>Clean_Data[[#This Row],[Revenue_EUR]]/Clean_Data[[#This Row],[Market_Revenue_EUR]]</f>
        <v>0.1256626905485845</v>
      </c>
      <c r="V164" s="19">
        <f>Clean_Data[[#This Row],[Returns_Units]]/Clean_Data[[#This Row],[Units_Sold]]</f>
        <v>1.2658227848101266E-2</v>
      </c>
      <c r="W164" s="21">
        <f>Clean_Data[[#This Row],[Revenue_EUR]]/Clean_Data[[#This Row],[Marketing_Spend_EUR]]</f>
        <v>17.214881812671919</v>
      </c>
    </row>
    <row r="165" spans="1:23">
      <c r="A165" s="17">
        <v>44958</v>
      </c>
      <c r="B165">
        <v>2023</v>
      </c>
      <c r="C165" s="16" t="s">
        <v>93</v>
      </c>
      <c r="D165" s="16" t="s">
        <v>92</v>
      </c>
      <c r="E165" s="16" t="s">
        <v>76</v>
      </c>
      <c r="F165" s="16" t="s">
        <v>82</v>
      </c>
      <c r="G165" s="16" t="s">
        <v>81</v>
      </c>
      <c r="H165">
        <v>65010.68</v>
      </c>
      <c r="I165">
        <v>63449.34</v>
      </c>
      <c r="J165">
        <v>565</v>
      </c>
      <c r="K165">
        <v>542</v>
      </c>
      <c r="L165">
        <v>37707.550000000003</v>
      </c>
      <c r="M165">
        <v>2135.1</v>
      </c>
      <c r="N165">
        <v>396367.84</v>
      </c>
      <c r="O165">
        <v>3590</v>
      </c>
      <c r="P165">
        <v>4</v>
      </c>
      <c r="Q165">
        <v>9</v>
      </c>
      <c r="R165" s="25">
        <f>Clean_Data[[#This Row],[Revenue_EUR]]/Clean_Data[[#This Row],[Units_Sold]]</f>
        <v>115.06315044247788</v>
      </c>
      <c r="S165" s="19">
        <f>Clean_Data[[#This Row],[Gross_Profit_EUR]]/Clean_Data[[#This Row],[Revenue_EUR]]</f>
        <v>0.5800208519584783</v>
      </c>
      <c r="T165" s="19">
        <f>Clean_Data[[#This Row],[Revenue_EUR]]/Clean_Data[[#This Row],[Revenue_Target_EUR]]</f>
        <v>1.0246076633736458</v>
      </c>
      <c r="U165" s="19">
        <f>Clean_Data[[#This Row],[Revenue_EUR]]/Clean_Data[[#This Row],[Market_Revenue_EUR]]</f>
        <v>0.16401603116943089</v>
      </c>
      <c r="V165" s="19">
        <f>Clean_Data[[#This Row],[Returns_Units]]/Clean_Data[[#This Row],[Units_Sold]]</f>
        <v>1.5929203539823009E-2</v>
      </c>
      <c r="W165" s="21">
        <f>Clean_Data[[#This Row],[Revenue_EUR]]/Clean_Data[[#This Row],[Marketing_Spend_EUR]]</f>
        <v>30.448541051941362</v>
      </c>
    </row>
    <row r="166" spans="1:23">
      <c r="A166" s="17">
        <v>44958</v>
      </c>
      <c r="B166">
        <v>2023</v>
      </c>
      <c r="C166" s="16" t="s">
        <v>93</v>
      </c>
      <c r="D166" s="16" t="s">
        <v>92</v>
      </c>
      <c r="E166" s="16" t="s">
        <v>76</v>
      </c>
      <c r="F166" s="16" t="s">
        <v>83</v>
      </c>
      <c r="G166" s="16" t="s">
        <v>78</v>
      </c>
      <c r="H166">
        <v>12207.95</v>
      </c>
      <c r="I166">
        <v>12139.3</v>
      </c>
      <c r="J166">
        <v>170</v>
      </c>
      <c r="K166">
        <v>172</v>
      </c>
      <c r="L166">
        <v>5819.05</v>
      </c>
      <c r="M166">
        <v>233.91</v>
      </c>
      <c r="N166">
        <v>123157.42</v>
      </c>
      <c r="O166">
        <v>1878</v>
      </c>
      <c r="P166">
        <v>0</v>
      </c>
      <c r="Q166">
        <v>5</v>
      </c>
      <c r="R166" s="25">
        <f>Clean_Data[[#This Row],[Revenue_EUR]]/Clean_Data[[#This Row],[Units_Sold]]</f>
        <v>71.811470588235295</v>
      </c>
      <c r="S166" s="19">
        <f>Clean_Data[[#This Row],[Gross_Profit_EUR]]/Clean_Data[[#This Row],[Revenue_EUR]]</f>
        <v>0.47666070060902938</v>
      </c>
      <c r="T166" s="19">
        <f>Clean_Data[[#This Row],[Revenue_EUR]]/Clean_Data[[#This Row],[Revenue_Target_EUR]]</f>
        <v>1.0056551860486191</v>
      </c>
      <c r="U166" s="19">
        <f>Clean_Data[[#This Row],[Revenue_EUR]]/Clean_Data[[#This Row],[Market_Revenue_EUR]]</f>
        <v>9.9124762438186839E-2</v>
      </c>
      <c r="V166" s="19">
        <f>Clean_Data[[#This Row],[Returns_Units]]/Clean_Data[[#This Row],[Units_Sold]]</f>
        <v>2.9411764705882353E-2</v>
      </c>
      <c r="W166" s="21">
        <f>Clean_Data[[#This Row],[Revenue_EUR]]/Clean_Data[[#This Row],[Marketing_Spend_EUR]]</f>
        <v>52.190799880295842</v>
      </c>
    </row>
    <row r="167" spans="1:23">
      <c r="A167" s="17">
        <v>44958</v>
      </c>
      <c r="B167">
        <v>2023</v>
      </c>
      <c r="C167" s="16" t="s">
        <v>93</v>
      </c>
      <c r="D167" s="16" t="s">
        <v>92</v>
      </c>
      <c r="E167" s="16" t="s">
        <v>76</v>
      </c>
      <c r="F167" s="16" t="s">
        <v>83</v>
      </c>
      <c r="G167" s="16" t="s">
        <v>79</v>
      </c>
      <c r="H167">
        <v>11897.93</v>
      </c>
      <c r="I167">
        <v>11398.49</v>
      </c>
      <c r="J167">
        <v>68</v>
      </c>
      <c r="K167">
        <v>66</v>
      </c>
      <c r="L167">
        <v>6633.76</v>
      </c>
      <c r="M167">
        <v>288.62</v>
      </c>
      <c r="N167">
        <v>95820.25</v>
      </c>
      <c r="O167">
        <v>603</v>
      </c>
      <c r="P167">
        <v>1</v>
      </c>
      <c r="Q167">
        <v>2</v>
      </c>
      <c r="R167" s="25">
        <f>Clean_Data[[#This Row],[Revenue_EUR]]/Clean_Data[[#This Row],[Units_Sold]]</f>
        <v>174.96955882352941</v>
      </c>
      <c r="S167" s="19">
        <f>Clean_Data[[#This Row],[Gross_Profit_EUR]]/Clean_Data[[#This Row],[Revenue_EUR]]</f>
        <v>0.55755581012831645</v>
      </c>
      <c r="T167" s="19">
        <f>Clean_Data[[#This Row],[Revenue_EUR]]/Clean_Data[[#This Row],[Revenue_Target_EUR]]</f>
        <v>1.0438163300577532</v>
      </c>
      <c r="U167" s="19">
        <f>Clean_Data[[#This Row],[Revenue_EUR]]/Clean_Data[[#This Row],[Market_Revenue_EUR]]</f>
        <v>0.12416926484746178</v>
      </c>
      <c r="V167" s="19">
        <f>Clean_Data[[#This Row],[Returns_Units]]/Clean_Data[[#This Row],[Units_Sold]]</f>
        <v>2.9411764705882353E-2</v>
      </c>
      <c r="W167" s="21">
        <f>Clean_Data[[#This Row],[Revenue_EUR]]/Clean_Data[[#This Row],[Marketing_Spend_EUR]]</f>
        <v>41.223511884138311</v>
      </c>
    </row>
    <row r="168" spans="1:23">
      <c r="A168" s="17">
        <v>44958</v>
      </c>
      <c r="B168">
        <v>2023</v>
      </c>
      <c r="C168" s="16" t="s">
        <v>93</v>
      </c>
      <c r="D168" s="16" t="s">
        <v>92</v>
      </c>
      <c r="E168" s="16" t="s">
        <v>76</v>
      </c>
      <c r="F168" s="16" t="s">
        <v>83</v>
      </c>
      <c r="G168" s="16" t="s">
        <v>80</v>
      </c>
      <c r="H168">
        <v>2961</v>
      </c>
      <c r="I168">
        <v>2772.15</v>
      </c>
      <c r="J168">
        <v>21</v>
      </c>
      <c r="K168">
        <v>20</v>
      </c>
      <c r="L168">
        <v>1697.82</v>
      </c>
      <c r="M168">
        <v>167.33</v>
      </c>
      <c r="N168">
        <v>29905.98</v>
      </c>
      <c r="O168">
        <v>239</v>
      </c>
      <c r="P168">
        <v>0</v>
      </c>
      <c r="Q168">
        <v>1</v>
      </c>
      <c r="R168" s="25">
        <f>Clean_Data[[#This Row],[Revenue_EUR]]/Clean_Data[[#This Row],[Units_Sold]]</f>
        <v>141</v>
      </c>
      <c r="S168" s="19">
        <f>Clean_Data[[#This Row],[Gross_Profit_EUR]]/Clean_Data[[#This Row],[Revenue_EUR]]</f>
        <v>0.57339412360688957</v>
      </c>
      <c r="T168" s="19">
        <f>Clean_Data[[#This Row],[Revenue_EUR]]/Clean_Data[[#This Row],[Revenue_Target_EUR]]</f>
        <v>1.0681240192630268</v>
      </c>
      <c r="U168" s="19">
        <f>Clean_Data[[#This Row],[Revenue_EUR]]/Clean_Data[[#This Row],[Market_Revenue_EUR]]</f>
        <v>9.9010298274793199E-2</v>
      </c>
      <c r="V168" s="19">
        <f>Clean_Data[[#This Row],[Returns_Units]]/Clean_Data[[#This Row],[Units_Sold]]</f>
        <v>4.7619047619047616E-2</v>
      </c>
      <c r="W168" s="21">
        <f>Clean_Data[[#This Row],[Revenue_EUR]]/Clean_Data[[#This Row],[Marketing_Spend_EUR]]</f>
        <v>17.695571624932768</v>
      </c>
    </row>
    <row r="169" spans="1:23">
      <c r="A169" s="17">
        <v>44958</v>
      </c>
      <c r="B169">
        <v>2023</v>
      </c>
      <c r="C169" s="16" t="s">
        <v>93</v>
      </c>
      <c r="D169" s="16" t="s">
        <v>92</v>
      </c>
      <c r="E169" s="16" t="s">
        <v>76</v>
      </c>
      <c r="F169" s="16" t="s">
        <v>83</v>
      </c>
      <c r="G169" s="16" t="s">
        <v>81</v>
      </c>
      <c r="H169">
        <v>5078.6499999999996</v>
      </c>
      <c r="I169">
        <v>4947.8</v>
      </c>
      <c r="J169">
        <v>44</v>
      </c>
      <c r="K169">
        <v>42</v>
      </c>
      <c r="L169">
        <v>2644.1</v>
      </c>
      <c r="M169">
        <v>139.16999999999999</v>
      </c>
      <c r="N169">
        <v>43571.77</v>
      </c>
      <c r="O169">
        <v>403</v>
      </c>
      <c r="P169">
        <v>0</v>
      </c>
      <c r="Q169">
        <v>1</v>
      </c>
      <c r="R169" s="25">
        <f>Clean_Data[[#This Row],[Revenue_EUR]]/Clean_Data[[#This Row],[Units_Sold]]</f>
        <v>115.42386363636363</v>
      </c>
      <c r="S169" s="19">
        <f>Clean_Data[[#This Row],[Gross_Profit_EUR]]/Clean_Data[[#This Row],[Revenue_EUR]]</f>
        <v>0.5206304825101159</v>
      </c>
      <c r="T169" s="19">
        <f>Clean_Data[[#This Row],[Revenue_EUR]]/Clean_Data[[#This Row],[Revenue_Target_EUR]]</f>
        <v>1.0264460972553457</v>
      </c>
      <c r="U169" s="19">
        <f>Clean_Data[[#This Row],[Revenue_EUR]]/Clean_Data[[#This Row],[Market_Revenue_EUR]]</f>
        <v>0.11655826696964572</v>
      </c>
      <c r="V169" s="19">
        <f>Clean_Data[[#This Row],[Returns_Units]]/Clean_Data[[#This Row],[Units_Sold]]</f>
        <v>2.2727272727272728E-2</v>
      </c>
      <c r="W169" s="21">
        <f>Clean_Data[[#This Row],[Revenue_EUR]]/Clean_Data[[#This Row],[Marketing_Spend_EUR]]</f>
        <v>36.492419343249267</v>
      </c>
    </row>
    <row r="170" spans="1:23">
      <c r="A170" s="17">
        <v>44986</v>
      </c>
      <c r="B170">
        <v>2023</v>
      </c>
      <c r="C170" s="16" t="s">
        <v>94</v>
      </c>
      <c r="D170" s="16" t="s">
        <v>75</v>
      </c>
      <c r="E170" s="16" t="s">
        <v>76</v>
      </c>
      <c r="F170" s="16" t="s">
        <v>77</v>
      </c>
      <c r="G170" s="16" t="s">
        <v>78</v>
      </c>
      <c r="H170">
        <v>1149937.96</v>
      </c>
      <c r="I170">
        <v>1164548.21</v>
      </c>
      <c r="J170">
        <v>15971</v>
      </c>
      <c r="K170">
        <v>15983</v>
      </c>
      <c r="L170">
        <v>643325.53</v>
      </c>
      <c r="M170">
        <v>21787.99</v>
      </c>
      <c r="N170">
        <v>6385305.4900000002</v>
      </c>
      <c r="O170">
        <v>97998</v>
      </c>
      <c r="P170">
        <v>51</v>
      </c>
      <c r="Q170">
        <v>273</v>
      </c>
      <c r="R170" s="25">
        <f>Clean_Data[[#This Row],[Revenue_EUR]]/Clean_Data[[#This Row],[Units_Sold]]</f>
        <v>72.001625446121096</v>
      </c>
      <c r="S170" s="19">
        <f>Clean_Data[[#This Row],[Gross_Profit_EUR]]/Clean_Data[[#This Row],[Revenue_EUR]]</f>
        <v>0.55944368511845632</v>
      </c>
      <c r="T170" s="19">
        <f>Clean_Data[[#This Row],[Revenue_EUR]]/Clean_Data[[#This Row],[Revenue_Target_EUR]]</f>
        <v>0.98745414756165395</v>
      </c>
      <c r="U170" s="19">
        <f>Clean_Data[[#This Row],[Revenue_EUR]]/Clean_Data[[#This Row],[Market_Revenue_EUR]]</f>
        <v>0.18009129896774914</v>
      </c>
      <c r="V170" s="19">
        <f>Clean_Data[[#This Row],[Returns_Units]]/Clean_Data[[#This Row],[Units_Sold]]</f>
        <v>1.7093481936009017E-2</v>
      </c>
      <c r="W170" s="21">
        <f>Clean_Data[[#This Row],[Revenue_EUR]]/Clean_Data[[#This Row],[Marketing_Spend_EUR]]</f>
        <v>52.778524315460025</v>
      </c>
    </row>
    <row r="171" spans="1:23">
      <c r="A171" s="17">
        <v>44986</v>
      </c>
      <c r="B171">
        <v>2023</v>
      </c>
      <c r="C171" s="16" t="s">
        <v>94</v>
      </c>
      <c r="D171" s="16" t="s">
        <v>75</v>
      </c>
      <c r="E171" s="16" t="s">
        <v>76</v>
      </c>
      <c r="F171" s="16" t="s">
        <v>77</v>
      </c>
      <c r="G171" s="16" t="s">
        <v>79</v>
      </c>
      <c r="H171">
        <v>1010718.81</v>
      </c>
      <c r="I171">
        <v>958586.55</v>
      </c>
      <c r="J171">
        <v>5776</v>
      </c>
      <c r="K171">
        <v>5372</v>
      </c>
      <c r="L171">
        <v>662203.97</v>
      </c>
      <c r="M171">
        <v>24696.85</v>
      </c>
      <c r="N171">
        <v>4793216.03</v>
      </c>
      <c r="O171">
        <v>27959</v>
      </c>
      <c r="P171">
        <v>42</v>
      </c>
      <c r="Q171">
        <v>82</v>
      </c>
      <c r="R171" s="25">
        <f>Clean_Data[[#This Row],[Revenue_EUR]]/Clean_Data[[#This Row],[Units_Sold]]</f>
        <v>174.9859435595568</v>
      </c>
      <c r="S171" s="19">
        <f>Clean_Data[[#This Row],[Gross_Profit_EUR]]/Clean_Data[[#This Row],[Revenue_EUR]]</f>
        <v>0.65518120712525374</v>
      </c>
      <c r="T171" s="19">
        <f>Clean_Data[[#This Row],[Revenue_EUR]]/Clean_Data[[#This Row],[Revenue_Target_EUR]]</f>
        <v>1.0543845101936804</v>
      </c>
      <c r="U171" s="19">
        <f>Clean_Data[[#This Row],[Revenue_EUR]]/Clean_Data[[#This Row],[Market_Revenue_EUR]]</f>
        <v>0.21086443917279479</v>
      </c>
      <c r="V171" s="19">
        <f>Clean_Data[[#This Row],[Returns_Units]]/Clean_Data[[#This Row],[Units_Sold]]</f>
        <v>1.4196675900277008E-2</v>
      </c>
      <c r="W171" s="21">
        <f>Clean_Data[[#This Row],[Revenue_EUR]]/Clean_Data[[#This Row],[Marketing_Spend_EUR]]</f>
        <v>40.925009059859867</v>
      </c>
    </row>
    <row r="172" spans="1:23">
      <c r="A172" s="17">
        <v>44986</v>
      </c>
      <c r="B172">
        <v>2023</v>
      </c>
      <c r="C172" s="16" t="s">
        <v>94</v>
      </c>
      <c r="D172" s="16" t="s">
        <v>75</v>
      </c>
      <c r="E172" s="16" t="s">
        <v>76</v>
      </c>
      <c r="F172" s="16" t="s">
        <v>77</v>
      </c>
      <c r="G172" s="16" t="s">
        <v>80</v>
      </c>
      <c r="H172">
        <v>237888.58</v>
      </c>
      <c r="I172">
        <v>224474.51</v>
      </c>
      <c r="J172">
        <v>1699</v>
      </c>
      <c r="K172">
        <v>1634</v>
      </c>
      <c r="L172">
        <v>163243.62</v>
      </c>
      <c r="M172">
        <v>12096.4</v>
      </c>
      <c r="N172">
        <v>1473129.12</v>
      </c>
      <c r="O172">
        <v>11839</v>
      </c>
      <c r="P172">
        <v>13</v>
      </c>
      <c r="Q172">
        <v>24</v>
      </c>
      <c r="R172" s="25">
        <f>Clean_Data[[#This Row],[Revenue_EUR]]/Clean_Data[[#This Row],[Units_Sold]]</f>
        <v>140.01682165979989</v>
      </c>
      <c r="S172" s="19">
        <f>Clean_Data[[#This Row],[Gross_Profit_EUR]]/Clean_Data[[#This Row],[Revenue_EUR]]</f>
        <v>0.68621881722947775</v>
      </c>
      <c r="T172" s="19">
        <f>Clean_Data[[#This Row],[Revenue_EUR]]/Clean_Data[[#This Row],[Revenue_Target_EUR]]</f>
        <v>1.0597576535527351</v>
      </c>
      <c r="U172" s="19">
        <f>Clean_Data[[#This Row],[Revenue_EUR]]/Clean_Data[[#This Row],[Market_Revenue_EUR]]</f>
        <v>0.1614852199785447</v>
      </c>
      <c r="V172" s="19">
        <f>Clean_Data[[#This Row],[Returns_Units]]/Clean_Data[[#This Row],[Units_Sold]]</f>
        <v>1.4125956444967627E-2</v>
      </c>
      <c r="W172" s="21">
        <f>Clean_Data[[#This Row],[Revenue_EUR]]/Clean_Data[[#This Row],[Marketing_Spend_EUR]]</f>
        <v>19.666064283588504</v>
      </c>
    </row>
    <row r="173" spans="1:23">
      <c r="A173" s="17">
        <v>44986</v>
      </c>
      <c r="B173">
        <v>2023</v>
      </c>
      <c r="C173" s="16" t="s">
        <v>94</v>
      </c>
      <c r="D173" s="16" t="s">
        <v>75</v>
      </c>
      <c r="E173" s="16" t="s">
        <v>76</v>
      </c>
      <c r="F173" s="16" t="s">
        <v>77</v>
      </c>
      <c r="G173" s="16" t="s">
        <v>81</v>
      </c>
      <c r="H173">
        <v>438429.28</v>
      </c>
      <c r="I173">
        <v>426657.16</v>
      </c>
      <c r="J173">
        <v>3812</v>
      </c>
      <c r="K173">
        <v>3745</v>
      </c>
      <c r="L173">
        <v>272099.15999999997</v>
      </c>
      <c r="M173">
        <v>12751.52</v>
      </c>
      <c r="N173">
        <v>2280981.94</v>
      </c>
      <c r="O173">
        <v>20853</v>
      </c>
      <c r="P173">
        <v>24</v>
      </c>
      <c r="Q173">
        <v>76</v>
      </c>
      <c r="R173" s="25">
        <f>Clean_Data[[#This Row],[Revenue_EUR]]/Clean_Data[[#This Row],[Units_Sold]]</f>
        <v>115.01292759706192</v>
      </c>
      <c r="S173" s="19">
        <f>Clean_Data[[#This Row],[Gross_Profit_EUR]]/Clean_Data[[#This Row],[Revenue_EUR]]</f>
        <v>0.62062269198808973</v>
      </c>
      <c r="T173" s="19">
        <f>Clean_Data[[#This Row],[Revenue_EUR]]/Clean_Data[[#This Row],[Revenue_Target_EUR]]</f>
        <v>1.027591521023578</v>
      </c>
      <c r="U173" s="19">
        <f>Clean_Data[[#This Row],[Revenue_EUR]]/Clean_Data[[#This Row],[Market_Revenue_EUR]]</f>
        <v>0.1922107634048168</v>
      </c>
      <c r="V173" s="19">
        <f>Clean_Data[[#This Row],[Returns_Units]]/Clean_Data[[#This Row],[Units_Sold]]</f>
        <v>1.993704092339979E-2</v>
      </c>
      <c r="W173" s="21">
        <f>Clean_Data[[#This Row],[Revenue_EUR]]/Clean_Data[[#This Row],[Marketing_Spend_EUR]]</f>
        <v>34.382511261402563</v>
      </c>
    </row>
    <row r="174" spans="1:23">
      <c r="A174" s="17">
        <v>44986</v>
      </c>
      <c r="B174">
        <v>2023</v>
      </c>
      <c r="C174" s="16" t="s">
        <v>94</v>
      </c>
      <c r="D174" s="16" t="s">
        <v>75</v>
      </c>
      <c r="E174" s="16" t="s">
        <v>76</v>
      </c>
      <c r="F174" s="16" t="s">
        <v>82</v>
      </c>
      <c r="G174" s="16" t="s">
        <v>78</v>
      </c>
      <c r="H174">
        <v>914488.99</v>
      </c>
      <c r="I174">
        <v>904022.1</v>
      </c>
      <c r="J174">
        <v>12701</v>
      </c>
      <c r="K174">
        <v>12460</v>
      </c>
      <c r="L174">
        <v>483229.83</v>
      </c>
      <c r="M174">
        <v>16489.63</v>
      </c>
      <c r="N174">
        <v>5527641.2000000002</v>
      </c>
      <c r="O174">
        <v>86982</v>
      </c>
      <c r="P174">
        <v>36</v>
      </c>
      <c r="Q174">
        <v>242</v>
      </c>
      <c r="R174" s="25">
        <f>Clean_Data[[#This Row],[Revenue_EUR]]/Clean_Data[[#This Row],[Units_Sold]]</f>
        <v>72.001337689945672</v>
      </c>
      <c r="S174" s="19">
        <f>Clean_Data[[#This Row],[Gross_Profit_EUR]]/Clean_Data[[#This Row],[Revenue_EUR]]</f>
        <v>0.52841514253769206</v>
      </c>
      <c r="T174" s="19">
        <f>Clean_Data[[#This Row],[Revenue_EUR]]/Clean_Data[[#This Row],[Revenue_Target_EUR]]</f>
        <v>1.0115781350920514</v>
      </c>
      <c r="U174" s="19">
        <f>Clean_Data[[#This Row],[Revenue_EUR]]/Clean_Data[[#This Row],[Market_Revenue_EUR]]</f>
        <v>0.16543928176814371</v>
      </c>
      <c r="V174" s="19">
        <f>Clean_Data[[#This Row],[Returns_Units]]/Clean_Data[[#This Row],[Units_Sold]]</f>
        <v>1.9053617825368081E-2</v>
      </c>
      <c r="W174" s="21">
        <f>Clean_Data[[#This Row],[Revenue_EUR]]/Clean_Data[[#This Row],[Marketing_Spend_EUR]]</f>
        <v>55.458429934449711</v>
      </c>
    </row>
    <row r="175" spans="1:23">
      <c r="A175" s="17">
        <v>44986</v>
      </c>
      <c r="B175">
        <v>2023</v>
      </c>
      <c r="C175" s="16" t="s">
        <v>94</v>
      </c>
      <c r="D175" s="16" t="s">
        <v>75</v>
      </c>
      <c r="E175" s="16" t="s">
        <v>76</v>
      </c>
      <c r="F175" s="16" t="s">
        <v>82</v>
      </c>
      <c r="G175" s="16" t="s">
        <v>79</v>
      </c>
      <c r="H175">
        <v>810764.85</v>
      </c>
      <c r="I175">
        <v>790908.05</v>
      </c>
      <c r="J175">
        <v>4633</v>
      </c>
      <c r="K175">
        <v>4523</v>
      </c>
      <c r="L175">
        <v>499971.95</v>
      </c>
      <c r="M175">
        <v>20478.490000000002</v>
      </c>
      <c r="N175">
        <v>4217729.3899999997</v>
      </c>
      <c r="O175">
        <v>25320</v>
      </c>
      <c r="P175">
        <v>35</v>
      </c>
      <c r="Q175">
        <v>102</v>
      </c>
      <c r="R175" s="25">
        <f>Clean_Data[[#This Row],[Revenue_EUR]]/Clean_Data[[#This Row],[Units_Sold]]</f>
        <v>174.9978091949061</v>
      </c>
      <c r="S175" s="19">
        <f>Clean_Data[[#This Row],[Gross_Profit_EUR]]/Clean_Data[[#This Row],[Revenue_EUR]]</f>
        <v>0.61666702743711699</v>
      </c>
      <c r="T175" s="19">
        <f>Clean_Data[[#This Row],[Revenue_EUR]]/Clean_Data[[#This Row],[Revenue_Target_EUR]]</f>
        <v>1.025106331892816</v>
      </c>
      <c r="U175" s="19">
        <f>Clean_Data[[#This Row],[Revenue_EUR]]/Clean_Data[[#This Row],[Market_Revenue_EUR]]</f>
        <v>0.19222780198328468</v>
      </c>
      <c r="V175" s="19">
        <f>Clean_Data[[#This Row],[Returns_Units]]/Clean_Data[[#This Row],[Units_Sold]]</f>
        <v>2.2015972372113102E-2</v>
      </c>
      <c r="W175" s="21">
        <f>Clean_Data[[#This Row],[Revenue_EUR]]/Clean_Data[[#This Row],[Marketing_Spend_EUR]]</f>
        <v>39.59104650782357</v>
      </c>
    </row>
    <row r="176" spans="1:23">
      <c r="A176" s="17">
        <v>44986</v>
      </c>
      <c r="B176">
        <v>2023</v>
      </c>
      <c r="C176" s="16" t="s">
        <v>94</v>
      </c>
      <c r="D176" s="16" t="s">
        <v>75</v>
      </c>
      <c r="E176" s="16" t="s">
        <v>76</v>
      </c>
      <c r="F176" s="16" t="s">
        <v>82</v>
      </c>
      <c r="G176" s="16" t="s">
        <v>80</v>
      </c>
      <c r="H176">
        <v>192820.45</v>
      </c>
      <c r="I176">
        <v>178257.61</v>
      </c>
      <c r="J176">
        <v>1377</v>
      </c>
      <c r="K176">
        <v>1296</v>
      </c>
      <c r="L176">
        <v>124641.08</v>
      </c>
      <c r="M176">
        <v>9701.0400000000009</v>
      </c>
      <c r="N176">
        <v>1275216.02</v>
      </c>
      <c r="O176">
        <v>9961</v>
      </c>
      <c r="P176">
        <v>9</v>
      </c>
      <c r="Q176">
        <v>24</v>
      </c>
      <c r="R176" s="25">
        <f>Clean_Data[[#This Row],[Revenue_EUR]]/Clean_Data[[#This Row],[Units_Sold]]</f>
        <v>140.02937545388528</v>
      </c>
      <c r="S176" s="19">
        <f>Clean_Data[[#This Row],[Gross_Profit_EUR]]/Clean_Data[[#This Row],[Revenue_EUR]]</f>
        <v>0.64641006698200321</v>
      </c>
      <c r="T176" s="19">
        <f>Clean_Data[[#This Row],[Revenue_EUR]]/Clean_Data[[#This Row],[Revenue_Target_EUR]]</f>
        <v>1.0816954743194416</v>
      </c>
      <c r="U176" s="19">
        <f>Clean_Data[[#This Row],[Revenue_EUR]]/Clean_Data[[#This Row],[Market_Revenue_EUR]]</f>
        <v>0.15120610702491019</v>
      </c>
      <c r="V176" s="19">
        <f>Clean_Data[[#This Row],[Returns_Units]]/Clean_Data[[#This Row],[Units_Sold]]</f>
        <v>1.7429193899782137E-2</v>
      </c>
      <c r="W176" s="21">
        <f>Clean_Data[[#This Row],[Revenue_EUR]]/Clean_Data[[#This Row],[Marketing_Spend_EUR]]</f>
        <v>19.876265843662122</v>
      </c>
    </row>
    <row r="177" spans="1:23">
      <c r="A177" s="17">
        <v>44986</v>
      </c>
      <c r="B177">
        <v>2023</v>
      </c>
      <c r="C177" s="16" t="s">
        <v>94</v>
      </c>
      <c r="D177" s="16" t="s">
        <v>75</v>
      </c>
      <c r="E177" s="16" t="s">
        <v>76</v>
      </c>
      <c r="F177" s="16" t="s">
        <v>82</v>
      </c>
      <c r="G177" s="16" t="s">
        <v>81</v>
      </c>
      <c r="H177">
        <v>357298.14</v>
      </c>
      <c r="I177">
        <v>338035.29</v>
      </c>
      <c r="J177">
        <v>3107</v>
      </c>
      <c r="K177">
        <v>2981</v>
      </c>
      <c r="L177">
        <v>208819.61</v>
      </c>
      <c r="M177">
        <v>10037.14</v>
      </c>
      <c r="N177">
        <v>1966619.05</v>
      </c>
      <c r="O177">
        <v>19163</v>
      </c>
      <c r="P177">
        <v>20</v>
      </c>
      <c r="Q177">
        <v>27</v>
      </c>
      <c r="R177" s="25">
        <f>Clean_Data[[#This Row],[Revenue_EUR]]/Clean_Data[[#This Row],[Units_Sold]]</f>
        <v>114.9977920823946</v>
      </c>
      <c r="S177" s="19">
        <f>Clean_Data[[#This Row],[Gross_Profit_EUR]]/Clean_Data[[#This Row],[Revenue_EUR]]</f>
        <v>0.5844407978166356</v>
      </c>
      <c r="T177" s="19">
        <f>Clean_Data[[#This Row],[Revenue_EUR]]/Clean_Data[[#This Row],[Revenue_Target_EUR]]</f>
        <v>1.056984730795415</v>
      </c>
      <c r="U177" s="19">
        <f>Clean_Data[[#This Row],[Revenue_EUR]]/Clean_Data[[#This Row],[Market_Revenue_EUR]]</f>
        <v>0.1816814191848696</v>
      </c>
      <c r="V177" s="19">
        <f>Clean_Data[[#This Row],[Returns_Units]]/Clean_Data[[#This Row],[Units_Sold]]</f>
        <v>8.6900547151593181E-3</v>
      </c>
      <c r="W177" s="21">
        <f>Clean_Data[[#This Row],[Revenue_EUR]]/Clean_Data[[#This Row],[Marketing_Spend_EUR]]</f>
        <v>35.597604496898519</v>
      </c>
    </row>
    <row r="178" spans="1:23">
      <c r="A178" s="17">
        <v>44986</v>
      </c>
      <c r="B178">
        <v>2023</v>
      </c>
      <c r="C178" s="16" t="s">
        <v>94</v>
      </c>
      <c r="D178" s="16" t="s">
        <v>75</v>
      </c>
      <c r="E178" s="16" t="s">
        <v>76</v>
      </c>
      <c r="F178" s="16" t="s">
        <v>83</v>
      </c>
      <c r="G178" s="16" t="s">
        <v>78</v>
      </c>
      <c r="H178">
        <v>64936.42</v>
      </c>
      <c r="I178">
        <v>65144.1</v>
      </c>
      <c r="J178">
        <v>902</v>
      </c>
      <c r="K178">
        <v>890</v>
      </c>
      <c r="L178">
        <v>30693.62</v>
      </c>
      <c r="M178">
        <v>1217.79</v>
      </c>
      <c r="N178">
        <v>577394.63</v>
      </c>
      <c r="O178">
        <v>8861</v>
      </c>
      <c r="P178">
        <v>4</v>
      </c>
      <c r="Q178">
        <v>28</v>
      </c>
      <c r="R178" s="25">
        <f>Clean_Data[[#This Row],[Revenue_EUR]]/Clean_Data[[#This Row],[Units_Sold]]</f>
        <v>71.991596452328153</v>
      </c>
      <c r="S178" s="19">
        <f>Clean_Data[[#This Row],[Gross_Profit_EUR]]/Clean_Data[[#This Row],[Revenue_EUR]]</f>
        <v>0.47267188428311879</v>
      </c>
      <c r="T178" s="19">
        <f>Clean_Data[[#This Row],[Revenue_EUR]]/Clean_Data[[#This Row],[Revenue_Target_EUR]]</f>
        <v>0.99681199064842407</v>
      </c>
      <c r="U178" s="19">
        <f>Clean_Data[[#This Row],[Revenue_EUR]]/Clean_Data[[#This Row],[Market_Revenue_EUR]]</f>
        <v>0.11246453746894043</v>
      </c>
      <c r="V178" s="19">
        <f>Clean_Data[[#This Row],[Returns_Units]]/Clean_Data[[#This Row],[Units_Sold]]</f>
        <v>3.1042128603104215E-2</v>
      </c>
      <c r="W178" s="21">
        <f>Clean_Data[[#This Row],[Revenue_EUR]]/Clean_Data[[#This Row],[Marketing_Spend_EUR]]</f>
        <v>53.323167376969757</v>
      </c>
    </row>
    <row r="179" spans="1:23">
      <c r="A179" s="17">
        <v>44986</v>
      </c>
      <c r="B179">
        <v>2023</v>
      </c>
      <c r="C179" s="16" t="s">
        <v>94</v>
      </c>
      <c r="D179" s="16" t="s">
        <v>75</v>
      </c>
      <c r="E179" s="16" t="s">
        <v>76</v>
      </c>
      <c r="F179" s="16" t="s">
        <v>83</v>
      </c>
      <c r="G179" s="16" t="s">
        <v>79</v>
      </c>
      <c r="H179">
        <v>66727.81</v>
      </c>
      <c r="I179">
        <v>64092.14</v>
      </c>
      <c r="J179">
        <v>381</v>
      </c>
      <c r="K179">
        <v>361</v>
      </c>
      <c r="L179">
        <v>36577.9</v>
      </c>
      <c r="M179">
        <v>1602.41</v>
      </c>
      <c r="N179">
        <v>471661.63</v>
      </c>
      <c r="O179">
        <v>3010</v>
      </c>
      <c r="P179">
        <v>3</v>
      </c>
      <c r="Q179">
        <v>13</v>
      </c>
      <c r="R179" s="25">
        <f>Clean_Data[[#This Row],[Revenue_EUR]]/Clean_Data[[#This Row],[Units_Sold]]</f>
        <v>175.1386089238845</v>
      </c>
      <c r="S179" s="19">
        <f>Clean_Data[[#This Row],[Gross_Profit_EUR]]/Clean_Data[[#This Row],[Revenue_EUR]]</f>
        <v>0.54816574978258692</v>
      </c>
      <c r="T179" s="19">
        <f>Clean_Data[[#This Row],[Revenue_EUR]]/Clean_Data[[#This Row],[Revenue_Target_EUR]]</f>
        <v>1.0411231392804172</v>
      </c>
      <c r="U179" s="19">
        <f>Clean_Data[[#This Row],[Revenue_EUR]]/Clean_Data[[#This Row],[Market_Revenue_EUR]]</f>
        <v>0.14147389941386582</v>
      </c>
      <c r="V179" s="19">
        <f>Clean_Data[[#This Row],[Returns_Units]]/Clean_Data[[#This Row],[Units_Sold]]</f>
        <v>3.4120734908136482E-2</v>
      </c>
      <c r="W179" s="21">
        <f>Clean_Data[[#This Row],[Revenue_EUR]]/Clean_Data[[#This Row],[Marketing_Spend_EUR]]</f>
        <v>41.642157749889229</v>
      </c>
    </row>
    <row r="180" spans="1:23">
      <c r="A180" s="17">
        <v>44986</v>
      </c>
      <c r="B180">
        <v>2023</v>
      </c>
      <c r="C180" s="16" t="s">
        <v>94</v>
      </c>
      <c r="D180" s="16" t="s">
        <v>75</v>
      </c>
      <c r="E180" s="16" t="s">
        <v>76</v>
      </c>
      <c r="F180" s="16" t="s">
        <v>83</v>
      </c>
      <c r="G180" s="16" t="s">
        <v>80</v>
      </c>
      <c r="H180">
        <v>15501.52</v>
      </c>
      <c r="I180">
        <v>14884.96</v>
      </c>
      <c r="J180">
        <v>111</v>
      </c>
      <c r="K180">
        <v>108</v>
      </c>
      <c r="L180">
        <v>9031.68</v>
      </c>
      <c r="M180">
        <v>910.99</v>
      </c>
      <c r="N180">
        <v>143195.59</v>
      </c>
      <c r="O180">
        <v>1083</v>
      </c>
      <c r="P180">
        <v>1</v>
      </c>
      <c r="Q180">
        <v>1</v>
      </c>
      <c r="R180" s="25">
        <f>Clean_Data[[#This Row],[Revenue_EUR]]/Clean_Data[[#This Row],[Units_Sold]]</f>
        <v>139.65333333333334</v>
      </c>
      <c r="S180" s="19">
        <f>Clean_Data[[#This Row],[Gross_Profit_EUR]]/Clean_Data[[#This Row],[Revenue_EUR]]</f>
        <v>0.58263189674302907</v>
      </c>
      <c r="T180" s="19">
        <f>Clean_Data[[#This Row],[Revenue_EUR]]/Clean_Data[[#This Row],[Revenue_Target_EUR]]</f>
        <v>1.0414216766454194</v>
      </c>
      <c r="U180" s="19">
        <f>Clean_Data[[#This Row],[Revenue_EUR]]/Clean_Data[[#This Row],[Market_Revenue_EUR]]</f>
        <v>0.10825417179397774</v>
      </c>
      <c r="V180" s="19">
        <f>Clean_Data[[#This Row],[Returns_Units]]/Clean_Data[[#This Row],[Units_Sold]]</f>
        <v>9.0090090090090089E-3</v>
      </c>
      <c r="W180" s="21">
        <f>Clean_Data[[#This Row],[Revenue_EUR]]/Clean_Data[[#This Row],[Marketing_Spend_EUR]]</f>
        <v>17.016125314218598</v>
      </c>
    </row>
    <row r="181" spans="1:23">
      <c r="A181" s="17">
        <v>44986</v>
      </c>
      <c r="B181">
        <v>2023</v>
      </c>
      <c r="C181" s="16" t="s">
        <v>94</v>
      </c>
      <c r="D181" s="16" t="s">
        <v>75</v>
      </c>
      <c r="E181" s="16" t="s">
        <v>76</v>
      </c>
      <c r="F181" s="16" t="s">
        <v>83</v>
      </c>
      <c r="G181" s="16" t="s">
        <v>81</v>
      </c>
      <c r="H181">
        <v>27496.83</v>
      </c>
      <c r="I181">
        <v>26743.85</v>
      </c>
      <c r="J181">
        <v>239</v>
      </c>
      <c r="K181">
        <v>233</v>
      </c>
      <c r="L181">
        <v>14634.6</v>
      </c>
      <c r="M181">
        <v>811.14</v>
      </c>
      <c r="N181">
        <v>213402.65</v>
      </c>
      <c r="O181">
        <v>1902</v>
      </c>
      <c r="P181">
        <v>1</v>
      </c>
      <c r="Q181">
        <v>4</v>
      </c>
      <c r="R181" s="25">
        <f>Clean_Data[[#This Row],[Revenue_EUR]]/Clean_Data[[#This Row],[Units_Sold]]</f>
        <v>115.0494979079498</v>
      </c>
      <c r="S181" s="19">
        <f>Clean_Data[[#This Row],[Gross_Profit_EUR]]/Clean_Data[[#This Row],[Revenue_EUR]]</f>
        <v>0.53222862417231365</v>
      </c>
      <c r="T181" s="19">
        <f>Clean_Data[[#This Row],[Revenue_EUR]]/Clean_Data[[#This Row],[Revenue_Target_EUR]]</f>
        <v>1.0281552581247653</v>
      </c>
      <c r="U181" s="19">
        <f>Clean_Data[[#This Row],[Revenue_EUR]]/Clean_Data[[#This Row],[Market_Revenue_EUR]]</f>
        <v>0.12884952459587545</v>
      </c>
      <c r="V181" s="19">
        <f>Clean_Data[[#This Row],[Returns_Units]]/Clean_Data[[#This Row],[Units_Sold]]</f>
        <v>1.6736401673640166E-2</v>
      </c>
      <c r="W181" s="21">
        <f>Clean_Data[[#This Row],[Revenue_EUR]]/Clean_Data[[#This Row],[Marketing_Spend_EUR]]</f>
        <v>33.898994008432581</v>
      </c>
    </row>
    <row r="182" spans="1:23">
      <c r="A182" s="17">
        <v>44986</v>
      </c>
      <c r="B182">
        <v>2023</v>
      </c>
      <c r="C182" s="16" t="s">
        <v>94</v>
      </c>
      <c r="D182" s="16" t="s">
        <v>84</v>
      </c>
      <c r="E182" s="16" t="s">
        <v>85</v>
      </c>
      <c r="F182" s="16" t="s">
        <v>77</v>
      </c>
      <c r="G182" s="16" t="s">
        <v>78</v>
      </c>
      <c r="H182">
        <v>608606.31999999995</v>
      </c>
      <c r="I182">
        <v>662383.64</v>
      </c>
      <c r="J182">
        <v>8453</v>
      </c>
      <c r="K182">
        <v>9379</v>
      </c>
      <c r="L182">
        <v>343690.17</v>
      </c>
      <c r="M182">
        <v>10511.09</v>
      </c>
      <c r="N182">
        <v>4659833.37</v>
      </c>
      <c r="O182">
        <v>71879</v>
      </c>
      <c r="P182">
        <v>28</v>
      </c>
      <c r="Q182">
        <v>125</v>
      </c>
      <c r="R182" s="25">
        <f>Clean_Data[[#This Row],[Revenue_EUR]]/Clean_Data[[#This Row],[Units_Sold]]</f>
        <v>71.998854844433922</v>
      </c>
      <c r="S182" s="19">
        <f>Clean_Data[[#This Row],[Gross_Profit_EUR]]/Clean_Data[[#This Row],[Revenue_EUR]]</f>
        <v>0.56471672854136645</v>
      </c>
      <c r="T182" s="19">
        <f>Clean_Data[[#This Row],[Revenue_EUR]]/Clean_Data[[#This Row],[Revenue_Target_EUR]]</f>
        <v>0.91881242719098544</v>
      </c>
      <c r="U182" s="19">
        <f>Clean_Data[[#This Row],[Revenue_EUR]]/Clean_Data[[#This Row],[Market_Revenue_EUR]]</f>
        <v>0.13060688476935817</v>
      </c>
      <c r="V182" s="19">
        <f>Clean_Data[[#This Row],[Returns_Units]]/Clean_Data[[#This Row],[Units_Sold]]</f>
        <v>1.4787649355258487E-2</v>
      </c>
      <c r="W182" s="21">
        <f>Clean_Data[[#This Row],[Revenue_EUR]]/Clean_Data[[#This Row],[Marketing_Spend_EUR]]</f>
        <v>57.901351810326041</v>
      </c>
    </row>
    <row r="183" spans="1:23">
      <c r="A183" s="17">
        <v>44986</v>
      </c>
      <c r="B183">
        <v>2023</v>
      </c>
      <c r="C183" s="16" t="s">
        <v>94</v>
      </c>
      <c r="D183" s="16" t="s">
        <v>84</v>
      </c>
      <c r="E183" s="16" t="s">
        <v>85</v>
      </c>
      <c r="F183" s="16" t="s">
        <v>77</v>
      </c>
      <c r="G183" s="16" t="s">
        <v>79</v>
      </c>
      <c r="H183">
        <v>546501.04</v>
      </c>
      <c r="I183">
        <v>539963.56999999995</v>
      </c>
      <c r="J183">
        <v>3123</v>
      </c>
      <c r="K183">
        <v>3096</v>
      </c>
      <c r="L183">
        <v>360413.14</v>
      </c>
      <c r="M183">
        <v>14302.48</v>
      </c>
      <c r="N183">
        <v>3697583.88</v>
      </c>
      <c r="O183">
        <v>22570</v>
      </c>
      <c r="P183">
        <v>21</v>
      </c>
      <c r="Q183">
        <v>41</v>
      </c>
      <c r="R183" s="25">
        <f>Clean_Data[[#This Row],[Revenue_EUR]]/Clean_Data[[#This Row],[Units_Sold]]</f>
        <v>174.99232788984952</v>
      </c>
      <c r="S183" s="19">
        <f>Clean_Data[[#This Row],[Gross_Profit_EUR]]/Clean_Data[[#This Row],[Revenue_EUR]]</f>
        <v>0.65949213930132689</v>
      </c>
      <c r="T183" s="19">
        <f>Clean_Data[[#This Row],[Revenue_EUR]]/Clean_Data[[#This Row],[Revenue_Target_EUR]]</f>
        <v>1.0121072427163931</v>
      </c>
      <c r="U183" s="19">
        <f>Clean_Data[[#This Row],[Revenue_EUR]]/Clean_Data[[#This Row],[Market_Revenue_EUR]]</f>
        <v>0.14779949765466849</v>
      </c>
      <c r="V183" s="19">
        <f>Clean_Data[[#This Row],[Returns_Units]]/Clean_Data[[#This Row],[Units_Sold]]</f>
        <v>1.3128402177393531E-2</v>
      </c>
      <c r="W183" s="21">
        <f>Clean_Data[[#This Row],[Revenue_EUR]]/Clean_Data[[#This Row],[Marketing_Spend_EUR]]</f>
        <v>38.210229274922952</v>
      </c>
    </row>
    <row r="184" spans="1:23">
      <c r="A184" s="17">
        <v>44986</v>
      </c>
      <c r="B184">
        <v>2023</v>
      </c>
      <c r="C184" s="16" t="s">
        <v>94</v>
      </c>
      <c r="D184" s="16" t="s">
        <v>84</v>
      </c>
      <c r="E184" s="16" t="s">
        <v>85</v>
      </c>
      <c r="F184" s="16" t="s">
        <v>77</v>
      </c>
      <c r="G184" s="16" t="s">
        <v>80</v>
      </c>
      <c r="H184">
        <v>123664.72</v>
      </c>
      <c r="I184">
        <v>126623.89</v>
      </c>
      <c r="J184">
        <v>883</v>
      </c>
      <c r="K184">
        <v>893</v>
      </c>
      <c r="L184">
        <v>84291.33</v>
      </c>
      <c r="M184">
        <v>6458.65</v>
      </c>
      <c r="N184">
        <v>1094923.02</v>
      </c>
      <c r="O184">
        <v>8644</v>
      </c>
      <c r="P184">
        <v>5</v>
      </c>
      <c r="Q184">
        <v>15</v>
      </c>
      <c r="R184" s="25">
        <f>Clean_Data[[#This Row],[Revenue_EUR]]/Clean_Data[[#This Row],[Units_Sold]]</f>
        <v>140.05064552661381</v>
      </c>
      <c r="S184" s="19">
        <f>Clean_Data[[#This Row],[Gross_Profit_EUR]]/Clean_Data[[#This Row],[Revenue_EUR]]</f>
        <v>0.68161178062749017</v>
      </c>
      <c r="T184" s="19">
        <f>Clean_Data[[#This Row],[Revenue_EUR]]/Clean_Data[[#This Row],[Revenue_Target_EUR]]</f>
        <v>0.97663023936478344</v>
      </c>
      <c r="U184" s="19">
        <f>Clean_Data[[#This Row],[Revenue_EUR]]/Clean_Data[[#This Row],[Market_Revenue_EUR]]</f>
        <v>0.11294375745246456</v>
      </c>
      <c r="V184" s="19">
        <f>Clean_Data[[#This Row],[Returns_Units]]/Clean_Data[[#This Row],[Units_Sold]]</f>
        <v>1.698754246885617E-2</v>
      </c>
      <c r="W184" s="21">
        <f>Clean_Data[[#This Row],[Revenue_EUR]]/Clean_Data[[#This Row],[Marketing_Spend_EUR]]</f>
        <v>19.147146849573829</v>
      </c>
    </row>
    <row r="185" spans="1:23">
      <c r="A185" s="17">
        <v>44986</v>
      </c>
      <c r="B185">
        <v>2023</v>
      </c>
      <c r="C185" s="16" t="s">
        <v>94</v>
      </c>
      <c r="D185" s="16" t="s">
        <v>84</v>
      </c>
      <c r="E185" s="16" t="s">
        <v>85</v>
      </c>
      <c r="F185" s="16" t="s">
        <v>77</v>
      </c>
      <c r="G185" s="16" t="s">
        <v>81</v>
      </c>
      <c r="H185">
        <v>223873.47</v>
      </c>
      <c r="I185">
        <v>229937.46</v>
      </c>
      <c r="J185">
        <v>1947</v>
      </c>
      <c r="K185">
        <v>2003</v>
      </c>
      <c r="L185">
        <v>138973.84</v>
      </c>
      <c r="M185">
        <v>6820.56</v>
      </c>
      <c r="N185">
        <v>1715202.8</v>
      </c>
      <c r="O185">
        <v>16040</v>
      </c>
      <c r="P185">
        <v>10</v>
      </c>
      <c r="Q185">
        <v>30</v>
      </c>
      <c r="R185" s="25">
        <f>Clean_Data[[#This Row],[Revenue_EUR]]/Clean_Data[[#This Row],[Units_Sold]]</f>
        <v>114.98380585516179</v>
      </c>
      <c r="S185" s="19">
        <f>Clean_Data[[#This Row],[Gross_Profit_EUR]]/Clean_Data[[#This Row],[Revenue_EUR]]</f>
        <v>0.62076958024548423</v>
      </c>
      <c r="T185" s="19">
        <f>Clean_Data[[#This Row],[Revenue_EUR]]/Clean_Data[[#This Row],[Revenue_Target_EUR]]</f>
        <v>0.9736276551023918</v>
      </c>
      <c r="U185" s="19">
        <f>Clean_Data[[#This Row],[Revenue_EUR]]/Clean_Data[[#This Row],[Market_Revenue_EUR]]</f>
        <v>0.13052303202863241</v>
      </c>
      <c r="V185" s="19">
        <f>Clean_Data[[#This Row],[Returns_Units]]/Clean_Data[[#This Row],[Units_Sold]]</f>
        <v>1.5408320493066256E-2</v>
      </c>
      <c r="W185" s="21">
        <f>Clean_Data[[#This Row],[Revenue_EUR]]/Clean_Data[[#This Row],[Marketing_Spend_EUR]]</f>
        <v>32.823326823603928</v>
      </c>
    </row>
    <row r="186" spans="1:23">
      <c r="A186" s="17">
        <v>44986</v>
      </c>
      <c r="B186">
        <v>2023</v>
      </c>
      <c r="C186" s="16" t="s">
        <v>94</v>
      </c>
      <c r="D186" s="16" t="s">
        <v>84</v>
      </c>
      <c r="E186" s="16" t="s">
        <v>85</v>
      </c>
      <c r="F186" s="16" t="s">
        <v>82</v>
      </c>
      <c r="G186" s="16" t="s">
        <v>78</v>
      </c>
      <c r="H186">
        <v>495907.19</v>
      </c>
      <c r="I186">
        <v>551036.14</v>
      </c>
      <c r="J186">
        <v>6888</v>
      </c>
      <c r="K186">
        <v>7592</v>
      </c>
      <c r="L186">
        <v>263225.75</v>
      </c>
      <c r="M186">
        <v>8936.0499999999993</v>
      </c>
      <c r="N186">
        <v>4383371.4000000004</v>
      </c>
      <c r="O186">
        <v>65498</v>
      </c>
      <c r="P186">
        <v>22</v>
      </c>
      <c r="Q186">
        <v>60</v>
      </c>
      <c r="R186" s="25">
        <f>Clean_Data[[#This Row],[Revenue_EUR]]/Clean_Data[[#This Row],[Units_Sold]]</f>
        <v>71.995817363530776</v>
      </c>
      <c r="S186" s="19">
        <f>Clean_Data[[#This Row],[Gross_Profit_EUR]]/Clean_Data[[#This Row],[Revenue_EUR]]</f>
        <v>0.53079639760818953</v>
      </c>
      <c r="T186" s="19">
        <f>Clean_Data[[#This Row],[Revenue_EUR]]/Clean_Data[[#This Row],[Revenue_Target_EUR]]</f>
        <v>0.89995402116456458</v>
      </c>
      <c r="U186" s="19">
        <f>Clean_Data[[#This Row],[Revenue_EUR]]/Clean_Data[[#This Row],[Market_Revenue_EUR]]</f>
        <v>0.11313373765225551</v>
      </c>
      <c r="V186" s="19">
        <f>Clean_Data[[#This Row],[Returns_Units]]/Clean_Data[[#This Row],[Units_Sold]]</f>
        <v>8.7108013937282226E-3</v>
      </c>
      <c r="W186" s="21">
        <f>Clean_Data[[#This Row],[Revenue_EUR]]/Clean_Data[[#This Row],[Marketing_Spend_EUR]]</f>
        <v>55.49512256533928</v>
      </c>
    </row>
    <row r="187" spans="1:23">
      <c r="A187" s="17">
        <v>44986</v>
      </c>
      <c r="B187">
        <v>2023</v>
      </c>
      <c r="C187" s="16" t="s">
        <v>94</v>
      </c>
      <c r="D187" s="16" t="s">
        <v>84</v>
      </c>
      <c r="E187" s="16" t="s">
        <v>85</v>
      </c>
      <c r="F187" s="16" t="s">
        <v>82</v>
      </c>
      <c r="G187" s="16" t="s">
        <v>79</v>
      </c>
      <c r="H187">
        <v>528675.77</v>
      </c>
      <c r="I187">
        <v>560045.21</v>
      </c>
      <c r="J187">
        <v>3021</v>
      </c>
      <c r="K187">
        <v>3245</v>
      </c>
      <c r="L187">
        <v>322788.68</v>
      </c>
      <c r="M187">
        <v>13313.88</v>
      </c>
      <c r="N187">
        <v>3604633.38</v>
      </c>
      <c r="O187">
        <v>21537</v>
      </c>
      <c r="P187">
        <v>29</v>
      </c>
      <c r="Q187">
        <v>55</v>
      </c>
      <c r="R187" s="25">
        <f>Clean_Data[[#This Row],[Revenue_EUR]]/Clean_Data[[#This Row],[Units_Sold]]</f>
        <v>175.00025488248926</v>
      </c>
      <c r="S187" s="19">
        <f>Clean_Data[[#This Row],[Gross_Profit_EUR]]/Clean_Data[[#This Row],[Revenue_EUR]]</f>
        <v>0.61056076014227012</v>
      </c>
      <c r="T187" s="19">
        <f>Clean_Data[[#This Row],[Revenue_EUR]]/Clean_Data[[#This Row],[Revenue_Target_EUR]]</f>
        <v>0.9439876648529858</v>
      </c>
      <c r="U187" s="19">
        <f>Clean_Data[[#This Row],[Revenue_EUR]]/Clean_Data[[#This Row],[Market_Revenue_EUR]]</f>
        <v>0.14666561457631511</v>
      </c>
      <c r="V187" s="19">
        <f>Clean_Data[[#This Row],[Returns_Units]]/Clean_Data[[#This Row],[Units_Sold]]</f>
        <v>1.8205892088712348E-2</v>
      </c>
      <c r="W187" s="21">
        <f>Clean_Data[[#This Row],[Revenue_EUR]]/Clean_Data[[#This Row],[Marketing_Spend_EUR]]</f>
        <v>39.708617623112126</v>
      </c>
    </row>
    <row r="188" spans="1:23">
      <c r="A188" s="17">
        <v>44986</v>
      </c>
      <c r="B188">
        <v>2023</v>
      </c>
      <c r="C188" s="16" t="s">
        <v>94</v>
      </c>
      <c r="D188" s="16" t="s">
        <v>84</v>
      </c>
      <c r="E188" s="16" t="s">
        <v>85</v>
      </c>
      <c r="F188" s="16" t="s">
        <v>82</v>
      </c>
      <c r="G188" s="16" t="s">
        <v>80</v>
      </c>
      <c r="H188">
        <v>111889.89</v>
      </c>
      <c r="I188">
        <v>111115.65</v>
      </c>
      <c r="J188">
        <v>799</v>
      </c>
      <c r="K188">
        <v>807</v>
      </c>
      <c r="L188">
        <v>71782.94</v>
      </c>
      <c r="M188">
        <v>5778.13</v>
      </c>
      <c r="N188">
        <v>1048526.62</v>
      </c>
      <c r="O188">
        <v>8249</v>
      </c>
      <c r="P188">
        <v>5</v>
      </c>
      <c r="Q188">
        <v>15</v>
      </c>
      <c r="R188" s="25">
        <f>Clean_Data[[#This Row],[Revenue_EUR]]/Clean_Data[[#This Row],[Units_Sold]]</f>
        <v>140.03740926157698</v>
      </c>
      <c r="S188" s="19">
        <f>Clean_Data[[#This Row],[Gross_Profit_EUR]]/Clean_Data[[#This Row],[Revenue_EUR]]</f>
        <v>0.64154983082028239</v>
      </c>
      <c r="T188" s="19">
        <f>Clean_Data[[#This Row],[Revenue_EUR]]/Clean_Data[[#This Row],[Revenue_Target_EUR]]</f>
        <v>1.0069678753622915</v>
      </c>
      <c r="U188" s="19">
        <f>Clean_Data[[#This Row],[Revenue_EUR]]/Clean_Data[[#This Row],[Market_Revenue_EUR]]</f>
        <v>0.10671153966505877</v>
      </c>
      <c r="V188" s="19">
        <f>Clean_Data[[#This Row],[Returns_Units]]/Clean_Data[[#This Row],[Units_Sold]]</f>
        <v>1.8773466833541929E-2</v>
      </c>
      <c r="W188" s="21">
        <f>Clean_Data[[#This Row],[Revenue_EUR]]/Clean_Data[[#This Row],[Marketing_Spend_EUR]]</f>
        <v>19.364377402377585</v>
      </c>
    </row>
    <row r="189" spans="1:23">
      <c r="A189" s="17">
        <v>44986</v>
      </c>
      <c r="B189">
        <v>2023</v>
      </c>
      <c r="C189" s="16" t="s">
        <v>94</v>
      </c>
      <c r="D189" s="16" t="s">
        <v>84</v>
      </c>
      <c r="E189" s="16" t="s">
        <v>85</v>
      </c>
      <c r="F189" s="16" t="s">
        <v>82</v>
      </c>
      <c r="G189" s="16" t="s">
        <v>81</v>
      </c>
      <c r="H189">
        <v>218740.22</v>
      </c>
      <c r="I189">
        <v>225353.43</v>
      </c>
      <c r="J189">
        <v>1902</v>
      </c>
      <c r="K189">
        <v>1986</v>
      </c>
      <c r="L189">
        <v>125850.97</v>
      </c>
      <c r="M189">
        <v>7185.73</v>
      </c>
      <c r="N189">
        <v>1652047.12</v>
      </c>
      <c r="O189">
        <v>15035</v>
      </c>
      <c r="P189">
        <v>9</v>
      </c>
      <c r="Q189">
        <v>40</v>
      </c>
      <c r="R189" s="25">
        <f>Clean_Data[[#This Row],[Revenue_EUR]]/Clean_Data[[#This Row],[Units_Sold]]</f>
        <v>115.00537329127235</v>
      </c>
      <c r="S189" s="19">
        <f>Clean_Data[[#This Row],[Gross_Profit_EUR]]/Clean_Data[[#This Row],[Revenue_EUR]]</f>
        <v>0.57534444282811825</v>
      </c>
      <c r="T189" s="19">
        <f>Clean_Data[[#This Row],[Revenue_EUR]]/Clean_Data[[#This Row],[Revenue_Target_EUR]]</f>
        <v>0.97065405217040635</v>
      </c>
      <c r="U189" s="19">
        <f>Clean_Data[[#This Row],[Revenue_EUR]]/Clean_Data[[#This Row],[Market_Revenue_EUR]]</f>
        <v>0.13240555753639763</v>
      </c>
      <c r="V189" s="19">
        <f>Clean_Data[[#This Row],[Returns_Units]]/Clean_Data[[#This Row],[Units_Sold]]</f>
        <v>2.1030494216614092E-2</v>
      </c>
      <c r="W189" s="21">
        <f>Clean_Data[[#This Row],[Revenue_EUR]]/Clean_Data[[#This Row],[Marketing_Spend_EUR]]</f>
        <v>30.440918320059343</v>
      </c>
    </row>
    <row r="190" spans="1:23">
      <c r="A190" s="17">
        <v>44986</v>
      </c>
      <c r="B190">
        <v>2023</v>
      </c>
      <c r="C190" s="16" t="s">
        <v>94</v>
      </c>
      <c r="D190" s="16" t="s">
        <v>84</v>
      </c>
      <c r="E190" s="16" t="s">
        <v>85</v>
      </c>
      <c r="F190" s="16" t="s">
        <v>83</v>
      </c>
      <c r="G190" s="16" t="s">
        <v>78</v>
      </c>
      <c r="H190">
        <v>39388.42</v>
      </c>
      <c r="I190">
        <v>41398.769999999997</v>
      </c>
      <c r="J190">
        <v>547</v>
      </c>
      <c r="K190">
        <v>586</v>
      </c>
      <c r="L190">
        <v>18717.419999999998</v>
      </c>
      <c r="M190">
        <v>644.52</v>
      </c>
      <c r="N190">
        <v>455385.95</v>
      </c>
      <c r="O190">
        <v>6724</v>
      </c>
      <c r="P190">
        <v>2</v>
      </c>
      <c r="Q190">
        <v>12</v>
      </c>
      <c r="R190" s="25">
        <f>Clean_Data[[#This Row],[Revenue_EUR]]/Clean_Data[[#This Row],[Units_Sold]]</f>
        <v>72.008080438756849</v>
      </c>
      <c r="S190" s="19">
        <f>Clean_Data[[#This Row],[Gross_Profit_EUR]]/Clean_Data[[#This Row],[Revenue_EUR]]</f>
        <v>0.47520108701999214</v>
      </c>
      <c r="T190" s="19">
        <f>Clean_Data[[#This Row],[Revenue_EUR]]/Clean_Data[[#This Row],[Revenue_Target_EUR]]</f>
        <v>0.95143937851293647</v>
      </c>
      <c r="U190" s="19">
        <f>Clean_Data[[#This Row],[Revenue_EUR]]/Clean_Data[[#This Row],[Market_Revenue_EUR]]</f>
        <v>8.6494587722787661E-2</v>
      </c>
      <c r="V190" s="19">
        <f>Clean_Data[[#This Row],[Returns_Units]]/Clean_Data[[#This Row],[Units_Sold]]</f>
        <v>2.1937842778793418E-2</v>
      </c>
      <c r="W190" s="21">
        <f>Clean_Data[[#This Row],[Revenue_EUR]]/Clean_Data[[#This Row],[Marketing_Spend_EUR]]</f>
        <v>61.112797120337618</v>
      </c>
    </row>
    <row r="191" spans="1:23">
      <c r="A191" s="17">
        <v>44986</v>
      </c>
      <c r="B191">
        <v>2023</v>
      </c>
      <c r="C191" s="16" t="s">
        <v>94</v>
      </c>
      <c r="D191" s="16" t="s">
        <v>84</v>
      </c>
      <c r="E191" s="16" t="s">
        <v>85</v>
      </c>
      <c r="F191" s="16" t="s">
        <v>83</v>
      </c>
      <c r="G191" s="16" t="s">
        <v>79</v>
      </c>
      <c r="H191">
        <v>37273.65</v>
      </c>
      <c r="I191">
        <v>37867.019999999997</v>
      </c>
      <c r="J191">
        <v>213</v>
      </c>
      <c r="K191">
        <v>220</v>
      </c>
      <c r="L191">
        <v>20734.61</v>
      </c>
      <c r="M191">
        <v>868.94</v>
      </c>
      <c r="N191">
        <v>367084.79</v>
      </c>
      <c r="O191">
        <v>2179</v>
      </c>
      <c r="P191">
        <v>2</v>
      </c>
      <c r="Q191">
        <v>4</v>
      </c>
      <c r="R191" s="25">
        <f>Clean_Data[[#This Row],[Revenue_EUR]]/Clean_Data[[#This Row],[Units_Sold]]</f>
        <v>174.99366197183099</v>
      </c>
      <c r="S191" s="19">
        <f>Clean_Data[[#This Row],[Gross_Profit_EUR]]/Clean_Data[[#This Row],[Revenue_EUR]]</f>
        <v>0.55628064329626958</v>
      </c>
      <c r="T191" s="19">
        <f>Clean_Data[[#This Row],[Revenue_EUR]]/Clean_Data[[#This Row],[Revenue_Target_EUR]]</f>
        <v>0.98433016382065464</v>
      </c>
      <c r="U191" s="19">
        <f>Clean_Data[[#This Row],[Revenue_EUR]]/Clean_Data[[#This Row],[Market_Revenue_EUR]]</f>
        <v>0.10153961977013541</v>
      </c>
      <c r="V191" s="19">
        <f>Clean_Data[[#This Row],[Returns_Units]]/Clean_Data[[#This Row],[Units_Sold]]</f>
        <v>1.8779342723004695E-2</v>
      </c>
      <c r="W191" s="21">
        <f>Clean_Data[[#This Row],[Revenue_EUR]]/Clean_Data[[#This Row],[Marketing_Spend_EUR]]</f>
        <v>42.895539392823437</v>
      </c>
    </row>
    <row r="192" spans="1:23">
      <c r="A192" s="17">
        <v>44986</v>
      </c>
      <c r="B192">
        <v>2023</v>
      </c>
      <c r="C192" s="16" t="s">
        <v>94</v>
      </c>
      <c r="D192" s="16" t="s">
        <v>84</v>
      </c>
      <c r="E192" s="16" t="s">
        <v>85</v>
      </c>
      <c r="F192" s="16" t="s">
        <v>83</v>
      </c>
      <c r="G192" s="16" t="s">
        <v>80</v>
      </c>
      <c r="H192">
        <v>8878.4500000000007</v>
      </c>
      <c r="I192">
        <v>8671.06</v>
      </c>
      <c r="J192">
        <v>63</v>
      </c>
      <c r="K192">
        <v>61</v>
      </c>
      <c r="L192">
        <v>5125.63</v>
      </c>
      <c r="M192">
        <v>519.15</v>
      </c>
      <c r="N192">
        <v>111387.44</v>
      </c>
      <c r="O192">
        <v>829</v>
      </c>
      <c r="P192">
        <v>1</v>
      </c>
      <c r="Q192">
        <v>2</v>
      </c>
      <c r="R192" s="25">
        <f>Clean_Data[[#This Row],[Revenue_EUR]]/Clean_Data[[#This Row],[Units_Sold]]</f>
        <v>140.92777777777778</v>
      </c>
      <c r="S192" s="19">
        <f>Clean_Data[[#This Row],[Gross_Profit_EUR]]/Clean_Data[[#This Row],[Revenue_EUR]]</f>
        <v>0.5773113550225546</v>
      </c>
      <c r="T192" s="19">
        <f>Clean_Data[[#This Row],[Revenue_EUR]]/Clean_Data[[#This Row],[Revenue_Target_EUR]]</f>
        <v>1.023917491056457</v>
      </c>
      <c r="U192" s="19">
        <f>Clean_Data[[#This Row],[Revenue_EUR]]/Clean_Data[[#This Row],[Market_Revenue_EUR]]</f>
        <v>7.9707819840369801E-2</v>
      </c>
      <c r="V192" s="19">
        <f>Clean_Data[[#This Row],[Returns_Units]]/Clean_Data[[#This Row],[Units_Sold]]</f>
        <v>3.1746031746031744E-2</v>
      </c>
      <c r="W192" s="21">
        <f>Clean_Data[[#This Row],[Revenue_EUR]]/Clean_Data[[#This Row],[Marketing_Spend_EUR]]</f>
        <v>17.1018973321776</v>
      </c>
    </row>
    <row r="193" spans="1:23">
      <c r="A193" s="17">
        <v>44986</v>
      </c>
      <c r="B193">
        <v>2023</v>
      </c>
      <c r="C193" s="16" t="s">
        <v>94</v>
      </c>
      <c r="D193" s="16" t="s">
        <v>84</v>
      </c>
      <c r="E193" s="16" t="s">
        <v>85</v>
      </c>
      <c r="F193" s="16" t="s">
        <v>83</v>
      </c>
      <c r="G193" s="16" t="s">
        <v>81</v>
      </c>
      <c r="H193">
        <v>16187.98</v>
      </c>
      <c r="I193">
        <v>17004.04</v>
      </c>
      <c r="J193">
        <v>141</v>
      </c>
      <c r="K193">
        <v>150</v>
      </c>
      <c r="L193">
        <v>8425.8799999999992</v>
      </c>
      <c r="M193">
        <v>483.17</v>
      </c>
      <c r="N193">
        <v>169654.02</v>
      </c>
      <c r="O193">
        <v>1549</v>
      </c>
      <c r="P193">
        <v>1</v>
      </c>
      <c r="Q193">
        <v>4</v>
      </c>
      <c r="R193" s="25">
        <f>Clean_Data[[#This Row],[Revenue_EUR]]/Clean_Data[[#This Row],[Units_Sold]]</f>
        <v>114.80836879432624</v>
      </c>
      <c r="S193" s="19">
        <f>Clean_Data[[#This Row],[Gross_Profit_EUR]]/Clean_Data[[#This Row],[Revenue_EUR]]</f>
        <v>0.52050224919971477</v>
      </c>
      <c r="T193" s="19">
        <f>Clean_Data[[#This Row],[Revenue_EUR]]/Clean_Data[[#This Row],[Revenue_Target_EUR]]</f>
        <v>0.95200787577540391</v>
      </c>
      <c r="U193" s="19">
        <f>Clean_Data[[#This Row],[Revenue_EUR]]/Clean_Data[[#This Row],[Market_Revenue_EUR]]</f>
        <v>9.5417603426078565E-2</v>
      </c>
      <c r="V193" s="19">
        <f>Clean_Data[[#This Row],[Returns_Units]]/Clean_Data[[#This Row],[Units_Sold]]</f>
        <v>2.8368794326241134E-2</v>
      </c>
      <c r="W193" s="21">
        <f>Clean_Data[[#This Row],[Revenue_EUR]]/Clean_Data[[#This Row],[Marketing_Spend_EUR]]</f>
        <v>33.503694351884427</v>
      </c>
    </row>
    <row r="194" spans="1:23">
      <c r="A194" s="17">
        <v>44986</v>
      </c>
      <c r="B194">
        <v>2023</v>
      </c>
      <c r="C194" s="16" t="s">
        <v>94</v>
      </c>
      <c r="D194" s="16" t="s">
        <v>86</v>
      </c>
      <c r="E194" s="16" t="s">
        <v>87</v>
      </c>
      <c r="F194" s="16" t="s">
        <v>77</v>
      </c>
      <c r="G194" s="16" t="s">
        <v>78</v>
      </c>
      <c r="H194">
        <v>384361.93</v>
      </c>
      <c r="I194">
        <v>391576.24</v>
      </c>
      <c r="J194">
        <v>5338</v>
      </c>
      <c r="K194">
        <v>5371</v>
      </c>
      <c r="L194">
        <v>216693.19</v>
      </c>
      <c r="M194">
        <v>7084.19</v>
      </c>
      <c r="N194">
        <v>3629792.79</v>
      </c>
      <c r="O194">
        <v>51716</v>
      </c>
      <c r="P194">
        <v>19</v>
      </c>
      <c r="Q194">
        <v>45</v>
      </c>
      <c r="R194" s="25">
        <f>Clean_Data[[#This Row],[Revenue_EUR]]/Clean_Data[[#This Row],[Units_Sold]]</f>
        <v>72.004857624578491</v>
      </c>
      <c r="S194" s="19">
        <f>Clean_Data[[#This Row],[Gross_Profit_EUR]]/Clean_Data[[#This Row],[Revenue_EUR]]</f>
        <v>0.56377381079338429</v>
      </c>
      <c r="T194" s="19">
        <f>Clean_Data[[#This Row],[Revenue_EUR]]/Clean_Data[[#This Row],[Revenue_Target_EUR]]</f>
        <v>0.98157623148942852</v>
      </c>
      <c r="U194" s="19">
        <f>Clean_Data[[#This Row],[Revenue_EUR]]/Clean_Data[[#This Row],[Market_Revenue_EUR]]</f>
        <v>0.10589087373221653</v>
      </c>
      <c r="V194" s="19">
        <f>Clean_Data[[#This Row],[Returns_Units]]/Clean_Data[[#This Row],[Units_Sold]]</f>
        <v>8.4301236418134126E-3</v>
      </c>
      <c r="W194" s="21">
        <f>Clean_Data[[#This Row],[Revenue_EUR]]/Clean_Data[[#This Row],[Marketing_Spend_EUR]]</f>
        <v>54.256298885264229</v>
      </c>
    </row>
    <row r="195" spans="1:23">
      <c r="A195" s="17">
        <v>44986</v>
      </c>
      <c r="B195">
        <v>2023</v>
      </c>
      <c r="C195" s="16" t="s">
        <v>94</v>
      </c>
      <c r="D195" s="16" t="s">
        <v>86</v>
      </c>
      <c r="E195" s="16" t="s">
        <v>87</v>
      </c>
      <c r="F195" s="16" t="s">
        <v>77</v>
      </c>
      <c r="G195" s="16" t="s">
        <v>79</v>
      </c>
      <c r="H195">
        <v>342153.49</v>
      </c>
      <c r="I195">
        <v>323464.81</v>
      </c>
      <c r="J195">
        <v>1955</v>
      </c>
      <c r="K195">
        <v>1823</v>
      </c>
      <c r="L195">
        <v>222925.98</v>
      </c>
      <c r="M195">
        <v>7957.52</v>
      </c>
      <c r="N195">
        <v>2744635.16</v>
      </c>
      <c r="O195">
        <v>16214</v>
      </c>
      <c r="P195">
        <v>18</v>
      </c>
      <c r="Q195">
        <v>41</v>
      </c>
      <c r="R195" s="25">
        <f>Clean_Data[[#This Row],[Revenue_EUR]]/Clean_Data[[#This Row],[Units_Sold]]</f>
        <v>175.01457289002556</v>
      </c>
      <c r="S195" s="19">
        <f>Clean_Data[[#This Row],[Gross_Profit_EUR]]/Clean_Data[[#This Row],[Revenue_EUR]]</f>
        <v>0.65153793988773878</v>
      </c>
      <c r="T195" s="19">
        <f>Clean_Data[[#This Row],[Revenue_EUR]]/Clean_Data[[#This Row],[Revenue_Target_EUR]]</f>
        <v>1.0577765476250724</v>
      </c>
      <c r="U195" s="19">
        <f>Clean_Data[[#This Row],[Revenue_EUR]]/Clean_Data[[#This Row],[Market_Revenue_EUR]]</f>
        <v>0.12466264915151781</v>
      </c>
      <c r="V195" s="19">
        <f>Clean_Data[[#This Row],[Returns_Units]]/Clean_Data[[#This Row],[Units_Sold]]</f>
        <v>2.0971867007672635E-2</v>
      </c>
      <c r="W195" s="21">
        <f>Clean_Data[[#This Row],[Revenue_EUR]]/Clean_Data[[#This Row],[Marketing_Spend_EUR]]</f>
        <v>42.997502990881578</v>
      </c>
    </row>
    <row r="196" spans="1:23">
      <c r="A196" s="17">
        <v>44986</v>
      </c>
      <c r="B196">
        <v>2023</v>
      </c>
      <c r="C196" s="16" t="s">
        <v>94</v>
      </c>
      <c r="D196" s="16" t="s">
        <v>86</v>
      </c>
      <c r="E196" s="16" t="s">
        <v>87</v>
      </c>
      <c r="F196" s="16" t="s">
        <v>77</v>
      </c>
      <c r="G196" s="16" t="s">
        <v>80</v>
      </c>
      <c r="H196">
        <v>82232.990000000005</v>
      </c>
      <c r="I196">
        <v>77780.06</v>
      </c>
      <c r="J196">
        <v>587</v>
      </c>
      <c r="K196">
        <v>560</v>
      </c>
      <c r="L196">
        <v>55831.87</v>
      </c>
      <c r="M196">
        <v>4258.09</v>
      </c>
      <c r="N196">
        <v>874697.3</v>
      </c>
      <c r="O196">
        <v>6963</v>
      </c>
      <c r="P196">
        <v>4</v>
      </c>
      <c r="Q196">
        <v>7</v>
      </c>
      <c r="R196" s="25">
        <f>Clean_Data[[#This Row],[Revenue_EUR]]/Clean_Data[[#This Row],[Units_Sold]]</f>
        <v>140.09027257240206</v>
      </c>
      <c r="S196" s="19">
        <f>Clean_Data[[#This Row],[Gross_Profit_EUR]]/Clean_Data[[#This Row],[Revenue_EUR]]</f>
        <v>0.67894734217982344</v>
      </c>
      <c r="T196" s="19">
        <f>Clean_Data[[#This Row],[Revenue_EUR]]/Clean_Data[[#This Row],[Revenue_Target_EUR]]</f>
        <v>1.0572502772561503</v>
      </c>
      <c r="U196" s="19">
        <f>Clean_Data[[#This Row],[Revenue_EUR]]/Clean_Data[[#This Row],[Market_Revenue_EUR]]</f>
        <v>9.4013083154595306E-2</v>
      </c>
      <c r="V196" s="19">
        <f>Clean_Data[[#This Row],[Returns_Units]]/Clean_Data[[#This Row],[Units_Sold]]</f>
        <v>1.192504258943782E-2</v>
      </c>
      <c r="W196" s="21">
        <f>Clean_Data[[#This Row],[Revenue_EUR]]/Clean_Data[[#This Row],[Marketing_Spend_EUR]]</f>
        <v>19.312177525604202</v>
      </c>
    </row>
    <row r="197" spans="1:23">
      <c r="A197" s="17">
        <v>44986</v>
      </c>
      <c r="B197">
        <v>2023</v>
      </c>
      <c r="C197" s="16" t="s">
        <v>94</v>
      </c>
      <c r="D197" s="16" t="s">
        <v>86</v>
      </c>
      <c r="E197" s="16" t="s">
        <v>87</v>
      </c>
      <c r="F197" s="16" t="s">
        <v>77</v>
      </c>
      <c r="G197" s="16" t="s">
        <v>81</v>
      </c>
      <c r="H197">
        <v>155390.93</v>
      </c>
      <c r="I197">
        <v>158567.31</v>
      </c>
      <c r="J197">
        <v>1351</v>
      </c>
      <c r="K197">
        <v>1398</v>
      </c>
      <c r="L197">
        <v>96540.08</v>
      </c>
      <c r="M197">
        <v>4915.32</v>
      </c>
      <c r="N197">
        <v>1330207.03</v>
      </c>
      <c r="O197">
        <v>12863</v>
      </c>
      <c r="P197">
        <v>8</v>
      </c>
      <c r="Q197">
        <v>22</v>
      </c>
      <c r="R197" s="25">
        <f>Clean_Data[[#This Row],[Revenue_EUR]]/Clean_Data[[#This Row],[Units_Sold]]</f>
        <v>115.01919319022946</v>
      </c>
      <c r="S197" s="19">
        <f>Clean_Data[[#This Row],[Gross_Profit_EUR]]/Clean_Data[[#This Row],[Revenue_EUR]]</f>
        <v>0.62127229690947861</v>
      </c>
      <c r="T197" s="19">
        <f>Clean_Data[[#This Row],[Revenue_EUR]]/Clean_Data[[#This Row],[Revenue_Target_EUR]]</f>
        <v>0.97996825449079006</v>
      </c>
      <c r="U197" s="19">
        <f>Clean_Data[[#This Row],[Revenue_EUR]]/Clean_Data[[#This Row],[Market_Revenue_EUR]]</f>
        <v>0.11681710177099273</v>
      </c>
      <c r="V197" s="19">
        <f>Clean_Data[[#This Row],[Returns_Units]]/Clean_Data[[#This Row],[Units_Sold]]</f>
        <v>1.628423390081421E-2</v>
      </c>
      <c r="W197" s="21">
        <f>Clean_Data[[#This Row],[Revenue_EUR]]/Clean_Data[[#This Row],[Marketing_Spend_EUR]]</f>
        <v>31.613593825020548</v>
      </c>
    </row>
    <row r="198" spans="1:23">
      <c r="A198" s="17">
        <v>44986</v>
      </c>
      <c r="B198">
        <v>2023</v>
      </c>
      <c r="C198" s="16" t="s">
        <v>94</v>
      </c>
      <c r="D198" s="16" t="s">
        <v>86</v>
      </c>
      <c r="E198" s="16" t="s">
        <v>87</v>
      </c>
      <c r="F198" s="16" t="s">
        <v>82</v>
      </c>
      <c r="G198" s="16" t="s">
        <v>78</v>
      </c>
      <c r="H198">
        <v>336155.91</v>
      </c>
      <c r="I198">
        <v>348970.05</v>
      </c>
      <c r="J198">
        <v>4669</v>
      </c>
      <c r="K198">
        <v>4774</v>
      </c>
      <c r="L198">
        <v>174625.12</v>
      </c>
      <c r="M198">
        <v>6623.1</v>
      </c>
      <c r="N198">
        <v>3179323.73</v>
      </c>
      <c r="O198">
        <v>48434</v>
      </c>
      <c r="P198">
        <v>14</v>
      </c>
      <c r="Q198">
        <v>83</v>
      </c>
      <c r="R198" s="25">
        <f>Clean_Data[[#This Row],[Revenue_EUR]]/Clean_Data[[#This Row],[Units_Sold]]</f>
        <v>71.997410580424074</v>
      </c>
      <c r="S198" s="19">
        <f>Clean_Data[[#This Row],[Gross_Profit_EUR]]/Clean_Data[[#This Row],[Revenue_EUR]]</f>
        <v>0.51947657264154601</v>
      </c>
      <c r="T198" s="19">
        <f>Clean_Data[[#This Row],[Revenue_EUR]]/Clean_Data[[#This Row],[Revenue_Target_EUR]]</f>
        <v>0.96328011529929281</v>
      </c>
      <c r="U198" s="19">
        <f>Clean_Data[[#This Row],[Revenue_EUR]]/Clean_Data[[#This Row],[Market_Revenue_EUR]]</f>
        <v>0.10573189097670151</v>
      </c>
      <c r="V198" s="19">
        <f>Clean_Data[[#This Row],[Returns_Units]]/Clean_Data[[#This Row],[Units_Sold]]</f>
        <v>1.7776825872777898E-2</v>
      </c>
      <c r="W198" s="21">
        <f>Clean_Data[[#This Row],[Revenue_EUR]]/Clean_Data[[#This Row],[Marketing_Spend_EUR]]</f>
        <v>50.755070888254735</v>
      </c>
    </row>
    <row r="199" spans="1:23">
      <c r="A199" s="17">
        <v>44986</v>
      </c>
      <c r="B199">
        <v>2023</v>
      </c>
      <c r="C199" s="16" t="s">
        <v>94</v>
      </c>
      <c r="D199" s="16" t="s">
        <v>86</v>
      </c>
      <c r="E199" s="16" t="s">
        <v>87</v>
      </c>
      <c r="F199" s="16" t="s">
        <v>82</v>
      </c>
      <c r="G199" s="16" t="s">
        <v>79</v>
      </c>
      <c r="H199">
        <v>333899.73</v>
      </c>
      <c r="I199">
        <v>321499.84999999998</v>
      </c>
      <c r="J199">
        <v>1908</v>
      </c>
      <c r="K199">
        <v>1819</v>
      </c>
      <c r="L199">
        <v>205854.42</v>
      </c>
      <c r="M199">
        <v>7969.28</v>
      </c>
      <c r="N199">
        <v>2518903.9300000002</v>
      </c>
      <c r="O199">
        <v>14965</v>
      </c>
      <c r="P199">
        <v>15</v>
      </c>
      <c r="Q199">
        <v>41</v>
      </c>
      <c r="R199" s="25">
        <f>Clean_Data[[#This Row],[Revenue_EUR]]/Clean_Data[[#This Row],[Units_Sold]]</f>
        <v>174.99985849056603</v>
      </c>
      <c r="S199" s="19">
        <f>Clean_Data[[#This Row],[Gross_Profit_EUR]]/Clean_Data[[#This Row],[Revenue_EUR]]</f>
        <v>0.61651568271708401</v>
      </c>
      <c r="T199" s="19">
        <f>Clean_Data[[#This Row],[Revenue_EUR]]/Clean_Data[[#This Row],[Revenue_Target_EUR]]</f>
        <v>1.0385688515873335</v>
      </c>
      <c r="U199" s="19">
        <f>Clean_Data[[#This Row],[Revenue_EUR]]/Clean_Data[[#This Row],[Market_Revenue_EUR]]</f>
        <v>0.13255754855247692</v>
      </c>
      <c r="V199" s="19">
        <f>Clean_Data[[#This Row],[Returns_Units]]/Clean_Data[[#This Row],[Units_Sold]]</f>
        <v>2.1488469601677149E-2</v>
      </c>
      <c r="W199" s="21">
        <f>Clean_Data[[#This Row],[Revenue_EUR]]/Clean_Data[[#This Row],[Marketing_Spend_EUR]]</f>
        <v>41.898355936797302</v>
      </c>
    </row>
    <row r="200" spans="1:23">
      <c r="A200" s="17">
        <v>44986</v>
      </c>
      <c r="B200">
        <v>2023</v>
      </c>
      <c r="C200" s="16" t="s">
        <v>94</v>
      </c>
      <c r="D200" s="16" t="s">
        <v>86</v>
      </c>
      <c r="E200" s="16" t="s">
        <v>87</v>
      </c>
      <c r="F200" s="16" t="s">
        <v>82</v>
      </c>
      <c r="G200" s="16" t="s">
        <v>80</v>
      </c>
      <c r="H200">
        <v>78436.97</v>
      </c>
      <c r="I200">
        <v>74567.899999999994</v>
      </c>
      <c r="J200">
        <v>560</v>
      </c>
      <c r="K200">
        <v>535</v>
      </c>
      <c r="L200">
        <v>49899.67</v>
      </c>
      <c r="M200">
        <v>4130.8</v>
      </c>
      <c r="N200">
        <v>800750.28</v>
      </c>
      <c r="O200">
        <v>6164</v>
      </c>
      <c r="P200">
        <v>4</v>
      </c>
      <c r="Q200">
        <v>6</v>
      </c>
      <c r="R200" s="25">
        <f>Clean_Data[[#This Row],[Revenue_EUR]]/Clean_Data[[#This Row],[Units_Sold]]</f>
        <v>140.06601785714287</v>
      </c>
      <c r="S200" s="19">
        <f>Clean_Data[[#This Row],[Gross_Profit_EUR]]/Clean_Data[[#This Row],[Revenue_EUR]]</f>
        <v>0.63617539025283609</v>
      </c>
      <c r="T200" s="19">
        <f>Clean_Data[[#This Row],[Revenue_EUR]]/Clean_Data[[#This Row],[Revenue_Target_EUR]]</f>
        <v>1.0518865356272606</v>
      </c>
      <c r="U200" s="19">
        <f>Clean_Data[[#This Row],[Revenue_EUR]]/Clean_Data[[#This Row],[Market_Revenue_EUR]]</f>
        <v>9.795434601658834E-2</v>
      </c>
      <c r="V200" s="19">
        <f>Clean_Data[[#This Row],[Returns_Units]]/Clean_Data[[#This Row],[Units_Sold]]</f>
        <v>1.0714285714285714E-2</v>
      </c>
      <c r="W200" s="21">
        <f>Clean_Data[[#This Row],[Revenue_EUR]]/Clean_Data[[#This Row],[Marketing_Spend_EUR]]</f>
        <v>18.988324295535975</v>
      </c>
    </row>
    <row r="201" spans="1:23">
      <c r="A201" s="17">
        <v>44986</v>
      </c>
      <c r="B201">
        <v>2023</v>
      </c>
      <c r="C201" s="16" t="s">
        <v>94</v>
      </c>
      <c r="D201" s="16" t="s">
        <v>86</v>
      </c>
      <c r="E201" s="16" t="s">
        <v>87</v>
      </c>
      <c r="F201" s="16" t="s">
        <v>82</v>
      </c>
      <c r="G201" s="16" t="s">
        <v>81</v>
      </c>
      <c r="H201">
        <v>128889.17</v>
      </c>
      <c r="I201">
        <v>128865.98</v>
      </c>
      <c r="J201">
        <v>1121</v>
      </c>
      <c r="K201">
        <v>1113</v>
      </c>
      <c r="L201">
        <v>75987.97</v>
      </c>
      <c r="M201">
        <v>4018.38</v>
      </c>
      <c r="N201">
        <v>1131351.3400000001</v>
      </c>
      <c r="O201">
        <v>10389</v>
      </c>
      <c r="P201">
        <v>6</v>
      </c>
      <c r="Q201">
        <v>13</v>
      </c>
      <c r="R201" s="25">
        <f>Clean_Data[[#This Row],[Revenue_EUR]]/Clean_Data[[#This Row],[Units_Sold]]</f>
        <v>114.97695807314898</v>
      </c>
      <c r="S201" s="19">
        <f>Clean_Data[[#This Row],[Gross_Profit_EUR]]/Clean_Data[[#This Row],[Revenue_EUR]]</f>
        <v>0.58956055035500654</v>
      </c>
      <c r="T201" s="19">
        <f>Clean_Data[[#This Row],[Revenue_EUR]]/Clean_Data[[#This Row],[Revenue_Target_EUR]]</f>
        <v>1.0001799543991363</v>
      </c>
      <c r="U201" s="19">
        <f>Clean_Data[[#This Row],[Revenue_EUR]]/Clean_Data[[#This Row],[Market_Revenue_EUR]]</f>
        <v>0.11392497223718318</v>
      </c>
      <c r="V201" s="19">
        <f>Clean_Data[[#This Row],[Returns_Units]]/Clean_Data[[#This Row],[Units_Sold]]</f>
        <v>1.159678858162355E-2</v>
      </c>
      <c r="W201" s="21">
        <f>Clean_Data[[#This Row],[Revenue_EUR]]/Clean_Data[[#This Row],[Marketing_Spend_EUR]]</f>
        <v>32.07490829637814</v>
      </c>
    </row>
    <row r="202" spans="1:23">
      <c r="A202" s="17">
        <v>44986</v>
      </c>
      <c r="B202">
        <v>2023</v>
      </c>
      <c r="C202" s="16" t="s">
        <v>94</v>
      </c>
      <c r="D202" s="16" t="s">
        <v>86</v>
      </c>
      <c r="E202" s="16" t="s">
        <v>87</v>
      </c>
      <c r="F202" s="16" t="s">
        <v>83</v>
      </c>
      <c r="G202" s="16" t="s">
        <v>78</v>
      </c>
      <c r="H202">
        <v>27779.13</v>
      </c>
      <c r="I202">
        <v>28440.53</v>
      </c>
      <c r="J202">
        <v>386</v>
      </c>
      <c r="K202">
        <v>402</v>
      </c>
      <c r="L202">
        <v>13023.42</v>
      </c>
      <c r="M202">
        <v>491.35</v>
      </c>
      <c r="N202">
        <v>361465.41</v>
      </c>
      <c r="O202">
        <v>5369</v>
      </c>
      <c r="P202">
        <v>1</v>
      </c>
      <c r="Q202">
        <v>5</v>
      </c>
      <c r="R202" s="25">
        <f>Clean_Data[[#This Row],[Revenue_EUR]]/Clean_Data[[#This Row],[Units_Sold]]</f>
        <v>71.966658031088087</v>
      </c>
      <c r="S202" s="19">
        <f>Clean_Data[[#This Row],[Gross_Profit_EUR]]/Clean_Data[[#This Row],[Revenue_EUR]]</f>
        <v>0.46882029782790174</v>
      </c>
      <c r="T202" s="19">
        <f>Clean_Data[[#This Row],[Revenue_EUR]]/Clean_Data[[#This Row],[Revenue_Target_EUR]]</f>
        <v>0.97674445588742553</v>
      </c>
      <c r="U202" s="19">
        <f>Clean_Data[[#This Row],[Revenue_EUR]]/Clean_Data[[#This Row],[Market_Revenue_EUR]]</f>
        <v>7.6851419891048503E-2</v>
      </c>
      <c r="V202" s="19">
        <f>Clean_Data[[#This Row],[Returns_Units]]/Clean_Data[[#This Row],[Units_Sold]]</f>
        <v>1.2953367875647668E-2</v>
      </c>
      <c r="W202" s="21">
        <f>Clean_Data[[#This Row],[Revenue_EUR]]/Clean_Data[[#This Row],[Marketing_Spend_EUR]]</f>
        <v>56.536338658797192</v>
      </c>
    </row>
    <row r="203" spans="1:23">
      <c r="A203" s="17">
        <v>44986</v>
      </c>
      <c r="B203">
        <v>2023</v>
      </c>
      <c r="C203" s="16" t="s">
        <v>94</v>
      </c>
      <c r="D203" s="16" t="s">
        <v>86</v>
      </c>
      <c r="E203" s="16" t="s">
        <v>87</v>
      </c>
      <c r="F203" s="16" t="s">
        <v>83</v>
      </c>
      <c r="G203" s="16" t="s">
        <v>79</v>
      </c>
      <c r="H203">
        <v>26286.74</v>
      </c>
      <c r="I203">
        <v>26827.41</v>
      </c>
      <c r="J203">
        <v>150</v>
      </c>
      <c r="K203">
        <v>155</v>
      </c>
      <c r="L203">
        <v>14763.56</v>
      </c>
      <c r="M203">
        <v>706.9</v>
      </c>
      <c r="N203">
        <v>293030.28999999998</v>
      </c>
      <c r="O203">
        <v>1773</v>
      </c>
      <c r="P203">
        <v>1</v>
      </c>
      <c r="Q203">
        <v>3</v>
      </c>
      <c r="R203" s="25">
        <f>Clean_Data[[#This Row],[Revenue_EUR]]/Clean_Data[[#This Row],[Units_Sold]]</f>
        <v>175.24493333333334</v>
      </c>
      <c r="S203" s="19">
        <f>Clean_Data[[#This Row],[Gross_Profit_EUR]]/Clean_Data[[#This Row],[Revenue_EUR]]</f>
        <v>0.56163525792852209</v>
      </c>
      <c r="T203" s="19">
        <f>Clean_Data[[#This Row],[Revenue_EUR]]/Clean_Data[[#This Row],[Revenue_Target_EUR]]</f>
        <v>0.97984635863096747</v>
      </c>
      <c r="U203" s="19">
        <f>Clean_Data[[#This Row],[Revenue_EUR]]/Clean_Data[[#This Row],[Market_Revenue_EUR]]</f>
        <v>8.9706562417148084E-2</v>
      </c>
      <c r="V203" s="19">
        <f>Clean_Data[[#This Row],[Returns_Units]]/Clean_Data[[#This Row],[Units_Sold]]</f>
        <v>0.02</v>
      </c>
      <c r="W203" s="21">
        <f>Clean_Data[[#This Row],[Revenue_EUR]]/Clean_Data[[#This Row],[Marketing_Spend_EUR]]</f>
        <v>37.18593860517754</v>
      </c>
    </row>
    <row r="204" spans="1:23">
      <c r="A204" s="17">
        <v>44986</v>
      </c>
      <c r="B204">
        <v>2023</v>
      </c>
      <c r="C204" s="16" t="s">
        <v>94</v>
      </c>
      <c r="D204" s="16" t="s">
        <v>86</v>
      </c>
      <c r="E204" s="16" t="s">
        <v>87</v>
      </c>
      <c r="F204" s="16" t="s">
        <v>83</v>
      </c>
      <c r="G204" s="16" t="s">
        <v>80</v>
      </c>
      <c r="H204">
        <v>5734.7</v>
      </c>
      <c r="I204">
        <v>5628.81</v>
      </c>
      <c r="J204">
        <v>41</v>
      </c>
      <c r="K204">
        <v>40</v>
      </c>
      <c r="L204">
        <v>3338.12</v>
      </c>
      <c r="M204">
        <v>317.63</v>
      </c>
      <c r="N204">
        <v>88651.71</v>
      </c>
      <c r="O204">
        <v>654</v>
      </c>
      <c r="P204">
        <v>0</v>
      </c>
      <c r="Q204">
        <v>1</v>
      </c>
      <c r="R204" s="25">
        <f>Clean_Data[[#This Row],[Revenue_EUR]]/Clean_Data[[#This Row],[Units_Sold]]</f>
        <v>139.87073170731708</v>
      </c>
      <c r="S204" s="19">
        <f>Clean_Data[[#This Row],[Gross_Profit_EUR]]/Clean_Data[[#This Row],[Revenue_EUR]]</f>
        <v>0.58209147819415141</v>
      </c>
      <c r="T204" s="19">
        <f>Clean_Data[[#This Row],[Revenue_EUR]]/Clean_Data[[#This Row],[Revenue_Target_EUR]]</f>
        <v>1.018812146794793</v>
      </c>
      <c r="U204" s="19">
        <f>Clean_Data[[#This Row],[Revenue_EUR]]/Clean_Data[[#This Row],[Market_Revenue_EUR]]</f>
        <v>6.4687979509927093E-2</v>
      </c>
      <c r="V204" s="19">
        <f>Clean_Data[[#This Row],[Returns_Units]]/Clean_Data[[#This Row],[Units_Sold]]</f>
        <v>2.4390243902439025E-2</v>
      </c>
      <c r="W204" s="21">
        <f>Clean_Data[[#This Row],[Revenue_EUR]]/Clean_Data[[#This Row],[Marketing_Spend_EUR]]</f>
        <v>18.054654787016339</v>
      </c>
    </row>
    <row r="205" spans="1:23">
      <c r="A205" s="17">
        <v>44986</v>
      </c>
      <c r="B205">
        <v>2023</v>
      </c>
      <c r="C205" s="16" t="s">
        <v>94</v>
      </c>
      <c r="D205" s="16" t="s">
        <v>86</v>
      </c>
      <c r="E205" s="16" t="s">
        <v>87</v>
      </c>
      <c r="F205" s="16" t="s">
        <v>83</v>
      </c>
      <c r="G205" s="16" t="s">
        <v>81</v>
      </c>
      <c r="H205">
        <v>10757.24</v>
      </c>
      <c r="I205">
        <v>11098.6</v>
      </c>
      <c r="J205">
        <v>94</v>
      </c>
      <c r="K205">
        <v>97</v>
      </c>
      <c r="L205">
        <v>5764.54</v>
      </c>
      <c r="M205">
        <v>316.07</v>
      </c>
      <c r="N205">
        <v>125434.98</v>
      </c>
      <c r="O205">
        <v>1127</v>
      </c>
      <c r="P205">
        <v>1</v>
      </c>
      <c r="Q205">
        <v>3</v>
      </c>
      <c r="R205" s="25">
        <f>Clean_Data[[#This Row],[Revenue_EUR]]/Clean_Data[[#This Row],[Units_Sold]]</f>
        <v>114.43872340425531</v>
      </c>
      <c r="S205" s="19">
        <f>Clean_Data[[#This Row],[Gross_Profit_EUR]]/Clean_Data[[#This Row],[Revenue_EUR]]</f>
        <v>0.5358753732370013</v>
      </c>
      <c r="T205" s="19">
        <f>Clean_Data[[#This Row],[Revenue_EUR]]/Clean_Data[[#This Row],[Revenue_Target_EUR]]</f>
        <v>0.96924296758149675</v>
      </c>
      <c r="U205" s="19">
        <f>Clean_Data[[#This Row],[Revenue_EUR]]/Clean_Data[[#This Row],[Market_Revenue_EUR]]</f>
        <v>8.5759490693903734E-2</v>
      </c>
      <c r="V205" s="19">
        <f>Clean_Data[[#This Row],[Returns_Units]]/Clean_Data[[#This Row],[Units_Sold]]</f>
        <v>3.1914893617021274E-2</v>
      </c>
      <c r="W205" s="21">
        <f>Clean_Data[[#This Row],[Revenue_EUR]]/Clean_Data[[#This Row],[Marketing_Spend_EUR]]</f>
        <v>34.034359477330973</v>
      </c>
    </row>
    <row r="206" spans="1:23">
      <c r="A206" s="17">
        <v>44986</v>
      </c>
      <c r="B206">
        <v>2023</v>
      </c>
      <c r="C206" s="16" t="s">
        <v>94</v>
      </c>
      <c r="D206" s="16" t="s">
        <v>88</v>
      </c>
      <c r="E206" s="16" t="s">
        <v>87</v>
      </c>
      <c r="F206" s="16" t="s">
        <v>77</v>
      </c>
      <c r="G206" s="16" t="s">
        <v>78</v>
      </c>
      <c r="H206">
        <v>286890.12</v>
      </c>
      <c r="I206">
        <v>284830.28999999998</v>
      </c>
      <c r="J206">
        <v>3985</v>
      </c>
      <c r="K206">
        <v>3920</v>
      </c>
      <c r="L206">
        <v>159219.37</v>
      </c>
      <c r="M206">
        <v>5662.86</v>
      </c>
      <c r="N206">
        <v>2852825.43</v>
      </c>
      <c r="O206">
        <v>40686</v>
      </c>
      <c r="P206">
        <v>14</v>
      </c>
      <c r="Q206">
        <v>59</v>
      </c>
      <c r="R206" s="25">
        <f>Clean_Data[[#This Row],[Revenue_EUR]]/Clean_Data[[#This Row],[Units_Sold]]</f>
        <v>71.992501882057709</v>
      </c>
      <c r="S206" s="19">
        <f>Clean_Data[[#This Row],[Gross_Profit_EUR]]/Clean_Data[[#This Row],[Revenue_EUR]]</f>
        <v>0.55498380355517296</v>
      </c>
      <c r="T206" s="19">
        <f>Clean_Data[[#This Row],[Revenue_EUR]]/Clean_Data[[#This Row],[Revenue_Target_EUR]]</f>
        <v>1.0072317800189019</v>
      </c>
      <c r="U206" s="19">
        <f>Clean_Data[[#This Row],[Revenue_EUR]]/Clean_Data[[#This Row],[Market_Revenue_EUR]]</f>
        <v>0.10056350345979634</v>
      </c>
      <c r="V206" s="19">
        <f>Clean_Data[[#This Row],[Returns_Units]]/Clean_Data[[#This Row],[Units_Sold]]</f>
        <v>1.4805520702634882E-2</v>
      </c>
      <c r="W206" s="21">
        <f>Clean_Data[[#This Row],[Revenue_EUR]]/Clean_Data[[#This Row],[Marketing_Spend_EUR]]</f>
        <v>50.661700977951071</v>
      </c>
    </row>
    <row r="207" spans="1:23">
      <c r="A207" s="17">
        <v>44986</v>
      </c>
      <c r="B207">
        <v>2023</v>
      </c>
      <c r="C207" s="16" t="s">
        <v>94</v>
      </c>
      <c r="D207" s="16" t="s">
        <v>88</v>
      </c>
      <c r="E207" s="16" t="s">
        <v>87</v>
      </c>
      <c r="F207" s="16" t="s">
        <v>77</v>
      </c>
      <c r="G207" s="16" t="s">
        <v>79</v>
      </c>
      <c r="H207">
        <v>286013.56</v>
      </c>
      <c r="I207">
        <v>273118.69</v>
      </c>
      <c r="J207">
        <v>1634</v>
      </c>
      <c r="K207">
        <v>1534</v>
      </c>
      <c r="L207">
        <v>185669.1</v>
      </c>
      <c r="M207">
        <v>6596.4</v>
      </c>
      <c r="N207">
        <v>2398624.6</v>
      </c>
      <c r="O207">
        <v>14372</v>
      </c>
      <c r="P207">
        <v>12</v>
      </c>
      <c r="Q207">
        <v>17</v>
      </c>
      <c r="R207" s="25">
        <f>Clean_Data[[#This Row],[Revenue_EUR]]/Clean_Data[[#This Row],[Units_Sold]]</f>
        <v>175.03889840881274</v>
      </c>
      <c r="S207" s="19">
        <f>Clean_Data[[#This Row],[Gross_Profit_EUR]]/Clean_Data[[#This Row],[Revenue_EUR]]</f>
        <v>0.64916187889832921</v>
      </c>
      <c r="T207" s="19">
        <f>Clean_Data[[#This Row],[Revenue_EUR]]/Clean_Data[[#This Row],[Revenue_Target_EUR]]</f>
        <v>1.0472134294434408</v>
      </c>
      <c r="U207" s="19">
        <f>Clean_Data[[#This Row],[Revenue_EUR]]/Clean_Data[[#This Row],[Market_Revenue_EUR]]</f>
        <v>0.11924065149669523</v>
      </c>
      <c r="V207" s="19">
        <f>Clean_Data[[#This Row],[Returns_Units]]/Clean_Data[[#This Row],[Units_Sold]]</f>
        <v>1.0403916768665851E-2</v>
      </c>
      <c r="W207" s="21">
        <f>Clean_Data[[#This Row],[Revenue_EUR]]/Clean_Data[[#This Row],[Marketing_Spend_EUR]]</f>
        <v>43.359038263295133</v>
      </c>
    </row>
    <row r="208" spans="1:23">
      <c r="A208" s="17">
        <v>44986</v>
      </c>
      <c r="B208">
        <v>2023</v>
      </c>
      <c r="C208" s="16" t="s">
        <v>94</v>
      </c>
      <c r="D208" s="16" t="s">
        <v>88</v>
      </c>
      <c r="E208" s="16" t="s">
        <v>87</v>
      </c>
      <c r="F208" s="16" t="s">
        <v>77</v>
      </c>
      <c r="G208" s="16" t="s">
        <v>80</v>
      </c>
      <c r="H208">
        <v>65475.61</v>
      </c>
      <c r="I208">
        <v>58502.04</v>
      </c>
      <c r="J208">
        <v>468</v>
      </c>
      <c r="K208">
        <v>412</v>
      </c>
      <c r="L208">
        <v>45289.35</v>
      </c>
      <c r="M208">
        <v>3367.44</v>
      </c>
      <c r="N208">
        <v>723445.82</v>
      </c>
      <c r="O208">
        <v>5815</v>
      </c>
      <c r="P208">
        <v>3</v>
      </c>
      <c r="Q208">
        <v>7</v>
      </c>
      <c r="R208" s="25">
        <f>Clean_Data[[#This Row],[Revenue_EUR]]/Clean_Data[[#This Row],[Units_Sold]]</f>
        <v>139.90514957264958</v>
      </c>
      <c r="S208" s="19">
        <f>Clean_Data[[#This Row],[Gross_Profit_EUR]]/Clean_Data[[#This Row],[Revenue_EUR]]</f>
        <v>0.6916980231264741</v>
      </c>
      <c r="T208" s="19">
        <f>Clean_Data[[#This Row],[Revenue_EUR]]/Clean_Data[[#This Row],[Revenue_Target_EUR]]</f>
        <v>1.1192021679927742</v>
      </c>
      <c r="U208" s="19">
        <f>Clean_Data[[#This Row],[Revenue_EUR]]/Clean_Data[[#This Row],[Market_Revenue_EUR]]</f>
        <v>9.0505201896114357E-2</v>
      </c>
      <c r="V208" s="19">
        <f>Clean_Data[[#This Row],[Returns_Units]]/Clean_Data[[#This Row],[Units_Sold]]</f>
        <v>1.4957264957264958E-2</v>
      </c>
      <c r="W208" s="21">
        <f>Clean_Data[[#This Row],[Revenue_EUR]]/Clean_Data[[#This Row],[Marketing_Spend_EUR]]</f>
        <v>19.443734706483262</v>
      </c>
    </row>
    <row r="209" spans="1:23">
      <c r="A209" s="17">
        <v>44986</v>
      </c>
      <c r="B209">
        <v>2023</v>
      </c>
      <c r="C209" s="16" t="s">
        <v>94</v>
      </c>
      <c r="D209" s="16" t="s">
        <v>88</v>
      </c>
      <c r="E209" s="16" t="s">
        <v>87</v>
      </c>
      <c r="F209" s="16" t="s">
        <v>77</v>
      </c>
      <c r="G209" s="16" t="s">
        <v>81</v>
      </c>
      <c r="H209">
        <v>111414.55</v>
      </c>
      <c r="I209">
        <v>106419.74</v>
      </c>
      <c r="J209">
        <v>969</v>
      </c>
      <c r="K209">
        <v>944</v>
      </c>
      <c r="L209">
        <v>68773.11</v>
      </c>
      <c r="M209">
        <v>3224.52</v>
      </c>
      <c r="N209">
        <v>1074859.67</v>
      </c>
      <c r="O209">
        <v>9582</v>
      </c>
      <c r="P209">
        <v>5</v>
      </c>
      <c r="Q209">
        <v>18</v>
      </c>
      <c r="R209" s="25">
        <f>Clean_Data[[#This Row],[Revenue_EUR]]/Clean_Data[[#This Row],[Units_Sold]]</f>
        <v>114.97889576883385</v>
      </c>
      <c r="S209" s="19">
        <f>Clean_Data[[#This Row],[Gross_Profit_EUR]]/Clean_Data[[#This Row],[Revenue_EUR]]</f>
        <v>0.61727225034791233</v>
      </c>
      <c r="T209" s="19">
        <f>Clean_Data[[#This Row],[Revenue_EUR]]/Clean_Data[[#This Row],[Revenue_Target_EUR]]</f>
        <v>1.0469349953307534</v>
      </c>
      <c r="U209" s="19">
        <f>Clean_Data[[#This Row],[Revenue_EUR]]/Clean_Data[[#This Row],[Market_Revenue_EUR]]</f>
        <v>0.10365497293242011</v>
      </c>
      <c r="V209" s="19">
        <f>Clean_Data[[#This Row],[Returns_Units]]/Clean_Data[[#This Row],[Units_Sold]]</f>
        <v>1.8575851393188854E-2</v>
      </c>
      <c r="W209" s="21">
        <f>Clean_Data[[#This Row],[Revenue_EUR]]/Clean_Data[[#This Row],[Marketing_Spend_EUR]]</f>
        <v>34.552289953233348</v>
      </c>
    </row>
    <row r="210" spans="1:23">
      <c r="A210" s="17">
        <v>44986</v>
      </c>
      <c r="B210">
        <v>2023</v>
      </c>
      <c r="C210" s="16" t="s">
        <v>94</v>
      </c>
      <c r="D210" s="16" t="s">
        <v>88</v>
      </c>
      <c r="E210" s="16" t="s">
        <v>87</v>
      </c>
      <c r="F210" s="16" t="s">
        <v>82</v>
      </c>
      <c r="G210" s="16" t="s">
        <v>78</v>
      </c>
      <c r="H210">
        <v>271936.46999999997</v>
      </c>
      <c r="I210">
        <v>260101.14</v>
      </c>
      <c r="J210">
        <v>3777</v>
      </c>
      <c r="K210">
        <v>3631</v>
      </c>
      <c r="L210">
        <v>140352.59</v>
      </c>
      <c r="M210">
        <v>5045.3100000000004</v>
      </c>
      <c r="N210">
        <v>2787923.65</v>
      </c>
      <c r="O210">
        <v>42063</v>
      </c>
      <c r="P210">
        <v>11</v>
      </c>
      <c r="Q210">
        <v>46</v>
      </c>
      <c r="R210" s="25">
        <f>Clean_Data[[#This Row],[Revenue_EUR]]/Clean_Data[[#This Row],[Units_Sold]]</f>
        <v>71.998006354249398</v>
      </c>
      <c r="S210" s="19">
        <f>Clean_Data[[#This Row],[Gross_Profit_EUR]]/Clean_Data[[#This Row],[Revenue_EUR]]</f>
        <v>0.516122717927463</v>
      </c>
      <c r="T210" s="19">
        <f>Clean_Data[[#This Row],[Revenue_EUR]]/Clean_Data[[#This Row],[Revenue_Target_EUR]]</f>
        <v>1.0455027994110289</v>
      </c>
      <c r="U210" s="19">
        <f>Clean_Data[[#This Row],[Revenue_EUR]]/Clean_Data[[#This Row],[Market_Revenue_EUR]]</f>
        <v>9.7540859843848304E-2</v>
      </c>
      <c r="V210" s="19">
        <f>Clean_Data[[#This Row],[Returns_Units]]/Clean_Data[[#This Row],[Units_Sold]]</f>
        <v>1.2178978024887478E-2</v>
      </c>
      <c r="W210" s="21">
        <f>Clean_Data[[#This Row],[Revenue_EUR]]/Clean_Data[[#This Row],[Marketing_Spend_EUR]]</f>
        <v>53.89886250795292</v>
      </c>
    </row>
    <row r="211" spans="1:23">
      <c r="A211" s="17">
        <v>44986</v>
      </c>
      <c r="B211">
        <v>2023</v>
      </c>
      <c r="C211" s="16" t="s">
        <v>94</v>
      </c>
      <c r="D211" s="16" t="s">
        <v>88</v>
      </c>
      <c r="E211" s="16" t="s">
        <v>87</v>
      </c>
      <c r="F211" s="16" t="s">
        <v>82</v>
      </c>
      <c r="G211" s="16" t="s">
        <v>79</v>
      </c>
      <c r="H211">
        <v>265823.03000000003</v>
      </c>
      <c r="I211">
        <v>238749.81</v>
      </c>
      <c r="J211">
        <v>1519</v>
      </c>
      <c r="K211">
        <v>1380</v>
      </c>
      <c r="L211">
        <v>163436.45000000001</v>
      </c>
      <c r="M211">
        <v>6394.34</v>
      </c>
      <c r="N211">
        <v>2226226.2000000002</v>
      </c>
      <c r="O211">
        <v>14105</v>
      </c>
      <c r="P211">
        <v>11</v>
      </c>
      <c r="Q211">
        <v>25</v>
      </c>
      <c r="R211" s="25">
        <f>Clean_Data[[#This Row],[Revenue_EUR]]/Clean_Data[[#This Row],[Units_Sold]]</f>
        <v>174.99870309414089</v>
      </c>
      <c r="S211" s="19">
        <f>Clean_Data[[#This Row],[Gross_Profit_EUR]]/Clean_Data[[#This Row],[Revenue_EUR]]</f>
        <v>0.61483179241467523</v>
      </c>
      <c r="T211" s="19">
        <f>Clean_Data[[#This Row],[Revenue_EUR]]/Clean_Data[[#This Row],[Revenue_Target_EUR]]</f>
        <v>1.1133957761055393</v>
      </c>
      <c r="U211" s="19">
        <f>Clean_Data[[#This Row],[Revenue_EUR]]/Clean_Data[[#This Row],[Market_Revenue_EUR]]</f>
        <v>0.11940522036799316</v>
      </c>
      <c r="V211" s="19">
        <f>Clean_Data[[#This Row],[Returns_Units]]/Clean_Data[[#This Row],[Units_Sold]]</f>
        <v>1.6458196181698487E-2</v>
      </c>
      <c r="W211" s="21">
        <f>Clean_Data[[#This Row],[Revenue_EUR]]/Clean_Data[[#This Row],[Marketing_Spend_EUR]]</f>
        <v>41.571613333041412</v>
      </c>
    </row>
    <row r="212" spans="1:23">
      <c r="A212" s="17">
        <v>44986</v>
      </c>
      <c r="B212">
        <v>2023</v>
      </c>
      <c r="C212" s="16" t="s">
        <v>94</v>
      </c>
      <c r="D212" s="16" t="s">
        <v>88</v>
      </c>
      <c r="E212" s="16" t="s">
        <v>87</v>
      </c>
      <c r="F212" s="16" t="s">
        <v>82</v>
      </c>
      <c r="G212" s="16" t="s">
        <v>80</v>
      </c>
      <c r="H212">
        <v>53647.71</v>
      </c>
      <c r="I212">
        <v>48179.13</v>
      </c>
      <c r="J212">
        <v>383</v>
      </c>
      <c r="K212">
        <v>339</v>
      </c>
      <c r="L212">
        <v>34600.519999999997</v>
      </c>
      <c r="M212">
        <v>3013.02</v>
      </c>
      <c r="N212">
        <v>654706.02</v>
      </c>
      <c r="O212">
        <v>4941</v>
      </c>
      <c r="P212">
        <v>2</v>
      </c>
      <c r="Q212">
        <v>6</v>
      </c>
      <c r="R212" s="25">
        <f>Clean_Data[[#This Row],[Revenue_EUR]]/Clean_Data[[#This Row],[Units_Sold]]</f>
        <v>140.0723498694517</v>
      </c>
      <c r="S212" s="19">
        <f>Clean_Data[[#This Row],[Gross_Profit_EUR]]/Clean_Data[[#This Row],[Revenue_EUR]]</f>
        <v>0.64495800473123643</v>
      </c>
      <c r="T212" s="19">
        <f>Clean_Data[[#This Row],[Revenue_EUR]]/Clean_Data[[#This Row],[Revenue_Target_EUR]]</f>
        <v>1.1135051629201276</v>
      </c>
      <c r="U212" s="19">
        <f>Clean_Data[[#This Row],[Revenue_EUR]]/Clean_Data[[#This Row],[Market_Revenue_EUR]]</f>
        <v>8.1941678190159295E-2</v>
      </c>
      <c r="V212" s="19">
        <f>Clean_Data[[#This Row],[Returns_Units]]/Clean_Data[[#This Row],[Units_Sold]]</f>
        <v>1.5665796344647518E-2</v>
      </c>
      <c r="W212" s="21">
        <f>Clean_Data[[#This Row],[Revenue_EUR]]/Clean_Data[[#This Row],[Marketing_Spend_EUR]]</f>
        <v>17.805295019614871</v>
      </c>
    </row>
    <row r="213" spans="1:23">
      <c r="A213" s="17">
        <v>44986</v>
      </c>
      <c r="B213">
        <v>2023</v>
      </c>
      <c r="C213" s="16" t="s">
        <v>94</v>
      </c>
      <c r="D213" s="16" t="s">
        <v>88</v>
      </c>
      <c r="E213" s="16" t="s">
        <v>87</v>
      </c>
      <c r="F213" s="16" t="s">
        <v>82</v>
      </c>
      <c r="G213" s="16" t="s">
        <v>81</v>
      </c>
      <c r="H213">
        <v>98389.03</v>
      </c>
      <c r="I213">
        <v>91596.82</v>
      </c>
      <c r="J213">
        <v>856</v>
      </c>
      <c r="K213">
        <v>787</v>
      </c>
      <c r="L213">
        <v>57700.03</v>
      </c>
      <c r="M213">
        <v>3171.95</v>
      </c>
      <c r="N213">
        <v>988925.98</v>
      </c>
      <c r="O213">
        <v>9183</v>
      </c>
      <c r="P213">
        <v>5</v>
      </c>
      <c r="Q213">
        <v>8</v>
      </c>
      <c r="R213" s="25">
        <f>Clean_Data[[#This Row],[Revenue_EUR]]/Clean_Data[[#This Row],[Units_Sold]]</f>
        <v>114.94045560747664</v>
      </c>
      <c r="S213" s="19">
        <f>Clean_Data[[#This Row],[Gross_Profit_EUR]]/Clean_Data[[#This Row],[Revenue_EUR]]</f>
        <v>0.58644779809293779</v>
      </c>
      <c r="T213" s="19">
        <f>Clean_Data[[#This Row],[Revenue_EUR]]/Clean_Data[[#This Row],[Revenue_Target_EUR]]</f>
        <v>1.0741533385110966</v>
      </c>
      <c r="U213" s="19">
        <f>Clean_Data[[#This Row],[Revenue_EUR]]/Clean_Data[[#This Row],[Market_Revenue_EUR]]</f>
        <v>9.9490793031850572E-2</v>
      </c>
      <c r="V213" s="19">
        <f>Clean_Data[[#This Row],[Returns_Units]]/Clean_Data[[#This Row],[Units_Sold]]</f>
        <v>9.3457943925233638E-3</v>
      </c>
      <c r="W213" s="21">
        <f>Clean_Data[[#This Row],[Revenue_EUR]]/Clean_Data[[#This Row],[Marketing_Spend_EUR]]</f>
        <v>31.018468134743614</v>
      </c>
    </row>
    <row r="214" spans="1:23">
      <c r="A214" s="17">
        <v>44986</v>
      </c>
      <c r="B214">
        <v>2023</v>
      </c>
      <c r="C214" s="16" t="s">
        <v>94</v>
      </c>
      <c r="D214" s="16" t="s">
        <v>88</v>
      </c>
      <c r="E214" s="16" t="s">
        <v>87</v>
      </c>
      <c r="F214" s="16" t="s">
        <v>83</v>
      </c>
      <c r="G214" s="16" t="s">
        <v>78</v>
      </c>
      <c r="H214">
        <v>19710.68</v>
      </c>
      <c r="I214">
        <v>19122.349999999999</v>
      </c>
      <c r="J214">
        <v>274</v>
      </c>
      <c r="K214">
        <v>265</v>
      </c>
      <c r="L214">
        <v>9368.06</v>
      </c>
      <c r="M214">
        <v>359.95</v>
      </c>
      <c r="N214">
        <v>286529.46999999997</v>
      </c>
      <c r="O214">
        <v>4419</v>
      </c>
      <c r="P214">
        <v>1</v>
      </c>
      <c r="Q214">
        <v>4</v>
      </c>
      <c r="R214" s="25">
        <f>Clean_Data[[#This Row],[Revenue_EUR]]/Clean_Data[[#This Row],[Units_Sold]]</f>
        <v>71.936788321167882</v>
      </c>
      <c r="S214" s="19">
        <f>Clean_Data[[#This Row],[Gross_Profit_EUR]]/Clean_Data[[#This Row],[Revenue_EUR]]</f>
        <v>0.47527837700170666</v>
      </c>
      <c r="T214" s="19">
        <f>Clean_Data[[#This Row],[Revenue_EUR]]/Clean_Data[[#This Row],[Revenue_Target_EUR]]</f>
        <v>1.0307666160278419</v>
      </c>
      <c r="U214" s="19">
        <f>Clean_Data[[#This Row],[Revenue_EUR]]/Clean_Data[[#This Row],[Market_Revenue_EUR]]</f>
        <v>6.8791108991336919E-2</v>
      </c>
      <c r="V214" s="19">
        <f>Clean_Data[[#This Row],[Returns_Units]]/Clean_Data[[#This Row],[Units_Sold]]</f>
        <v>1.4598540145985401E-2</v>
      </c>
      <c r="W214" s="21">
        <f>Clean_Data[[#This Row],[Revenue_EUR]]/Clean_Data[[#This Row],[Marketing_Spend_EUR]]</f>
        <v>54.759494374218647</v>
      </c>
    </row>
    <row r="215" spans="1:23">
      <c r="A215" s="17">
        <v>44986</v>
      </c>
      <c r="B215">
        <v>2023</v>
      </c>
      <c r="C215" s="16" t="s">
        <v>94</v>
      </c>
      <c r="D215" s="16" t="s">
        <v>88</v>
      </c>
      <c r="E215" s="16" t="s">
        <v>87</v>
      </c>
      <c r="F215" s="16" t="s">
        <v>83</v>
      </c>
      <c r="G215" s="16" t="s">
        <v>79</v>
      </c>
      <c r="H215">
        <v>18331.189999999999</v>
      </c>
      <c r="I215">
        <v>17460.66</v>
      </c>
      <c r="J215">
        <v>105</v>
      </c>
      <c r="K215">
        <v>101</v>
      </c>
      <c r="L215">
        <v>10165.98</v>
      </c>
      <c r="M215">
        <v>486.57</v>
      </c>
      <c r="N215">
        <v>234861.93</v>
      </c>
      <c r="O215">
        <v>1449</v>
      </c>
      <c r="P215">
        <v>1</v>
      </c>
      <c r="Q215">
        <v>1</v>
      </c>
      <c r="R215" s="25">
        <f>Clean_Data[[#This Row],[Revenue_EUR]]/Clean_Data[[#This Row],[Units_Sold]]</f>
        <v>174.5827619047619</v>
      </c>
      <c r="S215" s="19">
        <f>Clean_Data[[#This Row],[Gross_Profit_EUR]]/Clean_Data[[#This Row],[Revenue_EUR]]</f>
        <v>0.55457283460593665</v>
      </c>
      <c r="T215" s="19">
        <f>Clean_Data[[#This Row],[Revenue_EUR]]/Clean_Data[[#This Row],[Revenue_Target_EUR]]</f>
        <v>1.0498566491759189</v>
      </c>
      <c r="U215" s="19">
        <f>Clean_Data[[#This Row],[Revenue_EUR]]/Clean_Data[[#This Row],[Market_Revenue_EUR]]</f>
        <v>7.8050921237000817E-2</v>
      </c>
      <c r="V215" s="19">
        <f>Clean_Data[[#This Row],[Returns_Units]]/Clean_Data[[#This Row],[Units_Sold]]</f>
        <v>9.5238095238095247E-3</v>
      </c>
      <c r="W215" s="21">
        <f>Clean_Data[[#This Row],[Revenue_EUR]]/Clean_Data[[#This Row],[Marketing_Spend_EUR]]</f>
        <v>37.674312020880855</v>
      </c>
    </row>
    <row r="216" spans="1:23">
      <c r="A216" s="17">
        <v>44986</v>
      </c>
      <c r="B216">
        <v>2023</v>
      </c>
      <c r="C216" s="16" t="s">
        <v>94</v>
      </c>
      <c r="D216" s="16" t="s">
        <v>88</v>
      </c>
      <c r="E216" s="16" t="s">
        <v>87</v>
      </c>
      <c r="F216" s="16" t="s">
        <v>83</v>
      </c>
      <c r="G216" s="16" t="s">
        <v>80</v>
      </c>
      <c r="H216">
        <v>4578.63</v>
      </c>
      <c r="I216">
        <v>4114.09</v>
      </c>
      <c r="J216">
        <v>33</v>
      </c>
      <c r="K216">
        <v>30</v>
      </c>
      <c r="L216">
        <v>2650.97</v>
      </c>
      <c r="M216">
        <v>267.76</v>
      </c>
      <c r="N216">
        <v>72435.91</v>
      </c>
      <c r="O216">
        <v>584</v>
      </c>
      <c r="P216">
        <v>0</v>
      </c>
      <c r="Q216">
        <v>1</v>
      </c>
      <c r="R216" s="25">
        <f>Clean_Data[[#This Row],[Revenue_EUR]]/Clean_Data[[#This Row],[Units_Sold]]</f>
        <v>138.74636363636364</v>
      </c>
      <c r="S216" s="19">
        <f>Clean_Data[[#This Row],[Gross_Profit_EUR]]/Clean_Data[[#This Row],[Revenue_EUR]]</f>
        <v>0.57898760109465053</v>
      </c>
      <c r="T216" s="19">
        <f>Clean_Data[[#This Row],[Revenue_EUR]]/Clean_Data[[#This Row],[Revenue_Target_EUR]]</f>
        <v>1.1129143990530106</v>
      </c>
      <c r="U216" s="19">
        <f>Clean_Data[[#This Row],[Revenue_EUR]]/Clean_Data[[#This Row],[Market_Revenue_EUR]]</f>
        <v>6.3209394345981162E-2</v>
      </c>
      <c r="V216" s="19">
        <f>Clean_Data[[#This Row],[Returns_Units]]/Clean_Data[[#This Row],[Units_Sold]]</f>
        <v>3.0303030303030304E-2</v>
      </c>
      <c r="W216" s="21">
        <f>Clean_Data[[#This Row],[Revenue_EUR]]/Clean_Data[[#This Row],[Marketing_Spend_EUR]]</f>
        <v>17.099753510606515</v>
      </c>
    </row>
    <row r="217" spans="1:23">
      <c r="A217" s="17">
        <v>44986</v>
      </c>
      <c r="B217">
        <v>2023</v>
      </c>
      <c r="C217" s="16" t="s">
        <v>94</v>
      </c>
      <c r="D217" s="16" t="s">
        <v>88</v>
      </c>
      <c r="E217" s="16" t="s">
        <v>87</v>
      </c>
      <c r="F217" s="16" t="s">
        <v>83</v>
      </c>
      <c r="G217" s="16" t="s">
        <v>81</v>
      </c>
      <c r="H217">
        <v>8568.51</v>
      </c>
      <c r="I217">
        <v>8405.34</v>
      </c>
      <c r="J217">
        <v>75</v>
      </c>
      <c r="K217">
        <v>74</v>
      </c>
      <c r="L217">
        <v>4465.68</v>
      </c>
      <c r="M217">
        <v>279.36</v>
      </c>
      <c r="N217">
        <v>110242.15</v>
      </c>
      <c r="O217">
        <v>980</v>
      </c>
      <c r="P217">
        <v>0</v>
      </c>
      <c r="Q217">
        <v>2</v>
      </c>
      <c r="R217" s="25">
        <f>Clean_Data[[#This Row],[Revenue_EUR]]/Clean_Data[[#This Row],[Units_Sold]]</f>
        <v>114.24680000000001</v>
      </c>
      <c r="S217" s="19">
        <f>Clean_Data[[#This Row],[Gross_Profit_EUR]]/Clean_Data[[#This Row],[Revenue_EUR]]</f>
        <v>0.52117345956298122</v>
      </c>
      <c r="T217" s="19">
        <f>Clean_Data[[#This Row],[Revenue_EUR]]/Clean_Data[[#This Row],[Revenue_Target_EUR]]</f>
        <v>1.0194126590952894</v>
      </c>
      <c r="U217" s="19">
        <f>Clean_Data[[#This Row],[Revenue_EUR]]/Clean_Data[[#This Row],[Market_Revenue_EUR]]</f>
        <v>7.7724445686155441E-2</v>
      </c>
      <c r="V217" s="19">
        <f>Clean_Data[[#This Row],[Returns_Units]]/Clean_Data[[#This Row],[Units_Sold]]</f>
        <v>2.6666666666666668E-2</v>
      </c>
      <c r="W217" s="21">
        <f>Clean_Data[[#This Row],[Revenue_EUR]]/Clean_Data[[#This Row],[Marketing_Spend_EUR]]</f>
        <v>30.671928694158076</v>
      </c>
    </row>
    <row r="218" spans="1:23">
      <c r="A218" s="17">
        <v>44986</v>
      </c>
      <c r="B218">
        <v>2023</v>
      </c>
      <c r="C218" s="16" t="s">
        <v>94</v>
      </c>
      <c r="D218" s="16" t="s">
        <v>89</v>
      </c>
      <c r="E218" s="16" t="s">
        <v>85</v>
      </c>
      <c r="F218" s="16" t="s">
        <v>77</v>
      </c>
      <c r="G218" s="16" t="s">
        <v>78</v>
      </c>
      <c r="H218">
        <v>241003.01</v>
      </c>
      <c r="I218">
        <v>250089.24</v>
      </c>
      <c r="J218">
        <v>3347</v>
      </c>
      <c r="K218">
        <v>3481</v>
      </c>
      <c r="L218">
        <v>137348.5</v>
      </c>
      <c r="M218">
        <v>4236.09</v>
      </c>
      <c r="N218">
        <v>1716602.45</v>
      </c>
      <c r="O218">
        <v>25198</v>
      </c>
      <c r="P218">
        <v>11</v>
      </c>
      <c r="Q218">
        <v>59</v>
      </c>
      <c r="R218" s="25">
        <f>Clean_Data[[#This Row],[Revenue_EUR]]/Clean_Data[[#This Row],[Units_Sold]]</f>
        <v>72.005679713175979</v>
      </c>
      <c r="S218" s="19">
        <f>Clean_Data[[#This Row],[Gross_Profit_EUR]]/Clean_Data[[#This Row],[Revenue_EUR]]</f>
        <v>0.56990367049772528</v>
      </c>
      <c r="T218" s="19">
        <f>Clean_Data[[#This Row],[Revenue_EUR]]/Clean_Data[[#This Row],[Revenue_Target_EUR]]</f>
        <v>0.96366804905321002</v>
      </c>
      <c r="U218" s="19">
        <f>Clean_Data[[#This Row],[Revenue_EUR]]/Clean_Data[[#This Row],[Market_Revenue_EUR]]</f>
        <v>0.14039535478933984</v>
      </c>
      <c r="V218" s="19">
        <f>Clean_Data[[#This Row],[Returns_Units]]/Clean_Data[[#This Row],[Units_Sold]]</f>
        <v>1.7627726322079474E-2</v>
      </c>
      <c r="W218" s="21">
        <f>Clean_Data[[#This Row],[Revenue_EUR]]/Clean_Data[[#This Row],[Marketing_Spend_EUR]]</f>
        <v>56.892797367383601</v>
      </c>
    </row>
    <row r="219" spans="1:23">
      <c r="A219" s="17">
        <v>44986</v>
      </c>
      <c r="B219">
        <v>2023</v>
      </c>
      <c r="C219" s="16" t="s">
        <v>94</v>
      </c>
      <c r="D219" s="16" t="s">
        <v>89</v>
      </c>
      <c r="E219" s="16" t="s">
        <v>85</v>
      </c>
      <c r="F219" s="16" t="s">
        <v>77</v>
      </c>
      <c r="G219" s="16" t="s">
        <v>79</v>
      </c>
      <c r="H219">
        <v>231681.62</v>
      </c>
      <c r="I219">
        <v>226483.08</v>
      </c>
      <c r="J219">
        <v>1324</v>
      </c>
      <c r="K219">
        <v>1318</v>
      </c>
      <c r="L219">
        <v>151104.54999999999</v>
      </c>
      <c r="M219">
        <v>5419.58</v>
      </c>
      <c r="N219">
        <v>1337391.6100000001</v>
      </c>
      <c r="O219">
        <v>8681</v>
      </c>
      <c r="P219">
        <v>12</v>
      </c>
      <c r="Q219">
        <v>15</v>
      </c>
      <c r="R219" s="25">
        <f>Clean_Data[[#This Row],[Revenue_EUR]]/Clean_Data[[#This Row],[Units_Sold]]</f>
        <v>174.9861178247734</v>
      </c>
      <c r="S219" s="19">
        <f>Clean_Data[[#This Row],[Gross_Profit_EUR]]/Clean_Data[[#This Row],[Revenue_EUR]]</f>
        <v>0.65220775821577903</v>
      </c>
      <c r="T219" s="19">
        <f>Clean_Data[[#This Row],[Revenue_EUR]]/Clean_Data[[#This Row],[Revenue_Target_EUR]]</f>
        <v>1.0229533261380939</v>
      </c>
      <c r="U219" s="19">
        <f>Clean_Data[[#This Row],[Revenue_EUR]]/Clean_Data[[#This Row],[Market_Revenue_EUR]]</f>
        <v>0.17323394155284105</v>
      </c>
      <c r="V219" s="19">
        <f>Clean_Data[[#This Row],[Returns_Units]]/Clean_Data[[#This Row],[Units_Sold]]</f>
        <v>1.1329305135951661E-2</v>
      </c>
      <c r="W219" s="21">
        <f>Clean_Data[[#This Row],[Revenue_EUR]]/Clean_Data[[#This Row],[Marketing_Spend_EUR]]</f>
        <v>42.748998999922506</v>
      </c>
    </row>
    <row r="220" spans="1:23">
      <c r="A220" s="17">
        <v>44986</v>
      </c>
      <c r="B220">
        <v>2023</v>
      </c>
      <c r="C220" s="16" t="s">
        <v>94</v>
      </c>
      <c r="D220" s="16" t="s">
        <v>89</v>
      </c>
      <c r="E220" s="16" t="s">
        <v>85</v>
      </c>
      <c r="F220" s="16" t="s">
        <v>77</v>
      </c>
      <c r="G220" s="16" t="s">
        <v>80</v>
      </c>
      <c r="H220">
        <v>48372.95</v>
      </c>
      <c r="I220">
        <v>44046.18</v>
      </c>
      <c r="J220">
        <v>346</v>
      </c>
      <c r="K220">
        <v>309</v>
      </c>
      <c r="L220">
        <v>33376.019999999997</v>
      </c>
      <c r="M220">
        <v>2684.16</v>
      </c>
      <c r="N220">
        <v>388574.81</v>
      </c>
      <c r="O220">
        <v>3058</v>
      </c>
      <c r="P220">
        <v>2</v>
      </c>
      <c r="Q220">
        <v>4</v>
      </c>
      <c r="R220" s="25">
        <f>Clean_Data[[#This Row],[Revenue_EUR]]/Clean_Data[[#This Row],[Units_Sold]]</f>
        <v>139.80621387283236</v>
      </c>
      <c r="S220" s="19">
        <f>Clean_Data[[#This Row],[Gross_Profit_EUR]]/Clean_Data[[#This Row],[Revenue_EUR]]</f>
        <v>0.68997280504910286</v>
      </c>
      <c r="T220" s="19">
        <f>Clean_Data[[#This Row],[Revenue_EUR]]/Clean_Data[[#This Row],[Revenue_Target_EUR]]</f>
        <v>1.0982325822579846</v>
      </c>
      <c r="U220" s="19">
        <f>Clean_Data[[#This Row],[Revenue_EUR]]/Clean_Data[[#This Row],[Market_Revenue_EUR]]</f>
        <v>0.12448812623751909</v>
      </c>
      <c r="V220" s="19">
        <f>Clean_Data[[#This Row],[Returns_Units]]/Clean_Data[[#This Row],[Units_Sold]]</f>
        <v>1.1560693641618497E-2</v>
      </c>
      <c r="W220" s="21">
        <f>Clean_Data[[#This Row],[Revenue_EUR]]/Clean_Data[[#This Row],[Marketing_Spend_EUR]]</f>
        <v>18.021634328803053</v>
      </c>
    </row>
    <row r="221" spans="1:23">
      <c r="A221" s="17">
        <v>44986</v>
      </c>
      <c r="B221">
        <v>2023</v>
      </c>
      <c r="C221" s="16" t="s">
        <v>94</v>
      </c>
      <c r="D221" s="16" t="s">
        <v>89</v>
      </c>
      <c r="E221" s="16" t="s">
        <v>85</v>
      </c>
      <c r="F221" s="16" t="s">
        <v>77</v>
      </c>
      <c r="G221" s="16" t="s">
        <v>81</v>
      </c>
      <c r="H221">
        <v>98611.7</v>
      </c>
      <c r="I221">
        <v>94266.8</v>
      </c>
      <c r="J221">
        <v>857</v>
      </c>
      <c r="K221">
        <v>810</v>
      </c>
      <c r="L221">
        <v>60819.01</v>
      </c>
      <c r="M221">
        <v>3141.46</v>
      </c>
      <c r="N221">
        <v>627205.65</v>
      </c>
      <c r="O221">
        <v>6056</v>
      </c>
      <c r="P221">
        <v>5</v>
      </c>
      <c r="Q221">
        <v>7</v>
      </c>
      <c r="R221" s="25">
        <f>Clean_Data[[#This Row],[Revenue_EUR]]/Clean_Data[[#This Row],[Units_Sold]]</f>
        <v>115.0661610268378</v>
      </c>
      <c r="S221" s="19">
        <f>Clean_Data[[#This Row],[Gross_Profit_EUR]]/Clean_Data[[#This Row],[Revenue_EUR]]</f>
        <v>0.61675247460494043</v>
      </c>
      <c r="T221" s="19">
        <f>Clean_Data[[#This Row],[Revenue_EUR]]/Clean_Data[[#This Row],[Revenue_Target_EUR]]</f>
        <v>1.0460915189653197</v>
      </c>
      <c r="U221" s="19">
        <f>Clean_Data[[#This Row],[Revenue_EUR]]/Clean_Data[[#This Row],[Market_Revenue_EUR]]</f>
        <v>0.15722387067144564</v>
      </c>
      <c r="V221" s="19">
        <f>Clean_Data[[#This Row],[Returns_Units]]/Clean_Data[[#This Row],[Units_Sold]]</f>
        <v>8.1680280046674443E-3</v>
      </c>
      <c r="W221" s="21">
        <f>Clean_Data[[#This Row],[Revenue_EUR]]/Clean_Data[[#This Row],[Marketing_Spend_EUR]]</f>
        <v>31.390404461619756</v>
      </c>
    </row>
    <row r="222" spans="1:23">
      <c r="A222" s="17">
        <v>44986</v>
      </c>
      <c r="B222">
        <v>2023</v>
      </c>
      <c r="C222" s="16" t="s">
        <v>94</v>
      </c>
      <c r="D222" s="16" t="s">
        <v>89</v>
      </c>
      <c r="E222" s="16" t="s">
        <v>85</v>
      </c>
      <c r="F222" s="16" t="s">
        <v>82</v>
      </c>
      <c r="G222" s="16" t="s">
        <v>78</v>
      </c>
      <c r="H222">
        <v>188408.23</v>
      </c>
      <c r="I222">
        <v>186849.16</v>
      </c>
      <c r="J222">
        <v>2617</v>
      </c>
      <c r="K222">
        <v>2616</v>
      </c>
      <c r="L222">
        <v>98977.74</v>
      </c>
      <c r="M222">
        <v>3529.23</v>
      </c>
      <c r="N222">
        <v>1478361.71</v>
      </c>
      <c r="O222">
        <v>22771</v>
      </c>
      <c r="P222">
        <v>8</v>
      </c>
      <c r="Q222">
        <v>30</v>
      </c>
      <c r="R222" s="25">
        <f>Clean_Data[[#This Row],[Revenue_EUR]]/Clean_Data[[#This Row],[Units_Sold]]</f>
        <v>71.993974016048909</v>
      </c>
      <c r="S222" s="19">
        <f>Clean_Data[[#This Row],[Gross_Profit_EUR]]/Clean_Data[[#This Row],[Revenue_EUR]]</f>
        <v>0.5253366055187717</v>
      </c>
      <c r="T222" s="19">
        <f>Clean_Data[[#This Row],[Revenue_EUR]]/Clean_Data[[#This Row],[Revenue_Target_EUR]]</f>
        <v>1.0083440032590996</v>
      </c>
      <c r="U222" s="19">
        <f>Clean_Data[[#This Row],[Revenue_EUR]]/Clean_Data[[#This Row],[Market_Revenue_EUR]]</f>
        <v>0.12744393251364716</v>
      </c>
      <c r="V222" s="19">
        <f>Clean_Data[[#This Row],[Returns_Units]]/Clean_Data[[#This Row],[Units_Sold]]</f>
        <v>1.1463507833397019E-2</v>
      </c>
      <c r="W222" s="21">
        <f>Clean_Data[[#This Row],[Revenue_EUR]]/Clean_Data[[#This Row],[Marketing_Spend_EUR]]</f>
        <v>53.385081165013332</v>
      </c>
    </row>
    <row r="223" spans="1:23">
      <c r="A223" s="17">
        <v>44986</v>
      </c>
      <c r="B223">
        <v>2023</v>
      </c>
      <c r="C223" s="16" t="s">
        <v>94</v>
      </c>
      <c r="D223" s="16" t="s">
        <v>89</v>
      </c>
      <c r="E223" s="16" t="s">
        <v>85</v>
      </c>
      <c r="F223" s="16" t="s">
        <v>82</v>
      </c>
      <c r="G223" s="16" t="s">
        <v>79</v>
      </c>
      <c r="H223">
        <v>189389.43</v>
      </c>
      <c r="I223">
        <v>177798.36</v>
      </c>
      <c r="J223">
        <v>1082</v>
      </c>
      <c r="K223">
        <v>1026</v>
      </c>
      <c r="L223">
        <v>115749.41</v>
      </c>
      <c r="M223">
        <v>4535.18</v>
      </c>
      <c r="N223">
        <v>1234794.6100000001</v>
      </c>
      <c r="O223">
        <v>7449</v>
      </c>
      <c r="P223">
        <v>8</v>
      </c>
      <c r="Q223">
        <v>18</v>
      </c>
      <c r="R223" s="25">
        <f>Clean_Data[[#This Row],[Revenue_EUR]]/Clean_Data[[#This Row],[Units_Sold]]</f>
        <v>175.03644177449166</v>
      </c>
      <c r="S223" s="19">
        <f>Clean_Data[[#This Row],[Gross_Profit_EUR]]/Clean_Data[[#This Row],[Revenue_EUR]]</f>
        <v>0.61117143654743566</v>
      </c>
      <c r="T223" s="19">
        <f>Clean_Data[[#This Row],[Revenue_EUR]]/Clean_Data[[#This Row],[Revenue_Target_EUR]]</f>
        <v>1.0651922211205997</v>
      </c>
      <c r="U223" s="19">
        <f>Clean_Data[[#This Row],[Revenue_EUR]]/Clean_Data[[#This Row],[Market_Revenue_EUR]]</f>
        <v>0.15337727300251172</v>
      </c>
      <c r="V223" s="19">
        <f>Clean_Data[[#This Row],[Returns_Units]]/Clean_Data[[#This Row],[Units_Sold]]</f>
        <v>1.6635859519408502E-2</v>
      </c>
      <c r="W223" s="21">
        <f>Clean_Data[[#This Row],[Revenue_EUR]]/Clean_Data[[#This Row],[Marketing_Spend_EUR]]</f>
        <v>41.760069060103454</v>
      </c>
    </row>
    <row r="224" spans="1:23">
      <c r="A224" s="17">
        <v>44986</v>
      </c>
      <c r="B224">
        <v>2023</v>
      </c>
      <c r="C224" s="16" t="s">
        <v>94</v>
      </c>
      <c r="D224" s="16" t="s">
        <v>89</v>
      </c>
      <c r="E224" s="16" t="s">
        <v>85</v>
      </c>
      <c r="F224" s="16" t="s">
        <v>82</v>
      </c>
      <c r="G224" s="16" t="s">
        <v>80</v>
      </c>
      <c r="H224">
        <v>42507.77</v>
      </c>
      <c r="I224">
        <v>41375.660000000003</v>
      </c>
      <c r="J224">
        <v>304</v>
      </c>
      <c r="K224">
        <v>293</v>
      </c>
      <c r="L224">
        <v>26922.23</v>
      </c>
      <c r="M224">
        <v>2412.84</v>
      </c>
      <c r="N224">
        <v>358383.51</v>
      </c>
      <c r="O224">
        <v>2645</v>
      </c>
      <c r="P224">
        <v>2</v>
      </c>
      <c r="Q224">
        <v>6</v>
      </c>
      <c r="R224" s="25">
        <f>Clean_Data[[#This Row],[Revenue_EUR]]/Clean_Data[[#This Row],[Units_Sold]]</f>
        <v>139.82819078947367</v>
      </c>
      <c r="S224" s="19">
        <f>Clean_Data[[#This Row],[Gross_Profit_EUR]]/Clean_Data[[#This Row],[Revenue_EUR]]</f>
        <v>0.63334844429618398</v>
      </c>
      <c r="T224" s="19">
        <f>Clean_Data[[#This Row],[Revenue_EUR]]/Clean_Data[[#This Row],[Revenue_Target_EUR]]</f>
        <v>1.0273617387613876</v>
      </c>
      <c r="U224" s="19">
        <f>Clean_Data[[#This Row],[Revenue_EUR]]/Clean_Data[[#This Row],[Market_Revenue_EUR]]</f>
        <v>0.11860972621201236</v>
      </c>
      <c r="V224" s="19">
        <f>Clean_Data[[#This Row],[Returns_Units]]/Clean_Data[[#This Row],[Units_Sold]]</f>
        <v>1.9736842105263157E-2</v>
      </c>
      <c r="W224" s="21">
        <f>Clean_Data[[#This Row],[Revenue_EUR]]/Clean_Data[[#This Row],[Marketing_Spend_EUR]]</f>
        <v>17.617318181064636</v>
      </c>
    </row>
    <row r="225" spans="1:23">
      <c r="A225" s="17">
        <v>44986</v>
      </c>
      <c r="B225">
        <v>2023</v>
      </c>
      <c r="C225" s="16" t="s">
        <v>94</v>
      </c>
      <c r="D225" s="16" t="s">
        <v>89</v>
      </c>
      <c r="E225" s="16" t="s">
        <v>85</v>
      </c>
      <c r="F225" s="16" t="s">
        <v>82</v>
      </c>
      <c r="G225" s="16" t="s">
        <v>81</v>
      </c>
      <c r="H225">
        <v>83379.44</v>
      </c>
      <c r="I225">
        <v>82775.570000000007</v>
      </c>
      <c r="J225">
        <v>725</v>
      </c>
      <c r="K225">
        <v>717</v>
      </c>
      <c r="L225">
        <v>48420.85</v>
      </c>
      <c r="M225">
        <v>2499.19</v>
      </c>
      <c r="N225">
        <v>563357.96</v>
      </c>
      <c r="O225">
        <v>5372</v>
      </c>
      <c r="P225">
        <v>4</v>
      </c>
      <c r="Q225">
        <v>14</v>
      </c>
      <c r="R225" s="25">
        <f>Clean_Data[[#This Row],[Revenue_EUR]]/Clean_Data[[#This Row],[Units_Sold]]</f>
        <v>115.00612413793104</v>
      </c>
      <c r="S225" s="19">
        <f>Clean_Data[[#This Row],[Gross_Profit_EUR]]/Clean_Data[[#This Row],[Revenue_EUR]]</f>
        <v>0.58072889431735208</v>
      </c>
      <c r="T225" s="19">
        <f>Clean_Data[[#This Row],[Revenue_EUR]]/Clean_Data[[#This Row],[Revenue_Target_EUR]]</f>
        <v>1.0072952683986349</v>
      </c>
      <c r="U225" s="19">
        <f>Clean_Data[[#This Row],[Revenue_EUR]]/Clean_Data[[#This Row],[Market_Revenue_EUR]]</f>
        <v>0.148004370081147</v>
      </c>
      <c r="V225" s="19">
        <f>Clean_Data[[#This Row],[Returns_Units]]/Clean_Data[[#This Row],[Units_Sold]]</f>
        <v>1.9310344827586208E-2</v>
      </c>
      <c r="W225" s="21">
        <f>Clean_Data[[#This Row],[Revenue_EUR]]/Clean_Data[[#This Row],[Marketing_Spend_EUR]]</f>
        <v>33.362585477694772</v>
      </c>
    </row>
    <row r="226" spans="1:23">
      <c r="A226" s="17">
        <v>44986</v>
      </c>
      <c r="B226">
        <v>2023</v>
      </c>
      <c r="C226" s="16" t="s">
        <v>94</v>
      </c>
      <c r="D226" s="16" t="s">
        <v>89</v>
      </c>
      <c r="E226" s="16" t="s">
        <v>85</v>
      </c>
      <c r="F226" s="16" t="s">
        <v>83</v>
      </c>
      <c r="G226" s="16" t="s">
        <v>78</v>
      </c>
      <c r="H226">
        <v>19616.11</v>
      </c>
      <c r="I226">
        <v>19876.79</v>
      </c>
      <c r="J226">
        <v>272</v>
      </c>
      <c r="K226">
        <v>281</v>
      </c>
      <c r="L226">
        <v>9287.0300000000007</v>
      </c>
      <c r="M226">
        <v>371.06</v>
      </c>
      <c r="N226">
        <v>210680.2</v>
      </c>
      <c r="O226">
        <v>3046</v>
      </c>
      <c r="P226">
        <v>1</v>
      </c>
      <c r="Q226">
        <v>8</v>
      </c>
      <c r="R226" s="25">
        <f>Clean_Data[[#This Row],[Revenue_EUR]]/Clean_Data[[#This Row],[Units_Sold]]</f>
        <v>72.118051470588242</v>
      </c>
      <c r="S226" s="19">
        <f>Clean_Data[[#This Row],[Gross_Profit_EUR]]/Clean_Data[[#This Row],[Revenue_EUR]]</f>
        <v>0.47343892341549881</v>
      </c>
      <c r="T226" s="19">
        <f>Clean_Data[[#This Row],[Revenue_EUR]]/Clean_Data[[#This Row],[Revenue_Target_EUR]]</f>
        <v>0.9868852063134943</v>
      </c>
      <c r="U226" s="19">
        <f>Clean_Data[[#This Row],[Revenue_EUR]]/Clean_Data[[#This Row],[Market_Revenue_EUR]]</f>
        <v>9.3108464867605018E-2</v>
      </c>
      <c r="V226" s="19">
        <f>Clean_Data[[#This Row],[Returns_Units]]/Clean_Data[[#This Row],[Units_Sold]]</f>
        <v>2.9411764705882353E-2</v>
      </c>
      <c r="W226" s="21">
        <f>Clean_Data[[#This Row],[Revenue_EUR]]/Clean_Data[[#This Row],[Marketing_Spend_EUR]]</f>
        <v>52.8650622540829</v>
      </c>
    </row>
    <row r="227" spans="1:23">
      <c r="A227" s="17">
        <v>44986</v>
      </c>
      <c r="B227">
        <v>2023</v>
      </c>
      <c r="C227" s="16" t="s">
        <v>94</v>
      </c>
      <c r="D227" s="16" t="s">
        <v>89</v>
      </c>
      <c r="E227" s="16" t="s">
        <v>85</v>
      </c>
      <c r="F227" s="16" t="s">
        <v>83</v>
      </c>
      <c r="G227" s="16" t="s">
        <v>79</v>
      </c>
      <c r="H227">
        <v>20233.34</v>
      </c>
      <c r="I227">
        <v>18810.689999999999</v>
      </c>
      <c r="J227">
        <v>116</v>
      </c>
      <c r="K227">
        <v>106</v>
      </c>
      <c r="L227">
        <v>11374.79</v>
      </c>
      <c r="M227">
        <v>511.63</v>
      </c>
      <c r="N227">
        <v>172179.33</v>
      </c>
      <c r="O227">
        <v>1012</v>
      </c>
      <c r="P227">
        <v>1</v>
      </c>
      <c r="Q227">
        <v>3</v>
      </c>
      <c r="R227" s="25">
        <f>Clean_Data[[#This Row],[Revenue_EUR]]/Clean_Data[[#This Row],[Units_Sold]]</f>
        <v>174.4253448275862</v>
      </c>
      <c r="S227" s="19">
        <f>Clean_Data[[#This Row],[Gross_Profit_EUR]]/Clean_Data[[#This Row],[Revenue_EUR]]</f>
        <v>0.56218053964397374</v>
      </c>
      <c r="T227" s="19">
        <f>Clean_Data[[#This Row],[Revenue_EUR]]/Clean_Data[[#This Row],[Revenue_Target_EUR]]</f>
        <v>1.075629867910215</v>
      </c>
      <c r="U227" s="19">
        <f>Clean_Data[[#This Row],[Revenue_EUR]]/Clean_Data[[#This Row],[Market_Revenue_EUR]]</f>
        <v>0.11751317652356993</v>
      </c>
      <c r="V227" s="19">
        <f>Clean_Data[[#This Row],[Returns_Units]]/Clean_Data[[#This Row],[Units_Sold]]</f>
        <v>2.5862068965517241E-2</v>
      </c>
      <c r="W227" s="21">
        <f>Clean_Data[[#This Row],[Revenue_EUR]]/Clean_Data[[#This Row],[Marketing_Spend_EUR]]</f>
        <v>39.546820944823409</v>
      </c>
    </row>
    <row r="228" spans="1:23">
      <c r="A228" s="17">
        <v>44986</v>
      </c>
      <c r="B228">
        <v>2023</v>
      </c>
      <c r="C228" s="16" t="s">
        <v>94</v>
      </c>
      <c r="D228" s="16" t="s">
        <v>89</v>
      </c>
      <c r="E228" s="16" t="s">
        <v>85</v>
      </c>
      <c r="F228" s="16" t="s">
        <v>83</v>
      </c>
      <c r="G228" s="16" t="s">
        <v>80</v>
      </c>
      <c r="H228">
        <v>4318.38</v>
      </c>
      <c r="I228">
        <v>4138.9799999999996</v>
      </c>
      <c r="J228">
        <v>31</v>
      </c>
      <c r="K228">
        <v>30</v>
      </c>
      <c r="L228">
        <v>2525.0100000000002</v>
      </c>
      <c r="M228">
        <v>222.81</v>
      </c>
      <c r="N228">
        <v>51902.42</v>
      </c>
      <c r="O228">
        <v>412</v>
      </c>
      <c r="P228">
        <v>0</v>
      </c>
      <c r="Q228">
        <v>1</v>
      </c>
      <c r="R228" s="25">
        <f>Clean_Data[[#This Row],[Revenue_EUR]]/Clean_Data[[#This Row],[Units_Sold]]</f>
        <v>139.3025806451613</v>
      </c>
      <c r="S228" s="19">
        <f>Clean_Data[[#This Row],[Gross_Profit_EUR]]/Clean_Data[[#This Row],[Revenue_EUR]]</f>
        <v>0.58471232267655926</v>
      </c>
      <c r="T228" s="19">
        <f>Clean_Data[[#This Row],[Revenue_EUR]]/Clean_Data[[#This Row],[Revenue_Target_EUR]]</f>
        <v>1.0433440122928839</v>
      </c>
      <c r="U228" s="19">
        <f>Clean_Data[[#This Row],[Revenue_EUR]]/Clean_Data[[#This Row],[Market_Revenue_EUR]]</f>
        <v>8.3201900797689202E-2</v>
      </c>
      <c r="V228" s="19">
        <f>Clean_Data[[#This Row],[Returns_Units]]/Clean_Data[[#This Row],[Units_Sold]]</f>
        <v>3.2258064516129031E-2</v>
      </c>
      <c r="W228" s="21">
        <f>Clean_Data[[#This Row],[Revenue_EUR]]/Clean_Data[[#This Row],[Marketing_Spend_EUR]]</f>
        <v>19.381446075131279</v>
      </c>
    </row>
    <row r="229" spans="1:23">
      <c r="A229" s="17">
        <v>44986</v>
      </c>
      <c r="B229">
        <v>2023</v>
      </c>
      <c r="C229" s="16" t="s">
        <v>94</v>
      </c>
      <c r="D229" s="16" t="s">
        <v>89</v>
      </c>
      <c r="E229" s="16" t="s">
        <v>85</v>
      </c>
      <c r="F229" s="16" t="s">
        <v>83</v>
      </c>
      <c r="G229" s="16" t="s">
        <v>81</v>
      </c>
      <c r="H229">
        <v>8336.93</v>
      </c>
      <c r="I229">
        <v>8188.12</v>
      </c>
      <c r="J229">
        <v>72</v>
      </c>
      <c r="K229">
        <v>71</v>
      </c>
      <c r="L229">
        <v>4409.67</v>
      </c>
      <c r="M229">
        <v>249.08</v>
      </c>
      <c r="N229">
        <v>77335.88</v>
      </c>
      <c r="O229">
        <v>691</v>
      </c>
      <c r="P229">
        <v>0</v>
      </c>
      <c r="Q229">
        <v>1</v>
      </c>
      <c r="R229" s="25">
        <f>Clean_Data[[#This Row],[Revenue_EUR]]/Clean_Data[[#This Row],[Units_Sold]]</f>
        <v>115.79069444444445</v>
      </c>
      <c r="S229" s="19">
        <f>Clean_Data[[#This Row],[Gross_Profit_EUR]]/Clean_Data[[#This Row],[Revenue_EUR]]</f>
        <v>0.52893211290007236</v>
      </c>
      <c r="T229" s="19">
        <f>Clean_Data[[#This Row],[Revenue_EUR]]/Clean_Data[[#This Row],[Revenue_Target_EUR]]</f>
        <v>1.0181738909542117</v>
      </c>
      <c r="U229" s="19">
        <f>Clean_Data[[#This Row],[Revenue_EUR]]/Clean_Data[[#This Row],[Market_Revenue_EUR]]</f>
        <v>0.10780157929281983</v>
      </c>
      <c r="V229" s="19">
        <f>Clean_Data[[#This Row],[Returns_Units]]/Clean_Data[[#This Row],[Units_Sold]]</f>
        <v>1.3888888888888888E-2</v>
      </c>
      <c r="W229" s="21">
        <f>Clean_Data[[#This Row],[Revenue_EUR]]/Clean_Data[[#This Row],[Marketing_Spend_EUR]]</f>
        <v>33.470892885819815</v>
      </c>
    </row>
    <row r="230" spans="1:23">
      <c r="A230" s="17">
        <v>44986</v>
      </c>
      <c r="B230">
        <v>2023</v>
      </c>
      <c r="C230" s="16" t="s">
        <v>94</v>
      </c>
      <c r="D230" s="16" t="s">
        <v>90</v>
      </c>
      <c r="E230" s="16" t="s">
        <v>91</v>
      </c>
      <c r="F230" s="16" t="s">
        <v>77</v>
      </c>
      <c r="G230" s="16" t="s">
        <v>78</v>
      </c>
      <c r="H230">
        <v>187282.57</v>
      </c>
      <c r="I230">
        <v>179888.89</v>
      </c>
      <c r="J230">
        <v>2601</v>
      </c>
      <c r="K230">
        <v>2466</v>
      </c>
      <c r="L230">
        <v>106754.21</v>
      </c>
      <c r="M230">
        <v>3356.87</v>
      </c>
      <c r="N230">
        <v>2199405.3199999998</v>
      </c>
      <c r="O230">
        <v>32664</v>
      </c>
      <c r="P230">
        <v>8</v>
      </c>
      <c r="Q230">
        <v>54</v>
      </c>
      <c r="R230" s="25">
        <f>Clean_Data[[#This Row],[Revenue_EUR]]/Clean_Data[[#This Row],[Units_Sold]]</f>
        <v>72.004063821607076</v>
      </c>
      <c r="S230" s="19">
        <f>Clean_Data[[#This Row],[Gross_Profit_EUR]]/Clean_Data[[#This Row],[Revenue_EUR]]</f>
        <v>0.57001679334067235</v>
      </c>
      <c r="T230" s="19">
        <f>Clean_Data[[#This Row],[Revenue_EUR]]/Clean_Data[[#This Row],[Revenue_Target_EUR]]</f>
        <v>1.0411013709629315</v>
      </c>
      <c r="U230" s="19">
        <f>Clean_Data[[#This Row],[Revenue_EUR]]/Clean_Data[[#This Row],[Market_Revenue_EUR]]</f>
        <v>8.5151458122325552E-2</v>
      </c>
      <c r="V230" s="19">
        <f>Clean_Data[[#This Row],[Returns_Units]]/Clean_Data[[#This Row],[Units_Sold]]</f>
        <v>2.0761245674740483E-2</v>
      </c>
      <c r="W230" s="21">
        <f>Clean_Data[[#This Row],[Revenue_EUR]]/Clean_Data[[#This Row],[Marketing_Spend_EUR]]</f>
        <v>55.790831935702009</v>
      </c>
    </row>
    <row r="231" spans="1:23">
      <c r="A231" s="17">
        <v>44986</v>
      </c>
      <c r="B231">
        <v>2023</v>
      </c>
      <c r="C231" s="16" t="s">
        <v>94</v>
      </c>
      <c r="D231" s="16" t="s">
        <v>90</v>
      </c>
      <c r="E231" s="16" t="s">
        <v>91</v>
      </c>
      <c r="F231" s="16" t="s">
        <v>77</v>
      </c>
      <c r="G231" s="16" t="s">
        <v>79</v>
      </c>
      <c r="H231">
        <v>179803.79</v>
      </c>
      <c r="I231">
        <v>174038.72</v>
      </c>
      <c r="J231">
        <v>1027</v>
      </c>
      <c r="K231">
        <v>1014</v>
      </c>
      <c r="L231">
        <v>117926.37</v>
      </c>
      <c r="M231">
        <v>4368.57</v>
      </c>
      <c r="N231">
        <v>1703231.51</v>
      </c>
      <c r="O231">
        <v>9950</v>
      </c>
      <c r="P231">
        <v>8</v>
      </c>
      <c r="Q231">
        <v>10</v>
      </c>
      <c r="R231" s="25">
        <f>Clean_Data[[#This Row],[Revenue_EUR]]/Clean_Data[[#This Row],[Units_Sold]]</f>
        <v>175.07671859785785</v>
      </c>
      <c r="S231" s="19">
        <f>Clean_Data[[#This Row],[Gross_Profit_EUR]]/Clean_Data[[#This Row],[Revenue_EUR]]</f>
        <v>0.65586142539042136</v>
      </c>
      <c r="T231" s="19">
        <f>Clean_Data[[#This Row],[Revenue_EUR]]/Clean_Data[[#This Row],[Revenue_Target_EUR]]</f>
        <v>1.0331252148947085</v>
      </c>
      <c r="U231" s="19">
        <f>Clean_Data[[#This Row],[Revenue_EUR]]/Clean_Data[[#This Row],[Market_Revenue_EUR]]</f>
        <v>0.10556626562175332</v>
      </c>
      <c r="V231" s="19">
        <f>Clean_Data[[#This Row],[Returns_Units]]/Clean_Data[[#This Row],[Units_Sold]]</f>
        <v>9.7370983446932822E-3</v>
      </c>
      <c r="W231" s="21">
        <f>Clean_Data[[#This Row],[Revenue_EUR]]/Clean_Data[[#This Row],[Marketing_Spend_EUR]]</f>
        <v>41.158500378842511</v>
      </c>
    </row>
    <row r="232" spans="1:23">
      <c r="A232" s="17">
        <v>44986</v>
      </c>
      <c r="B232">
        <v>2023</v>
      </c>
      <c r="C232" s="16" t="s">
        <v>94</v>
      </c>
      <c r="D232" s="16" t="s">
        <v>90</v>
      </c>
      <c r="E232" s="16" t="s">
        <v>91</v>
      </c>
      <c r="F232" s="16" t="s">
        <v>77</v>
      </c>
      <c r="G232" s="16" t="s">
        <v>80</v>
      </c>
      <c r="H232">
        <v>47168.56</v>
      </c>
      <c r="I232">
        <v>42132.33</v>
      </c>
      <c r="J232">
        <v>337</v>
      </c>
      <c r="K232">
        <v>296</v>
      </c>
      <c r="L232">
        <v>32778.94</v>
      </c>
      <c r="M232">
        <v>2527.19</v>
      </c>
      <c r="N232">
        <v>503767.41</v>
      </c>
      <c r="O232">
        <v>3971</v>
      </c>
      <c r="P232">
        <v>2</v>
      </c>
      <c r="Q232">
        <v>3</v>
      </c>
      <c r="R232" s="25">
        <f>Clean_Data[[#This Row],[Revenue_EUR]]/Clean_Data[[#This Row],[Units_Sold]]</f>
        <v>139.96605341246291</v>
      </c>
      <c r="S232" s="19">
        <f>Clean_Data[[#This Row],[Gross_Profit_EUR]]/Clean_Data[[#This Row],[Revenue_EUR]]</f>
        <v>0.69493196315511863</v>
      </c>
      <c r="T232" s="19">
        <f>Clean_Data[[#This Row],[Revenue_EUR]]/Clean_Data[[#This Row],[Revenue_Target_EUR]]</f>
        <v>1.1195336218053926</v>
      </c>
      <c r="U232" s="19">
        <f>Clean_Data[[#This Row],[Revenue_EUR]]/Clean_Data[[#This Row],[Market_Revenue_EUR]]</f>
        <v>9.3631622577570073E-2</v>
      </c>
      <c r="V232" s="19">
        <f>Clean_Data[[#This Row],[Returns_Units]]/Clean_Data[[#This Row],[Units_Sold]]</f>
        <v>8.9020771513353119E-3</v>
      </c>
      <c r="W232" s="21">
        <f>Clean_Data[[#This Row],[Revenue_EUR]]/Clean_Data[[#This Row],[Marketing_Spend_EUR]]</f>
        <v>18.66442966298537</v>
      </c>
    </row>
    <row r="233" spans="1:23">
      <c r="A233" s="17">
        <v>44986</v>
      </c>
      <c r="B233">
        <v>2023</v>
      </c>
      <c r="C233" s="16" t="s">
        <v>94</v>
      </c>
      <c r="D233" s="16" t="s">
        <v>90</v>
      </c>
      <c r="E233" s="16" t="s">
        <v>91</v>
      </c>
      <c r="F233" s="16" t="s">
        <v>77</v>
      </c>
      <c r="G233" s="16" t="s">
        <v>81</v>
      </c>
      <c r="H233">
        <v>76272.509999999995</v>
      </c>
      <c r="I233">
        <v>71086.53</v>
      </c>
      <c r="J233">
        <v>663</v>
      </c>
      <c r="K233">
        <v>629</v>
      </c>
      <c r="L233">
        <v>47476.36</v>
      </c>
      <c r="M233">
        <v>2129.11</v>
      </c>
      <c r="N233">
        <v>783846.35</v>
      </c>
      <c r="O233">
        <v>7209</v>
      </c>
      <c r="P233">
        <v>4</v>
      </c>
      <c r="Q233">
        <v>10</v>
      </c>
      <c r="R233" s="25">
        <f>Clean_Data[[#This Row],[Revenue_EUR]]/Clean_Data[[#This Row],[Units_Sold]]</f>
        <v>115.04149321266968</v>
      </c>
      <c r="S233" s="19">
        <f>Clean_Data[[#This Row],[Gross_Profit_EUR]]/Clean_Data[[#This Row],[Revenue_EUR]]</f>
        <v>0.62245702940679415</v>
      </c>
      <c r="T233" s="19">
        <f>Clean_Data[[#This Row],[Revenue_EUR]]/Clean_Data[[#This Row],[Revenue_Target_EUR]]</f>
        <v>1.0729530615715803</v>
      </c>
      <c r="U233" s="19">
        <f>Clean_Data[[#This Row],[Revenue_EUR]]/Clean_Data[[#This Row],[Market_Revenue_EUR]]</f>
        <v>9.7305434923566331E-2</v>
      </c>
      <c r="V233" s="19">
        <f>Clean_Data[[#This Row],[Returns_Units]]/Clean_Data[[#This Row],[Units_Sold]]</f>
        <v>1.5082956259426848E-2</v>
      </c>
      <c r="W233" s="21">
        <f>Clean_Data[[#This Row],[Revenue_EUR]]/Clean_Data[[#This Row],[Marketing_Spend_EUR]]</f>
        <v>35.823658711856126</v>
      </c>
    </row>
    <row r="234" spans="1:23">
      <c r="A234" s="17">
        <v>44986</v>
      </c>
      <c r="B234">
        <v>2023</v>
      </c>
      <c r="C234" s="16" t="s">
        <v>94</v>
      </c>
      <c r="D234" s="16" t="s">
        <v>90</v>
      </c>
      <c r="E234" s="16" t="s">
        <v>91</v>
      </c>
      <c r="F234" s="16" t="s">
        <v>82</v>
      </c>
      <c r="G234" s="16" t="s">
        <v>78</v>
      </c>
      <c r="H234">
        <v>159861</v>
      </c>
      <c r="I234">
        <v>155973.57999999999</v>
      </c>
      <c r="J234">
        <v>2220</v>
      </c>
      <c r="K234">
        <v>2206</v>
      </c>
      <c r="L234">
        <v>84543.05</v>
      </c>
      <c r="M234">
        <v>3145.97</v>
      </c>
      <c r="N234">
        <v>1937128.3</v>
      </c>
      <c r="O234">
        <v>29996</v>
      </c>
      <c r="P234">
        <v>6</v>
      </c>
      <c r="Q234">
        <v>42</v>
      </c>
      <c r="R234" s="25">
        <f>Clean_Data[[#This Row],[Revenue_EUR]]/Clean_Data[[#This Row],[Units_Sold]]</f>
        <v>72.009459459459464</v>
      </c>
      <c r="S234" s="19">
        <f>Clean_Data[[#This Row],[Gross_Profit_EUR]]/Clean_Data[[#This Row],[Revenue_EUR]]</f>
        <v>0.52885350398158404</v>
      </c>
      <c r="T234" s="19">
        <f>Clean_Data[[#This Row],[Revenue_EUR]]/Clean_Data[[#This Row],[Revenue_Target_EUR]]</f>
        <v>1.0249235800063063</v>
      </c>
      <c r="U234" s="19">
        <f>Clean_Data[[#This Row],[Revenue_EUR]]/Clean_Data[[#This Row],[Market_Revenue_EUR]]</f>
        <v>8.2524735196940743E-2</v>
      </c>
      <c r="V234" s="19">
        <f>Clean_Data[[#This Row],[Returns_Units]]/Clean_Data[[#This Row],[Units_Sold]]</f>
        <v>1.891891891891892E-2</v>
      </c>
      <c r="W234" s="21">
        <f>Clean_Data[[#This Row],[Revenue_EUR]]/Clean_Data[[#This Row],[Marketing_Spend_EUR]]</f>
        <v>50.814534150039577</v>
      </c>
    </row>
    <row r="235" spans="1:23">
      <c r="A235" s="17">
        <v>44986</v>
      </c>
      <c r="B235">
        <v>2023</v>
      </c>
      <c r="C235" s="16" t="s">
        <v>94</v>
      </c>
      <c r="D235" s="16" t="s">
        <v>90</v>
      </c>
      <c r="E235" s="16" t="s">
        <v>91</v>
      </c>
      <c r="F235" s="16" t="s">
        <v>82</v>
      </c>
      <c r="G235" s="16" t="s">
        <v>79</v>
      </c>
      <c r="H235">
        <v>155462.79999999999</v>
      </c>
      <c r="I235">
        <v>150559.85</v>
      </c>
      <c r="J235">
        <v>888</v>
      </c>
      <c r="K235">
        <v>875</v>
      </c>
      <c r="L235">
        <v>96191.52</v>
      </c>
      <c r="M235">
        <v>3919.32</v>
      </c>
      <c r="N235">
        <v>1526284.98</v>
      </c>
      <c r="O235">
        <v>8950</v>
      </c>
      <c r="P235">
        <v>6</v>
      </c>
      <c r="Q235">
        <v>18</v>
      </c>
      <c r="R235" s="25">
        <f>Clean_Data[[#This Row],[Revenue_EUR]]/Clean_Data[[#This Row],[Units_Sold]]</f>
        <v>175.07072072072071</v>
      </c>
      <c r="S235" s="19">
        <f>Clean_Data[[#This Row],[Gross_Profit_EUR]]/Clean_Data[[#This Row],[Revenue_EUR]]</f>
        <v>0.61874300475740829</v>
      </c>
      <c r="T235" s="19">
        <f>Clean_Data[[#This Row],[Revenue_EUR]]/Clean_Data[[#This Row],[Revenue_Target_EUR]]</f>
        <v>1.0325647906795867</v>
      </c>
      <c r="U235" s="19">
        <f>Clean_Data[[#This Row],[Revenue_EUR]]/Clean_Data[[#This Row],[Market_Revenue_EUR]]</f>
        <v>0.10185699396714236</v>
      </c>
      <c r="V235" s="19">
        <f>Clean_Data[[#This Row],[Returns_Units]]/Clean_Data[[#This Row],[Units_Sold]]</f>
        <v>2.0270270270270271E-2</v>
      </c>
      <c r="W235" s="21">
        <f>Clean_Data[[#This Row],[Revenue_EUR]]/Clean_Data[[#This Row],[Marketing_Spend_EUR]]</f>
        <v>39.665758345835499</v>
      </c>
    </row>
    <row r="236" spans="1:23">
      <c r="A236" s="17">
        <v>44986</v>
      </c>
      <c r="B236">
        <v>2023</v>
      </c>
      <c r="C236" s="16" t="s">
        <v>94</v>
      </c>
      <c r="D236" s="16" t="s">
        <v>90</v>
      </c>
      <c r="E236" s="16" t="s">
        <v>91</v>
      </c>
      <c r="F236" s="16" t="s">
        <v>82</v>
      </c>
      <c r="G236" s="16" t="s">
        <v>80</v>
      </c>
      <c r="H236">
        <v>40717.480000000003</v>
      </c>
      <c r="I236">
        <v>37362.28</v>
      </c>
      <c r="J236">
        <v>291</v>
      </c>
      <c r="K236">
        <v>271</v>
      </c>
      <c r="L236">
        <v>25998.82</v>
      </c>
      <c r="M236">
        <v>2392.88</v>
      </c>
      <c r="N236">
        <v>460616.32</v>
      </c>
      <c r="O236">
        <v>3587</v>
      </c>
      <c r="P236">
        <v>1</v>
      </c>
      <c r="Q236">
        <v>4</v>
      </c>
      <c r="R236" s="25">
        <f>Clean_Data[[#This Row],[Revenue_EUR]]/Clean_Data[[#This Row],[Units_Sold]]</f>
        <v>139.9226116838488</v>
      </c>
      <c r="S236" s="19">
        <f>Clean_Data[[#This Row],[Gross_Profit_EUR]]/Clean_Data[[#This Row],[Revenue_EUR]]</f>
        <v>0.63851741316014643</v>
      </c>
      <c r="T236" s="19">
        <f>Clean_Data[[#This Row],[Revenue_EUR]]/Clean_Data[[#This Row],[Revenue_Target_EUR]]</f>
        <v>1.0898018001042764</v>
      </c>
      <c r="U236" s="19">
        <f>Clean_Data[[#This Row],[Revenue_EUR]]/Clean_Data[[#This Row],[Market_Revenue_EUR]]</f>
        <v>8.8397823160065198E-2</v>
      </c>
      <c r="V236" s="19">
        <f>Clean_Data[[#This Row],[Returns_Units]]/Clean_Data[[#This Row],[Units_Sold]]</f>
        <v>1.3745704467353952E-2</v>
      </c>
      <c r="W236" s="21">
        <f>Clean_Data[[#This Row],[Revenue_EUR]]/Clean_Data[[#This Row],[Marketing_Spend_EUR]]</f>
        <v>17.016097756678146</v>
      </c>
    </row>
    <row r="237" spans="1:23">
      <c r="A237" s="17">
        <v>44986</v>
      </c>
      <c r="B237">
        <v>2023</v>
      </c>
      <c r="C237" s="16" t="s">
        <v>94</v>
      </c>
      <c r="D237" s="16" t="s">
        <v>90</v>
      </c>
      <c r="E237" s="16" t="s">
        <v>91</v>
      </c>
      <c r="F237" s="16" t="s">
        <v>82</v>
      </c>
      <c r="G237" s="16" t="s">
        <v>81</v>
      </c>
      <c r="H237">
        <v>64438.78</v>
      </c>
      <c r="I237">
        <v>62158.61</v>
      </c>
      <c r="J237">
        <v>560</v>
      </c>
      <c r="K237">
        <v>531</v>
      </c>
      <c r="L237">
        <v>37634.47</v>
      </c>
      <c r="M237">
        <v>1926.67</v>
      </c>
      <c r="N237">
        <v>688176.73</v>
      </c>
      <c r="O237">
        <v>6414</v>
      </c>
      <c r="P237">
        <v>3</v>
      </c>
      <c r="Q237">
        <v>5</v>
      </c>
      <c r="R237" s="25">
        <f>Clean_Data[[#This Row],[Revenue_EUR]]/Clean_Data[[#This Row],[Units_Sold]]</f>
        <v>115.06925</v>
      </c>
      <c r="S237" s="19">
        <f>Clean_Data[[#This Row],[Gross_Profit_EUR]]/Clean_Data[[#This Row],[Revenue_EUR]]</f>
        <v>0.58403448979015438</v>
      </c>
      <c r="T237" s="19">
        <f>Clean_Data[[#This Row],[Revenue_EUR]]/Clean_Data[[#This Row],[Revenue_Target_EUR]]</f>
        <v>1.0366830918516357</v>
      </c>
      <c r="U237" s="19">
        <f>Clean_Data[[#This Row],[Revenue_EUR]]/Clean_Data[[#This Row],[Market_Revenue_EUR]]</f>
        <v>9.3636964446618245E-2</v>
      </c>
      <c r="V237" s="19">
        <f>Clean_Data[[#This Row],[Returns_Units]]/Clean_Data[[#This Row],[Units_Sold]]</f>
        <v>8.9285714285714281E-3</v>
      </c>
      <c r="W237" s="21">
        <f>Clean_Data[[#This Row],[Revenue_EUR]]/Clean_Data[[#This Row],[Marketing_Spend_EUR]]</f>
        <v>33.445675699523008</v>
      </c>
    </row>
    <row r="238" spans="1:23">
      <c r="A238" s="17">
        <v>44986</v>
      </c>
      <c r="B238">
        <v>2023</v>
      </c>
      <c r="C238" s="16" t="s">
        <v>94</v>
      </c>
      <c r="D238" s="16" t="s">
        <v>90</v>
      </c>
      <c r="E238" s="16" t="s">
        <v>91</v>
      </c>
      <c r="F238" s="16" t="s">
        <v>83</v>
      </c>
      <c r="G238" s="16" t="s">
        <v>78</v>
      </c>
      <c r="H238">
        <v>13476.95</v>
      </c>
      <c r="I238">
        <v>13055.3</v>
      </c>
      <c r="J238">
        <v>187</v>
      </c>
      <c r="K238">
        <v>183</v>
      </c>
      <c r="L238">
        <v>6311.48</v>
      </c>
      <c r="M238">
        <v>257.77999999999997</v>
      </c>
      <c r="N238">
        <v>208277.8</v>
      </c>
      <c r="O238">
        <v>3252</v>
      </c>
      <c r="P238">
        <v>1</v>
      </c>
      <c r="Q238">
        <v>3</v>
      </c>
      <c r="R238" s="25">
        <f>Clean_Data[[#This Row],[Revenue_EUR]]/Clean_Data[[#This Row],[Units_Sold]]</f>
        <v>72.069251336898404</v>
      </c>
      <c r="S238" s="19">
        <f>Clean_Data[[#This Row],[Gross_Profit_EUR]]/Clean_Data[[#This Row],[Revenue_EUR]]</f>
        <v>0.46831664434460313</v>
      </c>
      <c r="T238" s="19">
        <f>Clean_Data[[#This Row],[Revenue_EUR]]/Clean_Data[[#This Row],[Revenue_Target_EUR]]</f>
        <v>1.0322972279457385</v>
      </c>
      <c r="U238" s="19">
        <f>Clean_Data[[#This Row],[Revenue_EUR]]/Clean_Data[[#This Row],[Market_Revenue_EUR]]</f>
        <v>6.4706608193480064E-2</v>
      </c>
      <c r="V238" s="19">
        <f>Clean_Data[[#This Row],[Returns_Units]]/Clean_Data[[#This Row],[Units_Sold]]</f>
        <v>1.6042780748663103E-2</v>
      </c>
      <c r="W238" s="21">
        <f>Clean_Data[[#This Row],[Revenue_EUR]]/Clean_Data[[#This Row],[Marketing_Spend_EUR]]</f>
        <v>52.280820854992641</v>
      </c>
    </row>
    <row r="239" spans="1:23">
      <c r="A239" s="17">
        <v>44986</v>
      </c>
      <c r="B239">
        <v>2023</v>
      </c>
      <c r="C239" s="16" t="s">
        <v>94</v>
      </c>
      <c r="D239" s="16" t="s">
        <v>90</v>
      </c>
      <c r="E239" s="16" t="s">
        <v>91</v>
      </c>
      <c r="F239" s="16" t="s">
        <v>83</v>
      </c>
      <c r="G239" s="16" t="s">
        <v>79</v>
      </c>
      <c r="H239">
        <v>11455.27</v>
      </c>
      <c r="I239">
        <v>10819.95</v>
      </c>
      <c r="J239">
        <v>65</v>
      </c>
      <c r="K239">
        <v>61</v>
      </c>
      <c r="L239">
        <v>6355.84</v>
      </c>
      <c r="M239">
        <v>304.44</v>
      </c>
      <c r="N239">
        <v>161969.1</v>
      </c>
      <c r="O239">
        <v>988</v>
      </c>
      <c r="P239">
        <v>1</v>
      </c>
      <c r="Q239">
        <v>1</v>
      </c>
      <c r="R239" s="25">
        <f>Clean_Data[[#This Row],[Revenue_EUR]]/Clean_Data[[#This Row],[Units_Sold]]</f>
        <v>176.23492307692308</v>
      </c>
      <c r="S239" s="19">
        <f>Clean_Data[[#This Row],[Gross_Profit_EUR]]/Clean_Data[[#This Row],[Revenue_EUR]]</f>
        <v>0.55483982481425576</v>
      </c>
      <c r="T239" s="19">
        <f>Clean_Data[[#This Row],[Revenue_EUR]]/Clean_Data[[#This Row],[Revenue_Target_EUR]]</f>
        <v>1.0587174617257935</v>
      </c>
      <c r="U239" s="19">
        <f>Clean_Data[[#This Row],[Revenue_EUR]]/Clean_Data[[#This Row],[Market_Revenue_EUR]]</f>
        <v>7.0725033355127614E-2</v>
      </c>
      <c r="V239" s="19">
        <f>Clean_Data[[#This Row],[Returns_Units]]/Clean_Data[[#This Row],[Units_Sold]]</f>
        <v>1.5384615384615385E-2</v>
      </c>
      <c r="W239" s="21">
        <f>Clean_Data[[#This Row],[Revenue_EUR]]/Clean_Data[[#This Row],[Marketing_Spend_EUR]]</f>
        <v>37.627348574431743</v>
      </c>
    </row>
    <row r="240" spans="1:23">
      <c r="A240" s="17">
        <v>44986</v>
      </c>
      <c r="B240">
        <v>2023</v>
      </c>
      <c r="C240" s="16" t="s">
        <v>94</v>
      </c>
      <c r="D240" s="16" t="s">
        <v>90</v>
      </c>
      <c r="E240" s="16" t="s">
        <v>91</v>
      </c>
      <c r="F240" s="16" t="s">
        <v>83</v>
      </c>
      <c r="G240" s="16" t="s">
        <v>80</v>
      </c>
      <c r="H240">
        <v>3131</v>
      </c>
      <c r="I240">
        <v>2803.18</v>
      </c>
      <c r="J240">
        <v>22</v>
      </c>
      <c r="K240">
        <v>20</v>
      </c>
      <c r="L240">
        <v>1828.52</v>
      </c>
      <c r="M240">
        <v>184.19</v>
      </c>
      <c r="N240">
        <v>52480.54</v>
      </c>
      <c r="O240">
        <v>408</v>
      </c>
      <c r="P240">
        <v>0</v>
      </c>
      <c r="Q240">
        <v>0</v>
      </c>
      <c r="R240" s="25">
        <f>Clean_Data[[#This Row],[Revenue_EUR]]/Clean_Data[[#This Row],[Units_Sold]]</f>
        <v>142.31818181818181</v>
      </c>
      <c r="S240" s="19">
        <f>Clean_Data[[#This Row],[Gross_Profit_EUR]]/Clean_Data[[#This Row],[Revenue_EUR]]</f>
        <v>0.58400511018843815</v>
      </c>
      <c r="T240" s="19">
        <f>Clean_Data[[#This Row],[Revenue_EUR]]/Clean_Data[[#This Row],[Revenue_Target_EUR]]</f>
        <v>1.1169457544645724</v>
      </c>
      <c r="U240" s="19">
        <f>Clean_Data[[#This Row],[Revenue_EUR]]/Clean_Data[[#This Row],[Market_Revenue_EUR]]</f>
        <v>5.9660209289005027E-2</v>
      </c>
      <c r="V240" s="19">
        <f>Clean_Data[[#This Row],[Returns_Units]]/Clean_Data[[#This Row],[Units_Sold]]</f>
        <v>0</v>
      </c>
      <c r="W240" s="21">
        <f>Clean_Data[[#This Row],[Revenue_EUR]]/Clean_Data[[#This Row],[Marketing_Spend_EUR]]</f>
        <v>16.998751289429393</v>
      </c>
    </row>
    <row r="241" spans="1:23">
      <c r="A241" s="17">
        <v>44986</v>
      </c>
      <c r="B241">
        <v>2023</v>
      </c>
      <c r="C241" s="16" t="s">
        <v>94</v>
      </c>
      <c r="D241" s="16" t="s">
        <v>90</v>
      </c>
      <c r="E241" s="16" t="s">
        <v>91</v>
      </c>
      <c r="F241" s="16" t="s">
        <v>83</v>
      </c>
      <c r="G241" s="16" t="s">
        <v>81</v>
      </c>
      <c r="H241">
        <v>4760.0600000000004</v>
      </c>
      <c r="I241">
        <v>4392.99</v>
      </c>
      <c r="J241">
        <v>41</v>
      </c>
      <c r="K241">
        <v>38</v>
      </c>
      <c r="L241">
        <v>2476.33</v>
      </c>
      <c r="M241">
        <v>133.41999999999999</v>
      </c>
      <c r="N241">
        <v>76069.37</v>
      </c>
      <c r="O241">
        <v>685</v>
      </c>
      <c r="P241">
        <v>0</v>
      </c>
      <c r="Q241">
        <v>1</v>
      </c>
      <c r="R241" s="25">
        <f>Clean_Data[[#This Row],[Revenue_EUR]]/Clean_Data[[#This Row],[Units_Sold]]</f>
        <v>116.09902439024391</v>
      </c>
      <c r="S241" s="19">
        <f>Clean_Data[[#This Row],[Gross_Profit_EUR]]/Clean_Data[[#This Row],[Revenue_EUR]]</f>
        <v>0.52023083742641896</v>
      </c>
      <c r="T241" s="19">
        <f>Clean_Data[[#This Row],[Revenue_EUR]]/Clean_Data[[#This Row],[Revenue_Target_EUR]]</f>
        <v>1.0835581232827756</v>
      </c>
      <c r="U241" s="19">
        <f>Clean_Data[[#This Row],[Revenue_EUR]]/Clean_Data[[#This Row],[Market_Revenue_EUR]]</f>
        <v>6.2575252036397841E-2</v>
      </c>
      <c r="V241" s="19">
        <f>Clean_Data[[#This Row],[Returns_Units]]/Clean_Data[[#This Row],[Units_Sold]]</f>
        <v>2.4390243902439025E-2</v>
      </c>
      <c r="W241" s="21">
        <f>Clean_Data[[#This Row],[Revenue_EUR]]/Clean_Data[[#This Row],[Marketing_Spend_EUR]]</f>
        <v>35.677259781142261</v>
      </c>
    </row>
    <row r="242" spans="1:23">
      <c r="A242" s="17">
        <v>44986</v>
      </c>
      <c r="B242">
        <v>2023</v>
      </c>
      <c r="C242" s="16" t="s">
        <v>94</v>
      </c>
      <c r="D242" s="16" t="s">
        <v>92</v>
      </c>
      <c r="E242" s="16" t="s">
        <v>76</v>
      </c>
      <c r="F242" s="16" t="s">
        <v>77</v>
      </c>
      <c r="G242" s="16" t="s">
        <v>78</v>
      </c>
      <c r="H242">
        <v>199401.76</v>
      </c>
      <c r="I242">
        <v>206964.95</v>
      </c>
      <c r="J242">
        <v>2769</v>
      </c>
      <c r="K242">
        <v>2929</v>
      </c>
      <c r="L242">
        <v>110447.22</v>
      </c>
      <c r="M242">
        <v>3382.07</v>
      </c>
      <c r="N242">
        <v>1305288.8700000001</v>
      </c>
      <c r="O242">
        <v>20429</v>
      </c>
      <c r="P242">
        <v>9</v>
      </c>
      <c r="Q242">
        <v>24</v>
      </c>
      <c r="R242" s="25">
        <f>Clean_Data[[#This Row],[Revenue_EUR]]/Clean_Data[[#This Row],[Units_Sold]]</f>
        <v>72.012192127121708</v>
      </c>
      <c r="S242" s="19">
        <f>Clean_Data[[#This Row],[Gross_Profit_EUR]]/Clean_Data[[#This Row],[Revenue_EUR]]</f>
        <v>0.55389290445580819</v>
      </c>
      <c r="T242" s="19">
        <f>Clean_Data[[#This Row],[Revenue_EUR]]/Clean_Data[[#This Row],[Revenue_Target_EUR]]</f>
        <v>0.96345666258948681</v>
      </c>
      <c r="U242" s="19">
        <f>Clean_Data[[#This Row],[Revenue_EUR]]/Clean_Data[[#This Row],[Market_Revenue_EUR]]</f>
        <v>0.15276446814412811</v>
      </c>
      <c r="V242" s="19">
        <f>Clean_Data[[#This Row],[Returns_Units]]/Clean_Data[[#This Row],[Units_Sold]]</f>
        <v>8.6673889490790895E-3</v>
      </c>
      <c r="W242" s="21">
        <f>Clean_Data[[#This Row],[Revenue_EUR]]/Clean_Data[[#This Row],[Marketing_Spend_EUR]]</f>
        <v>58.958495832433982</v>
      </c>
    </row>
    <row r="243" spans="1:23">
      <c r="A243" s="17">
        <v>44986</v>
      </c>
      <c r="B243">
        <v>2023</v>
      </c>
      <c r="C243" s="16" t="s">
        <v>94</v>
      </c>
      <c r="D243" s="16" t="s">
        <v>92</v>
      </c>
      <c r="E243" s="16" t="s">
        <v>76</v>
      </c>
      <c r="F243" s="16" t="s">
        <v>77</v>
      </c>
      <c r="G243" s="16" t="s">
        <v>79</v>
      </c>
      <c r="H243">
        <v>209830.31</v>
      </c>
      <c r="I243">
        <v>206807.36</v>
      </c>
      <c r="J243">
        <v>1199</v>
      </c>
      <c r="K243">
        <v>1174</v>
      </c>
      <c r="L243">
        <v>137742.76</v>
      </c>
      <c r="M243">
        <v>4755.7</v>
      </c>
      <c r="N243">
        <v>1095979.98</v>
      </c>
      <c r="O243">
        <v>6556</v>
      </c>
      <c r="P243">
        <v>12</v>
      </c>
      <c r="Q243">
        <v>19</v>
      </c>
      <c r="R243" s="25">
        <f>Clean_Data[[#This Row],[Revenue_EUR]]/Clean_Data[[#This Row],[Units_Sold]]</f>
        <v>175.00442869057548</v>
      </c>
      <c r="S243" s="19">
        <f>Clean_Data[[#This Row],[Gross_Profit_EUR]]/Clean_Data[[#This Row],[Revenue_EUR]]</f>
        <v>0.65644834628514825</v>
      </c>
      <c r="T243" s="19">
        <f>Clean_Data[[#This Row],[Revenue_EUR]]/Clean_Data[[#This Row],[Revenue_Target_EUR]]</f>
        <v>1.0146172263888482</v>
      </c>
      <c r="U243" s="19">
        <f>Clean_Data[[#This Row],[Revenue_EUR]]/Clean_Data[[#This Row],[Market_Revenue_EUR]]</f>
        <v>0.19145450996285535</v>
      </c>
      <c r="V243" s="19">
        <f>Clean_Data[[#This Row],[Returns_Units]]/Clean_Data[[#This Row],[Units_Sold]]</f>
        <v>1.5846538782318599E-2</v>
      </c>
      <c r="W243" s="21">
        <f>Clean_Data[[#This Row],[Revenue_EUR]]/Clean_Data[[#This Row],[Marketing_Spend_EUR]]</f>
        <v>44.12185587820931</v>
      </c>
    </row>
    <row r="244" spans="1:23">
      <c r="A244" s="17">
        <v>44986</v>
      </c>
      <c r="B244">
        <v>2023</v>
      </c>
      <c r="C244" s="16" t="s">
        <v>94</v>
      </c>
      <c r="D244" s="16" t="s">
        <v>92</v>
      </c>
      <c r="E244" s="16" t="s">
        <v>76</v>
      </c>
      <c r="F244" s="16" t="s">
        <v>77</v>
      </c>
      <c r="G244" s="16" t="s">
        <v>80</v>
      </c>
      <c r="H244">
        <v>44212.34</v>
      </c>
      <c r="I244">
        <v>43243.64</v>
      </c>
      <c r="J244">
        <v>316</v>
      </c>
      <c r="K244">
        <v>306</v>
      </c>
      <c r="L244">
        <v>29962.19</v>
      </c>
      <c r="M244">
        <v>2267.52</v>
      </c>
      <c r="N244">
        <v>326645.49</v>
      </c>
      <c r="O244">
        <v>2555</v>
      </c>
      <c r="P244">
        <v>2</v>
      </c>
      <c r="Q244">
        <v>6</v>
      </c>
      <c r="R244" s="25">
        <f>Clean_Data[[#This Row],[Revenue_EUR]]/Clean_Data[[#This Row],[Units_Sold]]</f>
        <v>139.91246835443036</v>
      </c>
      <c r="S244" s="19">
        <f>Clean_Data[[#This Row],[Gross_Profit_EUR]]/Clean_Data[[#This Row],[Revenue_EUR]]</f>
        <v>0.67768840102107242</v>
      </c>
      <c r="T244" s="19">
        <f>Clean_Data[[#This Row],[Revenue_EUR]]/Clean_Data[[#This Row],[Revenue_Target_EUR]]</f>
        <v>1.0224009819709903</v>
      </c>
      <c r="U244" s="19">
        <f>Clean_Data[[#This Row],[Revenue_EUR]]/Clean_Data[[#This Row],[Market_Revenue_EUR]]</f>
        <v>0.13535267240334467</v>
      </c>
      <c r="V244" s="19">
        <f>Clean_Data[[#This Row],[Returns_Units]]/Clean_Data[[#This Row],[Units_Sold]]</f>
        <v>1.8987341772151899E-2</v>
      </c>
      <c r="W244" s="21">
        <f>Clean_Data[[#This Row],[Revenue_EUR]]/Clean_Data[[#This Row],[Marketing_Spend_EUR]]</f>
        <v>19.49810365509455</v>
      </c>
    </row>
    <row r="245" spans="1:23">
      <c r="A245" s="17">
        <v>44986</v>
      </c>
      <c r="B245">
        <v>2023</v>
      </c>
      <c r="C245" s="16" t="s">
        <v>94</v>
      </c>
      <c r="D245" s="16" t="s">
        <v>92</v>
      </c>
      <c r="E245" s="16" t="s">
        <v>76</v>
      </c>
      <c r="F245" s="16" t="s">
        <v>77</v>
      </c>
      <c r="G245" s="16" t="s">
        <v>81</v>
      </c>
      <c r="H245">
        <v>77344.69</v>
      </c>
      <c r="I245">
        <v>74821.710000000006</v>
      </c>
      <c r="J245">
        <v>673</v>
      </c>
      <c r="K245">
        <v>657</v>
      </c>
      <c r="L245">
        <v>48970.35</v>
      </c>
      <c r="M245">
        <v>2424.37</v>
      </c>
      <c r="N245">
        <v>491621.59</v>
      </c>
      <c r="O245">
        <v>4435</v>
      </c>
      <c r="P245">
        <v>3</v>
      </c>
      <c r="Q245">
        <v>10</v>
      </c>
      <c r="R245" s="25">
        <f>Clean_Data[[#This Row],[Revenue_EUR]]/Clean_Data[[#This Row],[Units_Sold]]</f>
        <v>114.92524517087668</v>
      </c>
      <c r="S245" s="19">
        <f>Clean_Data[[#This Row],[Gross_Profit_EUR]]/Clean_Data[[#This Row],[Revenue_EUR]]</f>
        <v>0.63314430505830455</v>
      </c>
      <c r="T245" s="19">
        <f>Clean_Data[[#This Row],[Revenue_EUR]]/Clean_Data[[#This Row],[Revenue_Target_EUR]]</f>
        <v>1.0337198922612167</v>
      </c>
      <c r="U245" s="19">
        <f>Clean_Data[[#This Row],[Revenue_EUR]]/Clean_Data[[#This Row],[Market_Revenue_EUR]]</f>
        <v>0.1573256577279285</v>
      </c>
      <c r="V245" s="19">
        <f>Clean_Data[[#This Row],[Returns_Units]]/Clean_Data[[#This Row],[Units_Sold]]</f>
        <v>1.4858841010401188E-2</v>
      </c>
      <c r="W245" s="21">
        <f>Clean_Data[[#This Row],[Revenue_EUR]]/Clean_Data[[#This Row],[Marketing_Spend_EUR]]</f>
        <v>31.903005729323496</v>
      </c>
    </row>
    <row r="246" spans="1:23">
      <c r="A246" s="17">
        <v>44986</v>
      </c>
      <c r="B246">
        <v>2023</v>
      </c>
      <c r="C246" s="16" t="s">
        <v>94</v>
      </c>
      <c r="D246" s="16" t="s">
        <v>92</v>
      </c>
      <c r="E246" s="16" t="s">
        <v>76</v>
      </c>
      <c r="F246" s="16" t="s">
        <v>82</v>
      </c>
      <c r="G246" s="16" t="s">
        <v>78</v>
      </c>
      <c r="H246">
        <v>169249.05</v>
      </c>
      <c r="I246">
        <v>166318.82999999999</v>
      </c>
      <c r="J246">
        <v>2351</v>
      </c>
      <c r="K246">
        <v>2272</v>
      </c>
      <c r="L246">
        <v>89862.38</v>
      </c>
      <c r="M246">
        <v>2983.54</v>
      </c>
      <c r="N246">
        <v>1130733.96</v>
      </c>
      <c r="O246">
        <v>16904</v>
      </c>
      <c r="P246">
        <v>7</v>
      </c>
      <c r="Q246">
        <v>51</v>
      </c>
      <c r="R246" s="25">
        <f>Clean_Data[[#This Row],[Revenue_EUR]]/Clean_Data[[#This Row],[Units_Sold]]</f>
        <v>71.990238196512124</v>
      </c>
      <c r="S246" s="19">
        <f>Clean_Data[[#This Row],[Gross_Profit_EUR]]/Clean_Data[[#This Row],[Revenue_EUR]]</f>
        <v>0.53094761831750314</v>
      </c>
      <c r="T246" s="19">
        <f>Clean_Data[[#This Row],[Revenue_EUR]]/Clean_Data[[#This Row],[Revenue_Target_EUR]]</f>
        <v>1.0176180893047408</v>
      </c>
      <c r="U246" s="19">
        <f>Clean_Data[[#This Row],[Revenue_EUR]]/Clean_Data[[#This Row],[Market_Revenue_EUR]]</f>
        <v>0.14968069942818379</v>
      </c>
      <c r="V246" s="19">
        <f>Clean_Data[[#This Row],[Returns_Units]]/Clean_Data[[#This Row],[Units_Sold]]</f>
        <v>2.1692896639727774E-2</v>
      </c>
      <c r="W246" s="21">
        <f>Clean_Data[[#This Row],[Revenue_EUR]]/Clean_Data[[#This Row],[Marketing_Spend_EUR]]</f>
        <v>56.727595406798635</v>
      </c>
    </row>
    <row r="247" spans="1:23">
      <c r="A247" s="17">
        <v>44986</v>
      </c>
      <c r="B247">
        <v>2023</v>
      </c>
      <c r="C247" s="16" t="s">
        <v>94</v>
      </c>
      <c r="D247" s="16" t="s">
        <v>92</v>
      </c>
      <c r="E247" s="16" t="s">
        <v>76</v>
      </c>
      <c r="F247" s="16" t="s">
        <v>82</v>
      </c>
      <c r="G247" s="16" t="s">
        <v>79</v>
      </c>
      <c r="H247">
        <v>162971.63</v>
      </c>
      <c r="I247">
        <v>158252</v>
      </c>
      <c r="J247">
        <v>931</v>
      </c>
      <c r="K247">
        <v>897</v>
      </c>
      <c r="L247">
        <v>99388.34</v>
      </c>
      <c r="M247">
        <v>4220.72</v>
      </c>
      <c r="N247">
        <v>889529.44</v>
      </c>
      <c r="O247">
        <v>5343</v>
      </c>
      <c r="P247">
        <v>8</v>
      </c>
      <c r="Q247">
        <v>18</v>
      </c>
      <c r="R247" s="25">
        <f>Clean_Data[[#This Row],[Revenue_EUR]]/Clean_Data[[#This Row],[Units_Sold]]</f>
        <v>175.05008592910849</v>
      </c>
      <c r="S247" s="19">
        <f>Clean_Data[[#This Row],[Gross_Profit_EUR]]/Clean_Data[[#This Row],[Revenue_EUR]]</f>
        <v>0.60985056110686253</v>
      </c>
      <c r="T247" s="19">
        <f>Clean_Data[[#This Row],[Revenue_EUR]]/Clean_Data[[#This Row],[Revenue_Target_EUR]]</f>
        <v>1.0298235093395345</v>
      </c>
      <c r="U247" s="19">
        <f>Clean_Data[[#This Row],[Revenue_EUR]]/Clean_Data[[#This Row],[Market_Revenue_EUR]]</f>
        <v>0.18321105819724193</v>
      </c>
      <c r="V247" s="19">
        <f>Clean_Data[[#This Row],[Returns_Units]]/Clean_Data[[#This Row],[Units_Sold]]</f>
        <v>1.9334049409237379E-2</v>
      </c>
      <c r="W247" s="21">
        <f>Clean_Data[[#This Row],[Revenue_EUR]]/Clean_Data[[#This Row],[Marketing_Spend_EUR]]</f>
        <v>38.612281790784508</v>
      </c>
    </row>
    <row r="248" spans="1:23">
      <c r="A248" s="17">
        <v>44986</v>
      </c>
      <c r="B248">
        <v>2023</v>
      </c>
      <c r="C248" s="16" t="s">
        <v>94</v>
      </c>
      <c r="D248" s="16" t="s">
        <v>92</v>
      </c>
      <c r="E248" s="16" t="s">
        <v>76</v>
      </c>
      <c r="F248" s="16" t="s">
        <v>82</v>
      </c>
      <c r="G248" s="16" t="s">
        <v>80</v>
      </c>
      <c r="H248">
        <v>32970.15</v>
      </c>
      <c r="I248">
        <v>31866.7</v>
      </c>
      <c r="J248">
        <v>236</v>
      </c>
      <c r="K248">
        <v>226</v>
      </c>
      <c r="L248">
        <v>21241.53</v>
      </c>
      <c r="M248">
        <v>1861.92</v>
      </c>
      <c r="N248">
        <v>263581.74</v>
      </c>
      <c r="O248">
        <v>2067</v>
      </c>
      <c r="P248">
        <v>1</v>
      </c>
      <c r="Q248">
        <v>2</v>
      </c>
      <c r="R248" s="25">
        <f>Clean_Data[[#This Row],[Revenue_EUR]]/Clean_Data[[#This Row],[Units_Sold]]</f>
        <v>139.70402542372881</v>
      </c>
      <c r="S248" s="19">
        <f>Clean_Data[[#This Row],[Gross_Profit_EUR]]/Clean_Data[[#This Row],[Revenue_EUR]]</f>
        <v>0.64426549469747629</v>
      </c>
      <c r="T248" s="19">
        <f>Clean_Data[[#This Row],[Revenue_EUR]]/Clean_Data[[#This Row],[Revenue_Target_EUR]]</f>
        <v>1.0346270558294395</v>
      </c>
      <c r="U248" s="19">
        <f>Clean_Data[[#This Row],[Revenue_EUR]]/Clean_Data[[#This Row],[Market_Revenue_EUR]]</f>
        <v>0.12508510642656812</v>
      </c>
      <c r="V248" s="19">
        <f>Clean_Data[[#This Row],[Returns_Units]]/Clean_Data[[#This Row],[Units_Sold]]</f>
        <v>8.4745762711864406E-3</v>
      </c>
      <c r="W248" s="21">
        <f>Clean_Data[[#This Row],[Revenue_EUR]]/Clean_Data[[#This Row],[Marketing_Spend_EUR]]</f>
        <v>17.707608275328692</v>
      </c>
    </row>
    <row r="249" spans="1:23">
      <c r="A249" s="17">
        <v>44986</v>
      </c>
      <c r="B249">
        <v>2023</v>
      </c>
      <c r="C249" s="16" t="s">
        <v>94</v>
      </c>
      <c r="D249" s="16" t="s">
        <v>92</v>
      </c>
      <c r="E249" s="16" t="s">
        <v>76</v>
      </c>
      <c r="F249" s="16" t="s">
        <v>82</v>
      </c>
      <c r="G249" s="16" t="s">
        <v>81</v>
      </c>
      <c r="H249">
        <v>61589.42</v>
      </c>
      <c r="I249">
        <v>62348.07</v>
      </c>
      <c r="J249">
        <v>536</v>
      </c>
      <c r="K249">
        <v>549</v>
      </c>
      <c r="L249">
        <v>35449.86</v>
      </c>
      <c r="M249">
        <v>1732.16</v>
      </c>
      <c r="N249">
        <v>404465.94</v>
      </c>
      <c r="O249">
        <v>3842</v>
      </c>
      <c r="P249">
        <v>3</v>
      </c>
      <c r="Q249">
        <v>4</v>
      </c>
      <c r="R249" s="25">
        <f>Clean_Data[[#This Row],[Revenue_EUR]]/Clean_Data[[#This Row],[Units_Sold]]</f>
        <v>114.9056343283582</v>
      </c>
      <c r="S249" s="19">
        <f>Clean_Data[[#This Row],[Gross_Profit_EUR]]/Clean_Data[[#This Row],[Revenue_EUR]]</f>
        <v>0.57558359861157971</v>
      </c>
      <c r="T249" s="19">
        <f>Clean_Data[[#This Row],[Revenue_EUR]]/Clean_Data[[#This Row],[Revenue_Target_EUR]]</f>
        <v>0.98783202110345991</v>
      </c>
      <c r="U249" s="19">
        <f>Clean_Data[[#This Row],[Revenue_EUR]]/Clean_Data[[#This Row],[Market_Revenue_EUR]]</f>
        <v>0.15227343988470327</v>
      </c>
      <c r="V249" s="19">
        <f>Clean_Data[[#This Row],[Returns_Units]]/Clean_Data[[#This Row],[Units_Sold]]</f>
        <v>7.462686567164179E-3</v>
      </c>
      <c r="W249" s="21">
        <f>Clean_Data[[#This Row],[Revenue_EUR]]/Clean_Data[[#This Row],[Marketing_Spend_EUR]]</f>
        <v>35.556426658045446</v>
      </c>
    </row>
    <row r="250" spans="1:23">
      <c r="A250" s="17">
        <v>44986</v>
      </c>
      <c r="B250">
        <v>2023</v>
      </c>
      <c r="C250" s="16" t="s">
        <v>94</v>
      </c>
      <c r="D250" s="16" t="s">
        <v>92</v>
      </c>
      <c r="E250" s="16" t="s">
        <v>76</v>
      </c>
      <c r="F250" s="16" t="s">
        <v>83</v>
      </c>
      <c r="G250" s="16" t="s">
        <v>78</v>
      </c>
      <c r="H250">
        <v>13004.65</v>
      </c>
      <c r="I250">
        <v>13140.46</v>
      </c>
      <c r="J250">
        <v>181</v>
      </c>
      <c r="K250">
        <v>184</v>
      </c>
      <c r="L250">
        <v>6147.26</v>
      </c>
      <c r="M250">
        <v>228.71</v>
      </c>
      <c r="N250">
        <v>123117.07</v>
      </c>
      <c r="O250">
        <v>1762</v>
      </c>
      <c r="P250">
        <v>0</v>
      </c>
      <c r="Q250">
        <v>6</v>
      </c>
      <c r="R250" s="25">
        <f>Clean_Data[[#This Row],[Revenue_EUR]]/Clean_Data[[#This Row],[Units_Sold]]</f>
        <v>71.848895027624309</v>
      </c>
      <c r="S250" s="19">
        <f>Clean_Data[[#This Row],[Gross_Profit_EUR]]/Clean_Data[[#This Row],[Revenue_EUR]]</f>
        <v>0.47269707373900877</v>
      </c>
      <c r="T250" s="19">
        <f>Clean_Data[[#This Row],[Revenue_EUR]]/Clean_Data[[#This Row],[Revenue_Target_EUR]]</f>
        <v>0.98966474537421067</v>
      </c>
      <c r="U250" s="19">
        <f>Clean_Data[[#This Row],[Revenue_EUR]]/Clean_Data[[#This Row],[Market_Revenue_EUR]]</f>
        <v>0.10562832595025205</v>
      </c>
      <c r="V250" s="19">
        <f>Clean_Data[[#This Row],[Returns_Units]]/Clean_Data[[#This Row],[Units_Sold]]</f>
        <v>3.3149171270718231E-2</v>
      </c>
      <c r="W250" s="21">
        <f>Clean_Data[[#This Row],[Revenue_EUR]]/Clean_Data[[#This Row],[Marketing_Spend_EUR]]</f>
        <v>56.860871846443089</v>
      </c>
    </row>
    <row r="251" spans="1:23">
      <c r="A251" s="17">
        <v>44986</v>
      </c>
      <c r="B251">
        <v>2023</v>
      </c>
      <c r="C251" s="16" t="s">
        <v>94</v>
      </c>
      <c r="D251" s="16" t="s">
        <v>92</v>
      </c>
      <c r="E251" s="16" t="s">
        <v>76</v>
      </c>
      <c r="F251" s="16" t="s">
        <v>83</v>
      </c>
      <c r="G251" s="16" t="s">
        <v>79</v>
      </c>
      <c r="H251">
        <v>13118.25</v>
      </c>
      <c r="I251">
        <v>12429.12</v>
      </c>
      <c r="J251">
        <v>75</v>
      </c>
      <c r="K251">
        <v>71</v>
      </c>
      <c r="L251">
        <v>7200.67</v>
      </c>
      <c r="M251">
        <v>320.13</v>
      </c>
      <c r="N251">
        <v>103815</v>
      </c>
      <c r="O251">
        <v>642</v>
      </c>
      <c r="P251">
        <v>1</v>
      </c>
      <c r="Q251">
        <v>1</v>
      </c>
      <c r="R251" s="25">
        <f>Clean_Data[[#This Row],[Revenue_EUR]]/Clean_Data[[#This Row],[Units_Sold]]</f>
        <v>174.91</v>
      </c>
      <c r="S251" s="19">
        <f>Clean_Data[[#This Row],[Gross_Profit_EUR]]/Clean_Data[[#This Row],[Revenue_EUR]]</f>
        <v>0.5489047700722276</v>
      </c>
      <c r="T251" s="19">
        <f>Clean_Data[[#This Row],[Revenue_EUR]]/Clean_Data[[#This Row],[Revenue_Target_EUR]]</f>
        <v>1.0554447941608094</v>
      </c>
      <c r="U251" s="19">
        <f>Clean_Data[[#This Row],[Revenue_EUR]]/Clean_Data[[#This Row],[Market_Revenue_EUR]]</f>
        <v>0.12636179742811732</v>
      </c>
      <c r="V251" s="19">
        <f>Clean_Data[[#This Row],[Returns_Units]]/Clean_Data[[#This Row],[Units_Sold]]</f>
        <v>1.3333333333333334E-2</v>
      </c>
      <c r="W251" s="21">
        <f>Clean_Data[[#This Row],[Revenue_EUR]]/Clean_Data[[#This Row],[Marketing_Spend_EUR]]</f>
        <v>40.977883984631241</v>
      </c>
    </row>
    <row r="252" spans="1:23">
      <c r="A252" s="17">
        <v>44986</v>
      </c>
      <c r="B252">
        <v>2023</v>
      </c>
      <c r="C252" s="16" t="s">
        <v>94</v>
      </c>
      <c r="D252" s="16" t="s">
        <v>92</v>
      </c>
      <c r="E252" s="16" t="s">
        <v>76</v>
      </c>
      <c r="F252" s="16" t="s">
        <v>83</v>
      </c>
      <c r="G252" s="16" t="s">
        <v>80</v>
      </c>
      <c r="H252">
        <v>2823.67</v>
      </c>
      <c r="I252">
        <v>2785.49</v>
      </c>
      <c r="J252">
        <v>20</v>
      </c>
      <c r="K252">
        <v>20</v>
      </c>
      <c r="L252">
        <v>1619.17</v>
      </c>
      <c r="M252">
        <v>147.59</v>
      </c>
      <c r="N252">
        <v>30108.75</v>
      </c>
      <c r="O252">
        <v>241</v>
      </c>
      <c r="P252">
        <v>0</v>
      </c>
      <c r="Q252">
        <v>0</v>
      </c>
      <c r="R252" s="25">
        <f>Clean_Data[[#This Row],[Revenue_EUR]]/Clean_Data[[#This Row],[Units_Sold]]</f>
        <v>141.18350000000001</v>
      </c>
      <c r="S252" s="19">
        <f>Clean_Data[[#This Row],[Gross_Profit_EUR]]/Clean_Data[[#This Row],[Revenue_EUR]]</f>
        <v>0.57342748975623925</v>
      </c>
      <c r="T252" s="19">
        <f>Clean_Data[[#This Row],[Revenue_EUR]]/Clean_Data[[#This Row],[Revenue_Target_EUR]]</f>
        <v>1.0137067445943084</v>
      </c>
      <c r="U252" s="19">
        <f>Clean_Data[[#This Row],[Revenue_EUR]]/Clean_Data[[#This Row],[Market_Revenue_EUR]]</f>
        <v>9.378237223398514E-2</v>
      </c>
      <c r="V252" s="19">
        <f>Clean_Data[[#This Row],[Returns_Units]]/Clean_Data[[#This Row],[Units_Sold]]</f>
        <v>0</v>
      </c>
      <c r="W252" s="21">
        <f>Clean_Data[[#This Row],[Revenue_EUR]]/Clean_Data[[#This Row],[Marketing_Spend_EUR]]</f>
        <v>19.131851751473675</v>
      </c>
    </row>
    <row r="253" spans="1:23">
      <c r="A253" s="17">
        <v>44986</v>
      </c>
      <c r="B253">
        <v>2023</v>
      </c>
      <c r="C253" s="16" t="s">
        <v>94</v>
      </c>
      <c r="D253" s="16" t="s">
        <v>92</v>
      </c>
      <c r="E253" s="16" t="s">
        <v>76</v>
      </c>
      <c r="F253" s="16" t="s">
        <v>83</v>
      </c>
      <c r="G253" s="16" t="s">
        <v>81</v>
      </c>
      <c r="H253">
        <v>5316.19</v>
      </c>
      <c r="I253">
        <v>5280.28</v>
      </c>
      <c r="J253">
        <v>46</v>
      </c>
      <c r="K253">
        <v>45</v>
      </c>
      <c r="L253">
        <v>2792.82</v>
      </c>
      <c r="M253">
        <v>163.32</v>
      </c>
      <c r="N253">
        <v>44739.74</v>
      </c>
      <c r="O253">
        <v>403</v>
      </c>
      <c r="P253">
        <v>0</v>
      </c>
      <c r="Q253">
        <v>1</v>
      </c>
      <c r="R253" s="25">
        <f>Clean_Data[[#This Row],[Revenue_EUR]]/Clean_Data[[#This Row],[Units_Sold]]</f>
        <v>115.56934782608695</v>
      </c>
      <c r="S253" s="19">
        <f>Clean_Data[[#This Row],[Gross_Profit_EUR]]/Clean_Data[[#This Row],[Revenue_EUR]]</f>
        <v>0.52534239746886402</v>
      </c>
      <c r="T253" s="19">
        <f>Clean_Data[[#This Row],[Revenue_EUR]]/Clean_Data[[#This Row],[Revenue_Target_EUR]]</f>
        <v>1.0068007757164392</v>
      </c>
      <c r="U253" s="19">
        <f>Clean_Data[[#This Row],[Revenue_EUR]]/Clean_Data[[#This Row],[Market_Revenue_EUR]]</f>
        <v>0.11882478530273086</v>
      </c>
      <c r="V253" s="19">
        <f>Clean_Data[[#This Row],[Returns_Units]]/Clean_Data[[#This Row],[Units_Sold]]</f>
        <v>2.1739130434782608E-2</v>
      </c>
      <c r="W253" s="21">
        <f>Clean_Data[[#This Row],[Revenue_EUR]]/Clean_Data[[#This Row],[Marketing_Spend_EUR]]</f>
        <v>32.550759245652706</v>
      </c>
    </row>
    <row r="254" spans="1:23">
      <c r="A254" s="17">
        <v>45017</v>
      </c>
      <c r="B254">
        <v>2023</v>
      </c>
      <c r="C254" s="16" t="s">
        <v>95</v>
      </c>
      <c r="D254" s="16" t="s">
        <v>75</v>
      </c>
      <c r="E254" s="16" t="s">
        <v>76</v>
      </c>
      <c r="F254" s="16" t="s">
        <v>77</v>
      </c>
      <c r="G254" s="16" t="s">
        <v>78</v>
      </c>
      <c r="H254">
        <v>1088960.58</v>
      </c>
      <c r="I254">
        <v>1057774.3600000001</v>
      </c>
      <c r="J254">
        <v>15124</v>
      </c>
      <c r="K254">
        <v>14755</v>
      </c>
      <c r="L254">
        <v>608270.04</v>
      </c>
      <c r="M254">
        <v>21354.74</v>
      </c>
      <c r="N254">
        <v>6663337.96</v>
      </c>
      <c r="O254">
        <v>101795</v>
      </c>
      <c r="P254">
        <v>61</v>
      </c>
      <c r="Q254">
        <v>326</v>
      </c>
      <c r="R254" s="25">
        <f>Clean_Data[[#This Row],[Revenue_EUR]]/Clean_Data[[#This Row],[Units_Sold]]</f>
        <v>72.002154192012696</v>
      </c>
      <c r="S254" s="19">
        <f>Clean_Data[[#This Row],[Gross_Profit_EUR]]/Clean_Data[[#This Row],[Revenue_EUR]]</f>
        <v>0.55857856672828321</v>
      </c>
      <c r="T254" s="19">
        <f>Clean_Data[[#This Row],[Revenue_EUR]]/Clean_Data[[#This Row],[Revenue_Target_EUR]]</f>
        <v>1.0294828662702695</v>
      </c>
      <c r="U254" s="19">
        <f>Clean_Data[[#This Row],[Revenue_EUR]]/Clean_Data[[#This Row],[Market_Revenue_EUR]]</f>
        <v>0.16342568642578653</v>
      </c>
      <c r="V254" s="19">
        <f>Clean_Data[[#This Row],[Returns_Units]]/Clean_Data[[#This Row],[Units_Sold]]</f>
        <v>2.1555144141761438E-2</v>
      </c>
      <c r="W254" s="21">
        <f>Clean_Data[[#This Row],[Revenue_EUR]]/Clean_Data[[#This Row],[Marketing_Spend_EUR]]</f>
        <v>50.993858038074919</v>
      </c>
    </row>
    <row r="255" spans="1:23">
      <c r="A255" s="17">
        <v>45017</v>
      </c>
      <c r="B255">
        <v>2023</v>
      </c>
      <c r="C255" s="16" t="s">
        <v>95</v>
      </c>
      <c r="D255" s="16" t="s">
        <v>75</v>
      </c>
      <c r="E255" s="16" t="s">
        <v>76</v>
      </c>
      <c r="F255" s="16" t="s">
        <v>77</v>
      </c>
      <c r="G255" s="16" t="s">
        <v>79</v>
      </c>
      <c r="H255">
        <v>1049370.73</v>
      </c>
      <c r="I255">
        <v>976483.4</v>
      </c>
      <c r="J255">
        <v>5996</v>
      </c>
      <c r="K255">
        <v>5612</v>
      </c>
      <c r="L255">
        <v>689112.82</v>
      </c>
      <c r="M255">
        <v>24882.81</v>
      </c>
      <c r="N255">
        <v>5122787.17</v>
      </c>
      <c r="O255">
        <v>31262</v>
      </c>
      <c r="P255">
        <v>47</v>
      </c>
      <c r="Q255">
        <v>58</v>
      </c>
      <c r="R255" s="25">
        <f>Clean_Data[[#This Row],[Revenue_EUR]]/Clean_Data[[#This Row],[Units_Sold]]</f>
        <v>175.01179619746497</v>
      </c>
      <c r="S255" s="19">
        <f>Clean_Data[[#This Row],[Gross_Profit_EUR]]/Clean_Data[[#This Row],[Revenue_EUR]]</f>
        <v>0.65669148214187367</v>
      </c>
      <c r="T255" s="19">
        <f>Clean_Data[[#This Row],[Revenue_EUR]]/Clean_Data[[#This Row],[Revenue_Target_EUR]]</f>
        <v>1.0746426718569921</v>
      </c>
      <c r="U255" s="19">
        <f>Clean_Data[[#This Row],[Revenue_EUR]]/Clean_Data[[#This Row],[Market_Revenue_EUR]]</f>
        <v>0.20484371010869071</v>
      </c>
      <c r="V255" s="19">
        <f>Clean_Data[[#This Row],[Returns_Units]]/Clean_Data[[#This Row],[Units_Sold]]</f>
        <v>9.673115410273516E-3</v>
      </c>
      <c r="W255" s="21">
        <f>Clean_Data[[#This Row],[Revenue_EUR]]/Clean_Data[[#This Row],[Marketing_Spend_EUR]]</f>
        <v>42.172517091116312</v>
      </c>
    </row>
    <row r="256" spans="1:23">
      <c r="A256" s="17">
        <v>45017</v>
      </c>
      <c r="B256">
        <v>2023</v>
      </c>
      <c r="C256" s="16" t="s">
        <v>95</v>
      </c>
      <c r="D256" s="16" t="s">
        <v>75</v>
      </c>
      <c r="E256" s="16" t="s">
        <v>76</v>
      </c>
      <c r="F256" s="16" t="s">
        <v>77</v>
      </c>
      <c r="G256" s="16" t="s">
        <v>80</v>
      </c>
      <c r="H256">
        <v>238115.66</v>
      </c>
      <c r="I256">
        <v>218171.24</v>
      </c>
      <c r="J256">
        <v>1701</v>
      </c>
      <c r="K256">
        <v>1550</v>
      </c>
      <c r="L256">
        <v>164333.57</v>
      </c>
      <c r="M256">
        <v>13227.58</v>
      </c>
      <c r="N256">
        <v>1539797.67</v>
      </c>
      <c r="O256">
        <v>12098</v>
      </c>
      <c r="P256">
        <v>12</v>
      </c>
      <c r="Q256">
        <v>24</v>
      </c>
      <c r="R256" s="25">
        <f>Clean_Data[[#This Row],[Revenue_EUR]]/Clean_Data[[#This Row],[Units_Sold]]</f>
        <v>139.98569077013522</v>
      </c>
      <c r="S256" s="19">
        <f>Clean_Data[[#This Row],[Gross_Profit_EUR]]/Clean_Data[[#This Row],[Revenue_EUR]]</f>
        <v>0.69014179915760265</v>
      </c>
      <c r="T256" s="19">
        <f>Clean_Data[[#This Row],[Revenue_EUR]]/Clean_Data[[#This Row],[Revenue_Target_EUR]]</f>
        <v>1.0914163571697169</v>
      </c>
      <c r="U256" s="19">
        <f>Clean_Data[[#This Row],[Revenue_EUR]]/Clean_Data[[#This Row],[Market_Revenue_EUR]]</f>
        <v>0.15464087564179779</v>
      </c>
      <c r="V256" s="19">
        <f>Clean_Data[[#This Row],[Returns_Units]]/Clean_Data[[#This Row],[Units_Sold]]</f>
        <v>1.4109347442680775E-2</v>
      </c>
      <c r="W256" s="21">
        <f>Clean_Data[[#This Row],[Revenue_EUR]]/Clean_Data[[#This Row],[Marketing_Spend_EUR]]</f>
        <v>18.001453024665132</v>
      </c>
    </row>
    <row r="257" spans="1:23">
      <c r="A257" s="17">
        <v>45017</v>
      </c>
      <c r="B257">
        <v>2023</v>
      </c>
      <c r="C257" s="16" t="s">
        <v>95</v>
      </c>
      <c r="D257" s="16" t="s">
        <v>75</v>
      </c>
      <c r="E257" s="16" t="s">
        <v>76</v>
      </c>
      <c r="F257" s="16" t="s">
        <v>77</v>
      </c>
      <c r="G257" s="16" t="s">
        <v>81</v>
      </c>
      <c r="H257">
        <v>446126.3</v>
      </c>
      <c r="I257">
        <v>444287.76</v>
      </c>
      <c r="J257">
        <v>3879</v>
      </c>
      <c r="K257">
        <v>3938</v>
      </c>
      <c r="L257">
        <v>280851.99</v>
      </c>
      <c r="M257">
        <v>13140.58</v>
      </c>
      <c r="N257">
        <v>2328150.31</v>
      </c>
      <c r="O257">
        <v>21276</v>
      </c>
      <c r="P257">
        <v>18</v>
      </c>
      <c r="Q257">
        <v>67</v>
      </c>
      <c r="R257" s="25">
        <f>Clean_Data[[#This Row],[Revenue_EUR]]/Clean_Data[[#This Row],[Units_Sold]]</f>
        <v>115.01064707398814</v>
      </c>
      <c r="S257" s="19">
        <f>Clean_Data[[#This Row],[Gross_Profit_EUR]]/Clean_Data[[#This Row],[Revenue_EUR]]</f>
        <v>0.62953470799636779</v>
      </c>
      <c r="T257" s="19">
        <f>Clean_Data[[#This Row],[Revenue_EUR]]/Clean_Data[[#This Row],[Revenue_Target_EUR]]</f>
        <v>1.0041381738718167</v>
      </c>
      <c r="U257" s="19">
        <f>Clean_Data[[#This Row],[Revenue_EUR]]/Clean_Data[[#This Row],[Market_Revenue_EUR]]</f>
        <v>0.19162263625495898</v>
      </c>
      <c r="V257" s="19">
        <f>Clean_Data[[#This Row],[Returns_Units]]/Clean_Data[[#This Row],[Units_Sold]]</f>
        <v>1.7272492910543953E-2</v>
      </c>
      <c r="W257" s="21">
        <f>Clean_Data[[#This Row],[Revenue_EUR]]/Clean_Data[[#This Row],[Marketing_Spend_EUR]]</f>
        <v>33.95027464541139</v>
      </c>
    </row>
    <row r="258" spans="1:23">
      <c r="A258" s="17">
        <v>45017</v>
      </c>
      <c r="B258">
        <v>2023</v>
      </c>
      <c r="C258" s="16" t="s">
        <v>95</v>
      </c>
      <c r="D258" s="16" t="s">
        <v>75</v>
      </c>
      <c r="E258" s="16" t="s">
        <v>76</v>
      </c>
      <c r="F258" s="16" t="s">
        <v>82</v>
      </c>
      <c r="G258" s="16" t="s">
        <v>78</v>
      </c>
      <c r="H258">
        <v>861224.98</v>
      </c>
      <c r="I258">
        <v>879621.44</v>
      </c>
      <c r="J258">
        <v>11961</v>
      </c>
      <c r="K258">
        <v>12075</v>
      </c>
      <c r="L258">
        <v>457750.44</v>
      </c>
      <c r="M258">
        <v>15437.67</v>
      </c>
      <c r="N258">
        <v>5576815.04</v>
      </c>
      <c r="O258">
        <v>82897</v>
      </c>
      <c r="P258">
        <v>48</v>
      </c>
      <c r="Q258">
        <v>212</v>
      </c>
      <c r="R258" s="25">
        <f>Clean_Data[[#This Row],[Revenue_EUR]]/Clean_Data[[#This Row],[Units_Sold]]</f>
        <v>72.002757294540586</v>
      </c>
      <c r="S258" s="19">
        <f>Clean_Data[[#This Row],[Gross_Profit_EUR]]/Clean_Data[[#This Row],[Revenue_EUR]]</f>
        <v>0.53151087187461754</v>
      </c>
      <c r="T258" s="19">
        <f>Clean_Data[[#This Row],[Revenue_EUR]]/Clean_Data[[#This Row],[Revenue_Target_EUR]]</f>
        <v>0.97908593496766072</v>
      </c>
      <c r="U258" s="19">
        <f>Clean_Data[[#This Row],[Revenue_EUR]]/Clean_Data[[#This Row],[Market_Revenue_EUR]]</f>
        <v>0.15442953976827606</v>
      </c>
      <c r="V258" s="19">
        <f>Clean_Data[[#This Row],[Returns_Units]]/Clean_Data[[#This Row],[Units_Sold]]</f>
        <v>1.7724270545940973E-2</v>
      </c>
      <c r="W258" s="21">
        <f>Clean_Data[[#This Row],[Revenue_EUR]]/Clean_Data[[#This Row],[Marketing_Spend_EUR]]</f>
        <v>55.78723861826299</v>
      </c>
    </row>
    <row r="259" spans="1:23">
      <c r="A259" s="17">
        <v>45017</v>
      </c>
      <c r="B259">
        <v>2023</v>
      </c>
      <c r="C259" s="16" t="s">
        <v>95</v>
      </c>
      <c r="D259" s="16" t="s">
        <v>75</v>
      </c>
      <c r="E259" s="16" t="s">
        <v>76</v>
      </c>
      <c r="F259" s="16" t="s">
        <v>82</v>
      </c>
      <c r="G259" s="16" t="s">
        <v>79</v>
      </c>
      <c r="H259">
        <v>841445.31</v>
      </c>
      <c r="I259">
        <v>784854.9</v>
      </c>
      <c r="J259">
        <v>4808</v>
      </c>
      <c r="K259">
        <v>4424</v>
      </c>
      <c r="L259">
        <v>520308.32</v>
      </c>
      <c r="M259">
        <v>21191.4</v>
      </c>
      <c r="N259">
        <v>4382346.57</v>
      </c>
      <c r="O259">
        <v>27353</v>
      </c>
      <c r="P259">
        <v>44</v>
      </c>
      <c r="Q259">
        <v>83</v>
      </c>
      <c r="R259" s="25">
        <f>Clean_Data[[#This Row],[Revenue_EUR]]/Clean_Data[[#This Row],[Units_Sold]]</f>
        <v>175.00942387687189</v>
      </c>
      <c r="S259" s="19">
        <f>Clean_Data[[#This Row],[Gross_Profit_EUR]]/Clean_Data[[#This Row],[Revenue_EUR]]</f>
        <v>0.61835072798730073</v>
      </c>
      <c r="T259" s="19">
        <f>Clean_Data[[#This Row],[Revenue_EUR]]/Clean_Data[[#This Row],[Revenue_Target_EUR]]</f>
        <v>1.0721030218451844</v>
      </c>
      <c r="U259" s="19">
        <f>Clean_Data[[#This Row],[Revenue_EUR]]/Clean_Data[[#This Row],[Market_Revenue_EUR]]</f>
        <v>0.19200793377690345</v>
      </c>
      <c r="V259" s="19">
        <f>Clean_Data[[#This Row],[Returns_Units]]/Clean_Data[[#This Row],[Units_Sold]]</f>
        <v>1.7262895174708817E-2</v>
      </c>
      <c r="W259" s="21">
        <f>Clean_Data[[#This Row],[Revenue_EUR]]/Clean_Data[[#This Row],[Marketing_Spend_EUR]]</f>
        <v>39.706924035221839</v>
      </c>
    </row>
    <row r="260" spans="1:23">
      <c r="A260" s="17">
        <v>45017</v>
      </c>
      <c r="B260">
        <v>2023</v>
      </c>
      <c r="C260" s="16" t="s">
        <v>95</v>
      </c>
      <c r="D260" s="16" t="s">
        <v>75</v>
      </c>
      <c r="E260" s="16" t="s">
        <v>76</v>
      </c>
      <c r="F260" s="16" t="s">
        <v>82</v>
      </c>
      <c r="G260" s="16" t="s">
        <v>80</v>
      </c>
      <c r="H260">
        <v>181813.28</v>
      </c>
      <c r="I260">
        <v>174102.92</v>
      </c>
      <c r="J260">
        <v>1299</v>
      </c>
      <c r="K260">
        <v>1222</v>
      </c>
      <c r="L260">
        <v>118085.58</v>
      </c>
      <c r="M260">
        <v>10354.66</v>
      </c>
      <c r="N260">
        <v>1313062.1100000001</v>
      </c>
      <c r="O260">
        <v>10645</v>
      </c>
      <c r="P260">
        <v>10</v>
      </c>
      <c r="Q260">
        <v>18</v>
      </c>
      <c r="R260" s="25">
        <f>Clean_Data[[#This Row],[Revenue_EUR]]/Clean_Data[[#This Row],[Units_Sold]]</f>
        <v>139.9640338722094</v>
      </c>
      <c r="S260" s="19">
        <f>Clean_Data[[#This Row],[Gross_Profit_EUR]]/Clean_Data[[#This Row],[Revenue_EUR]]</f>
        <v>0.64948820020187747</v>
      </c>
      <c r="T260" s="19">
        <f>Clean_Data[[#This Row],[Revenue_EUR]]/Clean_Data[[#This Row],[Revenue_Target_EUR]]</f>
        <v>1.0442862187492317</v>
      </c>
      <c r="U260" s="19">
        <f>Clean_Data[[#This Row],[Revenue_EUR]]/Clean_Data[[#This Row],[Market_Revenue_EUR]]</f>
        <v>0.13846510276654012</v>
      </c>
      <c r="V260" s="19">
        <f>Clean_Data[[#This Row],[Returns_Units]]/Clean_Data[[#This Row],[Units_Sold]]</f>
        <v>1.3856812933025405E-2</v>
      </c>
      <c r="W260" s="21">
        <f>Clean_Data[[#This Row],[Revenue_EUR]]/Clean_Data[[#This Row],[Marketing_Spend_EUR]]</f>
        <v>17.558594874191911</v>
      </c>
    </row>
    <row r="261" spans="1:23">
      <c r="A261" s="17">
        <v>45017</v>
      </c>
      <c r="B261">
        <v>2023</v>
      </c>
      <c r="C261" s="16" t="s">
        <v>95</v>
      </c>
      <c r="D261" s="16" t="s">
        <v>75</v>
      </c>
      <c r="E261" s="16" t="s">
        <v>76</v>
      </c>
      <c r="F261" s="16" t="s">
        <v>82</v>
      </c>
      <c r="G261" s="16" t="s">
        <v>81</v>
      </c>
      <c r="H261">
        <v>335997.14</v>
      </c>
      <c r="I261">
        <v>335256.90999999997</v>
      </c>
      <c r="J261">
        <v>2922</v>
      </c>
      <c r="K261">
        <v>2868</v>
      </c>
      <c r="L261">
        <v>195660.61</v>
      </c>
      <c r="M261">
        <v>10242.24</v>
      </c>
      <c r="N261">
        <v>1909126.88</v>
      </c>
      <c r="O261">
        <v>17682</v>
      </c>
      <c r="P261">
        <v>15</v>
      </c>
      <c r="Q261">
        <v>55</v>
      </c>
      <c r="R261" s="25">
        <f>Clean_Data[[#This Row],[Revenue_EUR]]/Clean_Data[[#This Row],[Units_Sold]]</f>
        <v>114.98875427789186</v>
      </c>
      <c r="S261" s="19">
        <f>Clean_Data[[#This Row],[Gross_Profit_EUR]]/Clean_Data[[#This Row],[Revenue_EUR]]</f>
        <v>0.58232820076980407</v>
      </c>
      <c r="T261" s="19">
        <f>Clean_Data[[#This Row],[Revenue_EUR]]/Clean_Data[[#This Row],[Revenue_Target_EUR]]</f>
        <v>1.0022079485252073</v>
      </c>
      <c r="U261" s="19">
        <f>Clean_Data[[#This Row],[Revenue_EUR]]/Clean_Data[[#This Row],[Market_Revenue_EUR]]</f>
        <v>0.17599518582023213</v>
      </c>
      <c r="V261" s="19">
        <f>Clean_Data[[#This Row],[Returns_Units]]/Clean_Data[[#This Row],[Units_Sold]]</f>
        <v>1.8822724161533196E-2</v>
      </c>
      <c r="W261" s="21">
        <f>Clean_Data[[#This Row],[Revenue_EUR]]/Clean_Data[[#This Row],[Marketing_Spend_EUR]]</f>
        <v>32.805044599618839</v>
      </c>
    </row>
    <row r="262" spans="1:23">
      <c r="A262" s="17">
        <v>45017</v>
      </c>
      <c r="B262">
        <v>2023</v>
      </c>
      <c r="C262" s="16" t="s">
        <v>95</v>
      </c>
      <c r="D262" s="16" t="s">
        <v>75</v>
      </c>
      <c r="E262" s="16" t="s">
        <v>76</v>
      </c>
      <c r="F262" s="16" t="s">
        <v>83</v>
      </c>
      <c r="G262" s="16" t="s">
        <v>78</v>
      </c>
      <c r="H262">
        <v>69651.19</v>
      </c>
      <c r="I262">
        <v>68242.17</v>
      </c>
      <c r="J262">
        <v>967</v>
      </c>
      <c r="K262">
        <v>940</v>
      </c>
      <c r="L262">
        <v>32626.16</v>
      </c>
      <c r="M262">
        <v>1154.56</v>
      </c>
      <c r="N262">
        <v>605662.56999999995</v>
      </c>
      <c r="O262">
        <v>9408</v>
      </c>
      <c r="P262">
        <v>3</v>
      </c>
      <c r="Q262">
        <v>32</v>
      </c>
      <c r="R262" s="25">
        <f>Clean_Data[[#This Row],[Revenue_EUR]]/Clean_Data[[#This Row],[Units_Sold]]</f>
        <v>72.028117890382632</v>
      </c>
      <c r="S262" s="19">
        <f>Clean_Data[[#This Row],[Gross_Profit_EUR]]/Clean_Data[[#This Row],[Revenue_EUR]]</f>
        <v>0.46842214756129791</v>
      </c>
      <c r="T262" s="19">
        <f>Clean_Data[[#This Row],[Revenue_EUR]]/Clean_Data[[#This Row],[Revenue_Target_EUR]]</f>
        <v>1.0206473504579354</v>
      </c>
      <c r="U262" s="19">
        <f>Clean_Data[[#This Row],[Revenue_EUR]]/Clean_Data[[#This Row],[Market_Revenue_EUR]]</f>
        <v>0.11499999083648178</v>
      </c>
      <c r="V262" s="19">
        <f>Clean_Data[[#This Row],[Returns_Units]]/Clean_Data[[#This Row],[Units_Sold]]</f>
        <v>3.3092037228541885E-2</v>
      </c>
      <c r="W262" s="21">
        <f>Clean_Data[[#This Row],[Revenue_EUR]]/Clean_Data[[#This Row],[Marketing_Spend_EUR]]</f>
        <v>60.327042336474506</v>
      </c>
    </row>
    <row r="263" spans="1:23">
      <c r="A263" s="17">
        <v>45017</v>
      </c>
      <c r="B263">
        <v>2023</v>
      </c>
      <c r="C263" s="16" t="s">
        <v>95</v>
      </c>
      <c r="D263" s="16" t="s">
        <v>75</v>
      </c>
      <c r="E263" s="16" t="s">
        <v>76</v>
      </c>
      <c r="F263" s="16" t="s">
        <v>83</v>
      </c>
      <c r="G263" s="16" t="s">
        <v>79</v>
      </c>
      <c r="H263">
        <v>65553.3</v>
      </c>
      <c r="I263">
        <v>64300.44</v>
      </c>
      <c r="J263">
        <v>375</v>
      </c>
      <c r="K263">
        <v>375</v>
      </c>
      <c r="L263">
        <v>36023.15</v>
      </c>
      <c r="M263">
        <v>1633.24</v>
      </c>
      <c r="N263">
        <v>468698.89</v>
      </c>
      <c r="O263">
        <v>2943</v>
      </c>
      <c r="P263">
        <v>3</v>
      </c>
      <c r="Q263">
        <v>7</v>
      </c>
      <c r="R263" s="25">
        <f>Clean_Data[[#This Row],[Revenue_EUR]]/Clean_Data[[#This Row],[Units_Sold]]</f>
        <v>174.80880000000002</v>
      </c>
      <c r="S263" s="19">
        <f>Clean_Data[[#This Row],[Gross_Profit_EUR]]/Clean_Data[[#This Row],[Revenue_EUR]]</f>
        <v>0.54952458533742776</v>
      </c>
      <c r="T263" s="19">
        <f>Clean_Data[[#This Row],[Revenue_EUR]]/Clean_Data[[#This Row],[Revenue_Target_EUR]]</f>
        <v>1.019484470090718</v>
      </c>
      <c r="U263" s="19">
        <f>Clean_Data[[#This Row],[Revenue_EUR]]/Clean_Data[[#This Row],[Market_Revenue_EUR]]</f>
        <v>0.13986228983815174</v>
      </c>
      <c r="V263" s="19">
        <f>Clean_Data[[#This Row],[Returns_Units]]/Clean_Data[[#This Row],[Units_Sold]]</f>
        <v>1.8666666666666668E-2</v>
      </c>
      <c r="W263" s="21">
        <f>Clean_Data[[#This Row],[Revenue_EUR]]/Clean_Data[[#This Row],[Marketing_Spend_EUR]]</f>
        <v>40.136967010359776</v>
      </c>
    </row>
    <row r="264" spans="1:23">
      <c r="A264" s="17">
        <v>45017</v>
      </c>
      <c r="B264">
        <v>2023</v>
      </c>
      <c r="C264" s="16" t="s">
        <v>95</v>
      </c>
      <c r="D264" s="16" t="s">
        <v>75</v>
      </c>
      <c r="E264" s="16" t="s">
        <v>76</v>
      </c>
      <c r="F264" s="16" t="s">
        <v>83</v>
      </c>
      <c r="G264" s="16" t="s">
        <v>80</v>
      </c>
      <c r="H264">
        <v>14865.13</v>
      </c>
      <c r="I264">
        <v>13405.71</v>
      </c>
      <c r="J264">
        <v>106</v>
      </c>
      <c r="K264">
        <v>97</v>
      </c>
      <c r="L264">
        <v>8724.11</v>
      </c>
      <c r="M264">
        <v>841.78</v>
      </c>
      <c r="N264">
        <v>147778.29999999999</v>
      </c>
      <c r="O264">
        <v>1176</v>
      </c>
      <c r="P264">
        <v>1</v>
      </c>
      <c r="Q264">
        <v>2</v>
      </c>
      <c r="R264" s="25">
        <f>Clean_Data[[#This Row],[Revenue_EUR]]/Clean_Data[[#This Row],[Units_Sold]]</f>
        <v>140.23707547169812</v>
      </c>
      <c r="S264" s="19">
        <f>Clean_Data[[#This Row],[Gross_Profit_EUR]]/Clean_Data[[#This Row],[Revenue_EUR]]</f>
        <v>0.58688420484718273</v>
      </c>
      <c r="T264" s="19">
        <f>Clean_Data[[#This Row],[Revenue_EUR]]/Clean_Data[[#This Row],[Revenue_Target_EUR]]</f>
        <v>1.1088655505750908</v>
      </c>
      <c r="U264" s="19">
        <f>Clean_Data[[#This Row],[Revenue_EUR]]/Clean_Data[[#This Row],[Market_Revenue_EUR]]</f>
        <v>0.10059074979208721</v>
      </c>
      <c r="V264" s="19">
        <f>Clean_Data[[#This Row],[Returns_Units]]/Clean_Data[[#This Row],[Units_Sold]]</f>
        <v>1.8867924528301886E-2</v>
      </c>
      <c r="W264" s="21">
        <f>Clean_Data[[#This Row],[Revenue_EUR]]/Clean_Data[[#This Row],[Marketing_Spend_EUR]]</f>
        <v>17.659162726603149</v>
      </c>
    </row>
    <row r="265" spans="1:23">
      <c r="A265" s="17">
        <v>45017</v>
      </c>
      <c r="B265">
        <v>2023</v>
      </c>
      <c r="C265" s="16" t="s">
        <v>95</v>
      </c>
      <c r="D265" s="16" t="s">
        <v>75</v>
      </c>
      <c r="E265" s="16" t="s">
        <v>76</v>
      </c>
      <c r="F265" s="16" t="s">
        <v>83</v>
      </c>
      <c r="G265" s="16" t="s">
        <v>81</v>
      </c>
      <c r="H265">
        <v>26820.7</v>
      </c>
      <c r="I265">
        <v>26528.23</v>
      </c>
      <c r="J265">
        <v>233</v>
      </c>
      <c r="K265">
        <v>235</v>
      </c>
      <c r="L265">
        <v>14356.1</v>
      </c>
      <c r="M265">
        <v>761.47</v>
      </c>
      <c r="N265">
        <v>210418.99</v>
      </c>
      <c r="O265">
        <v>2072</v>
      </c>
      <c r="P265">
        <v>1</v>
      </c>
      <c r="Q265">
        <v>5</v>
      </c>
      <c r="R265" s="25">
        <f>Clean_Data[[#This Row],[Revenue_EUR]]/Clean_Data[[#This Row],[Units_Sold]]</f>
        <v>115.11030042918455</v>
      </c>
      <c r="S265" s="19">
        <f>Clean_Data[[#This Row],[Gross_Profit_EUR]]/Clean_Data[[#This Row],[Revenue_EUR]]</f>
        <v>0.53526194320058762</v>
      </c>
      <c r="T265" s="19">
        <f>Clean_Data[[#This Row],[Revenue_EUR]]/Clean_Data[[#This Row],[Revenue_Target_EUR]]</f>
        <v>1.0110248591783169</v>
      </c>
      <c r="U265" s="19">
        <f>Clean_Data[[#This Row],[Revenue_EUR]]/Clean_Data[[#This Row],[Market_Revenue_EUR]]</f>
        <v>0.12746330547447263</v>
      </c>
      <c r="V265" s="19">
        <f>Clean_Data[[#This Row],[Returns_Units]]/Clean_Data[[#This Row],[Units_Sold]]</f>
        <v>2.1459227467811159E-2</v>
      </c>
      <c r="W265" s="21">
        <f>Clean_Data[[#This Row],[Revenue_EUR]]/Clean_Data[[#This Row],[Marketing_Spend_EUR]]</f>
        <v>35.222267456367291</v>
      </c>
    </row>
    <row r="266" spans="1:23">
      <c r="A266" s="17">
        <v>45017</v>
      </c>
      <c r="B266">
        <v>2023</v>
      </c>
      <c r="C266" s="16" t="s">
        <v>95</v>
      </c>
      <c r="D266" s="16" t="s">
        <v>84</v>
      </c>
      <c r="E266" s="16" t="s">
        <v>85</v>
      </c>
      <c r="F266" s="16" t="s">
        <v>77</v>
      </c>
      <c r="G266" s="16" t="s">
        <v>78</v>
      </c>
      <c r="H266">
        <v>583080.62</v>
      </c>
      <c r="I266">
        <v>636223.87</v>
      </c>
      <c r="J266">
        <v>8098</v>
      </c>
      <c r="K266">
        <v>8841</v>
      </c>
      <c r="L266">
        <v>328363.86</v>
      </c>
      <c r="M266">
        <v>10262.11</v>
      </c>
      <c r="N266">
        <v>4802039.1399999997</v>
      </c>
      <c r="O266">
        <v>75255</v>
      </c>
      <c r="P266">
        <v>30</v>
      </c>
      <c r="Q266">
        <v>156</v>
      </c>
      <c r="R266" s="25">
        <f>Clean_Data[[#This Row],[Revenue_EUR]]/Clean_Data[[#This Row],[Units_Sold]]</f>
        <v>72.003040256853538</v>
      </c>
      <c r="S266" s="19">
        <f>Clean_Data[[#This Row],[Gross_Profit_EUR]]/Clean_Data[[#This Row],[Revenue_EUR]]</f>
        <v>0.56315344523026678</v>
      </c>
      <c r="T266" s="19">
        <f>Clean_Data[[#This Row],[Revenue_EUR]]/Clean_Data[[#This Row],[Revenue_Target_EUR]]</f>
        <v>0.91647083282178643</v>
      </c>
      <c r="U266" s="19">
        <f>Clean_Data[[#This Row],[Revenue_EUR]]/Clean_Data[[#This Row],[Market_Revenue_EUR]]</f>
        <v>0.1214235459147049</v>
      </c>
      <c r="V266" s="19">
        <f>Clean_Data[[#This Row],[Returns_Units]]/Clean_Data[[#This Row],[Units_Sold]]</f>
        <v>1.9264015806371944E-2</v>
      </c>
      <c r="W266" s="21">
        <f>Clean_Data[[#This Row],[Revenue_EUR]]/Clean_Data[[#This Row],[Marketing_Spend_EUR]]</f>
        <v>56.818784830799899</v>
      </c>
    </row>
    <row r="267" spans="1:23">
      <c r="A267" s="17">
        <v>45017</v>
      </c>
      <c r="B267">
        <v>2023</v>
      </c>
      <c r="C267" s="16" t="s">
        <v>95</v>
      </c>
      <c r="D267" s="16" t="s">
        <v>84</v>
      </c>
      <c r="E267" s="16" t="s">
        <v>85</v>
      </c>
      <c r="F267" s="16" t="s">
        <v>77</v>
      </c>
      <c r="G267" s="16" t="s">
        <v>79</v>
      </c>
      <c r="H267">
        <v>571741.21</v>
      </c>
      <c r="I267">
        <v>561999.98</v>
      </c>
      <c r="J267">
        <v>3267</v>
      </c>
      <c r="K267">
        <v>3252</v>
      </c>
      <c r="L267">
        <v>371086.85</v>
      </c>
      <c r="M267">
        <v>13796.07</v>
      </c>
      <c r="N267">
        <v>3619779.26</v>
      </c>
      <c r="O267">
        <v>21914</v>
      </c>
      <c r="P267">
        <v>31</v>
      </c>
      <c r="Q267">
        <v>50</v>
      </c>
      <c r="R267" s="25">
        <f>Clean_Data[[#This Row],[Revenue_EUR]]/Clean_Data[[#This Row],[Units_Sold]]</f>
        <v>175.0049617385981</v>
      </c>
      <c r="S267" s="19">
        <f>Clean_Data[[#This Row],[Gross_Profit_EUR]]/Clean_Data[[#This Row],[Revenue_EUR]]</f>
        <v>0.64904688259221333</v>
      </c>
      <c r="T267" s="19">
        <f>Clean_Data[[#This Row],[Revenue_EUR]]/Clean_Data[[#This Row],[Revenue_Target_EUR]]</f>
        <v>1.0173331500830303</v>
      </c>
      <c r="U267" s="19">
        <f>Clean_Data[[#This Row],[Revenue_EUR]]/Clean_Data[[#This Row],[Market_Revenue_EUR]]</f>
        <v>0.15794919218361397</v>
      </c>
      <c r="V267" s="19">
        <f>Clean_Data[[#This Row],[Returns_Units]]/Clean_Data[[#This Row],[Units_Sold]]</f>
        <v>1.5304560759106214E-2</v>
      </c>
      <c r="W267" s="21">
        <f>Clean_Data[[#This Row],[Revenue_EUR]]/Clean_Data[[#This Row],[Marketing_Spend_EUR]]</f>
        <v>41.442324517054494</v>
      </c>
    </row>
    <row r="268" spans="1:23">
      <c r="A268" s="17">
        <v>45017</v>
      </c>
      <c r="B268">
        <v>2023</v>
      </c>
      <c r="C268" s="16" t="s">
        <v>95</v>
      </c>
      <c r="D268" s="16" t="s">
        <v>84</v>
      </c>
      <c r="E268" s="16" t="s">
        <v>85</v>
      </c>
      <c r="F268" s="16" t="s">
        <v>77</v>
      </c>
      <c r="G268" s="16" t="s">
        <v>80</v>
      </c>
      <c r="H268">
        <v>131208.37</v>
      </c>
      <c r="I268">
        <v>132522.94</v>
      </c>
      <c r="J268">
        <v>937</v>
      </c>
      <c r="K268">
        <v>954</v>
      </c>
      <c r="L268">
        <v>90296.5</v>
      </c>
      <c r="M268">
        <v>6996.97</v>
      </c>
      <c r="N268">
        <v>1141789.44</v>
      </c>
      <c r="O268">
        <v>8965</v>
      </c>
      <c r="P268">
        <v>7</v>
      </c>
      <c r="Q268">
        <v>17</v>
      </c>
      <c r="R268" s="25">
        <f>Clean_Data[[#This Row],[Revenue_EUR]]/Clean_Data[[#This Row],[Units_Sold]]</f>
        <v>140.03027748132337</v>
      </c>
      <c r="S268" s="19">
        <f>Clean_Data[[#This Row],[Gross_Profit_EUR]]/Clean_Data[[#This Row],[Revenue_EUR]]</f>
        <v>0.68819161460507439</v>
      </c>
      <c r="T268" s="19">
        <f>Clean_Data[[#This Row],[Revenue_EUR]]/Clean_Data[[#This Row],[Revenue_Target_EUR]]</f>
        <v>0.99008043437611626</v>
      </c>
      <c r="U268" s="19">
        <f>Clean_Data[[#This Row],[Revenue_EUR]]/Clean_Data[[#This Row],[Market_Revenue_EUR]]</f>
        <v>0.11491468164217739</v>
      </c>
      <c r="V268" s="19">
        <f>Clean_Data[[#This Row],[Returns_Units]]/Clean_Data[[#This Row],[Units_Sold]]</f>
        <v>1.8143009605122731E-2</v>
      </c>
      <c r="W268" s="21">
        <f>Clean_Data[[#This Row],[Revenue_EUR]]/Clean_Data[[#This Row],[Marketing_Spend_EUR]]</f>
        <v>18.75216986781421</v>
      </c>
    </row>
    <row r="269" spans="1:23">
      <c r="A269" s="17">
        <v>45017</v>
      </c>
      <c r="B269">
        <v>2023</v>
      </c>
      <c r="C269" s="16" t="s">
        <v>95</v>
      </c>
      <c r="D269" s="16" t="s">
        <v>84</v>
      </c>
      <c r="E269" s="16" t="s">
        <v>85</v>
      </c>
      <c r="F269" s="16" t="s">
        <v>77</v>
      </c>
      <c r="G269" s="16" t="s">
        <v>81</v>
      </c>
      <c r="H269">
        <v>221756.51</v>
      </c>
      <c r="I269">
        <v>232301.53</v>
      </c>
      <c r="J269">
        <v>1928</v>
      </c>
      <c r="K269">
        <v>1994</v>
      </c>
      <c r="L269">
        <v>136856.48000000001</v>
      </c>
      <c r="M269">
        <v>6144.25</v>
      </c>
      <c r="N269">
        <v>1715065.31</v>
      </c>
      <c r="O269">
        <v>16178</v>
      </c>
      <c r="P269">
        <v>11</v>
      </c>
      <c r="Q269">
        <v>29</v>
      </c>
      <c r="R269" s="25">
        <f>Clean_Data[[#This Row],[Revenue_EUR]]/Clean_Data[[#This Row],[Units_Sold]]</f>
        <v>115.01893672199171</v>
      </c>
      <c r="S269" s="19">
        <f>Clean_Data[[#This Row],[Gross_Profit_EUR]]/Clean_Data[[#This Row],[Revenue_EUR]]</f>
        <v>0.61714751914160271</v>
      </c>
      <c r="T269" s="19">
        <f>Clean_Data[[#This Row],[Revenue_EUR]]/Clean_Data[[#This Row],[Revenue_Target_EUR]]</f>
        <v>0.9546063256664733</v>
      </c>
      <c r="U269" s="19">
        <f>Clean_Data[[#This Row],[Revenue_EUR]]/Clean_Data[[#This Row],[Market_Revenue_EUR]]</f>
        <v>0.12929916354030857</v>
      </c>
      <c r="V269" s="19">
        <f>Clean_Data[[#This Row],[Returns_Units]]/Clean_Data[[#This Row],[Units_Sold]]</f>
        <v>1.504149377593361E-2</v>
      </c>
      <c r="W269" s="21">
        <f>Clean_Data[[#This Row],[Revenue_EUR]]/Clean_Data[[#This Row],[Marketing_Spend_EUR]]</f>
        <v>36.091713390568422</v>
      </c>
    </row>
    <row r="270" spans="1:23">
      <c r="A270" s="17">
        <v>45017</v>
      </c>
      <c r="B270">
        <v>2023</v>
      </c>
      <c r="C270" s="16" t="s">
        <v>95</v>
      </c>
      <c r="D270" s="16" t="s">
        <v>84</v>
      </c>
      <c r="E270" s="16" t="s">
        <v>85</v>
      </c>
      <c r="F270" s="16" t="s">
        <v>82</v>
      </c>
      <c r="G270" s="16" t="s">
        <v>78</v>
      </c>
      <c r="H270">
        <v>521600.52</v>
      </c>
      <c r="I270">
        <v>561465.27</v>
      </c>
      <c r="J270">
        <v>7244</v>
      </c>
      <c r="K270">
        <v>7874</v>
      </c>
      <c r="L270">
        <v>270638.65000000002</v>
      </c>
      <c r="M270">
        <v>9643.25</v>
      </c>
      <c r="N270">
        <v>4408186.37</v>
      </c>
      <c r="O270">
        <v>65907</v>
      </c>
      <c r="P270">
        <v>30</v>
      </c>
      <c r="Q270">
        <v>114</v>
      </c>
      <c r="R270" s="25">
        <f>Clean_Data[[#This Row],[Revenue_EUR]]/Clean_Data[[#This Row],[Units_Sold]]</f>
        <v>72.004489232468245</v>
      </c>
      <c r="S270" s="19">
        <f>Clean_Data[[#This Row],[Gross_Profit_EUR]]/Clean_Data[[#This Row],[Revenue_EUR]]</f>
        <v>0.51886192521433838</v>
      </c>
      <c r="T270" s="19">
        <f>Clean_Data[[#This Row],[Revenue_EUR]]/Clean_Data[[#This Row],[Revenue_Target_EUR]]</f>
        <v>0.92899872506807057</v>
      </c>
      <c r="U270" s="19">
        <f>Clean_Data[[#This Row],[Revenue_EUR]]/Clean_Data[[#This Row],[Market_Revenue_EUR]]</f>
        <v>0.11832542370480584</v>
      </c>
      <c r="V270" s="19">
        <f>Clean_Data[[#This Row],[Returns_Units]]/Clean_Data[[#This Row],[Units_Sold]]</f>
        <v>1.5737161789066815E-2</v>
      </c>
      <c r="W270" s="21">
        <f>Clean_Data[[#This Row],[Revenue_EUR]]/Clean_Data[[#This Row],[Marketing_Spend_EUR]]</f>
        <v>54.08970212324683</v>
      </c>
    </row>
    <row r="271" spans="1:23">
      <c r="A271" s="17">
        <v>45017</v>
      </c>
      <c r="B271">
        <v>2023</v>
      </c>
      <c r="C271" s="16" t="s">
        <v>95</v>
      </c>
      <c r="D271" s="16" t="s">
        <v>84</v>
      </c>
      <c r="E271" s="16" t="s">
        <v>85</v>
      </c>
      <c r="F271" s="16" t="s">
        <v>82</v>
      </c>
      <c r="G271" s="16" t="s">
        <v>79</v>
      </c>
      <c r="H271">
        <v>487754.91</v>
      </c>
      <c r="I271">
        <v>484305.83</v>
      </c>
      <c r="J271">
        <v>2787</v>
      </c>
      <c r="K271">
        <v>2787</v>
      </c>
      <c r="L271">
        <v>297628.87</v>
      </c>
      <c r="M271">
        <v>11105.23</v>
      </c>
      <c r="N271">
        <v>3464268.19</v>
      </c>
      <c r="O271">
        <v>20275</v>
      </c>
      <c r="P271">
        <v>19</v>
      </c>
      <c r="Q271">
        <v>54</v>
      </c>
      <c r="R271" s="25">
        <f>Clean_Data[[#This Row],[Revenue_EUR]]/Clean_Data[[#This Row],[Units_Sold]]</f>
        <v>175.01073196986005</v>
      </c>
      <c r="S271" s="19">
        <f>Clean_Data[[#This Row],[Gross_Profit_EUR]]/Clean_Data[[#This Row],[Revenue_EUR]]</f>
        <v>0.6102016892049329</v>
      </c>
      <c r="T271" s="19">
        <f>Clean_Data[[#This Row],[Revenue_EUR]]/Clean_Data[[#This Row],[Revenue_Target_EUR]]</f>
        <v>1.0071216982872164</v>
      </c>
      <c r="U271" s="19">
        <f>Clean_Data[[#This Row],[Revenue_EUR]]/Clean_Data[[#This Row],[Market_Revenue_EUR]]</f>
        <v>0.1407959439768432</v>
      </c>
      <c r="V271" s="19">
        <f>Clean_Data[[#This Row],[Returns_Units]]/Clean_Data[[#This Row],[Units_Sold]]</f>
        <v>1.9375672766415501E-2</v>
      </c>
      <c r="W271" s="21">
        <f>Clean_Data[[#This Row],[Revenue_EUR]]/Clean_Data[[#This Row],[Marketing_Spend_EUR]]</f>
        <v>43.921189385541766</v>
      </c>
    </row>
    <row r="272" spans="1:23">
      <c r="A272" s="17">
        <v>45017</v>
      </c>
      <c r="B272">
        <v>2023</v>
      </c>
      <c r="C272" s="16" t="s">
        <v>95</v>
      </c>
      <c r="D272" s="16" t="s">
        <v>84</v>
      </c>
      <c r="E272" s="16" t="s">
        <v>85</v>
      </c>
      <c r="F272" s="16" t="s">
        <v>82</v>
      </c>
      <c r="G272" s="16" t="s">
        <v>80</v>
      </c>
      <c r="H272">
        <v>116715.55</v>
      </c>
      <c r="I272">
        <v>116092.96</v>
      </c>
      <c r="J272">
        <v>834</v>
      </c>
      <c r="K272">
        <v>815</v>
      </c>
      <c r="L272">
        <v>75135.320000000007</v>
      </c>
      <c r="M272">
        <v>6311.04</v>
      </c>
      <c r="N272">
        <v>1081352.23</v>
      </c>
      <c r="O272">
        <v>8079</v>
      </c>
      <c r="P272">
        <v>4</v>
      </c>
      <c r="Q272">
        <v>7</v>
      </c>
      <c r="R272" s="25">
        <f>Clean_Data[[#This Row],[Revenue_EUR]]/Clean_Data[[#This Row],[Units_Sold]]</f>
        <v>139.9467026378897</v>
      </c>
      <c r="S272" s="19">
        <f>Clean_Data[[#This Row],[Gross_Profit_EUR]]/Clean_Data[[#This Row],[Revenue_EUR]]</f>
        <v>0.64374729845337664</v>
      </c>
      <c r="T272" s="19">
        <f>Clean_Data[[#This Row],[Revenue_EUR]]/Clean_Data[[#This Row],[Revenue_Target_EUR]]</f>
        <v>1.0053628574893774</v>
      </c>
      <c r="U272" s="19">
        <f>Clean_Data[[#This Row],[Revenue_EUR]]/Clean_Data[[#This Row],[Market_Revenue_EUR]]</f>
        <v>0.10793481232290056</v>
      </c>
      <c r="V272" s="19">
        <f>Clean_Data[[#This Row],[Returns_Units]]/Clean_Data[[#This Row],[Units_Sold]]</f>
        <v>8.3932853717026377E-3</v>
      </c>
      <c r="W272" s="21">
        <f>Clean_Data[[#This Row],[Revenue_EUR]]/Clean_Data[[#This Row],[Marketing_Spend_EUR]]</f>
        <v>18.493869473177163</v>
      </c>
    </row>
    <row r="273" spans="1:23">
      <c r="A273" s="17">
        <v>45017</v>
      </c>
      <c r="B273">
        <v>2023</v>
      </c>
      <c r="C273" s="16" t="s">
        <v>95</v>
      </c>
      <c r="D273" s="16" t="s">
        <v>84</v>
      </c>
      <c r="E273" s="16" t="s">
        <v>85</v>
      </c>
      <c r="F273" s="16" t="s">
        <v>82</v>
      </c>
      <c r="G273" s="16" t="s">
        <v>81</v>
      </c>
      <c r="H273">
        <v>201045.9</v>
      </c>
      <c r="I273">
        <v>213883.97</v>
      </c>
      <c r="J273">
        <v>1748</v>
      </c>
      <c r="K273">
        <v>1878</v>
      </c>
      <c r="L273">
        <v>117140.73</v>
      </c>
      <c r="M273">
        <v>5631.15</v>
      </c>
      <c r="N273">
        <v>1594355.85</v>
      </c>
      <c r="O273">
        <v>15554</v>
      </c>
      <c r="P273">
        <v>10</v>
      </c>
      <c r="Q273">
        <v>27</v>
      </c>
      <c r="R273" s="25">
        <f>Clean_Data[[#This Row],[Revenue_EUR]]/Clean_Data[[#This Row],[Units_Sold]]</f>
        <v>115.01481693363844</v>
      </c>
      <c r="S273" s="19">
        <f>Clean_Data[[#This Row],[Gross_Profit_EUR]]/Clean_Data[[#This Row],[Revenue_EUR]]</f>
        <v>0.58265664706417786</v>
      </c>
      <c r="T273" s="19">
        <f>Clean_Data[[#This Row],[Revenue_EUR]]/Clean_Data[[#This Row],[Revenue_Target_EUR]]</f>
        <v>0.93997647416026542</v>
      </c>
      <c r="U273" s="19">
        <f>Clean_Data[[#This Row],[Revenue_EUR]]/Clean_Data[[#This Row],[Market_Revenue_EUR]]</f>
        <v>0.12609851182218823</v>
      </c>
      <c r="V273" s="19">
        <f>Clean_Data[[#This Row],[Returns_Units]]/Clean_Data[[#This Row],[Units_Sold]]</f>
        <v>1.5446224256292907E-2</v>
      </c>
      <c r="W273" s="21">
        <f>Clean_Data[[#This Row],[Revenue_EUR]]/Clean_Data[[#This Row],[Marketing_Spend_EUR]]</f>
        <v>35.70245864521457</v>
      </c>
    </row>
    <row r="274" spans="1:23">
      <c r="A274" s="17">
        <v>45017</v>
      </c>
      <c r="B274">
        <v>2023</v>
      </c>
      <c r="C274" s="16" t="s">
        <v>95</v>
      </c>
      <c r="D274" s="16" t="s">
        <v>84</v>
      </c>
      <c r="E274" s="16" t="s">
        <v>85</v>
      </c>
      <c r="F274" s="16" t="s">
        <v>83</v>
      </c>
      <c r="G274" s="16" t="s">
        <v>78</v>
      </c>
      <c r="H274">
        <v>41160.81</v>
      </c>
      <c r="I274">
        <v>44675.75</v>
      </c>
      <c r="J274">
        <v>572</v>
      </c>
      <c r="K274">
        <v>623</v>
      </c>
      <c r="L274">
        <v>19749.32</v>
      </c>
      <c r="M274">
        <v>721.17</v>
      </c>
      <c r="N274">
        <v>461173.31</v>
      </c>
      <c r="O274">
        <v>6543</v>
      </c>
      <c r="P274">
        <v>2</v>
      </c>
      <c r="Q274">
        <v>14</v>
      </c>
      <c r="R274" s="25">
        <f>Clean_Data[[#This Row],[Revenue_EUR]]/Clean_Data[[#This Row],[Units_Sold]]</f>
        <v>71.959458041958044</v>
      </c>
      <c r="S274" s="19">
        <f>Clean_Data[[#This Row],[Gross_Profit_EUR]]/Clean_Data[[#This Row],[Revenue_EUR]]</f>
        <v>0.47980882786320289</v>
      </c>
      <c r="T274" s="19">
        <f>Clean_Data[[#This Row],[Revenue_EUR]]/Clean_Data[[#This Row],[Revenue_Target_EUR]]</f>
        <v>0.92132331298299408</v>
      </c>
      <c r="U274" s="19">
        <f>Clean_Data[[#This Row],[Revenue_EUR]]/Clean_Data[[#This Row],[Market_Revenue_EUR]]</f>
        <v>8.9252368052262165E-2</v>
      </c>
      <c r="V274" s="19">
        <f>Clean_Data[[#This Row],[Returns_Units]]/Clean_Data[[#This Row],[Units_Sold]]</f>
        <v>2.4475524475524476E-2</v>
      </c>
      <c r="W274" s="21">
        <f>Clean_Data[[#This Row],[Revenue_EUR]]/Clean_Data[[#This Row],[Marketing_Spend_EUR]]</f>
        <v>57.075044718998292</v>
      </c>
    </row>
    <row r="275" spans="1:23">
      <c r="A275" s="17">
        <v>45017</v>
      </c>
      <c r="B275">
        <v>2023</v>
      </c>
      <c r="C275" s="16" t="s">
        <v>95</v>
      </c>
      <c r="D275" s="16" t="s">
        <v>84</v>
      </c>
      <c r="E275" s="16" t="s">
        <v>85</v>
      </c>
      <c r="F275" s="16" t="s">
        <v>83</v>
      </c>
      <c r="G275" s="16" t="s">
        <v>79</v>
      </c>
      <c r="H275">
        <v>39018.51</v>
      </c>
      <c r="I275">
        <v>40718.379999999997</v>
      </c>
      <c r="J275">
        <v>223</v>
      </c>
      <c r="K275">
        <v>236</v>
      </c>
      <c r="L275">
        <v>21794.98</v>
      </c>
      <c r="M275">
        <v>936</v>
      </c>
      <c r="N275">
        <v>361997.8</v>
      </c>
      <c r="O275">
        <v>2239</v>
      </c>
      <c r="P275">
        <v>2</v>
      </c>
      <c r="Q275">
        <v>7</v>
      </c>
      <c r="R275" s="25">
        <f>Clean_Data[[#This Row],[Revenue_EUR]]/Clean_Data[[#This Row],[Units_Sold]]</f>
        <v>174.97089686098656</v>
      </c>
      <c r="S275" s="19">
        <f>Clean_Data[[#This Row],[Gross_Profit_EUR]]/Clean_Data[[#This Row],[Revenue_EUR]]</f>
        <v>0.55858053011250297</v>
      </c>
      <c r="T275" s="19">
        <f>Clean_Data[[#This Row],[Revenue_EUR]]/Clean_Data[[#This Row],[Revenue_Target_EUR]]</f>
        <v>0.95825300515393796</v>
      </c>
      <c r="U275" s="19">
        <f>Clean_Data[[#This Row],[Revenue_EUR]]/Clean_Data[[#This Row],[Market_Revenue_EUR]]</f>
        <v>0.10778659428316968</v>
      </c>
      <c r="V275" s="19">
        <f>Clean_Data[[#This Row],[Returns_Units]]/Clean_Data[[#This Row],[Units_Sold]]</f>
        <v>3.1390134529147982E-2</v>
      </c>
      <c r="W275" s="21">
        <f>Clean_Data[[#This Row],[Revenue_EUR]]/Clean_Data[[#This Row],[Marketing_Spend_EUR]]</f>
        <v>41.68644230769231</v>
      </c>
    </row>
    <row r="276" spans="1:23">
      <c r="A276" s="17">
        <v>45017</v>
      </c>
      <c r="B276">
        <v>2023</v>
      </c>
      <c r="C276" s="16" t="s">
        <v>95</v>
      </c>
      <c r="D276" s="16" t="s">
        <v>84</v>
      </c>
      <c r="E276" s="16" t="s">
        <v>85</v>
      </c>
      <c r="F276" s="16" t="s">
        <v>83</v>
      </c>
      <c r="G276" s="16" t="s">
        <v>80</v>
      </c>
      <c r="H276">
        <v>9461.2800000000007</v>
      </c>
      <c r="I276">
        <v>9848.26</v>
      </c>
      <c r="J276">
        <v>68</v>
      </c>
      <c r="K276">
        <v>71</v>
      </c>
      <c r="L276">
        <v>5451.74</v>
      </c>
      <c r="M276">
        <v>552.71</v>
      </c>
      <c r="N276">
        <v>117777.23</v>
      </c>
      <c r="O276">
        <v>938</v>
      </c>
      <c r="P276">
        <v>0</v>
      </c>
      <c r="Q276">
        <v>2</v>
      </c>
      <c r="R276" s="25">
        <f>Clean_Data[[#This Row],[Revenue_EUR]]/Clean_Data[[#This Row],[Units_Sold]]</f>
        <v>139.13647058823531</v>
      </c>
      <c r="S276" s="19">
        <f>Clean_Data[[#This Row],[Gross_Profit_EUR]]/Clean_Data[[#This Row],[Revenue_EUR]]</f>
        <v>0.57621590313361404</v>
      </c>
      <c r="T276" s="19">
        <f>Clean_Data[[#This Row],[Revenue_EUR]]/Clean_Data[[#This Row],[Revenue_Target_EUR]]</f>
        <v>0.96070574903587036</v>
      </c>
      <c r="U276" s="19">
        <f>Clean_Data[[#This Row],[Revenue_EUR]]/Clean_Data[[#This Row],[Market_Revenue_EUR]]</f>
        <v>8.0331996261076954E-2</v>
      </c>
      <c r="V276" s="19">
        <f>Clean_Data[[#This Row],[Returns_Units]]/Clean_Data[[#This Row],[Units_Sold]]</f>
        <v>2.9411764705882353E-2</v>
      </c>
      <c r="W276" s="21">
        <f>Clean_Data[[#This Row],[Revenue_EUR]]/Clean_Data[[#This Row],[Marketing_Spend_EUR]]</f>
        <v>17.117982305368095</v>
      </c>
    </row>
    <row r="277" spans="1:23">
      <c r="A277" s="17">
        <v>45017</v>
      </c>
      <c r="B277">
        <v>2023</v>
      </c>
      <c r="C277" s="16" t="s">
        <v>95</v>
      </c>
      <c r="D277" s="16" t="s">
        <v>84</v>
      </c>
      <c r="E277" s="16" t="s">
        <v>85</v>
      </c>
      <c r="F277" s="16" t="s">
        <v>83</v>
      </c>
      <c r="G277" s="16" t="s">
        <v>81</v>
      </c>
      <c r="H277">
        <v>14858.49</v>
      </c>
      <c r="I277">
        <v>15406.07</v>
      </c>
      <c r="J277">
        <v>129</v>
      </c>
      <c r="K277">
        <v>133</v>
      </c>
      <c r="L277">
        <v>7776.31</v>
      </c>
      <c r="M277">
        <v>406.47</v>
      </c>
      <c r="N277">
        <v>165045.04</v>
      </c>
      <c r="O277">
        <v>1510</v>
      </c>
      <c r="P277">
        <v>1</v>
      </c>
      <c r="Q277">
        <v>3</v>
      </c>
      <c r="R277" s="25">
        <f>Clean_Data[[#This Row],[Revenue_EUR]]/Clean_Data[[#This Row],[Units_Sold]]</f>
        <v>115.18209302325582</v>
      </c>
      <c r="S277" s="19">
        <f>Clean_Data[[#This Row],[Gross_Profit_EUR]]/Clean_Data[[#This Row],[Revenue_EUR]]</f>
        <v>0.52335802628665495</v>
      </c>
      <c r="T277" s="19">
        <f>Clean_Data[[#This Row],[Revenue_EUR]]/Clean_Data[[#This Row],[Revenue_Target_EUR]]</f>
        <v>0.96445686667657615</v>
      </c>
      <c r="U277" s="19">
        <f>Clean_Data[[#This Row],[Revenue_EUR]]/Clean_Data[[#This Row],[Market_Revenue_EUR]]</f>
        <v>9.0026879935319465E-2</v>
      </c>
      <c r="V277" s="19">
        <f>Clean_Data[[#This Row],[Returns_Units]]/Clean_Data[[#This Row],[Units_Sold]]</f>
        <v>2.3255813953488372E-2</v>
      </c>
      <c r="W277" s="21">
        <f>Clean_Data[[#This Row],[Revenue_EUR]]/Clean_Data[[#This Row],[Marketing_Spend_EUR]]</f>
        <v>36.554948704701452</v>
      </c>
    </row>
    <row r="278" spans="1:23">
      <c r="A278" s="17">
        <v>45017</v>
      </c>
      <c r="B278">
        <v>2023</v>
      </c>
      <c r="C278" s="16" t="s">
        <v>95</v>
      </c>
      <c r="D278" s="16" t="s">
        <v>86</v>
      </c>
      <c r="E278" s="16" t="s">
        <v>87</v>
      </c>
      <c r="F278" s="16" t="s">
        <v>77</v>
      </c>
      <c r="G278" s="16" t="s">
        <v>78</v>
      </c>
      <c r="H278">
        <v>387440.38</v>
      </c>
      <c r="I278">
        <v>413861.86</v>
      </c>
      <c r="J278">
        <v>5381</v>
      </c>
      <c r="K278">
        <v>5830</v>
      </c>
      <c r="L278">
        <v>219923.5</v>
      </c>
      <c r="M278">
        <v>7651.08</v>
      </c>
      <c r="N278">
        <v>3615128.58</v>
      </c>
      <c r="O278">
        <v>51663</v>
      </c>
      <c r="P278">
        <v>22</v>
      </c>
      <c r="Q278">
        <v>102</v>
      </c>
      <c r="R278" s="25">
        <f>Clean_Data[[#This Row],[Revenue_EUR]]/Clean_Data[[#This Row],[Units_Sold]]</f>
        <v>72.001557331351052</v>
      </c>
      <c r="S278" s="19">
        <f>Clean_Data[[#This Row],[Gross_Profit_EUR]]/Clean_Data[[#This Row],[Revenue_EUR]]</f>
        <v>0.56763185086696433</v>
      </c>
      <c r="T278" s="19">
        <f>Clean_Data[[#This Row],[Revenue_EUR]]/Clean_Data[[#This Row],[Revenue_Target_EUR]]</f>
        <v>0.93615869797714635</v>
      </c>
      <c r="U278" s="19">
        <f>Clean_Data[[#This Row],[Revenue_EUR]]/Clean_Data[[#This Row],[Market_Revenue_EUR]]</f>
        <v>0.10717195016062195</v>
      </c>
      <c r="V278" s="19">
        <f>Clean_Data[[#This Row],[Returns_Units]]/Clean_Data[[#This Row],[Units_Sold]]</f>
        <v>1.8955584463854303E-2</v>
      </c>
      <c r="W278" s="21">
        <f>Clean_Data[[#This Row],[Revenue_EUR]]/Clean_Data[[#This Row],[Marketing_Spend_EUR]]</f>
        <v>50.638652320979524</v>
      </c>
    </row>
    <row r="279" spans="1:23">
      <c r="A279" s="17">
        <v>45017</v>
      </c>
      <c r="B279">
        <v>2023</v>
      </c>
      <c r="C279" s="16" t="s">
        <v>95</v>
      </c>
      <c r="D279" s="16" t="s">
        <v>86</v>
      </c>
      <c r="E279" s="16" t="s">
        <v>87</v>
      </c>
      <c r="F279" s="16" t="s">
        <v>77</v>
      </c>
      <c r="G279" s="16" t="s">
        <v>79</v>
      </c>
      <c r="H279">
        <v>414793.27</v>
      </c>
      <c r="I279">
        <v>416519.32</v>
      </c>
      <c r="J279">
        <v>2370</v>
      </c>
      <c r="K279">
        <v>2376</v>
      </c>
      <c r="L279">
        <v>268730.5</v>
      </c>
      <c r="M279">
        <v>11129.07</v>
      </c>
      <c r="N279">
        <v>3002979.33</v>
      </c>
      <c r="O279">
        <v>18108</v>
      </c>
      <c r="P279">
        <v>22</v>
      </c>
      <c r="Q279">
        <v>44</v>
      </c>
      <c r="R279" s="25">
        <f>Clean_Data[[#This Row],[Revenue_EUR]]/Clean_Data[[#This Row],[Units_Sold]]</f>
        <v>175.01825738396624</v>
      </c>
      <c r="S279" s="19">
        <f>Clean_Data[[#This Row],[Gross_Profit_EUR]]/Clean_Data[[#This Row],[Revenue_EUR]]</f>
        <v>0.64786610448139625</v>
      </c>
      <c r="T279" s="19">
        <f>Clean_Data[[#This Row],[Revenue_EUR]]/Clean_Data[[#This Row],[Revenue_Target_EUR]]</f>
        <v>0.99585601455413886</v>
      </c>
      <c r="U279" s="19">
        <f>Clean_Data[[#This Row],[Revenue_EUR]]/Clean_Data[[#This Row],[Market_Revenue_EUR]]</f>
        <v>0.13812724778228827</v>
      </c>
      <c r="V279" s="19">
        <f>Clean_Data[[#This Row],[Returns_Units]]/Clean_Data[[#This Row],[Units_Sold]]</f>
        <v>1.8565400843881856E-2</v>
      </c>
      <c r="W279" s="21">
        <f>Clean_Data[[#This Row],[Revenue_EUR]]/Clean_Data[[#This Row],[Marketing_Spend_EUR]]</f>
        <v>37.271152935510337</v>
      </c>
    </row>
    <row r="280" spans="1:23">
      <c r="A280" s="17">
        <v>45017</v>
      </c>
      <c r="B280">
        <v>2023</v>
      </c>
      <c r="C280" s="16" t="s">
        <v>95</v>
      </c>
      <c r="D280" s="16" t="s">
        <v>86</v>
      </c>
      <c r="E280" s="16" t="s">
        <v>87</v>
      </c>
      <c r="F280" s="16" t="s">
        <v>77</v>
      </c>
      <c r="G280" s="16" t="s">
        <v>80</v>
      </c>
      <c r="H280">
        <v>87604.68</v>
      </c>
      <c r="I280">
        <v>82603.33</v>
      </c>
      <c r="J280">
        <v>626</v>
      </c>
      <c r="K280">
        <v>580</v>
      </c>
      <c r="L280">
        <v>59714.63</v>
      </c>
      <c r="M280">
        <v>4735.6000000000004</v>
      </c>
      <c r="N280">
        <v>874761.69</v>
      </c>
      <c r="O280">
        <v>6707</v>
      </c>
      <c r="P280">
        <v>5</v>
      </c>
      <c r="Q280">
        <v>6</v>
      </c>
      <c r="R280" s="25">
        <f>Clean_Data[[#This Row],[Revenue_EUR]]/Clean_Data[[#This Row],[Units_Sold]]</f>
        <v>139.94357827476037</v>
      </c>
      <c r="S280" s="19">
        <f>Clean_Data[[#This Row],[Gross_Profit_EUR]]/Clean_Data[[#This Row],[Revenue_EUR]]</f>
        <v>0.68163744220057654</v>
      </c>
      <c r="T280" s="19">
        <f>Clean_Data[[#This Row],[Revenue_EUR]]/Clean_Data[[#This Row],[Revenue_Target_EUR]]</f>
        <v>1.0605465905551263</v>
      </c>
      <c r="U280" s="19">
        <f>Clean_Data[[#This Row],[Revenue_EUR]]/Clean_Data[[#This Row],[Market_Revenue_EUR]]</f>
        <v>0.10014690972577914</v>
      </c>
      <c r="V280" s="19">
        <f>Clean_Data[[#This Row],[Returns_Units]]/Clean_Data[[#This Row],[Units_Sold]]</f>
        <v>9.5846645367412137E-3</v>
      </c>
      <c r="W280" s="21">
        <f>Clean_Data[[#This Row],[Revenue_EUR]]/Clean_Data[[#This Row],[Marketing_Spend_EUR]]</f>
        <v>18.499172227384065</v>
      </c>
    </row>
    <row r="281" spans="1:23">
      <c r="A281" s="17">
        <v>45017</v>
      </c>
      <c r="B281">
        <v>2023</v>
      </c>
      <c r="C281" s="16" t="s">
        <v>95</v>
      </c>
      <c r="D281" s="16" t="s">
        <v>86</v>
      </c>
      <c r="E281" s="16" t="s">
        <v>87</v>
      </c>
      <c r="F281" s="16" t="s">
        <v>77</v>
      </c>
      <c r="G281" s="16" t="s">
        <v>81</v>
      </c>
      <c r="H281">
        <v>161636.65</v>
      </c>
      <c r="I281">
        <v>157204.14000000001</v>
      </c>
      <c r="J281">
        <v>1406</v>
      </c>
      <c r="K281">
        <v>1356</v>
      </c>
      <c r="L281">
        <v>100465.1</v>
      </c>
      <c r="M281">
        <v>5285.76</v>
      </c>
      <c r="N281">
        <v>1289950.3899999999</v>
      </c>
      <c r="O281">
        <v>11769</v>
      </c>
      <c r="P281">
        <v>8</v>
      </c>
      <c r="Q281">
        <v>26</v>
      </c>
      <c r="R281" s="25">
        <f>Clean_Data[[#This Row],[Revenue_EUR]]/Clean_Data[[#This Row],[Units_Sold]]</f>
        <v>114.96205547652916</v>
      </c>
      <c r="S281" s="19">
        <f>Clean_Data[[#This Row],[Gross_Profit_EUR]]/Clean_Data[[#This Row],[Revenue_EUR]]</f>
        <v>0.62154901131643103</v>
      </c>
      <c r="T281" s="19">
        <f>Clean_Data[[#This Row],[Revenue_EUR]]/Clean_Data[[#This Row],[Revenue_Target_EUR]]</f>
        <v>1.0281958859353193</v>
      </c>
      <c r="U281" s="19">
        <f>Clean_Data[[#This Row],[Revenue_EUR]]/Clean_Data[[#This Row],[Market_Revenue_EUR]]</f>
        <v>0.12530454756480985</v>
      </c>
      <c r="V281" s="19">
        <f>Clean_Data[[#This Row],[Returns_Units]]/Clean_Data[[#This Row],[Units_Sold]]</f>
        <v>1.849217638691323E-2</v>
      </c>
      <c r="W281" s="21">
        <f>Clean_Data[[#This Row],[Revenue_EUR]]/Clean_Data[[#This Row],[Marketing_Spend_EUR]]</f>
        <v>30.579642284174838</v>
      </c>
    </row>
    <row r="282" spans="1:23">
      <c r="A282" s="17">
        <v>45017</v>
      </c>
      <c r="B282">
        <v>2023</v>
      </c>
      <c r="C282" s="16" t="s">
        <v>95</v>
      </c>
      <c r="D282" s="16" t="s">
        <v>86</v>
      </c>
      <c r="E282" s="16" t="s">
        <v>87</v>
      </c>
      <c r="F282" s="16" t="s">
        <v>82</v>
      </c>
      <c r="G282" s="16" t="s">
        <v>78</v>
      </c>
      <c r="H282">
        <v>353152.66</v>
      </c>
      <c r="I282">
        <v>362187.24</v>
      </c>
      <c r="J282">
        <v>4905</v>
      </c>
      <c r="K282">
        <v>5070</v>
      </c>
      <c r="L282">
        <v>184194.58</v>
      </c>
      <c r="M282">
        <v>5801.59</v>
      </c>
      <c r="N282">
        <v>3298389.39</v>
      </c>
      <c r="O282">
        <v>50516</v>
      </c>
      <c r="P282">
        <v>16</v>
      </c>
      <c r="Q282">
        <v>54</v>
      </c>
      <c r="R282" s="25">
        <f>Clean_Data[[#This Row],[Revenue_EUR]]/Clean_Data[[#This Row],[Units_Sold]]</f>
        <v>71.998503567787964</v>
      </c>
      <c r="S282" s="19">
        <f>Clean_Data[[#This Row],[Gross_Profit_EUR]]/Clean_Data[[#This Row],[Revenue_EUR]]</f>
        <v>0.52157211558310224</v>
      </c>
      <c r="T282" s="19">
        <f>Clean_Data[[#This Row],[Revenue_EUR]]/Clean_Data[[#This Row],[Revenue_Target_EUR]]</f>
        <v>0.97505549891818377</v>
      </c>
      <c r="U282" s="19">
        <f>Clean_Data[[#This Row],[Revenue_EUR]]/Clean_Data[[#This Row],[Market_Revenue_EUR]]</f>
        <v>0.10706821367746394</v>
      </c>
      <c r="V282" s="19">
        <f>Clean_Data[[#This Row],[Returns_Units]]/Clean_Data[[#This Row],[Units_Sold]]</f>
        <v>1.1009174311926606E-2</v>
      </c>
      <c r="W282" s="21">
        <f>Clean_Data[[#This Row],[Revenue_EUR]]/Clean_Data[[#This Row],[Marketing_Spend_EUR]]</f>
        <v>60.871702412614468</v>
      </c>
    </row>
    <row r="283" spans="1:23">
      <c r="A283" s="17">
        <v>45017</v>
      </c>
      <c r="B283">
        <v>2023</v>
      </c>
      <c r="C283" s="16" t="s">
        <v>95</v>
      </c>
      <c r="D283" s="16" t="s">
        <v>86</v>
      </c>
      <c r="E283" s="16" t="s">
        <v>87</v>
      </c>
      <c r="F283" s="16" t="s">
        <v>82</v>
      </c>
      <c r="G283" s="16" t="s">
        <v>79</v>
      </c>
      <c r="H283">
        <v>329689.32</v>
      </c>
      <c r="I283">
        <v>321196.38</v>
      </c>
      <c r="J283">
        <v>1884</v>
      </c>
      <c r="K283">
        <v>1854</v>
      </c>
      <c r="L283">
        <v>201944.19</v>
      </c>
      <c r="M283">
        <v>8351.26</v>
      </c>
      <c r="N283">
        <v>2668536.65</v>
      </c>
      <c r="O283">
        <v>17134</v>
      </c>
      <c r="P283">
        <v>17</v>
      </c>
      <c r="Q283">
        <v>16</v>
      </c>
      <c r="R283" s="25">
        <f>Clean_Data[[#This Row],[Revenue_EUR]]/Clean_Data[[#This Row],[Units_Sold]]</f>
        <v>174.99433121019109</v>
      </c>
      <c r="S283" s="19">
        <f>Clean_Data[[#This Row],[Gross_Profit_EUR]]/Clean_Data[[#This Row],[Revenue_EUR]]</f>
        <v>0.61252875889337266</v>
      </c>
      <c r="T283" s="19">
        <f>Clean_Data[[#This Row],[Revenue_EUR]]/Clean_Data[[#This Row],[Revenue_Target_EUR]]</f>
        <v>1.0264415806927836</v>
      </c>
      <c r="U283" s="19">
        <f>Clean_Data[[#This Row],[Revenue_EUR]]/Clean_Data[[#This Row],[Market_Revenue_EUR]]</f>
        <v>0.12354685853761836</v>
      </c>
      <c r="V283" s="19">
        <f>Clean_Data[[#This Row],[Returns_Units]]/Clean_Data[[#This Row],[Units_Sold]]</f>
        <v>8.4925690021231421E-3</v>
      </c>
      <c r="W283" s="21">
        <f>Clean_Data[[#This Row],[Revenue_EUR]]/Clean_Data[[#This Row],[Marketing_Spend_EUR]]</f>
        <v>39.477793770041885</v>
      </c>
    </row>
    <row r="284" spans="1:23">
      <c r="A284" s="17">
        <v>45017</v>
      </c>
      <c r="B284">
        <v>2023</v>
      </c>
      <c r="C284" s="16" t="s">
        <v>95</v>
      </c>
      <c r="D284" s="16" t="s">
        <v>86</v>
      </c>
      <c r="E284" s="16" t="s">
        <v>87</v>
      </c>
      <c r="F284" s="16" t="s">
        <v>82</v>
      </c>
      <c r="G284" s="16" t="s">
        <v>80</v>
      </c>
      <c r="H284">
        <v>75783.03</v>
      </c>
      <c r="I284">
        <v>75897.47</v>
      </c>
      <c r="J284">
        <v>541</v>
      </c>
      <c r="K284">
        <v>549</v>
      </c>
      <c r="L284">
        <v>47969.37</v>
      </c>
      <c r="M284">
        <v>4466.21</v>
      </c>
      <c r="N284">
        <v>805845.28</v>
      </c>
      <c r="O284">
        <v>6066</v>
      </c>
      <c r="P284">
        <v>4</v>
      </c>
      <c r="Q284">
        <v>6</v>
      </c>
      <c r="R284" s="25">
        <f>Clean_Data[[#This Row],[Revenue_EUR]]/Clean_Data[[#This Row],[Units_Sold]]</f>
        <v>140.07953789279114</v>
      </c>
      <c r="S284" s="19">
        <f>Clean_Data[[#This Row],[Gross_Profit_EUR]]/Clean_Data[[#This Row],[Revenue_EUR]]</f>
        <v>0.63298300424250653</v>
      </c>
      <c r="T284" s="19">
        <f>Clean_Data[[#This Row],[Revenue_EUR]]/Clean_Data[[#This Row],[Revenue_Target_EUR]]</f>
        <v>0.99849217635317744</v>
      </c>
      <c r="U284" s="19">
        <f>Clean_Data[[#This Row],[Revenue_EUR]]/Clean_Data[[#This Row],[Market_Revenue_EUR]]</f>
        <v>9.4041662687408184E-2</v>
      </c>
      <c r="V284" s="19">
        <f>Clean_Data[[#This Row],[Returns_Units]]/Clean_Data[[#This Row],[Units_Sold]]</f>
        <v>1.1090573012939002E-2</v>
      </c>
      <c r="W284" s="21">
        <f>Clean_Data[[#This Row],[Revenue_EUR]]/Clean_Data[[#This Row],[Marketing_Spend_EUR]]</f>
        <v>16.968084796729219</v>
      </c>
    </row>
    <row r="285" spans="1:23">
      <c r="A285" s="17">
        <v>45017</v>
      </c>
      <c r="B285">
        <v>2023</v>
      </c>
      <c r="C285" s="16" t="s">
        <v>95</v>
      </c>
      <c r="D285" s="16" t="s">
        <v>86</v>
      </c>
      <c r="E285" s="16" t="s">
        <v>87</v>
      </c>
      <c r="F285" s="16" t="s">
        <v>82</v>
      </c>
      <c r="G285" s="16" t="s">
        <v>81</v>
      </c>
      <c r="H285">
        <v>132424.97</v>
      </c>
      <c r="I285">
        <v>135915.97</v>
      </c>
      <c r="J285">
        <v>1152</v>
      </c>
      <c r="K285">
        <v>1170</v>
      </c>
      <c r="L285">
        <v>76282.84</v>
      </c>
      <c r="M285">
        <v>4316.57</v>
      </c>
      <c r="N285">
        <v>1147120.9099999999</v>
      </c>
      <c r="O285">
        <v>10279</v>
      </c>
      <c r="P285">
        <v>5</v>
      </c>
      <c r="Q285">
        <v>15</v>
      </c>
      <c r="R285" s="25">
        <f>Clean_Data[[#This Row],[Revenue_EUR]]/Clean_Data[[#This Row],[Units_Sold]]</f>
        <v>114.95223090277779</v>
      </c>
      <c r="S285" s="19">
        <f>Clean_Data[[#This Row],[Gross_Profit_EUR]]/Clean_Data[[#This Row],[Revenue_EUR]]</f>
        <v>0.57604574122236918</v>
      </c>
      <c r="T285" s="19">
        <f>Clean_Data[[#This Row],[Revenue_EUR]]/Clean_Data[[#This Row],[Revenue_Target_EUR]]</f>
        <v>0.97431501243010665</v>
      </c>
      <c r="U285" s="19">
        <f>Clean_Data[[#This Row],[Revenue_EUR]]/Clean_Data[[#This Row],[Market_Revenue_EUR]]</f>
        <v>0.11544116129833254</v>
      </c>
      <c r="V285" s="19">
        <f>Clean_Data[[#This Row],[Returns_Units]]/Clean_Data[[#This Row],[Units_Sold]]</f>
        <v>1.3020833333333334E-2</v>
      </c>
      <c r="W285" s="21">
        <f>Clean_Data[[#This Row],[Revenue_EUR]]/Clean_Data[[#This Row],[Marketing_Spend_EUR]]</f>
        <v>30.678286231892454</v>
      </c>
    </row>
    <row r="286" spans="1:23">
      <c r="A286" s="17">
        <v>45017</v>
      </c>
      <c r="B286">
        <v>2023</v>
      </c>
      <c r="C286" s="16" t="s">
        <v>95</v>
      </c>
      <c r="D286" s="16" t="s">
        <v>86</v>
      </c>
      <c r="E286" s="16" t="s">
        <v>87</v>
      </c>
      <c r="F286" s="16" t="s">
        <v>83</v>
      </c>
      <c r="G286" s="16" t="s">
        <v>78</v>
      </c>
      <c r="H286">
        <v>26718.5</v>
      </c>
      <c r="I286">
        <v>27560.46</v>
      </c>
      <c r="J286">
        <v>371</v>
      </c>
      <c r="K286">
        <v>377</v>
      </c>
      <c r="L286">
        <v>12622.55</v>
      </c>
      <c r="M286">
        <v>500.12</v>
      </c>
      <c r="N286">
        <v>357870.82</v>
      </c>
      <c r="O286">
        <v>5358</v>
      </c>
      <c r="P286">
        <v>1</v>
      </c>
      <c r="Q286">
        <v>5</v>
      </c>
      <c r="R286" s="25">
        <f>Clean_Data[[#This Row],[Revenue_EUR]]/Clean_Data[[#This Row],[Units_Sold]]</f>
        <v>72.017520215633425</v>
      </c>
      <c r="S286" s="19">
        <f>Clean_Data[[#This Row],[Gross_Profit_EUR]]/Clean_Data[[#This Row],[Revenue_EUR]]</f>
        <v>0.4724273443494208</v>
      </c>
      <c r="T286" s="19">
        <f>Clean_Data[[#This Row],[Revenue_EUR]]/Clean_Data[[#This Row],[Revenue_Target_EUR]]</f>
        <v>0.96945043732942049</v>
      </c>
      <c r="U286" s="19">
        <f>Clean_Data[[#This Row],[Revenue_EUR]]/Clean_Data[[#This Row],[Market_Revenue_EUR]]</f>
        <v>7.4659621591947611E-2</v>
      </c>
      <c r="V286" s="19">
        <f>Clean_Data[[#This Row],[Returns_Units]]/Clean_Data[[#This Row],[Units_Sold]]</f>
        <v>1.3477088948787063E-2</v>
      </c>
      <c r="W286" s="21">
        <f>Clean_Data[[#This Row],[Revenue_EUR]]/Clean_Data[[#This Row],[Marketing_Spend_EUR]]</f>
        <v>53.424178197232663</v>
      </c>
    </row>
    <row r="287" spans="1:23">
      <c r="A287" s="17">
        <v>45017</v>
      </c>
      <c r="B287">
        <v>2023</v>
      </c>
      <c r="C287" s="16" t="s">
        <v>95</v>
      </c>
      <c r="D287" s="16" t="s">
        <v>86</v>
      </c>
      <c r="E287" s="16" t="s">
        <v>87</v>
      </c>
      <c r="F287" s="16" t="s">
        <v>83</v>
      </c>
      <c r="G287" s="16" t="s">
        <v>79</v>
      </c>
      <c r="H287">
        <v>24604.31</v>
      </c>
      <c r="I287">
        <v>24391.82</v>
      </c>
      <c r="J287">
        <v>141</v>
      </c>
      <c r="K287">
        <v>138</v>
      </c>
      <c r="L287">
        <v>13714.28</v>
      </c>
      <c r="M287">
        <v>554.74</v>
      </c>
      <c r="N287">
        <v>280425.52</v>
      </c>
      <c r="O287">
        <v>1794</v>
      </c>
      <c r="P287">
        <v>1</v>
      </c>
      <c r="Q287">
        <v>3</v>
      </c>
      <c r="R287" s="25">
        <f>Clean_Data[[#This Row],[Revenue_EUR]]/Clean_Data[[#This Row],[Units_Sold]]</f>
        <v>174.49865248226951</v>
      </c>
      <c r="S287" s="19">
        <f>Clean_Data[[#This Row],[Gross_Profit_EUR]]/Clean_Data[[#This Row],[Revenue_EUR]]</f>
        <v>0.55739339977426716</v>
      </c>
      <c r="T287" s="19">
        <f>Clean_Data[[#This Row],[Revenue_EUR]]/Clean_Data[[#This Row],[Revenue_Target_EUR]]</f>
        <v>1.0087115270611213</v>
      </c>
      <c r="U287" s="19">
        <f>Clean_Data[[#This Row],[Revenue_EUR]]/Clean_Data[[#This Row],[Market_Revenue_EUR]]</f>
        <v>8.7739197202879399E-2</v>
      </c>
      <c r="V287" s="19">
        <f>Clean_Data[[#This Row],[Returns_Units]]/Clean_Data[[#This Row],[Units_Sold]]</f>
        <v>2.1276595744680851E-2</v>
      </c>
      <c r="W287" s="21">
        <f>Clean_Data[[#This Row],[Revenue_EUR]]/Clean_Data[[#This Row],[Marketing_Spend_EUR]]</f>
        <v>44.352868010239035</v>
      </c>
    </row>
    <row r="288" spans="1:23">
      <c r="A288" s="17">
        <v>45017</v>
      </c>
      <c r="B288">
        <v>2023</v>
      </c>
      <c r="C288" s="16" t="s">
        <v>95</v>
      </c>
      <c r="D288" s="16" t="s">
        <v>86</v>
      </c>
      <c r="E288" s="16" t="s">
        <v>87</v>
      </c>
      <c r="F288" s="16" t="s">
        <v>83</v>
      </c>
      <c r="G288" s="16" t="s">
        <v>80</v>
      </c>
      <c r="H288">
        <v>5671.66</v>
      </c>
      <c r="I288">
        <v>5260.66</v>
      </c>
      <c r="J288">
        <v>41</v>
      </c>
      <c r="K288">
        <v>38</v>
      </c>
      <c r="L288">
        <v>3316.91</v>
      </c>
      <c r="M288">
        <v>287.14</v>
      </c>
      <c r="N288">
        <v>84544.08</v>
      </c>
      <c r="O288">
        <v>632</v>
      </c>
      <c r="P288">
        <v>0</v>
      </c>
      <c r="Q288">
        <v>1</v>
      </c>
      <c r="R288" s="25">
        <f>Clean_Data[[#This Row],[Revenue_EUR]]/Clean_Data[[#This Row],[Units_Sold]]</f>
        <v>138.33317073170733</v>
      </c>
      <c r="S288" s="19">
        <f>Clean_Data[[#This Row],[Gross_Profit_EUR]]/Clean_Data[[#This Row],[Revenue_EUR]]</f>
        <v>0.58482172767761109</v>
      </c>
      <c r="T288" s="19">
        <f>Clean_Data[[#This Row],[Revenue_EUR]]/Clean_Data[[#This Row],[Revenue_Target_EUR]]</f>
        <v>1.0781270791117465</v>
      </c>
      <c r="U288" s="19">
        <f>Clean_Data[[#This Row],[Revenue_EUR]]/Clean_Data[[#This Row],[Market_Revenue_EUR]]</f>
        <v>6.7085241213814137E-2</v>
      </c>
      <c r="V288" s="19">
        <f>Clean_Data[[#This Row],[Returns_Units]]/Clean_Data[[#This Row],[Units_Sold]]</f>
        <v>2.4390243902439025E-2</v>
      </c>
      <c r="W288" s="21">
        <f>Clean_Data[[#This Row],[Revenue_EUR]]/Clean_Data[[#This Row],[Marketing_Spend_EUR]]</f>
        <v>19.752246291007872</v>
      </c>
    </row>
    <row r="289" spans="1:23">
      <c r="A289" s="17">
        <v>45017</v>
      </c>
      <c r="B289">
        <v>2023</v>
      </c>
      <c r="C289" s="16" t="s">
        <v>95</v>
      </c>
      <c r="D289" s="16" t="s">
        <v>86</v>
      </c>
      <c r="E289" s="16" t="s">
        <v>87</v>
      </c>
      <c r="F289" s="16" t="s">
        <v>83</v>
      </c>
      <c r="G289" s="16" t="s">
        <v>81</v>
      </c>
      <c r="H289">
        <v>11023.39</v>
      </c>
      <c r="I289">
        <v>11466.69</v>
      </c>
      <c r="J289">
        <v>96</v>
      </c>
      <c r="K289">
        <v>102</v>
      </c>
      <c r="L289">
        <v>5757.99</v>
      </c>
      <c r="M289">
        <v>332.72</v>
      </c>
      <c r="N289">
        <v>127470.83</v>
      </c>
      <c r="O289">
        <v>1176</v>
      </c>
      <c r="P289">
        <v>1</v>
      </c>
      <c r="Q289">
        <v>3</v>
      </c>
      <c r="R289" s="25">
        <f>Clean_Data[[#This Row],[Revenue_EUR]]/Clean_Data[[#This Row],[Units_Sold]]</f>
        <v>114.82697916666666</v>
      </c>
      <c r="S289" s="19">
        <f>Clean_Data[[#This Row],[Gross_Profit_EUR]]/Clean_Data[[#This Row],[Revenue_EUR]]</f>
        <v>0.52234294531899894</v>
      </c>
      <c r="T289" s="19">
        <f>Clean_Data[[#This Row],[Revenue_EUR]]/Clean_Data[[#This Row],[Revenue_Target_EUR]]</f>
        <v>0.96134019494727763</v>
      </c>
      <c r="U289" s="19">
        <f>Clean_Data[[#This Row],[Revenue_EUR]]/Clean_Data[[#This Row],[Market_Revenue_EUR]]</f>
        <v>8.6477745535978701E-2</v>
      </c>
      <c r="V289" s="19">
        <f>Clean_Data[[#This Row],[Returns_Units]]/Clean_Data[[#This Row],[Units_Sold]]</f>
        <v>3.125E-2</v>
      </c>
      <c r="W289" s="21">
        <f>Clean_Data[[#This Row],[Revenue_EUR]]/Clean_Data[[#This Row],[Marketing_Spend_EUR]]</f>
        <v>33.131131281558062</v>
      </c>
    </row>
    <row r="290" spans="1:23">
      <c r="A290" s="17">
        <v>45017</v>
      </c>
      <c r="B290">
        <v>2023</v>
      </c>
      <c r="C290" s="16" t="s">
        <v>95</v>
      </c>
      <c r="D290" s="16" t="s">
        <v>88</v>
      </c>
      <c r="E290" s="16" t="s">
        <v>87</v>
      </c>
      <c r="F290" s="16" t="s">
        <v>77</v>
      </c>
      <c r="G290" s="16" t="s">
        <v>78</v>
      </c>
      <c r="H290">
        <v>290527.34999999998</v>
      </c>
      <c r="I290">
        <v>274964.21999999997</v>
      </c>
      <c r="J290">
        <v>4035</v>
      </c>
      <c r="K290">
        <v>3766</v>
      </c>
      <c r="L290">
        <v>164073.35999999999</v>
      </c>
      <c r="M290">
        <v>5605.98</v>
      </c>
      <c r="N290">
        <v>2943743.29</v>
      </c>
      <c r="O290">
        <v>44518</v>
      </c>
      <c r="P290">
        <v>15</v>
      </c>
      <c r="Q290">
        <v>66</v>
      </c>
      <c r="R290" s="25">
        <f>Clean_Data[[#This Row],[Revenue_EUR]]/Clean_Data[[#This Row],[Units_Sold]]</f>
        <v>72.001821561338289</v>
      </c>
      <c r="S290" s="19">
        <f>Clean_Data[[#This Row],[Gross_Profit_EUR]]/Clean_Data[[#This Row],[Revenue_EUR]]</f>
        <v>0.56474325050636365</v>
      </c>
      <c r="T290" s="19">
        <f>Clean_Data[[#This Row],[Revenue_EUR]]/Clean_Data[[#This Row],[Revenue_Target_EUR]]</f>
        <v>1.0566005642479592</v>
      </c>
      <c r="U290" s="19">
        <f>Clean_Data[[#This Row],[Revenue_EUR]]/Clean_Data[[#This Row],[Market_Revenue_EUR]]</f>
        <v>9.8693167636910342E-2</v>
      </c>
      <c r="V290" s="19">
        <f>Clean_Data[[#This Row],[Returns_Units]]/Clean_Data[[#This Row],[Units_Sold]]</f>
        <v>1.6356877323420074E-2</v>
      </c>
      <c r="W290" s="21">
        <f>Clean_Data[[#This Row],[Revenue_EUR]]/Clean_Data[[#This Row],[Marketing_Spend_EUR]]</f>
        <v>51.824542720452087</v>
      </c>
    </row>
    <row r="291" spans="1:23">
      <c r="A291" s="17">
        <v>45017</v>
      </c>
      <c r="B291">
        <v>2023</v>
      </c>
      <c r="C291" s="16" t="s">
        <v>95</v>
      </c>
      <c r="D291" s="16" t="s">
        <v>88</v>
      </c>
      <c r="E291" s="16" t="s">
        <v>87</v>
      </c>
      <c r="F291" s="16" t="s">
        <v>77</v>
      </c>
      <c r="G291" s="16" t="s">
        <v>79</v>
      </c>
      <c r="H291">
        <v>288782.43</v>
      </c>
      <c r="I291">
        <v>276044.48</v>
      </c>
      <c r="J291">
        <v>1650</v>
      </c>
      <c r="K291">
        <v>1563</v>
      </c>
      <c r="L291">
        <v>187165.82</v>
      </c>
      <c r="M291">
        <v>6897.52</v>
      </c>
      <c r="N291">
        <v>2467476.61</v>
      </c>
      <c r="O291">
        <v>14720</v>
      </c>
      <c r="P291">
        <v>14</v>
      </c>
      <c r="Q291">
        <v>27</v>
      </c>
      <c r="R291" s="25">
        <f>Clean_Data[[#This Row],[Revenue_EUR]]/Clean_Data[[#This Row],[Units_Sold]]</f>
        <v>175.01965454545453</v>
      </c>
      <c r="S291" s="19">
        <f>Clean_Data[[#This Row],[Gross_Profit_EUR]]/Clean_Data[[#This Row],[Revenue_EUR]]</f>
        <v>0.64812052450697921</v>
      </c>
      <c r="T291" s="19">
        <f>Clean_Data[[#This Row],[Revenue_EUR]]/Clean_Data[[#This Row],[Revenue_Target_EUR]]</f>
        <v>1.0461445561237088</v>
      </c>
      <c r="U291" s="19">
        <f>Clean_Data[[#This Row],[Revenue_EUR]]/Clean_Data[[#This Row],[Market_Revenue_EUR]]</f>
        <v>0.11703552885958259</v>
      </c>
      <c r="V291" s="19">
        <f>Clean_Data[[#This Row],[Returns_Units]]/Clean_Data[[#This Row],[Units_Sold]]</f>
        <v>1.6363636363636365E-2</v>
      </c>
      <c r="W291" s="21">
        <f>Clean_Data[[#This Row],[Revenue_EUR]]/Clean_Data[[#This Row],[Marketing_Spend_EUR]]</f>
        <v>41.867574142590378</v>
      </c>
    </row>
    <row r="292" spans="1:23">
      <c r="A292" s="17">
        <v>45017</v>
      </c>
      <c r="B292">
        <v>2023</v>
      </c>
      <c r="C292" s="16" t="s">
        <v>95</v>
      </c>
      <c r="D292" s="16" t="s">
        <v>88</v>
      </c>
      <c r="E292" s="16" t="s">
        <v>87</v>
      </c>
      <c r="F292" s="16" t="s">
        <v>77</v>
      </c>
      <c r="G292" s="16" t="s">
        <v>80</v>
      </c>
      <c r="H292">
        <v>68457.47</v>
      </c>
      <c r="I292">
        <v>60348.55</v>
      </c>
      <c r="J292">
        <v>489</v>
      </c>
      <c r="K292">
        <v>429</v>
      </c>
      <c r="L292">
        <v>47212.51</v>
      </c>
      <c r="M292">
        <v>3615.8</v>
      </c>
      <c r="N292">
        <v>731986.66</v>
      </c>
      <c r="O292">
        <v>5905</v>
      </c>
      <c r="P292">
        <v>4</v>
      </c>
      <c r="Q292">
        <v>6</v>
      </c>
      <c r="R292" s="25">
        <f>Clean_Data[[#This Row],[Revenue_EUR]]/Clean_Data[[#This Row],[Units_Sold]]</f>
        <v>139.99482617586912</v>
      </c>
      <c r="S292" s="19">
        <f>Clean_Data[[#This Row],[Gross_Profit_EUR]]/Clean_Data[[#This Row],[Revenue_EUR]]</f>
        <v>0.68966191709977009</v>
      </c>
      <c r="T292" s="19">
        <f>Clean_Data[[#This Row],[Revenue_EUR]]/Clean_Data[[#This Row],[Revenue_Target_EUR]]</f>
        <v>1.1343680999792041</v>
      </c>
      <c r="U292" s="19">
        <f>Clean_Data[[#This Row],[Revenue_EUR]]/Clean_Data[[#This Row],[Market_Revenue_EUR]]</f>
        <v>9.3522838244074008E-2</v>
      </c>
      <c r="V292" s="19">
        <f>Clean_Data[[#This Row],[Returns_Units]]/Clean_Data[[#This Row],[Units_Sold]]</f>
        <v>1.2269938650306749E-2</v>
      </c>
      <c r="W292" s="21">
        <f>Clean_Data[[#This Row],[Revenue_EUR]]/Clean_Data[[#This Row],[Marketing_Spend_EUR]]</f>
        <v>18.932869627744896</v>
      </c>
    </row>
    <row r="293" spans="1:23">
      <c r="A293" s="17">
        <v>45017</v>
      </c>
      <c r="B293">
        <v>2023</v>
      </c>
      <c r="C293" s="16" t="s">
        <v>95</v>
      </c>
      <c r="D293" s="16" t="s">
        <v>88</v>
      </c>
      <c r="E293" s="16" t="s">
        <v>87</v>
      </c>
      <c r="F293" s="16" t="s">
        <v>77</v>
      </c>
      <c r="G293" s="16" t="s">
        <v>81</v>
      </c>
      <c r="H293">
        <v>126778.07</v>
      </c>
      <c r="I293">
        <v>121366.99</v>
      </c>
      <c r="J293">
        <v>1102</v>
      </c>
      <c r="K293">
        <v>1075</v>
      </c>
      <c r="L293">
        <v>79097.38</v>
      </c>
      <c r="M293">
        <v>3508.77</v>
      </c>
      <c r="N293">
        <v>1115927.3899999999</v>
      </c>
      <c r="O293">
        <v>9915</v>
      </c>
      <c r="P293">
        <v>6</v>
      </c>
      <c r="Q293">
        <v>24</v>
      </c>
      <c r="R293" s="25">
        <f>Clean_Data[[#This Row],[Revenue_EUR]]/Clean_Data[[#This Row],[Units_Sold]]</f>
        <v>115.04362068965519</v>
      </c>
      <c r="S293" s="19">
        <f>Clean_Data[[#This Row],[Gross_Profit_EUR]]/Clean_Data[[#This Row],[Revenue_EUR]]</f>
        <v>0.62390427618909172</v>
      </c>
      <c r="T293" s="19">
        <f>Clean_Data[[#This Row],[Revenue_EUR]]/Clean_Data[[#This Row],[Revenue_Target_EUR]]</f>
        <v>1.0445844459024649</v>
      </c>
      <c r="U293" s="19">
        <f>Clean_Data[[#This Row],[Revenue_EUR]]/Clean_Data[[#This Row],[Market_Revenue_EUR]]</f>
        <v>0.11360781278072225</v>
      </c>
      <c r="V293" s="19">
        <f>Clean_Data[[#This Row],[Returns_Units]]/Clean_Data[[#This Row],[Units_Sold]]</f>
        <v>2.1778584392014518E-2</v>
      </c>
      <c r="W293" s="21">
        <f>Clean_Data[[#This Row],[Revenue_EUR]]/Clean_Data[[#This Row],[Marketing_Spend_EUR]]</f>
        <v>36.131769822473402</v>
      </c>
    </row>
    <row r="294" spans="1:23">
      <c r="A294" s="17">
        <v>45017</v>
      </c>
      <c r="B294">
        <v>2023</v>
      </c>
      <c r="C294" s="16" t="s">
        <v>95</v>
      </c>
      <c r="D294" s="16" t="s">
        <v>88</v>
      </c>
      <c r="E294" s="16" t="s">
        <v>87</v>
      </c>
      <c r="F294" s="16" t="s">
        <v>82</v>
      </c>
      <c r="G294" s="16" t="s">
        <v>78</v>
      </c>
      <c r="H294">
        <v>271432.03999999998</v>
      </c>
      <c r="I294">
        <v>254069.26</v>
      </c>
      <c r="J294">
        <v>3770</v>
      </c>
      <c r="K294">
        <v>3568</v>
      </c>
      <c r="L294">
        <v>143715.07999999999</v>
      </c>
      <c r="M294">
        <v>4952.59</v>
      </c>
      <c r="N294">
        <v>2989188.03</v>
      </c>
      <c r="O294">
        <v>43380</v>
      </c>
      <c r="P294">
        <v>14</v>
      </c>
      <c r="Q294">
        <v>81</v>
      </c>
      <c r="R294" s="25">
        <f>Clean_Data[[#This Row],[Revenue_EUR]]/Clean_Data[[#This Row],[Units_Sold]]</f>
        <v>71.997888594164451</v>
      </c>
      <c r="S294" s="19">
        <f>Clean_Data[[#This Row],[Gross_Profit_EUR]]/Clean_Data[[#This Row],[Revenue_EUR]]</f>
        <v>0.52946984445904033</v>
      </c>
      <c r="T294" s="19">
        <f>Clean_Data[[#This Row],[Revenue_EUR]]/Clean_Data[[#This Row],[Revenue_Target_EUR]]</f>
        <v>1.0683387671534919</v>
      </c>
      <c r="U294" s="19">
        <f>Clean_Data[[#This Row],[Revenue_EUR]]/Clean_Data[[#This Row],[Market_Revenue_EUR]]</f>
        <v>9.080460555704821E-2</v>
      </c>
      <c r="V294" s="19">
        <f>Clean_Data[[#This Row],[Returns_Units]]/Clean_Data[[#This Row],[Units_Sold]]</f>
        <v>2.1485411140583555E-2</v>
      </c>
      <c r="W294" s="21">
        <f>Clean_Data[[#This Row],[Revenue_EUR]]/Clean_Data[[#This Row],[Marketing_Spend_EUR]]</f>
        <v>54.806079243385781</v>
      </c>
    </row>
    <row r="295" spans="1:23">
      <c r="A295" s="17">
        <v>45017</v>
      </c>
      <c r="B295">
        <v>2023</v>
      </c>
      <c r="C295" s="16" t="s">
        <v>95</v>
      </c>
      <c r="D295" s="16" t="s">
        <v>88</v>
      </c>
      <c r="E295" s="16" t="s">
        <v>87</v>
      </c>
      <c r="F295" s="16" t="s">
        <v>82</v>
      </c>
      <c r="G295" s="16" t="s">
        <v>79</v>
      </c>
      <c r="H295">
        <v>235848.54</v>
      </c>
      <c r="I295">
        <v>217770.18</v>
      </c>
      <c r="J295">
        <v>1348</v>
      </c>
      <c r="K295">
        <v>1239</v>
      </c>
      <c r="L295">
        <v>143098.78</v>
      </c>
      <c r="M295">
        <v>5353.56</v>
      </c>
      <c r="N295">
        <v>2182088.71</v>
      </c>
      <c r="O295">
        <v>13406</v>
      </c>
      <c r="P295">
        <v>11</v>
      </c>
      <c r="Q295">
        <v>23</v>
      </c>
      <c r="R295" s="25">
        <f>Clean_Data[[#This Row],[Revenue_EUR]]/Clean_Data[[#This Row],[Units_Sold]]</f>
        <v>174.96182492581602</v>
      </c>
      <c r="S295" s="19">
        <f>Clean_Data[[#This Row],[Gross_Profit_EUR]]/Clean_Data[[#This Row],[Revenue_EUR]]</f>
        <v>0.60674015620363808</v>
      </c>
      <c r="T295" s="19">
        <f>Clean_Data[[#This Row],[Revenue_EUR]]/Clean_Data[[#This Row],[Revenue_Target_EUR]]</f>
        <v>1.0830157737850059</v>
      </c>
      <c r="U295" s="19">
        <f>Clean_Data[[#This Row],[Revenue_EUR]]/Clean_Data[[#This Row],[Market_Revenue_EUR]]</f>
        <v>0.1080838459587649</v>
      </c>
      <c r="V295" s="19">
        <f>Clean_Data[[#This Row],[Returns_Units]]/Clean_Data[[#This Row],[Units_Sold]]</f>
        <v>1.7062314540059347E-2</v>
      </c>
      <c r="W295" s="21">
        <f>Clean_Data[[#This Row],[Revenue_EUR]]/Clean_Data[[#This Row],[Marketing_Spend_EUR]]</f>
        <v>44.054524465962835</v>
      </c>
    </row>
    <row r="296" spans="1:23">
      <c r="A296" s="17">
        <v>45017</v>
      </c>
      <c r="B296">
        <v>2023</v>
      </c>
      <c r="C296" s="16" t="s">
        <v>95</v>
      </c>
      <c r="D296" s="16" t="s">
        <v>88</v>
      </c>
      <c r="E296" s="16" t="s">
        <v>87</v>
      </c>
      <c r="F296" s="16" t="s">
        <v>82</v>
      </c>
      <c r="G296" s="16" t="s">
        <v>80</v>
      </c>
      <c r="H296">
        <v>59826.51</v>
      </c>
      <c r="I296">
        <v>53787.18</v>
      </c>
      <c r="J296">
        <v>427</v>
      </c>
      <c r="K296">
        <v>383</v>
      </c>
      <c r="L296">
        <v>37821.129999999997</v>
      </c>
      <c r="M296">
        <v>3314.52</v>
      </c>
      <c r="N296">
        <v>683180.5</v>
      </c>
      <c r="O296">
        <v>5420</v>
      </c>
      <c r="P296">
        <v>3</v>
      </c>
      <c r="Q296">
        <v>6</v>
      </c>
      <c r="R296" s="25">
        <f>Clean_Data[[#This Row],[Revenue_EUR]]/Clean_Data[[#This Row],[Units_Sold]]</f>
        <v>140.10892271662763</v>
      </c>
      <c r="S296" s="19">
        <f>Clean_Data[[#This Row],[Gross_Profit_EUR]]/Clean_Data[[#This Row],[Revenue_EUR]]</f>
        <v>0.63218011547054964</v>
      </c>
      <c r="T296" s="19">
        <f>Clean_Data[[#This Row],[Revenue_EUR]]/Clean_Data[[#This Row],[Revenue_Target_EUR]]</f>
        <v>1.1122819601250706</v>
      </c>
      <c r="U296" s="19">
        <f>Clean_Data[[#This Row],[Revenue_EUR]]/Clean_Data[[#This Row],[Market_Revenue_EUR]]</f>
        <v>8.7570576150812277E-2</v>
      </c>
      <c r="V296" s="19">
        <f>Clean_Data[[#This Row],[Returns_Units]]/Clean_Data[[#This Row],[Units_Sold]]</f>
        <v>1.405152224824356E-2</v>
      </c>
      <c r="W296" s="21">
        <f>Clean_Data[[#This Row],[Revenue_EUR]]/Clean_Data[[#This Row],[Marketing_Spend_EUR]]</f>
        <v>18.04982621918106</v>
      </c>
    </row>
    <row r="297" spans="1:23">
      <c r="A297" s="17">
        <v>45017</v>
      </c>
      <c r="B297">
        <v>2023</v>
      </c>
      <c r="C297" s="16" t="s">
        <v>95</v>
      </c>
      <c r="D297" s="16" t="s">
        <v>88</v>
      </c>
      <c r="E297" s="16" t="s">
        <v>87</v>
      </c>
      <c r="F297" s="16" t="s">
        <v>82</v>
      </c>
      <c r="G297" s="16" t="s">
        <v>81</v>
      </c>
      <c r="H297">
        <v>108940.15</v>
      </c>
      <c r="I297">
        <v>99832.45</v>
      </c>
      <c r="J297">
        <v>947</v>
      </c>
      <c r="K297">
        <v>851</v>
      </c>
      <c r="L297">
        <v>63195.33</v>
      </c>
      <c r="M297">
        <v>3355.98</v>
      </c>
      <c r="N297">
        <v>1057178.3</v>
      </c>
      <c r="O297">
        <v>9646</v>
      </c>
      <c r="P297">
        <v>4</v>
      </c>
      <c r="Q297">
        <v>17</v>
      </c>
      <c r="R297" s="25">
        <f>Clean_Data[[#This Row],[Revenue_EUR]]/Clean_Data[[#This Row],[Units_Sold]]</f>
        <v>115.0371172122492</v>
      </c>
      <c r="S297" s="19">
        <f>Clean_Data[[#This Row],[Gross_Profit_EUR]]/Clean_Data[[#This Row],[Revenue_EUR]]</f>
        <v>0.58009218823363107</v>
      </c>
      <c r="T297" s="19">
        <f>Clean_Data[[#This Row],[Revenue_EUR]]/Clean_Data[[#This Row],[Revenue_Target_EUR]]</f>
        <v>1.0912298556230964</v>
      </c>
      <c r="U297" s="19">
        <f>Clean_Data[[#This Row],[Revenue_EUR]]/Clean_Data[[#This Row],[Market_Revenue_EUR]]</f>
        <v>0.10304803834887642</v>
      </c>
      <c r="V297" s="19">
        <f>Clean_Data[[#This Row],[Returns_Units]]/Clean_Data[[#This Row],[Units_Sold]]</f>
        <v>1.7951425554382259E-2</v>
      </c>
      <c r="W297" s="21">
        <f>Clean_Data[[#This Row],[Revenue_EUR]]/Clean_Data[[#This Row],[Marketing_Spend_EUR]]</f>
        <v>32.461501558412145</v>
      </c>
    </row>
    <row r="298" spans="1:23">
      <c r="A298" s="17">
        <v>45017</v>
      </c>
      <c r="B298">
        <v>2023</v>
      </c>
      <c r="C298" s="16" t="s">
        <v>95</v>
      </c>
      <c r="D298" s="16" t="s">
        <v>88</v>
      </c>
      <c r="E298" s="16" t="s">
        <v>87</v>
      </c>
      <c r="F298" s="16" t="s">
        <v>83</v>
      </c>
      <c r="G298" s="16" t="s">
        <v>78</v>
      </c>
      <c r="H298">
        <v>20157.689999999999</v>
      </c>
      <c r="I298">
        <v>19755.36</v>
      </c>
      <c r="J298">
        <v>280</v>
      </c>
      <c r="K298">
        <v>277</v>
      </c>
      <c r="L298">
        <v>9460.0300000000007</v>
      </c>
      <c r="M298">
        <v>358.08</v>
      </c>
      <c r="N298">
        <v>311213.40000000002</v>
      </c>
      <c r="O298">
        <v>4531</v>
      </c>
      <c r="P298">
        <v>1</v>
      </c>
      <c r="Q298">
        <v>8</v>
      </c>
      <c r="R298" s="25">
        <f>Clean_Data[[#This Row],[Revenue_EUR]]/Clean_Data[[#This Row],[Units_Sold]]</f>
        <v>71.991749999999996</v>
      </c>
      <c r="S298" s="19">
        <f>Clean_Data[[#This Row],[Gross_Profit_EUR]]/Clean_Data[[#This Row],[Revenue_EUR]]</f>
        <v>0.46930129394786807</v>
      </c>
      <c r="T298" s="19">
        <f>Clean_Data[[#This Row],[Revenue_EUR]]/Clean_Data[[#This Row],[Revenue_Target_EUR]]</f>
        <v>1.0203656121680393</v>
      </c>
      <c r="U298" s="19">
        <f>Clean_Data[[#This Row],[Revenue_EUR]]/Clean_Data[[#This Row],[Market_Revenue_EUR]]</f>
        <v>6.4771279128726447E-2</v>
      </c>
      <c r="V298" s="19">
        <f>Clean_Data[[#This Row],[Returns_Units]]/Clean_Data[[#This Row],[Units_Sold]]</f>
        <v>2.8571428571428571E-2</v>
      </c>
      <c r="W298" s="21">
        <f>Clean_Data[[#This Row],[Revenue_EUR]]/Clean_Data[[#This Row],[Marketing_Spend_EUR]]</f>
        <v>56.293817024128685</v>
      </c>
    </row>
    <row r="299" spans="1:23">
      <c r="A299" s="17">
        <v>45017</v>
      </c>
      <c r="B299">
        <v>2023</v>
      </c>
      <c r="C299" s="16" t="s">
        <v>95</v>
      </c>
      <c r="D299" s="16" t="s">
        <v>88</v>
      </c>
      <c r="E299" s="16" t="s">
        <v>87</v>
      </c>
      <c r="F299" s="16" t="s">
        <v>83</v>
      </c>
      <c r="G299" s="16" t="s">
        <v>79</v>
      </c>
      <c r="H299">
        <v>19407.12</v>
      </c>
      <c r="I299">
        <v>17309.79</v>
      </c>
      <c r="J299">
        <v>111</v>
      </c>
      <c r="K299">
        <v>98</v>
      </c>
      <c r="L299">
        <v>10824.35</v>
      </c>
      <c r="M299">
        <v>452.56</v>
      </c>
      <c r="N299">
        <v>230686.33</v>
      </c>
      <c r="O299">
        <v>1470</v>
      </c>
      <c r="P299">
        <v>1</v>
      </c>
      <c r="Q299">
        <v>3</v>
      </c>
      <c r="R299" s="25">
        <f>Clean_Data[[#This Row],[Revenue_EUR]]/Clean_Data[[#This Row],[Units_Sold]]</f>
        <v>174.83891891891892</v>
      </c>
      <c r="S299" s="19">
        <f>Clean_Data[[#This Row],[Gross_Profit_EUR]]/Clean_Data[[#This Row],[Revenue_EUR]]</f>
        <v>0.55775148502199201</v>
      </c>
      <c r="T299" s="19">
        <f>Clean_Data[[#This Row],[Revenue_EUR]]/Clean_Data[[#This Row],[Revenue_Target_EUR]]</f>
        <v>1.1211643815436234</v>
      </c>
      <c r="U299" s="19">
        <f>Clean_Data[[#This Row],[Revenue_EUR]]/Clean_Data[[#This Row],[Market_Revenue_EUR]]</f>
        <v>8.4127741769527475E-2</v>
      </c>
      <c r="V299" s="19">
        <f>Clean_Data[[#This Row],[Returns_Units]]/Clean_Data[[#This Row],[Units_Sold]]</f>
        <v>2.7027027027027029E-2</v>
      </c>
      <c r="W299" s="21">
        <f>Clean_Data[[#This Row],[Revenue_EUR]]/Clean_Data[[#This Row],[Marketing_Spend_EUR]]</f>
        <v>42.882976842849565</v>
      </c>
    </row>
    <row r="300" spans="1:23">
      <c r="A300" s="17">
        <v>45017</v>
      </c>
      <c r="B300">
        <v>2023</v>
      </c>
      <c r="C300" s="16" t="s">
        <v>95</v>
      </c>
      <c r="D300" s="16" t="s">
        <v>88</v>
      </c>
      <c r="E300" s="16" t="s">
        <v>87</v>
      </c>
      <c r="F300" s="16" t="s">
        <v>83</v>
      </c>
      <c r="G300" s="16" t="s">
        <v>80</v>
      </c>
      <c r="H300">
        <v>4451.2700000000004</v>
      </c>
      <c r="I300">
        <v>4079.87</v>
      </c>
      <c r="J300">
        <v>32</v>
      </c>
      <c r="K300">
        <v>29</v>
      </c>
      <c r="L300">
        <v>2567.36</v>
      </c>
      <c r="M300">
        <v>263.74</v>
      </c>
      <c r="N300">
        <v>69948.14</v>
      </c>
      <c r="O300">
        <v>564</v>
      </c>
      <c r="P300">
        <v>0</v>
      </c>
      <c r="Q300">
        <v>1</v>
      </c>
      <c r="R300" s="25">
        <f>Clean_Data[[#This Row],[Revenue_EUR]]/Clean_Data[[#This Row],[Units_Sold]]</f>
        <v>139.10218750000001</v>
      </c>
      <c r="S300" s="19">
        <f>Clean_Data[[#This Row],[Gross_Profit_EUR]]/Clean_Data[[#This Row],[Revenue_EUR]]</f>
        <v>0.57677022512676157</v>
      </c>
      <c r="T300" s="19">
        <f>Clean_Data[[#This Row],[Revenue_EUR]]/Clean_Data[[#This Row],[Revenue_Target_EUR]]</f>
        <v>1.0910323123040686</v>
      </c>
      <c r="U300" s="19">
        <f>Clean_Data[[#This Row],[Revenue_EUR]]/Clean_Data[[#This Row],[Market_Revenue_EUR]]</f>
        <v>6.36367171450163E-2</v>
      </c>
      <c r="V300" s="19">
        <f>Clean_Data[[#This Row],[Returns_Units]]/Clean_Data[[#This Row],[Units_Sold]]</f>
        <v>3.125E-2</v>
      </c>
      <c r="W300" s="21">
        <f>Clean_Data[[#This Row],[Revenue_EUR]]/Clean_Data[[#This Row],[Marketing_Spend_EUR]]</f>
        <v>16.877492985516039</v>
      </c>
    </row>
    <row r="301" spans="1:23">
      <c r="A301" s="17">
        <v>45017</v>
      </c>
      <c r="B301">
        <v>2023</v>
      </c>
      <c r="C301" s="16" t="s">
        <v>95</v>
      </c>
      <c r="D301" s="16" t="s">
        <v>88</v>
      </c>
      <c r="E301" s="16" t="s">
        <v>87</v>
      </c>
      <c r="F301" s="16" t="s">
        <v>83</v>
      </c>
      <c r="G301" s="16" t="s">
        <v>81</v>
      </c>
      <c r="H301">
        <v>8199.7000000000007</v>
      </c>
      <c r="I301">
        <v>7458.81</v>
      </c>
      <c r="J301">
        <v>71</v>
      </c>
      <c r="K301">
        <v>65</v>
      </c>
      <c r="L301">
        <v>4274.51</v>
      </c>
      <c r="M301">
        <v>243.79</v>
      </c>
      <c r="N301">
        <v>109987.02</v>
      </c>
      <c r="O301">
        <v>1056</v>
      </c>
      <c r="P301">
        <v>0</v>
      </c>
      <c r="Q301">
        <v>1</v>
      </c>
      <c r="R301" s="25">
        <f>Clean_Data[[#This Row],[Revenue_EUR]]/Clean_Data[[#This Row],[Units_Sold]]</f>
        <v>115.48873239436621</v>
      </c>
      <c r="S301" s="19">
        <f>Clean_Data[[#This Row],[Gross_Profit_EUR]]/Clean_Data[[#This Row],[Revenue_EUR]]</f>
        <v>0.52130077929680352</v>
      </c>
      <c r="T301" s="19">
        <f>Clean_Data[[#This Row],[Revenue_EUR]]/Clean_Data[[#This Row],[Revenue_Target_EUR]]</f>
        <v>1.0993308584077086</v>
      </c>
      <c r="U301" s="19">
        <f>Clean_Data[[#This Row],[Revenue_EUR]]/Clean_Data[[#This Row],[Market_Revenue_EUR]]</f>
        <v>7.4551524352600887E-2</v>
      </c>
      <c r="V301" s="19">
        <f>Clean_Data[[#This Row],[Returns_Units]]/Clean_Data[[#This Row],[Units_Sold]]</f>
        <v>1.4084507042253521E-2</v>
      </c>
      <c r="W301" s="21">
        <f>Clean_Data[[#This Row],[Revenue_EUR]]/Clean_Data[[#This Row],[Marketing_Spend_EUR]]</f>
        <v>33.634275400959844</v>
      </c>
    </row>
    <row r="302" spans="1:23">
      <c r="A302" s="17">
        <v>45017</v>
      </c>
      <c r="B302">
        <v>2023</v>
      </c>
      <c r="C302" s="16" t="s">
        <v>95</v>
      </c>
      <c r="D302" s="16" t="s">
        <v>89</v>
      </c>
      <c r="E302" s="16" t="s">
        <v>85</v>
      </c>
      <c r="F302" s="16" t="s">
        <v>77</v>
      </c>
      <c r="G302" s="16" t="s">
        <v>78</v>
      </c>
      <c r="H302">
        <v>239598.54</v>
      </c>
      <c r="I302">
        <v>245372.59</v>
      </c>
      <c r="J302">
        <v>3328</v>
      </c>
      <c r="K302">
        <v>3365</v>
      </c>
      <c r="L302">
        <v>135457.84</v>
      </c>
      <c r="M302">
        <v>4078.51</v>
      </c>
      <c r="N302">
        <v>1675429.33</v>
      </c>
      <c r="O302">
        <v>25098</v>
      </c>
      <c r="P302">
        <v>13</v>
      </c>
      <c r="Q302">
        <v>38</v>
      </c>
      <c r="R302" s="25">
        <f>Clean_Data[[#This Row],[Revenue_EUR]]/Clean_Data[[#This Row],[Units_Sold]]</f>
        <v>71.994753605769233</v>
      </c>
      <c r="S302" s="19">
        <f>Clean_Data[[#This Row],[Gross_Profit_EUR]]/Clean_Data[[#This Row],[Revenue_EUR]]</f>
        <v>0.56535336150211934</v>
      </c>
      <c r="T302" s="19">
        <f>Clean_Data[[#This Row],[Revenue_EUR]]/Clean_Data[[#This Row],[Revenue_Target_EUR]]</f>
        <v>0.97646823551073902</v>
      </c>
      <c r="U302" s="19">
        <f>Clean_Data[[#This Row],[Revenue_EUR]]/Clean_Data[[#This Row],[Market_Revenue_EUR]]</f>
        <v>0.14300724937171774</v>
      </c>
      <c r="V302" s="19">
        <f>Clean_Data[[#This Row],[Returns_Units]]/Clean_Data[[#This Row],[Units_Sold]]</f>
        <v>1.141826923076923E-2</v>
      </c>
      <c r="W302" s="21">
        <f>Clean_Data[[#This Row],[Revenue_EUR]]/Clean_Data[[#This Row],[Marketing_Spend_EUR]]</f>
        <v>58.746586375906887</v>
      </c>
    </row>
    <row r="303" spans="1:23">
      <c r="A303" s="17">
        <v>45017</v>
      </c>
      <c r="B303">
        <v>2023</v>
      </c>
      <c r="C303" s="16" t="s">
        <v>95</v>
      </c>
      <c r="D303" s="16" t="s">
        <v>89</v>
      </c>
      <c r="E303" s="16" t="s">
        <v>85</v>
      </c>
      <c r="F303" s="16" t="s">
        <v>77</v>
      </c>
      <c r="G303" s="16" t="s">
        <v>79</v>
      </c>
      <c r="H303">
        <v>219482.92</v>
      </c>
      <c r="I303">
        <v>217009.51</v>
      </c>
      <c r="J303">
        <v>1254</v>
      </c>
      <c r="K303">
        <v>1254</v>
      </c>
      <c r="L303">
        <v>145665.29999999999</v>
      </c>
      <c r="M303">
        <v>5879.38</v>
      </c>
      <c r="N303">
        <v>1346871.91</v>
      </c>
      <c r="O303">
        <v>8437</v>
      </c>
      <c r="P303">
        <v>11</v>
      </c>
      <c r="Q303">
        <v>17</v>
      </c>
      <c r="R303" s="25">
        <f>Clean_Data[[#This Row],[Revenue_EUR]]/Clean_Data[[#This Row],[Units_Sold]]</f>
        <v>175.02625199362043</v>
      </c>
      <c r="S303" s="19">
        <f>Clean_Data[[#This Row],[Gross_Profit_EUR]]/Clean_Data[[#This Row],[Revenue_EUR]]</f>
        <v>0.66367487729796915</v>
      </c>
      <c r="T303" s="19">
        <f>Clean_Data[[#This Row],[Revenue_EUR]]/Clean_Data[[#This Row],[Revenue_Target_EUR]]</f>
        <v>1.0113977032619446</v>
      </c>
      <c r="U303" s="19">
        <f>Clean_Data[[#This Row],[Revenue_EUR]]/Clean_Data[[#This Row],[Market_Revenue_EUR]]</f>
        <v>0.16295753023760071</v>
      </c>
      <c r="V303" s="19">
        <f>Clean_Data[[#This Row],[Returns_Units]]/Clean_Data[[#This Row],[Units_Sold]]</f>
        <v>1.3556618819776715E-2</v>
      </c>
      <c r="W303" s="21">
        <f>Clean_Data[[#This Row],[Revenue_EUR]]/Clean_Data[[#This Row],[Marketing_Spend_EUR]]</f>
        <v>37.330963468937199</v>
      </c>
    </row>
    <row r="304" spans="1:23">
      <c r="A304" s="17">
        <v>45017</v>
      </c>
      <c r="B304">
        <v>2023</v>
      </c>
      <c r="C304" s="16" t="s">
        <v>95</v>
      </c>
      <c r="D304" s="16" t="s">
        <v>89</v>
      </c>
      <c r="E304" s="16" t="s">
        <v>85</v>
      </c>
      <c r="F304" s="16" t="s">
        <v>77</v>
      </c>
      <c r="G304" s="16" t="s">
        <v>80</v>
      </c>
      <c r="H304">
        <v>53588.89</v>
      </c>
      <c r="I304">
        <v>51167.68</v>
      </c>
      <c r="J304">
        <v>383</v>
      </c>
      <c r="K304">
        <v>367</v>
      </c>
      <c r="L304">
        <v>36530.99</v>
      </c>
      <c r="M304">
        <v>2698.56</v>
      </c>
      <c r="N304">
        <v>409239.82</v>
      </c>
      <c r="O304">
        <v>3044</v>
      </c>
      <c r="P304">
        <v>3</v>
      </c>
      <c r="Q304">
        <v>4</v>
      </c>
      <c r="R304" s="25">
        <f>Clean_Data[[#This Row],[Revenue_EUR]]/Clean_Data[[#This Row],[Units_Sold]]</f>
        <v>139.91877284595301</v>
      </c>
      <c r="S304" s="19">
        <f>Clean_Data[[#This Row],[Gross_Profit_EUR]]/Clean_Data[[#This Row],[Revenue_EUR]]</f>
        <v>0.68168961887435997</v>
      </c>
      <c r="T304" s="19">
        <f>Clean_Data[[#This Row],[Revenue_EUR]]/Clean_Data[[#This Row],[Revenue_Target_EUR]]</f>
        <v>1.0473191280120575</v>
      </c>
      <c r="U304" s="19">
        <f>Clean_Data[[#This Row],[Revenue_EUR]]/Clean_Data[[#This Row],[Market_Revenue_EUR]]</f>
        <v>0.13094739900921665</v>
      </c>
      <c r="V304" s="19">
        <f>Clean_Data[[#This Row],[Returns_Units]]/Clean_Data[[#This Row],[Units_Sold]]</f>
        <v>1.0443864229765013E-2</v>
      </c>
      <c r="W304" s="21">
        <f>Clean_Data[[#This Row],[Revenue_EUR]]/Clean_Data[[#This Row],[Marketing_Spend_EUR]]</f>
        <v>19.85832814538124</v>
      </c>
    </row>
    <row r="305" spans="1:23">
      <c r="A305" s="17">
        <v>45017</v>
      </c>
      <c r="B305">
        <v>2023</v>
      </c>
      <c r="C305" s="16" t="s">
        <v>95</v>
      </c>
      <c r="D305" s="16" t="s">
        <v>89</v>
      </c>
      <c r="E305" s="16" t="s">
        <v>85</v>
      </c>
      <c r="F305" s="16" t="s">
        <v>77</v>
      </c>
      <c r="G305" s="16" t="s">
        <v>81</v>
      </c>
      <c r="H305">
        <v>103607.11</v>
      </c>
      <c r="I305">
        <v>103263.78</v>
      </c>
      <c r="J305">
        <v>901</v>
      </c>
      <c r="K305">
        <v>894</v>
      </c>
      <c r="L305">
        <v>63814.76</v>
      </c>
      <c r="M305">
        <v>3086.51</v>
      </c>
      <c r="N305">
        <v>641801.1</v>
      </c>
      <c r="O305">
        <v>6336</v>
      </c>
      <c r="P305">
        <v>4</v>
      </c>
      <c r="Q305">
        <v>14</v>
      </c>
      <c r="R305" s="25">
        <f>Clean_Data[[#This Row],[Revenue_EUR]]/Clean_Data[[#This Row],[Units_Sold]]</f>
        <v>114.99124306326304</v>
      </c>
      <c r="S305" s="19">
        <f>Clean_Data[[#This Row],[Gross_Profit_EUR]]/Clean_Data[[#This Row],[Revenue_EUR]]</f>
        <v>0.61593031597927983</v>
      </c>
      <c r="T305" s="19">
        <f>Clean_Data[[#This Row],[Revenue_EUR]]/Clean_Data[[#This Row],[Revenue_Target_EUR]]</f>
        <v>1.0033247862900234</v>
      </c>
      <c r="U305" s="19">
        <f>Clean_Data[[#This Row],[Revenue_EUR]]/Clean_Data[[#This Row],[Market_Revenue_EUR]]</f>
        <v>0.16143180496262782</v>
      </c>
      <c r="V305" s="19">
        <f>Clean_Data[[#This Row],[Returns_Units]]/Clean_Data[[#This Row],[Units_Sold]]</f>
        <v>1.5538290788013319E-2</v>
      </c>
      <c r="W305" s="21">
        <f>Clean_Data[[#This Row],[Revenue_EUR]]/Clean_Data[[#This Row],[Marketing_Spend_EUR]]</f>
        <v>33.567722119805218</v>
      </c>
    </row>
    <row r="306" spans="1:23">
      <c r="A306" s="17">
        <v>45017</v>
      </c>
      <c r="B306">
        <v>2023</v>
      </c>
      <c r="C306" s="16" t="s">
        <v>95</v>
      </c>
      <c r="D306" s="16" t="s">
        <v>89</v>
      </c>
      <c r="E306" s="16" t="s">
        <v>85</v>
      </c>
      <c r="F306" s="16" t="s">
        <v>82</v>
      </c>
      <c r="G306" s="16" t="s">
        <v>78</v>
      </c>
      <c r="H306">
        <v>206780.29</v>
      </c>
      <c r="I306">
        <v>210531.12</v>
      </c>
      <c r="J306">
        <v>2872</v>
      </c>
      <c r="K306">
        <v>2938</v>
      </c>
      <c r="L306">
        <v>107674.35</v>
      </c>
      <c r="M306">
        <v>3813.4</v>
      </c>
      <c r="N306">
        <v>1520066.98</v>
      </c>
      <c r="O306">
        <v>23470</v>
      </c>
      <c r="P306">
        <v>10</v>
      </c>
      <c r="Q306">
        <v>54</v>
      </c>
      <c r="R306" s="25">
        <f>Clean_Data[[#This Row],[Revenue_EUR]]/Clean_Data[[#This Row],[Units_Sold]]</f>
        <v>71.998708217270192</v>
      </c>
      <c r="S306" s="19">
        <f>Clean_Data[[#This Row],[Gross_Profit_EUR]]/Clean_Data[[#This Row],[Revenue_EUR]]</f>
        <v>0.52071863328946877</v>
      </c>
      <c r="T306" s="19">
        <f>Clean_Data[[#This Row],[Revenue_EUR]]/Clean_Data[[#This Row],[Revenue_Target_EUR]]</f>
        <v>0.9821839640619402</v>
      </c>
      <c r="U306" s="19">
        <f>Clean_Data[[#This Row],[Revenue_EUR]]/Clean_Data[[#This Row],[Market_Revenue_EUR]]</f>
        <v>0.13603367004261879</v>
      </c>
      <c r="V306" s="19">
        <f>Clean_Data[[#This Row],[Returns_Units]]/Clean_Data[[#This Row],[Units_Sold]]</f>
        <v>1.8802228412256268E-2</v>
      </c>
      <c r="W306" s="21">
        <f>Clean_Data[[#This Row],[Revenue_EUR]]/Clean_Data[[#This Row],[Marketing_Spend_EUR]]</f>
        <v>54.224652541039497</v>
      </c>
    </row>
    <row r="307" spans="1:23">
      <c r="A307" s="17">
        <v>45017</v>
      </c>
      <c r="B307">
        <v>2023</v>
      </c>
      <c r="C307" s="16" t="s">
        <v>95</v>
      </c>
      <c r="D307" s="16" t="s">
        <v>89</v>
      </c>
      <c r="E307" s="16" t="s">
        <v>85</v>
      </c>
      <c r="F307" s="16" t="s">
        <v>82</v>
      </c>
      <c r="G307" s="16" t="s">
        <v>79</v>
      </c>
      <c r="H307">
        <v>210974.8</v>
      </c>
      <c r="I307">
        <v>209557.98</v>
      </c>
      <c r="J307">
        <v>1206</v>
      </c>
      <c r="K307">
        <v>1196</v>
      </c>
      <c r="L307">
        <v>127940.9</v>
      </c>
      <c r="M307">
        <v>4753.66</v>
      </c>
      <c r="N307">
        <v>1262839.8700000001</v>
      </c>
      <c r="O307">
        <v>7457</v>
      </c>
      <c r="P307">
        <v>9</v>
      </c>
      <c r="Q307">
        <v>24</v>
      </c>
      <c r="R307" s="25">
        <f>Clean_Data[[#This Row],[Revenue_EUR]]/Clean_Data[[#This Row],[Units_Sold]]</f>
        <v>174.93764510779434</v>
      </c>
      <c r="S307" s="19">
        <f>Clean_Data[[#This Row],[Gross_Profit_EUR]]/Clean_Data[[#This Row],[Revenue_EUR]]</f>
        <v>0.60642740270401962</v>
      </c>
      <c r="T307" s="19">
        <f>Clean_Data[[#This Row],[Revenue_EUR]]/Clean_Data[[#This Row],[Revenue_Target_EUR]]</f>
        <v>1.0067609928288104</v>
      </c>
      <c r="U307" s="19">
        <f>Clean_Data[[#This Row],[Revenue_EUR]]/Clean_Data[[#This Row],[Market_Revenue_EUR]]</f>
        <v>0.16706377824450536</v>
      </c>
      <c r="V307" s="19">
        <f>Clean_Data[[#This Row],[Returns_Units]]/Clean_Data[[#This Row],[Units_Sold]]</f>
        <v>1.9900497512437811E-2</v>
      </c>
      <c r="W307" s="21">
        <f>Clean_Data[[#This Row],[Revenue_EUR]]/Clean_Data[[#This Row],[Marketing_Spend_EUR]]</f>
        <v>44.381550216044054</v>
      </c>
    </row>
    <row r="308" spans="1:23">
      <c r="A308" s="17">
        <v>45017</v>
      </c>
      <c r="B308">
        <v>2023</v>
      </c>
      <c r="C308" s="16" t="s">
        <v>95</v>
      </c>
      <c r="D308" s="16" t="s">
        <v>89</v>
      </c>
      <c r="E308" s="16" t="s">
        <v>85</v>
      </c>
      <c r="F308" s="16" t="s">
        <v>82</v>
      </c>
      <c r="G308" s="16" t="s">
        <v>80</v>
      </c>
      <c r="H308">
        <v>43885.18</v>
      </c>
      <c r="I308">
        <v>41067.07</v>
      </c>
      <c r="J308">
        <v>313</v>
      </c>
      <c r="K308">
        <v>298</v>
      </c>
      <c r="L308">
        <v>28227.88</v>
      </c>
      <c r="M308">
        <v>2582.16</v>
      </c>
      <c r="N308">
        <v>384178.18</v>
      </c>
      <c r="O308">
        <v>2953</v>
      </c>
      <c r="P308">
        <v>2</v>
      </c>
      <c r="Q308">
        <v>4</v>
      </c>
      <c r="R308" s="25">
        <f>Clean_Data[[#This Row],[Revenue_EUR]]/Clean_Data[[#This Row],[Units_Sold]]</f>
        <v>140.20824281150161</v>
      </c>
      <c r="S308" s="19">
        <f>Clean_Data[[#This Row],[Gross_Profit_EUR]]/Clean_Data[[#This Row],[Revenue_EUR]]</f>
        <v>0.64322124234194777</v>
      </c>
      <c r="T308" s="19">
        <f>Clean_Data[[#This Row],[Revenue_EUR]]/Clean_Data[[#This Row],[Revenue_Target_EUR]]</f>
        <v>1.0686221344741662</v>
      </c>
      <c r="U308" s="19">
        <f>Clean_Data[[#This Row],[Revenue_EUR]]/Clean_Data[[#This Row],[Market_Revenue_EUR]]</f>
        <v>0.11423131839502182</v>
      </c>
      <c r="V308" s="19">
        <f>Clean_Data[[#This Row],[Returns_Units]]/Clean_Data[[#This Row],[Units_Sold]]</f>
        <v>1.2779552715654952E-2</v>
      </c>
      <c r="W308" s="21">
        <f>Clean_Data[[#This Row],[Revenue_EUR]]/Clean_Data[[#This Row],[Marketing_Spend_EUR]]</f>
        <v>16.99553087337733</v>
      </c>
    </row>
    <row r="309" spans="1:23">
      <c r="A309" s="17">
        <v>45017</v>
      </c>
      <c r="B309">
        <v>2023</v>
      </c>
      <c r="C309" s="16" t="s">
        <v>95</v>
      </c>
      <c r="D309" s="16" t="s">
        <v>89</v>
      </c>
      <c r="E309" s="16" t="s">
        <v>85</v>
      </c>
      <c r="F309" s="16" t="s">
        <v>82</v>
      </c>
      <c r="G309" s="16" t="s">
        <v>81</v>
      </c>
      <c r="H309">
        <v>82904.55</v>
      </c>
      <c r="I309">
        <v>79446.490000000005</v>
      </c>
      <c r="J309">
        <v>721</v>
      </c>
      <c r="K309">
        <v>692</v>
      </c>
      <c r="L309">
        <v>48556.82</v>
      </c>
      <c r="M309">
        <v>2284.6999999999998</v>
      </c>
      <c r="N309">
        <v>536617.09</v>
      </c>
      <c r="O309">
        <v>5087</v>
      </c>
      <c r="P309">
        <v>4</v>
      </c>
      <c r="Q309">
        <v>13</v>
      </c>
      <c r="R309" s="25">
        <f>Clean_Data[[#This Row],[Revenue_EUR]]/Clean_Data[[#This Row],[Units_Sold]]</f>
        <v>114.98550624133149</v>
      </c>
      <c r="S309" s="19">
        <f>Clean_Data[[#This Row],[Gross_Profit_EUR]]/Clean_Data[[#This Row],[Revenue_EUR]]</f>
        <v>0.58569547750997986</v>
      </c>
      <c r="T309" s="19">
        <f>Clean_Data[[#This Row],[Revenue_EUR]]/Clean_Data[[#This Row],[Revenue_Target_EUR]]</f>
        <v>1.0435269072302626</v>
      </c>
      <c r="U309" s="19">
        <f>Clean_Data[[#This Row],[Revenue_EUR]]/Clean_Data[[#This Row],[Market_Revenue_EUR]]</f>
        <v>0.15449480000720814</v>
      </c>
      <c r="V309" s="19">
        <f>Clean_Data[[#This Row],[Returns_Units]]/Clean_Data[[#This Row],[Units_Sold]]</f>
        <v>1.8030513176144243E-2</v>
      </c>
      <c r="W309" s="21">
        <f>Clean_Data[[#This Row],[Revenue_EUR]]/Clean_Data[[#This Row],[Marketing_Spend_EUR]]</f>
        <v>36.286842911542003</v>
      </c>
    </row>
    <row r="310" spans="1:23">
      <c r="A310" s="17">
        <v>45017</v>
      </c>
      <c r="B310">
        <v>2023</v>
      </c>
      <c r="C310" s="16" t="s">
        <v>95</v>
      </c>
      <c r="D310" s="16" t="s">
        <v>89</v>
      </c>
      <c r="E310" s="16" t="s">
        <v>85</v>
      </c>
      <c r="F310" s="16" t="s">
        <v>83</v>
      </c>
      <c r="G310" s="16" t="s">
        <v>78</v>
      </c>
      <c r="H310">
        <v>20735.52</v>
      </c>
      <c r="I310">
        <v>20886</v>
      </c>
      <c r="J310">
        <v>288</v>
      </c>
      <c r="K310">
        <v>291</v>
      </c>
      <c r="L310">
        <v>9733.9699999999993</v>
      </c>
      <c r="M310">
        <v>345.88</v>
      </c>
      <c r="N310">
        <v>224511.7</v>
      </c>
      <c r="O310">
        <v>3194</v>
      </c>
      <c r="P310">
        <v>1</v>
      </c>
      <c r="Q310">
        <v>6</v>
      </c>
      <c r="R310" s="25">
        <f>Clean_Data[[#This Row],[Revenue_EUR]]/Clean_Data[[#This Row],[Units_Sold]]</f>
        <v>71.998333333333335</v>
      </c>
      <c r="S310" s="19">
        <f>Clean_Data[[#This Row],[Gross_Profit_EUR]]/Clean_Data[[#This Row],[Revenue_EUR]]</f>
        <v>0.46943457410279554</v>
      </c>
      <c r="T310" s="19">
        <f>Clean_Data[[#This Row],[Revenue_EUR]]/Clean_Data[[#This Row],[Revenue_Target_EUR]]</f>
        <v>0.99279517380063198</v>
      </c>
      <c r="U310" s="19">
        <f>Clean_Data[[#This Row],[Revenue_EUR]]/Clean_Data[[#This Row],[Market_Revenue_EUR]]</f>
        <v>9.2358304711959327E-2</v>
      </c>
      <c r="V310" s="19">
        <f>Clean_Data[[#This Row],[Returns_Units]]/Clean_Data[[#This Row],[Units_Sold]]</f>
        <v>2.0833333333333332E-2</v>
      </c>
      <c r="W310" s="21">
        <f>Clean_Data[[#This Row],[Revenue_EUR]]/Clean_Data[[#This Row],[Marketing_Spend_EUR]]</f>
        <v>59.95004047646583</v>
      </c>
    </row>
    <row r="311" spans="1:23">
      <c r="A311" s="17">
        <v>45017</v>
      </c>
      <c r="B311">
        <v>2023</v>
      </c>
      <c r="C311" s="16" t="s">
        <v>95</v>
      </c>
      <c r="D311" s="16" t="s">
        <v>89</v>
      </c>
      <c r="E311" s="16" t="s">
        <v>85</v>
      </c>
      <c r="F311" s="16" t="s">
        <v>83</v>
      </c>
      <c r="G311" s="16" t="s">
        <v>79</v>
      </c>
      <c r="H311">
        <v>18848.96</v>
      </c>
      <c r="I311">
        <v>17828.62</v>
      </c>
      <c r="J311">
        <v>108</v>
      </c>
      <c r="K311">
        <v>102</v>
      </c>
      <c r="L311">
        <v>10391.870000000001</v>
      </c>
      <c r="M311">
        <v>499.57</v>
      </c>
      <c r="N311">
        <v>166371.15</v>
      </c>
      <c r="O311">
        <v>1071</v>
      </c>
      <c r="P311">
        <v>1</v>
      </c>
      <c r="Q311">
        <v>2</v>
      </c>
      <c r="R311" s="25">
        <f>Clean_Data[[#This Row],[Revenue_EUR]]/Clean_Data[[#This Row],[Units_Sold]]</f>
        <v>174.5274074074074</v>
      </c>
      <c r="S311" s="19">
        <f>Clean_Data[[#This Row],[Gross_Profit_EUR]]/Clean_Data[[#This Row],[Revenue_EUR]]</f>
        <v>0.5513232560311021</v>
      </c>
      <c r="T311" s="19">
        <f>Clean_Data[[#This Row],[Revenue_EUR]]/Clean_Data[[#This Row],[Revenue_Target_EUR]]</f>
        <v>1.0572304530580605</v>
      </c>
      <c r="U311" s="19">
        <f>Clean_Data[[#This Row],[Revenue_EUR]]/Clean_Data[[#This Row],[Market_Revenue_EUR]]</f>
        <v>0.11329464273102638</v>
      </c>
      <c r="V311" s="19">
        <f>Clean_Data[[#This Row],[Returns_Units]]/Clean_Data[[#This Row],[Units_Sold]]</f>
        <v>1.8518518518518517E-2</v>
      </c>
      <c r="W311" s="21">
        <f>Clean_Data[[#This Row],[Revenue_EUR]]/Clean_Data[[#This Row],[Marketing_Spend_EUR]]</f>
        <v>37.730368116580259</v>
      </c>
    </row>
    <row r="312" spans="1:23">
      <c r="A312" s="17">
        <v>45017</v>
      </c>
      <c r="B312">
        <v>2023</v>
      </c>
      <c r="C312" s="16" t="s">
        <v>95</v>
      </c>
      <c r="D312" s="16" t="s">
        <v>89</v>
      </c>
      <c r="E312" s="16" t="s">
        <v>85</v>
      </c>
      <c r="F312" s="16" t="s">
        <v>83</v>
      </c>
      <c r="G312" s="16" t="s">
        <v>80</v>
      </c>
      <c r="H312">
        <v>4545.8100000000004</v>
      </c>
      <c r="I312">
        <v>4297.09</v>
      </c>
      <c r="J312">
        <v>32</v>
      </c>
      <c r="K312">
        <v>31</v>
      </c>
      <c r="L312">
        <v>2646.92</v>
      </c>
      <c r="M312">
        <v>232.79</v>
      </c>
      <c r="N312">
        <v>50275.18</v>
      </c>
      <c r="O312">
        <v>368</v>
      </c>
      <c r="P312">
        <v>0</v>
      </c>
      <c r="Q312">
        <v>1</v>
      </c>
      <c r="R312" s="25">
        <f>Clean_Data[[#This Row],[Revenue_EUR]]/Clean_Data[[#This Row],[Units_Sold]]</f>
        <v>142.05656250000001</v>
      </c>
      <c r="S312" s="19">
        <f>Clean_Data[[#This Row],[Gross_Profit_EUR]]/Clean_Data[[#This Row],[Revenue_EUR]]</f>
        <v>0.58227686594908279</v>
      </c>
      <c r="T312" s="19">
        <f>Clean_Data[[#This Row],[Revenue_EUR]]/Clean_Data[[#This Row],[Revenue_Target_EUR]]</f>
        <v>1.0578810311164066</v>
      </c>
      <c r="U312" s="19">
        <f>Clean_Data[[#This Row],[Revenue_EUR]]/Clean_Data[[#This Row],[Market_Revenue_EUR]]</f>
        <v>9.0418572345240741E-2</v>
      </c>
      <c r="V312" s="19">
        <f>Clean_Data[[#This Row],[Returns_Units]]/Clean_Data[[#This Row],[Units_Sold]]</f>
        <v>3.125E-2</v>
      </c>
      <c r="W312" s="21">
        <f>Clean_Data[[#This Row],[Revenue_EUR]]/Clean_Data[[#This Row],[Marketing_Spend_EUR]]</f>
        <v>19.527514068473735</v>
      </c>
    </row>
    <row r="313" spans="1:23">
      <c r="A313" s="17">
        <v>45017</v>
      </c>
      <c r="B313">
        <v>2023</v>
      </c>
      <c r="C313" s="16" t="s">
        <v>95</v>
      </c>
      <c r="D313" s="16" t="s">
        <v>89</v>
      </c>
      <c r="E313" s="16" t="s">
        <v>85</v>
      </c>
      <c r="F313" s="16" t="s">
        <v>83</v>
      </c>
      <c r="G313" s="16" t="s">
        <v>81</v>
      </c>
      <c r="H313">
        <v>7737.55</v>
      </c>
      <c r="I313">
        <v>7327.74</v>
      </c>
      <c r="J313">
        <v>67</v>
      </c>
      <c r="K313">
        <v>64</v>
      </c>
      <c r="L313">
        <v>4056.62</v>
      </c>
      <c r="M313">
        <v>214.48</v>
      </c>
      <c r="N313">
        <v>75443.19</v>
      </c>
      <c r="O313">
        <v>742</v>
      </c>
      <c r="P313">
        <v>0</v>
      </c>
      <c r="Q313">
        <v>2</v>
      </c>
      <c r="R313" s="25">
        <f>Clean_Data[[#This Row],[Revenue_EUR]]/Clean_Data[[#This Row],[Units_Sold]]</f>
        <v>115.48582089552239</v>
      </c>
      <c r="S313" s="19">
        <f>Clean_Data[[#This Row],[Gross_Profit_EUR]]/Clean_Data[[#This Row],[Revenue_EUR]]</f>
        <v>0.52427706444546396</v>
      </c>
      <c r="T313" s="19">
        <f>Clean_Data[[#This Row],[Revenue_EUR]]/Clean_Data[[#This Row],[Revenue_Target_EUR]]</f>
        <v>1.0559258379800593</v>
      </c>
      <c r="U313" s="19">
        <f>Clean_Data[[#This Row],[Revenue_EUR]]/Clean_Data[[#This Row],[Market_Revenue_EUR]]</f>
        <v>0.10256127822802827</v>
      </c>
      <c r="V313" s="19">
        <f>Clean_Data[[#This Row],[Returns_Units]]/Clean_Data[[#This Row],[Units_Sold]]</f>
        <v>2.9850746268656716E-2</v>
      </c>
      <c r="W313" s="21">
        <f>Clean_Data[[#This Row],[Revenue_EUR]]/Clean_Data[[#This Row],[Marketing_Spend_EUR]]</f>
        <v>36.075857888847445</v>
      </c>
    </row>
    <row r="314" spans="1:23">
      <c r="A314" s="17">
        <v>45017</v>
      </c>
      <c r="B314">
        <v>2023</v>
      </c>
      <c r="C314" s="16" t="s">
        <v>95</v>
      </c>
      <c r="D314" s="16" t="s">
        <v>90</v>
      </c>
      <c r="E314" s="16" t="s">
        <v>91</v>
      </c>
      <c r="F314" s="16" t="s">
        <v>77</v>
      </c>
      <c r="G314" s="16" t="s">
        <v>78</v>
      </c>
      <c r="H314">
        <v>194139.22</v>
      </c>
      <c r="I314">
        <v>186965.62</v>
      </c>
      <c r="J314">
        <v>2696</v>
      </c>
      <c r="K314">
        <v>2584</v>
      </c>
      <c r="L314">
        <v>107691.5</v>
      </c>
      <c r="M314">
        <v>3318.54</v>
      </c>
      <c r="N314">
        <v>2221128.42</v>
      </c>
      <c r="O314">
        <v>31509</v>
      </c>
      <c r="P314">
        <v>10</v>
      </c>
      <c r="Q314">
        <v>31</v>
      </c>
      <c r="R314" s="25">
        <f>Clean_Data[[#This Row],[Revenue_EUR]]/Clean_Data[[#This Row],[Units_Sold]]</f>
        <v>72.010096439169146</v>
      </c>
      <c r="S314" s="19">
        <f>Clean_Data[[#This Row],[Gross_Profit_EUR]]/Clean_Data[[#This Row],[Revenue_EUR]]</f>
        <v>0.55471274686279259</v>
      </c>
      <c r="T314" s="19">
        <f>Clean_Data[[#This Row],[Revenue_EUR]]/Clean_Data[[#This Row],[Revenue_Target_EUR]]</f>
        <v>1.0383685513946361</v>
      </c>
      <c r="U314" s="19">
        <f>Clean_Data[[#This Row],[Revenue_EUR]]/Clean_Data[[#This Row],[Market_Revenue_EUR]]</f>
        <v>8.74056710327447E-2</v>
      </c>
      <c r="V314" s="19">
        <f>Clean_Data[[#This Row],[Returns_Units]]/Clean_Data[[#This Row],[Units_Sold]]</f>
        <v>1.1498516320474777E-2</v>
      </c>
      <c r="W314" s="21">
        <f>Clean_Data[[#This Row],[Revenue_EUR]]/Clean_Data[[#This Row],[Marketing_Spend_EUR]]</f>
        <v>58.501395191861484</v>
      </c>
    </row>
    <row r="315" spans="1:23">
      <c r="A315" s="17">
        <v>45017</v>
      </c>
      <c r="B315">
        <v>2023</v>
      </c>
      <c r="C315" s="16" t="s">
        <v>95</v>
      </c>
      <c r="D315" s="16" t="s">
        <v>90</v>
      </c>
      <c r="E315" s="16" t="s">
        <v>91</v>
      </c>
      <c r="F315" s="16" t="s">
        <v>77</v>
      </c>
      <c r="G315" s="16" t="s">
        <v>79</v>
      </c>
      <c r="H315">
        <v>173178.46</v>
      </c>
      <c r="I315">
        <v>157170.16</v>
      </c>
      <c r="J315">
        <v>990</v>
      </c>
      <c r="K315">
        <v>896</v>
      </c>
      <c r="L315">
        <v>113303.82</v>
      </c>
      <c r="M315">
        <v>4544.2700000000004</v>
      </c>
      <c r="N315">
        <v>1635745.92</v>
      </c>
      <c r="O315">
        <v>10607</v>
      </c>
      <c r="P315">
        <v>9</v>
      </c>
      <c r="Q315">
        <v>10</v>
      </c>
      <c r="R315" s="25">
        <f>Clean_Data[[#This Row],[Revenue_EUR]]/Clean_Data[[#This Row],[Units_Sold]]</f>
        <v>174.92773737373736</v>
      </c>
      <c r="S315" s="19">
        <f>Clean_Data[[#This Row],[Gross_Profit_EUR]]/Clean_Data[[#This Row],[Revenue_EUR]]</f>
        <v>0.65426046634206136</v>
      </c>
      <c r="T315" s="19">
        <f>Clean_Data[[#This Row],[Revenue_EUR]]/Clean_Data[[#This Row],[Revenue_Target_EUR]]</f>
        <v>1.1018533034514948</v>
      </c>
      <c r="U315" s="19">
        <f>Clean_Data[[#This Row],[Revenue_EUR]]/Clean_Data[[#This Row],[Market_Revenue_EUR]]</f>
        <v>0.10587124680097017</v>
      </c>
      <c r="V315" s="19">
        <f>Clean_Data[[#This Row],[Returns_Units]]/Clean_Data[[#This Row],[Units_Sold]]</f>
        <v>1.0101010101010102E-2</v>
      </c>
      <c r="W315" s="21">
        <f>Clean_Data[[#This Row],[Revenue_EUR]]/Clean_Data[[#This Row],[Marketing_Spend_EUR]]</f>
        <v>38.109192455553909</v>
      </c>
    </row>
    <row r="316" spans="1:23">
      <c r="A316" s="17">
        <v>45017</v>
      </c>
      <c r="B316">
        <v>2023</v>
      </c>
      <c r="C316" s="16" t="s">
        <v>95</v>
      </c>
      <c r="D316" s="16" t="s">
        <v>90</v>
      </c>
      <c r="E316" s="16" t="s">
        <v>91</v>
      </c>
      <c r="F316" s="16" t="s">
        <v>77</v>
      </c>
      <c r="G316" s="16" t="s">
        <v>80</v>
      </c>
      <c r="H316">
        <v>50309.87</v>
      </c>
      <c r="I316">
        <v>47445.89</v>
      </c>
      <c r="J316">
        <v>359</v>
      </c>
      <c r="K316">
        <v>344</v>
      </c>
      <c r="L316">
        <v>34150.120000000003</v>
      </c>
      <c r="M316">
        <v>2946.17</v>
      </c>
      <c r="N316">
        <v>528611.34</v>
      </c>
      <c r="O316">
        <v>4168</v>
      </c>
      <c r="P316">
        <v>2</v>
      </c>
      <c r="Q316">
        <v>6</v>
      </c>
      <c r="R316" s="25">
        <f>Clean_Data[[#This Row],[Revenue_EUR]]/Clean_Data[[#This Row],[Units_Sold]]</f>
        <v>140.13891364902508</v>
      </c>
      <c r="S316" s="19">
        <f>Clean_Data[[#This Row],[Gross_Profit_EUR]]/Clean_Data[[#This Row],[Revenue_EUR]]</f>
        <v>0.6787956319505497</v>
      </c>
      <c r="T316" s="19">
        <f>Clean_Data[[#This Row],[Revenue_EUR]]/Clean_Data[[#This Row],[Revenue_Target_EUR]]</f>
        <v>1.0603630788673162</v>
      </c>
      <c r="U316" s="19">
        <f>Clean_Data[[#This Row],[Revenue_EUR]]/Clean_Data[[#This Row],[Market_Revenue_EUR]]</f>
        <v>9.517364875297607E-2</v>
      </c>
      <c r="V316" s="19">
        <f>Clean_Data[[#This Row],[Returns_Units]]/Clean_Data[[#This Row],[Units_Sold]]</f>
        <v>1.6713091922005572E-2</v>
      </c>
      <c r="W316" s="21">
        <f>Clean_Data[[#This Row],[Revenue_EUR]]/Clean_Data[[#This Row],[Marketing_Spend_EUR]]</f>
        <v>17.076363549964871</v>
      </c>
    </row>
    <row r="317" spans="1:23">
      <c r="A317" s="17">
        <v>45017</v>
      </c>
      <c r="B317">
        <v>2023</v>
      </c>
      <c r="C317" s="16" t="s">
        <v>95</v>
      </c>
      <c r="D317" s="16" t="s">
        <v>90</v>
      </c>
      <c r="E317" s="16" t="s">
        <v>91</v>
      </c>
      <c r="F317" s="16" t="s">
        <v>77</v>
      </c>
      <c r="G317" s="16" t="s">
        <v>81</v>
      </c>
      <c r="H317">
        <v>71944.490000000005</v>
      </c>
      <c r="I317">
        <v>71263.259999999995</v>
      </c>
      <c r="J317">
        <v>626</v>
      </c>
      <c r="K317">
        <v>613</v>
      </c>
      <c r="L317">
        <v>44306.79</v>
      </c>
      <c r="M317">
        <v>2332.08</v>
      </c>
      <c r="N317">
        <v>791827.77</v>
      </c>
      <c r="O317">
        <v>7540</v>
      </c>
      <c r="P317">
        <v>4</v>
      </c>
      <c r="Q317">
        <v>12</v>
      </c>
      <c r="R317" s="25">
        <f>Clean_Data[[#This Row],[Revenue_EUR]]/Clean_Data[[#This Row],[Units_Sold]]</f>
        <v>114.92730031948882</v>
      </c>
      <c r="S317" s="19">
        <f>Clean_Data[[#This Row],[Gross_Profit_EUR]]/Clean_Data[[#This Row],[Revenue_EUR]]</f>
        <v>0.61584688417417366</v>
      </c>
      <c r="T317" s="19">
        <f>Clean_Data[[#This Row],[Revenue_EUR]]/Clean_Data[[#This Row],[Revenue_Target_EUR]]</f>
        <v>1.0095593437628312</v>
      </c>
      <c r="U317" s="19">
        <f>Clean_Data[[#This Row],[Revenue_EUR]]/Clean_Data[[#This Row],[Market_Revenue_EUR]]</f>
        <v>9.0858760864120744E-2</v>
      </c>
      <c r="V317" s="19">
        <f>Clean_Data[[#This Row],[Returns_Units]]/Clean_Data[[#This Row],[Units_Sold]]</f>
        <v>1.9169329073482427E-2</v>
      </c>
      <c r="W317" s="21">
        <f>Clean_Data[[#This Row],[Revenue_EUR]]/Clean_Data[[#This Row],[Marketing_Spend_EUR]]</f>
        <v>30.849923673287368</v>
      </c>
    </row>
    <row r="318" spans="1:23">
      <c r="A318" s="17">
        <v>45017</v>
      </c>
      <c r="B318">
        <v>2023</v>
      </c>
      <c r="C318" s="16" t="s">
        <v>95</v>
      </c>
      <c r="D318" s="16" t="s">
        <v>90</v>
      </c>
      <c r="E318" s="16" t="s">
        <v>91</v>
      </c>
      <c r="F318" s="16" t="s">
        <v>82</v>
      </c>
      <c r="G318" s="16" t="s">
        <v>78</v>
      </c>
      <c r="H318">
        <v>158669.75</v>
      </c>
      <c r="I318">
        <v>151511.69</v>
      </c>
      <c r="J318">
        <v>2204</v>
      </c>
      <c r="K318">
        <v>2097</v>
      </c>
      <c r="L318">
        <v>82283.399999999994</v>
      </c>
      <c r="M318">
        <v>2898.26</v>
      </c>
      <c r="N318">
        <v>1875481.35</v>
      </c>
      <c r="O318">
        <v>29030</v>
      </c>
      <c r="P318">
        <v>6</v>
      </c>
      <c r="Q318">
        <v>39</v>
      </c>
      <c r="R318" s="25">
        <f>Clean_Data[[#This Row],[Revenue_EUR]]/Clean_Data[[#This Row],[Units_Sold]]</f>
        <v>71.991719600725958</v>
      </c>
      <c r="S318" s="19">
        <f>Clean_Data[[#This Row],[Gross_Profit_EUR]]/Clean_Data[[#This Row],[Revenue_EUR]]</f>
        <v>0.51858277964136201</v>
      </c>
      <c r="T318" s="19">
        <f>Clean_Data[[#This Row],[Revenue_EUR]]/Clean_Data[[#This Row],[Revenue_Target_EUR]]</f>
        <v>1.0472442753427145</v>
      </c>
      <c r="U318" s="19">
        <f>Clean_Data[[#This Row],[Revenue_EUR]]/Clean_Data[[#This Row],[Market_Revenue_EUR]]</f>
        <v>8.4602147603333941E-2</v>
      </c>
      <c r="V318" s="19">
        <f>Clean_Data[[#This Row],[Returns_Units]]/Clean_Data[[#This Row],[Units_Sold]]</f>
        <v>1.7695099818511795E-2</v>
      </c>
      <c r="W318" s="21">
        <f>Clean_Data[[#This Row],[Revenue_EUR]]/Clean_Data[[#This Row],[Marketing_Spend_EUR]]</f>
        <v>54.746554829449387</v>
      </c>
    </row>
    <row r="319" spans="1:23">
      <c r="A319" s="17">
        <v>45017</v>
      </c>
      <c r="B319">
        <v>2023</v>
      </c>
      <c r="C319" s="16" t="s">
        <v>95</v>
      </c>
      <c r="D319" s="16" t="s">
        <v>90</v>
      </c>
      <c r="E319" s="16" t="s">
        <v>91</v>
      </c>
      <c r="F319" s="16" t="s">
        <v>82</v>
      </c>
      <c r="G319" s="16" t="s">
        <v>79</v>
      </c>
      <c r="H319">
        <v>146730.04999999999</v>
      </c>
      <c r="I319">
        <v>140770.79</v>
      </c>
      <c r="J319">
        <v>838</v>
      </c>
      <c r="K319">
        <v>805</v>
      </c>
      <c r="L319">
        <v>89074.54</v>
      </c>
      <c r="M319">
        <v>3949.55</v>
      </c>
      <c r="N319">
        <v>1494641.52</v>
      </c>
      <c r="O319">
        <v>9271</v>
      </c>
      <c r="P319">
        <v>6</v>
      </c>
      <c r="Q319">
        <v>10</v>
      </c>
      <c r="R319" s="25">
        <f>Clean_Data[[#This Row],[Revenue_EUR]]/Clean_Data[[#This Row],[Units_Sold]]</f>
        <v>175.09552505966585</v>
      </c>
      <c r="S319" s="19">
        <f>Clean_Data[[#This Row],[Gross_Profit_EUR]]/Clean_Data[[#This Row],[Revenue_EUR]]</f>
        <v>0.60706406083825371</v>
      </c>
      <c r="T319" s="19">
        <f>Clean_Data[[#This Row],[Revenue_EUR]]/Clean_Data[[#This Row],[Revenue_Target_EUR]]</f>
        <v>1.0423330720812178</v>
      </c>
      <c r="U319" s="19">
        <f>Clean_Data[[#This Row],[Revenue_EUR]]/Clean_Data[[#This Row],[Market_Revenue_EUR]]</f>
        <v>9.8170730597661959E-2</v>
      </c>
      <c r="V319" s="19">
        <f>Clean_Data[[#This Row],[Returns_Units]]/Clean_Data[[#This Row],[Units_Sold]]</f>
        <v>1.1933174224343675E-2</v>
      </c>
      <c r="W319" s="21">
        <f>Clean_Data[[#This Row],[Revenue_EUR]]/Clean_Data[[#This Row],[Marketing_Spend_EUR]]</f>
        <v>37.151080502842092</v>
      </c>
    </row>
    <row r="320" spans="1:23">
      <c r="A320" s="17">
        <v>45017</v>
      </c>
      <c r="B320">
        <v>2023</v>
      </c>
      <c r="C320" s="16" t="s">
        <v>95</v>
      </c>
      <c r="D320" s="16" t="s">
        <v>90</v>
      </c>
      <c r="E320" s="16" t="s">
        <v>91</v>
      </c>
      <c r="F320" s="16" t="s">
        <v>82</v>
      </c>
      <c r="G320" s="16" t="s">
        <v>80</v>
      </c>
      <c r="H320">
        <v>37773.07</v>
      </c>
      <c r="I320">
        <v>34464.639999999999</v>
      </c>
      <c r="J320">
        <v>270</v>
      </c>
      <c r="K320">
        <v>245</v>
      </c>
      <c r="L320">
        <v>24022.55</v>
      </c>
      <c r="M320">
        <v>1926.79</v>
      </c>
      <c r="N320">
        <v>465379.54</v>
      </c>
      <c r="O320">
        <v>3462</v>
      </c>
      <c r="P320">
        <v>2</v>
      </c>
      <c r="Q320">
        <v>5</v>
      </c>
      <c r="R320" s="25">
        <f>Clean_Data[[#This Row],[Revenue_EUR]]/Clean_Data[[#This Row],[Units_Sold]]</f>
        <v>139.90025925925926</v>
      </c>
      <c r="S320" s="19">
        <f>Clean_Data[[#This Row],[Gross_Profit_EUR]]/Clean_Data[[#This Row],[Revenue_EUR]]</f>
        <v>0.63597028253197319</v>
      </c>
      <c r="T320" s="19">
        <f>Clean_Data[[#This Row],[Revenue_EUR]]/Clean_Data[[#This Row],[Revenue_Target_EUR]]</f>
        <v>1.0959949095652819</v>
      </c>
      <c r="U320" s="19">
        <f>Clean_Data[[#This Row],[Revenue_EUR]]/Clean_Data[[#This Row],[Market_Revenue_EUR]]</f>
        <v>8.1166159560860804E-2</v>
      </c>
      <c r="V320" s="19">
        <f>Clean_Data[[#This Row],[Returns_Units]]/Clean_Data[[#This Row],[Units_Sold]]</f>
        <v>1.8518518518518517E-2</v>
      </c>
      <c r="W320" s="21">
        <f>Clean_Data[[#This Row],[Revenue_EUR]]/Clean_Data[[#This Row],[Marketing_Spend_EUR]]</f>
        <v>19.604144717379683</v>
      </c>
    </row>
    <row r="321" spans="1:23">
      <c r="A321" s="17">
        <v>45017</v>
      </c>
      <c r="B321">
        <v>2023</v>
      </c>
      <c r="C321" s="16" t="s">
        <v>95</v>
      </c>
      <c r="D321" s="16" t="s">
        <v>90</v>
      </c>
      <c r="E321" s="16" t="s">
        <v>91</v>
      </c>
      <c r="F321" s="16" t="s">
        <v>82</v>
      </c>
      <c r="G321" s="16" t="s">
        <v>81</v>
      </c>
      <c r="H321">
        <v>69166.100000000006</v>
      </c>
      <c r="I321">
        <v>67430.5</v>
      </c>
      <c r="J321">
        <v>601</v>
      </c>
      <c r="K321">
        <v>596</v>
      </c>
      <c r="L321">
        <v>40595.129999999997</v>
      </c>
      <c r="M321">
        <v>2016.52</v>
      </c>
      <c r="N321">
        <v>711649.35</v>
      </c>
      <c r="O321">
        <v>6735</v>
      </c>
      <c r="P321">
        <v>4</v>
      </c>
      <c r="Q321">
        <v>9</v>
      </c>
      <c r="R321" s="25">
        <f>Clean_Data[[#This Row],[Revenue_EUR]]/Clean_Data[[#This Row],[Units_Sold]]</f>
        <v>115.08502495840267</v>
      </c>
      <c r="S321" s="19">
        <f>Clean_Data[[#This Row],[Gross_Profit_EUR]]/Clean_Data[[#This Row],[Revenue_EUR]]</f>
        <v>0.58692235068913812</v>
      </c>
      <c r="T321" s="19">
        <f>Clean_Data[[#This Row],[Revenue_EUR]]/Clean_Data[[#This Row],[Revenue_Target_EUR]]</f>
        <v>1.0257390943267513</v>
      </c>
      <c r="U321" s="19">
        <f>Clean_Data[[#This Row],[Revenue_EUR]]/Clean_Data[[#This Row],[Market_Revenue_EUR]]</f>
        <v>9.7191264208981581E-2</v>
      </c>
      <c r="V321" s="19">
        <f>Clean_Data[[#This Row],[Returns_Units]]/Clean_Data[[#This Row],[Units_Sold]]</f>
        <v>1.4975041597337771E-2</v>
      </c>
      <c r="W321" s="21">
        <f>Clean_Data[[#This Row],[Revenue_EUR]]/Clean_Data[[#This Row],[Marketing_Spend_EUR]]</f>
        <v>34.299734195544801</v>
      </c>
    </row>
    <row r="322" spans="1:23">
      <c r="A322" s="17">
        <v>45017</v>
      </c>
      <c r="B322">
        <v>2023</v>
      </c>
      <c r="C322" s="16" t="s">
        <v>95</v>
      </c>
      <c r="D322" s="16" t="s">
        <v>90</v>
      </c>
      <c r="E322" s="16" t="s">
        <v>91</v>
      </c>
      <c r="F322" s="16" t="s">
        <v>83</v>
      </c>
      <c r="G322" s="16" t="s">
        <v>78</v>
      </c>
      <c r="H322">
        <v>12618.14</v>
      </c>
      <c r="I322">
        <v>12410.98</v>
      </c>
      <c r="J322">
        <v>175</v>
      </c>
      <c r="K322">
        <v>175</v>
      </c>
      <c r="L322">
        <v>5945.6</v>
      </c>
      <c r="M322">
        <v>245.1</v>
      </c>
      <c r="N322">
        <v>210759.53</v>
      </c>
      <c r="O322">
        <v>3060</v>
      </c>
      <c r="P322">
        <v>1</v>
      </c>
      <c r="Q322">
        <v>4</v>
      </c>
      <c r="R322" s="25">
        <f>Clean_Data[[#This Row],[Revenue_EUR]]/Clean_Data[[#This Row],[Units_Sold]]</f>
        <v>72.103657142857145</v>
      </c>
      <c r="S322" s="19">
        <f>Clean_Data[[#This Row],[Gross_Profit_EUR]]/Clean_Data[[#This Row],[Revenue_EUR]]</f>
        <v>0.47119464516957338</v>
      </c>
      <c r="T322" s="19">
        <f>Clean_Data[[#This Row],[Revenue_EUR]]/Clean_Data[[#This Row],[Revenue_Target_EUR]]</f>
        <v>1.0166916714070928</v>
      </c>
      <c r="U322" s="19">
        <f>Clean_Data[[#This Row],[Revenue_EUR]]/Clean_Data[[#This Row],[Market_Revenue_EUR]]</f>
        <v>5.9869843133546555E-2</v>
      </c>
      <c r="V322" s="19">
        <f>Clean_Data[[#This Row],[Returns_Units]]/Clean_Data[[#This Row],[Units_Sold]]</f>
        <v>2.2857142857142857E-2</v>
      </c>
      <c r="W322" s="21">
        <f>Clean_Data[[#This Row],[Revenue_EUR]]/Clean_Data[[#This Row],[Marketing_Spend_EUR]]</f>
        <v>51.481599347205218</v>
      </c>
    </row>
    <row r="323" spans="1:23">
      <c r="A323" s="17">
        <v>45017</v>
      </c>
      <c r="B323">
        <v>2023</v>
      </c>
      <c r="C323" s="16" t="s">
        <v>95</v>
      </c>
      <c r="D323" s="16" t="s">
        <v>90</v>
      </c>
      <c r="E323" s="16" t="s">
        <v>91</v>
      </c>
      <c r="F323" s="16" t="s">
        <v>83</v>
      </c>
      <c r="G323" s="16" t="s">
        <v>79</v>
      </c>
      <c r="H323">
        <v>13718.25</v>
      </c>
      <c r="I323">
        <v>13004.55</v>
      </c>
      <c r="J323">
        <v>78</v>
      </c>
      <c r="K323">
        <v>75</v>
      </c>
      <c r="L323">
        <v>7514.16</v>
      </c>
      <c r="M323">
        <v>353.72</v>
      </c>
      <c r="N323">
        <v>176742.64</v>
      </c>
      <c r="O323">
        <v>1031</v>
      </c>
      <c r="P323">
        <v>1</v>
      </c>
      <c r="Q323">
        <v>1</v>
      </c>
      <c r="R323" s="25">
        <f>Clean_Data[[#This Row],[Revenue_EUR]]/Clean_Data[[#This Row],[Units_Sold]]</f>
        <v>175.875</v>
      </c>
      <c r="S323" s="19">
        <f>Clean_Data[[#This Row],[Gross_Profit_EUR]]/Clean_Data[[#This Row],[Revenue_EUR]]</f>
        <v>0.54774916625662895</v>
      </c>
      <c r="T323" s="19">
        <f>Clean_Data[[#This Row],[Revenue_EUR]]/Clean_Data[[#This Row],[Revenue_Target_EUR]]</f>
        <v>1.0548807917228971</v>
      </c>
      <c r="U323" s="19">
        <f>Clean_Data[[#This Row],[Revenue_EUR]]/Clean_Data[[#This Row],[Market_Revenue_EUR]]</f>
        <v>7.7617093418996114E-2</v>
      </c>
      <c r="V323" s="19">
        <f>Clean_Data[[#This Row],[Returns_Units]]/Clean_Data[[#This Row],[Units_Sold]]</f>
        <v>1.282051282051282E-2</v>
      </c>
      <c r="W323" s="21">
        <f>Clean_Data[[#This Row],[Revenue_EUR]]/Clean_Data[[#This Row],[Marketing_Spend_EUR]]</f>
        <v>38.782794300576725</v>
      </c>
    </row>
    <row r="324" spans="1:23">
      <c r="A324" s="17">
        <v>45017</v>
      </c>
      <c r="B324">
        <v>2023</v>
      </c>
      <c r="C324" s="16" t="s">
        <v>95</v>
      </c>
      <c r="D324" s="16" t="s">
        <v>90</v>
      </c>
      <c r="E324" s="16" t="s">
        <v>91</v>
      </c>
      <c r="F324" s="16" t="s">
        <v>83</v>
      </c>
      <c r="G324" s="16" t="s">
        <v>80</v>
      </c>
      <c r="H324">
        <v>3234.84</v>
      </c>
      <c r="I324">
        <v>2960.23</v>
      </c>
      <c r="J324">
        <v>23</v>
      </c>
      <c r="K324">
        <v>21</v>
      </c>
      <c r="L324">
        <v>1895.56</v>
      </c>
      <c r="M324">
        <v>172.75</v>
      </c>
      <c r="N324">
        <v>50343.98</v>
      </c>
      <c r="O324">
        <v>374</v>
      </c>
      <c r="P324">
        <v>0</v>
      </c>
      <c r="Q324">
        <v>1</v>
      </c>
      <c r="R324" s="25">
        <f>Clean_Data[[#This Row],[Revenue_EUR]]/Clean_Data[[#This Row],[Units_Sold]]</f>
        <v>140.64521739130436</v>
      </c>
      <c r="S324" s="19">
        <f>Clean_Data[[#This Row],[Gross_Profit_EUR]]/Clean_Data[[#This Row],[Revenue_EUR]]</f>
        <v>0.58598261428695075</v>
      </c>
      <c r="T324" s="19">
        <f>Clean_Data[[#This Row],[Revenue_EUR]]/Clean_Data[[#This Row],[Revenue_Target_EUR]]</f>
        <v>1.092766440445506</v>
      </c>
      <c r="U324" s="19">
        <f>Clean_Data[[#This Row],[Revenue_EUR]]/Clean_Data[[#This Row],[Market_Revenue_EUR]]</f>
        <v>6.4254753001252579E-2</v>
      </c>
      <c r="V324" s="19">
        <f>Clean_Data[[#This Row],[Returns_Units]]/Clean_Data[[#This Row],[Units_Sold]]</f>
        <v>4.3478260869565216E-2</v>
      </c>
      <c r="W324" s="21">
        <f>Clean_Data[[#This Row],[Revenue_EUR]]/Clean_Data[[#This Row],[Marketing_Spend_EUR]]</f>
        <v>18.725557163531114</v>
      </c>
    </row>
    <row r="325" spans="1:23">
      <c r="A325" s="17">
        <v>45017</v>
      </c>
      <c r="B325">
        <v>2023</v>
      </c>
      <c r="C325" s="16" t="s">
        <v>95</v>
      </c>
      <c r="D325" s="16" t="s">
        <v>90</v>
      </c>
      <c r="E325" s="16" t="s">
        <v>91</v>
      </c>
      <c r="F325" s="16" t="s">
        <v>83</v>
      </c>
      <c r="G325" s="16" t="s">
        <v>81</v>
      </c>
      <c r="H325">
        <v>5444.3</v>
      </c>
      <c r="I325">
        <v>5332.34</v>
      </c>
      <c r="J325">
        <v>47</v>
      </c>
      <c r="K325">
        <v>45</v>
      </c>
      <c r="L325">
        <v>2833.9</v>
      </c>
      <c r="M325">
        <v>169.88</v>
      </c>
      <c r="N325">
        <v>78471.33</v>
      </c>
      <c r="O325">
        <v>697</v>
      </c>
      <c r="P325">
        <v>0</v>
      </c>
      <c r="Q325">
        <v>1</v>
      </c>
      <c r="R325" s="25">
        <f>Clean_Data[[#This Row],[Revenue_EUR]]/Clean_Data[[#This Row],[Units_Sold]]</f>
        <v>115.83617021276596</v>
      </c>
      <c r="S325" s="19">
        <f>Clean_Data[[#This Row],[Gross_Profit_EUR]]/Clean_Data[[#This Row],[Revenue_EUR]]</f>
        <v>0.52052605477288172</v>
      </c>
      <c r="T325" s="19">
        <f>Clean_Data[[#This Row],[Revenue_EUR]]/Clean_Data[[#This Row],[Revenue_Target_EUR]]</f>
        <v>1.0209964105814708</v>
      </c>
      <c r="U325" s="19">
        <f>Clean_Data[[#This Row],[Revenue_EUR]]/Clean_Data[[#This Row],[Market_Revenue_EUR]]</f>
        <v>6.9379479104024366E-2</v>
      </c>
      <c r="V325" s="19">
        <f>Clean_Data[[#This Row],[Returns_Units]]/Clean_Data[[#This Row],[Units_Sold]]</f>
        <v>2.1276595744680851E-2</v>
      </c>
      <c r="W325" s="21">
        <f>Clean_Data[[#This Row],[Revenue_EUR]]/Clean_Data[[#This Row],[Marketing_Spend_EUR]]</f>
        <v>32.047916176124325</v>
      </c>
    </row>
    <row r="326" spans="1:23">
      <c r="A326" s="17">
        <v>45017</v>
      </c>
      <c r="B326">
        <v>2023</v>
      </c>
      <c r="C326" s="16" t="s">
        <v>95</v>
      </c>
      <c r="D326" s="16" t="s">
        <v>92</v>
      </c>
      <c r="E326" s="16" t="s">
        <v>76</v>
      </c>
      <c r="F326" s="16" t="s">
        <v>77</v>
      </c>
      <c r="G326" s="16" t="s">
        <v>78</v>
      </c>
      <c r="H326">
        <v>215638.51</v>
      </c>
      <c r="I326">
        <v>223041.79</v>
      </c>
      <c r="J326">
        <v>2995</v>
      </c>
      <c r="K326">
        <v>3063</v>
      </c>
      <c r="L326">
        <v>120408.86</v>
      </c>
      <c r="M326">
        <v>3874.07</v>
      </c>
      <c r="N326">
        <v>1417667.29</v>
      </c>
      <c r="O326">
        <v>22373</v>
      </c>
      <c r="P326">
        <v>9</v>
      </c>
      <c r="Q326">
        <v>46</v>
      </c>
      <c r="R326" s="25">
        <f>Clean_Data[[#This Row],[Revenue_EUR]]/Clean_Data[[#This Row],[Units_Sold]]</f>
        <v>71.99950250417362</v>
      </c>
      <c r="S326" s="19">
        <f>Clean_Data[[#This Row],[Gross_Profit_EUR]]/Clean_Data[[#This Row],[Revenue_EUR]]</f>
        <v>0.55838291592721534</v>
      </c>
      <c r="T326" s="19">
        <f>Clean_Data[[#This Row],[Revenue_EUR]]/Clean_Data[[#This Row],[Revenue_Target_EUR]]</f>
        <v>0.96680765519322631</v>
      </c>
      <c r="U326" s="19">
        <f>Clean_Data[[#This Row],[Revenue_EUR]]/Clean_Data[[#This Row],[Market_Revenue_EUR]]</f>
        <v>0.15210798155609559</v>
      </c>
      <c r="V326" s="19">
        <f>Clean_Data[[#This Row],[Returns_Units]]/Clean_Data[[#This Row],[Units_Sold]]</f>
        <v>1.5358931552587647E-2</v>
      </c>
      <c r="W326" s="21">
        <f>Clean_Data[[#This Row],[Revenue_EUR]]/Clean_Data[[#This Row],[Marketing_Spend_EUR]]</f>
        <v>55.66200662352513</v>
      </c>
    </row>
    <row r="327" spans="1:23">
      <c r="A327" s="17">
        <v>45017</v>
      </c>
      <c r="B327">
        <v>2023</v>
      </c>
      <c r="C327" s="16" t="s">
        <v>95</v>
      </c>
      <c r="D327" s="16" t="s">
        <v>92</v>
      </c>
      <c r="E327" s="16" t="s">
        <v>76</v>
      </c>
      <c r="F327" s="16" t="s">
        <v>77</v>
      </c>
      <c r="G327" s="16" t="s">
        <v>79</v>
      </c>
      <c r="H327">
        <v>196768.15</v>
      </c>
      <c r="I327">
        <v>196382.75</v>
      </c>
      <c r="J327">
        <v>1124</v>
      </c>
      <c r="K327">
        <v>1102</v>
      </c>
      <c r="L327">
        <v>127493.35</v>
      </c>
      <c r="M327">
        <v>5132.6400000000003</v>
      </c>
      <c r="N327">
        <v>1117017.72</v>
      </c>
      <c r="O327">
        <v>6800</v>
      </c>
      <c r="P327">
        <v>8</v>
      </c>
      <c r="Q327">
        <v>9</v>
      </c>
      <c r="R327" s="25">
        <f>Clean_Data[[#This Row],[Revenue_EUR]]/Clean_Data[[#This Row],[Units_Sold]]</f>
        <v>175.06063167259785</v>
      </c>
      <c r="S327" s="19">
        <f>Clean_Data[[#This Row],[Gross_Profit_EUR]]/Clean_Data[[#This Row],[Revenue_EUR]]</f>
        <v>0.64793692475128728</v>
      </c>
      <c r="T327" s="19">
        <f>Clean_Data[[#This Row],[Revenue_EUR]]/Clean_Data[[#This Row],[Revenue_Target_EUR]]</f>
        <v>1.0019624941600014</v>
      </c>
      <c r="U327" s="19">
        <f>Clean_Data[[#This Row],[Revenue_EUR]]/Clean_Data[[#This Row],[Market_Revenue_EUR]]</f>
        <v>0.17615490468674033</v>
      </c>
      <c r="V327" s="19">
        <f>Clean_Data[[#This Row],[Returns_Units]]/Clean_Data[[#This Row],[Units_Sold]]</f>
        <v>8.0071174377224202E-3</v>
      </c>
      <c r="W327" s="21">
        <f>Clean_Data[[#This Row],[Revenue_EUR]]/Clean_Data[[#This Row],[Marketing_Spend_EUR]]</f>
        <v>38.336635727422923</v>
      </c>
    </row>
    <row r="328" spans="1:23">
      <c r="A328" s="17">
        <v>45017</v>
      </c>
      <c r="B328">
        <v>2023</v>
      </c>
      <c r="C328" s="16" t="s">
        <v>95</v>
      </c>
      <c r="D328" s="16" t="s">
        <v>92</v>
      </c>
      <c r="E328" s="16" t="s">
        <v>76</v>
      </c>
      <c r="F328" s="16" t="s">
        <v>77</v>
      </c>
      <c r="G328" s="16" t="s">
        <v>80</v>
      </c>
      <c r="H328">
        <v>47906.2</v>
      </c>
      <c r="I328">
        <v>46632.23</v>
      </c>
      <c r="J328">
        <v>342</v>
      </c>
      <c r="K328">
        <v>330</v>
      </c>
      <c r="L328">
        <v>33224.61</v>
      </c>
      <c r="M328">
        <v>2824.9</v>
      </c>
      <c r="N328">
        <v>338472.61</v>
      </c>
      <c r="O328">
        <v>2716</v>
      </c>
      <c r="P328">
        <v>3</v>
      </c>
      <c r="Q328">
        <v>5</v>
      </c>
      <c r="R328" s="25">
        <f>Clean_Data[[#This Row],[Revenue_EUR]]/Clean_Data[[#This Row],[Units_Sold]]</f>
        <v>140.0766081871345</v>
      </c>
      <c r="S328" s="19">
        <f>Clean_Data[[#This Row],[Gross_Profit_EUR]]/Clean_Data[[#This Row],[Revenue_EUR]]</f>
        <v>0.69353465730949237</v>
      </c>
      <c r="T328" s="19">
        <f>Clean_Data[[#This Row],[Revenue_EUR]]/Clean_Data[[#This Row],[Revenue_Target_EUR]]</f>
        <v>1.0273195169950053</v>
      </c>
      <c r="U328" s="19">
        <f>Clean_Data[[#This Row],[Revenue_EUR]]/Clean_Data[[#This Row],[Market_Revenue_EUR]]</f>
        <v>0.1415364156053868</v>
      </c>
      <c r="V328" s="19">
        <f>Clean_Data[[#This Row],[Returns_Units]]/Clean_Data[[#This Row],[Units_Sold]]</f>
        <v>1.4619883040935672E-2</v>
      </c>
      <c r="W328" s="21">
        <f>Clean_Data[[#This Row],[Revenue_EUR]]/Clean_Data[[#This Row],[Marketing_Spend_EUR]]</f>
        <v>16.958547205210802</v>
      </c>
    </row>
    <row r="329" spans="1:23">
      <c r="A329" s="17">
        <v>45017</v>
      </c>
      <c r="B329">
        <v>2023</v>
      </c>
      <c r="C329" s="16" t="s">
        <v>95</v>
      </c>
      <c r="D329" s="16" t="s">
        <v>92</v>
      </c>
      <c r="E329" s="16" t="s">
        <v>76</v>
      </c>
      <c r="F329" s="16" t="s">
        <v>77</v>
      </c>
      <c r="G329" s="16" t="s">
        <v>81</v>
      </c>
      <c r="H329">
        <v>76036.47</v>
      </c>
      <c r="I329">
        <v>74731.399999999994</v>
      </c>
      <c r="J329">
        <v>661</v>
      </c>
      <c r="K329">
        <v>648</v>
      </c>
      <c r="L329">
        <v>46959.25</v>
      </c>
      <c r="M329">
        <v>2485.8000000000002</v>
      </c>
      <c r="N329">
        <v>483518.42</v>
      </c>
      <c r="O329">
        <v>4304</v>
      </c>
      <c r="P329">
        <v>4</v>
      </c>
      <c r="Q329">
        <v>7</v>
      </c>
      <c r="R329" s="25">
        <f>Clean_Data[[#This Row],[Revenue_EUR]]/Clean_Data[[#This Row],[Units_Sold]]</f>
        <v>115.0324810892587</v>
      </c>
      <c r="S329" s="19">
        <f>Clean_Data[[#This Row],[Gross_Profit_EUR]]/Clean_Data[[#This Row],[Revenue_EUR]]</f>
        <v>0.61758850719924263</v>
      </c>
      <c r="T329" s="19">
        <f>Clean_Data[[#This Row],[Revenue_EUR]]/Clean_Data[[#This Row],[Revenue_Target_EUR]]</f>
        <v>1.0174634758615522</v>
      </c>
      <c r="U329" s="19">
        <f>Clean_Data[[#This Row],[Revenue_EUR]]/Clean_Data[[#This Row],[Market_Revenue_EUR]]</f>
        <v>0.15725661495998436</v>
      </c>
      <c r="V329" s="19">
        <f>Clean_Data[[#This Row],[Returns_Units]]/Clean_Data[[#This Row],[Units_Sold]]</f>
        <v>1.059001512859304E-2</v>
      </c>
      <c r="W329" s="21">
        <f>Clean_Data[[#This Row],[Revenue_EUR]]/Clean_Data[[#This Row],[Marketing_Spend_EUR]]</f>
        <v>30.588329712768523</v>
      </c>
    </row>
    <row r="330" spans="1:23">
      <c r="A330" s="17">
        <v>45017</v>
      </c>
      <c r="B330">
        <v>2023</v>
      </c>
      <c r="C330" s="16" t="s">
        <v>95</v>
      </c>
      <c r="D330" s="16" t="s">
        <v>92</v>
      </c>
      <c r="E330" s="16" t="s">
        <v>76</v>
      </c>
      <c r="F330" s="16" t="s">
        <v>82</v>
      </c>
      <c r="G330" s="16" t="s">
        <v>78</v>
      </c>
      <c r="H330">
        <v>180836.07</v>
      </c>
      <c r="I330">
        <v>186667.13</v>
      </c>
      <c r="J330">
        <v>2512</v>
      </c>
      <c r="K330">
        <v>2610</v>
      </c>
      <c r="L330">
        <v>95537.47</v>
      </c>
      <c r="M330">
        <v>3074.87</v>
      </c>
      <c r="N330">
        <v>1186106.5900000001</v>
      </c>
      <c r="O330">
        <v>18453</v>
      </c>
      <c r="P330">
        <v>8</v>
      </c>
      <c r="Q330">
        <v>44</v>
      </c>
      <c r="R330" s="25">
        <f>Clean_Data[[#This Row],[Revenue_EUR]]/Clean_Data[[#This Row],[Units_Sold]]</f>
        <v>71.98888136942675</v>
      </c>
      <c r="S330" s="19">
        <f>Clean_Data[[#This Row],[Gross_Profit_EUR]]/Clean_Data[[#This Row],[Revenue_EUR]]</f>
        <v>0.52830981120082954</v>
      </c>
      <c r="T330" s="19">
        <f>Clean_Data[[#This Row],[Revenue_EUR]]/Clean_Data[[#This Row],[Revenue_Target_EUR]]</f>
        <v>0.96876225610797151</v>
      </c>
      <c r="U330" s="19">
        <f>Clean_Data[[#This Row],[Revenue_EUR]]/Clean_Data[[#This Row],[Market_Revenue_EUR]]</f>
        <v>0.1524619047939022</v>
      </c>
      <c r="V330" s="19">
        <f>Clean_Data[[#This Row],[Returns_Units]]/Clean_Data[[#This Row],[Units_Sold]]</f>
        <v>1.751592356687898E-2</v>
      </c>
      <c r="W330" s="21">
        <f>Clean_Data[[#This Row],[Revenue_EUR]]/Clean_Data[[#This Row],[Marketing_Spend_EUR]]</f>
        <v>58.810964365973199</v>
      </c>
    </row>
    <row r="331" spans="1:23">
      <c r="A331" s="17">
        <v>45017</v>
      </c>
      <c r="B331">
        <v>2023</v>
      </c>
      <c r="C331" s="16" t="s">
        <v>95</v>
      </c>
      <c r="D331" s="16" t="s">
        <v>92</v>
      </c>
      <c r="E331" s="16" t="s">
        <v>76</v>
      </c>
      <c r="F331" s="16" t="s">
        <v>82</v>
      </c>
      <c r="G331" s="16" t="s">
        <v>79</v>
      </c>
      <c r="H331">
        <v>171365.49</v>
      </c>
      <c r="I331">
        <v>163571.32999999999</v>
      </c>
      <c r="J331">
        <v>979</v>
      </c>
      <c r="K331">
        <v>945</v>
      </c>
      <c r="L331">
        <v>106131.1</v>
      </c>
      <c r="M331">
        <v>4191.26</v>
      </c>
      <c r="N331">
        <v>934530.4</v>
      </c>
      <c r="O331">
        <v>5493</v>
      </c>
      <c r="P331">
        <v>6</v>
      </c>
      <c r="Q331">
        <v>16</v>
      </c>
      <c r="R331" s="25">
        <f>Clean_Data[[#This Row],[Revenue_EUR]]/Clean_Data[[#This Row],[Units_Sold]]</f>
        <v>175.04135852911133</v>
      </c>
      <c r="S331" s="19">
        <f>Clean_Data[[#This Row],[Gross_Profit_EUR]]/Clean_Data[[#This Row],[Revenue_EUR]]</f>
        <v>0.61932597981075421</v>
      </c>
      <c r="T331" s="19">
        <f>Clean_Data[[#This Row],[Revenue_EUR]]/Clean_Data[[#This Row],[Revenue_Target_EUR]]</f>
        <v>1.0476499151776781</v>
      </c>
      <c r="U331" s="19">
        <f>Clean_Data[[#This Row],[Revenue_EUR]]/Clean_Data[[#This Row],[Market_Revenue_EUR]]</f>
        <v>0.18337069612716717</v>
      </c>
      <c r="V331" s="19">
        <f>Clean_Data[[#This Row],[Returns_Units]]/Clean_Data[[#This Row],[Units_Sold]]</f>
        <v>1.634320735444331E-2</v>
      </c>
      <c r="W331" s="21">
        <f>Clean_Data[[#This Row],[Revenue_EUR]]/Clean_Data[[#This Row],[Marketing_Spend_EUR]]</f>
        <v>40.88638977300382</v>
      </c>
    </row>
    <row r="332" spans="1:23">
      <c r="A332" s="17">
        <v>45017</v>
      </c>
      <c r="B332">
        <v>2023</v>
      </c>
      <c r="C332" s="16" t="s">
        <v>95</v>
      </c>
      <c r="D332" s="16" t="s">
        <v>92</v>
      </c>
      <c r="E332" s="16" t="s">
        <v>76</v>
      </c>
      <c r="F332" s="16" t="s">
        <v>82</v>
      </c>
      <c r="G332" s="16" t="s">
        <v>80</v>
      </c>
      <c r="H332">
        <v>36388.49</v>
      </c>
      <c r="I332">
        <v>34172.559999999998</v>
      </c>
      <c r="J332">
        <v>260</v>
      </c>
      <c r="K332">
        <v>249</v>
      </c>
      <c r="L332">
        <v>23341.72</v>
      </c>
      <c r="M332">
        <v>2176.16</v>
      </c>
      <c r="N332">
        <v>288501.64</v>
      </c>
      <c r="O332">
        <v>2298</v>
      </c>
      <c r="P332">
        <v>2</v>
      </c>
      <c r="Q332">
        <v>6</v>
      </c>
      <c r="R332" s="25">
        <f>Clean_Data[[#This Row],[Revenue_EUR]]/Clean_Data[[#This Row],[Units_Sold]]</f>
        <v>139.95573076923077</v>
      </c>
      <c r="S332" s="19">
        <f>Clean_Data[[#This Row],[Gross_Profit_EUR]]/Clean_Data[[#This Row],[Revenue_EUR]]</f>
        <v>0.64145887889274888</v>
      </c>
      <c r="T332" s="19">
        <f>Clean_Data[[#This Row],[Revenue_EUR]]/Clean_Data[[#This Row],[Revenue_Target_EUR]]</f>
        <v>1.0648453027809448</v>
      </c>
      <c r="U332" s="19">
        <f>Clean_Data[[#This Row],[Revenue_EUR]]/Clean_Data[[#This Row],[Market_Revenue_EUR]]</f>
        <v>0.12612923101580981</v>
      </c>
      <c r="V332" s="19">
        <f>Clean_Data[[#This Row],[Returns_Units]]/Clean_Data[[#This Row],[Units_Sold]]</f>
        <v>2.3076923076923078E-2</v>
      </c>
      <c r="W332" s="21">
        <f>Clean_Data[[#This Row],[Revenue_EUR]]/Clean_Data[[#This Row],[Marketing_Spend_EUR]]</f>
        <v>16.721422138078083</v>
      </c>
    </row>
    <row r="333" spans="1:23">
      <c r="A333" s="17">
        <v>45017</v>
      </c>
      <c r="B333">
        <v>2023</v>
      </c>
      <c r="C333" s="16" t="s">
        <v>95</v>
      </c>
      <c r="D333" s="16" t="s">
        <v>92</v>
      </c>
      <c r="E333" s="16" t="s">
        <v>76</v>
      </c>
      <c r="F333" s="16" t="s">
        <v>82</v>
      </c>
      <c r="G333" s="16" t="s">
        <v>81</v>
      </c>
      <c r="H333">
        <v>64016</v>
      </c>
      <c r="I333">
        <v>64561.39</v>
      </c>
      <c r="J333">
        <v>557</v>
      </c>
      <c r="K333">
        <v>567</v>
      </c>
      <c r="L333">
        <v>37490.879999999997</v>
      </c>
      <c r="M333">
        <v>1973.91</v>
      </c>
      <c r="N333">
        <v>430008.91</v>
      </c>
      <c r="O333">
        <v>4217</v>
      </c>
      <c r="P333">
        <v>3</v>
      </c>
      <c r="Q333">
        <v>6</v>
      </c>
      <c r="R333" s="25">
        <f>Clean_Data[[#This Row],[Revenue_EUR]]/Clean_Data[[#This Row],[Units_Sold]]</f>
        <v>114.92998204667863</v>
      </c>
      <c r="S333" s="19">
        <f>Clean_Data[[#This Row],[Gross_Profit_EUR]]/Clean_Data[[#This Row],[Revenue_EUR]]</f>
        <v>0.58564858785303675</v>
      </c>
      <c r="T333" s="19">
        <f>Clean_Data[[#This Row],[Revenue_EUR]]/Clean_Data[[#This Row],[Revenue_Target_EUR]]</f>
        <v>0.99155238138460156</v>
      </c>
      <c r="U333" s="19">
        <f>Clean_Data[[#This Row],[Revenue_EUR]]/Clean_Data[[#This Row],[Market_Revenue_EUR]]</f>
        <v>0.14887133385212881</v>
      </c>
      <c r="V333" s="19">
        <f>Clean_Data[[#This Row],[Returns_Units]]/Clean_Data[[#This Row],[Units_Sold]]</f>
        <v>1.0771992818671455E-2</v>
      </c>
      <c r="W333" s="21">
        <f>Clean_Data[[#This Row],[Revenue_EUR]]/Clean_Data[[#This Row],[Marketing_Spend_EUR]]</f>
        <v>32.431063219700995</v>
      </c>
    </row>
    <row r="334" spans="1:23">
      <c r="A334" s="17">
        <v>45017</v>
      </c>
      <c r="B334">
        <v>2023</v>
      </c>
      <c r="C334" s="16" t="s">
        <v>95</v>
      </c>
      <c r="D334" s="16" t="s">
        <v>92</v>
      </c>
      <c r="E334" s="16" t="s">
        <v>76</v>
      </c>
      <c r="F334" s="16" t="s">
        <v>83</v>
      </c>
      <c r="G334" s="16" t="s">
        <v>78</v>
      </c>
      <c r="H334">
        <v>12660.38</v>
      </c>
      <c r="I334">
        <v>12948.9</v>
      </c>
      <c r="J334">
        <v>176</v>
      </c>
      <c r="K334">
        <v>179</v>
      </c>
      <c r="L334">
        <v>5926.2</v>
      </c>
      <c r="M334">
        <v>222.69</v>
      </c>
      <c r="N334">
        <v>127253.53</v>
      </c>
      <c r="O334">
        <v>1926</v>
      </c>
      <c r="P334">
        <v>1</v>
      </c>
      <c r="Q334">
        <v>4</v>
      </c>
      <c r="R334" s="25">
        <f>Clean_Data[[#This Row],[Revenue_EUR]]/Clean_Data[[#This Row],[Units_Sold]]</f>
        <v>71.933977272727262</v>
      </c>
      <c r="S334" s="19">
        <f>Clean_Data[[#This Row],[Gross_Profit_EUR]]/Clean_Data[[#This Row],[Revenue_EUR]]</f>
        <v>0.46809021530159445</v>
      </c>
      <c r="T334" s="19">
        <f>Clean_Data[[#This Row],[Revenue_EUR]]/Clean_Data[[#This Row],[Revenue_Target_EUR]]</f>
        <v>0.97771857068940216</v>
      </c>
      <c r="U334" s="19">
        <f>Clean_Data[[#This Row],[Revenue_EUR]]/Clean_Data[[#This Row],[Market_Revenue_EUR]]</f>
        <v>9.9489420843571097E-2</v>
      </c>
      <c r="V334" s="19">
        <f>Clean_Data[[#This Row],[Returns_Units]]/Clean_Data[[#This Row],[Units_Sold]]</f>
        <v>2.2727272727272728E-2</v>
      </c>
      <c r="W334" s="21">
        <f>Clean_Data[[#This Row],[Revenue_EUR]]/Clean_Data[[#This Row],[Marketing_Spend_EUR]]</f>
        <v>56.852036463244865</v>
      </c>
    </row>
    <row r="335" spans="1:23">
      <c r="A335" s="17">
        <v>45017</v>
      </c>
      <c r="B335">
        <v>2023</v>
      </c>
      <c r="C335" s="16" t="s">
        <v>95</v>
      </c>
      <c r="D335" s="16" t="s">
        <v>92</v>
      </c>
      <c r="E335" s="16" t="s">
        <v>76</v>
      </c>
      <c r="F335" s="16" t="s">
        <v>83</v>
      </c>
      <c r="G335" s="16" t="s">
        <v>79</v>
      </c>
      <c r="H335">
        <v>12208.59</v>
      </c>
      <c r="I335">
        <v>11493.28</v>
      </c>
      <c r="J335">
        <v>70</v>
      </c>
      <c r="K335">
        <v>67</v>
      </c>
      <c r="L335">
        <v>6764.28</v>
      </c>
      <c r="M335">
        <v>327.44</v>
      </c>
      <c r="N335">
        <v>102345.45</v>
      </c>
      <c r="O335">
        <v>606</v>
      </c>
      <c r="P335">
        <v>0</v>
      </c>
      <c r="Q335">
        <v>1</v>
      </c>
      <c r="R335" s="25">
        <f>Clean_Data[[#This Row],[Revenue_EUR]]/Clean_Data[[#This Row],[Units_Sold]]</f>
        <v>174.40842857142857</v>
      </c>
      <c r="S335" s="19">
        <f>Clean_Data[[#This Row],[Gross_Profit_EUR]]/Clean_Data[[#This Row],[Revenue_EUR]]</f>
        <v>0.55405906824621021</v>
      </c>
      <c r="T335" s="19">
        <f>Clean_Data[[#This Row],[Revenue_EUR]]/Clean_Data[[#This Row],[Revenue_Target_EUR]]</f>
        <v>1.0622372377598039</v>
      </c>
      <c r="U335" s="19">
        <f>Clean_Data[[#This Row],[Revenue_EUR]]/Clean_Data[[#This Row],[Market_Revenue_EUR]]</f>
        <v>0.11928805823805554</v>
      </c>
      <c r="V335" s="19">
        <f>Clean_Data[[#This Row],[Returns_Units]]/Clean_Data[[#This Row],[Units_Sold]]</f>
        <v>1.4285714285714285E-2</v>
      </c>
      <c r="W335" s="21">
        <f>Clean_Data[[#This Row],[Revenue_EUR]]/Clean_Data[[#This Row],[Marketing_Spend_EUR]]</f>
        <v>37.284968238455903</v>
      </c>
    </row>
    <row r="336" spans="1:23">
      <c r="A336" s="17">
        <v>45017</v>
      </c>
      <c r="B336">
        <v>2023</v>
      </c>
      <c r="C336" s="16" t="s">
        <v>95</v>
      </c>
      <c r="D336" s="16" t="s">
        <v>92</v>
      </c>
      <c r="E336" s="16" t="s">
        <v>76</v>
      </c>
      <c r="F336" s="16" t="s">
        <v>83</v>
      </c>
      <c r="G336" s="16" t="s">
        <v>80</v>
      </c>
      <c r="H336">
        <v>2793.6</v>
      </c>
      <c r="I336">
        <v>2655.6</v>
      </c>
      <c r="J336">
        <v>20</v>
      </c>
      <c r="K336">
        <v>19</v>
      </c>
      <c r="L336">
        <v>1644.51</v>
      </c>
      <c r="M336">
        <v>140.56</v>
      </c>
      <c r="N336">
        <v>30393.01</v>
      </c>
      <c r="O336">
        <v>224</v>
      </c>
      <c r="P336">
        <v>0</v>
      </c>
      <c r="Q336">
        <v>0</v>
      </c>
      <c r="R336" s="25">
        <f>Clean_Data[[#This Row],[Revenue_EUR]]/Clean_Data[[#This Row],[Units_Sold]]</f>
        <v>139.68</v>
      </c>
      <c r="S336" s="19">
        <f>Clean_Data[[#This Row],[Gross_Profit_EUR]]/Clean_Data[[#This Row],[Revenue_EUR]]</f>
        <v>0.58867053264604807</v>
      </c>
      <c r="T336" s="19">
        <f>Clean_Data[[#This Row],[Revenue_EUR]]/Clean_Data[[#This Row],[Revenue_Target_EUR]]</f>
        <v>1.0519656574785359</v>
      </c>
      <c r="U336" s="19">
        <f>Clean_Data[[#This Row],[Revenue_EUR]]/Clean_Data[[#This Row],[Market_Revenue_EUR]]</f>
        <v>9.1915871445440916E-2</v>
      </c>
      <c r="V336" s="19">
        <f>Clean_Data[[#This Row],[Returns_Units]]/Clean_Data[[#This Row],[Units_Sold]]</f>
        <v>0</v>
      </c>
      <c r="W336" s="21">
        <f>Clean_Data[[#This Row],[Revenue_EUR]]/Clean_Data[[#This Row],[Marketing_Spend_EUR]]</f>
        <v>19.874786568013658</v>
      </c>
    </row>
    <row r="337" spans="1:23">
      <c r="A337" s="17">
        <v>45017</v>
      </c>
      <c r="B337">
        <v>2023</v>
      </c>
      <c r="C337" s="16" t="s">
        <v>95</v>
      </c>
      <c r="D337" s="16" t="s">
        <v>92</v>
      </c>
      <c r="E337" s="16" t="s">
        <v>76</v>
      </c>
      <c r="F337" s="16" t="s">
        <v>83</v>
      </c>
      <c r="G337" s="16" t="s">
        <v>81</v>
      </c>
      <c r="H337">
        <v>5112.99</v>
      </c>
      <c r="I337">
        <v>4960.4799999999996</v>
      </c>
      <c r="J337">
        <v>44</v>
      </c>
      <c r="K337">
        <v>42</v>
      </c>
      <c r="L337">
        <v>2708.86</v>
      </c>
      <c r="M337">
        <v>152.86000000000001</v>
      </c>
      <c r="N337">
        <v>44841.23</v>
      </c>
      <c r="O337">
        <v>435</v>
      </c>
      <c r="P337">
        <v>0</v>
      </c>
      <c r="Q337">
        <v>1</v>
      </c>
      <c r="R337" s="25">
        <f>Clean_Data[[#This Row],[Revenue_EUR]]/Clean_Data[[#This Row],[Units_Sold]]</f>
        <v>116.20431818181818</v>
      </c>
      <c r="S337" s="19">
        <f>Clean_Data[[#This Row],[Gross_Profit_EUR]]/Clean_Data[[#This Row],[Revenue_EUR]]</f>
        <v>0.52979958889025802</v>
      </c>
      <c r="T337" s="19">
        <f>Clean_Data[[#This Row],[Revenue_EUR]]/Clean_Data[[#This Row],[Revenue_Target_EUR]]</f>
        <v>1.03074500854756</v>
      </c>
      <c r="U337" s="19">
        <f>Clean_Data[[#This Row],[Revenue_EUR]]/Clean_Data[[#This Row],[Market_Revenue_EUR]]</f>
        <v>0.11402430308000025</v>
      </c>
      <c r="V337" s="19">
        <f>Clean_Data[[#This Row],[Returns_Units]]/Clean_Data[[#This Row],[Units_Sold]]</f>
        <v>2.2727272727272728E-2</v>
      </c>
      <c r="W337" s="21">
        <f>Clean_Data[[#This Row],[Revenue_EUR]]/Clean_Data[[#This Row],[Marketing_Spend_EUR]]</f>
        <v>33.448842077718169</v>
      </c>
    </row>
    <row r="338" spans="1:23">
      <c r="A338" s="17">
        <v>45047</v>
      </c>
      <c r="B338">
        <v>2023</v>
      </c>
      <c r="C338" s="16" t="s">
        <v>96</v>
      </c>
      <c r="D338" s="16" t="s">
        <v>75</v>
      </c>
      <c r="E338" s="16" t="s">
        <v>76</v>
      </c>
      <c r="F338" s="16" t="s">
        <v>77</v>
      </c>
      <c r="G338" s="16" t="s">
        <v>78</v>
      </c>
      <c r="H338">
        <v>1014591.36</v>
      </c>
      <c r="I338">
        <v>996274.4</v>
      </c>
      <c r="J338">
        <v>14092</v>
      </c>
      <c r="K338">
        <v>13991</v>
      </c>
      <c r="L338">
        <v>564495.15</v>
      </c>
      <c r="M338">
        <v>18982.91</v>
      </c>
      <c r="N338">
        <v>6154657.1299999999</v>
      </c>
      <c r="O338">
        <v>94585</v>
      </c>
      <c r="P338">
        <v>42</v>
      </c>
      <c r="Q338">
        <v>168</v>
      </c>
      <c r="R338" s="25">
        <f>Clean_Data[[#This Row],[Revenue_EUR]]/Clean_Data[[#This Row],[Units_Sold]]</f>
        <v>71.997683792222531</v>
      </c>
      <c r="S338" s="19">
        <f>Clean_Data[[#This Row],[Gross_Profit_EUR]]/Clean_Data[[#This Row],[Revenue_EUR]]</f>
        <v>0.55637685501283984</v>
      </c>
      <c r="T338" s="19">
        <f>Clean_Data[[#This Row],[Revenue_EUR]]/Clean_Data[[#This Row],[Revenue_Target_EUR]]</f>
        <v>1.0183854568580704</v>
      </c>
      <c r="U338" s="19">
        <f>Clean_Data[[#This Row],[Revenue_EUR]]/Clean_Data[[#This Row],[Market_Revenue_EUR]]</f>
        <v>0.16484937155223786</v>
      </c>
      <c r="V338" s="19">
        <f>Clean_Data[[#This Row],[Returns_Units]]/Clean_Data[[#This Row],[Units_Sold]]</f>
        <v>1.1921657678115243E-2</v>
      </c>
      <c r="W338" s="21">
        <f>Clean_Data[[#This Row],[Revenue_EUR]]/Clean_Data[[#This Row],[Marketing_Spend_EUR]]</f>
        <v>53.447619990823327</v>
      </c>
    </row>
    <row r="339" spans="1:23">
      <c r="A339" s="17">
        <v>45047</v>
      </c>
      <c r="B339">
        <v>2023</v>
      </c>
      <c r="C339" s="16" t="s">
        <v>96</v>
      </c>
      <c r="D339" s="16" t="s">
        <v>75</v>
      </c>
      <c r="E339" s="16" t="s">
        <v>76</v>
      </c>
      <c r="F339" s="16" t="s">
        <v>77</v>
      </c>
      <c r="G339" s="16" t="s">
        <v>79</v>
      </c>
      <c r="H339">
        <v>995927.54</v>
      </c>
      <c r="I339">
        <v>920410.31</v>
      </c>
      <c r="J339">
        <v>5691</v>
      </c>
      <c r="K339">
        <v>5311</v>
      </c>
      <c r="L339">
        <v>659184.69999999995</v>
      </c>
      <c r="M339">
        <v>23173.19</v>
      </c>
      <c r="N339">
        <v>4815173.13</v>
      </c>
      <c r="O339">
        <v>29271</v>
      </c>
      <c r="P339">
        <v>42</v>
      </c>
      <c r="Q339">
        <v>98</v>
      </c>
      <c r="R339" s="25">
        <f>Clean_Data[[#This Row],[Revenue_EUR]]/Clean_Data[[#This Row],[Units_Sold]]</f>
        <v>175.00044631874891</v>
      </c>
      <c r="S339" s="19">
        <f>Clean_Data[[#This Row],[Gross_Profit_EUR]]/Clean_Data[[#This Row],[Revenue_EUR]]</f>
        <v>0.66188018056012377</v>
      </c>
      <c r="T339" s="19">
        <f>Clean_Data[[#This Row],[Revenue_EUR]]/Clean_Data[[#This Row],[Revenue_Target_EUR]]</f>
        <v>1.0820473534243658</v>
      </c>
      <c r="U339" s="19">
        <f>Clean_Data[[#This Row],[Revenue_EUR]]/Clean_Data[[#This Row],[Market_Revenue_EUR]]</f>
        <v>0.20683109684988629</v>
      </c>
      <c r="V339" s="19">
        <f>Clean_Data[[#This Row],[Returns_Units]]/Clean_Data[[#This Row],[Units_Sold]]</f>
        <v>1.7220172201722016E-2</v>
      </c>
      <c r="W339" s="21">
        <f>Clean_Data[[#This Row],[Revenue_EUR]]/Clean_Data[[#This Row],[Marketing_Spend_EUR]]</f>
        <v>42.977576242200584</v>
      </c>
    </row>
    <row r="340" spans="1:23">
      <c r="A340" s="17">
        <v>45047</v>
      </c>
      <c r="B340">
        <v>2023</v>
      </c>
      <c r="C340" s="16" t="s">
        <v>96</v>
      </c>
      <c r="D340" s="16" t="s">
        <v>75</v>
      </c>
      <c r="E340" s="16" t="s">
        <v>76</v>
      </c>
      <c r="F340" s="16" t="s">
        <v>77</v>
      </c>
      <c r="G340" s="16" t="s">
        <v>80</v>
      </c>
      <c r="H340">
        <v>214277.94</v>
      </c>
      <c r="I340">
        <v>200508.57</v>
      </c>
      <c r="J340">
        <v>1531</v>
      </c>
      <c r="K340">
        <v>1429</v>
      </c>
      <c r="L340">
        <v>145627.96</v>
      </c>
      <c r="M340">
        <v>11294.57</v>
      </c>
      <c r="N340">
        <v>1477312.3</v>
      </c>
      <c r="O340">
        <v>11360</v>
      </c>
      <c r="P340">
        <v>9</v>
      </c>
      <c r="Q340">
        <v>21</v>
      </c>
      <c r="R340" s="25">
        <f>Clean_Data[[#This Row],[Revenue_EUR]]/Clean_Data[[#This Row],[Units_Sold]]</f>
        <v>139.95946440235141</v>
      </c>
      <c r="S340" s="19">
        <f>Clean_Data[[#This Row],[Gross_Profit_EUR]]/Clean_Data[[#This Row],[Revenue_EUR]]</f>
        <v>0.679621803345692</v>
      </c>
      <c r="T340" s="19">
        <f>Clean_Data[[#This Row],[Revenue_EUR]]/Clean_Data[[#This Row],[Revenue_Target_EUR]]</f>
        <v>1.0686722268280104</v>
      </c>
      <c r="U340" s="19">
        <f>Clean_Data[[#This Row],[Revenue_EUR]]/Clean_Data[[#This Row],[Market_Revenue_EUR]]</f>
        <v>0.14504579701935738</v>
      </c>
      <c r="V340" s="19">
        <f>Clean_Data[[#This Row],[Returns_Units]]/Clean_Data[[#This Row],[Units_Sold]]</f>
        <v>1.3716525146962769E-2</v>
      </c>
      <c r="W340" s="21">
        <f>Clean_Data[[#This Row],[Revenue_EUR]]/Clean_Data[[#This Row],[Marketing_Spend_EUR]]</f>
        <v>18.971766078744036</v>
      </c>
    </row>
    <row r="341" spans="1:23">
      <c r="A341" s="17">
        <v>45047</v>
      </c>
      <c r="B341">
        <v>2023</v>
      </c>
      <c r="C341" s="16" t="s">
        <v>96</v>
      </c>
      <c r="D341" s="16" t="s">
        <v>75</v>
      </c>
      <c r="E341" s="16" t="s">
        <v>76</v>
      </c>
      <c r="F341" s="16" t="s">
        <v>77</v>
      </c>
      <c r="G341" s="16" t="s">
        <v>81</v>
      </c>
      <c r="H341">
        <v>403617.73</v>
      </c>
      <c r="I341">
        <v>382215.47</v>
      </c>
      <c r="J341">
        <v>3510</v>
      </c>
      <c r="K341">
        <v>3309</v>
      </c>
      <c r="L341">
        <v>252190.87</v>
      </c>
      <c r="M341">
        <v>11345.41</v>
      </c>
      <c r="N341">
        <v>2299771.5699999998</v>
      </c>
      <c r="O341">
        <v>21584</v>
      </c>
      <c r="P341">
        <v>18</v>
      </c>
      <c r="Q341">
        <v>41</v>
      </c>
      <c r="R341" s="25">
        <f>Clean_Data[[#This Row],[Revenue_EUR]]/Clean_Data[[#This Row],[Units_Sold]]</f>
        <v>114.99080626780626</v>
      </c>
      <c r="S341" s="19">
        <f>Clean_Data[[#This Row],[Gross_Profit_EUR]]/Clean_Data[[#This Row],[Revenue_EUR]]</f>
        <v>0.62482604517893703</v>
      </c>
      <c r="T341" s="19">
        <f>Clean_Data[[#This Row],[Revenue_EUR]]/Clean_Data[[#This Row],[Revenue_Target_EUR]]</f>
        <v>1.0559952740793039</v>
      </c>
      <c r="U341" s="19">
        <f>Clean_Data[[#This Row],[Revenue_EUR]]/Clean_Data[[#This Row],[Market_Revenue_EUR]]</f>
        <v>0.17550340010508086</v>
      </c>
      <c r="V341" s="19">
        <f>Clean_Data[[#This Row],[Returns_Units]]/Clean_Data[[#This Row],[Units_Sold]]</f>
        <v>1.1680911680911682E-2</v>
      </c>
      <c r="W341" s="21">
        <f>Clean_Data[[#This Row],[Revenue_EUR]]/Clean_Data[[#This Row],[Marketing_Spend_EUR]]</f>
        <v>35.575420368237019</v>
      </c>
    </row>
    <row r="342" spans="1:23">
      <c r="A342" s="17">
        <v>45047</v>
      </c>
      <c r="B342">
        <v>2023</v>
      </c>
      <c r="C342" s="16" t="s">
        <v>96</v>
      </c>
      <c r="D342" s="16" t="s">
        <v>75</v>
      </c>
      <c r="E342" s="16" t="s">
        <v>76</v>
      </c>
      <c r="F342" s="16" t="s">
        <v>82</v>
      </c>
      <c r="G342" s="16" t="s">
        <v>78</v>
      </c>
      <c r="H342">
        <v>835394.98</v>
      </c>
      <c r="I342">
        <v>835439.7</v>
      </c>
      <c r="J342">
        <v>11603</v>
      </c>
      <c r="K342">
        <v>11448</v>
      </c>
      <c r="L342">
        <v>431825.36</v>
      </c>
      <c r="M342">
        <v>15795.69</v>
      </c>
      <c r="N342">
        <v>5279623.97</v>
      </c>
      <c r="O342">
        <v>75049</v>
      </c>
      <c r="P342">
        <v>36</v>
      </c>
      <c r="Q342">
        <v>181</v>
      </c>
      <c r="R342" s="25">
        <f>Clean_Data[[#This Row],[Revenue_EUR]]/Clean_Data[[#This Row],[Units_Sold]]</f>
        <v>71.998188399551836</v>
      </c>
      <c r="S342" s="19">
        <f>Clean_Data[[#This Row],[Gross_Profit_EUR]]/Clean_Data[[#This Row],[Revenue_EUR]]</f>
        <v>0.51691160509487377</v>
      </c>
      <c r="T342" s="19">
        <f>Clean_Data[[#This Row],[Revenue_EUR]]/Clean_Data[[#This Row],[Revenue_Target_EUR]]</f>
        <v>0.99994647130128012</v>
      </c>
      <c r="U342" s="19">
        <f>Clean_Data[[#This Row],[Revenue_EUR]]/Clean_Data[[#This Row],[Market_Revenue_EUR]]</f>
        <v>0.1582300150061634</v>
      </c>
      <c r="V342" s="19">
        <f>Clean_Data[[#This Row],[Returns_Units]]/Clean_Data[[#This Row],[Units_Sold]]</f>
        <v>1.5599413944669483E-2</v>
      </c>
      <c r="W342" s="21">
        <f>Clean_Data[[#This Row],[Revenue_EUR]]/Clean_Data[[#This Row],[Marketing_Spend_EUR]]</f>
        <v>52.887526913987294</v>
      </c>
    </row>
    <row r="343" spans="1:23">
      <c r="A343" s="17">
        <v>45047</v>
      </c>
      <c r="B343">
        <v>2023</v>
      </c>
      <c r="C343" s="16" t="s">
        <v>96</v>
      </c>
      <c r="D343" s="16" t="s">
        <v>75</v>
      </c>
      <c r="E343" s="16" t="s">
        <v>76</v>
      </c>
      <c r="F343" s="16" t="s">
        <v>82</v>
      </c>
      <c r="G343" s="16" t="s">
        <v>79</v>
      </c>
      <c r="H343">
        <v>839610.22</v>
      </c>
      <c r="I343">
        <v>767841.34</v>
      </c>
      <c r="J343">
        <v>4798</v>
      </c>
      <c r="K343">
        <v>4458</v>
      </c>
      <c r="L343">
        <v>518331.55</v>
      </c>
      <c r="M343">
        <v>22326.94</v>
      </c>
      <c r="N343">
        <v>4271603.54</v>
      </c>
      <c r="O343">
        <v>25212</v>
      </c>
      <c r="P343">
        <v>45</v>
      </c>
      <c r="Q343">
        <v>70</v>
      </c>
      <c r="R343" s="25">
        <f>Clean_Data[[#This Row],[Revenue_EUR]]/Clean_Data[[#This Row],[Units_Sold]]</f>
        <v>174.99170904543558</v>
      </c>
      <c r="S343" s="19">
        <f>Clean_Data[[#This Row],[Gross_Profit_EUR]]/Clean_Data[[#This Row],[Revenue_EUR]]</f>
        <v>0.61734783314095443</v>
      </c>
      <c r="T343" s="19">
        <f>Clean_Data[[#This Row],[Revenue_EUR]]/Clean_Data[[#This Row],[Revenue_Target_EUR]]</f>
        <v>1.0934683719946623</v>
      </c>
      <c r="U343" s="19">
        <f>Clean_Data[[#This Row],[Revenue_EUR]]/Clean_Data[[#This Row],[Market_Revenue_EUR]]</f>
        <v>0.19655621410970175</v>
      </c>
      <c r="V343" s="19">
        <f>Clean_Data[[#This Row],[Returns_Units]]/Clean_Data[[#This Row],[Units_Sold]]</f>
        <v>1.4589412255106295E-2</v>
      </c>
      <c r="W343" s="21">
        <f>Clean_Data[[#This Row],[Revenue_EUR]]/Clean_Data[[#This Row],[Marketing_Spend_EUR]]</f>
        <v>37.605252667853279</v>
      </c>
    </row>
    <row r="344" spans="1:23">
      <c r="A344" s="17">
        <v>45047</v>
      </c>
      <c r="B344">
        <v>2023</v>
      </c>
      <c r="C344" s="16" t="s">
        <v>96</v>
      </c>
      <c r="D344" s="16" t="s">
        <v>75</v>
      </c>
      <c r="E344" s="16" t="s">
        <v>76</v>
      </c>
      <c r="F344" s="16" t="s">
        <v>82</v>
      </c>
      <c r="G344" s="16" t="s">
        <v>80</v>
      </c>
      <c r="H344">
        <v>178398.85</v>
      </c>
      <c r="I344">
        <v>160072.21</v>
      </c>
      <c r="J344">
        <v>1274</v>
      </c>
      <c r="K344">
        <v>1139</v>
      </c>
      <c r="L344">
        <v>115590.99</v>
      </c>
      <c r="M344">
        <v>10232.49</v>
      </c>
      <c r="N344">
        <v>1282759.3799999999</v>
      </c>
      <c r="O344">
        <v>9726</v>
      </c>
      <c r="P344">
        <v>9</v>
      </c>
      <c r="Q344">
        <v>22</v>
      </c>
      <c r="R344" s="25">
        <f>Clean_Data[[#This Row],[Revenue_EUR]]/Clean_Data[[#This Row],[Units_Sold]]</f>
        <v>140.03049450549452</v>
      </c>
      <c r="S344" s="19">
        <f>Clean_Data[[#This Row],[Gross_Profit_EUR]]/Clean_Data[[#This Row],[Revenue_EUR]]</f>
        <v>0.64793573501174473</v>
      </c>
      <c r="T344" s="19">
        <f>Clean_Data[[#This Row],[Revenue_EUR]]/Clean_Data[[#This Row],[Revenue_Target_EUR]]</f>
        <v>1.1144898293089101</v>
      </c>
      <c r="U344" s="19">
        <f>Clean_Data[[#This Row],[Revenue_EUR]]/Clean_Data[[#This Row],[Market_Revenue_EUR]]</f>
        <v>0.13907428998882085</v>
      </c>
      <c r="V344" s="19">
        <f>Clean_Data[[#This Row],[Returns_Units]]/Clean_Data[[#This Row],[Units_Sold]]</f>
        <v>1.726844583987441E-2</v>
      </c>
      <c r="W344" s="21">
        <f>Clean_Data[[#This Row],[Revenue_EUR]]/Clean_Data[[#This Row],[Marketing_Spend_EUR]]</f>
        <v>17.434549166429676</v>
      </c>
    </row>
    <row r="345" spans="1:23">
      <c r="A345" s="17">
        <v>45047</v>
      </c>
      <c r="B345">
        <v>2023</v>
      </c>
      <c r="C345" s="16" t="s">
        <v>96</v>
      </c>
      <c r="D345" s="16" t="s">
        <v>75</v>
      </c>
      <c r="E345" s="16" t="s">
        <v>76</v>
      </c>
      <c r="F345" s="16" t="s">
        <v>82</v>
      </c>
      <c r="G345" s="16" t="s">
        <v>81</v>
      </c>
      <c r="H345">
        <v>338696.13</v>
      </c>
      <c r="I345">
        <v>324134.61</v>
      </c>
      <c r="J345">
        <v>2945</v>
      </c>
      <c r="K345">
        <v>2858</v>
      </c>
      <c r="L345">
        <v>195186.68</v>
      </c>
      <c r="M345">
        <v>11145.21</v>
      </c>
      <c r="N345">
        <v>1869238.35</v>
      </c>
      <c r="O345">
        <v>16606</v>
      </c>
      <c r="P345">
        <v>13</v>
      </c>
      <c r="Q345">
        <v>41</v>
      </c>
      <c r="R345" s="25">
        <f>Clean_Data[[#This Row],[Revenue_EUR]]/Clean_Data[[#This Row],[Units_Sold]]</f>
        <v>115.00717487266553</v>
      </c>
      <c r="S345" s="19">
        <f>Clean_Data[[#This Row],[Gross_Profit_EUR]]/Clean_Data[[#This Row],[Revenue_EUR]]</f>
        <v>0.57628848608338101</v>
      </c>
      <c r="T345" s="19">
        <f>Clean_Data[[#This Row],[Revenue_EUR]]/Clean_Data[[#This Row],[Revenue_Target_EUR]]</f>
        <v>1.0449242985807656</v>
      </c>
      <c r="U345" s="19">
        <f>Clean_Data[[#This Row],[Revenue_EUR]]/Clean_Data[[#This Row],[Market_Revenue_EUR]]</f>
        <v>0.18119472564855091</v>
      </c>
      <c r="V345" s="19">
        <f>Clean_Data[[#This Row],[Returns_Units]]/Clean_Data[[#This Row],[Units_Sold]]</f>
        <v>1.3921901528013583E-2</v>
      </c>
      <c r="W345" s="21">
        <f>Clean_Data[[#This Row],[Revenue_EUR]]/Clean_Data[[#This Row],[Marketing_Spend_EUR]]</f>
        <v>30.389389701943706</v>
      </c>
    </row>
    <row r="346" spans="1:23">
      <c r="A346" s="17">
        <v>45047</v>
      </c>
      <c r="B346">
        <v>2023</v>
      </c>
      <c r="C346" s="16" t="s">
        <v>96</v>
      </c>
      <c r="D346" s="16" t="s">
        <v>75</v>
      </c>
      <c r="E346" s="16" t="s">
        <v>76</v>
      </c>
      <c r="F346" s="16" t="s">
        <v>83</v>
      </c>
      <c r="G346" s="16" t="s">
        <v>78</v>
      </c>
      <c r="H346">
        <v>74088.72</v>
      </c>
      <c r="I346">
        <v>71133.73</v>
      </c>
      <c r="J346">
        <v>1029</v>
      </c>
      <c r="K346">
        <v>998</v>
      </c>
      <c r="L346">
        <v>35341.339999999997</v>
      </c>
      <c r="M346">
        <v>1422.71</v>
      </c>
      <c r="N346">
        <v>596660.12</v>
      </c>
      <c r="O346">
        <v>9019</v>
      </c>
      <c r="P346">
        <v>4</v>
      </c>
      <c r="Q346">
        <v>14</v>
      </c>
      <c r="R346" s="25">
        <f>Clean_Data[[#This Row],[Revenue_EUR]]/Clean_Data[[#This Row],[Units_Sold]]</f>
        <v>72.000699708454817</v>
      </c>
      <c r="S346" s="19">
        <f>Clean_Data[[#This Row],[Gross_Profit_EUR]]/Clean_Data[[#This Row],[Revenue_EUR]]</f>
        <v>0.47701377483643931</v>
      </c>
      <c r="T346" s="19">
        <f>Clean_Data[[#This Row],[Revenue_EUR]]/Clean_Data[[#This Row],[Revenue_Target_EUR]]</f>
        <v>1.041541333485535</v>
      </c>
      <c r="U346" s="19">
        <f>Clean_Data[[#This Row],[Revenue_EUR]]/Clean_Data[[#This Row],[Market_Revenue_EUR]]</f>
        <v>0.1241724015340593</v>
      </c>
      <c r="V346" s="19">
        <f>Clean_Data[[#This Row],[Returns_Units]]/Clean_Data[[#This Row],[Units_Sold]]</f>
        <v>1.3605442176870748E-2</v>
      </c>
      <c r="W346" s="21">
        <f>Clean_Data[[#This Row],[Revenue_EUR]]/Clean_Data[[#This Row],[Marketing_Spend_EUR]]</f>
        <v>52.075770887953269</v>
      </c>
    </row>
    <row r="347" spans="1:23">
      <c r="A347" s="17">
        <v>45047</v>
      </c>
      <c r="B347">
        <v>2023</v>
      </c>
      <c r="C347" s="16" t="s">
        <v>96</v>
      </c>
      <c r="D347" s="16" t="s">
        <v>75</v>
      </c>
      <c r="E347" s="16" t="s">
        <v>76</v>
      </c>
      <c r="F347" s="16" t="s">
        <v>83</v>
      </c>
      <c r="G347" s="16" t="s">
        <v>79</v>
      </c>
      <c r="H347">
        <v>64348.52</v>
      </c>
      <c r="I347">
        <v>60952.33</v>
      </c>
      <c r="J347">
        <v>368</v>
      </c>
      <c r="K347">
        <v>345</v>
      </c>
      <c r="L347">
        <v>35435.300000000003</v>
      </c>
      <c r="M347">
        <v>1595.25</v>
      </c>
      <c r="N347">
        <v>467370.37</v>
      </c>
      <c r="O347">
        <v>2897</v>
      </c>
      <c r="P347">
        <v>3</v>
      </c>
      <c r="Q347">
        <v>9</v>
      </c>
      <c r="R347" s="25">
        <f>Clean_Data[[#This Row],[Revenue_EUR]]/Clean_Data[[#This Row],[Units_Sold]]</f>
        <v>174.86010869565217</v>
      </c>
      <c r="S347" s="19">
        <f>Clean_Data[[#This Row],[Gross_Profit_EUR]]/Clean_Data[[#This Row],[Revenue_EUR]]</f>
        <v>0.5506777778261257</v>
      </c>
      <c r="T347" s="19">
        <f>Clean_Data[[#This Row],[Revenue_EUR]]/Clean_Data[[#This Row],[Revenue_Target_EUR]]</f>
        <v>1.0557187887649249</v>
      </c>
      <c r="U347" s="19">
        <f>Clean_Data[[#This Row],[Revenue_EUR]]/Clean_Data[[#This Row],[Market_Revenue_EUR]]</f>
        <v>0.13768207000371033</v>
      </c>
      <c r="V347" s="19">
        <f>Clean_Data[[#This Row],[Returns_Units]]/Clean_Data[[#This Row],[Units_Sold]]</f>
        <v>2.4456521739130436E-2</v>
      </c>
      <c r="W347" s="21">
        <f>Clean_Data[[#This Row],[Revenue_EUR]]/Clean_Data[[#This Row],[Marketing_Spend_EUR]]</f>
        <v>40.337577182259835</v>
      </c>
    </row>
    <row r="348" spans="1:23">
      <c r="A348" s="17">
        <v>45047</v>
      </c>
      <c r="B348">
        <v>2023</v>
      </c>
      <c r="C348" s="16" t="s">
        <v>96</v>
      </c>
      <c r="D348" s="16" t="s">
        <v>75</v>
      </c>
      <c r="E348" s="16" t="s">
        <v>76</v>
      </c>
      <c r="F348" s="16" t="s">
        <v>83</v>
      </c>
      <c r="G348" s="16" t="s">
        <v>80</v>
      </c>
      <c r="H348">
        <v>14325.47</v>
      </c>
      <c r="I348">
        <v>12884.51</v>
      </c>
      <c r="J348">
        <v>102</v>
      </c>
      <c r="K348">
        <v>93</v>
      </c>
      <c r="L348">
        <v>8342.18</v>
      </c>
      <c r="M348">
        <v>828.62</v>
      </c>
      <c r="N348">
        <v>141822.59</v>
      </c>
      <c r="O348">
        <v>1115</v>
      </c>
      <c r="P348">
        <v>1</v>
      </c>
      <c r="Q348">
        <v>1</v>
      </c>
      <c r="R348" s="25">
        <f>Clean_Data[[#This Row],[Revenue_EUR]]/Clean_Data[[#This Row],[Units_Sold]]</f>
        <v>140.44578431372548</v>
      </c>
      <c r="S348" s="19">
        <f>Clean_Data[[#This Row],[Gross_Profit_EUR]]/Clean_Data[[#This Row],[Revenue_EUR]]</f>
        <v>0.58233202819872576</v>
      </c>
      <c r="T348" s="19">
        <f>Clean_Data[[#This Row],[Revenue_EUR]]/Clean_Data[[#This Row],[Revenue_Target_EUR]]</f>
        <v>1.1118366162159057</v>
      </c>
      <c r="U348" s="19">
        <f>Clean_Data[[#This Row],[Revenue_EUR]]/Clean_Data[[#This Row],[Market_Revenue_EUR]]</f>
        <v>0.10100978976621425</v>
      </c>
      <c r="V348" s="19">
        <f>Clean_Data[[#This Row],[Returns_Units]]/Clean_Data[[#This Row],[Units_Sold]]</f>
        <v>9.8039215686274508E-3</v>
      </c>
      <c r="W348" s="21">
        <f>Clean_Data[[#This Row],[Revenue_EUR]]/Clean_Data[[#This Row],[Marketing_Spend_EUR]]</f>
        <v>17.288346890009894</v>
      </c>
    </row>
    <row r="349" spans="1:23">
      <c r="A349" s="17">
        <v>45047</v>
      </c>
      <c r="B349">
        <v>2023</v>
      </c>
      <c r="C349" s="16" t="s">
        <v>96</v>
      </c>
      <c r="D349" s="16" t="s">
        <v>75</v>
      </c>
      <c r="E349" s="16" t="s">
        <v>76</v>
      </c>
      <c r="F349" s="16" t="s">
        <v>83</v>
      </c>
      <c r="G349" s="16" t="s">
        <v>81</v>
      </c>
      <c r="H349">
        <v>26675.89</v>
      </c>
      <c r="I349">
        <v>26353.48</v>
      </c>
      <c r="J349">
        <v>232</v>
      </c>
      <c r="K349">
        <v>231</v>
      </c>
      <c r="L349">
        <v>14047.22</v>
      </c>
      <c r="M349">
        <v>781.56</v>
      </c>
      <c r="N349">
        <v>214810.62</v>
      </c>
      <c r="O349">
        <v>2088</v>
      </c>
      <c r="P349">
        <v>1</v>
      </c>
      <c r="Q349">
        <v>4</v>
      </c>
      <c r="R349" s="25">
        <f>Clean_Data[[#This Row],[Revenue_EUR]]/Clean_Data[[#This Row],[Units_Sold]]</f>
        <v>114.98228448275862</v>
      </c>
      <c r="S349" s="19">
        <f>Clean_Data[[#This Row],[Gross_Profit_EUR]]/Clean_Data[[#This Row],[Revenue_EUR]]</f>
        <v>0.52658861616238484</v>
      </c>
      <c r="T349" s="19">
        <f>Clean_Data[[#This Row],[Revenue_EUR]]/Clean_Data[[#This Row],[Revenue_Target_EUR]]</f>
        <v>1.0122340578929234</v>
      </c>
      <c r="U349" s="19">
        <f>Clean_Data[[#This Row],[Revenue_EUR]]/Clean_Data[[#This Row],[Market_Revenue_EUR]]</f>
        <v>0.124183292241324</v>
      </c>
      <c r="V349" s="19">
        <f>Clean_Data[[#This Row],[Returns_Units]]/Clean_Data[[#This Row],[Units_Sold]]</f>
        <v>1.7241379310344827E-2</v>
      </c>
      <c r="W349" s="21">
        <f>Clean_Data[[#This Row],[Revenue_EUR]]/Clean_Data[[#This Row],[Marketing_Spend_EUR]]</f>
        <v>34.13159578279339</v>
      </c>
    </row>
    <row r="350" spans="1:23">
      <c r="A350" s="17">
        <v>45047</v>
      </c>
      <c r="B350">
        <v>2023</v>
      </c>
      <c r="C350" s="16" t="s">
        <v>96</v>
      </c>
      <c r="D350" s="16" t="s">
        <v>84</v>
      </c>
      <c r="E350" s="16" t="s">
        <v>85</v>
      </c>
      <c r="F350" s="16" t="s">
        <v>77</v>
      </c>
      <c r="G350" s="16" t="s">
        <v>78</v>
      </c>
      <c r="H350">
        <v>612842.23</v>
      </c>
      <c r="I350">
        <v>653150.69999999995</v>
      </c>
      <c r="J350">
        <v>8512</v>
      </c>
      <c r="K350">
        <v>9202</v>
      </c>
      <c r="L350">
        <v>339410.05</v>
      </c>
      <c r="M350">
        <v>11890.65</v>
      </c>
      <c r="N350">
        <v>4753362.17</v>
      </c>
      <c r="O350">
        <v>68082</v>
      </c>
      <c r="P350">
        <v>32</v>
      </c>
      <c r="Q350">
        <v>178</v>
      </c>
      <c r="R350" s="25">
        <f>Clean_Data[[#This Row],[Revenue_EUR]]/Clean_Data[[#This Row],[Units_Sold]]</f>
        <v>71.997442434210527</v>
      </c>
      <c r="S350" s="19">
        <f>Clean_Data[[#This Row],[Gross_Profit_EUR]]/Clean_Data[[#This Row],[Revenue_EUR]]</f>
        <v>0.55382940891654941</v>
      </c>
      <c r="T350" s="19">
        <f>Clean_Data[[#This Row],[Revenue_EUR]]/Clean_Data[[#This Row],[Revenue_Target_EUR]]</f>
        <v>0.93828611069390266</v>
      </c>
      <c r="U350" s="19">
        <f>Clean_Data[[#This Row],[Revenue_EUR]]/Clean_Data[[#This Row],[Market_Revenue_EUR]]</f>
        <v>0.1289281582345744</v>
      </c>
      <c r="V350" s="19">
        <f>Clean_Data[[#This Row],[Returns_Units]]/Clean_Data[[#This Row],[Units_Sold]]</f>
        <v>2.0911654135338346E-2</v>
      </c>
      <c r="W350" s="21">
        <f>Clean_Data[[#This Row],[Revenue_EUR]]/Clean_Data[[#This Row],[Marketing_Spend_EUR]]</f>
        <v>51.539842649476689</v>
      </c>
    </row>
    <row r="351" spans="1:23">
      <c r="A351" s="17">
        <v>45047</v>
      </c>
      <c r="B351">
        <v>2023</v>
      </c>
      <c r="C351" s="16" t="s">
        <v>96</v>
      </c>
      <c r="D351" s="16" t="s">
        <v>84</v>
      </c>
      <c r="E351" s="16" t="s">
        <v>85</v>
      </c>
      <c r="F351" s="16" t="s">
        <v>77</v>
      </c>
      <c r="G351" s="16" t="s">
        <v>79</v>
      </c>
      <c r="H351">
        <v>558849.56999999995</v>
      </c>
      <c r="I351">
        <v>569485.17000000004</v>
      </c>
      <c r="J351">
        <v>3193</v>
      </c>
      <c r="K351">
        <v>3228</v>
      </c>
      <c r="L351">
        <v>363994.85</v>
      </c>
      <c r="M351">
        <v>13357.47</v>
      </c>
      <c r="N351">
        <v>3560489.14</v>
      </c>
      <c r="O351">
        <v>22772</v>
      </c>
      <c r="P351">
        <v>21</v>
      </c>
      <c r="Q351">
        <v>64</v>
      </c>
      <c r="R351" s="25">
        <f>Clean_Data[[#This Row],[Revenue_EUR]]/Clean_Data[[#This Row],[Units_Sold]]</f>
        <v>175.02335421233948</v>
      </c>
      <c r="S351" s="19">
        <f>Clean_Data[[#This Row],[Gross_Profit_EUR]]/Clean_Data[[#This Row],[Revenue_EUR]]</f>
        <v>0.65132885402416973</v>
      </c>
      <c r="T351" s="19">
        <f>Clean_Data[[#This Row],[Revenue_EUR]]/Clean_Data[[#This Row],[Revenue_Target_EUR]]</f>
        <v>0.98132418443837599</v>
      </c>
      <c r="U351" s="19">
        <f>Clean_Data[[#This Row],[Revenue_EUR]]/Clean_Data[[#This Row],[Market_Revenue_EUR]]</f>
        <v>0.15695865034993475</v>
      </c>
      <c r="V351" s="19">
        <f>Clean_Data[[#This Row],[Returns_Units]]/Clean_Data[[#This Row],[Units_Sold]]</f>
        <v>2.0043845912934545E-2</v>
      </c>
      <c r="W351" s="21">
        <f>Clean_Data[[#This Row],[Revenue_EUR]]/Clean_Data[[#This Row],[Marketing_Spend_EUR]]</f>
        <v>41.837980545717116</v>
      </c>
    </row>
    <row r="352" spans="1:23">
      <c r="A352" s="17">
        <v>45047</v>
      </c>
      <c r="B352">
        <v>2023</v>
      </c>
      <c r="C352" s="16" t="s">
        <v>96</v>
      </c>
      <c r="D352" s="16" t="s">
        <v>84</v>
      </c>
      <c r="E352" s="16" t="s">
        <v>85</v>
      </c>
      <c r="F352" s="16" t="s">
        <v>77</v>
      </c>
      <c r="G352" s="16" t="s">
        <v>80</v>
      </c>
      <c r="H352">
        <v>131160.23000000001</v>
      </c>
      <c r="I352">
        <v>133962.5</v>
      </c>
      <c r="J352">
        <v>937</v>
      </c>
      <c r="K352">
        <v>949</v>
      </c>
      <c r="L352">
        <v>90908.38</v>
      </c>
      <c r="M352">
        <v>6881.14</v>
      </c>
      <c r="N352">
        <v>1164565.94</v>
      </c>
      <c r="O352">
        <v>8643</v>
      </c>
      <c r="P352">
        <v>5</v>
      </c>
      <c r="Q352">
        <v>10</v>
      </c>
      <c r="R352" s="25">
        <f>Clean_Data[[#This Row],[Revenue_EUR]]/Clean_Data[[#This Row],[Units_Sold]]</f>
        <v>139.97890074706513</v>
      </c>
      <c r="S352" s="19">
        <f>Clean_Data[[#This Row],[Gross_Profit_EUR]]/Clean_Data[[#This Row],[Revenue_EUR]]</f>
        <v>0.6931093365725266</v>
      </c>
      <c r="T352" s="19">
        <f>Clean_Data[[#This Row],[Revenue_EUR]]/Clean_Data[[#This Row],[Revenue_Target_EUR]]</f>
        <v>0.97908168330689571</v>
      </c>
      <c r="U352" s="19">
        <f>Clean_Data[[#This Row],[Revenue_EUR]]/Clean_Data[[#This Row],[Market_Revenue_EUR]]</f>
        <v>0.11262585096727114</v>
      </c>
      <c r="V352" s="19">
        <f>Clean_Data[[#This Row],[Returns_Units]]/Clean_Data[[#This Row],[Units_Sold]]</f>
        <v>1.0672358591248666E-2</v>
      </c>
      <c r="W352" s="21">
        <f>Clean_Data[[#This Row],[Revenue_EUR]]/Clean_Data[[#This Row],[Marketing_Spend_EUR]]</f>
        <v>19.060828583635853</v>
      </c>
    </row>
    <row r="353" spans="1:23">
      <c r="A353" s="17">
        <v>45047</v>
      </c>
      <c r="B353">
        <v>2023</v>
      </c>
      <c r="C353" s="16" t="s">
        <v>96</v>
      </c>
      <c r="D353" s="16" t="s">
        <v>84</v>
      </c>
      <c r="E353" s="16" t="s">
        <v>85</v>
      </c>
      <c r="F353" s="16" t="s">
        <v>77</v>
      </c>
      <c r="G353" s="16" t="s">
        <v>81</v>
      </c>
      <c r="H353">
        <v>240706.23</v>
      </c>
      <c r="I353">
        <v>260632.24</v>
      </c>
      <c r="J353">
        <v>2093</v>
      </c>
      <c r="K353">
        <v>2289</v>
      </c>
      <c r="L353">
        <v>151855.25</v>
      </c>
      <c r="M353">
        <v>7684.81</v>
      </c>
      <c r="N353">
        <v>1715440.81</v>
      </c>
      <c r="O353">
        <v>16694</v>
      </c>
      <c r="P353">
        <v>10</v>
      </c>
      <c r="Q353">
        <v>32</v>
      </c>
      <c r="R353" s="25">
        <f>Clean_Data[[#This Row],[Revenue_EUR]]/Clean_Data[[#This Row],[Units_Sold]]</f>
        <v>115.00536550406116</v>
      </c>
      <c r="S353" s="19">
        <f>Clean_Data[[#This Row],[Gross_Profit_EUR]]/Clean_Data[[#This Row],[Revenue_EUR]]</f>
        <v>0.63087378336655431</v>
      </c>
      <c r="T353" s="19">
        <f>Clean_Data[[#This Row],[Revenue_EUR]]/Clean_Data[[#This Row],[Revenue_Target_EUR]]</f>
        <v>0.92354740917700751</v>
      </c>
      <c r="U353" s="19">
        <f>Clean_Data[[#This Row],[Revenue_EUR]]/Clean_Data[[#This Row],[Market_Revenue_EUR]]</f>
        <v>0.14031742080334442</v>
      </c>
      <c r="V353" s="19">
        <f>Clean_Data[[#This Row],[Returns_Units]]/Clean_Data[[#This Row],[Units_Sold]]</f>
        <v>1.5289058767319636E-2</v>
      </c>
      <c r="W353" s="21">
        <f>Clean_Data[[#This Row],[Revenue_EUR]]/Clean_Data[[#This Row],[Marketing_Spend_EUR]]</f>
        <v>31.322339784588038</v>
      </c>
    </row>
    <row r="354" spans="1:23">
      <c r="A354" s="17">
        <v>45047</v>
      </c>
      <c r="B354">
        <v>2023</v>
      </c>
      <c r="C354" s="16" t="s">
        <v>96</v>
      </c>
      <c r="D354" s="16" t="s">
        <v>84</v>
      </c>
      <c r="E354" s="16" t="s">
        <v>85</v>
      </c>
      <c r="F354" s="16" t="s">
        <v>82</v>
      </c>
      <c r="G354" s="16" t="s">
        <v>78</v>
      </c>
      <c r="H354">
        <v>579883.79</v>
      </c>
      <c r="I354">
        <v>609884.44999999995</v>
      </c>
      <c r="J354">
        <v>8054</v>
      </c>
      <c r="K354">
        <v>8386</v>
      </c>
      <c r="L354">
        <v>299450.77</v>
      </c>
      <c r="M354">
        <v>9796.5300000000007</v>
      </c>
      <c r="N354">
        <v>4621973.0999999996</v>
      </c>
      <c r="O354">
        <v>66057</v>
      </c>
      <c r="P354">
        <v>24</v>
      </c>
      <c r="Q354">
        <v>116</v>
      </c>
      <c r="R354" s="25">
        <f>Clean_Data[[#This Row],[Revenue_EUR]]/Clean_Data[[#This Row],[Units_Sold]]</f>
        <v>71.999477278371003</v>
      </c>
      <c r="S354" s="19">
        <f>Clean_Data[[#This Row],[Gross_Profit_EUR]]/Clean_Data[[#This Row],[Revenue_EUR]]</f>
        <v>0.51639789758565247</v>
      </c>
      <c r="T354" s="19">
        <f>Clean_Data[[#This Row],[Revenue_EUR]]/Clean_Data[[#This Row],[Revenue_Target_EUR]]</f>
        <v>0.95080927214983113</v>
      </c>
      <c r="U354" s="19">
        <f>Clean_Data[[#This Row],[Revenue_EUR]]/Clean_Data[[#This Row],[Market_Revenue_EUR]]</f>
        <v>0.12546238964480344</v>
      </c>
      <c r="V354" s="19">
        <f>Clean_Data[[#This Row],[Returns_Units]]/Clean_Data[[#This Row],[Units_Sold]]</f>
        <v>1.4402781226719643E-2</v>
      </c>
      <c r="W354" s="21">
        <f>Clean_Data[[#This Row],[Revenue_EUR]]/Clean_Data[[#This Row],[Marketing_Spend_EUR]]</f>
        <v>59.192774380316294</v>
      </c>
    </row>
    <row r="355" spans="1:23">
      <c r="A355" s="17">
        <v>45047</v>
      </c>
      <c r="B355">
        <v>2023</v>
      </c>
      <c r="C355" s="16" t="s">
        <v>96</v>
      </c>
      <c r="D355" s="16" t="s">
        <v>84</v>
      </c>
      <c r="E355" s="16" t="s">
        <v>85</v>
      </c>
      <c r="F355" s="16" t="s">
        <v>82</v>
      </c>
      <c r="G355" s="16" t="s">
        <v>79</v>
      </c>
      <c r="H355">
        <v>502953.55</v>
      </c>
      <c r="I355">
        <v>524318.06999999995</v>
      </c>
      <c r="J355">
        <v>2874</v>
      </c>
      <c r="K355">
        <v>3025</v>
      </c>
      <c r="L355">
        <v>310337.84999999998</v>
      </c>
      <c r="M355">
        <v>12586.73</v>
      </c>
      <c r="N355">
        <v>3590106.36</v>
      </c>
      <c r="O355">
        <v>21838</v>
      </c>
      <c r="P355">
        <v>19</v>
      </c>
      <c r="Q355">
        <v>38</v>
      </c>
      <c r="R355" s="25">
        <f>Clean_Data[[#This Row],[Revenue_EUR]]/Clean_Data[[#This Row],[Units_Sold]]</f>
        <v>175.00123521224774</v>
      </c>
      <c r="S355" s="19">
        <f>Clean_Data[[#This Row],[Gross_Profit_EUR]]/Clean_Data[[#This Row],[Revenue_EUR]]</f>
        <v>0.61703083714191898</v>
      </c>
      <c r="T355" s="19">
        <f>Clean_Data[[#This Row],[Revenue_EUR]]/Clean_Data[[#This Row],[Revenue_Target_EUR]]</f>
        <v>0.959252749004054</v>
      </c>
      <c r="U355" s="19">
        <f>Clean_Data[[#This Row],[Revenue_EUR]]/Clean_Data[[#This Row],[Market_Revenue_EUR]]</f>
        <v>0.14009433135568719</v>
      </c>
      <c r="V355" s="19">
        <f>Clean_Data[[#This Row],[Returns_Units]]/Clean_Data[[#This Row],[Units_Sold]]</f>
        <v>1.3221990257480862E-2</v>
      </c>
      <c r="W355" s="21">
        <f>Clean_Data[[#This Row],[Revenue_EUR]]/Clean_Data[[#This Row],[Marketing_Spend_EUR]]</f>
        <v>39.959032250632212</v>
      </c>
    </row>
    <row r="356" spans="1:23">
      <c r="A356" s="17">
        <v>45047</v>
      </c>
      <c r="B356">
        <v>2023</v>
      </c>
      <c r="C356" s="16" t="s">
        <v>96</v>
      </c>
      <c r="D356" s="16" t="s">
        <v>84</v>
      </c>
      <c r="E356" s="16" t="s">
        <v>85</v>
      </c>
      <c r="F356" s="16" t="s">
        <v>82</v>
      </c>
      <c r="G356" s="16" t="s">
        <v>80</v>
      </c>
      <c r="H356">
        <v>117626.98</v>
      </c>
      <c r="I356">
        <v>116745.78</v>
      </c>
      <c r="J356">
        <v>840</v>
      </c>
      <c r="K356">
        <v>823</v>
      </c>
      <c r="L356">
        <v>75501.070000000007</v>
      </c>
      <c r="M356">
        <v>6275.09</v>
      </c>
      <c r="N356">
        <v>1042779.16</v>
      </c>
      <c r="O356">
        <v>8199</v>
      </c>
      <c r="P356">
        <v>6</v>
      </c>
      <c r="Q356">
        <v>15</v>
      </c>
      <c r="R356" s="25">
        <f>Clean_Data[[#This Row],[Revenue_EUR]]/Clean_Data[[#This Row],[Units_Sold]]</f>
        <v>140.03211904761903</v>
      </c>
      <c r="S356" s="19">
        <f>Clean_Data[[#This Row],[Gross_Profit_EUR]]/Clean_Data[[#This Row],[Revenue_EUR]]</f>
        <v>0.64186864272125332</v>
      </c>
      <c r="T356" s="19">
        <f>Clean_Data[[#This Row],[Revenue_EUR]]/Clean_Data[[#This Row],[Revenue_Target_EUR]]</f>
        <v>1.0075480244339452</v>
      </c>
      <c r="U356" s="19">
        <f>Clean_Data[[#This Row],[Revenue_EUR]]/Clean_Data[[#This Row],[Market_Revenue_EUR]]</f>
        <v>0.11280142959512156</v>
      </c>
      <c r="V356" s="19">
        <f>Clean_Data[[#This Row],[Returns_Units]]/Clean_Data[[#This Row],[Units_Sold]]</f>
        <v>1.7857142857142856E-2</v>
      </c>
      <c r="W356" s="21">
        <f>Clean_Data[[#This Row],[Revenue_EUR]]/Clean_Data[[#This Row],[Marketing_Spend_EUR]]</f>
        <v>18.745066604622401</v>
      </c>
    </row>
    <row r="357" spans="1:23">
      <c r="A357" s="17">
        <v>45047</v>
      </c>
      <c r="B357">
        <v>2023</v>
      </c>
      <c r="C357" s="16" t="s">
        <v>96</v>
      </c>
      <c r="D357" s="16" t="s">
        <v>84</v>
      </c>
      <c r="E357" s="16" t="s">
        <v>85</v>
      </c>
      <c r="F357" s="16" t="s">
        <v>82</v>
      </c>
      <c r="G357" s="16" t="s">
        <v>81</v>
      </c>
      <c r="H357">
        <v>197854.3</v>
      </c>
      <c r="I357">
        <v>207137.96</v>
      </c>
      <c r="J357">
        <v>1720</v>
      </c>
      <c r="K357">
        <v>1771</v>
      </c>
      <c r="L357">
        <v>115400.82</v>
      </c>
      <c r="M357">
        <v>6487.54</v>
      </c>
      <c r="N357">
        <v>1591011.75</v>
      </c>
      <c r="O357">
        <v>15022</v>
      </c>
      <c r="P357">
        <v>10</v>
      </c>
      <c r="Q357">
        <v>20</v>
      </c>
      <c r="R357" s="25">
        <f>Clean_Data[[#This Row],[Revenue_EUR]]/Clean_Data[[#This Row],[Units_Sold]]</f>
        <v>115.03156976744185</v>
      </c>
      <c r="S357" s="19">
        <f>Clean_Data[[#This Row],[Gross_Profit_EUR]]/Clean_Data[[#This Row],[Revenue_EUR]]</f>
        <v>0.58326162231500667</v>
      </c>
      <c r="T357" s="19">
        <f>Clean_Data[[#This Row],[Revenue_EUR]]/Clean_Data[[#This Row],[Revenue_Target_EUR]]</f>
        <v>0.95518127145792109</v>
      </c>
      <c r="U357" s="19">
        <f>Clean_Data[[#This Row],[Revenue_EUR]]/Clean_Data[[#This Row],[Market_Revenue_EUR]]</f>
        <v>0.12435753538589517</v>
      </c>
      <c r="V357" s="19">
        <f>Clean_Data[[#This Row],[Returns_Units]]/Clean_Data[[#This Row],[Units_Sold]]</f>
        <v>1.1627906976744186E-2</v>
      </c>
      <c r="W357" s="21">
        <f>Clean_Data[[#This Row],[Revenue_EUR]]/Clean_Data[[#This Row],[Marketing_Spend_EUR]]</f>
        <v>30.497584600634447</v>
      </c>
    </row>
    <row r="358" spans="1:23">
      <c r="A358" s="17">
        <v>45047</v>
      </c>
      <c r="B358">
        <v>2023</v>
      </c>
      <c r="C358" s="16" t="s">
        <v>96</v>
      </c>
      <c r="D358" s="16" t="s">
        <v>84</v>
      </c>
      <c r="E358" s="16" t="s">
        <v>85</v>
      </c>
      <c r="F358" s="16" t="s">
        <v>83</v>
      </c>
      <c r="G358" s="16" t="s">
        <v>78</v>
      </c>
      <c r="H358">
        <v>40468.769999999997</v>
      </c>
      <c r="I358">
        <v>42748.54</v>
      </c>
      <c r="J358">
        <v>562</v>
      </c>
      <c r="K358">
        <v>604</v>
      </c>
      <c r="L358">
        <v>19385.13</v>
      </c>
      <c r="M358">
        <v>656.89</v>
      </c>
      <c r="N358">
        <v>453146.36</v>
      </c>
      <c r="O358">
        <v>6953</v>
      </c>
      <c r="P358">
        <v>2</v>
      </c>
      <c r="Q358">
        <v>7</v>
      </c>
      <c r="R358" s="25">
        <f>Clean_Data[[#This Row],[Revenue_EUR]]/Clean_Data[[#This Row],[Units_Sold]]</f>
        <v>72.008487544483984</v>
      </c>
      <c r="S358" s="19">
        <f>Clean_Data[[#This Row],[Gross_Profit_EUR]]/Clean_Data[[#This Row],[Revenue_EUR]]</f>
        <v>0.47901455863373171</v>
      </c>
      <c r="T358" s="19">
        <f>Clean_Data[[#This Row],[Revenue_EUR]]/Clean_Data[[#This Row],[Revenue_Target_EUR]]</f>
        <v>0.94667022546267066</v>
      </c>
      <c r="U358" s="19">
        <f>Clean_Data[[#This Row],[Revenue_EUR]]/Clean_Data[[#This Row],[Market_Revenue_EUR]]</f>
        <v>8.9306179133823341E-2</v>
      </c>
      <c r="V358" s="19">
        <f>Clean_Data[[#This Row],[Returns_Units]]/Clean_Data[[#This Row],[Units_Sold]]</f>
        <v>1.2455516014234875E-2</v>
      </c>
      <c r="W358" s="21">
        <f>Clean_Data[[#This Row],[Revenue_EUR]]/Clean_Data[[#This Row],[Marketing_Spend_EUR]]</f>
        <v>61.606616023991833</v>
      </c>
    </row>
    <row r="359" spans="1:23">
      <c r="A359" s="17">
        <v>45047</v>
      </c>
      <c r="B359">
        <v>2023</v>
      </c>
      <c r="C359" s="16" t="s">
        <v>96</v>
      </c>
      <c r="D359" s="16" t="s">
        <v>84</v>
      </c>
      <c r="E359" s="16" t="s">
        <v>85</v>
      </c>
      <c r="F359" s="16" t="s">
        <v>83</v>
      </c>
      <c r="G359" s="16" t="s">
        <v>79</v>
      </c>
      <c r="H359">
        <v>38407.449999999997</v>
      </c>
      <c r="I359">
        <v>39244.980000000003</v>
      </c>
      <c r="J359">
        <v>219</v>
      </c>
      <c r="K359">
        <v>222</v>
      </c>
      <c r="L359">
        <v>21591.42</v>
      </c>
      <c r="M359">
        <v>987.6</v>
      </c>
      <c r="N359">
        <v>379296.88</v>
      </c>
      <c r="O359">
        <v>2339</v>
      </c>
      <c r="P359">
        <v>2</v>
      </c>
      <c r="Q359">
        <v>4</v>
      </c>
      <c r="R359" s="25">
        <f>Clean_Data[[#This Row],[Revenue_EUR]]/Clean_Data[[#This Row],[Units_Sold]]</f>
        <v>175.37648401826482</v>
      </c>
      <c r="S359" s="19">
        <f>Clean_Data[[#This Row],[Gross_Profit_EUR]]/Clean_Data[[#This Row],[Revenue_EUR]]</f>
        <v>0.56216749614983552</v>
      </c>
      <c r="T359" s="19">
        <f>Clean_Data[[#This Row],[Revenue_EUR]]/Clean_Data[[#This Row],[Revenue_Target_EUR]]</f>
        <v>0.97865892656844244</v>
      </c>
      <c r="U359" s="19">
        <f>Clean_Data[[#This Row],[Revenue_EUR]]/Clean_Data[[#This Row],[Market_Revenue_EUR]]</f>
        <v>0.10125959907711342</v>
      </c>
      <c r="V359" s="19">
        <f>Clean_Data[[#This Row],[Returns_Units]]/Clean_Data[[#This Row],[Units_Sold]]</f>
        <v>1.8264840182648401E-2</v>
      </c>
      <c r="W359" s="21">
        <f>Clean_Data[[#This Row],[Revenue_EUR]]/Clean_Data[[#This Row],[Marketing_Spend_EUR]]</f>
        <v>38.889682057513163</v>
      </c>
    </row>
    <row r="360" spans="1:23">
      <c r="A360" s="17">
        <v>45047</v>
      </c>
      <c r="B360">
        <v>2023</v>
      </c>
      <c r="C360" s="16" t="s">
        <v>96</v>
      </c>
      <c r="D360" s="16" t="s">
        <v>84</v>
      </c>
      <c r="E360" s="16" t="s">
        <v>85</v>
      </c>
      <c r="F360" s="16" t="s">
        <v>83</v>
      </c>
      <c r="G360" s="16" t="s">
        <v>80</v>
      </c>
      <c r="H360">
        <v>9192.7000000000007</v>
      </c>
      <c r="I360">
        <v>9247.2199999999993</v>
      </c>
      <c r="J360">
        <v>66</v>
      </c>
      <c r="K360">
        <v>67</v>
      </c>
      <c r="L360">
        <v>5322.65</v>
      </c>
      <c r="M360">
        <v>465.38</v>
      </c>
      <c r="N360">
        <v>113790.51</v>
      </c>
      <c r="O360">
        <v>860</v>
      </c>
      <c r="P360">
        <v>0</v>
      </c>
      <c r="Q360">
        <v>1</v>
      </c>
      <c r="R360" s="25">
        <f>Clean_Data[[#This Row],[Revenue_EUR]]/Clean_Data[[#This Row],[Units_Sold]]</f>
        <v>139.28333333333333</v>
      </c>
      <c r="S360" s="19">
        <f>Clean_Data[[#This Row],[Gross_Profit_EUR]]/Clean_Data[[#This Row],[Revenue_EUR]]</f>
        <v>0.57900834357696862</v>
      </c>
      <c r="T360" s="19">
        <f>Clean_Data[[#This Row],[Revenue_EUR]]/Clean_Data[[#This Row],[Revenue_Target_EUR]]</f>
        <v>0.99410417401121653</v>
      </c>
      <c r="U360" s="19">
        <f>Clean_Data[[#This Row],[Revenue_EUR]]/Clean_Data[[#This Row],[Market_Revenue_EUR]]</f>
        <v>8.0786174523692716E-2</v>
      </c>
      <c r="V360" s="19">
        <f>Clean_Data[[#This Row],[Returns_Units]]/Clean_Data[[#This Row],[Units_Sold]]</f>
        <v>1.5151515151515152E-2</v>
      </c>
      <c r="W360" s="21">
        <f>Clean_Data[[#This Row],[Revenue_EUR]]/Clean_Data[[#This Row],[Marketing_Spend_EUR]]</f>
        <v>19.753104989470973</v>
      </c>
    </row>
    <row r="361" spans="1:23">
      <c r="A361" s="17">
        <v>45047</v>
      </c>
      <c r="B361">
        <v>2023</v>
      </c>
      <c r="C361" s="16" t="s">
        <v>96</v>
      </c>
      <c r="D361" s="16" t="s">
        <v>84</v>
      </c>
      <c r="E361" s="16" t="s">
        <v>85</v>
      </c>
      <c r="F361" s="16" t="s">
        <v>83</v>
      </c>
      <c r="G361" s="16" t="s">
        <v>81</v>
      </c>
      <c r="H361">
        <v>15458.32</v>
      </c>
      <c r="I361">
        <v>16065.8</v>
      </c>
      <c r="J361">
        <v>134</v>
      </c>
      <c r="K361">
        <v>138</v>
      </c>
      <c r="L361">
        <v>8066.04</v>
      </c>
      <c r="M361">
        <v>423.3</v>
      </c>
      <c r="N361">
        <v>169768.25</v>
      </c>
      <c r="O361">
        <v>1552</v>
      </c>
      <c r="P361">
        <v>1</v>
      </c>
      <c r="Q361">
        <v>2</v>
      </c>
      <c r="R361" s="25">
        <f>Clean_Data[[#This Row],[Revenue_EUR]]/Clean_Data[[#This Row],[Units_Sold]]</f>
        <v>115.36059701492537</v>
      </c>
      <c r="S361" s="19">
        <f>Clean_Data[[#This Row],[Gross_Profit_EUR]]/Clean_Data[[#This Row],[Revenue_EUR]]</f>
        <v>0.52179279507734344</v>
      </c>
      <c r="T361" s="19">
        <f>Clean_Data[[#This Row],[Revenue_EUR]]/Clean_Data[[#This Row],[Revenue_Target_EUR]]</f>
        <v>0.96218800184242304</v>
      </c>
      <c r="U361" s="19">
        <f>Clean_Data[[#This Row],[Revenue_EUR]]/Clean_Data[[#This Row],[Market_Revenue_EUR]]</f>
        <v>9.1055424085481229E-2</v>
      </c>
      <c r="V361" s="19">
        <f>Clean_Data[[#This Row],[Returns_Units]]/Clean_Data[[#This Row],[Units_Sold]]</f>
        <v>1.4925373134328358E-2</v>
      </c>
      <c r="W361" s="21">
        <f>Clean_Data[[#This Row],[Revenue_EUR]]/Clean_Data[[#This Row],[Marketing_Spend_EUR]]</f>
        <v>36.518592015119296</v>
      </c>
    </row>
    <row r="362" spans="1:23">
      <c r="A362" s="17">
        <v>45047</v>
      </c>
      <c r="B362">
        <v>2023</v>
      </c>
      <c r="C362" s="16" t="s">
        <v>96</v>
      </c>
      <c r="D362" s="16" t="s">
        <v>86</v>
      </c>
      <c r="E362" s="16" t="s">
        <v>87</v>
      </c>
      <c r="F362" s="16" t="s">
        <v>77</v>
      </c>
      <c r="G362" s="16" t="s">
        <v>78</v>
      </c>
      <c r="H362">
        <v>404068.62</v>
      </c>
      <c r="I362">
        <v>411976.83</v>
      </c>
      <c r="J362">
        <v>5612</v>
      </c>
      <c r="K362">
        <v>5647</v>
      </c>
      <c r="L362">
        <v>224541.74</v>
      </c>
      <c r="M362">
        <v>7659.41</v>
      </c>
      <c r="N362">
        <v>3755703.2</v>
      </c>
      <c r="O362">
        <v>55137</v>
      </c>
      <c r="P362">
        <v>21</v>
      </c>
      <c r="Q362">
        <v>92</v>
      </c>
      <c r="R362" s="25">
        <f>Clean_Data[[#This Row],[Revenue_EUR]]/Clean_Data[[#This Row],[Units_Sold]]</f>
        <v>72.000823235923022</v>
      </c>
      <c r="S362" s="19">
        <f>Clean_Data[[#This Row],[Gross_Profit_EUR]]/Clean_Data[[#This Row],[Revenue_EUR]]</f>
        <v>0.55570199932872788</v>
      </c>
      <c r="T362" s="19">
        <f>Clean_Data[[#This Row],[Revenue_EUR]]/Clean_Data[[#This Row],[Revenue_Target_EUR]]</f>
        <v>0.98080423600521416</v>
      </c>
      <c r="U362" s="19">
        <f>Clean_Data[[#This Row],[Revenue_EUR]]/Clean_Data[[#This Row],[Market_Revenue_EUR]]</f>
        <v>0.1075880064218067</v>
      </c>
      <c r="V362" s="19">
        <f>Clean_Data[[#This Row],[Returns_Units]]/Clean_Data[[#This Row],[Units_Sold]]</f>
        <v>1.6393442622950821E-2</v>
      </c>
      <c r="W362" s="21">
        <f>Clean_Data[[#This Row],[Revenue_EUR]]/Clean_Data[[#This Row],[Marketing_Spend_EUR]]</f>
        <v>52.754535923785255</v>
      </c>
    </row>
    <row r="363" spans="1:23">
      <c r="A363" s="17">
        <v>45047</v>
      </c>
      <c r="B363">
        <v>2023</v>
      </c>
      <c r="C363" s="16" t="s">
        <v>96</v>
      </c>
      <c r="D363" s="16" t="s">
        <v>86</v>
      </c>
      <c r="E363" s="16" t="s">
        <v>87</v>
      </c>
      <c r="F363" s="16" t="s">
        <v>77</v>
      </c>
      <c r="G363" s="16" t="s">
        <v>79</v>
      </c>
      <c r="H363">
        <v>394193.81</v>
      </c>
      <c r="I363">
        <v>390719.68</v>
      </c>
      <c r="J363">
        <v>2253</v>
      </c>
      <c r="K363">
        <v>2275</v>
      </c>
      <c r="L363">
        <v>259479.87</v>
      </c>
      <c r="M363">
        <v>10835.34</v>
      </c>
      <c r="N363">
        <v>2902472.82</v>
      </c>
      <c r="O363">
        <v>17444</v>
      </c>
      <c r="P363">
        <v>17</v>
      </c>
      <c r="Q363">
        <v>19</v>
      </c>
      <c r="R363" s="25">
        <f>Clean_Data[[#This Row],[Revenue_EUR]]/Clean_Data[[#This Row],[Units_Sold]]</f>
        <v>174.96396360408343</v>
      </c>
      <c r="S363" s="19">
        <f>Clean_Data[[#This Row],[Gross_Profit_EUR]]/Clean_Data[[#This Row],[Revenue_EUR]]</f>
        <v>0.6582545525004565</v>
      </c>
      <c r="T363" s="19">
        <f>Clean_Data[[#This Row],[Revenue_EUR]]/Clean_Data[[#This Row],[Revenue_Target_EUR]]</f>
        <v>1.0088916176426026</v>
      </c>
      <c r="U363" s="19">
        <f>Clean_Data[[#This Row],[Revenue_EUR]]/Clean_Data[[#This Row],[Market_Revenue_EUR]]</f>
        <v>0.13581309264422328</v>
      </c>
      <c r="V363" s="19">
        <f>Clean_Data[[#This Row],[Returns_Units]]/Clean_Data[[#This Row],[Units_Sold]]</f>
        <v>8.4332001775410566E-3</v>
      </c>
      <c r="W363" s="21">
        <f>Clean_Data[[#This Row],[Revenue_EUR]]/Clean_Data[[#This Row],[Marketing_Spend_EUR]]</f>
        <v>36.380382156905092</v>
      </c>
    </row>
    <row r="364" spans="1:23">
      <c r="A364" s="17">
        <v>45047</v>
      </c>
      <c r="B364">
        <v>2023</v>
      </c>
      <c r="C364" s="16" t="s">
        <v>96</v>
      </c>
      <c r="D364" s="16" t="s">
        <v>86</v>
      </c>
      <c r="E364" s="16" t="s">
        <v>87</v>
      </c>
      <c r="F364" s="16" t="s">
        <v>77</v>
      </c>
      <c r="G364" s="16" t="s">
        <v>80</v>
      </c>
      <c r="H364">
        <v>83304.320000000007</v>
      </c>
      <c r="I364">
        <v>79472.490000000005</v>
      </c>
      <c r="J364">
        <v>595</v>
      </c>
      <c r="K364">
        <v>577</v>
      </c>
      <c r="L364">
        <v>57568.71</v>
      </c>
      <c r="M364">
        <v>4327.33</v>
      </c>
      <c r="N364">
        <v>871996.86</v>
      </c>
      <c r="O364">
        <v>6692</v>
      </c>
      <c r="P364">
        <v>5</v>
      </c>
      <c r="Q364">
        <v>10</v>
      </c>
      <c r="R364" s="25">
        <f>Clean_Data[[#This Row],[Revenue_EUR]]/Clean_Data[[#This Row],[Units_Sold]]</f>
        <v>140.0072605042017</v>
      </c>
      <c r="S364" s="19">
        <f>Clean_Data[[#This Row],[Gross_Profit_EUR]]/Clean_Data[[#This Row],[Revenue_EUR]]</f>
        <v>0.69106512123260833</v>
      </c>
      <c r="T364" s="19">
        <f>Clean_Data[[#This Row],[Revenue_EUR]]/Clean_Data[[#This Row],[Revenue_Target_EUR]]</f>
        <v>1.0482158039844982</v>
      </c>
      <c r="U364" s="19">
        <f>Clean_Data[[#This Row],[Revenue_EUR]]/Clean_Data[[#This Row],[Market_Revenue_EUR]]</f>
        <v>9.553282107002084E-2</v>
      </c>
      <c r="V364" s="19">
        <f>Clean_Data[[#This Row],[Returns_Units]]/Clean_Data[[#This Row],[Units_Sold]]</f>
        <v>1.680672268907563E-2</v>
      </c>
      <c r="W364" s="21">
        <f>Clean_Data[[#This Row],[Revenue_EUR]]/Clean_Data[[#This Row],[Marketing_Spend_EUR]]</f>
        <v>19.25074353007513</v>
      </c>
    </row>
    <row r="365" spans="1:23">
      <c r="A365" s="17">
        <v>45047</v>
      </c>
      <c r="B365">
        <v>2023</v>
      </c>
      <c r="C365" s="16" t="s">
        <v>96</v>
      </c>
      <c r="D365" s="16" t="s">
        <v>86</v>
      </c>
      <c r="E365" s="16" t="s">
        <v>87</v>
      </c>
      <c r="F365" s="16" t="s">
        <v>77</v>
      </c>
      <c r="G365" s="16" t="s">
        <v>81</v>
      </c>
      <c r="H365">
        <v>165634.29</v>
      </c>
      <c r="I365">
        <v>162433.84</v>
      </c>
      <c r="J365">
        <v>1440</v>
      </c>
      <c r="K365">
        <v>1416</v>
      </c>
      <c r="L365">
        <v>104523.18</v>
      </c>
      <c r="M365">
        <v>4652.1400000000003</v>
      </c>
      <c r="N365">
        <v>1336437.42</v>
      </c>
      <c r="O365">
        <v>12152</v>
      </c>
      <c r="P365">
        <v>7</v>
      </c>
      <c r="Q365">
        <v>28</v>
      </c>
      <c r="R365" s="25">
        <f>Clean_Data[[#This Row],[Revenue_EUR]]/Clean_Data[[#This Row],[Units_Sold]]</f>
        <v>115.02381250000001</v>
      </c>
      <c r="S365" s="19">
        <f>Clean_Data[[#This Row],[Gross_Profit_EUR]]/Clean_Data[[#This Row],[Revenue_EUR]]</f>
        <v>0.63104795510639733</v>
      </c>
      <c r="T365" s="19">
        <f>Clean_Data[[#This Row],[Revenue_EUR]]/Clean_Data[[#This Row],[Revenue_Target_EUR]]</f>
        <v>1.0197030988124149</v>
      </c>
      <c r="U365" s="19">
        <f>Clean_Data[[#This Row],[Revenue_EUR]]/Clean_Data[[#This Row],[Market_Revenue_EUR]]</f>
        <v>0.12393718368047493</v>
      </c>
      <c r="V365" s="19">
        <f>Clean_Data[[#This Row],[Returns_Units]]/Clean_Data[[#This Row],[Units_Sold]]</f>
        <v>1.9444444444444445E-2</v>
      </c>
      <c r="W365" s="21">
        <f>Clean_Data[[#This Row],[Revenue_EUR]]/Clean_Data[[#This Row],[Marketing_Spend_EUR]]</f>
        <v>35.603891972296623</v>
      </c>
    </row>
    <row r="366" spans="1:23">
      <c r="A366" s="17">
        <v>45047</v>
      </c>
      <c r="B366">
        <v>2023</v>
      </c>
      <c r="C366" s="16" t="s">
        <v>96</v>
      </c>
      <c r="D366" s="16" t="s">
        <v>86</v>
      </c>
      <c r="E366" s="16" t="s">
        <v>87</v>
      </c>
      <c r="F366" s="16" t="s">
        <v>82</v>
      </c>
      <c r="G366" s="16" t="s">
        <v>78</v>
      </c>
      <c r="H366">
        <v>342620.29</v>
      </c>
      <c r="I366">
        <v>346996.31</v>
      </c>
      <c r="J366">
        <v>4759</v>
      </c>
      <c r="K366">
        <v>4880</v>
      </c>
      <c r="L366">
        <v>178579.56</v>
      </c>
      <c r="M366">
        <v>5660.59</v>
      </c>
      <c r="N366">
        <v>3194166.61</v>
      </c>
      <c r="O366">
        <v>48584</v>
      </c>
      <c r="P366">
        <v>15</v>
      </c>
      <c r="Q366">
        <v>91</v>
      </c>
      <c r="R366" s="25">
        <f>Clean_Data[[#This Row],[Revenue_EUR]]/Clean_Data[[#This Row],[Units_Sold]]</f>
        <v>71.99417734818239</v>
      </c>
      <c r="S366" s="19">
        <f>Clean_Data[[#This Row],[Gross_Profit_EUR]]/Clean_Data[[#This Row],[Revenue_EUR]]</f>
        <v>0.52121711764355816</v>
      </c>
      <c r="T366" s="19">
        <f>Clean_Data[[#This Row],[Revenue_EUR]]/Clean_Data[[#This Row],[Revenue_Target_EUR]]</f>
        <v>0.98738885724750214</v>
      </c>
      <c r="U366" s="19">
        <f>Clean_Data[[#This Row],[Revenue_EUR]]/Clean_Data[[#This Row],[Market_Revenue_EUR]]</f>
        <v>0.10726437654421539</v>
      </c>
      <c r="V366" s="19">
        <f>Clean_Data[[#This Row],[Returns_Units]]/Clean_Data[[#This Row],[Units_Sold]]</f>
        <v>1.9121664215171256E-2</v>
      </c>
      <c r="W366" s="21">
        <f>Clean_Data[[#This Row],[Revenue_EUR]]/Clean_Data[[#This Row],[Marketing_Spend_EUR]]</f>
        <v>60.52731075735921</v>
      </c>
    </row>
    <row r="367" spans="1:23">
      <c r="A367" s="17">
        <v>45047</v>
      </c>
      <c r="B367">
        <v>2023</v>
      </c>
      <c r="C367" s="16" t="s">
        <v>96</v>
      </c>
      <c r="D367" s="16" t="s">
        <v>86</v>
      </c>
      <c r="E367" s="16" t="s">
        <v>87</v>
      </c>
      <c r="F367" s="16" t="s">
        <v>82</v>
      </c>
      <c r="G367" s="16" t="s">
        <v>79</v>
      </c>
      <c r="H367">
        <v>310369.05</v>
      </c>
      <c r="I367">
        <v>294360.7</v>
      </c>
      <c r="J367">
        <v>1774</v>
      </c>
      <c r="K367">
        <v>1699</v>
      </c>
      <c r="L367">
        <v>191664.93</v>
      </c>
      <c r="M367">
        <v>7713.5</v>
      </c>
      <c r="N367">
        <v>2525665.39</v>
      </c>
      <c r="O367">
        <v>14895</v>
      </c>
      <c r="P367">
        <v>17</v>
      </c>
      <c r="Q367">
        <v>16</v>
      </c>
      <c r="R367" s="25">
        <f>Clean_Data[[#This Row],[Revenue_EUR]]/Clean_Data[[#This Row],[Units_Sold]]</f>
        <v>174.95436865839909</v>
      </c>
      <c r="S367" s="19">
        <f>Clean_Data[[#This Row],[Gross_Profit_EUR]]/Clean_Data[[#This Row],[Revenue_EUR]]</f>
        <v>0.61753879776350118</v>
      </c>
      <c r="T367" s="19">
        <f>Clean_Data[[#This Row],[Revenue_EUR]]/Clean_Data[[#This Row],[Revenue_Target_EUR]]</f>
        <v>1.0543834486057411</v>
      </c>
      <c r="U367" s="19">
        <f>Clean_Data[[#This Row],[Revenue_EUR]]/Clean_Data[[#This Row],[Market_Revenue_EUR]]</f>
        <v>0.12288605261364412</v>
      </c>
      <c r="V367" s="19">
        <f>Clean_Data[[#This Row],[Returns_Units]]/Clean_Data[[#This Row],[Units_Sold]]</f>
        <v>9.0191657271702363E-3</v>
      </c>
      <c r="W367" s="21">
        <f>Clean_Data[[#This Row],[Revenue_EUR]]/Clean_Data[[#This Row],[Marketing_Spend_EUR]]</f>
        <v>40.237123225513706</v>
      </c>
    </row>
    <row r="368" spans="1:23">
      <c r="A368" s="17">
        <v>45047</v>
      </c>
      <c r="B368">
        <v>2023</v>
      </c>
      <c r="C368" s="16" t="s">
        <v>96</v>
      </c>
      <c r="D368" s="16" t="s">
        <v>86</v>
      </c>
      <c r="E368" s="16" t="s">
        <v>87</v>
      </c>
      <c r="F368" s="16" t="s">
        <v>82</v>
      </c>
      <c r="G368" s="16" t="s">
        <v>80</v>
      </c>
      <c r="H368">
        <v>76993.13</v>
      </c>
      <c r="I368">
        <v>73392.509999999995</v>
      </c>
      <c r="J368">
        <v>550</v>
      </c>
      <c r="K368">
        <v>533</v>
      </c>
      <c r="L368">
        <v>49116.02</v>
      </c>
      <c r="M368">
        <v>4063.84</v>
      </c>
      <c r="N368">
        <v>780329.8</v>
      </c>
      <c r="O368">
        <v>6052</v>
      </c>
      <c r="P368">
        <v>3</v>
      </c>
      <c r="Q368">
        <v>6</v>
      </c>
      <c r="R368" s="25">
        <f>Clean_Data[[#This Row],[Revenue_EUR]]/Clean_Data[[#This Row],[Units_Sold]]</f>
        <v>139.9875090909091</v>
      </c>
      <c r="S368" s="19">
        <f>Clean_Data[[#This Row],[Gross_Profit_EUR]]/Clean_Data[[#This Row],[Revenue_EUR]]</f>
        <v>0.63792730598171543</v>
      </c>
      <c r="T368" s="19">
        <f>Clean_Data[[#This Row],[Revenue_EUR]]/Clean_Data[[#This Row],[Revenue_Target_EUR]]</f>
        <v>1.0490597746282286</v>
      </c>
      <c r="U368" s="19">
        <f>Clean_Data[[#This Row],[Revenue_EUR]]/Clean_Data[[#This Row],[Market_Revenue_EUR]]</f>
        <v>9.8667422415496628E-2</v>
      </c>
      <c r="V368" s="19">
        <f>Clean_Data[[#This Row],[Returns_Units]]/Clean_Data[[#This Row],[Units_Sold]]</f>
        <v>1.090909090909091E-2</v>
      </c>
      <c r="W368" s="21">
        <f>Clean_Data[[#This Row],[Revenue_EUR]]/Clean_Data[[#This Row],[Marketing_Spend_EUR]]</f>
        <v>18.945905842749713</v>
      </c>
    </row>
    <row r="369" spans="1:23">
      <c r="A369" s="17">
        <v>45047</v>
      </c>
      <c r="B369">
        <v>2023</v>
      </c>
      <c r="C369" s="16" t="s">
        <v>96</v>
      </c>
      <c r="D369" s="16" t="s">
        <v>86</v>
      </c>
      <c r="E369" s="16" t="s">
        <v>87</v>
      </c>
      <c r="F369" s="16" t="s">
        <v>82</v>
      </c>
      <c r="G369" s="16" t="s">
        <v>81</v>
      </c>
      <c r="H369">
        <v>139978.39000000001</v>
      </c>
      <c r="I369">
        <v>143554.12</v>
      </c>
      <c r="J369">
        <v>1217</v>
      </c>
      <c r="K369">
        <v>1227</v>
      </c>
      <c r="L369">
        <v>81363.72</v>
      </c>
      <c r="M369">
        <v>4045.14</v>
      </c>
      <c r="N369">
        <v>1176948.67</v>
      </c>
      <c r="O369">
        <v>11401</v>
      </c>
      <c r="P369">
        <v>6</v>
      </c>
      <c r="Q369">
        <v>20</v>
      </c>
      <c r="R369" s="25">
        <f>Clean_Data[[#This Row],[Revenue_EUR]]/Clean_Data[[#This Row],[Units_Sold]]</f>
        <v>115.01921939194742</v>
      </c>
      <c r="S369" s="19">
        <f>Clean_Data[[#This Row],[Gross_Profit_EUR]]/Clean_Data[[#This Row],[Revenue_EUR]]</f>
        <v>0.58125915007309337</v>
      </c>
      <c r="T369" s="19">
        <f>Clean_Data[[#This Row],[Revenue_EUR]]/Clean_Data[[#This Row],[Revenue_Target_EUR]]</f>
        <v>0.9750914150008374</v>
      </c>
      <c r="U369" s="19">
        <f>Clean_Data[[#This Row],[Revenue_EUR]]/Clean_Data[[#This Row],[Market_Revenue_EUR]]</f>
        <v>0.118933300634088</v>
      </c>
      <c r="V369" s="19">
        <f>Clean_Data[[#This Row],[Returns_Units]]/Clean_Data[[#This Row],[Units_Sold]]</f>
        <v>1.6433853738701727E-2</v>
      </c>
      <c r="W369" s="21">
        <f>Clean_Data[[#This Row],[Revenue_EUR]]/Clean_Data[[#This Row],[Marketing_Spend_EUR]]</f>
        <v>34.604090340507376</v>
      </c>
    </row>
    <row r="370" spans="1:23">
      <c r="A370" s="17">
        <v>45047</v>
      </c>
      <c r="B370">
        <v>2023</v>
      </c>
      <c r="C370" s="16" t="s">
        <v>96</v>
      </c>
      <c r="D370" s="16" t="s">
        <v>86</v>
      </c>
      <c r="E370" s="16" t="s">
        <v>87</v>
      </c>
      <c r="F370" s="16" t="s">
        <v>83</v>
      </c>
      <c r="G370" s="16" t="s">
        <v>78</v>
      </c>
      <c r="H370">
        <v>26171.42</v>
      </c>
      <c r="I370">
        <v>27344.34</v>
      </c>
      <c r="J370">
        <v>363</v>
      </c>
      <c r="K370">
        <v>381</v>
      </c>
      <c r="L370">
        <v>12352.16</v>
      </c>
      <c r="M370">
        <v>495.69</v>
      </c>
      <c r="N370">
        <v>368058.12</v>
      </c>
      <c r="O370">
        <v>5751</v>
      </c>
      <c r="P370">
        <v>1</v>
      </c>
      <c r="Q370">
        <v>11</v>
      </c>
      <c r="R370" s="25">
        <f>Clean_Data[[#This Row],[Revenue_EUR]]/Clean_Data[[#This Row],[Units_Sold]]</f>
        <v>72.097575757575754</v>
      </c>
      <c r="S370" s="19">
        <f>Clean_Data[[#This Row],[Gross_Profit_EUR]]/Clean_Data[[#This Row],[Revenue_EUR]]</f>
        <v>0.4719713336150656</v>
      </c>
      <c r="T370" s="19">
        <f>Clean_Data[[#This Row],[Revenue_EUR]]/Clean_Data[[#This Row],[Revenue_Target_EUR]]</f>
        <v>0.95710556553934012</v>
      </c>
      <c r="U370" s="19">
        <f>Clean_Data[[#This Row],[Revenue_EUR]]/Clean_Data[[#This Row],[Market_Revenue_EUR]]</f>
        <v>7.1106758899925904E-2</v>
      </c>
      <c r="V370" s="19">
        <f>Clean_Data[[#This Row],[Returns_Units]]/Clean_Data[[#This Row],[Units_Sold]]</f>
        <v>3.0303030303030304E-2</v>
      </c>
      <c r="W370" s="21">
        <f>Clean_Data[[#This Row],[Revenue_EUR]]/Clean_Data[[#This Row],[Marketing_Spend_EUR]]</f>
        <v>52.797958401420239</v>
      </c>
    </row>
    <row r="371" spans="1:23">
      <c r="A371" s="17">
        <v>45047</v>
      </c>
      <c r="B371">
        <v>2023</v>
      </c>
      <c r="C371" s="16" t="s">
        <v>96</v>
      </c>
      <c r="D371" s="16" t="s">
        <v>86</v>
      </c>
      <c r="E371" s="16" t="s">
        <v>87</v>
      </c>
      <c r="F371" s="16" t="s">
        <v>83</v>
      </c>
      <c r="G371" s="16" t="s">
        <v>79</v>
      </c>
      <c r="H371">
        <v>26613.200000000001</v>
      </c>
      <c r="I371">
        <v>25538.89</v>
      </c>
      <c r="J371">
        <v>152</v>
      </c>
      <c r="K371">
        <v>147</v>
      </c>
      <c r="L371">
        <v>14711.59</v>
      </c>
      <c r="M371">
        <v>727.25</v>
      </c>
      <c r="N371">
        <v>288730.3</v>
      </c>
      <c r="O371">
        <v>1872</v>
      </c>
      <c r="P371">
        <v>1</v>
      </c>
      <c r="Q371">
        <v>3</v>
      </c>
      <c r="R371" s="25">
        <f>Clean_Data[[#This Row],[Revenue_EUR]]/Clean_Data[[#This Row],[Units_Sold]]</f>
        <v>175.08684210526317</v>
      </c>
      <c r="S371" s="19">
        <f>Clean_Data[[#This Row],[Gross_Profit_EUR]]/Clean_Data[[#This Row],[Revenue_EUR]]</f>
        <v>0.55279297491470403</v>
      </c>
      <c r="T371" s="19">
        <f>Clean_Data[[#This Row],[Revenue_EUR]]/Clean_Data[[#This Row],[Revenue_Target_EUR]]</f>
        <v>1.0420656496817207</v>
      </c>
      <c r="U371" s="19">
        <f>Clean_Data[[#This Row],[Revenue_EUR]]/Clean_Data[[#This Row],[Market_Revenue_EUR]]</f>
        <v>9.217321493449078E-2</v>
      </c>
      <c r="V371" s="19">
        <f>Clean_Data[[#This Row],[Returns_Units]]/Clean_Data[[#This Row],[Units_Sold]]</f>
        <v>1.9736842105263157E-2</v>
      </c>
      <c r="W371" s="21">
        <f>Clean_Data[[#This Row],[Revenue_EUR]]/Clean_Data[[#This Row],[Marketing_Spend_EUR]]</f>
        <v>36.594293571674115</v>
      </c>
    </row>
    <row r="372" spans="1:23">
      <c r="A372" s="17">
        <v>45047</v>
      </c>
      <c r="B372">
        <v>2023</v>
      </c>
      <c r="C372" s="16" t="s">
        <v>96</v>
      </c>
      <c r="D372" s="16" t="s">
        <v>86</v>
      </c>
      <c r="E372" s="16" t="s">
        <v>87</v>
      </c>
      <c r="F372" s="16" t="s">
        <v>83</v>
      </c>
      <c r="G372" s="16" t="s">
        <v>80</v>
      </c>
      <c r="H372">
        <v>6047.7</v>
      </c>
      <c r="I372">
        <v>5739.59</v>
      </c>
      <c r="J372">
        <v>43</v>
      </c>
      <c r="K372">
        <v>42</v>
      </c>
      <c r="L372">
        <v>3479.9</v>
      </c>
      <c r="M372">
        <v>344.38</v>
      </c>
      <c r="N372">
        <v>85466.87</v>
      </c>
      <c r="O372">
        <v>684</v>
      </c>
      <c r="P372">
        <v>0</v>
      </c>
      <c r="Q372">
        <v>1</v>
      </c>
      <c r="R372" s="25">
        <f>Clean_Data[[#This Row],[Revenue_EUR]]/Clean_Data[[#This Row],[Units_Sold]]</f>
        <v>140.64418604651163</v>
      </c>
      <c r="S372" s="19">
        <f>Clean_Data[[#This Row],[Gross_Profit_EUR]]/Clean_Data[[#This Row],[Revenue_EUR]]</f>
        <v>0.57540883311010804</v>
      </c>
      <c r="T372" s="19">
        <f>Clean_Data[[#This Row],[Revenue_EUR]]/Clean_Data[[#This Row],[Revenue_Target_EUR]]</f>
        <v>1.0536815347437709</v>
      </c>
      <c r="U372" s="19">
        <f>Clean_Data[[#This Row],[Revenue_EUR]]/Clean_Data[[#This Row],[Market_Revenue_EUR]]</f>
        <v>7.0760752090254384E-2</v>
      </c>
      <c r="V372" s="19">
        <f>Clean_Data[[#This Row],[Returns_Units]]/Clean_Data[[#This Row],[Units_Sold]]</f>
        <v>2.3255813953488372E-2</v>
      </c>
      <c r="W372" s="21">
        <f>Clean_Data[[#This Row],[Revenue_EUR]]/Clean_Data[[#This Row],[Marketing_Spend_EUR]]</f>
        <v>17.561124339392531</v>
      </c>
    </row>
    <row r="373" spans="1:23">
      <c r="A373" s="17">
        <v>45047</v>
      </c>
      <c r="B373">
        <v>2023</v>
      </c>
      <c r="C373" s="16" t="s">
        <v>96</v>
      </c>
      <c r="D373" s="16" t="s">
        <v>86</v>
      </c>
      <c r="E373" s="16" t="s">
        <v>87</v>
      </c>
      <c r="F373" s="16" t="s">
        <v>83</v>
      </c>
      <c r="G373" s="16" t="s">
        <v>81</v>
      </c>
      <c r="H373">
        <v>10631.33</v>
      </c>
      <c r="I373">
        <v>10840.47</v>
      </c>
      <c r="J373">
        <v>92</v>
      </c>
      <c r="K373">
        <v>96</v>
      </c>
      <c r="L373">
        <v>5557.27</v>
      </c>
      <c r="M373">
        <v>339.6</v>
      </c>
      <c r="N373">
        <v>128838.46</v>
      </c>
      <c r="O373">
        <v>1226</v>
      </c>
      <c r="P373">
        <v>1</v>
      </c>
      <c r="Q373">
        <v>2</v>
      </c>
      <c r="R373" s="25">
        <f>Clean_Data[[#This Row],[Revenue_EUR]]/Clean_Data[[#This Row],[Units_Sold]]</f>
        <v>115.5579347826087</v>
      </c>
      <c r="S373" s="19">
        <f>Clean_Data[[#This Row],[Gross_Profit_EUR]]/Clean_Data[[#This Row],[Revenue_EUR]]</f>
        <v>0.52272575491495421</v>
      </c>
      <c r="T373" s="19">
        <f>Clean_Data[[#This Row],[Revenue_EUR]]/Clean_Data[[#This Row],[Revenue_Target_EUR]]</f>
        <v>0.98070747855028428</v>
      </c>
      <c r="U373" s="19">
        <f>Clean_Data[[#This Row],[Revenue_EUR]]/Clean_Data[[#This Row],[Market_Revenue_EUR]]</f>
        <v>8.2516742283321301E-2</v>
      </c>
      <c r="V373" s="19">
        <f>Clean_Data[[#This Row],[Returns_Units]]/Clean_Data[[#This Row],[Units_Sold]]</f>
        <v>2.1739130434782608E-2</v>
      </c>
      <c r="W373" s="21">
        <f>Clean_Data[[#This Row],[Revenue_EUR]]/Clean_Data[[#This Row],[Marketing_Spend_EUR]]</f>
        <v>31.305447585394578</v>
      </c>
    </row>
    <row r="374" spans="1:23">
      <c r="A374" s="17">
        <v>45047</v>
      </c>
      <c r="B374">
        <v>2023</v>
      </c>
      <c r="C374" s="16" t="s">
        <v>96</v>
      </c>
      <c r="D374" s="16" t="s">
        <v>88</v>
      </c>
      <c r="E374" s="16" t="s">
        <v>87</v>
      </c>
      <c r="F374" s="16" t="s">
        <v>77</v>
      </c>
      <c r="G374" s="16" t="s">
        <v>78</v>
      </c>
      <c r="H374">
        <v>326752</v>
      </c>
      <c r="I374">
        <v>327672.67</v>
      </c>
      <c r="J374">
        <v>4538</v>
      </c>
      <c r="K374">
        <v>4555</v>
      </c>
      <c r="L374">
        <v>182638.15</v>
      </c>
      <c r="M374">
        <v>6353.69</v>
      </c>
      <c r="N374">
        <v>3091876.53</v>
      </c>
      <c r="O374">
        <v>46660</v>
      </c>
      <c r="P374">
        <v>18</v>
      </c>
      <c r="Q374">
        <v>95</v>
      </c>
      <c r="R374" s="25">
        <f>Clean_Data[[#This Row],[Revenue_EUR]]/Clean_Data[[#This Row],[Units_Sold]]</f>
        <v>72.003525782282949</v>
      </c>
      <c r="S374" s="19">
        <f>Clean_Data[[#This Row],[Gross_Profit_EUR]]/Clean_Data[[#This Row],[Revenue_EUR]]</f>
        <v>0.55895036602683379</v>
      </c>
      <c r="T374" s="19">
        <f>Clean_Data[[#This Row],[Revenue_EUR]]/Clean_Data[[#This Row],[Revenue_Target_EUR]]</f>
        <v>0.99719027528295234</v>
      </c>
      <c r="U374" s="19">
        <f>Clean_Data[[#This Row],[Revenue_EUR]]/Clean_Data[[#This Row],[Market_Revenue_EUR]]</f>
        <v>0.10568080478944611</v>
      </c>
      <c r="V374" s="19">
        <f>Clean_Data[[#This Row],[Returns_Units]]/Clean_Data[[#This Row],[Units_Sold]]</f>
        <v>2.0934332304980166E-2</v>
      </c>
      <c r="W374" s="21">
        <f>Clean_Data[[#This Row],[Revenue_EUR]]/Clean_Data[[#This Row],[Marketing_Spend_EUR]]</f>
        <v>51.427123451096925</v>
      </c>
    </row>
    <row r="375" spans="1:23">
      <c r="A375" s="17">
        <v>45047</v>
      </c>
      <c r="B375">
        <v>2023</v>
      </c>
      <c r="C375" s="16" t="s">
        <v>96</v>
      </c>
      <c r="D375" s="16" t="s">
        <v>88</v>
      </c>
      <c r="E375" s="16" t="s">
        <v>87</v>
      </c>
      <c r="F375" s="16" t="s">
        <v>77</v>
      </c>
      <c r="G375" s="16" t="s">
        <v>79</v>
      </c>
      <c r="H375">
        <v>283430.81</v>
      </c>
      <c r="I375">
        <v>253083.85</v>
      </c>
      <c r="J375">
        <v>1620</v>
      </c>
      <c r="K375">
        <v>1440</v>
      </c>
      <c r="L375">
        <v>183649.27</v>
      </c>
      <c r="M375">
        <v>7417.49</v>
      </c>
      <c r="N375">
        <v>2305007.9300000002</v>
      </c>
      <c r="O375">
        <v>14904</v>
      </c>
      <c r="P375">
        <v>12</v>
      </c>
      <c r="Q375">
        <v>28</v>
      </c>
      <c r="R375" s="25">
        <f>Clean_Data[[#This Row],[Revenue_EUR]]/Clean_Data[[#This Row],[Units_Sold]]</f>
        <v>174.9572901234568</v>
      </c>
      <c r="S375" s="19">
        <f>Clean_Data[[#This Row],[Gross_Profit_EUR]]/Clean_Data[[#This Row],[Revenue_EUR]]</f>
        <v>0.64795097611300623</v>
      </c>
      <c r="T375" s="19">
        <f>Clean_Data[[#This Row],[Revenue_EUR]]/Clean_Data[[#This Row],[Revenue_Target_EUR]]</f>
        <v>1.1199087179999829</v>
      </c>
      <c r="U375" s="19">
        <f>Clean_Data[[#This Row],[Revenue_EUR]]/Clean_Data[[#This Row],[Market_Revenue_EUR]]</f>
        <v>0.122963052018654</v>
      </c>
      <c r="V375" s="19">
        <f>Clean_Data[[#This Row],[Returns_Units]]/Clean_Data[[#This Row],[Units_Sold]]</f>
        <v>1.7283950617283949E-2</v>
      </c>
      <c r="W375" s="21">
        <f>Clean_Data[[#This Row],[Revenue_EUR]]/Clean_Data[[#This Row],[Marketing_Spend_EUR]]</f>
        <v>38.211148245565546</v>
      </c>
    </row>
    <row r="376" spans="1:23">
      <c r="A376" s="17">
        <v>45047</v>
      </c>
      <c r="B376">
        <v>2023</v>
      </c>
      <c r="C376" s="16" t="s">
        <v>96</v>
      </c>
      <c r="D376" s="16" t="s">
        <v>88</v>
      </c>
      <c r="E376" s="16" t="s">
        <v>87</v>
      </c>
      <c r="F376" s="16" t="s">
        <v>77</v>
      </c>
      <c r="G376" s="16" t="s">
        <v>80</v>
      </c>
      <c r="H376">
        <v>64095.21</v>
      </c>
      <c r="I376">
        <v>58462.42</v>
      </c>
      <c r="J376">
        <v>458</v>
      </c>
      <c r="K376">
        <v>415</v>
      </c>
      <c r="L376">
        <v>44040.800000000003</v>
      </c>
      <c r="M376">
        <v>3206.97</v>
      </c>
      <c r="N376">
        <v>735508.2</v>
      </c>
      <c r="O376">
        <v>5536</v>
      </c>
      <c r="P376">
        <v>3</v>
      </c>
      <c r="Q376">
        <v>4</v>
      </c>
      <c r="R376" s="25">
        <f>Clean_Data[[#This Row],[Revenue_EUR]]/Clean_Data[[#This Row],[Units_Sold]]</f>
        <v>139.94587336244541</v>
      </c>
      <c r="S376" s="19">
        <f>Clean_Data[[#This Row],[Gross_Profit_EUR]]/Clean_Data[[#This Row],[Revenue_EUR]]</f>
        <v>0.68711530861666581</v>
      </c>
      <c r="T376" s="19">
        <f>Clean_Data[[#This Row],[Revenue_EUR]]/Clean_Data[[#This Row],[Revenue_Target_EUR]]</f>
        <v>1.0963489024231292</v>
      </c>
      <c r="U376" s="19">
        <f>Clean_Data[[#This Row],[Revenue_EUR]]/Clean_Data[[#This Row],[Market_Revenue_EUR]]</f>
        <v>8.7144113417090385E-2</v>
      </c>
      <c r="V376" s="19">
        <f>Clean_Data[[#This Row],[Returns_Units]]/Clean_Data[[#This Row],[Units_Sold]]</f>
        <v>8.7336244541484712E-3</v>
      </c>
      <c r="W376" s="21">
        <f>Clean_Data[[#This Row],[Revenue_EUR]]/Clean_Data[[#This Row],[Marketing_Spend_EUR]]</f>
        <v>19.986220638172483</v>
      </c>
    </row>
    <row r="377" spans="1:23">
      <c r="A377" s="17">
        <v>45047</v>
      </c>
      <c r="B377">
        <v>2023</v>
      </c>
      <c r="C377" s="16" t="s">
        <v>96</v>
      </c>
      <c r="D377" s="16" t="s">
        <v>88</v>
      </c>
      <c r="E377" s="16" t="s">
        <v>87</v>
      </c>
      <c r="F377" s="16" t="s">
        <v>77</v>
      </c>
      <c r="G377" s="16" t="s">
        <v>81</v>
      </c>
      <c r="H377">
        <v>112963.74</v>
      </c>
      <c r="I377">
        <v>110582.02</v>
      </c>
      <c r="J377">
        <v>982</v>
      </c>
      <c r="K377">
        <v>964</v>
      </c>
      <c r="L377">
        <v>70589.36</v>
      </c>
      <c r="M377">
        <v>3371.56</v>
      </c>
      <c r="N377">
        <v>1063869.33</v>
      </c>
      <c r="O377">
        <v>9777</v>
      </c>
      <c r="P377">
        <v>6</v>
      </c>
      <c r="Q377">
        <v>12</v>
      </c>
      <c r="R377" s="25">
        <f>Clean_Data[[#This Row],[Revenue_EUR]]/Clean_Data[[#This Row],[Units_Sold]]</f>
        <v>115.03435845213849</v>
      </c>
      <c r="S377" s="19">
        <f>Clean_Data[[#This Row],[Gross_Profit_EUR]]/Clean_Data[[#This Row],[Revenue_EUR]]</f>
        <v>0.62488511800335222</v>
      </c>
      <c r="T377" s="19">
        <f>Clean_Data[[#This Row],[Revenue_EUR]]/Clean_Data[[#This Row],[Revenue_Target_EUR]]</f>
        <v>1.0215380402709229</v>
      </c>
      <c r="U377" s="19">
        <f>Clean_Data[[#This Row],[Revenue_EUR]]/Clean_Data[[#This Row],[Market_Revenue_EUR]]</f>
        <v>0.1061819687949835</v>
      </c>
      <c r="V377" s="19">
        <f>Clean_Data[[#This Row],[Returns_Units]]/Clean_Data[[#This Row],[Units_Sold]]</f>
        <v>1.2219959266802444E-2</v>
      </c>
      <c r="W377" s="21">
        <f>Clean_Data[[#This Row],[Revenue_EUR]]/Clean_Data[[#This Row],[Marketing_Spend_EUR]]</f>
        <v>33.504887945046214</v>
      </c>
    </row>
    <row r="378" spans="1:23">
      <c r="A378" s="17">
        <v>45047</v>
      </c>
      <c r="B378">
        <v>2023</v>
      </c>
      <c r="C378" s="16" t="s">
        <v>96</v>
      </c>
      <c r="D378" s="16" t="s">
        <v>88</v>
      </c>
      <c r="E378" s="16" t="s">
        <v>87</v>
      </c>
      <c r="F378" s="16" t="s">
        <v>82</v>
      </c>
      <c r="G378" s="16" t="s">
        <v>78</v>
      </c>
      <c r="H378">
        <v>267714.61</v>
      </c>
      <c r="I378">
        <v>265810.78999999998</v>
      </c>
      <c r="J378">
        <v>3718</v>
      </c>
      <c r="K378">
        <v>3709</v>
      </c>
      <c r="L378">
        <v>140673.29999999999</v>
      </c>
      <c r="M378">
        <v>4469.17</v>
      </c>
      <c r="N378">
        <v>2898042.42</v>
      </c>
      <c r="O378">
        <v>45154</v>
      </c>
      <c r="P378">
        <v>14</v>
      </c>
      <c r="Q378">
        <v>36</v>
      </c>
      <c r="R378" s="25">
        <f>Clean_Data[[#This Row],[Revenue_EUR]]/Clean_Data[[#This Row],[Units_Sold]]</f>
        <v>72.005005379236138</v>
      </c>
      <c r="S378" s="19">
        <f>Clean_Data[[#This Row],[Gross_Profit_EUR]]/Clean_Data[[#This Row],[Revenue_EUR]]</f>
        <v>0.52545992913871975</v>
      </c>
      <c r="T378" s="19">
        <f>Clean_Data[[#This Row],[Revenue_EUR]]/Clean_Data[[#This Row],[Revenue_Target_EUR]]</f>
        <v>1.0071623127112335</v>
      </c>
      <c r="U378" s="19">
        <f>Clean_Data[[#This Row],[Revenue_EUR]]/Clean_Data[[#This Row],[Market_Revenue_EUR]]</f>
        <v>9.2377740281662263E-2</v>
      </c>
      <c r="V378" s="19">
        <f>Clean_Data[[#This Row],[Returns_Units]]/Clean_Data[[#This Row],[Units_Sold]]</f>
        <v>9.6826250672404513E-3</v>
      </c>
      <c r="W378" s="21">
        <f>Clean_Data[[#This Row],[Revenue_EUR]]/Clean_Data[[#This Row],[Marketing_Spend_EUR]]</f>
        <v>59.902534475081495</v>
      </c>
    </row>
    <row r="379" spans="1:23">
      <c r="A379" s="17">
        <v>45047</v>
      </c>
      <c r="B379">
        <v>2023</v>
      </c>
      <c r="C379" s="16" t="s">
        <v>96</v>
      </c>
      <c r="D379" s="16" t="s">
        <v>88</v>
      </c>
      <c r="E379" s="16" t="s">
        <v>87</v>
      </c>
      <c r="F379" s="16" t="s">
        <v>82</v>
      </c>
      <c r="G379" s="16" t="s">
        <v>79</v>
      </c>
      <c r="H379">
        <v>239204.51</v>
      </c>
      <c r="I379">
        <v>218728.75</v>
      </c>
      <c r="J379">
        <v>1367</v>
      </c>
      <c r="K379">
        <v>1255</v>
      </c>
      <c r="L379">
        <v>144861.17000000001</v>
      </c>
      <c r="M379">
        <v>5696.65</v>
      </c>
      <c r="N379">
        <v>2177011.1</v>
      </c>
      <c r="O379">
        <v>14073</v>
      </c>
      <c r="P379">
        <v>12</v>
      </c>
      <c r="Q379">
        <v>17</v>
      </c>
      <c r="R379" s="25">
        <f>Clean_Data[[#This Row],[Revenue_EUR]]/Clean_Data[[#This Row],[Units_Sold]]</f>
        <v>174.98501097293342</v>
      </c>
      <c r="S379" s="19">
        <f>Clean_Data[[#This Row],[Gross_Profit_EUR]]/Clean_Data[[#This Row],[Revenue_EUR]]</f>
        <v>0.60559547978422312</v>
      </c>
      <c r="T379" s="19">
        <f>Clean_Data[[#This Row],[Revenue_EUR]]/Clean_Data[[#This Row],[Revenue_Target_EUR]]</f>
        <v>1.093612568078042</v>
      </c>
      <c r="U379" s="19">
        <f>Clean_Data[[#This Row],[Revenue_EUR]]/Clean_Data[[#This Row],[Market_Revenue_EUR]]</f>
        <v>0.10987748753325144</v>
      </c>
      <c r="V379" s="19">
        <f>Clean_Data[[#This Row],[Returns_Units]]/Clean_Data[[#This Row],[Units_Sold]]</f>
        <v>1.2435991221653255E-2</v>
      </c>
      <c r="W379" s="21">
        <f>Clean_Data[[#This Row],[Revenue_EUR]]/Clean_Data[[#This Row],[Marketing_Spend_EUR]]</f>
        <v>41.990382066653211</v>
      </c>
    </row>
    <row r="380" spans="1:23">
      <c r="A380" s="17">
        <v>45047</v>
      </c>
      <c r="B380">
        <v>2023</v>
      </c>
      <c r="C380" s="16" t="s">
        <v>96</v>
      </c>
      <c r="D380" s="16" t="s">
        <v>88</v>
      </c>
      <c r="E380" s="16" t="s">
        <v>87</v>
      </c>
      <c r="F380" s="16" t="s">
        <v>82</v>
      </c>
      <c r="G380" s="16" t="s">
        <v>80</v>
      </c>
      <c r="H380">
        <v>56179.62</v>
      </c>
      <c r="I380">
        <v>49052.62</v>
      </c>
      <c r="J380">
        <v>401</v>
      </c>
      <c r="K380">
        <v>348</v>
      </c>
      <c r="L380">
        <v>36433.53</v>
      </c>
      <c r="M380">
        <v>2985.2</v>
      </c>
      <c r="N380">
        <v>680957.36</v>
      </c>
      <c r="O380">
        <v>5137</v>
      </c>
      <c r="P380">
        <v>3</v>
      </c>
      <c r="Q380">
        <v>8</v>
      </c>
      <c r="R380" s="25">
        <f>Clean_Data[[#This Row],[Revenue_EUR]]/Clean_Data[[#This Row],[Units_Sold]]</f>
        <v>140.0988029925187</v>
      </c>
      <c r="S380" s="19">
        <f>Clean_Data[[#This Row],[Gross_Profit_EUR]]/Clean_Data[[#This Row],[Revenue_EUR]]</f>
        <v>0.64851862650548364</v>
      </c>
      <c r="T380" s="19">
        <f>Clean_Data[[#This Row],[Revenue_EUR]]/Clean_Data[[#This Row],[Revenue_Target_EUR]]</f>
        <v>1.1452929527515554</v>
      </c>
      <c r="U380" s="19">
        <f>Clean_Data[[#This Row],[Revenue_EUR]]/Clean_Data[[#This Row],[Market_Revenue_EUR]]</f>
        <v>8.2500936622522156E-2</v>
      </c>
      <c r="V380" s="19">
        <f>Clean_Data[[#This Row],[Returns_Units]]/Clean_Data[[#This Row],[Units_Sold]]</f>
        <v>1.9950124688279301E-2</v>
      </c>
      <c r="W380" s="21">
        <f>Clean_Data[[#This Row],[Revenue_EUR]]/Clean_Data[[#This Row],[Marketing_Spend_EUR]]</f>
        <v>18.819382285943991</v>
      </c>
    </row>
    <row r="381" spans="1:23">
      <c r="A381" s="17">
        <v>45047</v>
      </c>
      <c r="B381">
        <v>2023</v>
      </c>
      <c r="C381" s="16" t="s">
        <v>96</v>
      </c>
      <c r="D381" s="16" t="s">
        <v>88</v>
      </c>
      <c r="E381" s="16" t="s">
        <v>87</v>
      </c>
      <c r="F381" s="16" t="s">
        <v>82</v>
      </c>
      <c r="G381" s="16" t="s">
        <v>81</v>
      </c>
      <c r="H381">
        <v>96875.64</v>
      </c>
      <c r="I381">
        <v>88923.09</v>
      </c>
      <c r="J381">
        <v>842</v>
      </c>
      <c r="K381">
        <v>761</v>
      </c>
      <c r="L381">
        <v>56401.42</v>
      </c>
      <c r="M381">
        <v>3036.22</v>
      </c>
      <c r="N381">
        <v>993055.52</v>
      </c>
      <c r="O381">
        <v>9493</v>
      </c>
      <c r="P381">
        <v>4</v>
      </c>
      <c r="Q381">
        <v>18</v>
      </c>
      <c r="R381" s="25">
        <f>Clean_Data[[#This Row],[Revenue_EUR]]/Clean_Data[[#This Row],[Units_Sold]]</f>
        <v>115.05420427553445</v>
      </c>
      <c r="S381" s="19">
        <f>Clean_Data[[#This Row],[Gross_Profit_EUR]]/Clean_Data[[#This Row],[Revenue_EUR]]</f>
        <v>0.58220436014667876</v>
      </c>
      <c r="T381" s="19">
        <f>Clean_Data[[#This Row],[Revenue_EUR]]/Clean_Data[[#This Row],[Revenue_Target_EUR]]</f>
        <v>1.0894317775057074</v>
      </c>
      <c r="U381" s="19">
        <f>Clean_Data[[#This Row],[Revenue_EUR]]/Clean_Data[[#This Row],[Market_Revenue_EUR]]</f>
        <v>9.755309552078216E-2</v>
      </c>
      <c r="V381" s="19">
        <f>Clean_Data[[#This Row],[Returns_Units]]/Clean_Data[[#This Row],[Units_Sold]]</f>
        <v>2.1377672209026127E-2</v>
      </c>
      <c r="W381" s="21">
        <f>Clean_Data[[#This Row],[Revenue_EUR]]/Clean_Data[[#This Row],[Marketing_Spend_EUR]]</f>
        <v>31.906660255185727</v>
      </c>
    </row>
    <row r="382" spans="1:23">
      <c r="A382" s="17">
        <v>45047</v>
      </c>
      <c r="B382">
        <v>2023</v>
      </c>
      <c r="C382" s="16" t="s">
        <v>96</v>
      </c>
      <c r="D382" s="16" t="s">
        <v>88</v>
      </c>
      <c r="E382" s="16" t="s">
        <v>87</v>
      </c>
      <c r="F382" s="16" t="s">
        <v>83</v>
      </c>
      <c r="G382" s="16" t="s">
        <v>78</v>
      </c>
      <c r="H382">
        <v>19470.95</v>
      </c>
      <c r="I382">
        <v>19587.71</v>
      </c>
      <c r="J382">
        <v>270</v>
      </c>
      <c r="K382">
        <v>271</v>
      </c>
      <c r="L382">
        <v>9162.2999999999993</v>
      </c>
      <c r="M382">
        <v>318.19</v>
      </c>
      <c r="N382">
        <v>299023</v>
      </c>
      <c r="O382">
        <v>4669</v>
      </c>
      <c r="P382">
        <v>1</v>
      </c>
      <c r="Q382">
        <v>8</v>
      </c>
      <c r="R382" s="25">
        <f>Clean_Data[[#This Row],[Revenue_EUR]]/Clean_Data[[#This Row],[Units_Sold]]</f>
        <v>72.114629629629633</v>
      </c>
      <c r="S382" s="19">
        <f>Clean_Data[[#This Row],[Gross_Profit_EUR]]/Clean_Data[[#This Row],[Revenue_EUR]]</f>
        <v>0.47056255601293201</v>
      </c>
      <c r="T382" s="19">
        <f>Clean_Data[[#This Row],[Revenue_EUR]]/Clean_Data[[#This Row],[Revenue_Target_EUR]]</f>
        <v>0.99403911942743695</v>
      </c>
      <c r="U382" s="19">
        <f>Clean_Data[[#This Row],[Revenue_EUR]]/Clean_Data[[#This Row],[Market_Revenue_EUR]]</f>
        <v>6.5115225250231584E-2</v>
      </c>
      <c r="V382" s="19">
        <f>Clean_Data[[#This Row],[Returns_Units]]/Clean_Data[[#This Row],[Units_Sold]]</f>
        <v>2.9629629629629631E-2</v>
      </c>
      <c r="W382" s="21">
        <f>Clean_Data[[#This Row],[Revenue_EUR]]/Clean_Data[[#This Row],[Marketing_Spend_EUR]]</f>
        <v>61.192840755523434</v>
      </c>
    </row>
    <row r="383" spans="1:23">
      <c r="A383" s="17">
        <v>45047</v>
      </c>
      <c r="B383">
        <v>2023</v>
      </c>
      <c r="C383" s="16" t="s">
        <v>96</v>
      </c>
      <c r="D383" s="16" t="s">
        <v>88</v>
      </c>
      <c r="E383" s="16" t="s">
        <v>87</v>
      </c>
      <c r="F383" s="16" t="s">
        <v>83</v>
      </c>
      <c r="G383" s="16" t="s">
        <v>79</v>
      </c>
      <c r="H383">
        <v>18663.52</v>
      </c>
      <c r="I383">
        <v>17774.39</v>
      </c>
      <c r="J383">
        <v>107</v>
      </c>
      <c r="K383">
        <v>102</v>
      </c>
      <c r="L383">
        <v>10456.32</v>
      </c>
      <c r="M383">
        <v>481.83</v>
      </c>
      <c r="N383">
        <v>240487.04000000001</v>
      </c>
      <c r="O383">
        <v>1420</v>
      </c>
      <c r="P383">
        <v>1</v>
      </c>
      <c r="Q383">
        <v>3</v>
      </c>
      <c r="R383" s="25">
        <f>Clean_Data[[#This Row],[Revenue_EUR]]/Clean_Data[[#This Row],[Units_Sold]]</f>
        <v>174.42542056074765</v>
      </c>
      <c r="S383" s="19">
        <f>Clean_Data[[#This Row],[Gross_Profit_EUR]]/Clean_Data[[#This Row],[Revenue_EUR]]</f>
        <v>0.56025444289180171</v>
      </c>
      <c r="T383" s="19">
        <f>Clean_Data[[#This Row],[Revenue_EUR]]/Clean_Data[[#This Row],[Revenue_Target_EUR]]</f>
        <v>1.0500230950260458</v>
      </c>
      <c r="U383" s="19">
        <f>Clean_Data[[#This Row],[Revenue_EUR]]/Clean_Data[[#This Row],[Market_Revenue_EUR]]</f>
        <v>7.7607175837833095E-2</v>
      </c>
      <c r="V383" s="19">
        <f>Clean_Data[[#This Row],[Returns_Units]]/Clean_Data[[#This Row],[Units_Sold]]</f>
        <v>2.8037383177570093E-2</v>
      </c>
      <c r="W383" s="21">
        <f>Clean_Data[[#This Row],[Revenue_EUR]]/Clean_Data[[#This Row],[Marketing_Spend_EUR]]</f>
        <v>38.734657451798356</v>
      </c>
    </row>
    <row r="384" spans="1:23">
      <c r="A384" s="17">
        <v>45047</v>
      </c>
      <c r="B384">
        <v>2023</v>
      </c>
      <c r="C384" s="16" t="s">
        <v>96</v>
      </c>
      <c r="D384" s="16" t="s">
        <v>88</v>
      </c>
      <c r="E384" s="16" t="s">
        <v>87</v>
      </c>
      <c r="F384" s="16" t="s">
        <v>83</v>
      </c>
      <c r="G384" s="16" t="s">
        <v>80</v>
      </c>
      <c r="H384">
        <v>4412.97</v>
      </c>
      <c r="I384">
        <v>4007.06</v>
      </c>
      <c r="J384">
        <v>32</v>
      </c>
      <c r="K384">
        <v>29</v>
      </c>
      <c r="L384">
        <v>2538.67</v>
      </c>
      <c r="M384">
        <v>237.9</v>
      </c>
      <c r="N384">
        <v>69074.94</v>
      </c>
      <c r="O384">
        <v>514</v>
      </c>
      <c r="P384">
        <v>0</v>
      </c>
      <c r="Q384">
        <v>1</v>
      </c>
      <c r="R384" s="25">
        <f>Clean_Data[[#This Row],[Revenue_EUR]]/Clean_Data[[#This Row],[Units_Sold]]</f>
        <v>137.90531250000001</v>
      </c>
      <c r="S384" s="19">
        <f>Clean_Data[[#This Row],[Gross_Profit_EUR]]/Clean_Data[[#This Row],[Revenue_EUR]]</f>
        <v>0.57527470161818461</v>
      </c>
      <c r="T384" s="19">
        <f>Clean_Data[[#This Row],[Revenue_EUR]]/Clean_Data[[#This Row],[Revenue_Target_EUR]]</f>
        <v>1.101298707780767</v>
      </c>
      <c r="U384" s="19">
        <f>Clean_Data[[#This Row],[Revenue_EUR]]/Clean_Data[[#This Row],[Market_Revenue_EUR]]</f>
        <v>6.3886700444473782E-2</v>
      </c>
      <c r="V384" s="19">
        <f>Clean_Data[[#This Row],[Returns_Units]]/Clean_Data[[#This Row],[Units_Sold]]</f>
        <v>3.125E-2</v>
      </c>
      <c r="W384" s="21">
        <f>Clean_Data[[#This Row],[Revenue_EUR]]/Clean_Data[[#This Row],[Marketing_Spend_EUR]]</f>
        <v>18.549684741488022</v>
      </c>
    </row>
    <row r="385" spans="1:23">
      <c r="A385" s="17">
        <v>45047</v>
      </c>
      <c r="B385">
        <v>2023</v>
      </c>
      <c r="C385" s="16" t="s">
        <v>96</v>
      </c>
      <c r="D385" s="16" t="s">
        <v>88</v>
      </c>
      <c r="E385" s="16" t="s">
        <v>87</v>
      </c>
      <c r="F385" s="16" t="s">
        <v>83</v>
      </c>
      <c r="G385" s="16" t="s">
        <v>81</v>
      </c>
      <c r="H385">
        <v>8291.14</v>
      </c>
      <c r="I385">
        <v>7833.83</v>
      </c>
      <c r="J385">
        <v>72</v>
      </c>
      <c r="K385">
        <v>68</v>
      </c>
      <c r="L385">
        <v>4326.91</v>
      </c>
      <c r="M385">
        <v>258.49</v>
      </c>
      <c r="N385">
        <v>108375.32</v>
      </c>
      <c r="O385">
        <v>1004</v>
      </c>
      <c r="P385">
        <v>0</v>
      </c>
      <c r="Q385">
        <v>2</v>
      </c>
      <c r="R385" s="25">
        <f>Clean_Data[[#This Row],[Revenue_EUR]]/Clean_Data[[#This Row],[Units_Sold]]</f>
        <v>115.15472222222222</v>
      </c>
      <c r="S385" s="19">
        <f>Clean_Data[[#This Row],[Gross_Profit_EUR]]/Clean_Data[[#This Row],[Revenue_EUR]]</f>
        <v>0.52187153998123303</v>
      </c>
      <c r="T385" s="19">
        <f>Clean_Data[[#This Row],[Revenue_EUR]]/Clean_Data[[#This Row],[Revenue_Target_EUR]]</f>
        <v>1.0583762986942529</v>
      </c>
      <c r="U385" s="19">
        <f>Clean_Data[[#This Row],[Revenue_EUR]]/Clean_Data[[#This Row],[Market_Revenue_EUR]]</f>
        <v>7.650394942317125E-2</v>
      </c>
      <c r="V385" s="19">
        <f>Clean_Data[[#This Row],[Returns_Units]]/Clean_Data[[#This Row],[Units_Sold]]</f>
        <v>2.7777777777777776E-2</v>
      </c>
      <c r="W385" s="21">
        <f>Clean_Data[[#This Row],[Revenue_EUR]]/Clean_Data[[#This Row],[Marketing_Spend_EUR]]</f>
        <v>32.075283376532937</v>
      </c>
    </row>
    <row r="386" spans="1:23">
      <c r="A386" s="17">
        <v>45047</v>
      </c>
      <c r="B386">
        <v>2023</v>
      </c>
      <c r="C386" s="16" t="s">
        <v>96</v>
      </c>
      <c r="D386" s="16" t="s">
        <v>89</v>
      </c>
      <c r="E386" s="16" t="s">
        <v>85</v>
      </c>
      <c r="F386" s="16" t="s">
        <v>77</v>
      </c>
      <c r="G386" s="16" t="s">
        <v>78</v>
      </c>
      <c r="H386">
        <v>254102.08</v>
      </c>
      <c r="I386">
        <v>262049.87</v>
      </c>
      <c r="J386">
        <v>3529</v>
      </c>
      <c r="K386">
        <v>3710</v>
      </c>
      <c r="L386">
        <v>141339.17000000001</v>
      </c>
      <c r="M386">
        <v>4463.84</v>
      </c>
      <c r="N386">
        <v>1755036.87</v>
      </c>
      <c r="O386">
        <v>24941</v>
      </c>
      <c r="P386">
        <v>13</v>
      </c>
      <c r="Q386">
        <v>70</v>
      </c>
      <c r="R386" s="25">
        <f>Clean_Data[[#This Row],[Revenue_EUR]]/Clean_Data[[#This Row],[Units_Sold]]</f>
        <v>72.003989798809855</v>
      </c>
      <c r="S386" s="19">
        <f>Clean_Data[[#This Row],[Gross_Profit_EUR]]/Clean_Data[[#This Row],[Revenue_EUR]]</f>
        <v>0.55622988210092583</v>
      </c>
      <c r="T386" s="19">
        <f>Clean_Data[[#This Row],[Revenue_EUR]]/Clean_Data[[#This Row],[Revenue_Target_EUR]]</f>
        <v>0.96967069665022154</v>
      </c>
      <c r="U386" s="19">
        <f>Clean_Data[[#This Row],[Revenue_EUR]]/Clean_Data[[#This Row],[Market_Revenue_EUR]]</f>
        <v>0.14478446826020241</v>
      </c>
      <c r="V386" s="19">
        <f>Clean_Data[[#This Row],[Returns_Units]]/Clean_Data[[#This Row],[Units_Sold]]</f>
        <v>1.9835647492207426E-2</v>
      </c>
      <c r="W386" s="21">
        <f>Clean_Data[[#This Row],[Revenue_EUR]]/Clean_Data[[#This Row],[Marketing_Spend_EUR]]</f>
        <v>56.92454926699881</v>
      </c>
    </row>
    <row r="387" spans="1:23">
      <c r="A387" s="17">
        <v>45047</v>
      </c>
      <c r="B387">
        <v>2023</v>
      </c>
      <c r="C387" s="16" t="s">
        <v>96</v>
      </c>
      <c r="D387" s="16" t="s">
        <v>89</v>
      </c>
      <c r="E387" s="16" t="s">
        <v>85</v>
      </c>
      <c r="F387" s="16" t="s">
        <v>77</v>
      </c>
      <c r="G387" s="16" t="s">
        <v>79</v>
      </c>
      <c r="H387">
        <v>233467.87</v>
      </c>
      <c r="I387">
        <v>221643.67</v>
      </c>
      <c r="J387">
        <v>1334</v>
      </c>
      <c r="K387">
        <v>1270</v>
      </c>
      <c r="L387">
        <v>151191.9</v>
      </c>
      <c r="M387">
        <v>5733.14</v>
      </c>
      <c r="N387">
        <v>1306617.1499999999</v>
      </c>
      <c r="O387">
        <v>7878</v>
      </c>
      <c r="P387">
        <v>10</v>
      </c>
      <c r="Q387">
        <v>24</v>
      </c>
      <c r="R387" s="25">
        <f>Clean_Data[[#This Row],[Revenue_EUR]]/Clean_Data[[#This Row],[Units_Sold]]</f>
        <v>175.01339580209896</v>
      </c>
      <c r="S387" s="19">
        <f>Clean_Data[[#This Row],[Gross_Profit_EUR]]/Clean_Data[[#This Row],[Revenue_EUR]]</f>
        <v>0.64759189347981805</v>
      </c>
      <c r="T387" s="19">
        <f>Clean_Data[[#This Row],[Revenue_EUR]]/Clean_Data[[#This Row],[Revenue_Target_EUR]]</f>
        <v>1.0533477901714945</v>
      </c>
      <c r="U387" s="19">
        <f>Clean_Data[[#This Row],[Revenue_EUR]]/Clean_Data[[#This Row],[Market_Revenue_EUR]]</f>
        <v>0.17868116150166866</v>
      </c>
      <c r="V387" s="19">
        <f>Clean_Data[[#This Row],[Returns_Units]]/Clean_Data[[#This Row],[Units_Sold]]</f>
        <v>1.7991004497751123E-2</v>
      </c>
      <c r="W387" s="21">
        <f>Clean_Data[[#This Row],[Revenue_EUR]]/Clean_Data[[#This Row],[Marketing_Spend_EUR]]</f>
        <v>40.722513317309534</v>
      </c>
    </row>
    <row r="388" spans="1:23">
      <c r="A388" s="17">
        <v>45047</v>
      </c>
      <c r="B388">
        <v>2023</v>
      </c>
      <c r="C388" s="16" t="s">
        <v>96</v>
      </c>
      <c r="D388" s="16" t="s">
        <v>89</v>
      </c>
      <c r="E388" s="16" t="s">
        <v>85</v>
      </c>
      <c r="F388" s="16" t="s">
        <v>77</v>
      </c>
      <c r="G388" s="16" t="s">
        <v>80</v>
      </c>
      <c r="H388">
        <v>53653.599999999999</v>
      </c>
      <c r="I388">
        <v>51038.85</v>
      </c>
      <c r="J388">
        <v>383</v>
      </c>
      <c r="K388">
        <v>362</v>
      </c>
      <c r="L388">
        <v>36899.660000000003</v>
      </c>
      <c r="M388">
        <v>3233</v>
      </c>
      <c r="N388">
        <v>416732.14</v>
      </c>
      <c r="O388">
        <v>3346</v>
      </c>
      <c r="P388">
        <v>3</v>
      </c>
      <c r="Q388">
        <v>7</v>
      </c>
      <c r="R388" s="25">
        <f>Clean_Data[[#This Row],[Revenue_EUR]]/Clean_Data[[#This Row],[Units_Sold]]</f>
        <v>140.08772845953001</v>
      </c>
      <c r="S388" s="19">
        <f>Clean_Data[[#This Row],[Gross_Profit_EUR]]/Clean_Data[[#This Row],[Revenue_EUR]]</f>
        <v>0.68773875378353</v>
      </c>
      <c r="T388" s="19">
        <f>Clean_Data[[#This Row],[Revenue_EUR]]/Clean_Data[[#This Row],[Revenue_Target_EUR]]</f>
        <v>1.0512305821937602</v>
      </c>
      <c r="U388" s="19">
        <f>Clean_Data[[#This Row],[Revenue_EUR]]/Clean_Data[[#This Row],[Market_Revenue_EUR]]</f>
        <v>0.12874840899000495</v>
      </c>
      <c r="V388" s="19">
        <f>Clean_Data[[#This Row],[Returns_Units]]/Clean_Data[[#This Row],[Units_Sold]]</f>
        <v>1.8276762402088774E-2</v>
      </c>
      <c r="W388" s="21">
        <f>Clean_Data[[#This Row],[Revenue_EUR]]/Clean_Data[[#This Row],[Marketing_Spend_EUR]]</f>
        <v>16.595607794618001</v>
      </c>
    </row>
    <row r="389" spans="1:23">
      <c r="A389" s="17">
        <v>45047</v>
      </c>
      <c r="B389">
        <v>2023</v>
      </c>
      <c r="C389" s="16" t="s">
        <v>96</v>
      </c>
      <c r="D389" s="16" t="s">
        <v>89</v>
      </c>
      <c r="E389" s="16" t="s">
        <v>85</v>
      </c>
      <c r="F389" s="16" t="s">
        <v>77</v>
      </c>
      <c r="G389" s="16" t="s">
        <v>81</v>
      </c>
      <c r="H389">
        <v>92039.87</v>
      </c>
      <c r="I389">
        <v>91077.62</v>
      </c>
      <c r="J389">
        <v>800</v>
      </c>
      <c r="K389">
        <v>786</v>
      </c>
      <c r="L389">
        <v>57167.11</v>
      </c>
      <c r="M389">
        <v>2858.55</v>
      </c>
      <c r="N389">
        <v>619917.48</v>
      </c>
      <c r="O389">
        <v>6088</v>
      </c>
      <c r="P389">
        <v>4</v>
      </c>
      <c r="Q389">
        <v>17</v>
      </c>
      <c r="R389" s="25">
        <f>Clean_Data[[#This Row],[Revenue_EUR]]/Clean_Data[[#This Row],[Units_Sold]]</f>
        <v>115.0498375</v>
      </c>
      <c r="S389" s="19">
        <f>Clean_Data[[#This Row],[Gross_Profit_EUR]]/Clean_Data[[#This Row],[Revenue_EUR]]</f>
        <v>0.62111245919838876</v>
      </c>
      <c r="T389" s="19">
        <f>Clean_Data[[#This Row],[Revenue_EUR]]/Clean_Data[[#This Row],[Revenue_Target_EUR]]</f>
        <v>1.0105651640875113</v>
      </c>
      <c r="U389" s="19">
        <f>Clean_Data[[#This Row],[Revenue_EUR]]/Clean_Data[[#This Row],[Market_Revenue_EUR]]</f>
        <v>0.14847116425883006</v>
      </c>
      <c r="V389" s="19">
        <f>Clean_Data[[#This Row],[Returns_Units]]/Clean_Data[[#This Row],[Units_Sold]]</f>
        <v>2.1250000000000002E-2</v>
      </c>
      <c r="W389" s="21">
        <f>Clean_Data[[#This Row],[Revenue_EUR]]/Clean_Data[[#This Row],[Marketing_Spend_EUR]]</f>
        <v>32.198096937258398</v>
      </c>
    </row>
    <row r="390" spans="1:23">
      <c r="A390" s="17">
        <v>45047</v>
      </c>
      <c r="B390">
        <v>2023</v>
      </c>
      <c r="C390" s="16" t="s">
        <v>96</v>
      </c>
      <c r="D390" s="16" t="s">
        <v>89</v>
      </c>
      <c r="E390" s="16" t="s">
        <v>85</v>
      </c>
      <c r="F390" s="16" t="s">
        <v>82</v>
      </c>
      <c r="G390" s="16" t="s">
        <v>78</v>
      </c>
      <c r="H390">
        <v>201921.12</v>
      </c>
      <c r="I390">
        <v>210330.88</v>
      </c>
      <c r="J390">
        <v>2804</v>
      </c>
      <c r="K390">
        <v>2908</v>
      </c>
      <c r="L390">
        <v>106873.17</v>
      </c>
      <c r="M390">
        <v>3890.36</v>
      </c>
      <c r="N390">
        <v>1559932.42</v>
      </c>
      <c r="O390">
        <v>22175</v>
      </c>
      <c r="P390">
        <v>9</v>
      </c>
      <c r="Q390">
        <v>32</v>
      </c>
      <c r="R390" s="25">
        <f>Clean_Data[[#This Row],[Revenue_EUR]]/Clean_Data[[#This Row],[Units_Sold]]</f>
        <v>72.011811697574885</v>
      </c>
      <c r="S390" s="19">
        <f>Clean_Data[[#This Row],[Gross_Profit_EUR]]/Clean_Data[[#This Row],[Revenue_EUR]]</f>
        <v>0.52928178092514544</v>
      </c>
      <c r="T390" s="19">
        <f>Clean_Data[[#This Row],[Revenue_EUR]]/Clean_Data[[#This Row],[Revenue_Target_EUR]]</f>
        <v>0.96001652253820258</v>
      </c>
      <c r="U390" s="19">
        <f>Clean_Data[[#This Row],[Revenue_EUR]]/Clean_Data[[#This Row],[Market_Revenue_EUR]]</f>
        <v>0.12944222288809154</v>
      </c>
      <c r="V390" s="19">
        <f>Clean_Data[[#This Row],[Returns_Units]]/Clean_Data[[#This Row],[Units_Sold]]</f>
        <v>1.1412268188302425E-2</v>
      </c>
      <c r="W390" s="21">
        <f>Clean_Data[[#This Row],[Revenue_EUR]]/Clean_Data[[#This Row],[Marketing_Spend_EUR]]</f>
        <v>51.902939573715543</v>
      </c>
    </row>
    <row r="391" spans="1:23">
      <c r="A391" s="17">
        <v>45047</v>
      </c>
      <c r="B391">
        <v>2023</v>
      </c>
      <c r="C391" s="16" t="s">
        <v>96</v>
      </c>
      <c r="D391" s="16" t="s">
        <v>89</v>
      </c>
      <c r="E391" s="16" t="s">
        <v>85</v>
      </c>
      <c r="F391" s="16" t="s">
        <v>82</v>
      </c>
      <c r="G391" s="16" t="s">
        <v>79</v>
      </c>
      <c r="H391">
        <v>182946.52</v>
      </c>
      <c r="I391">
        <v>173219.95</v>
      </c>
      <c r="J391">
        <v>1045</v>
      </c>
      <c r="K391">
        <v>980</v>
      </c>
      <c r="L391">
        <v>112279.3</v>
      </c>
      <c r="M391">
        <v>4485.1899999999996</v>
      </c>
      <c r="N391">
        <v>1168170.6399999999</v>
      </c>
      <c r="O391">
        <v>6913</v>
      </c>
      <c r="P391">
        <v>10</v>
      </c>
      <c r="Q391">
        <v>15</v>
      </c>
      <c r="R391" s="25">
        <f>Clean_Data[[#This Row],[Revenue_EUR]]/Clean_Data[[#This Row],[Units_Sold]]</f>
        <v>175.06844019138754</v>
      </c>
      <c r="S391" s="19">
        <f>Clean_Data[[#This Row],[Gross_Profit_EUR]]/Clean_Data[[#This Row],[Revenue_EUR]]</f>
        <v>0.61372744340805174</v>
      </c>
      <c r="T391" s="19">
        <f>Clean_Data[[#This Row],[Revenue_EUR]]/Clean_Data[[#This Row],[Revenue_Target_EUR]]</f>
        <v>1.0561515576006111</v>
      </c>
      <c r="U391" s="19">
        <f>Clean_Data[[#This Row],[Revenue_EUR]]/Clean_Data[[#This Row],[Market_Revenue_EUR]]</f>
        <v>0.15660941452868565</v>
      </c>
      <c r="V391" s="19">
        <f>Clean_Data[[#This Row],[Returns_Units]]/Clean_Data[[#This Row],[Units_Sold]]</f>
        <v>1.4354066985645933E-2</v>
      </c>
      <c r="W391" s="21">
        <f>Clean_Data[[#This Row],[Revenue_EUR]]/Clean_Data[[#This Row],[Marketing_Spend_EUR]]</f>
        <v>40.789023430445532</v>
      </c>
    </row>
    <row r="392" spans="1:23">
      <c r="A392" s="17">
        <v>45047</v>
      </c>
      <c r="B392">
        <v>2023</v>
      </c>
      <c r="C392" s="16" t="s">
        <v>96</v>
      </c>
      <c r="D392" s="16" t="s">
        <v>89</v>
      </c>
      <c r="E392" s="16" t="s">
        <v>85</v>
      </c>
      <c r="F392" s="16" t="s">
        <v>82</v>
      </c>
      <c r="G392" s="16" t="s">
        <v>80</v>
      </c>
      <c r="H392">
        <v>42393.16</v>
      </c>
      <c r="I392">
        <v>38883.67</v>
      </c>
      <c r="J392">
        <v>303</v>
      </c>
      <c r="K392">
        <v>283</v>
      </c>
      <c r="L392">
        <v>27137.96</v>
      </c>
      <c r="M392">
        <v>2403.15</v>
      </c>
      <c r="N392">
        <v>365645.07</v>
      </c>
      <c r="O392">
        <v>2938</v>
      </c>
      <c r="P392">
        <v>2</v>
      </c>
      <c r="Q392">
        <v>2</v>
      </c>
      <c r="R392" s="25">
        <f>Clean_Data[[#This Row],[Revenue_EUR]]/Clean_Data[[#This Row],[Units_Sold]]</f>
        <v>139.91141914191419</v>
      </c>
      <c r="S392" s="19">
        <f>Clean_Data[[#This Row],[Gross_Profit_EUR]]/Clean_Data[[#This Row],[Revenue_EUR]]</f>
        <v>0.64014949581489078</v>
      </c>
      <c r="T392" s="19">
        <f>Clean_Data[[#This Row],[Revenue_EUR]]/Clean_Data[[#This Row],[Revenue_Target_EUR]]</f>
        <v>1.0902561409455436</v>
      </c>
      <c r="U392" s="19">
        <f>Clean_Data[[#This Row],[Revenue_EUR]]/Clean_Data[[#This Row],[Market_Revenue_EUR]]</f>
        <v>0.1159407400187291</v>
      </c>
      <c r="V392" s="19">
        <f>Clean_Data[[#This Row],[Returns_Units]]/Clean_Data[[#This Row],[Units_Sold]]</f>
        <v>6.6006600660066007E-3</v>
      </c>
      <c r="W392" s="21">
        <f>Clean_Data[[#This Row],[Revenue_EUR]]/Clean_Data[[#This Row],[Marketing_Spend_EUR]]</f>
        <v>17.640663296090548</v>
      </c>
    </row>
    <row r="393" spans="1:23">
      <c r="A393" s="17">
        <v>45047</v>
      </c>
      <c r="B393">
        <v>2023</v>
      </c>
      <c r="C393" s="16" t="s">
        <v>96</v>
      </c>
      <c r="D393" s="16" t="s">
        <v>89</v>
      </c>
      <c r="E393" s="16" t="s">
        <v>85</v>
      </c>
      <c r="F393" s="16" t="s">
        <v>82</v>
      </c>
      <c r="G393" s="16" t="s">
        <v>81</v>
      </c>
      <c r="H393">
        <v>82133.08</v>
      </c>
      <c r="I393">
        <v>79543.02</v>
      </c>
      <c r="J393">
        <v>714</v>
      </c>
      <c r="K393">
        <v>701</v>
      </c>
      <c r="L393">
        <v>47521.24</v>
      </c>
      <c r="M393">
        <v>2468.1</v>
      </c>
      <c r="N393">
        <v>555391.61</v>
      </c>
      <c r="O393">
        <v>5454</v>
      </c>
      <c r="P393">
        <v>5</v>
      </c>
      <c r="Q393">
        <v>9</v>
      </c>
      <c r="R393" s="25">
        <f>Clean_Data[[#This Row],[Revenue_EUR]]/Clean_Data[[#This Row],[Units_Sold]]</f>
        <v>115.03232492997199</v>
      </c>
      <c r="S393" s="19">
        <f>Clean_Data[[#This Row],[Gross_Profit_EUR]]/Clean_Data[[#This Row],[Revenue_EUR]]</f>
        <v>0.57858831058082805</v>
      </c>
      <c r="T393" s="19">
        <f>Clean_Data[[#This Row],[Revenue_EUR]]/Clean_Data[[#This Row],[Revenue_Target_EUR]]</f>
        <v>1.0325617508613578</v>
      </c>
      <c r="U393" s="19">
        <f>Clean_Data[[#This Row],[Revenue_EUR]]/Clean_Data[[#This Row],[Market_Revenue_EUR]]</f>
        <v>0.1478831846235488</v>
      </c>
      <c r="V393" s="19">
        <f>Clean_Data[[#This Row],[Returns_Units]]/Clean_Data[[#This Row],[Units_Sold]]</f>
        <v>1.2605042016806723E-2</v>
      </c>
      <c r="W393" s="21">
        <f>Clean_Data[[#This Row],[Revenue_EUR]]/Clean_Data[[#This Row],[Marketing_Spend_EUR]]</f>
        <v>33.277857461204981</v>
      </c>
    </row>
    <row r="394" spans="1:23">
      <c r="A394" s="17">
        <v>45047</v>
      </c>
      <c r="B394">
        <v>2023</v>
      </c>
      <c r="C394" s="16" t="s">
        <v>96</v>
      </c>
      <c r="D394" s="16" t="s">
        <v>89</v>
      </c>
      <c r="E394" s="16" t="s">
        <v>85</v>
      </c>
      <c r="F394" s="16" t="s">
        <v>83</v>
      </c>
      <c r="G394" s="16" t="s">
        <v>78</v>
      </c>
      <c r="H394">
        <v>20247.47</v>
      </c>
      <c r="I394">
        <v>20400.07</v>
      </c>
      <c r="J394">
        <v>281</v>
      </c>
      <c r="K394">
        <v>283</v>
      </c>
      <c r="L394">
        <v>9638.9599999999991</v>
      </c>
      <c r="M394">
        <v>373.18</v>
      </c>
      <c r="N394">
        <v>209451.92</v>
      </c>
      <c r="O394">
        <v>3043</v>
      </c>
      <c r="P394">
        <v>1</v>
      </c>
      <c r="Q394">
        <v>4</v>
      </c>
      <c r="R394" s="25">
        <f>Clean_Data[[#This Row],[Revenue_EUR]]/Clean_Data[[#This Row],[Units_Sold]]</f>
        <v>72.055053380782923</v>
      </c>
      <c r="S394" s="19">
        <f>Clean_Data[[#This Row],[Gross_Profit_EUR]]/Clean_Data[[#This Row],[Revenue_EUR]]</f>
        <v>0.47605750249290396</v>
      </c>
      <c r="T394" s="19">
        <f>Clean_Data[[#This Row],[Revenue_EUR]]/Clean_Data[[#This Row],[Revenue_Target_EUR]]</f>
        <v>0.99251963351106154</v>
      </c>
      <c r="U394" s="19">
        <f>Clean_Data[[#This Row],[Revenue_EUR]]/Clean_Data[[#This Row],[Market_Revenue_EUR]]</f>
        <v>9.6668820223753504E-2</v>
      </c>
      <c r="V394" s="19">
        <f>Clean_Data[[#This Row],[Returns_Units]]/Clean_Data[[#This Row],[Units_Sold]]</f>
        <v>1.4234875444839857E-2</v>
      </c>
      <c r="W394" s="21">
        <f>Clean_Data[[#This Row],[Revenue_EUR]]/Clean_Data[[#This Row],[Marketing_Spend_EUR]]</f>
        <v>54.256578594780002</v>
      </c>
    </row>
    <row r="395" spans="1:23">
      <c r="A395" s="17">
        <v>45047</v>
      </c>
      <c r="B395">
        <v>2023</v>
      </c>
      <c r="C395" s="16" t="s">
        <v>96</v>
      </c>
      <c r="D395" s="16" t="s">
        <v>89</v>
      </c>
      <c r="E395" s="16" t="s">
        <v>85</v>
      </c>
      <c r="F395" s="16" t="s">
        <v>83</v>
      </c>
      <c r="G395" s="16" t="s">
        <v>79</v>
      </c>
      <c r="H395">
        <v>18828.14</v>
      </c>
      <c r="I395">
        <v>18204.830000000002</v>
      </c>
      <c r="J395">
        <v>108</v>
      </c>
      <c r="K395">
        <v>106</v>
      </c>
      <c r="L395">
        <v>10541.63</v>
      </c>
      <c r="M395">
        <v>514.42999999999995</v>
      </c>
      <c r="N395">
        <v>164553.60000000001</v>
      </c>
      <c r="O395">
        <v>1049</v>
      </c>
      <c r="P395">
        <v>1</v>
      </c>
      <c r="Q395">
        <v>1</v>
      </c>
      <c r="R395" s="25">
        <f>Clean_Data[[#This Row],[Revenue_EUR]]/Clean_Data[[#This Row],[Units_Sold]]</f>
        <v>174.33462962962963</v>
      </c>
      <c r="S395" s="19">
        <f>Clean_Data[[#This Row],[Gross_Profit_EUR]]/Clean_Data[[#This Row],[Revenue_EUR]]</f>
        <v>0.55988695643860731</v>
      </c>
      <c r="T395" s="19">
        <f>Clean_Data[[#This Row],[Revenue_EUR]]/Clean_Data[[#This Row],[Revenue_Target_EUR]]</f>
        <v>1.0342387157693864</v>
      </c>
      <c r="U395" s="19">
        <f>Clean_Data[[#This Row],[Revenue_EUR]]/Clean_Data[[#This Row],[Market_Revenue_EUR]]</f>
        <v>0.11441949613985959</v>
      </c>
      <c r="V395" s="19">
        <f>Clean_Data[[#This Row],[Returns_Units]]/Clean_Data[[#This Row],[Units_Sold]]</f>
        <v>9.2592592592592587E-3</v>
      </c>
      <c r="W395" s="21">
        <f>Clean_Data[[#This Row],[Revenue_EUR]]/Clean_Data[[#This Row],[Marketing_Spend_EUR]]</f>
        <v>36.600003887798145</v>
      </c>
    </row>
    <row r="396" spans="1:23">
      <c r="A396" s="17">
        <v>45047</v>
      </c>
      <c r="B396">
        <v>2023</v>
      </c>
      <c r="C396" s="16" t="s">
        <v>96</v>
      </c>
      <c r="D396" s="16" t="s">
        <v>89</v>
      </c>
      <c r="E396" s="16" t="s">
        <v>85</v>
      </c>
      <c r="F396" s="16" t="s">
        <v>83</v>
      </c>
      <c r="G396" s="16" t="s">
        <v>80</v>
      </c>
      <c r="H396">
        <v>4445.91</v>
      </c>
      <c r="I396">
        <v>4363.4799999999996</v>
      </c>
      <c r="J396">
        <v>32</v>
      </c>
      <c r="K396">
        <v>32</v>
      </c>
      <c r="L396">
        <v>2599.35</v>
      </c>
      <c r="M396">
        <v>225.3</v>
      </c>
      <c r="N396">
        <v>49533.03</v>
      </c>
      <c r="O396">
        <v>382</v>
      </c>
      <c r="P396">
        <v>0</v>
      </c>
      <c r="Q396">
        <v>1</v>
      </c>
      <c r="R396" s="25">
        <f>Clean_Data[[#This Row],[Revenue_EUR]]/Clean_Data[[#This Row],[Units_Sold]]</f>
        <v>138.9346875</v>
      </c>
      <c r="S396" s="19">
        <f>Clean_Data[[#This Row],[Gross_Profit_EUR]]/Clean_Data[[#This Row],[Revenue_EUR]]</f>
        <v>0.58466095804908336</v>
      </c>
      <c r="T396" s="19">
        <f>Clean_Data[[#This Row],[Revenue_EUR]]/Clean_Data[[#This Row],[Revenue_Target_EUR]]</f>
        <v>1.0188908852567218</v>
      </c>
      <c r="U396" s="19">
        <f>Clean_Data[[#This Row],[Revenue_EUR]]/Clean_Data[[#This Row],[Market_Revenue_EUR]]</f>
        <v>8.9756471590774878E-2</v>
      </c>
      <c r="V396" s="19">
        <f>Clean_Data[[#This Row],[Returns_Units]]/Clean_Data[[#This Row],[Units_Sold]]</f>
        <v>3.125E-2</v>
      </c>
      <c r="W396" s="21">
        <f>Clean_Data[[#This Row],[Revenue_EUR]]/Clean_Data[[#This Row],[Marketing_Spend_EUR]]</f>
        <v>19.733288948069241</v>
      </c>
    </row>
    <row r="397" spans="1:23">
      <c r="A397" s="17">
        <v>45047</v>
      </c>
      <c r="B397">
        <v>2023</v>
      </c>
      <c r="C397" s="16" t="s">
        <v>96</v>
      </c>
      <c r="D397" s="16" t="s">
        <v>89</v>
      </c>
      <c r="E397" s="16" t="s">
        <v>85</v>
      </c>
      <c r="F397" s="16" t="s">
        <v>83</v>
      </c>
      <c r="G397" s="16" t="s">
        <v>81</v>
      </c>
      <c r="H397">
        <v>8425.08</v>
      </c>
      <c r="I397">
        <v>8205.64</v>
      </c>
      <c r="J397">
        <v>73</v>
      </c>
      <c r="K397">
        <v>72</v>
      </c>
      <c r="L397">
        <v>4396.1000000000004</v>
      </c>
      <c r="M397">
        <v>248.43</v>
      </c>
      <c r="N397">
        <v>78222.289999999994</v>
      </c>
      <c r="O397">
        <v>735</v>
      </c>
      <c r="P397">
        <v>0</v>
      </c>
      <c r="Q397">
        <v>2</v>
      </c>
      <c r="R397" s="25">
        <f>Clean_Data[[#This Row],[Revenue_EUR]]/Clean_Data[[#This Row],[Units_Sold]]</f>
        <v>115.41205479452054</v>
      </c>
      <c r="S397" s="19">
        <f>Clean_Data[[#This Row],[Gross_Profit_EUR]]/Clean_Data[[#This Row],[Revenue_EUR]]</f>
        <v>0.52178733020932744</v>
      </c>
      <c r="T397" s="19">
        <f>Clean_Data[[#This Row],[Revenue_EUR]]/Clean_Data[[#This Row],[Revenue_Target_EUR]]</f>
        <v>1.0267425819314522</v>
      </c>
      <c r="U397" s="19">
        <f>Clean_Data[[#This Row],[Revenue_EUR]]/Clean_Data[[#This Row],[Market_Revenue_EUR]]</f>
        <v>0.10770689531078674</v>
      </c>
      <c r="V397" s="19">
        <f>Clean_Data[[#This Row],[Returns_Units]]/Clean_Data[[#This Row],[Units_Sold]]</f>
        <v>2.7397260273972601E-2</v>
      </c>
      <c r="W397" s="21">
        <f>Clean_Data[[#This Row],[Revenue_EUR]]/Clean_Data[[#This Row],[Marketing_Spend_EUR]]</f>
        <v>33.913295495713079</v>
      </c>
    </row>
    <row r="398" spans="1:23">
      <c r="A398" s="17">
        <v>45047</v>
      </c>
      <c r="B398">
        <v>2023</v>
      </c>
      <c r="C398" s="16" t="s">
        <v>96</v>
      </c>
      <c r="D398" s="16" t="s">
        <v>90</v>
      </c>
      <c r="E398" s="16" t="s">
        <v>91</v>
      </c>
      <c r="F398" s="16" t="s">
        <v>77</v>
      </c>
      <c r="G398" s="16" t="s">
        <v>78</v>
      </c>
      <c r="H398">
        <v>204194.96</v>
      </c>
      <c r="I398">
        <v>207204.79</v>
      </c>
      <c r="J398">
        <v>2836</v>
      </c>
      <c r="K398">
        <v>2906</v>
      </c>
      <c r="L398">
        <v>113418.94</v>
      </c>
      <c r="M398">
        <v>3674.65</v>
      </c>
      <c r="N398">
        <v>2169153.14</v>
      </c>
      <c r="O398">
        <v>32454</v>
      </c>
      <c r="P398">
        <v>11</v>
      </c>
      <c r="Q398">
        <v>56</v>
      </c>
      <c r="R398" s="25">
        <f>Clean_Data[[#This Row],[Revenue_EUR]]/Clean_Data[[#This Row],[Units_Sold]]</f>
        <v>72.001043723554304</v>
      </c>
      <c r="S398" s="19">
        <f>Clean_Data[[#This Row],[Gross_Profit_EUR]]/Clean_Data[[#This Row],[Revenue_EUR]]</f>
        <v>0.55544436552204823</v>
      </c>
      <c r="T398" s="19">
        <f>Clean_Data[[#This Row],[Revenue_EUR]]/Clean_Data[[#This Row],[Revenue_Target_EUR]]</f>
        <v>0.98547412924189626</v>
      </c>
      <c r="U398" s="19">
        <f>Clean_Data[[#This Row],[Revenue_EUR]]/Clean_Data[[#This Row],[Market_Revenue_EUR]]</f>
        <v>9.4135797161836149E-2</v>
      </c>
      <c r="V398" s="19">
        <f>Clean_Data[[#This Row],[Returns_Units]]/Clean_Data[[#This Row],[Units_Sold]]</f>
        <v>1.9746121297602257E-2</v>
      </c>
      <c r="W398" s="21">
        <f>Clean_Data[[#This Row],[Revenue_EUR]]/Clean_Data[[#This Row],[Marketing_Spend_EUR]]</f>
        <v>55.568546664308165</v>
      </c>
    </row>
    <row r="399" spans="1:23">
      <c r="A399" s="17">
        <v>45047</v>
      </c>
      <c r="B399">
        <v>2023</v>
      </c>
      <c r="C399" s="16" t="s">
        <v>96</v>
      </c>
      <c r="D399" s="16" t="s">
        <v>90</v>
      </c>
      <c r="E399" s="16" t="s">
        <v>91</v>
      </c>
      <c r="F399" s="16" t="s">
        <v>77</v>
      </c>
      <c r="G399" s="16" t="s">
        <v>79</v>
      </c>
      <c r="H399">
        <v>189485.24</v>
      </c>
      <c r="I399">
        <v>173764.61</v>
      </c>
      <c r="J399">
        <v>1083</v>
      </c>
      <c r="K399">
        <v>984</v>
      </c>
      <c r="L399">
        <v>122948.46</v>
      </c>
      <c r="M399">
        <v>4811.5600000000004</v>
      </c>
      <c r="N399">
        <v>1684121.94</v>
      </c>
      <c r="O399">
        <v>9939</v>
      </c>
      <c r="P399">
        <v>8</v>
      </c>
      <c r="Q399">
        <v>18</v>
      </c>
      <c r="R399" s="25">
        <f>Clean_Data[[#This Row],[Revenue_EUR]]/Clean_Data[[#This Row],[Units_Sold]]</f>
        <v>174.96328716528163</v>
      </c>
      <c r="S399" s="19">
        <f>Clean_Data[[#This Row],[Gross_Profit_EUR]]/Clean_Data[[#This Row],[Revenue_EUR]]</f>
        <v>0.64885507704980083</v>
      </c>
      <c r="T399" s="19">
        <f>Clean_Data[[#This Row],[Revenue_EUR]]/Clean_Data[[#This Row],[Revenue_Target_EUR]]</f>
        <v>1.0904708386822841</v>
      </c>
      <c r="U399" s="19">
        <f>Clean_Data[[#This Row],[Revenue_EUR]]/Clean_Data[[#This Row],[Market_Revenue_EUR]]</f>
        <v>0.11251277921122504</v>
      </c>
      <c r="V399" s="19">
        <f>Clean_Data[[#This Row],[Returns_Units]]/Clean_Data[[#This Row],[Units_Sold]]</f>
        <v>1.662049861495845E-2</v>
      </c>
      <c r="W399" s="21">
        <f>Clean_Data[[#This Row],[Revenue_EUR]]/Clean_Data[[#This Row],[Marketing_Spend_EUR]]</f>
        <v>39.381248493212176</v>
      </c>
    </row>
    <row r="400" spans="1:23">
      <c r="A400" s="17">
        <v>45047</v>
      </c>
      <c r="B400">
        <v>2023</v>
      </c>
      <c r="C400" s="16" t="s">
        <v>96</v>
      </c>
      <c r="D400" s="16" t="s">
        <v>90</v>
      </c>
      <c r="E400" s="16" t="s">
        <v>91</v>
      </c>
      <c r="F400" s="16" t="s">
        <v>77</v>
      </c>
      <c r="G400" s="16" t="s">
        <v>80</v>
      </c>
      <c r="H400">
        <v>45261.49</v>
      </c>
      <c r="I400">
        <v>40901.75</v>
      </c>
      <c r="J400">
        <v>323</v>
      </c>
      <c r="K400">
        <v>287</v>
      </c>
      <c r="L400">
        <v>31514.400000000001</v>
      </c>
      <c r="M400">
        <v>2696.45</v>
      </c>
      <c r="N400">
        <v>510167.69</v>
      </c>
      <c r="O400">
        <v>3938</v>
      </c>
      <c r="P400">
        <v>3</v>
      </c>
      <c r="Q400">
        <v>7</v>
      </c>
      <c r="R400" s="25">
        <f>Clean_Data[[#This Row],[Revenue_EUR]]/Clean_Data[[#This Row],[Units_Sold]]</f>
        <v>140.12845201238389</v>
      </c>
      <c r="S400" s="19">
        <f>Clean_Data[[#This Row],[Gross_Profit_EUR]]/Clean_Data[[#This Row],[Revenue_EUR]]</f>
        <v>0.69627402898137036</v>
      </c>
      <c r="T400" s="19">
        <f>Clean_Data[[#This Row],[Revenue_EUR]]/Clean_Data[[#This Row],[Revenue_Target_EUR]]</f>
        <v>1.106590549304125</v>
      </c>
      <c r="U400" s="19">
        <f>Clean_Data[[#This Row],[Revenue_EUR]]/Clean_Data[[#This Row],[Market_Revenue_EUR]]</f>
        <v>8.8718848502538444E-2</v>
      </c>
      <c r="V400" s="19">
        <f>Clean_Data[[#This Row],[Returns_Units]]/Clean_Data[[#This Row],[Units_Sold]]</f>
        <v>2.1671826625386997E-2</v>
      </c>
      <c r="W400" s="21">
        <f>Clean_Data[[#This Row],[Revenue_EUR]]/Clean_Data[[#This Row],[Marketing_Spend_EUR]]</f>
        <v>16.785584750319867</v>
      </c>
    </row>
    <row r="401" spans="1:23">
      <c r="A401" s="17">
        <v>45047</v>
      </c>
      <c r="B401">
        <v>2023</v>
      </c>
      <c r="C401" s="16" t="s">
        <v>96</v>
      </c>
      <c r="D401" s="16" t="s">
        <v>90</v>
      </c>
      <c r="E401" s="16" t="s">
        <v>91</v>
      </c>
      <c r="F401" s="16" t="s">
        <v>77</v>
      </c>
      <c r="G401" s="16" t="s">
        <v>81</v>
      </c>
      <c r="H401">
        <v>70826.149999999994</v>
      </c>
      <c r="I401">
        <v>65614.78</v>
      </c>
      <c r="J401">
        <v>616</v>
      </c>
      <c r="K401">
        <v>560</v>
      </c>
      <c r="L401">
        <v>44460.71</v>
      </c>
      <c r="M401">
        <v>2230.36</v>
      </c>
      <c r="N401">
        <v>742562.36</v>
      </c>
      <c r="O401">
        <v>6632</v>
      </c>
      <c r="P401">
        <v>4</v>
      </c>
      <c r="Q401">
        <v>11</v>
      </c>
      <c r="R401" s="25">
        <f>Clean_Data[[#This Row],[Revenue_EUR]]/Clean_Data[[#This Row],[Units_Sold]]</f>
        <v>114.97751623376622</v>
      </c>
      <c r="S401" s="19">
        <f>Clean_Data[[#This Row],[Gross_Profit_EUR]]/Clean_Data[[#This Row],[Revenue_EUR]]</f>
        <v>0.62774427241915598</v>
      </c>
      <c r="T401" s="19">
        <f>Clean_Data[[#This Row],[Revenue_EUR]]/Clean_Data[[#This Row],[Revenue_Target_EUR]]</f>
        <v>1.0794237213018163</v>
      </c>
      <c r="U401" s="19">
        <f>Clean_Data[[#This Row],[Revenue_EUR]]/Clean_Data[[#This Row],[Market_Revenue_EUR]]</f>
        <v>9.5380743510888433E-2</v>
      </c>
      <c r="V401" s="19">
        <f>Clean_Data[[#This Row],[Returns_Units]]/Clean_Data[[#This Row],[Units_Sold]]</f>
        <v>1.7857142857142856E-2</v>
      </c>
      <c r="W401" s="21">
        <f>Clean_Data[[#This Row],[Revenue_EUR]]/Clean_Data[[#This Row],[Marketing_Spend_EUR]]</f>
        <v>31.755478936135866</v>
      </c>
    </row>
    <row r="402" spans="1:23">
      <c r="A402" s="17">
        <v>45047</v>
      </c>
      <c r="B402">
        <v>2023</v>
      </c>
      <c r="C402" s="16" t="s">
        <v>96</v>
      </c>
      <c r="D402" s="16" t="s">
        <v>90</v>
      </c>
      <c r="E402" s="16" t="s">
        <v>91</v>
      </c>
      <c r="F402" s="16" t="s">
        <v>82</v>
      </c>
      <c r="G402" s="16" t="s">
        <v>78</v>
      </c>
      <c r="H402">
        <v>159657.07</v>
      </c>
      <c r="I402">
        <v>160778.23000000001</v>
      </c>
      <c r="J402">
        <v>2217</v>
      </c>
      <c r="K402">
        <v>2250</v>
      </c>
      <c r="L402">
        <v>83939.89</v>
      </c>
      <c r="M402">
        <v>2753.46</v>
      </c>
      <c r="N402">
        <v>1948247.52</v>
      </c>
      <c r="O402">
        <v>27729</v>
      </c>
      <c r="P402">
        <v>9</v>
      </c>
      <c r="Q402">
        <v>38</v>
      </c>
      <c r="R402" s="25">
        <f>Clean_Data[[#This Row],[Revenue_EUR]]/Clean_Data[[#This Row],[Units_Sold]]</f>
        <v>72.014916553901671</v>
      </c>
      <c r="S402" s="19">
        <f>Clean_Data[[#This Row],[Gross_Profit_EUR]]/Clean_Data[[#This Row],[Revenue_EUR]]</f>
        <v>0.52575116153641044</v>
      </c>
      <c r="T402" s="19">
        <f>Clean_Data[[#This Row],[Revenue_EUR]]/Clean_Data[[#This Row],[Revenue_Target_EUR]]</f>
        <v>0.99302666785173588</v>
      </c>
      <c r="U402" s="19">
        <f>Clean_Data[[#This Row],[Revenue_EUR]]/Clean_Data[[#This Row],[Market_Revenue_EUR]]</f>
        <v>8.1949068771302744E-2</v>
      </c>
      <c r="V402" s="19">
        <f>Clean_Data[[#This Row],[Returns_Units]]/Clean_Data[[#This Row],[Units_Sold]]</f>
        <v>1.7140279657194408E-2</v>
      </c>
      <c r="W402" s="21">
        <f>Clean_Data[[#This Row],[Revenue_EUR]]/Clean_Data[[#This Row],[Marketing_Spend_EUR]]</f>
        <v>57.984161745585553</v>
      </c>
    </row>
    <row r="403" spans="1:23">
      <c r="A403" s="17">
        <v>45047</v>
      </c>
      <c r="B403">
        <v>2023</v>
      </c>
      <c r="C403" s="16" t="s">
        <v>96</v>
      </c>
      <c r="D403" s="16" t="s">
        <v>90</v>
      </c>
      <c r="E403" s="16" t="s">
        <v>91</v>
      </c>
      <c r="F403" s="16" t="s">
        <v>82</v>
      </c>
      <c r="G403" s="16" t="s">
        <v>79</v>
      </c>
      <c r="H403">
        <v>158151.17000000001</v>
      </c>
      <c r="I403">
        <v>147858.57999999999</v>
      </c>
      <c r="J403">
        <v>904</v>
      </c>
      <c r="K403">
        <v>841</v>
      </c>
      <c r="L403">
        <v>96131.199999999997</v>
      </c>
      <c r="M403">
        <v>3649.66</v>
      </c>
      <c r="N403">
        <v>1515171.79</v>
      </c>
      <c r="O403">
        <v>9393</v>
      </c>
      <c r="P403">
        <v>8</v>
      </c>
      <c r="Q403">
        <v>16</v>
      </c>
      <c r="R403" s="25">
        <f>Clean_Data[[#This Row],[Revenue_EUR]]/Clean_Data[[#This Row],[Units_Sold]]</f>
        <v>174.94598451327434</v>
      </c>
      <c r="S403" s="19">
        <f>Clean_Data[[#This Row],[Gross_Profit_EUR]]/Clean_Data[[#This Row],[Revenue_EUR]]</f>
        <v>0.60784374848444045</v>
      </c>
      <c r="T403" s="19">
        <f>Clean_Data[[#This Row],[Revenue_EUR]]/Clean_Data[[#This Row],[Revenue_Target_EUR]]</f>
        <v>1.069611043200875</v>
      </c>
      <c r="U403" s="19">
        <f>Clean_Data[[#This Row],[Revenue_EUR]]/Clean_Data[[#This Row],[Market_Revenue_EUR]]</f>
        <v>0.10437837547120647</v>
      </c>
      <c r="V403" s="19">
        <f>Clean_Data[[#This Row],[Returns_Units]]/Clean_Data[[#This Row],[Units_Sold]]</f>
        <v>1.7699115044247787E-2</v>
      </c>
      <c r="W403" s="21">
        <f>Clean_Data[[#This Row],[Revenue_EUR]]/Clean_Data[[#This Row],[Marketing_Spend_EUR]]</f>
        <v>43.333124181430605</v>
      </c>
    </row>
    <row r="404" spans="1:23">
      <c r="A404" s="17">
        <v>45047</v>
      </c>
      <c r="B404">
        <v>2023</v>
      </c>
      <c r="C404" s="16" t="s">
        <v>96</v>
      </c>
      <c r="D404" s="16" t="s">
        <v>90</v>
      </c>
      <c r="E404" s="16" t="s">
        <v>91</v>
      </c>
      <c r="F404" s="16" t="s">
        <v>82</v>
      </c>
      <c r="G404" s="16" t="s">
        <v>80</v>
      </c>
      <c r="H404">
        <v>41750.01</v>
      </c>
      <c r="I404">
        <v>39525.08</v>
      </c>
      <c r="J404">
        <v>298</v>
      </c>
      <c r="K404">
        <v>280</v>
      </c>
      <c r="L404">
        <v>26556.7</v>
      </c>
      <c r="M404">
        <v>2455.75</v>
      </c>
      <c r="N404">
        <v>468101.74</v>
      </c>
      <c r="O404">
        <v>3531</v>
      </c>
      <c r="P404">
        <v>2</v>
      </c>
      <c r="Q404">
        <v>3</v>
      </c>
      <c r="R404" s="25">
        <f>Clean_Data[[#This Row],[Revenue_EUR]]/Clean_Data[[#This Row],[Units_Sold]]</f>
        <v>140.10070469798657</v>
      </c>
      <c r="S404" s="19">
        <f>Clean_Data[[#This Row],[Gross_Profit_EUR]]/Clean_Data[[#This Row],[Revenue_EUR]]</f>
        <v>0.63608847039797112</v>
      </c>
      <c r="T404" s="19">
        <f>Clean_Data[[#This Row],[Revenue_EUR]]/Clean_Data[[#This Row],[Revenue_Target_EUR]]</f>
        <v>1.0562916001688043</v>
      </c>
      <c r="U404" s="19">
        <f>Clean_Data[[#This Row],[Revenue_EUR]]/Clean_Data[[#This Row],[Market_Revenue_EUR]]</f>
        <v>8.919003377342713E-2</v>
      </c>
      <c r="V404" s="19">
        <f>Clean_Data[[#This Row],[Returns_Units]]/Clean_Data[[#This Row],[Units_Sold]]</f>
        <v>1.0067114093959731E-2</v>
      </c>
      <c r="W404" s="21">
        <f>Clean_Data[[#This Row],[Revenue_EUR]]/Clean_Data[[#This Row],[Marketing_Spend_EUR]]</f>
        <v>17.000920289117378</v>
      </c>
    </row>
    <row r="405" spans="1:23">
      <c r="A405" s="17">
        <v>45047</v>
      </c>
      <c r="B405">
        <v>2023</v>
      </c>
      <c r="C405" s="16" t="s">
        <v>96</v>
      </c>
      <c r="D405" s="16" t="s">
        <v>90</v>
      </c>
      <c r="E405" s="16" t="s">
        <v>91</v>
      </c>
      <c r="F405" s="16" t="s">
        <v>82</v>
      </c>
      <c r="G405" s="16" t="s">
        <v>81</v>
      </c>
      <c r="H405">
        <v>63538.879999999997</v>
      </c>
      <c r="I405">
        <v>58582.55</v>
      </c>
      <c r="J405">
        <v>553</v>
      </c>
      <c r="K405">
        <v>502</v>
      </c>
      <c r="L405">
        <v>36603.47</v>
      </c>
      <c r="M405">
        <v>1824.82</v>
      </c>
      <c r="N405">
        <v>671970.63</v>
      </c>
      <c r="O405">
        <v>6116</v>
      </c>
      <c r="P405">
        <v>3</v>
      </c>
      <c r="Q405">
        <v>7</v>
      </c>
      <c r="R405" s="25">
        <f>Clean_Data[[#This Row],[Revenue_EUR]]/Clean_Data[[#This Row],[Units_Sold]]</f>
        <v>114.8985171790235</v>
      </c>
      <c r="S405" s="19">
        <f>Clean_Data[[#This Row],[Gross_Profit_EUR]]/Clean_Data[[#This Row],[Revenue_EUR]]</f>
        <v>0.57607987424392759</v>
      </c>
      <c r="T405" s="19">
        <f>Clean_Data[[#This Row],[Revenue_EUR]]/Clean_Data[[#This Row],[Revenue_Target_EUR]]</f>
        <v>1.0846042038115444</v>
      </c>
      <c r="U405" s="19">
        <f>Clean_Data[[#This Row],[Revenue_EUR]]/Clean_Data[[#This Row],[Market_Revenue_EUR]]</f>
        <v>9.4556037367287904E-2</v>
      </c>
      <c r="V405" s="19">
        <f>Clean_Data[[#This Row],[Returns_Units]]/Clean_Data[[#This Row],[Units_Sold]]</f>
        <v>1.2658227848101266E-2</v>
      </c>
      <c r="W405" s="21">
        <f>Clean_Data[[#This Row],[Revenue_EUR]]/Clean_Data[[#This Row],[Marketing_Spend_EUR]]</f>
        <v>34.819258885807912</v>
      </c>
    </row>
    <row r="406" spans="1:23">
      <c r="A406" s="17">
        <v>45047</v>
      </c>
      <c r="B406">
        <v>2023</v>
      </c>
      <c r="C406" s="16" t="s">
        <v>96</v>
      </c>
      <c r="D406" s="16" t="s">
        <v>90</v>
      </c>
      <c r="E406" s="16" t="s">
        <v>91</v>
      </c>
      <c r="F406" s="16" t="s">
        <v>83</v>
      </c>
      <c r="G406" s="16" t="s">
        <v>78</v>
      </c>
      <c r="H406">
        <v>13094.07</v>
      </c>
      <c r="I406">
        <v>12601.65</v>
      </c>
      <c r="J406">
        <v>182</v>
      </c>
      <c r="K406">
        <v>177</v>
      </c>
      <c r="L406">
        <v>6148.1</v>
      </c>
      <c r="M406">
        <v>253.04</v>
      </c>
      <c r="N406">
        <v>206185.60000000001</v>
      </c>
      <c r="O406">
        <v>3169</v>
      </c>
      <c r="P406">
        <v>1</v>
      </c>
      <c r="Q406">
        <v>4</v>
      </c>
      <c r="R406" s="25">
        <f>Clean_Data[[#This Row],[Revenue_EUR]]/Clean_Data[[#This Row],[Units_Sold]]</f>
        <v>71.945439560439553</v>
      </c>
      <c r="S406" s="19">
        <f>Clean_Data[[#This Row],[Gross_Profit_EUR]]/Clean_Data[[#This Row],[Revenue_EUR]]</f>
        <v>0.46953315508470633</v>
      </c>
      <c r="T406" s="19">
        <f>Clean_Data[[#This Row],[Revenue_EUR]]/Clean_Data[[#This Row],[Revenue_Target_EUR]]</f>
        <v>1.0390758353072811</v>
      </c>
      <c r="U406" s="19">
        <f>Clean_Data[[#This Row],[Revenue_EUR]]/Clean_Data[[#This Row],[Market_Revenue_EUR]]</f>
        <v>6.3506229339003309E-2</v>
      </c>
      <c r="V406" s="19">
        <f>Clean_Data[[#This Row],[Returns_Units]]/Clean_Data[[#This Row],[Units_Sold]]</f>
        <v>2.197802197802198E-2</v>
      </c>
      <c r="W406" s="21">
        <f>Clean_Data[[#This Row],[Revenue_EUR]]/Clean_Data[[#This Row],[Marketing_Spend_EUR]]</f>
        <v>51.747036041732535</v>
      </c>
    </row>
    <row r="407" spans="1:23">
      <c r="A407" s="17">
        <v>45047</v>
      </c>
      <c r="B407">
        <v>2023</v>
      </c>
      <c r="C407" s="16" t="s">
        <v>96</v>
      </c>
      <c r="D407" s="16" t="s">
        <v>90</v>
      </c>
      <c r="E407" s="16" t="s">
        <v>91</v>
      </c>
      <c r="F407" s="16" t="s">
        <v>83</v>
      </c>
      <c r="G407" s="16" t="s">
        <v>79</v>
      </c>
      <c r="H407">
        <v>13094.37</v>
      </c>
      <c r="I407">
        <v>12590.72</v>
      </c>
      <c r="J407">
        <v>75</v>
      </c>
      <c r="K407">
        <v>73</v>
      </c>
      <c r="L407">
        <v>7213.27</v>
      </c>
      <c r="M407">
        <v>338.13</v>
      </c>
      <c r="N407">
        <v>172127.91</v>
      </c>
      <c r="O407">
        <v>1079</v>
      </c>
      <c r="P407">
        <v>1</v>
      </c>
      <c r="Q407">
        <v>3</v>
      </c>
      <c r="R407" s="25">
        <f>Clean_Data[[#This Row],[Revenue_EUR]]/Clean_Data[[#This Row],[Units_Sold]]</f>
        <v>174.5916</v>
      </c>
      <c r="S407" s="19">
        <f>Clean_Data[[#This Row],[Gross_Profit_EUR]]/Clean_Data[[#This Row],[Revenue_EUR]]</f>
        <v>0.55086804481620733</v>
      </c>
      <c r="T407" s="19">
        <f>Clean_Data[[#This Row],[Revenue_EUR]]/Clean_Data[[#This Row],[Revenue_Target_EUR]]</f>
        <v>1.0400016837797998</v>
      </c>
      <c r="U407" s="19">
        <f>Clean_Data[[#This Row],[Revenue_EUR]]/Clean_Data[[#This Row],[Market_Revenue_EUR]]</f>
        <v>7.6073485119292975E-2</v>
      </c>
      <c r="V407" s="19">
        <f>Clean_Data[[#This Row],[Returns_Units]]/Clean_Data[[#This Row],[Units_Sold]]</f>
        <v>0.04</v>
      </c>
      <c r="W407" s="21">
        <f>Clean_Data[[#This Row],[Revenue_EUR]]/Clean_Data[[#This Row],[Marketing_Spend_EUR]]</f>
        <v>38.725845089166889</v>
      </c>
    </row>
    <row r="408" spans="1:23">
      <c r="A408" s="17">
        <v>45047</v>
      </c>
      <c r="B408">
        <v>2023</v>
      </c>
      <c r="C408" s="16" t="s">
        <v>96</v>
      </c>
      <c r="D408" s="16" t="s">
        <v>90</v>
      </c>
      <c r="E408" s="16" t="s">
        <v>91</v>
      </c>
      <c r="F408" s="16" t="s">
        <v>83</v>
      </c>
      <c r="G408" s="16" t="s">
        <v>80</v>
      </c>
      <c r="H408">
        <v>2974.65</v>
      </c>
      <c r="I408">
        <v>2635.7</v>
      </c>
      <c r="J408">
        <v>21</v>
      </c>
      <c r="K408">
        <v>18</v>
      </c>
      <c r="L408">
        <v>1714.79</v>
      </c>
      <c r="M408">
        <v>167.55</v>
      </c>
      <c r="N408">
        <v>51212.67</v>
      </c>
      <c r="O408">
        <v>385</v>
      </c>
      <c r="P408">
        <v>0</v>
      </c>
      <c r="Q408">
        <v>1</v>
      </c>
      <c r="R408" s="25">
        <f>Clean_Data[[#This Row],[Revenue_EUR]]/Clean_Data[[#This Row],[Units_Sold]]</f>
        <v>141.65</v>
      </c>
      <c r="S408" s="19">
        <f>Clean_Data[[#This Row],[Gross_Profit_EUR]]/Clean_Data[[#This Row],[Revenue_EUR]]</f>
        <v>0.57646781974349925</v>
      </c>
      <c r="T408" s="19">
        <f>Clean_Data[[#This Row],[Revenue_EUR]]/Clean_Data[[#This Row],[Revenue_Target_EUR]]</f>
        <v>1.1285996130060327</v>
      </c>
      <c r="U408" s="19">
        <f>Clean_Data[[#This Row],[Revenue_EUR]]/Clean_Data[[#This Row],[Market_Revenue_EUR]]</f>
        <v>5.8084259227257636E-2</v>
      </c>
      <c r="V408" s="19">
        <f>Clean_Data[[#This Row],[Returns_Units]]/Clean_Data[[#This Row],[Units_Sold]]</f>
        <v>4.7619047619047616E-2</v>
      </c>
      <c r="W408" s="21">
        <f>Clean_Data[[#This Row],[Revenue_EUR]]/Clean_Data[[#This Row],[Marketing_Spend_EUR]]</f>
        <v>17.753804834377796</v>
      </c>
    </row>
    <row r="409" spans="1:23">
      <c r="A409" s="17">
        <v>45047</v>
      </c>
      <c r="B409">
        <v>2023</v>
      </c>
      <c r="C409" s="16" t="s">
        <v>96</v>
      </c>
      <c r="D409" s="16" t="s">
        <v>90</v>
      </c>
      <c r="E409" s="16" t="s">
        <v>91</v>
      </c>
      <c r="F409" s="16" t="s">
        <v>83</v>
      </c>
      <c r="G409" s="16" t="s">
        <v>81</v>
      </c>
      <c r="H409">
        <v>5272.68</v>
      </c>
      <c r="I409">
        <v>5038.63</v>
      </c>
      <c r="J409">
        <v>46</v>
      </c>
      <c r="K409">
        <v>43</v>
      </c>
      <c r="L409">
        <v>2787.87</v>
      </c>
      <c r="M409">
        <v>161.44999999999999</v>
      </c>
      <c r="N409">
        <v>77403.509999999995</v>
      </c>
      <c r="O409">
        <v>710</v>
      </c>
      <c r="P409">
        <v>0</v>
      </c>
      <c r="Q409">
        <v>1</v>
      </c>
      <c r="R409" s="25">
        <f>Clean_Data[[#This Row],[Revenue_EUR]]/Clean_Data[[#This Row],[Units_Sold]]</f>
        <v>114.62347826086958</v>
      </c>
      <c r="S409" s="19">
        <f>Clean_Data[[#This Row],[Gross_Profit_EUR]]/Clean_Data[[#This Row],[Revenue_EUR]]</f>
        <v>0.52873870593322558</v>
      </c>
      <c r="T409" s="19">
        <f>Clean_Data[[#This Row],[Revenue_EUR]]/Clean_Data[[#This Row],[Revenue_Target_EUR]]</f>
        <v>1.046451118657254</v>
      </c>
      <c r="U409" s="19">
        <f>Clean_Data[[#This Row],[Revenue_EUR]]/Clean_Data[[#This Row],[Market_Revenue_EUR]]</f>
        <v>6.8119391484959796E-2</v>
      </c>
      <c r="V409" s="19">
        <f>Clean_Data[[#This Row],[Returns_Units]]/Clean_Data[[#This Row],[Units_Sold]]</f>
        <v>2.1739130434782608E-2</v>
      </c>
      <c r="W409" s="21">
        <f>Clean_Data[[#This Row],[Revenue_EUR]]/Clean_Data[[#This Row],[Marketing_Spend_EUR]]</f>
        <v>32.658284298544444</v>
      </c>
    </row>
    <row r="410" spans="1:23">
      <c r="A410" s="17">
        <v>45047</v>
      </c>
      <c r="B410">
        <v>2023</v>
      </c>
      <c r="C410" s="16" t="s">
        <v>96</v>
      </c>
      <c r="D410" s="16" t="s">
        <v>92</v>
      </c>
      <c r="E410" s="16" t="s">
        <v>76</v>
      </c>
      <c r="F410" s="16" t="s">
        <v>77</v>
      </c>
      <c r="G410" s="16" t="s">
        <v>78</v>
      </c>
      <c r="H410">
        <v>194302.28</v>
      </c>
      <c r="I410">
        <v>191193.69</v>
      </c>
      <c r="J410">
        <v>2699</v>
      </c>
      <c r="K410">
        <v>2608</v>
      </c>
      <c r="L410">
        <v>109165.49</v>
      </c>
      <c r="M410">
        <v>3411.54</v>
      </c>
      <c r="N410">
        <v>1328197.1599999999</v>
      </c>
      <c r="O410">
        <v>20372</v>
      </c>
      <c r="P410">
        <v>8</v>
      </c>
      <c r="Q410">
        <v>44</v>
      </c>
      <c r="R410" s="25">
        <f>Clean_Data[[#This Row],[Revenue_EUR]]/Clean_Data[[#This Row],[Units_Sold]]</f>
        <v>71.990470544646172</v>
      </c>
      <c r="S410" s="19">
        <f>Clean_Data[[#This Row],[Gross_Profit_EUR]]/Clean_Data[[#This Row],[Revenue_EUR]]</f>
        <v>0.56183329397884574</v>
      </c>
      <c r="T410" s="19">
        <f>Clean_Data[[#This Row],[Revenue_EUR]]/Clean_Data[[#This Row],[Revenue_Target_EUR]]</f>
        <v>1.0162588524757277</v>
      </c>
      <c r="U410" s="19">
        <f>Clean_Data[[#This Row],[Revenue_EUR]]/Clean_Data[[#This Row],[Market_Revenue_EUR]]</f>
        <v>0.14629023901843008</v>
      </c>
      <c r="V410" s="19">
        <f>Clean_Data[[#This Row],[Returns_Units]]/Clean_Data[[#This Row],[Units_Sold]]</f>
        <v>1.6302334197851057E-2</v>
      </c>
      <c r="W410" s="21">
        <f>Clean_Data[[#This Row],[Revenue_EUR]]/Clean_Data[[#This Row],[Marketing_Spend_EUR]]</f>
        <v>56.954419411761258</v>
      </c>
    </row>
    <row r="411" spans="1:23">
      <c r="A411" s="17">
        <v>45047</v>
      </c>
      <c r="B411">
        <v>2023</v>
      </c>
      <c r="C411" s="16" t="s">
        <v>96</v>
      </c>
      <c r="D411" s="16" t="s">
        <v>92</v>
      </c>
      <c r="E411" s="16" t="s">
        <v>76</v>
      </c>
      <c r="F411" s="16" t="s">
        <v>77</v>
      </c>
      <c r="G411" s="16" t="s">
        <v>79</v>
      </c>
      <c r="H411">
        <v>197763.19</v>
      </c>
      <c r="I411">
        <v>187794.88</v>
      </c>
      <c r="J411">
        <v>1130</v>
      </c>
      <c r="K411">
        <v>1078</v>
      </c>
      <c r="L411">
        <v>128232.59</v>
      </c>
      <c r="M411">
        <v>4601.66</v>
      </c>
      <c r="N411">
        <v>1055878.92</v>
      </c>
      <c r="O411">
        <v>6377</v>
      </c>
      <c r="P411">
        <v>11</v>
      </c>
      <c r="Q411">
        <v>19</v>
      </c>
      <c r="R411" s="25">
        <f>Clean_Data[[#This Row],[Revenue_EUR]]/Clean_Data[[#This Row],[Units_Sold]]</f>
        <v>175.01167256637169</v>
      </c>
      <c r="S411" s="19">
        <f>Clean_Data[[#This Row],[Gross_Profit_EUR]]/Clean_Data[[#This Row],[Revenue_EUR]]</f>
        <v>0.64841485414955125</v>
      </c>
      <c r="T411" s="19">
        <f>Clean_Data[[#This Row],[Revenue_EUR]]/Clean_Data[[#This Row],[Revenue_Target_EUR]]</f>
        <v>1.053080840116621</v>
      </c>
      <c r="U411" s="19">
        <f>Clean_Data[[#This Row],[Revenue_EUR]]/Clean_Data[[#This Row],[Market_Revenue_EUR]]</f>
        <v>0.18729722343542954</v>
      </c>
      <c r="V411" s="19">
        <f>Clean_Data[[#This Row],[Returns_Units]]/Clean_Data[[#This Row],[Units_Sold]]</f>
        <v>1.6814159292035398E-2</v>
      </c>
      <c r="W411" s="21">
        <f>Clean_Data[[#This Row],[Revenue_EUR]]/Clean_Data[[#This Row],[Marketing_Spend_EUR]]</f>
        <v>42.976488919216109</v>
      </c>
    </row>
    <row r="412" spans="1:23">
      <c r="A412" s="17">
        <v>45047</v>
      </c>
      <c r="B412">
        <v>2023</v>
      </c>
      <c r="C412" s="16" t="s">
        <v>96</v>
      </c>
      <c r="D412" s="16" t="s">
        <v>92</v>
      </c>
      <c r="E412" s="16" t="s">
        <v>76</v>
      </c>
      <c r="F412" s="16" t="s">
        <v>77</v>
      </c>
      <c r="G412" s="16" t="s">
        <v>80</v>
      </c>
      <c r="H412">
        <v>44799.16</v>
      </c>
      <c r="I412">
        <v>42711.43</v>
      </c>
      <c r="J412">
        <v>320</v>
      </c>
      <c r="K412">
        <v>305</v>
      </c>
      <c r="L412">
        <v>30619.23</v>
      </c>
      <c r="M412">
        <v>2603.92</v>
      </c>
      <c r="N412">
        <v>324114.81</v>
      </c>
      <c r="O412">
        <v>2488</v>
      </c>
      <c r="P412">
        <v>2</v>
      </c>
      <c r="Q412">
        <v>3</v>
      </c>
      <c r="R412" s="25">
        <f>Clean_Data[[#This Row],[Revenue_EUR]]/Clean_Data[[#This Row],[Units_Sold]]</f>
        <v>139.99737500000001</v>
      </c>
      <c r="S412" s="19">
        <f>Clean_Data[[#This Row],[Gross_Profit_EUR]]/Clean_Data[[#This Row],[Revenue_EUR]]</f>
        <v>0.68347777056534087</v>
      </c>
      <c r="T412" s="19">
        <f>Clean_Data[[#This Row],[Revenue_EUR]]/Clean_Data[[#This Row],[Revenue_Target_EUR]]</f>
        <v>1.0488798899966592</v>
      </c>
      <c r="U412" s="19">
        <f>Clean_Data[[#This Row],[Revenue_EUR]]/Clean_Data[[#This Row],[Market_Revenue_EUR]]</f>
        <v>0.13822003382073161</v>
      </c>
      <c r="V412" s="19">
        <f>Clean_Data[[#This Row],[Returns_Units]]/Clean_Data[[#This Row],[Units_Sold]]</f>
        <v>9.3749999999999997E-3</v>
      </c>
      <c r="W412" s="21">
        <f>Clean_Data[[#This Row],[Revenue_EUR]]/Clean_Data[[#This Row],[Marketing_Spend_EUR]]</f>
        <v>17.204507050907864</v>
      </c>
    </row>
    <row r="413" spans="1:23">
      <c r="A413" s="17">
        <v>45047</v>
      </c>
      <c r="B413">
        <v>2023</v>
      </c>
      <c r="C413" s="16" t="s">
        <v>96</v>
      </c>
      <c r="D413" s="16" t="s">
        <v>92</v>
      </c>
      <c r="E413" s="16" t="s">
        <v>76</v>
      </c>
      <c r="F413" s="16" t="s">
        <v>77</v>
      </c>
      <c r="G413" s="16" t="s">
        <v>81</v>
      </c>
      <c r="H413">
        <v>79816.88</v>
      </c>
      <c r="I413">
        <v>80230.990000000005</v>
      </c>
      <c r="J413">
        <v>694</v>
      </c>
      <c r="K413">
        <v>697</v>
      </c>
      <c r="L413">
        <v>49196.03</v>
      </c>
      <c r="M413">
        <v>2260.9899999999998</v>
      </c>
      <c r="N413">
        <v>483267.77</v>
      </c>
      <c r="O413">
        <v>4399</v>
      </c>
      <c r="P413">
        <v>3</v>
      </c>
      <c r="Q413">
        <v>8</v>
      </c>
      <c r="R413" s="25">
        <f>Clean_Data[[#This Row],[Revenue_EUR]]/Clean_Data[[#This Row],[Units_Sold]]</f>
        <v>115.00991354466859</v>
      </c>
      <c r="S413" s="19">
        <f>Clean_Data[[#This Row],[Gross_Profit_EUR]]/Clean_Data[[#This Row],[Revenue_EUR]]</f>
        <v>0.61636122584596131</v>
      </c>
      <c r="T413" s="19">
        <f>Clean_Data[[#This Row],[Revenue_EUR]]/Clean_Data[[#This Row],[Revenue_Target_EUR]]</f>
        <v>0.99483852810491302</v>
      </c>
      <c r="U413" s="19">
        <f>Clean_Data[[#This Row],[Revenue_EUR]]/Clean_Data[[#This Row],[Market_Revenue_EUR]]</f>
        <v>0.16516077618832309</v>
      </c>
      <c r="V413" s="19">
        <f>Clean_Data[[#This Row],[Returns_Units]]/Clean_Data[[#This Row],[Units_Sold]]</f>
        <v>1.1527377521613832E-2</v>
      </c>
      <c r="W413" s="21">
        <f>Clean_Data[[#This Row],[Revenue_EUR]]/Clean_Data[[#This Row],[Marketing_Spend_EUR]]</f>
        <v>35.301739503491838</v>
      </c>
    </row>
    <row r="414" spans="1:23">
      <c r="A414" s="17">
        <v>45047</v>
      </c>
      <c r="B414">
        <v>2023</v>
      </c>
      <c r="C414" s="16" t="s">
        <v>96</v>
      </c>
      <c r="D414" s="16" t="s">
        <v>92</v>
      </c>
      <c r="E414" s="16" t="s">
        <v>76</v>
      </c>
      <c r="F414" s="16" t="s">
        <v>82</v>
      </c>
      <c r="G414" s="16" t="s">
        <v>78</v>
      </c>
      <c r="H414">
        <v>178147.52</v>
      </c>
      <c r="I414">
        <v>175789.26</v>
      </c>
      <c r="J414">
        <v>2474</v>
      </c>
      <c r="K414">
        <v>2428</v>
      </c>
      <c r="L414">
        <v>94219.81</v>
      </c>
      <c r="M414">
        <v>3515.22</v>
      </c>
      <c r="N414">
        <v>1159502.2</v>
      </c>
      <c r="O414">
        <v>17107</v>
      </c>
      <c r="P414">
        <v>8</v>
      </c>
      <c r="Q414">
        <v>51</v>
      </c>
      <c r="R414" s="25">
        <f>Clean_Data[[#This Row],[Revenue_EUR]]/Clean_Data[[#This Row],[Units_Sold]]</f>
        <v>72.007890056588522</v>
      </c>
      <c r="S414" s="19">
        <f>Clean_Data[[#This Row],[Gross_Profit_EUR]]/Clean_Data[[#This Row],[Revenue_EUR]]</f>
        <v>0.52888645320462502</v>
      </c>
      <c r="T414" s="19">
        <f>Clean_Data[[#This Row],[Revenue_EUR]]/Clean_Data[[#This Row],[Revenue_Target_EUR]]</f>
        <v>1.0134152678041877</v>
      </c>
      <c r="U414" s="19">
        <f>Clean_Data[[#This Row],[Revenue_EUR]]/Clean_Data[[#This Row],[Market_Revenue_EUR]]</f>
        <v>0.15364138162049196</v>
      </c>
      <c r="V414" s="19">
        <f>Clean_Data[[#This Row],[Returns_Units]]/Clean_Data[[#This Row],[Units_Sold]]</f>
        <v>2.0614389652384803E-2</v>
      </c>
      <c r="W414" s="21">
        <f>Clean_Data[[#This Row],[Revenue_EUR]]/Clean_Data[[#This Row],[Marketing_Spend_EUR]]</f>
        <v>50.678910566052764</v>
      </c>
    </row>
    <row r="415" spans="1:23">
      <c r="A415" s="17">
        <v>45047</v>
      </c>
      <c r="B415">
        <v>2023</v>
      </c>
      <c r="C415" s="16" t="s">
        <v>96</v>
      </c>
      <c r="D415" s="16" t="s">
        <v>92</v>
      </c>
      <c r="E415" s="16" t="s">
        <v>76</v>
      </c>
      <c r="F415" s="16" t="s">
        <v>82</v>
      </c>
      <c r="G415" s="16" t="s">
        <v>79</v>
      </c>
      <c r="H415">
        <v>168459.58</v>
      </c>
      <c r="I415">
        <v>164427.44</v>
      </c>
      <c r="J415">
        <v>963</v>
      </c>
      <c r="K415">
        <v>944</v>
      </c>
      <c r="L415">
        <v>103509.43</v>
      </c>
      <c r="M415">
        <v>4060.67</v>
      </c>
      <c r="N415">
        <v>917626.95</v>
      </c>
      <c r="O415">
        <v>5773</v>
      </c>
      <c r="P415">
        <v>7</v>
      </c>
      <c r="Q415">
        <v>15</v>
      </c>
      <c r="R415" s="25">
        <f>Clean_Data[[#This Row],[Revenue_EUR]]/Clean_Data[[#This Row],[Units_Sold]]</f>
        <v>174.93206645898232</v>
      </c>
      <c r="S415" s="19">
        <f>Clean_Data[[#This Row],[Gross_Profit_EUR]]/Clean_Data[[#This Row],[Revenue_EUR]]</f>
        <v>0.61444668210617648</v>
      </c>
      <c r="T415" s="19">
        <f>Clean_Data[[#This Row],[Revenue_EUR]]/Clean_Data[[#This Row],[Revenue_Target_EUR]]</f>
        <v>1.0245223060092645</v>
      </c>
      <c r="U415" s="19">
        <f>Clean_Data[[#This Row],[Revenue_EUR]]/Clean_Data[[#This Row],[Market_Revenue_EUR]]</f>
        <v>0.18358177034796111</v>
      </c>
      <c r="V415" s="19">
        <f>Clean_Data[[#This Row],[Returns_Units]]/Clean_Data[[#This Row],[Units_Sold]]</f>
        <v>1.5576323987538941E-2</v>
      </c>
      <c r="W415" s="21">
        <f>Clean_Data[[#This Row],[Revenue_EUR]]/Clean_Data[[#This Row],[Marketing_Spend_EUR]]</f>
        <v>41.485661233244755</v>
      </c>
    </row>
    <row r="416" spans="1:23">
      <c r="A416" s="17">
        <v>45047</v>
      </c>
      <c r="B416">
        <v>2023</v>
      </c>
      <c r="C416" s="16" t="s">
        <v>96</v>
      </c>
      <c r="D416" s="16" t="s">
        <v>92</v>
      </c>
      <c r="E416" s="16" t="s">
        <v>76</v>
      </c>
      <c r="F416" s="16" t="s">
        <v>82</v>
      </c>
      <c r="G416" s="16" t="s">
        <v>80</v>
      </c>
      <c r="H416">
        <v>38557.26</v>
      </c>
      <c r="I416">
        <v>37907.449999999997</v>
      </c>
      <c r="J416">
        <v>275</v>
      </c>
      <c r="K416">
        <v>267</v>
      </c>
      <c r="L416">
        <v>24591.759999999998</v>
      </c>
      <c r="M416">
        <v>2249.08</v>
      </c>
      <c r="N416">
        <v>284462.55</v>
      </c>
      <c r="O416">
        <v>2182</v>
      </c>
      <c r="P416">
        <v>2</v>
      </c>
      <c r="Q416">
        <v>3</v>
      </c>
      <c r="R416" s="25">
        <f>Clean_Data[[#This Row],[Revenue_EUR]]/Clean_Data[[#This Row],[Units_Sold]]</f>
        <v>140.20821818181818</v>
      </c>
      <c r="S416" s="19">
        <f>Clean_Data[[#This Row],[Gross_Profit_EUR]]/Clean_Data[[#This Row],[Revenue_EUR]]</f>
        <v>0.63779843277245318</v>
      </c>
      <c r="T416" s="19">
        <f>Clean_Data[[#This Row],[Revenue_EUR]]/Clean_Data[[#This Row],[Revenue_Target_EUR]]</f>
        <v>1.0171420129816171</v>
      </c>
      <c r="U416" s="19">
        <f>Clean_Data[[#This Row],[Revenue_EUR]]/Clean_Data[[#This Row],[Market_Revenue_EUR]]</f>
        <v>0.13554423947897537</v>
      </c>
      <c r="V416" s="19">
        <f>Clean_Data[[#This Row],[Returns_Units]]/Clean_Data[[#This Row],[Units_Sold]]</f>
        <v>1.090909090909091E-2</v>
      </c>
      <c r="W416" s="21">
        <f>Clean_Data[[#This Row],[Revenue_EUR]]/Clean_Data[[#This Row],[Marketing_Spend_EUR]]</f>
        <v>17.143569815213333</v>
      </c>
    </row>
    <row r="417" spans="1:23">
      <c r="A417" s="17">
        <v>45047</v>
      </c>
      <c r="B417">
        <v>2023</v>
      </c>
      <c r="C417" s="16" t="s">
        <v>96</v>
      </c>
      <c r="D417" s="16" t="s">
        <v>92</v>
      </c>
      <c r="E417" s="16" t="s">
        <v>76</v>
      </c>
      <c r="F417" s="16" t="s">
        <v>82</v>
      </c>
      <c r="G417" s="16" t="s">
        <v>81</v>
      </c>
      <c r="H417">
        <v>64336.51</v>
      </c>
      <c r="I417">
        <v>61825.4</v>
      </c>
      <c r="J417">
        <v>559</v>
      </c>
      <c r="K417">
        <v>531</v>
      </c>
      <c r="L417">
        <v>37956.39</v>
      </c>
      <c r="M417">
        <v>1944.75</v>
      </c>
      <c r="N417">
        <v>427912.5</v>
      </c>
      <c r="O417">
        <v>3850</v>
      </c>
      <c r="P417">
        <v>3</v>
      </c>
      <c r="Q417">
        <v>11</v>
      </c>
      <c r="R417" s="25">
        <f>Clean_Data[[#This Row],[Revenue_EUR]]/Clean_Data[[#This Row],[Units_Sold]]</f>
        <v>115.09214669051879</v>
      </c>
      <c r="S417" s="19">
        <f>Clean_Data[[#This Row],[Gross_Profit_EUR]]/Clean_Data[[#This Row],[Revenue_EUR]]</f>
        <v>0.58996656797205815</v>
      </c>
      <c r="T417" s="19">
        <f>Clean_Data[[#This Row],[Revenue_EUR]]/Clean_Data[[#This Row],[Revenue_Target_EUR]]</f>
        <v>1.0406161545254864</v>
      </c>
      <c r="U417" s="19">
        <f>Clean_Data[[#This Row],[Revenue_EUR]]/Clean_Data[[#This Row],[Market_Revenue_EUR]]</f>
        <v>0.1503496859755207</v>
      </c>
      <c r="V417" s="19">
        <f>Clean_Data[[#This Row],[Returns_Units]]/Clean_Data[[#This Row],[Units_Sold]]</f>
        <v>1.9677996422182469E-2</v>
      </c>
      <c r="W417" s="21">
        <f>Clean_Data[[#This Row],[Revenue_EUR]]/Clean_Data[[#This Row],[Marketing_Spend_EUR]]</f>
        <v>33.082149376526544</v>
      </c>
    </row>
    <row r="418" spans="1:23">
      <c r="A418" s="17">
        <v>45047</v>
      </c>
      <c r="B418">
        <v>2023</v>
      </c>
      <c r="C418" s="16" t="s">
        <v>96</v>
      </c>
      <c r="D418" s="16" t="s">
        <v>92</v>
      </c>
      <c r="E418" s="16" t="s">
        <v>76</v>
      </c>
      <c r="F418" s="16" t="s">
        <v>83</v>
      </c>
      <c r="G418" s="16" t="s">
        <v>78</v>
      </c>
      <c r="H418">
        <v>12702.28</v>
      </c>
      <c r="I418">
        <v>13201.85</v>
      </c>
      <c r="J418">
        <v>176</v>
      </c>
      <c r="K418">
        <v>182</v>
      </c>
      <c r="L418">
        <v>6042.96</v>
      </c>
      <c r="M418">
        <v>237.91</v>
      </c>
      <c r="N418">
        <v>127740.75</v>
      </c>
      <c r="O418">
        <v>1858</v>
      </c>
      <c r="P418">
        <v>1</v>
      </c>
      <c r="Q418">
        <v>6</v>
      </c>
      <c r="R418" s="25">
        <f>Clean_Data[[#This Row],[Revenue_EUR]]/Clean_Data[[#This Row],[Units_Sold]]</f>
        <v>72.172045454545454</v>
      </c>
      <c r="S418" s="19">
        <f>Clean_Data[[#This Row],[Gross_Profit_EUR]]/Clean_Data[[#This Row],[Revenue_EUR]]</f>
        <v>0.47573821392694854</v>
      </c>
      <c r="T418" s="19">
        <f>Clean_Data[[#This Row],[Revenue_EUR]]/Clean_Data[[#This Row],[Revenue_Target_EUR]]</f>
        <v>0.96215909133947142</v>
      </c>
      <c r="U418" s="19">
        <f>Clean_Data[[#This Row],[Revenue_EUR]]/Clean_Data[[#This Row],[Market_Revenue_EUR]]</f>
        <v>9.9437963218471787E-2</v>
      </c>
      <c r="V418" s="19">
        <f>Clean_Data[[#This Row],[Returns_Units]]/Clean_Data[[#This Row],[Units_Sold]]</f>
        <v>3.4090909090909088E-2</v>
      </c>
      <c r="W418" s="21">
        <f>Clean_Data[[#This Row],[Revenue_EUR]]/Clean_Data[[#This Row],[Marketing_Spend_EUR]]</f>
        <v>53.391114286915226</v>
      </c>
    </row>
    <row r="419" spans="1:23">
      <c r="A419" s="17">
        <v>45047</v>
      </c>
      <c r="B419">
        <v>2023</v>
      </c>
      <c r="C419" s="16" t="s">
        <v>96</v>
      </c>
      <c r="D419" s="16" t="s">
        <v>92</v>
      </c>
      <c r="E419" s="16" t="s">
        <v>76</v>
      </c>
      <c r="F419" s="16" t="s">
        <v>83</v>
      </c>
      <c r="G419" s="16" t="s">
        <v>79</v>
      </c>
      <c r="H419">
        <v>12240.17</v>
      </c>
      <c r="I419">
        <v>11947.13</v>
      </c>
      <c r="J419">
        <v>70</v>
      </c>
      <c r="K419">
        <v>70</v>
      </c>
      <c r="L419">
        <v>6751.69</v>
      </c>
      <c r="M419">
        <v>280.76</v>
      </c>
      <c r="N419">
        <v>98182.89</v>
      </c>
      <c r="O419">
        <v>621</v>
      </c>
      <c r="P419">
        <v>1</v>
      </c>
      <c r="Q419">
        <v>2</v>
      </c>
      <c r="R419" s="25">
        <f>Clean_Data[[#This Row],[Revenue_EUR]]/Clean_Data[[#This Row],[Units_Sold]]</f>
        <v>174.85957142857143</v>
      </c>
      <c r="S419" s="19">
        <f>Clean_Data[[#This Row],[Gross_Profit_EUR]]/Clean_Data[[#This Row],[Revenue_EUR]]</f>
        <v>0.55160099900573267</v>
      </c>
      <c r="T419" s="19">
        <f>Clean_Data[[#This Row],[Revenue_EUR]]/Clean_Data[[#This Row],[Revenue_Target_EUR]]</f>
        <v>1.024528066573311</v>
      </c>
      <c r="U419" s="19">
        <f>Clean_Data[[#This Row],[Revenue_EUR]]/Clean_Data[[#This Row],[Market_Revenue_EUR]]</f>
        <v>0.12466703719965871</v>
      </c>
      <c r="V419" s="19">
        <f>Clean_Data[[#This Row],[Returns_Units]]/Clean_Data[[#This Row],[Units_Sold]]</f>
        <v>2.8571428571428571E-2</v>
      </c>
      <c r="W419" s="21">
        <f>Clean_Data[[#This Row],[Revenue_EUR]]/Clean_Data[[#This Row],[Marketing_Spend_EUR]]</f>
        <v>43.596559338937169</v>
      </c>
    </row>
    <row r="420" spans="1:23">
      <c r="A420" s="17">
        <v>45047</v>
      </c>
      <c r="B420">
        <v>2023</v>
      </c>
      <c r="C420" s="16" t="s">
        <v>96</v>
      </c>
      <c r="D420" s="16" t="s">
        <v>92</v>
      </c>
      <c r="E420" s="16" t="s">
        <v>76</v>
      </c>
      <c r="F420" s="16" t="s">
        <v>83</v>
      </c>
      <c r="G420" s="16" t="s">
        <v>80</v>
      </c>
      <c r="H420">
        <v>2781.78</v>
      </c>
      <c r="I420">
        <v>2669.09</v>
      </c>
      <c r="J420">
        <v>20</v>
      </c>
      <c r="K420">
        <v>19</v>
      </c>
      <c r="L420">
        <v>1621.97</v>
      </c>
      <c r="M420">
        <v>150.94999999999999</v>
      </c>
      <c r="N420">
        <v>30009.17</v>
      </c>
      <c r="O420">
        <v>228</v>
      </c>
      <c r="P420">
        <v>0</v>
      </c>
      <c r="Q420">
        <v>1</v>
      </c>
      <c r="R420" s="25">
        <f>Clean_Data[[#This Row],[Revenue_EUR]]/Clean_Data[[#This Row],[Units_Sold]]</f>
        <v>139.089</v>
      </c>
      <c r="S420" s="19">
        <f>Clean_Data[[#This Row],[Gross_Profit_EUR]]/Clean_Data[[#This Row],[Revenue_EUR]]</f>
        <v>0.5830691140205192</v>
      </c>
      <c r="T420" s="19">
        <f>Clean_Data[[#This Row],[Revenue_EUR]]/Clean_Data[[#This Row],[Revenue_Target_EUR]]</f>
        <v>1.0422203822276506</v>
      </c>
      <c r="U420" s="19">
        <f>Clean_Data[[#This Row],[Revenue_EUR]]/Clean_Data[[#This Row],[Market_Revenue_EUR]]</f>
        <v>9.269766541360526E-2</v>
      </c>
      <c r="V420" s="19">
        <f>Clean_Data[[#This Row],[Returns_Units]]/Clean_Data[[#This Row],[Units_Sold]]</f>
        <v>0.05</v>
      </c>
      <c r="W420" s="21">
        <f>Clean_Data[[#This Row],[Revenue_EUR]]/Clean_Data[[#This Row],[Marketing_Spend_EUR]]</f>
        <v>18.428486253726401</v>
      </c>
    </row>
    <row r="421" spans="1:23">
      <c r="A421" s="17">
        <v>45047</v>
      </c>
      <c r="B421">
        <v>2023</v>
      </c>
      <c r="C421" s="16" t="s">
        <v>96</v>
      </c>
      <c r="D421" s="16" t="s">
        <v>92</v>
      </c>
      <c r="E421" s="16" t="s">
        <v>76</v>
      </c>
      <c r="F421" s="16" t="s">
        <v>83</v>
      </c>
      <c r="G421" s="16" t="s">
        <v>81</v>
      </c>
      <c r="H421">
        <v>5335.55</v>
      </c>
      <c r="I421">
        <v>5423.74</v>
      </c>
      <c r="J421">
        <v>46</v>
      </c>
      <c r="K421">
        <v>46</v>
      </c>
      <c r="L421">
        <v>2834.15</v>
      </c>
      <c r="M421">
        <v>146.38</v>
      </c>
      <c r="N421">
        <v>46839.89</v>
      </c>
      <c r="O421">
        <v>458</v>
      </c>
      <c r="P421">
        <v>0</v>
      </c>
      <c r="Q421">
        <v>1</v>
      </c>
      <c r="R421" s="25">
        <f>Clean_Data[[#This Row],[Revenue_EUR]]/Clean_Data[[#This Row],[Units_Sold]]</f>
        <v>115.99021739130436</v>
      </c>
      <c r="S421" s="19">
        <f>Clean_Data[[#This Row],[Gross_Profit_EUR]]/Clean_Data[[#This Row],[Revenue_EUR]]</f>
        <v>0.53118235233481081</v>
      </c>
      <c r="T421" s="19">
        <f>Clean_Data[[#This Row],[Revenue_EUR]]/Clean_Data[[#This Row],[Revenue_Target_EUR]]</f>
        <v>0.98374000228624536</v>
      </c>
      <c r="U421" s="19">
        <f>Clean_Data[[#This Row],[Revenue_EUR]]/Clean_Data[[#This Row],[Market_Revenue_EUR]]</f>
        <v>0.11391038706538381</v>
      </c>
      <c r="V421" s="19">
        <f>Clean_Data[[#This Row],[Returns_Units]]/Clean_Data[[#This Row],[Units_Sold]]</f>
        <v>2.1739130434782608E-2</v>
      </c>
      <c r="W421" s="21">
        <f>Clean_Data[[#This Row],[Revenue_EUR]]/Clean_Data[[#This Row],[Marketing_Spend_EUR]]</f>
        <v>36.449993168465639</v>
      </c>
    </row>
    <row r="422" spans="1:23">
      <c r="A422" s="17">
        <v>45078</v>
      </c>
      <c r="B422">
        <v>2023</v>
      </c>
      <c r="C422" s="16" t="s">
        <v>97</v>
      </c>
      <c r="D422" s="16" t="s">
        <v>75</v>
      </c>
      <c r="E422" s="16" t="s">
        <v>76</v>
      </c>
      <c r="F422" s="16" t="s">
        <v>77</v>
      </c>
      <c r="G422" s="16" t="s">
        <v>78</v>
      </c>
      <c r="H422">
        <v>1079576.42</v>
      </c>
      <c r="I422">
        <v>1063638</v>
      </c>
      <c r="J422">
        <v>14994</v>
      </c>
      <c r="K422">
        <v>14939</v>
      </c>
      <c r="L422">
        <v>604382.36</v>
      </c>
      <c r="M422">
        <v>20057.02</v>
      </c>
      <c r="N422">
        <v>6365072.0999999996</v>
      </c>
      <c r="O422">
        <v>92111</v>
      </c>
      <c r="P422">
        <v>42</v>
      </c>
      <c r="Q422">
        <v>202</v>
      </c>
      <c r="R422" s="25">
        <f>Clean_Data[[#This Row],[Revenue_EUR]]/Clean_Data[[#This Row],[Units_Sold]]</f>
        <v>72.000561557956516</v>
      </c>
      <c r="S422" s="19">
        <f>Clean_Data[[#This Row],[Gross_Profit_EUR]]/Clean_Data[[#This Row],[Revenue_EUR]]</f>
        <v>0.55983286481933348</v>
      </c>
      <c r="T422" s="19">
        <f>Clean_Data[[#This Row],[Revenue_EUR]]/Clean_Data[[#This Row],[Revenue_Target_EUR]]</f>
        <v>1.0149848162626758</v>
      </c>
      <c r="U422" s="19">
        <f>Clean_Data[[#This Row],[Revenue_EUR]]/Clean_Data[[#This Row],[Market_Revenue_EUR]]</f>
        <v>0.1696094565841603</v>
      </c>
      <c r="V422" s="19">
        <f>Clean_Data[[#This Row],[Returns_Units]]/Clean_Data[[#This Row],[Units_Sold]]</f>
        <v>1.3472055488862211E-2</v>
      </c>
      <c r="W422" s="21">
        <f>Clean_Data[[#This Row],[Revenue_EUR]]/Clean_Data[[#This Row],[Marketing_Spend_EUR]]</f>
        <v>53.825364884713679</v>
      </c>
    </row>
    <row r="423" spans="1:23">
      <c r="A423" s="17">
        <v>45078</v>
      </c>
      <c r="B423">
        <v>2023</v>
      </c>
      <c r="C423" s="16" t="s">
        <v>97</v>
      </c>
      <c r="D423" s="16" t="s">
        <v>75</v>
      </c>
      <c r="E423" s="16" t="s">
        <v>76</v>
      </c>
      <c r="F423" s="16" t="s">
        <v>77</v>
      </c>
      <c r="G423" s="16" t="s">
        <v>79</v>
      </c>
      <c r="H423">
        <v>1063571.1000000001</v>
      </c>
      <c r="I423">
        <v>1009916.53</v>
      </c>
      <c r="J423">
        <v>6078</v>
      </c>
      <c r="K423">
        <v>5792</v>
      </c>
      <c r="L423">
        <v>689410.99</v>
      </c>
      <c r="M423">
        <v>27532.080000000002</v>
      </c>
      <c r="N423">
        <v>4915113.75</v>
      </c>
      <c r="O423">
        <v>28808</v>
      </c>
      <c r="P423">
        <v>55</v>
      </c>
      <c r="Q423">
        <v>80</v>
      </c>
      <c r="R423" s="25">
        <f>Clean_Data[[#This Row],[Revenue_EUR]]/Clean_Data[[#This Row],[Units_Sold]]</f>
        <v>174.98701875616982</v>
      </c>
      <c r="S423" s="19">
        <f>Clean_Data[[#This Row],[Gross_Profit_EUR]]/Clean_Data[[#This Row],[Revenue_EUR]]</f>
        <v>0.64820395176213408</v>
      </c>
      <c r="T423" s="19">
        <f>Clean_Data[[#This Row],[Revenue_EUR]]/Clean_Data[[#This Row],[Revenue_Target_EUR]]</f>
        <v>1.0531277272984134</v>
      </c>
      <c r="U423" s="19">
        <f>Clean_Data[[#This Row],[Revenue_EUR]]/Clean_Data[[#This Row],[Market_Revenue_EUR]]</f>
        <v>0.21638789132804914</v>
      </c>
      <c r="V423" s="19">
        <f>Clean_Data[[#This Row],[Returns_Units]]/Clean_Data[[#This Row],[Units_Sold]]</f>
        <v>1.3162224415926292E-2</v>
      </c>
      <c r="W423" s="21">
        <f>Clean_Data[[#This Row],[Revenue_EUR]]/Clean_Data[[#This Row],[Marketing_Spend_EUR]]</f>
        <v>38.630248786143291</v>
      </c>
    </row>
    <row r="424" spans="1:23">
      <c r="A424" s="17">
        <v>45078</v>
      </c>
      <c r="B424">
        <v>2023</v>
      </c>
      <c r="C424" s="16" t="s">
        <v>97</v>
      </c>
      <c r="D424" s="16" t="s">
        <v>75</v>
      </c>
      <c r="E424" s="16" t="s">
        <v>76</v>
      </c>
      <c r="F424" s="16" t="s">
        <v>77</v>
      </c>
      <c r="G424" s="16" t="s">
        <v>80</v>
      </c>
      <c r="H424">
        <v>230729.38</v>
      </c>
      <c r="I424">
        <v>221715.94</v>
      </c>
      <c r="J424">
        <v>1648</v>
      </c>
      <c r="K424">
        <v>1561</v>
      </c>
      <c r="L424">
        <v>156582.57</v>
      </c>
      <c r="M424">
        <v>11433.87</v>
      </c>
      <c r="N424">
        <v>1490354.39</v>
      </c>
      <c r="O424">
        <v>11149</v>
      </c>
      <c r="P424">
        <v>13</v>
      </c>
      <c r="Q424">
        <v>20</v>
      </c>
      <c r="R424" s="25">
        <f>Clean_Data[[#This Row],[Revenue_EUR]]/Clean_Data[[#This Row],[Units_Sold]]</f>
        <v>140.00569174757283</v>
      </c>
      <c r="S424" s="19">
        <f>Clean_Data[[#This Row],[Gross_Profit_EUR]]/Clean_Data[[#This Row],[Revenue_EUR]]</f>
        <v>0.67864166236653523</v>
      </c>
      <c r="T424" s="19">
        <f>Clean_Data[[#This Row],[Revenue_EUR]]/Clean_Data[[#This Row],[Revenue_Target_EUR]]</f>
        <v>1.0406530987352556</v>
      </c>
      <c r="U424" s="19">
        <f>Clean_Data[[#This Row],[Revenue_EUR]]/Clean_Data[[#This Row],[Market_Revenue_EUR]]</f>
        <v>0.15481511078717325</v>
      </c>
      <c r="V424" s="19">
        <f>Clean_Data[[#This Row],[Returns_Units]]/Clean_Data[[#This Row],[Units_Sold]]</f>
        <v>1.2135922330097087E-2</v>
      </c>
      <c r="W424" s="21">
        <f>Clean_Data[[#This Row],[Revenue_EUR]]/Clean_Data[[#This Row],[Marketing_Spend_EUR]]</f>
        <v>20.17946504551827</v>
      </c>
    </row>
    <row r="425" spans="1:23">
      <c r="A425" s="17">
        <v>45078</v>
      </c>
      <c r="B425">
        <v>2023</v>
      </c>
      <c r="C425" s="16" t="s">
        <v>97</v>
      </c>
      <c r="D425" s="16" t="s">
        <v>75</v>
      </c>
      <c r="E425" s="16" t="s">
        <v>76</v>
      </c>
      <c r="F425" s="16" t="s">
        <v>77</v>
      </c>
      <c r="G425" s="16" t="s">
        <v>81</v>
      </c>
      <c r="H425">
        <v>416143.73</v>
      </c>
      <c r="I425">
        <v>413086.11</v>
      </c>
      <c r="J425">
        <v>3619</v>
      </c>
      <c r="K425">
        <v>3534</v>
      </c>
      <c r="L425">
        <v>258993.25</v>
      </c>
      <c r="M425">
        <v>12848.68</v>
      </c>
      <c r="N425">
        <v>2297863.54</v>
      </c>
      <c r="O425">
        <v>22216</v>
      </c>
      <c r="P425">
        <v>17</v>
      </c>
      <c r="Q425">
        <v>71</v>
      </c>
      <c r="R425" s="25">
        <f>Clean_Data[[#This Row],[Revenue_EUR]]/Clean_Data[[#This Row],[Units_Sold]]</f>
        <v>114.9885962973197</v>
      </c>
      <c r="S425" s="19">
        <f>Clean_Data[[#This Row],[Gross_Profit_EUR]]/Clean_Data[[#This Row],[Revenue_EUR]]</f>
        <v>0.62236489782027959</v>
      </c>
      <c r="T425" s="19">
        <f>Clean_Data[[#This Row],[Revenue_EUR]]/Clean_Data[[#This Row],[Revenue_Target_EUR]]</f>
        <v>1.0074018949705184</v>
      </c>
      <c r="U425" s="19">
        <f>Clean_Data[[#This Row],[Revenue_EUR]]/Clean_Data[[#This Row],[Market_Revenue_EUR]]</f>
        <v>0.18110027978423818</v>
      </c>
      <c r="V425" s="19">
        <f>Clean_Data[[#This Row],[Returns_Units]]/Clean_Data[[#This Row],[Units_Sold]]</f>
        <v>1.9618679193147279E-2</v>
      </c>
      <c r="W425" s="21">
        <f>Clean_Data[[#This Row],[Revenue_EUR]]/Clean_Data[[#This Row],[Marketing_Spend_EUR]]</f>
        <v>32.388053091835111</v>
      </c>
    </row>
    <row r="426" spans="1:23">
      <c r="A426" s="17">
        <v>45078</v>
      </c>
      <c r="B426">
        <v>2023</v>
      </c>
      <c r="C426" s="16" t="s">
        <v>97</v>
      </c>
      <c r="D426" s="16" t="s">
        <v>75</v>
      </c>
      <c r="E426" s="16" t="s">
        <v>76</v>
      </c>
      <c r="F426" s="16" t="s">
        <v>82</v>
      </c>
      <c r="G426" s="16" t="s">
        <v>78</v>
      </c>
      <c r="H426">
        <v>869499.19</v>
      </c>
      <c r="I426">
        <v>838364.28</v>
      </c>
      <c r="J426">
        <v>12076</v>
      </c>
      <c r="K426">
        <v>11555</v>
      </c>
      <c r="L426">
        <v>460256.59</v>
      </c>
      <c r="M426">
        <v>16750.900000000001</v>
      </c>
      <c r="N426">
        <v>5157099.72</v>
      </c>
      <c r="O426">
        <v>78791</v>
      </c>
      <c r="P426">
        <v>40</v>
      </c>
      <c r="Q426">
        <v>190</v>
      </c>
      <c r="R426" s="25">
        <f>Clean_Data[[#This Row],[Revenue_EUR]]/Clean_Data[[#This Row],[Units_Sold]]</f>
        <v>72.002251573368667</v>
      </c>
      <c r="S426" s="19">
        <f>Clean_Data[[#This Row],[Gross_Profit_EUR]]/Clean_Data[[#This Row],[Revenue_EUR]]</f>
        <v>0.52933527172118477</v>
      </c>
      <c r="T426" s="19">
        <f>Clean_Data[[#This Row],[Revenue_EUR]]/Clean_Data[[#This Row],[Revenue_Target_EUR]]</f>
        <v>1.0371376867344586</v>
      </c>
      <c r="U426" s="19">
        <f>Clean_Data[[#This Row],[Revenue_EUR]]/Clean_Data[[#This Row],[Market_Revenue_EUR]]</f>
        <v>0.16860236125121894</v>
      </c>
      <c r="V426" s="19">
        <f>Clean_Data[[#This Row],[Returns_Units]]/Clean_Data[[#This Row],[Units_Sold]]</f>
        <v>1.5733686651209011E-2</v>
      </c>
      <c r="W426" s="21">
        <f>Clean_Data[[#This Row],[Revenue_EUR]]/Clean_Data[[#This Row],[Marketing_Spend_EUR]]</f>
        <v>51.907610337355003</v>
      </c>
    </row>
    <row r="427" spans="1:23">
      <c r="A427" s="17">
        <v>45078</v>
      </c>
      <c r="B427">
        <v>2023</v>
      </c>
      <c r="C427" s="16" t="s">
        <v>97</v>
      </c>
      <c r="D427" s="16" t="s">
        <v>75</v>
      </c>
      <c r="E427" s="16" t="s">
        <v>76</v>
      </c>
      <c r="F427" s="16" t="s">
        <v>82</v>
      </c>
      <c r="G427" s="16" t="s">
        <v>79</v>
      </c>
      <c r="H427">
        <v>746152.53</v>
      </c>
      <c r="I427">
        <v>714137.34</v>
      </c>
      <c r="J427">
        <v>4264</v>
      </c>
      <c r="K427">
        <v>4086</v>
      </c>
      <c r="L427">
        <v>459059.69</v>
      </c>
      <c r="M427">
        <v>18606.02</v>
      </c>
      <c r="N427">
        <v>4014087.55</v>
      </c>
      <c r="O427">
        <v>24351</v>
      </c>
      <c r="P427">
        <v>37</v>
      </c>
      <c r="Q427">
        <v>40</v>
      </c>
      <c r="R427" s="25">
        <f>Clean_Data[[#This Row],[Revenue_EUR]]/Clean_Data[[#This Row],[Units_Sold]]</f>
        <v>174.988867260788</v>
      </c>
      <c r="S427" s="19">
        <f>Clean_Data[[#This Row],[Gross_Profit_EUR]]/Clean_Data[[#This Row],[Revenue_EUR]]</f>
        <v>0.61523572130754556</v>
      </c>
      <c r="T427" s="19">
        <f>Clean_Data[[#This Row],[Revenue_EUR]]/Clean_Data[[#This Row],[Revenue_Target_EUR]]</f>
        <v>1.0448305783870651</v>
      </c>
      <c r="U427" s="19">
        <f>Clean_Data[[#This Row],[Revenue_EUR]]/Clean_Data[[#This Row],[Market_Revenue_EUR]]</f>
        <v>0.18588347182412601</v>
      </c>
      <c r="V427" s="19">
        <f>Clean_Data[[#This Row],[Returns_Units]]/Clean_Data[[#This Row],[Units_Sold]]</f>
        <v>9.3808630393996256E-3</v>
      </c>
      <c r="W427" s="21">
        <f>Clean_Data[[#This Row],[Revenue_EUR]]/Clean_Data[[#This Row],[Marketing_Spend_EUR]]</f>
        <v>40.102747927821213</v>
      </c>
    </row>
    <row r="428" spans="1:23">
      <c r="A428" s="17">
        <v>45078</v>
      </c>
      <c r="B428">
        <v>2023</v>
      </c>
      <c r="C428" s="16" t="s">
        <v>97</v>
      </c>
      <c r="D428" s="16" t="s">
        <v>75</v>
      </c>
      <c r="E428" s="16" t="s">
        <v>76</v>
      </c>
      <c r="F428" s="16" t="s">
        <v>82</v>
      </c>
      <c r="G428" s="16" t="s">
        <v>80</v>
      </c>
      <c r="H428">
        <v>186301.45</v>
      </c>
      <c r="I428">
        <v>169883.7</v>
      </c>
      <c r="J428">
        <v>1331</v>
      </c>
      <c r="K428">
        <v>1192</v>
      </c>
      <c r="L428">
        <v>119093.59</v>
      </c>
      <c r="M428">
        <v>10485</v>
      </c>
      <c r="N428">
        <v>1300331.95</v>
      </c>
      <c r="O428">
        <v>10188</v>
      </c>
      <c r="P428">
        <v>9</v>
      </c>
      <c r="Q428">
        <v>17</v>
      </c>
      <c r="R428" s="25">
        <f>Clean_Data[[#This Row],[Revenue_EUR]]/Clean_Data[[#This Row],[Units_Sold]]</f>
        <v>139.97103681442525</v>
      </c>
      <c r="S428" s="19">
        <f>Clean_Data[[#This Row],[Gross_Profit_EUR]]/Clean_Data[[#This Row],[Revenue_EUR]]</f>
        <v>0.63925208311583182</v>
      </c>
      <c r="T428" s="19">
        <f>Clean_Data[[#This Row],[Revenue_EUR]]/Clean_Data[[#This Row],[Revenue_Target_EUR]]</f>
        <v>1.0966411138914445</v>
      </c>
      <c r="U428" s="19">
        <f>Clean_Data[[#This Row],[Revenue_EUR]]/Clean_Data[[#This Row],[Market_Revenue_EUR]]</f>
        <v>0.14327222368103776</v>
      </c>
      <c r="V428" s="19">
        <f>Clean_Data[[#This Row],[Returns_Units]]/Clean_Data[[#This Row],[Units_Sold]]</f>
        <v>1.2772351615326822E-2</v>
      </c>
      <c r="W428" s="21">
        <f>Clean_Data[[#This Row],[Revenue_EUR]]/Clean_Data[[#This Row],[Marketing_Spend_EUR]]</f>
        <v>17.768378636146878</v>
      </c>
    </row>
    <row r="429" spans="1:23">
      <c r="A429" s="17">
        <v>45078</v>
      </c>
      <c r="B429">
        <v>2023</v>
      </c>
      <c r="C429" s="16" t="s">
        <v>97</v>
      </c>
      <c r="D429" s="16" t="s">
        <v>75</v>
      </c>
      <c r="E429" s="16" t="s">
        <v>76</v>
      </c>
      <c r="F429" s="16" t="s">
        <v>82</v>
      </c>
      <c r="G429" s="16" t="s">
        <v>81</v>
      </c>
      <c r="H429">
        <v>310673.49</v>
      </c>
      <c r="I429">
        <v>292826.19</v>
      </c>
      <c r="J429">
        <v>2702</v>
      </c>
      <c r="K429">
        <v>2524</v>
      </c>
      <c r="L429">
        <v>179435.13</v>
      </c>
      <c r="M429">
        <v>8801.1200000000008</v>
      </c>
      <c r="N429">
        <v>1879160.08</v>
      </c>
      <c r="O429">
        <v>17141</v>
      </c>
      <c r="P429">
        <v>17</v>
      </c>
      <c r="Q429">
        <v>27</v>
      </c>
      <c r="R429" s="25">
        <f>Clean_Data[[#This Row],[Revenue_EUR]]/Clean_Data[[#This Row],[Units_Sold]]</f>
        <v>114.9790858623242</v>
      </c>
      <c r="S429" s="19">
        <f>Clean_Data[[#This Row],[Gross_Profit_EUR]]/Clean_Data[[#This Row],[Revenue_EUR]]</f>
        <v>0.57756820512751184</v>
      </c>
      <c r="T429" s="19">
        <f>Clean_Data[[#This Row],[Revenue_EUR]]/Clean_Data[[#This Row],[Revenue_Target_EUR]]</f>
        <v>1.0609484418043345</v>
      </c>
      <c r="U429" s="19">
        <f>Clean_Data[[#This Row],[Revenue_EUR]]/Clean_Data[[#This Row],[Market_Revenue_EUR]]</f>
        <v>0.16532571828579926</v>
      </c>
      <c r="V429" s="19">
        <f>Clean_Data[[#This Row],[Returns_Units]]/Clean_Data[[#This Row],[Units_Sold]]</f>
        <v>9.9925980754996292E-3</v>
      </c>
      <c r="W429" s="21">
        <f>Clean_Data[[#This Row],[Revenue_EUR]]/Clean_Data[[#This Row],[Marketing_Spend_EUR]]</f>
        <v>35.299313041976468</v>
      </c>
    </row>
    <row r="430" spans="1:23">
      <c r="A430" s="17">
        <v>45078</v>
      </c>
      <c r="B430">
        <v>2023</v>
      </c>
      <c r="C430" s="16" t="s">
        <v>97</v>
      </c>
      <c r="D430" s="16" t="s">
        <v>75</v>
      </c>
      <c r="E430" s="16" t="s">
        <v>76</v>
      </c>
      <c r="F430" s="16" t="s">
        <v>83</v>
      </c>
      <c r="G430" s="16" t="s">
        <v>78</v>
      </c>
      <c r="H430">
        <v>70668.34</v>
      </c>
      <c r="I430">
        <v>70338.78</v>
      </c>
      <c r="J430">
        <v>982</v>
      </c>
      <c r="K430">
        <v>989</v>
      </c>
      <c r="L430">
        <v>33439.279999999999</v>
      </c>
      <c r="M430">
        <v>1222.54</v>
      </c>
      <c r="N430">
        <v>605775.75</v>
      </c>
      <c r="O430">
        <v>8711</v>
      </c>
      <c r="P430">
        <v>3</v>
      </c>
      <c r="Q430">
        <v>30</v>
      </c>
      <c r="R430" s="25">
        <f>Clean_Data[[#This Row],[Revenue_EUR]]/Clean_Data[[#This Row],[Units_Sold]]</f>
        <v>71.963686354378808</v>
      </c>
      <c r="S430" s="19">
        <f>Clean_Data[[#This Row],[Gross_Profit_EUR]]/Clean_Data[[#This Row],[Revenue_EUR]]</f>
        <v>0.47318615379956569</v>
      </c>
      <c r="T430" s="19">
        <f>Clean_Data[[#This Row],[Revenue_EUR]]/Clean_Data[[#This Row],[Revenue_Target_EUR]]</f>
        <v>1.0046853243687195</v>
      </c>
      <c r="U430" s="19">
        <f>Clean_Data[[#This Row],[Revenue_EUR]]/Clean_Data[[#This Row],[Market_Revenue_EUR]]</f>
        <v>0.11665759152623723</v>
      </c>
      <c r="V430" s="19">
        <f>Clean_Data[[#This Row],[Returns_Units]]/Clean_Data[[#This Row],[Units_Sold]]</f>
        <v>3.0549898167006109E-2</v>
      </c>
      <c r="W430" s="21">
        <f>Clean_Data[[#This Row],[Revenue_EUR]]/Clean_Data[[#This Row],[Marketing_Spend_EUR]]</f>
        <v>57.804521733440211</v>
      </c>
    </row>
    <row r="431" spans="1:23">
      <c r="A431" s="17">
        <v>45078</v>
      </c>
      <c r="B431">
        <v>2023</v>
      </c>
      <c r="C431" s="16" t="s">
        <v>97</v>
      </c>
      <c r="D431" s="16" t="s">
        <v>75</v>
      </c>
      <c r="E431" s="16" t="s">
        <v>76</v>
      </c>
      <c r="F431" s="16" t="s">
        <v>83</v>
      </c>
      <c r="G431" s="16" t="s">
        <v>79</v>
      </c>
      <c r="H431">
        <v>63386.01</v>
      </c>
      <c r="I431">
        <v>58953.21</v>
      </c>
      <c r="J431">
        <v>362</v>
      </c>
      <c r="K431">
        <v>332</v>
      </c>
      <c r="L431">
        <v>34891.599999999999</v>
      </c>
      <c r="M431">
        <v>1707.09</v>
      </c>
      <c r="N431">
        <v>448694.46</v>
      </c>
      <c r="O431">
        <v>2903</v>
      </c>
      <c r="P431">
        <v>2</v>
      </c>
      <c r="Q431">
        <v>8</v>
      </c>
      <c r="R431" s="25">
        <f>Clean_Data[[#This Row],[Revenue_EUR]]/Clean_Data[[#This Row],[Units_Sold]]</f>
        <v>175.09947513812156</v>
      </c>
      <c r="S431" s="19">
        <f>Clean_Data[[#This Row],[Gross_Profit_EUR]]/Clean_Data[[#This Row],[Revenue_EUR]]</f>
        <v>0.55046216034105944</v>
      </c>
      <c r="T431" s="19">
        <f>Clean_Data[[#This Row],[Revenue_EUR]]/Clean_Data[[#This Row],[Revenue_Target_EUR]]</f>
        <v>1.075191834337774</v>
      </c>
      <c r="U431" s="19">
        <f>Clean_Data[[#This Row],[Revenue_EUR]]/Clean_Data[[#This Row],[Market_Revenue_EUR]]</f>
        <v>0.14126764569368652</v>
      </c>
      <c r="V431" s="19">
        <f>Clean_Data[[#This Row],[Returns_Units]]/Clean_Data[[#This Row],[Units_Sold]]</f>
        <v>2.2099447513812154E-2</v>
      </c>
      <c r="W431" s="21">
        <f>Clean_Data[[#This Row],[Revenue_EUR]]/Clean_Data[[#This Row],[Marketing_Spend_EUR]]</f>
        <v>37.131029998418363</v>
      </c>
    </row>
    <row r="432" spans="1:23">
      <c r="A432" s="17">
        <v>45078</v>
      </c>
      <c r="B432">
        <v>2023</v>
      </c>
      <c r="C432" s="16" t="s">
        <v>97</v>
      </c>
      <c r="D432" s="16" t="s">
        <v>75</v>
      </c>
      <c r="E432" s="16" t="s">
        <v>76</v>
      </c>
      <c r="F432" s="16" t="s">
        <v>83</v>
      </c>
      <c r="G432" s="16" t="s">
        <v>80</v>
      </c>
      <c r="H432">
        <v>14692.23</v>
      </c>
      <c r="I432">
        <v>13891.06</v>
      </c>
      <c r="J432">
        <v>105</v>
      </c>
      <c r="K432">
        <v>99</v>
      </c>
      <c r="L432">
        <v>8556.2900000000009</v>
      </c>
      <c r="M432">
        <v>873.74</v>
      </c>
      <c r="N432">
        <v>140917.17000000001</v>
      </c>
      <c r="O432">
        <v>1051</v>
      </c>
      <c r="P432">
        <v>1</v>
      </c>
      <c r="Q432">
        <v>2</v>
      </c>
      <c r="R432" s="25">
        <f>Clean_Data[[#This Row],[Revenue_EUR]]/Clean_Data[[#This Row],[Units_Sold]]</f>
        <v>139.92599999999999</v>
      </c>
      <c r="S432" s="19">
        <f>Clean_Data[[#This Row],[Gross_Profit_EUR]]/Clean_Data[[#This Row],[Revenue_EUR]]</f>
        <v>0.5823683674976502</v>
      </c>
      <c r="T432" s="19">
        <f>Clean_Data[[#This Row],[Revenue_EUR]]/Clean_Data[[#This Row],[Revenue_Target_EUR]]</f>
        <v>1.0576752242089518</v>
      </c>
      <c r="U432" s="19">
        <f>Clean_Data[[#This Row],[Revenue_EUR]]/Clean_Data[[#This Row],[Market_Revenue_EUR]]</f>
        <v>0.10426146082837172</v>
      </c>
      <c r="V432" s="19">
        <f>Clean_Data[[#This Row],[Returns_Units]]/Clean_Data[[#This Row],[Units_Sold]]</f>
        <v>1.9047619047619049E-2</v>
      </c>
      <c r="W432" s="21">
        <f>Clean_Data[[#This Row],[Revenue_EUR]]/Clean_Data[[#This Row],[Marketing_Spend_EUR]]</f>
        <v>16.815334081076749</v>
      </c>
    </row>
    <row r="433" spans="1:23">
      <c r="A433" s="17">
        <v>45078</v>
      </c>
      <c r="B433">
        <v>2023</v>
      </c>
      <c r="C433" s="16" t="s">
        <v>97</v>
      </c>
      <c r="D433" s="16" t="s">
        <v>75</v>
      </c>
      <c r="E433" s="16" t="s">
        <v>76</v>
      </c>
      <c r="F433" s="16" t="s">
        <v>83</v>
      </c>
      <c r="G433" s="16" t="s">
        <v>81</v>
      </c>
      <c r="H433">
        <v>25418.19</v>
      </c>
      <c r="I433">
        <v>24744.400000000001</v>
      </c>
      <c r="J433">
        <v>221</v>
      </c>
      <c r="K433">
        <v>213</v>
      </c>
      <c r="L433">
        <v>13530.38</v>
      </c>
      <c r="M433">
        <v>798.11</v>
      </c>
      <c r="N433">
        <v>207745.75</v>
      </c>
      <c r="O433">
        <v>1942</v>
      </c>
      <c r="P433">
        <v>1</v>
      </c>
      <c r="Q433">
        <v>5</v>
      </c>
      <c r="R433" s="25">
        <f>Clean_Data[[#This Row],[Revenue_EUR]]/Clean_Data[[#This Row],[Units_Sold]]</f>
        <v>115.01443438914026</v>
      </c>
      <c r="S433" s="19">
        <f>Clean_Data[[#This Row],[Gross_Profit_EUR]]/Clean_Data[[#This Row],[Revenue_EUR]]</f>
        <v>0.53231091592280966</v>
      </c>
      <c r="T433" s="19">
        <f>Clean_Data[[#This Row],[Revenue_EUR]]/Clean_Data[[#This Row],[Revenue_Target_EUR]]</f>
        <v>1.0272299995150416</v>
      </c>
      <c r="U433" s="19">
        <f>Clean_Data[[#This Row],[Revenue_EUR]]/Clean_Data[[#This Row],[Market_Revenue_EUR]]</f>
        <v>0.12235239469399493</v>
      </c>
      <c r="V433" s="19">
        <f>Clean_Data[[#This Row],[Returns_Units]]/Clean_Data[[#This Row],[Units_Sold]]</f>
        <v>2.2624434389140271E-2</v>
      </c>
      <c r="W433" s="21">
        <f>Clean_Data[[#This Row],[Revenue_EUR]]/Clean_Data[[#This Row],[Marketing_Spend_EUR]]</f>
        <v>31.847978348849153</v>
      </c>
    </row>
    <row r="434" spans="1:23">
      <c r="A434" s="17">
        <v>45078</v>
      </c>
      <c r="B434">
        <v>2023</v>
      </c>
      <c r="C434" s="16" t="s">
        <v>97</v>
      </c>
      <c r="D434" s="16" t="s">
        <v>84</v>
      </c>
      <c r="E434" s="16" t="s">
        <v>85</v>
      </c>
      <c r="F434" s="16" t="s">
        <v>77</v>
      </c>
      <c r="G434" s="16" t="s">
        <v>78</v>
      </c>
      <c r="H434">
        <v>614320.29</v>
      </c>
      <c r="I434">
        <v>667251.49</v>
      </c>
      <c r="J434">
        <v>8532</v>
      </c>
      <c r="K434">
        <v>9246</v>
      </c>
      <c r="L434">
        <v>348174.98</v>
      </c>
      <c r="M434">
        <v>11309.96</v>
      </c>
      <c r="N434">
        <v>4680125.97</v>
      </c>
      <c r="O434">
        <v>66677</v>
      </c>
      <c r="P434">
        <v>28</v>
      </c>
      <c r="Q434">
        <v>90</v>
      </c>
      <c r="R434" s="25">
        <f>Clean_Data[[#This Row],[Revenue_EUR]]/Clean_Data[[#This Row],[Units_Sold]]</f>
        <v>72.001909282700424</v>
      </c>
      <c r="S434" s="19">
        <f>Clean_Data[[#This Row],[Gross_Profit_EUR]]/Clean_Data[[#This Row],[Revenue_EUR]]</f>
        <v>0.56676457813236147</v>
      </c>
      <c r="T434" s="19">
        <f>Clean_Data[[#This Row],[Revenue_EUR]]/Clean_Data[[#This Row],[Revenue_Target_EUR]]</f>
        <v>0.92067278860628698</v>
      </c>
      <c r="U434" s="19">
        <f>Clean_Data[[#This Row],[Revenue_EUR]]/Clean_Data[[#This Row],[Market_Revenue_EUR]]</f>
        <v>0.13126148610910149</v>
      </c>
      <c r="V434" s="19">
        <f>Clean_Data[[#This Row],[Returns_Units]]/Clean_Data[[#This Row],[Units_Sold]]</f>
        <v>1.0548523206751054E-2</v>
      </c>
      <c r="W434" s="21">
        <f>Clean_Data[[#This Row],[Revenue_EUR]]/Clean_Data[[#This Row],[Marketing_Spend_EUR]]</f>
        <v>54.316751783383857</v>
      </c>
    </row>
    <row r="435" spans="1:23">
      <c r="A435" s="17">
        <v>45078</v>
      </c>
      <c r="B435">
        <v>2023</v>
      </c>
      <c r="C435" s="16" t="s">
        <v>97</v>
      </c>
      <c r="D435" s="16" t="s">
        <v>84</v>
      </c>
      <c r="E435" s="16" t="s">
        <v>85</v>
      </c>
      <c r="F435" s="16" t="s">
        <v>77</v>
      </c>
      <c r="G435" s="16" t="s">
        <v>79</v>
      </c>
      <c r="H435">
        <v>587054.81000000006</v>
      </c>
      <c r="I435">
        <v>591376.31000000006</v>
      </c>
      <c r="J435">
        <v>3355</v>
      </c>
      <c r="K435">
        <v>3391</v>
      </c>
      <c r="L435">
        <v>387360.62</v>
      </c>
      <c r="M435">
        <v>14627.95</v>
      </c>
      <c r="N435">
        <v>3676293.62</v>
      </c>
      <c r="O435">
        <v>22910</v>
      </c>
      <c r="P435">
        <v>27</v>
      </c>
      <c r="Q435">
        <v>30</v>
      </c>
      <c r="R435" s="25">
        <f>Clean_Data[[#This Row],[Revenue_EUR]]/Clean_Data[[#This Row],[Units_Sold]]</f>
        <v>174.97907898658721</v>
      </c>
      <c r="S435" s="19">
        <f>Clean_Data[[#This Row],[Gross_Profit_EUR]]/Clean_Data[[#This Row],[Revenue_EUR]]</f>
        <v>0.65983723053048482</v>
      </c>
      <c r="T435" s="19">
        <f>Clean_Data[[#This Row],[Revenue_EUR]]/Clean_Data[[#This Row],[Revenue_Target_EUR]]</f>
        <v>0.99269247021410112</v>
      </c>
      <c r="U435" s="19">
        <f>Clean_Data[[#This Row],[Revenue_EUR]]/Clean_Data[[#This Row],[Market_Revenue_EUR]]</f>
        <v>0.15968659489173229</v>
      </c>
      <c r="V435" s="19">
        <f>Clean_Data[[#This Row],[Returns_Units]]/Clean_Data[[#This Row],[Units_Sold]]</f>
        <v>8.9418777943368107E-3</v>
      </c>
      <c r="W435" s="21">
        <f>Clean_Data[[#This Row],[Revenue_EUR]]/Clean_Data[[#This Row],[Marketing_Spend_EUR]]</f>
        <v>40.132404745709415</v>
      </c>
    </row>
    <row r="436" spans="1:23">
      <c r="A436" s="17">
        <v>45078</v>
      </c>
      <c r="B436">
        <v>2023</v>
      </c>
      <c r="C436" s="16" t="s">
        <v>97</v>
      </c>
      <c r="D436" s="16" t="s">
        <v>84</v>
      </c>
      <c r="E436" s="16" t="s">
        <v>85</v>
      </c>
      <c r="F436" s="16" t="s">
        <v>77</v>
      </c>
      <c r="G436" s="16" t="s">
        <v>80</v>
      </c>
      <c r="H436">
        <v>115948.89</v>
      </c>
      <c r="I436">
        <v>119005.33</v>
      </c>
      <c r="J436">
        <v>828</v>
      </c>
      <c r="K436">
        <v>853</v>
      </c>
      <c r="L436">
        <v>80560.81</v>
      </c>
      <c r="M436">
        <v>6200.22</v>
      </c>
      <c r="N436">
        <v>1059767.1399999999</v>
      </c>
      <c r="O436">
        <v>8296</v>
      </c>
      <c r="P436">
        <v>4</v>
      </c>
      <c r="Q436">
        <v>18</v>
      </c>
      <c r="R436" s="25">
        <f>Clean_Data[[#This Row],[Revenue_EUR]]/Clean_Data[[#This Row],[Units_Sold]]</f>
        <v>140.03489130434784</v>
      </c>
      <c r="S436" s="19">
        <f>Clean_Data[[#This Row],[Gross_Profit_EUR]]/Clean_Data[[#This Row],[Revenue_EUR]]</f>
        <v>0.69479587083584848</v>
      </c>
      <c r="T436" s="19">
        <f>Clean_Data[[#This Row],[Revenue_EUR]]/Clean_Data[[#This Row],[Revenue_Target_EUR]]</f>
        <v>0.97431678060133942</v>
      </c>
      <c r="U436" s="19">
        <f>Clean_Data[[#This Row],[Revenue_EUR]]/Clean_Data[[#This Row],[Market_Revenue_EUR]]</f>
        <v>0.10940978034099076</v>
      </c>
      <c r="V436" s="19">
        <f>Clean_Data[[#This Row],[Returns_Units]]/Clean_Data[[#This Row],[Units_Sold]]</f>
        <v>2.1739130434782608E-2</v>
      </c>
      <c r="W436" s="21">
        <f>Clean_Data[[#This Row],[Revenue_EUR]]/Clean_Data[[#This Row],[Marketing_Spend_EUR]]</f>
        <v>18.700770295247587</v>
      </c>
    </row>
    <row r="437" spans="1:23">
      <c r="A437" s="17">
        <v>45078</v>
      </c>
      <c r="B437">
        <v>2023</v>
      </c>
      <c r="C437" s="16" t="s">
        <v>97</v>
      </c>
      <c r="D437" s="16" t="s">
        <v>84</v>
      </c>
      <c r="E437" s="16" t="s">
        <v>85</v>
      </c>
      <c r="F437" s="16" t="s">
        <v>77</v>
      </c>
      <c r="G437" s="16" t="s">
        <v>81</v>
      </c>
      <c r="H437">
        <v>228776.88</v>
      </c>
      <c r="I437">
        <v>237848.46</v>
      </c>
      <c r="J437">
        <v>1989</v>
      </c>
      <c r="K437">
        <v>2098</v>
      </c>
      <c r="L437">
        <v>144168.54999999999</v>
      </c>
      <c r="M437">
        <v>7322.97</v>
      </c>
      <c r="N437">
        <v>1676893.19</v>
      </c>
      <c r="O437">
        <v>15910</v>
      </c>
      <c r="P437">
        <v>9</v>
      </c>
      <c r="Q437">
        <v>34</v>
      </c>
      <c r="R437" s="25">
        <f>Clean_Data[[#This Row],[Revenue_EUR]]/Clean_Data[[#This Row],[Units_Sold]]</f>
        <v>115.02105580693816</v>
      </c>
      <c r="S437" s="19">
        <f>Clean_Data[[#This Row],[Gross_Profit_EUR]]/Clean_Data[[#This Row],[Revenue_EUR]]</f>
        <v>0.63017097706726299</v>
      </c>
      <c r="T437" s="19">
        <f>Clean_Data[[#This Row],[Revenue_EUR]]/Clean_Data[[#This Row],[Revenue_Target_EUR]]</f>
        <v>0.96185983293732491</v>
      </c>
      <c r="U437" s="19">
        <f>Clean_Data[[#This Row],[Revenue_EUR]]/Clean_Data[[#This Row],[Market_Revenue_EUR]]</f>
        <v>0.13642901131943891</v>
      </c>
      <c r="V437" s="19">
        <f>Clean_Data[[#This Row],[Returns_Units]]/Clean_Data[[#This Row],[Units_Sold]]</f>
        <v>1.7094017094017096E-2</v>
      </c>
      <c r="W437" s="21">
        <f>Clean_Data[[#This Row],[Revenue_EUR]]/Clean_Data[[#This Row],[Marketing_Spend_EUR]]</f>
        <v>31.240996480936012</v>
      </c>
    </row>
    <row r="438" spans="1:23">
      <c r="A438" s="17">
        <v>45078</v>
      </c>
      <c r="B438">
        <v>2023</v>
      </c>
      <c r="C438" s="16" t="s">
        <v>97</v>
      </c>
      <c r="D438" s="16" t="s">
        <v>84</v>
      </c>
      <c r="E438" s="16" t="s">
        <v>85</v>
      </c>
      <c r="F438" s="16" t="s">
        <v>82</v>
      </c>
      <c r="G438" s="16" t="s">
        <v>78</v>
      </c>
      <c r="H438">
        <v>556938.18000000005</v>
      </c>
      <c r="I438">
        <v>589780.34</v>
      </c>
      <c r="J438">
        <v>7735</v>
      </c>
      <c r="K438">
        <v>8040</v>
      </c>
      <c r="L438">
        <v>291870.05</v>
      </c>
      <c r="M438">
        <v>9776.93</v>
      </c>
      <c r="N438">
        <v>4461546.22</v>
      </c>
      <c r="O438">
        <v>66724</v>
      </c>
      <c r="P438">
        <v>24</v>
      </c>
      <c r="Q438">
        <v>156</v>
      </c>
      <c r="R438" s="25">
        <f>Clean_Data[[#This Row],[Revenue_EUR]]/Clean_Data[[#This Row],[Units_Sold]]</f>
        <v>72.002350355526829</v>
      </c>
      <c r="S438" s="19">
        <f>Clean_Data[[#This Row],[Gross_Profit_EUR]]/Clean_Data[[#This Row],[Revenue_EUR]]</f>
        <v>0.52406184470958694</v>
      </c>
      <c r="T438" s="19">
        <f>Clean_Data[[#This Row],[Revenue_EUR]]/Clean_Data[[#This Row],[Revenue_Target_EUR]]</f>
        <v>0.9443145900726363</v>
      </c>
      <c r="U438" s="19">
        <f>Clean_Data[[#This Row],[Revenue_EUR]]/Clean_Data[[#This Row],[Market_Revenue_EUR]]</f>
        <v>0.12483075430293314</v>
      </c>
      <c r="V438" s="19">
        <f>Clean_Data[[#This Row],[Returns_Units]]/Clean_Data[[#This Row],[Units_Sold]]</f>
        <v>2.0168067226890758E-2</v>
      </c>
      <c r="W438" s="21">
        <f>Clean_Data[[#This Row],[Revenue_EUR]]/Clean_Data[[#This Row],[Marketing_Spend_EUR]]</f>
        <v>56.964525674214713</v>
      </c>
    </row>
    <row r="439" spans="1:23">
      <c r="A439" s="17">
        <v>45078</v>
      </c>
      <c r="B439">
        <v>2023</v>
      </c>
      <c r="C439" s="16" t="s">
        <v>97</v>
      </c>
      <c r="D439" s="16" t="s">
        <v>84</v>
      </c>
      <c r="E439" s="16" t="s">
        <v>85</v>
      </c>
      <c r="F439" s="16" t="s">
        <v>82</v>
      </c>
      <c r="G439" s="16" t="s">
        <v>79</v>
      </c>
      <c r="H439">
        <v>504188.34</v>
      </c>
      <c r="I439">
        <v>532523.43000000005</v>
      </c>
      <c r="J439">
        <v>2881</v>
      </c>
      <c r="K439">
        <v>3027</v>
      </c>
      <c r="L439">
        <v>308126.48</v>
      </c>
      <c r="M439">
        <v>11694.57</v>
      </c>
      <c r="N439">
        <v>3458063.75</v>
      </c>
      <c r="O439">
        <v>21988</v>
      </c>
      <c r="P439">
        <v>25</v>
      </c>
      <c r="Q439">
        <v>32</v>
      </c>
      <c r="R439" s="25">
        <f>Clean_Data[[#This Row],[Revenue_EUR]]/Clean_Data[[#This Row],[Units_Sold]]</f>
        <v>175.00463033668865</v>
      </c>
      <c r="S439" s="19">
        <f>Clean_Data[[#This Row],[Gross_Profit_EUR]]/Clean_Data[[#This Row],[Revenue_EUR]]</f>
        <v>0.61113368865293471</v>
      </c>
      <c r="T439" s="19">
        <f>Clean_Data[[#This Row],[Revenue_EUR]]/Clean_Data[[#This Row],[Revenue_Target_EUR]]</f>
        <v>0.9467909045804801</v>
      </c>
      <c r="U439" s="19">
        <f>Clean_Data[[#This Row],[Revenue_EUR]]/Clean_Data[[#This Row],[Market_Revenue_EUR]]</f>
        <v>0.14580076495119559</v>
      </c>
      <c r="V439" s="19">
        <f>Clean_Data[[#This Row],[Returns_Units]]/Clean_Data[[#This Row],[Units_Sold]]</f>
        <v>1.1107254425546685E-2</v>
      </c>
      <c r="W439" s="21">
        <f>Clean_Data[[#This Row],[Revenue_EUR]]/Clean_Data[[#This Row],[Marketing_Spend_EUR]]</f>
        <v>43.113029380302144</v>
      </c>
    </row>
    <row r="440" spans="1:23">
      <c r="A440" s="17">
        <v>45078</v>
      </c>
      <c r="B440">
        <v>2023</v>
      </c>
      <c r="C440" s="16" t="s">
        <v>97</v>
      </c>
      <c r="D440" s="16" t="s">
        <v>84</v>
      </c>
      <c r="E440" s="16" t="s">
        <v>85</v>
      </c>
      <c r="F440" s="16" t="s">
        <v>82</v>
      </c>
      <c r="G440" s="16" t="s">
        <v>80</v>
      </c>
      <c r="H440">
        <v>115008.79</v>
      </c>
      <c r="I440">
        <v>118649.55</v>
      </c>
      <c r="J440">
        <v>821</v>
      </c>
      <c r="K440">
        <v>857</v>
      </c>
      <c r="L440">
        <v>72785.570000000007</v>
      </c>
      <c r="M440">
        <v>5984.35</v>
      </c>
      <c r="N440">
        <v>1037833.34</v>
      </c>
      <c r="O440">
        <v>8227</v>
      </c>
      <c r="P440">
        <v>5</v>
      </c>
      <c r="Q440">
        <v>12</v>
      </c>
      <c r="R440" s="25">
        <f>Clean_Data[[#This Row],[Revenue_EUR]]/Clean_Data[[#This Row],[Units_Sold]]</f>
        <v>140.08378806333738</v>
      </c>
      <c r="S440" s="19">
        <f>Clean_Data[[#This Row],[Gross_Profit_EUR]]/Clean_Data[[#This Row],[Revenue_EUR]]</f>
        <v>0.63286962674766001</v>
      </c>
      <c r="T440" s="19">
        <f>Clean_Data[[#This Row],[Revenue_EUR]]/Clean_Data[[#This Row],[Revenue_Target_EUR]]</f>
        <v>0.96931501215133131</v>
      </c>
      <c r="U440" s="19">
        <f>Clean_Data[[#This Row],[Revenue_EUR]]/Clean_Data[[#This Row],[Market_Revenue_EUR]]</f>
        <v>0.11081624145934645</v>
      </c>
      <c r="V440" s="19">
        <f>Clean_Data[[#This Row],[Returns_Units]]/Clean_Data[[#This Row],[Units_Sold]]</f>
        <v>1.4616321559074299E-2</v>
      </c>
      <c r="W440" s="21">
        <f>Clean_Data[[#This Row],[Revenue_EUR]]/Clean_Data[[#This Row],[Marketing_Spend_EUR]]</f>
        <v>19.21825929298921</v>
      </c>
    </row>
    <row r="441" spans="1:23">
      <c r="A441" s="17">
        <v>45078</v>
      </c>
      <c r="B441">
        <v>2023</v>
      </c>
      <c r="C441" s="16" t="s">
        <v>97</v>
      </c>
      <c r="D441" s="16" t="s">
        <v>84</v>
      </c>
      <c r="E441" s="16" t="s">
        <v>85</v>
      </c>
      <c r="F441" s="16" t="s">
        <v>82</v>
      </c>
      <c r="G441" s="16" t="s">
        <v>81</v>
      </c>
      <c r="H441">
        <v>206414.55</v>
      </c>
      <c r="I441">
        <v>215557.58</v>
      </c>
      <c r="J441">
        <v>1795</v>
      </c>
      <c r="K441">
        <v>1865</v>
      </c>
      <c r="L441">
        <v>118412.17</v>
      </c>
      <c r="M441">
        <v>5626.63</v>
      </c>
      <c r="N441">
        <v>1531441.42</v>
      </c>
      <c r="O441">
        <v>14209</v>
      </c>
      <c r="P441">
        <v>10</v>
      </c>
      <c r="Q441">
        <v>15</v>
      </c>
      <c r="R441" s="25">
        <f>Clean_Data[[#This Row],[Revenue_EUR]]/Clean_Data[[#This Row],[Units_Sold]]</f>
        <v>114.99417827298049</v>
      </c>
      <c r="S441" s="19">
        <f>Clean_Data[[#This Row],[Gross_Profit_EUR]]/Clean_Data[[#This Row],[Revenue_EUR]]</f>
        <v>0.57366193419989053</v>
      </c>
      <c r="T441" s="19">
        <f>Clean_Data[[#This Row],[Revenue_EUR]]/Clean_Data[[#This Row],[Revenue_Target_EUR]]</f>
        <v>0.95758427980124849</v>
      </c>
      <c r="U441" s="19">
        <f>Clean_Data[[#This Row],[Revenue_EUR]]/Clean_Data[[#This Row],[Market_Revenue_EUR]]</f>
        <v>0.13478448950401251</v>
      </c>
      <c r="V441" s="19">
        <f>Clean_Data[[#This Row],[Returns_Units]]/Clean_Data[[#This Row],[Units_Sold]]</f>
        <v>8.356545961002786E-3</v>
      </c>
      <c r="W441" s="21">
        <f>Clean_Data[[#This Row],[Revenue_EUR]]/Clean_Data[[#This Row],[Marketing_Spend_EUR]]</f>
        <v>36.685289418355211</v>
      </c>
    </row>
    <row r="442" spans="1:23">
      <c r="A442" s="17">
        <v>45078</v>
      </c>
      <c r="B442">
        <v>2023</v>
      </c>
      <c r="C442" s="16" t="s">
        <v>97</v>
      </c>
      <c r="D442" s="16" t="s">
        <v>84</v>
      </c>
      <c r="E442" s="16" t="s">
        <v>85</v>
      </c>
      <c r="F442" s="16" t="s">
        <v>83</v>
      </c>
      <c r="G442" s="16" t="s">
        <v>78</v>
      </c>
      <c r="H442">
        <v>37381.870000000003</v>
      </c>
      <c r="I442">
        <v>40189.33</v>
      </c>
      <c r="J442">
        <v>519</v>
      </c>
      <c r="K442">
        <v>566</v>
      </c>
      <c r="L442">
        <v>17593.349999999999</v>
      </c>
      <c r="M442">
        <v>734.54</v>
      </c>
      <c r="N442">
        <v>445586.51</v>
      </c>
      <c r="O442">
        <v>6541</v>
      </c>
      <c r="P442">
        <v>1</v>
      </c>
      <c r="Q442">
        <v>15</v>
      </c>
      <c r="R442" s="25">
        <f>Clean_Data[[#This Row],[Revenue_EUR]]/Clean_Data[[#This Row],[Units_Sold]]</f>
        <v>72.02672447013488</v>
      </c>
      <c r="S442" s="19">
        <f>Clean_Data[[#This Row],[Gross_Profit_EUR]]/Clean_Data[[#This Row],[Revenue_EUR]]</f>
        <v>0.47063857426073114</v>
      </c>
      <c r="T442" s="19">
        <f>Clean_Data[[#This Row],[Revenue_EUR]]/Clean_Data[[#This Row],[Revenue_Target_EUR]]</f>
        <v>0.93014414522461564</v>
      </c>
      <c r="U442" s="19">
        <f>Clean_Data[[#This Row],[Revenue_EUR]]/Clean_Data[[#This Row],[Market_Revenue_EUR]]</f>
        <v>8.3893630442268108E-2</v>
      </c>
      <c r="V442" s="19">
        <f>Clean_Data[[#This Row],[Returns_Units]]/Clean_Data[[#This Row],[Units_Sold]]</f>
        <v>2.8901734104046242E-2</v>
      </c>
      <c r="W442" s="21">
        <f>Clean_Data[[#This Row],[Revenue_EUR]]/Clean_Data[[#This Row],[Marketing_Spend_EUR]]</f>
        <v>50.891537560922487</v>
      </c>
    </row>
    <row r="443" spans="1:23">
      <c r="A443" s="17">
        <v>45078</v>
      </c>
      <c r="B443">
        <v>2023</v>
      </c>
      <c r="C443" s="16" t="s">
        <v>97</v>
      </c>
      <c r="D443" s="16" t="s">
        <v>84</v>
      </c>
      <c r="E443" s="16" t="s">
        <v>85</v>
      </c>
      <c r="F443" s="16" t="s">
        <v>83</v>
      </c>
      <c r="G443" s="16" t="s">
        <v>79</v>
      </c>
      <c r="H443">
        <v>35145.379999999997</v>
      </c>
      <c r="I443">
        <v>34976.47</v>
      </c>
      <c r="J443">
        <v>201</v>
      </c>
      <c r="K443">
        <v>203</v>
      </c>
      <c r="L443">
        <v>19454.900000000001</v>
      </c>
      <c r="M443">
        <v>965.23</v>
      </c>
      <c r="N443">
        <v>356711.52</v>
      </c>
      <c r="O443">
        <v>2124</v>
      </c>
      <c r="P443">
        <v>2</v>
      </c>
      <c r="Q443">
        <v>5</v>
      </c>
      <c r="R443" s="25">
        <f>Clean_Data[[#This Row],[Revenue_EUR]]/Clean_Data[[#This Row],[Units_Sold]]</f>
        <v>174.85263681592039</v>
      </c>
      <c r="S443" s="19">
        <f>Clean_Data[[#This Row],[Gross_Profit_EUR]]/Clean_Data[[#This Row],[Revenue_EUR]]</f>
        <v>0.55355497650046759</v>
      </c>
      <c r="T443" s="19">
        <f>Clean_Data[[#This Row],[Revenue_EUR]]/Clean_Data[[#This Row],[Revenue_Target_EUR]]</f>
        <v>1.0048292466335225</v>
      </c>
      <c r="U443" s="19">
        <f>Clean_Data[[#This Row],[Revenue_EUR]]/Clean_Data[[#This Row],[Market_Revenue_EUR]]</f>
        <v>9.8526058255701959E-2</v>
      </c>
      <c r="V443" s="19">
        <f>Clean_Data[[#This Row],[Returns_Units]]/Clean_Data[[#This Row],[Units_Sold]]</f>
        <v>2.4875621890547265E-2</v>
      </c>
      <c r="W443" s="21">
        <f>Clean_Data[[#This Row],[Revenue_EUR]]/Clean_Data[[#This Row],[Marketing_Spend_EUR]]</f>
        <v>36.411404535706509</v>
      </c>
    </row>
    <row r="444" spans="1:23">
      <c r="A444" s="17">
        <v>45078</v>
      </c>
      <c r="B444">
        <v>2023</v>
      </c>
      <c r="C444" s="16" t="s">
        <v>97</v>
      </c>
      <c r="D444" s="16" t="s">
        <v>84</v>
      </c>
      <c r="E444" s="16" t="s">
        <v>85</v>
      </c>
      <c r="F444" s="16" t="s">
        <v>83</v>
      </c>
      <c r="G444" s="16" t="s">
        <v>80</v>
      </c>
      <c r="H444">
        <v>8437.99</v>
      </c>
      <c r="I444">
        <v>8584.73</v>
      </c>
      <c r="J444">
        <v>60</v>
      </c>
      <c r="K444">
        <v>62</v>
      </c>
      <c r="L444">
        <v>4924.26</v>
      </c>
      <c r="M444">
        <v>442.23</v>
      </c>
      <c r="N444">
        <v>112819.99</v>
      </c>
      <c r="O444">
        <v>892</v>
      </c>
      <c r="P444">
        <v>0</v>
      </c>
      <c r="Q444">
        <v>2</v>
      </c>
      <c r="R444" s="25">
        <f>Clean_Data[[#This Row],[Revenue_EUR]]/Clean_Data[[#This Row],[Units_Sold]]</f>
        <v>140.63316666666665</v>
      </c>
      <c r="S444" s="19">
        <f>Clean_Data[[#This Row],[Gross_Profit_EUR]]/Clean_Data[[#This Row],[Revenue_EUR]]</f>
        <v>0.58358210900937313</v>
      </c>
      <c r="T444" s="19">
        <f>Clean_Data[[#This Row],[Revenue_EUR]]/Clean_Data[[#This Row],[Revenue_Target_EUR]]</f>
        <v>0.98290685903924757</v>
      </c>
      <c r="U444" s="19">
        <f>Clean_Data[[#This Row],[Revenue_EUR]]/Clean_Data[[#This Row],[Market_Revenue_EUR]]</f>
        <v>7.4791621591173682E-2</v>
      </c>
      <c r="V444" s="19">
        <f>Clean_Data[[#This Row],[Returns_Units]]/Clean_Data[[#This Row],[Units_Sold]]</f>
        <v>3.3333333333333333E-2</v>
      </c>
      <c r="W444" s="21">
        <f>Clean_Data[[#This Row],[Revenue_EUR]]/Clean_Data[[#This Row],[Marketing_Spend_EUR]]</f>
        <v>19.08054632204961</v>
      </c>
    </row>
    <row r="445" spans="1:23">
      <c r="A445" s="17">
        <v>45078</v>
      </c>
      <c r="B445">
        <v>2023</v>
      </c>
      <c r="C445" s="16" t="s">
        <v>97</v>
      </c>
      <c r="D445" s="16" t="s">
        <v>84</v>
      </c>
      <c r="E445" s="16" t="s">
        <v>85</v>
      </c>
      <c r="F445" s="16" t="s">
        <v>83</v>
      </c>
      <c r="G445" s="16" t="s">
        <v>81</v>
      </c>
      <c r="H445">
        <v>14538.83</v>
      </c>
      <c r="I445">
        <v>14884.89</v>
      </c>
      <c r="J445">
        <v>126</v>
      </c>
      <c r="K445">
        <v>128</v>
      </c>
      <c r="L445">
        <v>7607.96</v>
      </c>
      <c r="M445">
        <v>467.53</v>
      </c>
      <c r="N445">
        <v>163488.1</v>
      </c>
      <c r="O445">
        <v>1533</v>
      </c>
      <c r="P445">
        <v>1</v>
      </c>
      <c r="Q445">
        <v>2</v>
      </c>
      <c r="R445" s="25">
        <f>Clean_Data[[#This Row],[Revenue_EUR]]/Clean_Data[[#This Row],[Units_Sold]]</f>
        <v>115.38753968253968</v>
      </c>
      <c r="S445" s="19">
        <f>Clean_Data[[#This Row],[Gross_Profit_EUR]]/Clean_Data[[#This Row],[Revenue_EUR]]</f>
        <v>0.52328557387355101</v>
      </c>
      <c r="T445" s="19">
        <f>Clean_Data[[#This Row],[Revenue_EUR]]/Clean_Data[[#This Row],[Revenue_Target_EUR]]</f>
        <v>0.97675091989258911</v>
      </c>
      <c r="U445" s="19">
        <f>Clean_Data[[#This Row],[Revenue_EUR]]/Clean_Data[[#This Row],[Market_Revenue_EUR]]</f>
        <v>8.8928980152072221E-2</v>
      </c>
      <c r="V445" s="19">
        <f>Clean_Data[[#This Row],[Returns_Units]]/Clean_Data[[#This Row],[Units_Sold]]</f>
        <v>1.5873015873015872E-2</v>
      </c>
      <c r="W445" s="21">
        <f>Clean_Data[[#This Row],[Revenue_EUR]]/Clean_Data[[#This Row],[Marketing_Spend_EUR]]</f>
        <v>31.097106068059805</v>
      </c>
    </row>
    <row r="446" spans="1:23">
      <c r="A446" s="17">
        <v>45078</v>
      </c>
      <c r="B446">
        <v>2023</v>
      </c>
      <c r="C446" s="16" t="s">
        <v>97</v>
      </c>
      <c r="D446" s="16" t="s">
        <v>86</v>
      </c>
      <c r="E446" s="16" t="s">
        <v>87</v>
      </c>
      <c r="F446" s="16" t="s">
        <v>77</v>
      </c>
      <c r="G446" s="16" t="s">
        <v>78</v>
      </c>
      <c r="H446">
        <v>375233.95</v>
      </c>
      <c r="I446">
        <v>378258.42</v>
      </c>
      <c r="J446">
        <v>5212</v>
      </c>
      <c r="K446">
        <v>5292</v>
      </c>
      <c r="L446">
        <v>212525.98</v>
      </c>
      <c r="M446">
        <v>6758.71</v>
      </c>
      <c r="N446">
        <v>3602772.08</v>
      </c>
      <c r="O446">
        <v>51974</v>
      </c>
      <c r="P446">
        <v>15</v>
      </c>
      <c r="Q446">
        <v>86</v>
      </c>
      <c r="R446" s="25">
        <f>Clean_Data[[#This Row],[Revenue_EUR]]/Clean_Data[[#This Row],[Units_Sold]]</f>
        <v>71.994234458940909</v>
      </c>
      <c r="S446" s="19">
        <f>Clean_Data[[#This Row],[Gross_Profit_EUR]]/Clean_Data[[#This Row],[Revenue_EUR]]</f>
        <v>0.56638259944229463</v>
      </c>
      <c r="T446" s="19">
        <f>Clean_Data[[#This Row],[Revenue_EUR]]/Clean_Data[[#This Row],[Revenue_Target_EUR]]</f>
        <v>0.99200422293309432</v>
      </c>
      <c r="U446" s="19">
        <f>Clean_Data[[#This Row],[Revenue_EUR]]/Clean_Data[[#This Row],[Market_Revenue_EUR]]</f>
        <v>0.10415145384384127</v>
      </c>
      <c r="V446" s="19">
        <f>Clean_Data[[#This Row],[Returns_Units]]/Clean_Data[[#This Row],[Units_Sold]]</f>
        <v>1.6500383729854181E-2</v>
      </c>
      <c r="W446" s="21">
        <f>Clean_Data[[#This Row],[Revenue_EUR]]/Clean_Data[[#This Row],[Marketing_Spend_EUR]]</f>
        <v>55.518575290255093</v>
      </c>
    </row>
    <row r="447" spans="1:23">
      <c r="A447" s="17">
        <v>45078</v>
      </c>
      <c r="B447">
        <v>2023</v>
      </c>
      <c r="C447" s="16" t="s">
        <v>97</v>
      </c>
      <c r="D447" s="16" t="s">
        <v>86</v>
      </c>
      <c r="E447" s="16" t="s">
        <v>87</v>
      </c>
      <c r="F447" s="16" t="s">
        <v>77</v>
      </c>
      <c r="G447" s="16" t="s">
        <v>79</v>
      </c>
      <c r="H447">
        <v>395516.07</v>
      </c>
      <c r="I447">
        <v>397433.65</v>
      </c>
      <c r="J447">
        <v>2260</v>
      </c>
      <c r="K447">
        <v>2309</v>
      </c>
      <c r="L447">
        <v>260302.3</v>
      </c>
      <c r="M447">
        <v>9931.5</v>
      </c>
      <c r="N447">
        <v>2894079.83</v>
      </c>
      <c r="O447">
        <v>17223</v>
      </c>
      <c r="P447">
        <v>19</v>
      </c>
      <c r="Q447">
        <v>25</v>
      </c>
      <c r="R447" s="25">
        <f>Clean_Data[[#This Row],[Revenue_EUR]]/Clean_Data[[#This Row],[Units_Sold]]</f>
        <v>175.00711061946902</v>
      </c>
      <c r="S447" s="19">
        <f>Clean_Data[[#This Row],[Gross_Profit_EUR]]/Clean_Data[[#This Row],[Revenue_EUR]]</f>
        <v>0.65813330922306135</v>
      </c>
      <c r="T447" s="19">
        <f>Clean_Data[[#This Row],[Revenue_EUR]]/Clean_Data[[#This Row],[Revenue_Target_EUR]]</f>
        <v>0.99517509400625737</v>
      </c>
      <c r="U447" s="19">
        <f>Clean_Data[[#This Row],[Revenue_EUR]]/Clean_Data[[#This Row],[Market_Revenue_EUR]]</f>
        <v>0.1366638424759693</v>
      </c>
      <c r="V447" s="19">
        <f>Clean_Data[[#This Row],[Returns_Units]]/Clean_Data[[#This Row],[Units_Sold]]</f>
        <v>1.1061946902654867E-2</v>
      </c>
      <c r="W447" s="21">
        <f>Clean_Data[[#This Row],[Revenue_EUR]]/Clean_Data[[#This Row],[Marketing_Spend_EUR]]</f>
        <v>39.824404168554601</v>
      </c>
    </row>
    <row r="448" spans="1:23">
      <c r="A448" s="17">
        <v>45078</v>
      </c>
      <c r="B448">
        <v>2023</v>
      </c>
      <c r="C448" s="16" t="s">
        <v>97</v>
      </c>
      <c r="D448" s="16" t="s">
        <v>86</v>
      </c>
      <c r="E448" s="16" t="s">
        <v>87</v>
      </c>
      <c r="F448" s="16" t="s">
        <v>77</v>
      </c>
      <c r="G448" s="16" t="s">
        <v>80</v>
      </c>
      <c r="H448">
        <v>85065.13</v>
      </c>
      <c r="I448">
        <v>82836.77</v>
      </c>
      <c r="J448">
        <v>608</v>
      </c>
      <c r="K448">
        <v>595</v>
      </c>
      <c r="L448">
        <v>58544.68</v>
      </c>
      <c r="M448">
        <v>4904.46</v>
      </c>
      <c r="N448">
        <v>869689.78</v>
      </c>
      <c r="O448">
        <v>6696</v>
      </c>
      <c r="P448">
        <v>3</v>
      </c>
      <c r="Q448">
        <v>6</v>
      </c>
      <c r="R448" s="25">
        <f>Clean_Data[[#This Row],[Revenue_EUR]]/Clean_Data[[#This Row],[Units_Sold]]</f>
        <v>139.90975328947368</v>
      </c>
      <c r="S448" s="19">
        <f>Clean_Data[[#This Row],[Gross_Profit_EUR]]/Clean_Data[[#This Row],[Revenue_EUR]]</f>
        <v>0.68823359230744718</v>
      </c>
      <c r="T448" s="19">
        <f>Clean_Data[[#This Row],[Revenue_EUR]]/Clean_Data[[#This Row],[Revenue_Target_EUR]]</f>
        <v>1.026900614304493</v>
      </c>
      <c r="U448" s="19">
        <f>Clean_Data[[#This Row],[Revenue_EUR]]/Clean_Data[[#This Row],[Market_Revenue_EUR]]</f>
        <v>9.7810888383671704E-2</v>
      </c>
      <c r="V448" s="19">
        <f>Clean_Data[[#This Row],[Returns_Units]]/Clean_Data[[#This Row],[Units_Sold]]</f>
        <v>9.8684210526315784E-3</v>
      </c>
      <c r="W448" s="21">
        <f>Clean_Data[[#This Row],[Revenue_EUR]]/Clean_Data[[#This Row],[Marketing_Spend_EUR]]</f>
        <v>17.344443628860262</v>
      </c>
    </row>
    <row r="449" spans="1:23">
      <c r="A449" s="17">
        <v>45078</v>
      </c>
      <c r="B449">
        <v>2023</v>
      </c>
      <c r="C449" s="16" t="s">
        <v>97</v>
      </c>
      <c r="D449" s="16" t="s">
        <v>86</v>
      </c>
      <c r="E449" s="16" t="s">
        <v>87</v>
      </c>
      <c r="F449" s="16" t="s">
        <v>77</v>
      </c>
      <c r="G449" s="16" t="s">
        <v>81</v>
      </c>
      <c r="H449">
        <v>154966.74</v>
      </c>
      <c r="I449">
        <v>161369.22</v>
      </c>
      <c r="J449">
        <v>1348</v>
      </c>
      <c r="K449">
        <v>1418</v>
      </c>
      <c r="L449">
        <v>96070.5</v>
      </c>
      <c r="M449">
        <v>4999.32</v>
      </c>
      <c r="N449">
        <v>1247716.31</v>
      </c>
      <c r="O449">
        <v>11569</v>
      </c>
      <c r="P449">
        <v>8</v>
      </c>
      <c r="Q449">
        <v>26</v>
      </c>
      <c r="R449" s="25">
        <f>Clean_Data[[#This Row],[Revenue_EUR]]/Clean_Data[[#This Row],[Units_Sold]]</f>
        <v>114.96048961424331</v>
      </c>
      <c r="S449" s="19">
        <f>Clean_Data[[#This Row],[Gross_Profit_EUR]]/Clean_Data[[#This Row],[Revenue_EUR]]</f>
        <v>0.61994270512498362</v>
      </c>
      <c r="T449" s="19">
        <f>Clean_Data[[#This Row],[Revenue_EUR]]/Clean_Data[[#This Row],[Revenue_Target_EUR]]</f>
        <v>0.96032403205518369</v>
      </c>
      <c r="U449" s="19">
        <f>Clean_Data[[#This Row],[Revenue_EUR]]/Clean_Data[[#This Row],[Market_Revenue_EUR]]</f>
        <v>0.12420029998646086</v>
      </c>
      <c r="V449" s="19">
        <f>Clean_Data[[#This Row],[Returns_Units]]/Clean_Data[[#This Row],[Units_Sold]]</f>
        <v>1.9287833827893175E-2</v>
      </c>
      <c r="W449" s="21">
        <f>Clean_Data[[#This Row],[Revenue_EUR]]/Clean_Data[[#This Row],[Marketing_Spend_EUR]]</f>
        <v>30.997563668658938</v>
      </c>
    </row>
    <row r="450" spans="1:23">
      <c r="A450" s="17">
        <v>45078</v>
      </c>
      <c r="B450">
        <v>2023</v>
      </c>
      <c r="C450" s="16" t="s">
        <v>97</v>
      </c>
      <c r="D450" s="16" t="s">
        <v>86</v>
      </c>
      <c r="E450" s="16" t="s">
        <v>87</v>
      </c>
      <c r="F450" s="16" t="s">
        <v>82</v>
      </c>
      <c r="G450" s="16" t="s">
        <v>78</v>
      </c>
      <c r="H450">
        <v>307709.81</v>
      </c>
      <c r="I450">
        <v>318519.13</v>
      </c>
      <c r="J450">
        <v>4274</v>
      </c>
      <c r="K450">
        <v>4422</v>
      </c>
      <c r="L450">
        <v>161925.68</v>
      </c>
      <c r="M450">
        <v>5746.78</v>
      </c>
      <c r="N450">
        <v>3114766.66</v>
      </c>
      <c r="O450">
        <v>47783</v>
      </c>
      <c r="P450">
        <v>12</v>
      </c>
      <c r="Q450">
        <v>73</v>
      </c>
      <c r="R450" s="25">
        <f>Clean_Data[[#This Row],[Revenue_EUR]]/Clean_Data[[#This Row],[Units_Sold]]</f>
        <v>71.995744033692091</v>
      </c>
      <c r="S450" s="19">
        <f>Clean_Data[[#This Row],[Gross_Profit_EUR]]/Clean_Data[[#This Row],[Revenue_EUR]]</f>
        <v>0.52622852680582399</v>
      </c>
      <c r="T450" s="19">
        <f>Clean_Data[[#This Row],[Revenue_EUR]]/Clean_Data[[#This Row],[Revenue_Target_EUR]]</f>
        <v>0.96606382794025591</v>
      </c>
      <c r="U450" s="19">
        <f>Clean_Data[[#This Row],[Revenue_EUR]]/Clean_Data[[#This Row],[Market_Revenue_EUR]]</f>
        <v>9.8790645845682701E-2</v>
      </c>
      <c r="V450" s="19">
        <f>Clean_Data[[#This Row],[Returns_Units]]/Clean_Data[[#This Row],[Units_Sold]]</f>
        <v>1.7080018717828733E-2</v>
      </c>
      <c r="W450" s="21">
        <f>Clean_Data[[#This Row],[Revenue_EUR]]/Clean_Data[[#This Row],[Marketing_Spend_EUR]]</f>
        <v>53.544734616602689</v>
      </c>
    </row>
    <row r="451" spans="1:23">
      <c r="A451" s="17">
        <v>45078</v>
      </c>
      <c r="B451">
        <v>2023</v>
      </c>
      <c r="C451" s="16" t="s">
        <v>97</v>
      </c>
      <c r="D451" s="16" t="s">
        <v>86</v>
      </c>
      <c r="E451" s="16" t="s">
        <v>87</v>
      </c>
      <c r="F451" s="16" t="s">
        <v>82</v>
      </c>
      <c r="G451" s="16" t="s">
        <v>79</v>
      </c>
      <c r="H451">
        <v>324119.53999999998</v>
      </c>
      <c r="I451">
        <v>307559.94</v>
      </c>
      <c r="J451">
        <v>1852</v>
      </c>
      <c r="K451">
        <v>1730</v>
      </c>
      <c r="L451">
        <v>197271.1</v>
      </c>
      <c r="M451">
        <v>7739.26</v>
      </c>
      <c r="N451">
        <v>2596191.14</v>
      </c>
      <c r="O451">
        <v>15982</v>
      </c>
      <c r="P451">
        <v>15</v>
      </c>
      <c r="Q451">
        <v>35</v>
      </c>
      <c r="R451" s="25">
        <f>Clean_Data[[#This Row],[Revenue_EUR]]/Clean_Data[[#This Row],[Units_Sold]]</f>
        <v>175.01055075593951</v>
      </c>
      <c r="S451" s="19">
        <f>Clean_Data[[#This Row],[Gross_Profit_EUR]]/Clean_Data[[#This Row],[Revenue_EUR]]</f>
        <v>0.60863686280685214</v>
      </c>
      <c r="T451" s="19">
        <f>Clean_Data[[#This Row],[Revenue_EUR]]/Clean_Data[[#This Row],[Revenue_Target_EUR]]</f>
        <v>1.0538418625000381</v>
      </c>
      <c r="U451" s="19">
        <f>Clean_Data[[#This Row],[Revenue_EUR]]/Clean_Data[[#This Row],[Market_Revenue_EUR]]</f>
        <v>0.12484425164473828</v>
      </c>
      <c r="V451" s="19">
        <f>Clean_Data[[#This Row],[Returns_Units]]/Clean_Data[[#This Row],[Units_Sold]]</f>
        <v>1.8898488120950324E-2</v>
      </c>
      <c r="W451" s="21">
        <f>Clean_Data[[#This Row],[Revenue_EUR]]/Clean_Data[[#This Row],[Marketing_Spend_EUR]]</f>
        <v>41.879913583469218</v>
      </c>
    </row>
    <row r="452" spans="1:23">
      <c r="A452" s="17">
        <v>45078</v>
      </c>
      <c r="B452">
        <v>2023</v>
      </c>
      <c r="C452" s="16" t="s">
        <v>97</v>
      </c>
      <c r="D452" s="16" t="s">
        <v>86</v>
      </c>
      <c r="E452" s="16" t="s">
        <v>87</v>
      </c>
      <c r="F452" s="16" t="s">
        <v>82</v>
      </c>
      <c r="G452" s="16" t="s">
        <v>80</v>
      </c>
      <c r="H452">
        <v>72013.31</v>
      </c>
      <c r="I452">
        <v>68976.52</v>
      </c>
      <c r="J452">
        <v>514</v>
      </c>
      <c r="K452">
        <v>494</v>
      </c>
      <c r="L452">
        <v>45762.37</v>
      </c>
      <c r="M452">
        <v>3807.57</v>
      </c>
      <c r="N452">
        <v>757057.03</v>
      </c>
      <c r="O452">
        <v>5717</v>
      </c>
      <c r="P452">
        <v>4</v>
      </c>
      <c r="Q452">
        <v>10</v>
      </c>
      <c r="R452" s="25">
        <f>Clean_Data[[#This Row],[Revenue_EUR]]/Clean_Data[[#This Row],[Units_Sold]]</f>
        <v>140.10371595330739</v>
      </c>
      <c r="S452" s="19">
        <f>Clean_Data[[#This Row],[Gross_Profit_EUR]]/Clean_Data[[#This Row],[Revenue_EUR]]</f>
        <v>0.63547099834738885</v>
      </c>
      <c r="T452" s="19">
        <f>Clean_Data[[#This Row],[Revenue_EUR]]/Clean_Data[[#This Row],[Revenue_Target_EUR]]</f>
        <v>1.0440264310231944</v>
      </c>
      <c r="U452" s="19">
        <f>Clean_Data[[#This Row],[Revenue_EUR]]/Clean_Data[[#This Row],[Market_Revenue_EUR]]</f>
        <v>9.512270165432582E-2</v>
      </c>
      <c r="V452" s="19">
        <f>Clean_Data[[#This Row],[Returns_Units]]/Clean_Data[[#This Row],[Units_Sold]]</f>
        <v>1.9455252918287938E-2</v>
      </c>
      <c r="W452" s="21">
        <f>Clean_Data[[#This Row],[Revenue_EUR]]/Clean_Data[[#This Row],[Marketing_Spend_EUR]]</f>
        <v>18.913193979362163</v>
      </c>
    </row>
    <row r="453" spans="1:23">
      <c r="A453" s="17">
        <v>45078</v>
      </c>
      <c r="B453">
        <v>2023</v>
      </c>
      <c r="C453" s="16" t="s">
        <v>97</v>
      </c>
      <c r="D453" s="16" t="s">
        <v>86</v>
      </c>
      <c r="E453" s="16" t="s">
        <v>87</v>
      </c>
      <c r="F453" s="16" t="s">
        <v>82</v>
      </c>
      <c r="G453" s="16" t="s">
        <v>81</v>
      </c>
      <c r="H453">
        <v>131855.81</v>
      </c>
      <c r="I453">
        <v>127090.54</v>
      </c>
      <c r="J453">
        <v>1147</v>
      </c>
      <c r="K453">
        <v>1113</v>
      </c>
      <c r="L453">
        <v>77198.94</v>
      </c>
      <c r="M453">
        <v>3688.11</v>
      </c>
      <c r="N453">
        <v>1170249.3400000001</v>
      </c>
      <c r="O453">
        <v>10715</v>
      </c>
      <c r="P453">
        <v>6</v>
      </c>
      <c r="Q453">
        <v>18</v>
      </c>
      <c r="R453" s="25">
        <f>Clean_Data[[#This Row],[Revenue_EUR]]/Clean_Data[[#This Row],[Units_Sold]]</f>
        <v>114.95711421098518</v>
      </c>
      <c r="S453" s="19">
        <f>Clean_Data[[#This Row],[Gross_Profit_EUR]]/Clean_Data[[#This Row],[Revenue_EUR]]</f>
        <v>0.58548000273935596</v>
      </c>
      <c r="T453" s="19">
        <f>Clean_Data[[#This Row],[Revenue_EUR]]/Clean_Data[[#This Row],[Revenue_Target_EUR]]</f>
        <v>1.0374950802789886</v>
      </c>
      <c r="U453" s="19">
        <f>Clean_Data[[#This Row],[Revenue_EUR]]/Clean_Data[[#This Row],[Market_Revenue_EUR]]</f>
        <v>0.11267326158030561</v>
      </c>
      <c r="V453" s="19">
        <f>Clean_Data[[#This Row],[Returns_Units]]/Clean_Data[[#This Row],[Units_Sold]]</f>
        <v>1.5693112467306015E-2</v>
      </c>
      <c r="W453" s="21">
        <f>Clean_Data[[#This Row],[Revenue_EUR]]/Clean_Data[[#This Row],[Marketing_Spend_EUR]]</f>
        <v>35.751593634680091</v>
      </c>
    </row>
    <row r="454" spans="1:23">
      <c r="A454" s="17">
        <v>45078</v>
      </c>
      <c r="B454">
        <v>2023</v>
      </c>
      <c r="C454" s="16" t="s">
        <v>97</v>
      </c>
      <c r="D454" s="16" t="s">
        <v>86</v>
      </c>
      <c r="E454" s="16" t="s">
        <v>87</v>
      </c>
      <c r="F454" s="16" t="s">
        <v>83</v>
      </c>
      <c r="G454" s="16" t="s">
        <v>78</v>
      </c>
      <c r="H454">
        <v>26318.74</v>
      </c>
      <c r="I454">
        <v>28109.52</v>
      </c>
      <c r="J454">
        <v>366</v>
      </c>
      <c r="K454">
        <v>385</v>
      </c>
      <c r="L454">
        <v>12680.97</v>
      </c>
      <c r="M454">
        <v>426.86</v>
      </c>
      <c r="N454">
        <v>362905.92</v>
      </c>
      <c r="O454">
        <v>5686</v>
      </c>
      <c r="P454">
        <v>1</v>
      </c>
      <c r="Q454">
        <v>8</v>
      </c>
      <c r="R454" s="25">
        <f>Clean_Data[[#This Row],[Revenue_EUR]]/Clean_Data[[#This Row],[Units_Sold]]</f>
        <v>71.909125683060111</v>
      </c>
      <c r="S454" s="19">
        <f>Clean_Data[[#This Row],[Gross_Profit_EUR]]/Clean_Data[[#This Row],[Revenue_EUR]]</f>
        <v>0.48182283802340076</v>
      </c>
      <c r="T454" s="19">
        <f>Clean_Data[[#This Row],[Revenue_EUR]]/Clean_Data[[#This Row],[Revenue_Target_EUR]]</f>
        <v>0.93629275775609122</v>
      </c>
      <c r="U454" s="19">
        <f>Clean_Data[[#This Row],[Revenue_EUR]]/Clean_Data[[#This Row],[Market_Revenue_EUR]]</f>
        <v>7.25222118173217E-2</v>
      </c>
      <c r="V454" s="19">
        <f>Clean_Data[[#This Row],[Returns_Units]]/Clean_Data[[#This Row],[Units_Sold]]</f>
        <v>2.185792349726776E-2</v>
      </c>
      <c r="W454" s="21">
        <f>Clean_Data[[#This Row],[Revenue_EUR]]/Clean_Data[[#This Row],[Marketing_Spend_EUR]]</f>
        <v>61.656608724171861</v>
      </c>
    </row>
    <row r="455" spans="1:23">
      <c r="A455" s="17">
        <v>45078</v>
      </c>
      <c r="B455">
        <v>2023</v>
      </c>
      <c r="C455" s="16" t="s">
        <v>97</v>
      </c>
      <c r="D455" s="16" t="s">
        <v>86</v>
      </c>
      <c r="E455" s="16" t="s">
        <v>87</v>
      </c>
      <c r="F455" s="16" t="s">
        <v>83</v>
      </c>
      <c r="G455" s="16" t="s">
        <v>79</v>
      </c>
      <c r="H455">
        <v>23626.69</v>
      </c>
      <c r="I455">
        <v>23943.43</v>
      </c>
      <c r="J455">
        <v>135</v>
      </c>
      <c r="K455">
        <v>137</v>
      </c>
      <c r="L455">
        <v>12916.99</v>
      </c>
      <c r="M455">
        <v>577</v>
      </c>
      <c r="N455">
        <v>274256.52</v>
      </c>
      <c r="O455">
        <v>1668</v>
      </c>
      <c r="P455">
        <v>1</v>
      </c>
      <c r="Q455">
        <v>4</v>
      </c>
      <c r="R455" s="25">
        <f>Clean_Data[[#This Row],[Revenue_EUR]]/Clean_Data[[#This Row],[Units_Sold]]</f>
        <v>175.0125185185185</v>
      </c>
      <c r="S455" s="19">
        <f>Clean_Data[[#This Row],[Gross_Profit_EUR]]/Clean_Data[[#This Row],[Revenue_EUR]]</f>
        <v>0.54671179077560172</v>
      </c>
      <c r="T455" s="19">
        <f>Clean_Data[[#This Row],[Revenue_EUR]]/Clean_Data[[#This Row],[Revenue_Target_EUR]]</f>
        <v>0.98677131889624825</v>
      </c>
      <c r="U455" s="19">
        <f>Clean_Data[[#This Row],[Revenue_EUR]]/Clean_Data[[#This Row],[Market_Revenue_EUR]]</f>
        <v>8.6148143351341286E-2</v>
      </c>
      <c r="V455" s="19">
        <f>Clean_Data[[#This Row],[Returns_Units]]/Clean_Data[[#This Row],[Units_Sold]]</f>
        <v>2.9629629629629631E-2</v>
      </c>
      <c r="W455" s="21">
        <f>Clean_Data[[#This Row],[Revenue_EUR]]/Clean_Data[[#This Row],[Marketing_Spend_EUR]]</f>
        <v>40.947469670710568</v>
      </c>
    </row>
    <row r="456" spans="1:23">
      <c r="A456" s="17">
        <v>45078</v>
      </c>
      <c r="B456">
        <v>2023</v>
      </c>
      <c r="C456" s="16" t="s">
        <v>97</v>
      </c>
      <c r="D456" s="16" t="s">
        <v>86</v>
      </c>
      <c r="E456" s="16" t="s">
        <v>87</v>
      </c>
      <c r="F456" s="16" t="s">
        <v>83</v>
      </c>
      <c r="G456" s="16" t="s">
        <v>80</v>
      </c>
      <c r="H456">
        <v>6219.79</v>
      </c>
      <c r="I456">
        <v>5997.79</v>
      </c>
      <c r="J456">
        <v>44</v>
      </c>
      <c r="K456">
        <v>42</v>
      </c>
      <c r="L456">
        <v>3627.66</v>
      </c>
      <c r="M456">
        <v>337.91</v>
      </c>
      <c r="N456">
        <v>88030.87</v>
      </c>
      <c r="O456">
        <v>712</v>
      </c>
      <c r="P456">
        <v>0</v>
      </c>
      <c r="Q456">
        <v>1</v>
      </c>
      <c r="R456" s="25">
        <f>Clean_Data[[#This Row],[Revenue_EUR]]/Clean_Data[[#This Row],[Units_Sold]]</f>
        <v>141.35886363636362</v>
      </c>
      <c r="S456" s="19">
        <f>Clean_Data[[#This Row],[Gross_Profit_EUR]]/Clean_Data[[#This Row],[Revenue_EUR]]</f>
        <v>0.58324477192959889</v>
      </c>
      <c r="T456" s="19">
        <f>Clean_Data[[#This Row],[Revenue_EUR]]/Clean_Data[[#This Row],[Revenue_Target_EUR]]</f>
        <v>1.0370136333549524</v>
      </c>
      <c r="U456" s="19">
        <f>Clean_Data[[#This Row],[Revenue_EUR]]/Clean_Data[[#This Row],[Market_Revenue_EUR]]</f>
        <v>7.0654646489350839E-2</v>
      </c>
      <c r="V456" s="19">
        <f>Clean_Data[[#This Row],[Returns_Units]]/Clean_Data[[#This Row],[Units_Sold]]</f>
        <v>2.2727272727272728E-2</v>
      </c>
      <c r="W456" s="21">
        <f>Clean_Data[[#This Row],[Revenue_EUR]]/Clean_Data[[#This Row],[Marketing_Spend_EUR]]</f>
        <v>18.406646740256281</v>
      </c>
    </row>
    <row r="457" spans="1:23">
      <c r="A457" s="17">
        <v>45078</v>
      </c>
      <c r="B457">
        <v>2023</v>
      </c>
      <c r="C457" s="16" t="s">
        <v>97</v>
      </c>
      <c r="D457" s="16" t="s">
        <v>86</v>
      </c>
      <c r="E457" s="16" t="s">
        <v>87</v>
      </c>
      <c r="F457" s="16" t="s">
        <v>83</v>
      </c>
      <c r="G457" s="16" t="s">
        <v>81</v>
      </c>
      <c r="H457">
        <v>10512.91</v>
      </c>
      <c r="I457">
        <v>10200.51</v>
      </c>
      <c r="J457">
        <v>91</v>
      </c>
      <c r="K457">
        <v>87</v>
      </c>
      <c r="L457">
        <v>5506.13</v>
      </c>
      <c r="M457">
        <v>294.54000000000002</v>
      </c>
      <c r="N457">
        <v>128515.05</v>
      </c>
      <c r="O457">
        <v>1141</v>
      </c>
      <c r="P457">
        <v>0</v>
      </c>
      <c r="Q457">
        <v>1</v>
      </c>
      <c r="R457" s="25">
        <f>Clean_Data[[#This Row],[Revenue_EUR]]/Clean_Data[[#This Row],[Units_Sold]]</f>
        <v>115.52648351648351</v>
      </c>
      <c r="S457" s="19">
        <f>Clean_Data[[#This Row],[Gross_Profit_EUR]]/Clean_Data[[#This Row],[Revenue_EUR]]</f>
        <v>0.52374937101145169</v>
      </c>
      <c r="T457" s="19">
        <f>Clean_Data[[#This Row],[Revenue_EUR]]/Clean_Data[[#This Row],[Revenue_Target_EUR]]</f>
        <v>1.0306259196844079</v>
      </c>
      <c r="U457" s="19">
        <f>Clean_Data[[#This Row],[Revenue_EUR]]/Clean_Data[[#This Row],[Market_Revenue_EUR]]</f>
        <v>8.1802948370638298E-2</v>
      </c>
      <c r="V457" s="19">
        <f>Clean_Data[[#This Row],[Returns_Units]]/Clean_Data[[#This Row],[Units_Sold]]</f>
        <v>1.098901098901099E-2</v>
      </c>
      <c r="W457" s="21">
        <f>Clean_Data[[#This Row],[Revenue_EUR]]/Clean_Data[[#This Row],[Marketing_Spend_EUR]]</f>
        <v>35.692639369864871</v>
      </c>
    </row>
    <row r="458" spans="1:23">
      <c r="A458" s="17">
        <v>45078</v>
      </c>
      <c r="B458">
        <v>2023</v>
      </c>
      <c r="C458" s="16" t="s">
        <v>97</v>
      </c>
      <c r="D458" s="16" t="s">
        <v>88</v>
      </c>
      <c r="E458" s="16" t="s">
        <v>87</v>
      </c>
      <c r="F458" s="16" t="s">
        <v>77</v>
      </c>
      <c r="G458" s="16" t="s">
        <v>78</v>
      </c>
      <c r="H458">
        <v>294542.12</v>
      </c>
      <c r="I458">
        <v>280784.27</v>
      </c>
      <c r="J458">
        <v>4091</v>
      </c>
      <c r="K458">
        <v>3841</v>
      </c>
      <c r="L458">
        <v>164894.51</v>
      </c>
      <c r="M458">
        <v>5393.03</v>
      </c>
      <c r="N458">
        <v>3005779.06</v>
      </c>
      <c r="O458">
        <v>45954</v>
      </c>
      <c r="P458">
        <v>11</v>
      </c>
      <c r="Q458">
        <v>38</v>
      </c>
      <c r="R458" s="25">
        <f>Clean_Data[[#This Row],[Revenue_EUR]]/Clean_Data[[#This Row],[Units_Sold]]</f>
        <v>71.997584942556827</v>
      </c>
      <c r="S458" s="19">
        <f>Clean_Data[[#This Row],[Gross_Profit_EUR]]/Clean_Data[[#This Row],[Revenue_EUR]]</f>
        <v>0.55983337799021748</v>
      </c>
      <c r="T458" s="19">
        <f>Clean_Data[[#This Row],[Revenue_EUR]]/Clean_Data[[#This Row],[Revenue_Target_EUR]]</f>
        <v>1.048997937099539</v>
      </c>
      <c r="U458" s="19">
        <f>Clean_Data[[#This Row],[Revenue_EUR]]/Clean_Data[[#This Row],[Market_Revenue_EUR]]</f>
        <v>9.7991939567241504E-2</v>
      </c>
      <c r="V458" s="19">
        <f>Clean_Data[[#This Row],[Returns_Units]]/Clean_Data[[#This Row],[Units_Sold]]</f>
        <v>9.288682473722807E-3</v>
      </c>
      <c r="W458" s="21">
        <f>Clean_Data[[#This Row],[Revenue_EUR]]/Clean_Data[[#This Row],[Marketing_Spend_EUR]]</f>
        <v>54.615331270176505</v>
      </c>
    </row>
    <row r="459" spans="1:23">
      <c r="A459" s="17">
        <v>45078</v>
      </c>
      <c r="B459">
        <v>2023</v>
      </c>
      <c r="C459" s="16" t="s">
        <v>97</v>
      </c>
      <c r="D459" s="16" t="s">
        <v>88</v>
      </c>
      <c r="E459" s="16" t="s">
        <v>87</v>
      </c>
      <c r="F459" s="16" t="s">
        <v>77</v>
      </c>
      <c r="G459" s="16" t="s">
        <v>79</v>
      </c>
      <c r="H459">
        <v>297935.21000000002</v>
      </c>
      <c r="I459">
        <v>284120.25</v>
      </c>
      <c r="J459">
        <v>1702</v>
      </c>
      <c r="K459">
        <v>1622</v>
      </c>
      <c r="L459">
        <v>194317.56</v>
      </c>
      <c r="M459">
        <v>8138.53</v>
      </c>
      <c r="N459">
        <v>2370940.54</v>
      </c>
      <c r="O459">
        <v>14452</v>
      </c>
      <c r="P459">
        <v>12</v>
      </c>
      <c r="Q459">
        <v>36</v>
      </c>
      <c r="R459" s="25">
        <f>Clean_Data[[#This Row],[Revenue_EUR]]/Clean_Data[[#This Row],[Units_Sold]]</f>
        <v>175.05006462984724</v>
      </c>
      <c r="S459" s="19">
        <f>Clean_Data[[#This Row],[Gross_Profit_EUR]]/Clean_Data[[#This Row],[Revenue_EUR]]</f>
        <v>0.65221415085514722</v>
      </c>
      <c r="T459" s="19">
        <f>Clean_Data[[#This Row],[Revenue_EUR]]/Clean_Data[[#This Row],[Revenue_Target_EUR]]</f>
        <v>1.0486236373507345</v>
      </c>
      <c r="U459" s="19">
        <f>Clean_Data[[#This Row],[Revenue_EUR]]/Clean_Data[[#This Row],[Market_Revenue_EUR]]</f>
        <v>0.12566119013680538</v>
      </c>
      <c r="V459" s="19">
        <f>Clean_Data[[#This Row],[Returns_Units]]/Clean_Data[[#This Row],[Units_Sold]]</f>
        <v>2.1151586368977675E-2</v>
      </c>
      <c r="W459" s="21">
        <f>Clean_Data[[#This Row],[Revenue_EUR]]/Clean_Data[[#This Row],[Marketing_Spend_EUR]]</f>
        <v>36.607988174768664</v>
      </c>
    </row>
    <row r="460" spans="1:23">
      <c r="A460" s="17">
        <v>45078</v>
      </c>
      <c r="B460">
        <v>2023</v>
      </c>
      <c r="C460" s="16" t="s">
        <v>97</v>
      </c>
      <c r="D460" s="16" t="s">
        <v>88</v>
      </c>
      <c r="E460" s="16" t="s">
        <v>87</v>
      </c>
      <c r="F460" s="16" t="s">
        <v>77</v>
      </c>
      <c r="G460" s="16" t="s">
        <v>80</v>
      </c>
      <c r="H460">
        <v>60954.57</v>
      </c>
      <c r="I460">
        <v>55390.41</v>
      </c>
      <c r="J460">
        <v>435</v>
      </c>
      <c r="K460">
        <v>390</v>
      </c>
      <c r="L460">
        <v>41345.26</v>
      </c>
      <c r="M460">
        <v>3065.79</v>
      </c>
      <c r="N460">
        <v>686622.02</v>
      </c>
      <c r="O460">
        <v>5069</v>
      </c>
      <c r="P460">
        <v>3</v>
      </c>
      <c r="Q460">
        <v>9</v>
      </c>
      <c r="R460" s="25">
        <f>Clean_Data[[#This Row],[Revenue_EUR]]/Clean_Data[[#This Row],[Units_Sold]]</f>
        <v>140.12544827586206</v>
      </c>
      <c r="S460" s="19">
        <f>Clean_Data[[#This Row],[Gross_Profit_EUR]]/Clean_Data[[#This Row],[Revenue_EUR]]</f>
        <v>0.67829631149887537</v>
      </c>
      <c r="T460" s="19">
        <f>Clean_Data[[#This Row],[Revenue_EUR]]/Clean_Data[[#This Row],[Revenue_Target_EUR]]</f>
        <v>1.1004534900536032</v>
      </c>
      <c r="U460" s="19">
        <f>Clean_Data[[#This Row],[Revenue_EUR]]/Clean_Data[[#This Row],[Market_Revenue_EUR]]</f>
        <v>8.8774563332530462E-2</v>
      </c>
      <c r="V460" s="19">
        <f>Clean_Data[[#This Row],[Returns_Units]]/Clean_Data[[#This Row],[Units_Sold]]</f>
        <v>2.0689655172413793E-2</v>
      </c>
      <c r="W460" s="21">
        <f>Clean_Data[[#This Row],[Revenue_EUR]]/Clean_Data[[#This Row],[Marketing_Spend_EUR]]</f>
        <v>19.882173925807052</v>
      </c>
    </row>
    <row r="461" spans="1:23">
      <c r="A461" s="17">
        <v>45078</v>
      </c>
      <c r="B461">
        <v>2023</v>
      </c>
      <c r="C461" s="16" t="s">
        <v>97</v>
      </c>
      <c r="D461" s="16" t="s">
        <v>88</v>
      </c>
      <c r="E461" s="16" t="s">
        <v>87</v>
      </c>
      <c r="F461" s="16" t="s">
        <v>77</v>
      </c>
      <c r="G461" s="16" t="s">
        <v>81</v>
      </c>
      <c r="H461">
        <v>116992.35</v>
      </c>
      <c r="I461">
        <v>107235.41</v>
      </c>
      <c r="J461">
        <v>1017</v>
      </c>
      <c r="K461">
        <v>950</v>
      </c>
      <c r="L461">
        <v>73428.52</v>
      </c>
      <c r="M461">
        <v>3836.92</v>
      </c>
      <c r="N461">
        <v>1076304.3799999999</v>
      </c>
      <c r="O461">
        <v>10108</v>
      </c>
      <c r="P461">
        <v>6</v>
      </c>
      <c r="Q461">
        <v>22</v>
      </c>
      <c r="R461" s="25">
        <f>Clean_Data[[#This Row],[Revenue_EUR]]/Clean_Data[[#This Row],[Units_Sold]]</f>
        <v>115.03672566371682</v>
      </c>
      <c r="S461" s="19">
        <f>Clean_Data[[#This Row],[Gross_Profit_EUR]]/Clean_Data[[#This Row],[Revenue_EUR]]</f>
        <v>0.62763522572202368</v>
      </c>
      <c r="T461" s="19">
        <f>Clean_Data[[#This Row],[Revenue_EUR]]/Clean_Data[[#This Row],[Revenue_Target_EUR]]</f>
        <v>1.0909861770473019</v>
      </c>
      <c r="U461" s="19">
        <f>Clean_Data[[#This Row],[Revenue_EUR]]/Clean_Data[[#This Row],[Market_Revenue_EUR]]</f>
        <v>0.10869820115384091</v>
      </c>
      <c r="V461" s="19">
        <f>Clean_Data[[#This Row],[Returns_Units]]/Clean_Data[[#This Row],[Units_Sold]]</f>
        <v>2.1632251720747297E-2</v>
      </c>
      <c r="W461" s="21">
        <f>Clean_Data[[#This Row],[Revenue_EUR]]/Clean_Data[[#This Row],[Marketing_Spend_EUR]]</f>
        <v>30.49121430730899</v>
      </c>
    </row>
    <row r="462" spans="1:23">
      <c r="A462" s="17">
        <v>45078</v>
      </c>
      <c r="B462">
        <v>2023</v>
      </c>
      <c r="C462" s="16" t="s">
        <v>97</v>
      </c>
      <c r="D462" s="16" t="s">
        <v>88</v>
      </c>
      <c r="E462" s="16" t="s">
        <v>87</v>
      </c>
      <c r="F462" s="16" t="s">
        <v>82</v>
      </c>
      <c r="G462" s="16" t="s">
        <v>78</v>
      </c>
      <c r="H462">
        <v>268382.40000000002</v>
      </c>
      <c r="I462">
        <v>264715.77</v>
      </c>
      <c r="J462">
        <v>3728</v>
      </c>
      <c r="K462">
        <v>3616</v>
      </c>
      <c r="L462">
        <v>138585.37</v>
      </c>
      <c r="M462">
        <v>4460.13</v>
      </c>
      <c r="N462">
        <v>2795946.42</v>
      </c>
      <c r="O462">
        <v>43004</v>
      </c>
      <c r="P462">
        <v>15</v>
      </c>
      <c r="Q462">
        <v>65</v>
      </c>
      <c r="R462" s="25">
        <f>Clean_Data[[#This Row],[Revenue_EUR]]/Clean_Data[[#This Row],[Units_Sold]]</f>
        <v>71.99098712446353</v>
      </c>
      <c r="S462" s="19">
        <f>Clean_Data[[#This Row],[Gross_Profit_EUR]]/Clean_Data[[#This Row],[Revenue_EUR]]</f>
        <v>0.51637279493737287</v>
      </c>
      <c r="T462" s="19">
        <f>Clean_Data[[#This Row],[Revenue_EUR]]/Clean_Data[[#This Row],[Revenue_Target_EUR]]</f>
        <v>1.0138511959449941</v>
      </c>
      <c r="U462" s="19">
        <f>Clean_Data[[#This Row],[Revenue_EUR]]/Clean_Data[[#This Row],[Market_Revenue_EUR]]</f>
        <v>9.5989822294234098E-2</v>
      </c>
      <c r="V462" s="19">
        <f>Clean_Data[[#This Row],[Returns_Units]]/Clean_Data[[#This Row],[Units_Sold]]</f>
        <v>1.7435622317596565E-2</v>
      </c>
      <c r="W462" s="21">
        <f>Clean_Data[[#This Row],[Revenue_EUR]]/Clean_Data[[#This Row],[Marketing_Spend_EUR]]</f>
        <v>60.173672067854525</v>
      </c>
    </row>
    <row r="463" spans="1:23">
      <c r="A463" s="17">
        <v>45078</v>
      </c>
      <c r="B463">
        <v>2023</v>
      </c>
      <c r="C463" s="16" t="s">
        <v>97</v>
      </c>
      <c r="D463" s="16" t="s">
        <v>88</v>
      </c>
      <c r="E463" s="16" t="s">
        <v>87</v>
      </c>
      <c r="F463" s="16" t="s">
        <v>82</v>
      </c>
      <c r="G463" s="16" t="s">
        <v>79</v>
      </c>
      <c r="H463">
        <v>261050.88</v>
      </c>
      <c r="I463">
        <v>249594.05</v>
      </c>
      <c r="J463">
        <v>1492</v>
      </c>
      <c r="K463">
        <v>1425</v>
      </c>
      <c r="L463">
        <v>159607.18</v>
      </c>
      <c r="M463">
        <v>5886.34</v>
      </c>
      <c r="N463">
        <v>2171253.4700000002</v>
      </c>
      <c r="O463">
        <v>12896</v>
      </c>
      <c r="P463">
        <v>10</v>
      </c>
      <c r="Q463">
        <v>26</v>
      </c>
      <c r="R463" s="25">
        <f>Clean_Data[[#This Row],[Revenue_EUR]]/Clean_Data[[#This Row],[Units_Sold]]</f>
        <v>174.96707774798929</v>
      </c>
      <c r="S463" s="19">
        <f>Clean_Data[[#This Row],[Gross_Profit_EUR]]/Clean_Data[[#This Row],[Revenue_EUR]]</f>
        <v>0.61140257408823906</v>
      </c>
      <c r="T463" s="19">
        <f>Clean_Data[[#This Row],[Revenue_EUR]]/Clean_Data[[#This Row],[Revenue_Target_EUR]]</f>
        <v>1.0459018554328519</v>
      </c>
      <c r="U463" s="19">
        <f>Clean_Data[[#This Row],[Revenue_EUR]]/Clean_Data[[#This Row],[Market_Revenue_EUR]]</f>
        <v>0.1202304952447583</v>
      </c>
      <c r="V463" s="19">
        <f>Clean_Data[[#This Row],[Returns_Units]]/Clean_Data[[#This Row],[Units_Sold]]</f>
        <v>1.7426273458445041E-2</v>
      </c>
      <c r="W463" s="21">
        <f>Clean_Data[[#This Row],[Revenue_EUR]]/Clean_Data[[#This Row],[Marketing_Spend_EUR]]</f>
        <v>44.348590125612859</v>
      </c>
    </row>
    <row r="464" spans="1:23">
      <c r="A464" s="17">
        <v>45078</v>
      </c>
      <c r="B464">
        <v>2023</v>
      </c>
      <c r="C464" s="16" t="s">
        <v>97</v>
      </c>
      <c r="D464" s="16" t="s">
        <v>88</v>
      </c>
      <c r="E464" s="16" t="s">
        <v>87</v>
      </c>
      <c r="F464" s="16" t="s">
        <v>82</v>
      </c>
      <c r="G464" s="16" t="s">
        <v>80</v>
      </c>
      <c r="H464">
        <v>58015.82</v>
      </c>
      <c r="I464">
        <v>52920.28</v>
      </c>
      <c r="J464">
        <v>414</v>
      </c>
      <c r="K464">
        <v>379</v>
      </c>
      <c r="L464">
        <v>37115.599999999999</v>
      </c>
      <c r="M464">
        <v>3097.4</v>
      </c>
      <c r="N464">
        <v>645149.76</v>
      </c>
      <c r="O464">
        <v>4746</v>
      </c>
      <c r="P464">
        <v>3</v>
      </c>
      <c r="Q464">
        <v>7</v>
      </c>
      <c r="R464" s="25">
        <f>Clean_Data[[#This Row],[Revenue_EUR]]/Clean_Data[[#This Row],[Units_Sold]]</f>
        <v>140.13483091787438</v>
      </c>
      <c r="S464" s="19">
        <f>Clean_Data[[#This Row],[Gross_Profit_EUR]]/Clean_Data[[#This Row],[Revenue_EUR]]</f>
        <v>0.63974964070145002</v>
      </c>
      <c r="T464" s="19">
        <f>Clean_Data[[#This Row],[Revenue_EUR]]/Clean_Data[[#This Row],[Revenue_Target_EUR]]</f>
        <v>1.0962870944749348</v>
      </c>
      <c r="U464" s="19">
        <f>Clean_Data[[#This Row],[Revenue_EUR]]/Clean_Data[[#This Row],[Market_Revenue_EUR]]</f>
        <v>8.9926128159762475E-2</v>
      </c>
      <c r="V464" s="19">
        <f>Clean_Data[[#This Row],[Returns_Units]]/Clean_Data[[#This Row],[Units_Sold]]</f>
        <v>1.6908212560386472E-2</v>
      </c>
      <c r="W464" s="21">
        <f>Clean_Data[[#This Row],[Revenue_EUR]]/Clean_Data[[#This Row],[Marketing_Spend_EUR]]</f>
        <v>18.730490088461288</v>
      </c>
    </row>
    <row r="465" spans="1:23">
      <c r="A465" s="17">
        <v>45078</v>
      </c>
      <c r="B465">
        <v>2023</v>
      </c>
      <c r="C465" s="16" t="s">
        <v>97</v>
      </c>
      <c r="D465" s="16" t="s">
        <v>88</v>
      </c>
      <c r="E465" s="16" t="s">
        <v>87</v>
      </c>
      <c r="F465" s="16" t="s">
        <v>82</v>
      </c>
      <c r="G465" s="16" t="s">
        <v>81</v>
      </c>
      <c r="H465">
        <v>99062.5</v>
      </c>
      <c r="I465">
        <v>90318.83</v>
      </c>
      <c r="J465">
        <v>861</v>
      </c>
      <c r="K465">
        <v>793</v>
      </c>
      <c r="L465">
        <v>58061.58</v>
      </c>
      <c r="M465">
        <v>3193.42</v>
      </c>
      <c r="N465">
        <v>1001619.81</v>
      </c>
      <c r="O465">
        <v>9725</v>
      </c>
      <c r="P465">
        <v>4</v>
      </c>
      <c r="Q465">
        <v>14</v>
      </c>
      <c r="R465" s="25">
        <f>Clean_Data[[#This Row],[Revenue_EUR]]/Clean_Data[[#This Row],[Units_Sold]]</f>
        <v>115.05516840882694</v>
      </c>
      <c r="S465" s="19">
        <f>Clean_Data[[#This Row],[Gross_Profit_EUR]]/Clean_Data[[#This Row],[Revenue_EUR]]</f>
        <v>0.58611058675078864</v>
      </c>
      <c r="T465" s="19">
        <f>Clean_Data[[#This Row],[Revenue_EUR]]/Clean_Data[[#This Row],[Revenue_Target_EUR]]</f>
        <v>1.096808937848287</v>
      </c>
      <c r="U465" s="19">
        <f>Clean_Data[[#This Row],[Revenue_EUR]]/Clean_Data[[#This Row],[Market_Revenue_EUR]]</f>
        <v>9.8902297070182749E-2</v>
      </c>
      <c r="V465" s="19">
        <f>Clean_Data[[#This Row],[Returns_Units]]/Clean_Data[[#This Row],[Units_Sold]]</f>
        <v>1.6260162601626018E-2</v>
      </c>
      <c r="W465" s="21">
        <f>Clean_Data[[#This Row],[Revenue_EUR]]/Clean_Data[[#This Row],[Marketing_Spend_EUR]]</f>
        <v>31.020817806614851</v>
      </c>
    </row>
    <row r="466" spans="1:23">
      <c r="A466" s="17">
        <v>45078</v>
      </c>
      <c r="B466">
        <v>2023</v>
      </c>
      <c r="C466" s="16" t="s">
        <v>97</v>
      </c>
      <c r="D466" s="16" t="s">
        <v>88</v>
      </c>
      <c r="E466" s="16" t="s">
        <v>87</v>
      </c>
      <c r="F466" s="16" t="s">
        <v>83</v>
      </c>
      <c r="G466" s="16" t="s">
        <v>78</v>
      </c>
      <c r="H466">
        <v>20458.93</v>
      </c>
      <c r="I466">
        <v>19120.14</v>
      </c>
      <c r="J466">
        <v>284</v>
      </c>
      <c r="K466">
        <v>268</v>
      </c>
      <c r="L466">
        <v>9773.36</v>
      </c>
      <c r="M466">
        <v>380.3</v>
      </c>
      <c r="N466">
        <v>284749.33</v>
      </c>
      <c r="O466">
        <v>4261</v>
      </c>
      <c r="P466">
        <v>1</v>
      </c>
      <c r="Q466">
        <v>4</v>
      </c>
      <c r="R466" s="25">
        <f>Clean_Data[[#This Row],[Revenue_EUR]]/Clean_Data[[#This Row],[Units_Sold]]</f>
        <v>72.038485915492956</v>
      </c>
      <c r="S466" s="19">
        <f>Clean_Data[[#This Row],[Gross_Profit_EUR]]/Clean_Data[[#This Row],[Revenue_EUR]]</f>
        <v>0.47770631210918657</v>
      </c>
      <c r="T466" s="19">
        <f>Clean_Data[[#This Row],[Revenue_EUR]]/Clean_Data[[#This Row],[Revenue_Target_EUR]]</f>
        <v>1.0700198847916387</v>
      </c>
      <c r="U466" s="19">
        <f>Clean_Data[[#This Row],[Revenue_EUR]]/Clean_Data[[#This Row],[Market_Revenue_EUR]]</f>
        <v>7.1848913568997683E-2</v>
      </c>
      <c r="V466" s="19">
        <f>Clean_Data[[#This Row],[Returns_Units]]/Clean_Data[[#This Row],[Units_Sold]]</f>
        <v>1.4084507042253521E-2</v>
      </c>
      <c r="W466" s="21">
        <f>Clean_Data[[#This Row],[Revenue_EUR]]/Clean_Data[[#This Row],[Marketing_Spend_EUR]]</f>
        <v>53.796818301341048</v>
      </c>
    </row>
    <row r="467" spans="1:23">
      <c r="A467" s="17">
        <v>45078</v>
      </c>
      <c r="B467">
        <v>2023</v>
      </c>
      <c r="C467" s="16" t="s">
        <v>97</v>
      </c>
      <c r="D467" s="16" t="s">
        <v>88</v>
      </c>
      <c r="E467" s="16" t="s">
        <v>87</v>
      </c>
      <c r="F467" s="16" t="s">
        <v>83</v>
      </c>
      <c r="G467" s="16" t="s">
        <v>79</v>
      </c>
      <c r="H467">
        <v>19125.919999999998</v>
      </c>
      <c r="I467">
        <v>17912.87</v>
      </c>
      <c r="J467">
        <v>109</v>
      </c>
      <c r="K467">
        <v>104</v>
      </c>
      <c r="L467">
        <v>10757.8</v>
      </c>
      <c r="M467">
        <v>516.11</v>
      </c>
      <c r="N467">
        <v>233229.93</v>
      </c>
      <c r="O467">
        <v>1468</v>
      </c>
      <c r="P467">
        <v>1</v>
      </c>
      <c r="Q467">
        <v>4</v>
      </c>
      <c r="R467" s="25">
        <f>Clean_Data[[#This Row],[Revenue_EUR]]/Clean_Data[[#This Row],[Units_Sold]]</f>
        <v>175.46715596330273</v>
      </c>
      <c r="S467" s="19">
        <f>Clean_Data[[#This Row],[Gross_Profit_EUR]]/Clean_Data[[#This Row],[Revenue_EUR]]</f>
        <v>0.56247228891472933</v>
      </c>
      <c r="T467" s="19">
        <f>Clean_Data[[#This Row],[Revenue_EUR]]/Clean_Data[[#This Row],[Revenue_Target_EUR]]</f>
        <v>1.0677194665064837</v>
      </c>
      <c r="U467" s="19">
        <f>Clean_Data[[#This Row],[Revenue_EUR]]/Clean_Data[[#This Row],[Market_Revenue_EUR]]</f>
        <v>8.2004569482141507E-2</v>
      </c>
      <c r="V467" s="19">
        <f>Clean_Data[[#This Row],[Returns_Units]]/Clean_Data[[#This Row],[Units_Sold]]</f>
        <v>3.669724770642202E-2</v>
      </c>
      <c r="W467" s="21">
        <f>Clean_Data[[#This Row],[Revenue_EUR]]/Clean_Data[[#This Row],[Marketing_Spend_EUR]]</f>
        <v>37.05783650772122</v>
      </c>
    </row>
    <row r="468" spans="1:23">
      <c r="A468" s="17">
        <v>45078</v>
      </c>
      <c r="B468">
        <v>2023</v>
      </c>
      <c r="C468" s="16" t="s">
        <v>97</v>
      </c>
      <c r="D468" s="16" t="s">
        <v>88</v>
      </c>
      <c r="E468" s="16" t="s">
        <v>87</v>
      </c>
      <c r="F468" s="16" t="s">
        <v>83</v>
      </c>
      <c r="G468" s="16" t="s">
        <v>80</v>
      </c>
      <c r="H468">
        <v>4252.16</v>
      </c>
      <c r="I468">
        <v>3741.33</v>
      </c>
      <c r="J468">
        <v>30</v>
      </c>
      <c r="K468">
        <v>26</v>
      </c>
      <c r="L468">
        <v>2436.62</v>
      </c>
      <c r="M468">
        <v>247.87</v>
      </c>
      <c r="N468">
        <v>68443.72</v>
      </c>
      <c r="O468">
        <v>515</v>
      </c>
      <c r="P468">
        <v>0</v>
      </c>
      <c r="Q468">
        <v>1</v>
      </c>
      <c r="R468" s="25">
        <f>Clean_Data[[#This Row],[Revenue_EUR]]/Clean_Data[[#This Row],[Units_Sold]]</f>
        <v>141.73866666666666</v>
      </c>
      <c r="S468" s="19">
        <f>Clean_Data[[#This Row],[Gross_Profit_EUR]]/Clean_Data[[#This Row],[Revenue_EUR]]</f>
        <v>0.57303111830222753</v>
      </c>
      <c r="T468" s="19">
        <f>Clean_Data[[#This Row],[Revenue_EUR]]/Clean_Data[[#This Row],[Revenue_Target_EUR]]</f>
        <v>1.1365370068932705</v>
      </c>
      <c r="U468" s="19">
        <f>Clean_Data[[#This Row],[Revenue_EUR]]/Clean_Data[[#This Row],[Market_Revenue_EUR]]</f>
        <v>6.2126371857052769E-2</v>
      </c>
      <c r="V468" s="19">
        <f>Clean_Data[[#This Row],[Returns_Units]]/Clean_Data[[#This Row],[Units_Sold]]</f>
        <v>3.3333333333333333E-2</v>
      </c>
      <c r="W468" s="21">
        <f>Clean_Data[[#This Row],[Revenue_EUR]]/Clean_Data[[#This Row],[Marketing_Spend_EUR]]</f>
        <v>17.154798886513092</v>
      </c>
    </row>
    <row r="469" spans="1:23">
      <c r="A469" s="17">
        <v>45078</v>
      </c>
      <c r="B469">
        <v>2023</v>
      </c>
      <c r="C469" s="16" t="s">
        <v>97</v>
      </c>
      <c r="D469" s="16" t="s">
        <v>88</v>
      </c>
      <c r="E469" s="16" t="s">
        <v>87</v>
      </c>
      <c r="F469" s="16" t="s">
        <v>83</v>
      </c>
      <c r="G469" s="16" t="s">
        <v>81</v>
      </c>
      <c r="H469">
        <v>7986.75</v>
      </c>
      <c r="I469">
        <v>7329.88</v>
      </c>
      <c r="J469">
        <v>69</v>
      </c>
      <c r="K469">
        <v>63</v>
      </c>
      <c r="L469">
        <v>4242.09</v>
      </c>
      <c r="M469">
        <v>237.69</v>
      </c>
      <c r="N469">
        <v>102268.32</v>
      </c>
      <c r="O469">
        <v>975</v>
      </c>
      <c r="P469">
        <v>0</v>
      </c>
      <c r="Q469">
        <v>2</v>
      </c>
      <c r="R469" s="25">
        <f>Clean_Data[[#This Row],[Revenue_EUR]]/Clean_Data[[#This Row],[Units_Sold]]</f>
        <v>115.75</v>
      </c>
      <c r="S469" s="19">
        <f>Clean_Data[[#This Row],[Gross_Profit_EUR]]/Clean_Data[[#This Row],[Revenue_EUR]]</f>
        <v>0.53114095220208468</v>
      </c>
      <c r="T469" s="19">
        <f>Clean_Data[[#This Row],[Revenue_EUR]]/Clean_Data[[#This Row],[Revenue_Target_EUR]]</f>
        <v>1.089615382516494</v>
      </c>
      <c r="U469" s="19">
        <f>Clean_Data[[#This Row],[Revenue_EUR]]/Clean_Data[[#This Row],[Market_Revenue_EUR]]</f>
        <v>7.8096032085009315E-2</v>
      </c>
      <c r="V469" s="19">
        <f>Clean_Data[[#This Row],[Returns_Units]]/Clean_Data[[#This Row],[Units_Sold]]</f>
        <v>2.8985507246376812E-2</v>
      </c>
      <c r="W469" s="21">
        <f>Clean_Data[[#This Row],[Revenue_EUR]]/Clean_Data[[#This Row],[Marketing_Spend_EUR]]</f>
        <v>33.60153982077496</v>
      </c>
    </row>
    <row r="470" spans="1:23">
      <c r="A470" s="17">
        <v>45078</v>
      </c>
      <c r="B470">
        <v>2023</v>
      </c>
      <c r="C470" s="16" t="s">
        <v>97</v>
      </c>
      <c r="D470" s="16" t="s">
        <v>89</v>
      </c>
      <c r="E470" s="16" t="s">
        <v>85</v>
      </c>
      <c r="F470" s="16" t="s">
        <v>77</v>
      </c>
      <c r="G470" s="16" t="s">
        <v>78</v>
      </c>
      <c r="H470">
        <v>233359.62</v>
      </c>
      <c r="I470">
        <v>237092.37</v>
      </c>
      <c r="J470">
        <v>3241</v>
      </c>
      <c r="K470">
        <v>3250</v>
      </c>
      <c r="L470">
        <v>131245.70000000001</v>
      </c>
      <c r="M470">
        <v>3979.65</v>
      </c>
      <c r="N470">
        <v>1695157.38</v>
      </c>
      <c r="O470">
        <v>26129</v>
      </c>
      <c r="P470">
        <v>10</v>
      </c>
      <c r="Q470">
        <v>49</v>
      </c>
      <c r="R470" s="25">
        <f>Clean_Data[[#This Row],[Revenue_EUR]]/Clean_Data[[#This Row],[Units_Sold]]</f>
        <v>72.00235112619562</v>
      </c>
      <c r="S470" s="19">
        <f>Clean_Data[[#This Row],[Gross_Profit_EUR]]/Clean_Data[[#This Row],[Revenue_EUR]]</f>
        <v>0.56241821099982947</v>
      </c>
      <c r="T470" s="19">
        <f>Clean_Data[[#This Row],[Revenue_EUR]]/Clean_Data[[#This Row],[Revenue_Target_EUR]]</f>
        <v>0.98425613612112439</v>
      </c>
      <c r="U470" s="19">
        <f>Clean_Data[[#This Row],[Revenue_EUR]]/Clean_Data[[#This Row],[Market_Revenue_EUR]]</f>
        <v>0.13766251013224506</v>
      </c>
      <c r="V470" s="19">
        <f>Clean_Data[[#This Row],[Returns_Units]]/Clean_Data[[#This Row],[Units_Sold]]</f>
        <v>1.511879049676026E-2</v>
      </c>
      <c r="W470" s="21">
        <f>Clean_Data[[#This Row],[Revenue_EUR]]/Clean_Data[[#This Row],[Marketing_Spend_EUR]]</f>
        <v>58.638226979759523</v>
      </c>
    </row>
    <row r="471" spans="1:23">
      <c r="A471" s="17">
        <v>45078</v>
      </c>
      <c r="B471">
        <v>2023</v>
      </c>
      <c r="C471" s="16" t="s">
        <v>97</v>
      </c>
      <c r="D471" s="16" t="s">
        <v>89</v>
      </c>
      <c r="E471" s="16" t="s">
        <v>85</v>
      </c>
      <c r="F471" s="16" t="s">
        <v>77</v>
      </c>
      <c r="G471" s="16" t="s">
        <v>79</v>
      </c>
      <c r="H471">
        <v>224641.6</v>
      </c>
      <c r="I471">
        <v>212612.02</v>
      </c>
      <c r="J471">
        <v>1284</v>
      </c>
      <c r="K471">
        <v>1218</v>
      </c>
      <c r="L471">
        <v>148749.72</v>
      </c>
      <c r="M471">
        <v>5368.52</v>
      </c>
      <c r="N471">
        <v>1341195.25</v>
      </c>
      <c r="O471">
        <v>8611</v>
      </c>
      <c r="P471">
        <v>11</v>
      </c>
      <c r="Q471">
        <v>14</v>
      </c>
      <c r="R471" s="25">
        <f>Clean_Data[[#This Row],[Revenue_EUR]]/Clean_Data[[#This Row],[Units_Sold]]</f>
        <v>174.95451713395639</v>
      </c>
      <c r="S471" s="19">
        <f>Clean_Data[[#This Row],[Gross_Profit_EUR]]/Clean_Data[[#This Row],[Revenue_EUR]]</f>
        <v>0.66216462133460585</v>
      </c>
      <c r="T471" s="19">
        <f>Clean_Data[[#This Row],[Revenue_EUR]]/Clean_Data[[#This Row],[Revenue_Target_EUR]]</f>
        <v>1.0565799619419449</v>
      </c>
      <c r="U471" s="19">
        <f>Clean_Data[[#This Row],[Revenue_EUR]]/Clean_Data[[#This Row],[Market_Revenue_EUR]]</f>
        <v>0.16749358454706725</v>
      </c>
      <c r="V471" s="19">
        <f>Clean_Data[[#This Row],[Returns_Units]]/Clean_Data[[#This Row],[Units_Sold]]</f>
        <v>1.0903426791277258E-2</v>
      </c>
      <c r="W471" s="21">
        <f>Clean_Data[[#This Row],[Revenue_EUR]]/Clean_Data[[#This Row],[Marketing_Spend_EUR]]</f>
        <v>41.844232674927163</v>
      </c>
    </row>
    <row r="472" spans="1:23">
      <c r="A472" s="17">
        <v>45078</v>
      </c>
      <c r="B472">
        <v>2023</v>
      </c>
      <c r="C472" s="16" t="s">
        <v>97</v>
      </c>
      <c r="D472" s="16" t="s">
        <v>89</v>
      </c>
      <c r="E472" s="16" t="s">
        <v>85</v>
      </c>
      <c r="F472" s="16" t="s">
        <v>77</v>
      </c>
      <c r="G472" s="16" t="s">
        <v>80</v>
      </c>
      <c r="H472">
        <v>48502.79</v>
      </c>
      <c r="I472">
        <v>44609.41</v>
      </c>
      <c r="J472">
        <v>346</v>
      </c>
      <c r="K472">
        <v>313</v>
      </c>
      <c r="L472">
        <v>33224.620000000003</v>
      </c>
      <c r="M472">
        <v>2604.1</v>
      </c>
      <c r="N472">
        <v>392638.37</v>
      </c>
      <c r="O472">
        <v>3124</v>
      </c>
      <c r="P472">
        <v>2</v>
      </c>
      <c r="Q472">
        <v>7</v>
      </c>
      <c r="R472" s="25">
        <f>Clean_Data[[#This Row],[Revenue_EUR]]/Clean_Data[[#This Row],[Units_Sold]]</f>
        <v>140.18147398843931</v>
      </c>
      <c r="S472" s="19">
        <f>Clean_Data[[#This Row],[Gross_Profit_EUR]]/Clean_Data[[#This Row],[Revenue_EUR]]</f>
        <v>0.68500430593786465</v>
      </c>
      <c r="T472" s="19">
        <f>Clean_Data[[#This Row],[Revenue_EUR]]/Clean_Data[[#This Row],[Revenue_Target_EUR]]</f>
        <v>1.0872771014008031</v>
      </c>
      <c r="U472" s="19">
        <f>Clean_Data[[#This Row],[Revenue_EUR]]/Clean_Data[[#This Row],[Market_Revenue_EUR]]</f>
        <v>0.12353043845409199</v>
      </c>
      <c r="V472" s="19">
        <f>Clean_Data[[#This Row],[Returns_Units]]/Clean_Data[[#This Row],[Units_Sold]]</f>
        <v>2.023121387283237E-2</v>
      </c>
      <c r="W472" s="21">
        <f>Clean_Data[[#This Row],[Revenue_EUR]]/Clean_Data[[#This Row],[Marketing_Spend_EUR]]</f>
        <v>18.625548174033256</v>
      </c>
    </row>
    <row r="473" spans="1:23">
      <c r="A473" s="17">
        <v>45078</v>
      </c>
      <c r="B473">
        <v>2023</v>
      </c>
      <c r="C473" s="16" t="s">
        <v>97</v>
      </c>
      <c r="D473" s="16" t="s">
        <v>89</v>
      </c>
      <c r="E473" s="16" t="s">
        <v>85</v>
      </c>
      <c r="F473" s="16" t="s">
        <v>77</v>
      </c>
      <c r="G473" s="16" t="s">
        <v>81</v>
      </c>
      <c r="H473">
        <v>97313.19</v>
      </c>
      <c r="I473">
        <v>95669.81</v>
      </c>
      <c r="J473">
        <v>846</v>
      </c>
      <c r="K473">
        <v>835</v>
      </c>
      <c r="L473">
        <v>61359.91</v>
      </c>
      <c r="M473">
        <v>2929.33</v>
      </c>
      <c r="N473">
        <v>599980.69999999995</v>
      </c>
      <c r="O473">
        <v>5569</v>
      </c>
      <c r="P473">
        <v>4</v>
      </c>
      <c r="Q473">
        <v>13</v>
      </c>
      <c r="R473" s="25">
        <f>Clean_Data[[#This Row],[Revenue_EUR]]/Clean_Data[[#This Row],[Units_Sold]]</f>
        <v>115.02741134751773</v>
      </c>
      <c r="S473" s="19">
        <f>Clean_Data[[#This Row],[Gross_Profit_EUR]]/Clean_Data[[#This Row],[Revenue_EUR]]</f>
        <v>0.63054052590404241</v>
      </c>
      <c r="T473" s="19">
        <f>Clean_Data[[#This Row],[Revenue_EUR]]/Clean_Data[[#This Row],[Revenue_Target_EUR]]</f>
        <v>1.0171776237456729</v>
      </c>
      <c r="U473" s="19">
        <f>Clean_Data[[#This Row],[Revenue_EUR]]/Clean_Data[[#This Row],[Market_Revenue_EUR]]</f>
        <v>0.16219386723606277</v>
      </c>
      <c r="V473" s="19">
        <f>Clean_Data[[#This Row],[Returns_Units]]/Clean_Data[[#This Row],[Units_Sold]]</f>
        <v>1.5366430260047281E-2</v>
      </c>
      <c r="W473" s="21">
        <f>Clean_Data[[#This Row],[Revenue_EUR]]/Clean_Data[[#This Row],[Marketing_Spend_EUR]]</f>
        <v>33.220289281166686</v>
      </c>
    </row>
    <row r="474" spans="1:23">
      <c r="A474" s="17">
        <v>45078</v>
      </c>
      <c r="B474">
        <v>2023</v>
      </c>
      <c r="C474" s="16" t="s">
        <v>97</v>
      </c>
      <c r="D474" s="16" t="s">
        <v>89</v>
      </c>
      <c r="E474" s="16" t="s">
        <v>85</v>
      </c>
      <c r="F474" s="16" t="s">
        <v>82</v>
      </c>
      <c r="G474" s="16" t="s">
        <v>78</v>
      </c>
      <c r="H474">
        <v>207090.25</v>
      </c>
      <c r="I474">
        <v>206893.97</v>
      </c>
      <c r="J474">
        <v>2876</v>
      </c>
      <c r="K474">
        <v>2856</v>
      </c>
      <c r="L474">
        <v>107042.14</v>
      </c>
      <c r="M474">
        <v>3961.58</v>
      </c>
      <c r="N474">
        <v>1499710.69</v>
      </c>
      <c r="O474">
        <v>22737</v>
      </c>
      <c r="P474">
        <v>9</v>
      </c>
      <c r="Q474">
        <v>36</v>
      </c>
      <c r="R474" s="25">
        <f>Clean_Data[[#This Row],[Revenue_EUR]]/Clean_Data[[#This Row],[Units_Sold]]</f>
        <v>72.006345618915162</v>
      </c>
      <c r="S474" s="19">
        <f>Clean_Data[[#This Row],[Gross_Profit_EUR]]/Clean_Data[[#This Row],[Revenue_EUR]]</f>
        <v>0.51688642995022704</v>
      </c>
      <c r="T474" s="19">
        <f>Clean_Data[[#This Row],[Revenue_EUR]]/Clean_Data[[#This Row],[Revenue_Target_EUR]]</f>
        <v>1.0009486985048428</v>
      </c>
      <c r="U474" s="19">
        <f>Clean_Data[[#This Row],[Revenue_EUR]]/Clean_Data[[#This Row],[Market_Revenue_EUR]]</f>
        <v>0.13808679992805814</v>
      </c>
      <c r="V474" s="19">
        <f>Clean_Data[[#This Row],[Returns_Units]]/Clean_Data[[#This Row],[Units_Sold]]</f>
        <v>1.2517385257301807E-2</v>
      </c>
      <c r="W474" s="21">
        <f>Clean_Data[[#This Row],[Revenue_EUR]]/Clean_Data[[#This Row],[Marketing_Spend_EUR]]</f>
        <v>52.274660615209086</v>
      </c>
    </row>
    <row r="475" spans="1:23">
      <c r="A475" s="17">
        <v>45078</v>
      </c>
      <c r="B475">
        <v>2023</v>
      </c>
      <c r="C475" s="16" t="s">
        <v>97</v>
      </c>
      <c r="D475" s="16" t="s">
        <v>89</v>
      </c>
      <c r="E475" s="16" t="s">
        <v>85</v>
      </c>
      <c r="F475" s="16" t="s">
        <v>82</v>
      </c>
      <c r="G475" s="16" t="s">
        <v>79</v>
      </c>
      <c r="H475">
        <v>203406.66</v>
      </c>
      <c r="I475">
        <v>197534.92</v>
      </c>
      <c r="J475">
        <v>1162</v>
      </c>
      <c r="K475">
        <v>1107</v>
      </c>
      <c r="L475">
        <v>123398.31</v>
      </c>
      <c r="M475">
        <v>4596.82</v>
      </c>
      <c r="N475">
        <v>1193735.67</v>
      </c>
      <c r="O475">
        <v>7275</v>
      </c>
      <c r="P475">
        <v>11</v>
      </c>
      <c r="Q475">
        <v>13</v>
      </c>
      <c r="R475" s="25">
        <f>Clean_Data[[#This Row],[Revenue_EUR]]/Clean_Data[[#This Row],[Units_Sold]]</f>
        <v>175.04876075731497</v>
      </c>
      <c r="S475" s="19">
        <f>Clean_Data[[#This Row],[Gross_Profit_EUR]]/Clean_Data[[#This Row],[Revenue_EUR]]</f>
        <v>0.60665815957058633</v>
      </c>
      <c r="T475" s="19">
        <f>Clean_Data[[#This Row],[Revenue_EUR]]/Clean_Data[[#This Row],[Revenue_Target_EUR]]</f>
        <v>1.0297250734199299</v>
      </c>
      <c r="U475" s="19">
        <f>Clean_Data[[#This Row],[Revenue_EUR]]/Clean_Data[[#This Row],[Market_Revenue_EUR]]</f>
        <v>0.17039505906697083</v>
      </c>
      <c r="V475" s="19">
        <f>Clean_Data[[#This Row],[Returns_Units]]/Clean_Data[[#This Row],[Units_Sold]]</f>
        <v>1.1187607573149742E-2</v>
      </c>
      <c r="W475" s="21">
        <f>Clean_Data[[#This Row],[Revenue_EUR]]/Clean_Data[[#This Row],[Marketing_Spend_EUR]]</f>
        <v>44.24942895305886</v>
      </c>
    </row>
    <row r="476" spans="1:23">
      <c r="A476" s="17">
        <v>45078</v>
      </c>
      <c r="B476">
        <v>2023</v>
      </c>
      <c r="C476" s="16" t="s">
        <v>97</v>
      </c>
      <c r="D476" s="16" t="s">
        <v>89</v>
      </c>
      <c r="E476" s="16" t="s">
        <v>85</v>
      </c>
      <c r="F476" s="16" t="s">
        <v>82</v>
      </c>
      <c r="G476" s="16" t="s">
        <v>80</v>
      </c>
      <c r="H476">
        <v>42533.18</v>
      </c>
      <c r="I476">
        <v>40667.78</v>
      </c>
      <c r="J476">
        <v>304</v>
      </c>
      <c r="K476">
        <v>288</v>
      </c>
      <c r="L476">
        <v>27458.720000000001</v>
      </c>
      <c r="M476">
        <v>2271.54</v>
      </c>
      <c r="N476">
        <v>364294.97</v>
      </c>
      <c r="O476">
        <v>2834</v>
      </c>
      <c r="P476">
        <v>2</v>
      </c>
      <c r="Q476">
        <v>6</v>
      </c>
      <c r="R476" s="25">
        <f>Clean_Data[[#This Row],[Revenue_EUR]]/Clean_Data[[#This Row],[Units_Sold]]</f>
        <v>139.91177631578947</v>
      </c>
      <c r="S476" s="19">
        <f>Clean_Data[[#This Row],[Gross_Profit_EUR]]/Clean_Data[[#This Row],[Revenue_EUR]]</f>
        <v>0.64558351856127383</v>
      </c>
      <c r="T476" s="19">
        <f>Clean_Data[[#This Row],[Revenue_EUR]]/Clean_Data[[#This Row],[Revenue_Target_EUR]]</f>
        <v>1.0458692360389479</v>
      </c>
      <c r="U476" s="19">
        <f>Clean_Data[[#This Row],[Revenue_EUR]]/Clean_Data[[#This Row],[Market_Revenue_EUR]]</f>
        <v>0.11675478253240774</v>
      </c>
      <c r="V476" s="19">
        <f>Clean_Data[[#This Row],[Returns_Units]]/Clean_Data[[#This Row],[Units_Sold]]</f>
        <v>1.9736842105263157E-2</v>
      </c>
      <c r="W476" s="21">
        <f>Clean_Data[[#This Row],[Revenue_EUR]]/Clean_Data[[#This Row],[Marketing_Spend_EUR]]</f>
        <v>18.724380816538559</v>
      </c>
    </row>
    <row r="477" spans="1:23">
      <c r="A477" s="17">
        <v>45078</v>
      </c>
      <c r="B477">
        <v>2023</v>
      </c>
      <c r="C477" s="16" t="s">
        <v>97</v>
      </c>
      <c r="D477" s="16" t="s">
        <v>89</v>
      </c>
      <c r="E477" s="16" t="s">
        <v>85</v>
      </c>
      <c r="F477" s="16" t="s">
        <v>82</v>
      </c>
      <c r="G477" s="16" t="s">
        <v>81</v>
      </c>
      <c r="H477">
        <v>78610.55</v>
      </c>
      <c r="I477">
        <v>75835.100000000006</v>
      </c>
      <c r="J477">
        <v>684</v>
      </c>
      <c r="K477">
        <v>651</v>
      </c>
      <c r="L477">
        <v>45263.88</v>
      </c>
      <c r="M477">
        <v>2201.52</v>
      </c>
      <c r="N477">
        <v>530777.81999999995</v>
      </c>
      <c r="O477">
        <v>4783</v>
      </c>
      <c r="P477">
        <v>4</v>
      </c>
      <c r="Q477">
        <v>11</v>
      </c>
      <c r="R477" s="25">
        <f>Clean_Data[[#This Row],[Revenue_EUR]]/Clean_Data[[#This Row],[Units_Sold]]</f>
        <v>114.92770467836257</v>
      </c>
      <c r="S477" s="19">
        <f>Clean_Data[[#This Row],[Gross_Profit_EUR]]/Clean_Data[[#This Row],[Revenue_EUR]]</f>
        <v>0.57579904987307673</v>
      </c>
      <c r="T477" s="19">
        <f>Clean_Data[[#This Row],[Revenue_EUR]]/Clean_Data[[#This Row],[Revenue_Target_EUR]]</f>
        <v>1.0365984880352237</v>
      </c>
      <c r="U477" s="19">
        <f>Clean_Data[[#This Row],[Revenue_EUR]]/Clean_Data[[#This Row],[Market_Revenue_EUR]]</f>
        <v>0.1481044366171895</v>
      </c>
      <c r="V477" s="19">
        <f>Clean_Data[[#This Row],[Returns_Units]]/Clean_Data[[#This Row],[Units_Sold]]</f>
        <v>1.6081871345029239E-2</v>
      </c>
      <c r="W477" s="21">
        <f>Clean_Data[[#This Row],[Revenue_EUR]]/Clean_Data[[#This Row],[Marketing_Spend_EUR]]</f>
        <v>35.707397616192452</v>
      </c>
    </row>
    <row r="478" spans="1:23">
      <c r="A478" s="17">
        <v>45078</v>
      </c>
      <c r="B478">
        <v>2023</v>
      </c>
      <c r="C478" s="16" t="s">
        <v>97</v>
      </c>
      <c r="D478" s="16" t="s">
        <v>89</v>
      </c>
      <c r="E478" s="16" t="s">
        <v>85</v>
      </c>
      <c r="F478" s="16" t="s">
        <v>83</v>
      </c>
      <c r="G478" s="16" t="s">
        <v>78</v>
      </c>
      <c r="H478">
        <v>18912.5</v>
      </c>
      <c r="I478">
        <v>18544.52</v>
      </c>
      <c r="J478">
        <v>263</v>
      </c>
      <c r="K478">
        <v>259</v>
      </c>
      <c r="L478">
        <v>8913.94</v>
      </c>
      <c r="M478">
        <v>327.96</v>
      </c>
      <c r="N478">
        <v>202798.58</v>
      </c>
      <c r="O478">
        <v>3047</v>
      </c>
      <c r="P478">
        <v>1</v>
      </c>
      <c r="Q478">
        <v>5</v>
      </c>
      <c r="R478" s="25">
        <f>Clean_Data[[#This Row],[Revenue_EUR]]/Clean_Data[[#This Row],[Units_Sold]]</f>
        <v>71.910646387832699</v>
      </c>
      <c r="S478" s="19">
        <f>Clean_Data[[#This Row],[Gross_Profit_EUR]]/Clean_Data[[#This Row],[Revenue_EUR]]</f>
        <v>0.47132531394580307</v>
      </c>
      <c r="T478" s="19">
        <f>Clean_Data[[#This Row],[Revenue_EUR]]/Clean_Data[[#This Row],[Revenue_Target_EUR]]</f>
        <v>1.0198430587580589</v>
      </c>
      <c r="U478" s="19">
        <f>Clean_Data[[#This Row],[Revenue_EUR]]/Clean_Data[[#This Row],[Market_Revenue_EUR]]</f>
        <v>9.3257556339891537E-2</v>
      </c>
      <c r="V478" s="19">
        <f>Clean_Data[[#This Row],[Returns_Units]]/Clean_Data[[#This Row],[Units_Sold]]</f>
        <v>1.9011406844106463E-2</v>
      </c>
      <c r="W478" s="21">
        <f>Clean_Data[[#This Row],[Revenue_EUR]]/Clean_Data[[#This Row],[Marketing_Spend_EUR]]</f>
        <v>57.667093547993659</v>
      </c>
    </row>
    <row r="479" spans="1:23">
      <c r="A479" s="17">
        <v>45078</v>
      </c>
      <c r="B479">
        <v>2023</v>
      </c>
      <c r="C479" s="16" t="s">
        <v>97</v>
      </c>
      <c r="D479" s="16" t="s">
        <v>89</v>
      </c>
      <c r="E479" s="16" t="s">
        <v>85</v>
      </c>
      <c r="F479" s="16" t="s">
        <v>83</v>
      </c>
      <c r="G479" s="16" t="s">
        <v>79</v>
      </c>
      <c r="H479">
        <v>19479.009999999998</v>
      </c>
      <c r="I479">
        <v>19184.919999999998</v>
      </c>
      <c r="J479">
        <v>111</v>
      </c>
      <c r="K479">
        <v>109</v>
      </c>
      <c r="L479">
        <v>10827.32</v>
      </c>
      <c r="M479">
        <v>532.32000000000005</v>
      </c>
      <c r="N479">
        <v>169789.05</v>
      </c>
      <c r="O479">
        <v>1025</v>
      </c>
      <c r="P479">
        <v>1</v>
      </c>
      <c r="Q479">
        <v>3</v>
      </c>
      <c r="R479" s="25">
        <f>Clean_Data[[#This Row],[Revenue_EUR]]/Clean_Data[[#This Row],[Units_Sold]]</f>
        <v>175.48657657657657</v>
      </c>
      <c r="S479" s="19">
        <f>Clean_Data[[#This Row],[Gross_Profit_EUR]]/Clean_Data[[#This Row],[Revenue_EUR]]</f>
        <v>0.55584549728143273</v>
      </c>
      <c r="T479" s="19">
        <f>Clean_Data[[#This Row],[Revenue_EUR]]/Clean_Data[[#This Row],[Revenue_Target_EUR]]</f>
        <v>1.0153292273306327</v>
      </c>
      <c r="U479" s="19">
        <f>Clean_Data[[#This Row],[Revenue_EUR]]/Clean_Data[[#This Row],[Market_Revenue_EUR]]</f>
        <v>0.11472477170936524</v>
      </c>
      <c r="V479" s="19">
        <f>Clean_Data[[#This Row],[Returns_Units]]/Clean_Data[[#This Row],[Units_Sold]]</f>
        <v>2.7027027027027029E-2</v>
      </c>
      <c r="W479" s="21">
        <f>Clean_Data[[#This Row],[Revenue_EUR]]/Clean_Data[[#This Row],[Marketing_Spend_EUR]]</f>
        <v>36.592669822663055</v>
      </c>
    </row>
    <row r="480" spans="1:23">
      <c r="A480" s="17">
        <v>45078</v>
      </c>
      <c r="B480">
        <v>2023</v>
      </c>
      <c r="C480" s="16" t="s">
        <v>97</v>
      </c>
      <c r="D480" s="16" t="s">
        <v>89</v>
      </c>
      <c r="E480" s="16" t="s">
        <v>85</v>
      </c>
      <c r="F480" s="16" t="s">
        <v>83</v>
      </c>
      <c r="G480" s="16" t="s">
        <v>80</v>
      </c>
      <c r="H480">
        <v>4637.17</v>
      </c>
      <c r="I480">
        <v>4276.9799999999996</v>
      </c>
      <c r="J480">
        <v>33</v>
      </c>
      <c r="K480">
        <v>31</v>
      </c>
      <c r="L480">
        <v>2659.34</v>
      </c>
      <c r="M480">
        <v>238.05</v>
      </c>
      <c r="N480">
        <v>51761.75</v>
      </c>
      <c r="O480">
        <v>419</v>
      </c>
      <c r="P480">
        <v>0</v>
      </c>
      <c r="Q480">
        <v>1</v>
      </c>
      <c r="R480" s="25">
        <f>Clean_Data[[#This Row],[Revenue_EUR]]/Clean_Data[[#This Row],[Units_Sold]]</f>
        <v>140.52030303030304</v>
      </c>
      <c r="S480" s="19">
        <f>Clean_Data[[#This Row],[Gross_Profit_EUR]]/Clean_Data[[#This Row],[Revenue_EUR]]</f>
        <v>0.57348339612306642</v>
      </c>
      <c r="T480" s="19">
        <f>Clean_Data[[#This Row],[Revenue_EUR]]/Clean_Data[[#This Row],[Revenue_Target_EUR]]</f>
        <v>1.0842159654709633</v>
      </c>
      <c r="U480" s="19">
        <f>Clean_Data[[#This Row],[Revenue_EUR]]/Clean_Data[[#This Row],[Market_Revenue_EUR]]</f>
        <v>8.9586808792206596E-2</v>
      </c>
      <c r="V480" s="19">
        <f>Clean_Data[[#This Row],[Returns_Units]]/Clean_Data[[#This Row],[Units_Sold]]</f>
        <v>3.0303030303030304E-2</v>
      </c>
      <c r="W480" s="21">
        <f>Clean_Data[[#This Row],[Revenue_EUR]]/Clean_Data[[#This Row],[Marketing_Spend_EUR]]</f>
        <v>19.479815164881327</v>
      </c>
    </row>
    <row r="481" spans="1:23">
      <c r="A481" s="17">
        <v>45078</v>
      </c>
      <c r="B481">
        <v>2023</v>
      </c>
      <c r="C481" s="16" t="s">
        <v>97</v>
      </c>
      <c r="D481" s="16" t="s">
        <v>89</v>
      </c>
      <c r="E481" s="16" t="s">
        <v>85</v>
      </c>
      <c r="F481" s="16" t="s">
        <v>83</v>
      </c>
      <c r="G481" s="16" t="s">
        <v>81</v>
      </c>
      <c r="H481">
        <v>8056.63</v>
      </c>
      <c r="I481">
        <v>8060.36</v>
      </c>
      <c r="J481">
        <v>70</v>
      </c>
      <c r="K481">
        <v>69</v>
      </c>
      <c r="L481">
        <v>4200.72</v>
      </c>
      <c r="M481">
        <v>230.22</v>
      </c>
      <c r="N481">
        <v>74382.080000000002</v>
      </c>
      <c r="O481">
        <v>715</v>
      </c>
      <c r="P481">
        <v>0</v>
      </c>
      <c r="Q481">
        <v>1</v>
      </c>
      <c r="R481" s="25">
        <f>Clean_Data[[#This Row],[Revenue_EUR]]/Clean_Data[[#This Row],[Units_Sold]]</f>
        <v>115.09471428571429</v>
      </c>
      <c r="S481" s="19">
        <f>Clean_Data[[#This Row],[Gross_Profit_EUR]]/Clean_Data[[#This Row],[Revenue_EUR]]</f>
        <v>0.52139914579669167</v>
      </c>
      <c r="T481" s="19">
        <f>Clean_Data[[#This Row],[Revenue_EUR]]/Clean_Data[[#This Row],[Revenue_Target_EUR]]</f>
        <v>0.99953724151278611</v>
      </c>
      <c r="U481" s="19">
        <f>Clean_Data[[#This Row],[Revenue_EUR]]/Clean_Data[[#This Row],[Market_Revenue_EUR]]</f>
        <v>0.10831412619813804</v>
      </c>
      <c r="V481" s="19">
        <f>Clean_Data[[#This Row],[Returns_Units]]/Clean_Data[[#This Row],[Units_Sold]]</f>
        <v>1.4285714285714285E-2</v>
      </c>
      <c r="W481" s="21">
        <f>Clean_Data[[#This Row],[Revenue_EUR]]/Clean_Data[[#This Row],[Marketing_Spend_EUR]]</f>
        <v>34.995352271740074</v>
      </c>
    </row>
    <row r="482" spans="1:23">
      <c r="A482" s="17">
        <v>45078</v>
      </c>
      <c r="B482">
        <v>2023</v>
      </c>
      <c r="C482" s="16" t="s">
        <v>97</v>
      </c>
      <c r="D482" s="16" t="s">
        <v>90</v>
      </c>
      <c r="E482" s="16" t="s">
        <v>91</v>
      </c>
      <c r="F482" s="16" t="s">
        <v>77</v>
      </c>
      <c r="G482" s="16" t="s">
        <v>78</v>
      </c>
      <c r="H482">
        <v>186984.49</v>
      </c>
      <c r="I482">
        <v>177475.11</v>
      </c>
      <c r="J482">
        <v>2597</v>
      </c>
      <c r="K482">
        <v>2439</v>
      </c>
      <c r="L482">
        <v>103848.89</v>
      </c>
      <c r="M482">
        <v>3593.59</v>
      </c>
      <c r="N482">
        <v>2063741.45</v>
      </c>
      <c r="O482">
        <v>30900</v>
      </c>
      <c r="P482">
        <v>10</v>
      </c>
      <c r="Q482">
        <v>33</v>
      </c>
      <c r="R482" s="25">
        <f>Clean_Data[[#This Row],[Revenue_EUR]]/Clean_Data[[#This Row],[Units_Sold]]</f>
        <v>72.000188679245284</v>
      </c>
      <c r="S482" s="19">
        <f>Clean_Data[[#This Row],[Gross_Profit_EUR]]/Clean_Data[[#This Row],[Revenue_EUR]]</f>
        <v>0.5553877222650927</v>
      </c>
      <c r="T482" s="19">
        <f>Clean_Data[[#This Row],[Revenue_EUR]]/Clean_Data[[#This Row],[Revenue_Target_EUR]]</f>
        <v>1.0535814853136307</v>
      </c>
      <c r="U482" s="19">
        <f>Clean_Data[[#This Row],[Revenue_EUR]]/Clean_Data[[#This Row],[Market_Revenue_EUR]]</f>
        <v>9.0604610378882483E-2</v>
      </c>
      <c r="V482" s="19">
        <f>Clean_Data[[#This Row],[Returns_Units]]/Clean_Data[[#This Row],[Units_Sold]]</f>
        <v>1.2706969580284944E-2</v>
      </c>
      <c r="W482" s="21">
        <f>Clean_Data[[#This Row],[Revenue_EUR]]/Clean_Data[[#This Row],[Marketing_Spend_EUR]]</f>
        <v>52.032783372616237</v>
      </c>
    </row>
    <row r="483" spans="1:23">
      <c r="A483" s="17">
        <v>45078</v>
      </c>
      <c r="B483">
        <v>2023</v>
      </c>
      <c r="C483" s="16" t="s">
        <v>97</v>
      </c>
      <c r="D483" s="16" t="s">
        <v>90</v>
      </c>
      <c r="E483" s="16" t="s">
        <v>91</v>
      </c>
      <c r="F483" s="16" t="s">
        <v>77</v>
      </c>
      <c r="G483" s="16" t="s">
        <v>79</v>
      </c>
      <c r="H483">
        <v>184323.23</v>
      </c>
      <c r="I483">
        <v>176850.65</v>
      </c>
      <c r="J483">
        <v>1053</v>
      </c>
      <c r="K483">
        <v>1019</v>
      </c>
      <c r="L483">
        <v>119944.03</v>
      </c>
      <c r="M483">
        <v>4557.25</v>
      </c>
      <c r="N483">
        <v>1712697.56</v>
      </c>
      <c r="O483">
        <v>10377</v>
      </c>
      <c r="P483">
        <v>7</v>
      </c>
      <c r="Q483">
        <v>17</v>
      </c>
      <c r="R483" s="25">
        <f>Clean_Data[[#This Row],[Revenue_EUR]]/Clean_Data[[#This Row],[Units_Sold]]</f>
        <v>175.04580246913582</v>
      </c>
      <c r="S483" s="19">
        <f>Clean_Data[[#This Row],[Gross_Profit_EUR]]/Clean_Data[[#This Row],[Revenue_EUR]]</f>
        <v>0.65072660673318272</v>
      </c>
      <c r="T483" s="19">
        <f>Clean_Data[[#This Row],[Revenue_EUR]]/Clean_Data[[#This Row],[Revenue_Target_EUR]]</f>
        <v>1.0422536190848042</v>
      </c>
      <c r="U483" s="19">
        <f>Clean_Data[[#This Row],[Revenue_EUR]]/Clean_Data[[#This Row],[Market_Revenue_EUR]]</f>
        <v>0.10762158731632689</v>
      </c>
      <c r="V483" s="19">
        <f>Clean_Data[[#This Row],[Returns_Units]]/Clean_Data[[#This Row],[Units_Sold]]</f>
        <v>1.6144349477682812E-2</v>
      </c>
      <c r="W483" s="21">
        <f>Clean_Data[[#This Row],[Revenue_EUR]]/Clean_Data[[#This Row],[Marketing_Spend_EUR]]</f>
        <v>40.446152833397335</v>
      </c>
    </row>
    <row r="484" spans="1:23">
      <c r="A484" s="17">
        <v>45078</v>
      </c>
      <c r="B484">
        <v>2023</v>
      </c>
      <c r="C484" s="16" t="s">
        <v>97</v>
      </c>
      <c r="D484" s="16" t="s">
        <v>90</v>
      </c>
      <c r="E484" s="16" t="s">
        <v>91</v>
      </c>
      <c r="F484" s="16" t="s">
        <v>77</v>
      </c>
      <c r="G484" s="16" t="s">
        <v>80</v>
      </c>
      <c r="H484">
        <v>45820</v>
      </c>
      <c r="I484">
        <v>40831.4</v>
      </c>
      <c r="J484">
        <v>327</v>
      </c>
      <c r="K484">
        <v>290</v>
      </c>
      <c r="L484">
        <v>31472.98</v>
      </c>
      <c r="M484">
        <v>2590.4299999999998</v>
      </c>
      <c r="N484">
        <v>505434.05</v>
      </c>
      <c r="O484">
        <v>3906</v>
      </c>
      <c r="P484">
        <v>2</v>
      </c>
      <c r="Q484">
        <v>6</v>
      </c>
      <c r="R484" s="25">
        <f>Clean_Data[[#This Row],[Revenue_EUR]]/Clean_Data[[#This Row],[Units_Sold]]</f>
        <v>140.12232415902142</v>
      </c>
      <c r="S484" s="19">
        <f>Clean_Data[[#This Row],[Gross_Profit_EUR]]/Clean_Data[[#This Row],[Revenue_EUR]]</f>
        <v>0.6868830205150589</v>
      </c>
      <c r="T484" s="19">
        <f>Clean_Data[[#This Row],[Revenue_EUR]]/Clean_Data[[#This Row],[Revenue_Target_EUR]]</f>
        <v>1.1221755805581</v>
      </c>
      <c r="U484" s="19">
        <f>Clean_Data[[#This Row],[Revenue_EUR]]/Clean_Data[[#This Row],[Market_Revenue_EUR]]</f>
        <v>9.0654755056569697E-2</v>
      </c>
      <c r="V484" s="19">
        <f>Clean_Data[[#This Row],[Returns_Units]]/Clean_Data[[#This Row],[Units_Sold]]</f>
        <v>1.834862385321101E-2</v>
      </c>
      <c r="W484" s="21">
        <f>Clean_Data[[#This Row],[Revenue_EUR]]/Clean_Data[[#This Row],[Marketing_Spend_EUR]]</f>
        <v>17.688183042969701</v>
      </c>
    </row>
    <row r="485" spans="1:23">
      <c r="A485" s="17">
        <v>45078</v>
      </c>
      <c r="B485">
        <v>2023</v>
      </c>
      <c r="C485" s="16" t="s">
        <v>97</v>
      </c>
      <c r="D485" s="16" t="s">
        <v>90</v>
      </c>
      <c r="E485" s="16" t="s">
        <v>91</v>
      </c>
      <c r="F485" s="16" t="s">
        <v>77</v>
      </c>
      <c r="G485" s="16" t="s">
        <v>81</v>
      </c>
      <c r="H485">
        <v>69454.95</v>
      </c>
      <c r="I485">
        <v>65210.25</v>
      </c>
      <c r="J485">
        <v>604</v>
      </c>
      <c r="K485">
        <v>572</v>
      </c>
      <c r="L485">
        <v>43084.49</v>
      </c>
      <c r="M485">
        <v>1875.32</v>
      </c>
      <c r="N485">
        <v>741947</v>
      </c>
      <c r="O485">
        <v>7325</v>
      </c>
      <c r="P485">
        <v>3</v>
      </c>
      <c r="Q485">
        <v>9</v>
      </c>
      <c r="R485" s="25">
        <f>Clean_Data[[#This Row],[Revenue_EUR]]/Clean_Data[[#This Row],[Units_Sold]]</f>
        <v>114.99163907284768</v>
      </c>
      <c r="S485" s="19">
        <f>Clean_Data[[#This Row],[Gross_Profit_EUR]]/Clean_Data[[#This Row],[Revenue_EUR]]</f>
        <v>0.62032281356476393</v>
      </c>
      <c r="T485" s="19">
        <f>Clean_Data[[#This Row],[Revenue_EUR]]/Clean_Data[[#This Row],[Revenue_Target_EUR]]</f>
        <v>1.0650925276317755</v>
      </c>
      <c r="U485" s="19">
        <f>Clean_Data[[#This Row],[Revenue_EUR]]/Clean_Data[[#This Row],[Market_Revenue_EUR]]</f>
        <v>9.3611740461245874E-2</v>
      </c>
      <c r="V485" s="19">
        <f>Clean_Data[[#This Row],[Returns_Units]]/Clean_Data[[#This Row],[Units_Sold]]</f>
        <v>1.4900662251655629E-2</v>
      </c>
      <c r="W485" s="21">
        <f>Clean_Data[[#This Row],[Revenue_EUR]]/Clean_Data[[#This Row],[Marketing_Spend_EUR]]</f>
        <v>37.036319134867647</v>
      </c>
    </row>
    <row r="486" spans="1:23">
      <c r="A486" s="17">
        <v>45078</v>
      </c>
      <c r="B486">
        <v>2023</v>
      </c>
      <c r="C486" s="16" t="s">
        <v>97</v>
      </c>
      <c r="D486" s="16" t="s">
        <v>90</v>
      </c>
      <c r="E486" s="16" t="s">
        <v>91</v>
      </c>
      <c r="F486" s="16" t="s">
        <v>82</v>
      </c>
      <c r="G486" s="16" t="s">
        <v>78</v>
      </c>
      <c r="H486">
        <v>174982.08</v>
      </c>
      <c r="I486">
        <v>174980.36</v>
      </c>
      <c r="J486">
        <v>2430</v>
      </c>
      <c r="K486">
        <v>2420</v>
      </c>
      <c r="L486">
        <v>91592.56</v>
      </c>
      <c r="M486">
        <v>2840.46</v>
      </c>
      <c r="N486">
        <v>1953819.77</v>
      </c>
      <c r="O486">
        <v>29581</v>
      </c>
      <c r="P486">
        <v>7</v>
      </c>
      <c r="Q486">
        <v>20</v>
      </c>
      <c r="R486" s="25">
        <f>Clean_Data[[#This Row],[Revenue_EUR]]/Clean_Data[[#This Row],[Units_Sold]]</f>
        <v>72.009086419753075</v>
      </c>
      <c r="S486" s="19">
        <f>Clean_Data[[#This Row],[Gross_Profit_EUR]]/Clean_Data[[#This Row],[Revenue_EUR]]</f>
        <v>0.52343965736377118</v>
      </c>
      <c r="T486" s="19">
        <f>Clean_Data[[#This Row],[Revenue_EUR]]/Clean_Data[[#This Row],[Revenue_Target_EUR]]</f>
        <v>1.0000098296745989</v>
      </c>
      <c r="U486" s="19">
        <f>Clean_Data[[#This Row],[Revenue_EUR]]/Clean_Data[[#This Row],[Market_Revenue_EUR]]</f>
        <v>8.9558966843702265E-2</v>
      </c>
      <c r="V486" s="19">
        <f>Clean_Data[[#This Row],[Returns_Units]]/Clean_Data[[#This Row],[Units_Sold]]</f>
        <v>8.23045267489712E-3</v>
      </c>
      <c r="W486" s="21">
        <f>Clean_Data[[#This Row],[Revenue_EUR]]/Clean_Data[[#This Row],[Marketing_Spend_EUR]]</f>
        <v>61.603430430282415</v>
      </c>
    </row>
    <row r="487" spans="1:23">
      <c r="A487" s="17">
        <v>45078</v>
      </c>
      <c r="B487">
        <v>2023</v>
      </c>
      <c r="C487" s="16" t="s">
        <v>97</v>
      </c>
      <c r="D487" s="16" t="s">
        <v>90</v>
      </c>
      <c r="E487" s="16" t="s">
        <v>91</v>
      </c>
      <c r="F487" s="16" t="s">
        <v>82</v>
      </c>
      <c r="G487" s="16" t="s">
        <v>79</v>
      </c>
      <c r="H487">
        <v>151493.34</v>
      </c>
      <c r="I487">
        <v>138792.92000000001</v>
      </c>
      <c r="J487">
        <v>866</v>
      </c>
      <c r="K487">
        <v>787</v>
      </c>
      <c r="L487">
        <v>92285.27</v>
      </c>
      <c r="M487">
        <v>3532.27</v>
      </c>
      <c r="N487">
        <v>1474514.22</v>
      </c>
      <c r="O487">
        <v>9136</v>
      </c>
      <c r="P487">
        <v>7</v>
      </c>
      <c r="Q487">
        <v>10</v>
      </c>
      <c r="R487" s="25">
        <f>Clean_Data[[#This Row],[Revenue_EUR]]/Clean_Data[[#This Row],[Units_Sold]]</f>
        <v>174.9345727482679</v>
      </c>
      <c r="S487" s="19">
        <f>Clean_Data[[#This Row],[Gross_Profit_EUR]]/Clean_Data[[#This Row],[Revenue_EUR]]</f>
        <v>0.60917047574500638</v>
      </c>
      <c r="T487" s="19">
        <f>Clean_Data[[#This Row],[Revenue_EUR]]/Clean_Data[[#This Row],[Revenue_Target_EUR]]</f>
        <v>1.0915062526244133</v>
      </c>
      <c r="U487" s="19">
        <f>Clean_Data[[#This Row],[Revenue_EUR]]/Clean_Data[[#This Row],[Market_Revenue_EUR]]</f>
        <v>0.10274118617859107</v>
      </c>
      <c r="V487" s="19">
        <f>Clean_Data[[#This Row],[Returns_Units]]/Clean_Data[[#This Row],[Units_Sold]]</f>
        <v>1.1547344110854504E-2</v>
      </c>
      <c r="W487" s="21">
        <f>Clean_Data[[#This Row],[Revenue_EUR]]/Clean_Data[[#This Row],[Marketing_Spend_EUR]]</f>
        <v>42.888380559809981</v>
      </c>
    </row>
    <row r="488" spans="1:23">
      <c r="A488" s="17">
        <v>45078</v>
      </c>
      <c r="B488">
        <v>2023</v>
      </c>
      <c r="C488" s="16" t="s">
        <v>97</v>
      </c>
      <c r="D488" s="16" t="s">
        <v>90</v>
      </c>
      <c r="E488" s="16" t="s">
        <v>91</v>
      </c>
      <c r="F488" s="16" t="s">
        <v>82</v>
      </c>
      <c r="G488" s="16" t="s">
        <v>80</v>
      </c>
      <c r="H488">
        <v>38951.129999999997</v>
      </c>
      <c r="I488">
        <v>35691.78</v>
      </c>
      <c r="J488">
        <v>278</v>
      </c>
      <c r="K488">
        <v>250</v>
      </c>
      <c r="L488">
        <v>25243.200000000001</v>
      </c>
      <c r="M488">
        <v>2274.1</v>
      </c>
      <c r="N488">
        <v>440624.23</v>
      </c>
      <c r="O488">
        <v>3416</v>
      </c>
      <c r="P488">
        <v>2</v>
      </c>
      <c r="Q488">
        <v>5</v>
      </c>
      <c r="R488" s="25">
        <f>Clean_Data[[#This Row],[Revenue_EUR]]/Clean_Data[[#This Row],[Units_Sold]]</f>
        <v>140.11197841726619</v>
      </c>
      <c r="S488" s="19">
        <f>Clean_Data[[#This Row],[Gross_Profit_EUR]]/Clean_Data[[#This Row],[Revenue_EUR]]</f>
        <v>0.64807362456493567</v>
      </c>
      <c r="T488" s="19">
        <f>Clean_Data[[#This Row],[Revenue_EUR]]/Clean_Data[[#This Row],[Revenue_Target_EUR]]</f>
        <v>1.0913193457989487</v>
      </c>
      <c r="U488" s="19">
        <f>Clean_Data[[#This Row],[Revenue_EUR]]/Clean_Data[[#This Row],[Market_Revenue_EUR]]</f>
        <v>8.8399882139935881E-2</v>
      </c>
      <c r="V488" s="19">
        <f>Clean_Data[[#This Row],[Returns_Units]]/Clean_Data[[#This Row],[Units_Sold]]</f>
        <v>1.7985611510791366E-2</v>
      </c>
      <c r="W488" s="21">
        <f>Clean_Data[[#This Row],[Revenue_EUR]]/Clean_Data[[#This Row],[Marketing_Spend_EUR]]</f>
        <v>17.128151796315024</v>
      </c>
    </row>
    <row r="489" spans="1:23">
      <c r="A489" s="17">
        <v>45078</v>
      </c>
      <c r="B489">
        <v>2023</v>
      </c>
      <c r="C489" s="16" t="s">
        <v>97</v>
      </c>
      <c r="D489" s="16" t="s">
        <v>90</v>
      </c>
      <c r="E489" s="16" t="s">
        <v>91</v>
      </c>
      <c r="F489" s="16" t="s">
        <v>82</v>
      </c>
      <c r="G489" s="16" t="s">
        <v>81</v>
      </c>
      <c r="H489">
        <v>61288.94</v>
      </c>
      <c r="I489">
        <v>59155.14</v>
      </c>
      <c r="J489">
        <v>533</v>
      </c>
      <c r="K489">
        <v>505</v>
      </c>
      <c r="L489">
        <v>35445.01</v>
      </c>
      <c r="M489">
        <v>1889.01</v>
      </c>
      <c r="N489">
        <v>694088.03</v>
      </c>
      <c r="O489">
        <v>6843</v>
      </c>
      <c r="P489">
        <v>3</v>
      </c>
      <c r="Q489">
        <v>6</v>
      </c>
      <c r="R489" s="25">
        <f>Clean_Data[[#This Row],[Revenue_EUR]]/Clean_Data[[#This Row],[Units_Sold]]</f>
        <v>114.98863039399625</v>
      </c>
      <c r="S489" s="19">
        <f>Clean_Data[[#This Row],[Gross_Profit_EUR]]/Clean_Data[[#This Row],[Revenue_EUR]]</f>
        <v>0.57832636687793915</v>
      </c>
      <c r="T489" s="19">
        <f>Clean_Data[[#This Row],[Revenue_EUR]]/Clean_Data[[#This Row],[Revenue_Target_EUR]]</f>
        <v>1.0360712526417823</v>
      </c>
      <c r="U489" s="19">
        <f>Clean_Data[[#This Row],[Revenue_EUR]]/Clean_Data[[#This Row],[Market_Revenue_EUR]]</f>
        <v>8.8301393124442726E-2</v>
      </c>
      <c r="V489" s="19">
        <f>Clean_Data[[#This Row],[Returns_Units]]/Clean_Data[[#This Row],[Units_Sold]]</f>
        <v>1.125703564727955E-2</v>
      </c>
      <c r="W489" s="21">
        <f>Clean_Data[[#This Row],[Revenue_EUR]]/Clean_Data[[#This Row],[Marketing_Spend_EUR]]</f>
        <v>32.445005584936027</v>
      </c>
    </row>
    <row r="490" spans="1:23">
      <c r="A490" s="17">
        <v>45078</v>
      </c>
      <c r="B490">
        <v>2023</v>
      </c>
      <c r="C490" s="16" t="s">
        <v>97</v>
      </c>
      <c r="D490" s="16" t="s">
        <v>90</v>
      </c>
      <c r="E490" s="16" t="s">
        <v>91</v>
      </c>
      <c r="F490" s="16" t="s">
        <v>83</v>
      </c>
      <c r="G490" s="16" t="s">
        <v>78</v>
      </c>
      <c r="H490">
        <v>12440.94</v>
      </c>
      <c r="I490">
        <v>11969.59</v>
      </c>
      <c r="J490">
        <v>173</v>
      </c>
      <c r="K490">
        <v>170</v>
      </c>
      <c r="L490">
        <v>5856.23</v>
      </c>
      <c r="M490">
        <v>206.12</v>
      </c>
      <c r="N490">
        <v>202433.82</v>
      </c>
      <c r="O490">
        <v>3141</v>
      </c>
      <c r="P490">
        <v>1</v>
      </c>
      <c r="Q490">
        <v>3</v>
      </c>
      <c r="R490" s="25">
        <f>Clean_Data[[#This Row],[Revenue_EUR]]/Clean_Data[[#This Row],[Units_Sold]]</f>
        <v>71.912947976878613</v>
      </c>
      <c r="S490" s="19">
        <f>Clean_Data[[#This Row],[Gross_Profit_EUR]]/Clean_Data[[#This Row],[Revenue_EUR]]</f>
        <v>0.47072246952400698</v>
      </c>
      <c r="T490" s="19">
        <f>Clean_Data[[#This Row],[Revenue_EUR]]/Clean_Data[[#This Row],[Revenue_Target_EUR]]</f>
        <v>1.0393789595132332</v>
      </c>
      <c r="U490" s="19">
        <f>Clean_Data[[#This Row],[Revenue_EUR]]/Clean_Data[[#This Row],[Market_Revenue_EUR]]</f>
        <v>6.1456825741864674E-2</v>
      </c>
      <c r="V490" s="19">
        <f>Clean_Data[[#This Row],[Returns_Units]]/Clean_Data[[#This Row],[Units_Sold]]</f>
        <v>1.7341040462427744E-2</v>
      </c>
      <c r="W490" s="21">
        <f>Clean_Data[[#This Row],[Revenue_EUR]]/Clean_Data[[#This Row],[Marketing_Spend_EUR]]</f>
        <v>60.357752765379395</v>
      </c>
    </row>
    <row r="491" spans="1:23">
      <c r="A491" s="17">
        <v>45078</v>
      </c>
      <c r="B491">
        <v>2023</v>
      </c>
      <c r="C491" s="16" t="s">
        <v>97</v>
      </c>
      <c r="D491" s="16" t="s">
        <v>90</v>
      </c>
      <c r="E491" s="16" t="s">
        <v>91</v>
      </c>
      <c r="F491" s="16" t="s">
        <v>83</v>
      </c>
      <c r="G491" s="16" t="s">
        <v>79</v>
      </c>
      <c r="H491">
        <v>11881.62</v>
      </c>
      <c r="I491">
        <v>11155.96</v>
      </c>
      <c r="J491">
        <v>68</v>
      </c>
      <c r="K491">
        <v>63</v>
      </c>
      <c r="L491">
        <v>6549.93</v>
      </c>
      <c r="M491">
        <v>314.83</v>
      </c>
      <c r="N491">
        <v>164915.25</v>
      </c>
      <c r="O491">
        <v>977</v>
      </c>
      <c r="P491">
        <v>1</v>
      </c>
      <c r="Q491">
        <v>1</v>
      </c>
      <c r="R491" s="25">
        <f>Clean_Data[[#This Row],[Revenue_EUR]]/Clean_Data[[#This Row],[Units_Sold]]</f>
        <v>174.72970588235296</v>
      </c>
      <c r="S491" s="19">
        <f>Clean_Data[[#This Row],[Gross_Profit_EUR]]/Clean_Data[[#This Row],[Revenue_EUR]]</f>
        <v>0.55126573649047861</v>
      </c>
      <c r="T491" s="19">
        <f>Clean_Data[[#This Row],[Revenue_EUR]]/Clean_Data[[#This Row],[Revenue_Target_EUR]]</f>
        <v>1.0650468449151844</v>
      </c>
      <c r="U491" s="19">
        <f>Clean_Data[[#This Row],[Revenue_EUR]]/Clean_Data[[#This Row],[Market_Revenue_EUR]]</f>
        <v>7.2046824050535058E-2</v>
      </c>
      <c r="V491" s="19">
        <f>Clean_Data[[#This Row],[Returns_Units]]/Clean_Data[[#This Row],[Units_Sold]]</f>
        <v>1.4705882352941176E-2</v>
      </c>
      <c r="W491" s="21">
        <f>Clean_Data[[#This Row],[Revenue_EUR]]/Clean_Data[[#This Row],[Marketing_Spend_EUR]]</f>
        <v>37.739796080424362</v>
      </c>
    </row>
    <row r="492" spans="1:23">
      <c r="A492" s="17">
        <v>45078</v>
      </c>
      <c r="B492">
        <v>2023</v>
      </c>
      <c r="C492" s="16" t="s">
        <v>97</v>
      </c>
      <c r="D492" s="16" t="s">
        <v>90</v>
      </c>
      <c r="E492" s="16" t="s">
        <v>91</v>
      </c>
      <c r="F492" s="16" t="s">
        <v>83</v>
      </c>
      <c r="G492" s="16" t="s">
        <v>80</v>
      </c>
      <c r="H492">
        <v>3025.66</v>
      </c>
      <c r="I492">
        <v>2864.8</v>
      </c>
      <c r="J492">
        <v>22</v>
      </c>
      <c r="K492">
        <v>21</v>
      </c>
      <c r="L492">
        <v>1771.84</v>
      </c>
      <c r="M492">
        <v>152.15</v>
      </c>
      <c r="N492">
        <v>51806.58</v>
      </c>
      <c r="O492">
        <v>384</v>
      </c>
      <c r="P492">
        <v>0</v>
      </c>
      <c r="Q492">
        <v>1</v>
      </c>
      <c r="R492" s="25">
        <f>Clean_Data[[#This Row],[Revenue_EUR]]/Clean_Data[[#This Row],[Units_Sold]]</f>
        <v>137.53</v>
      </c>
      <c r="S492" s="19">
        <f>Clean_Data[[#This Row],[Gross_Profit_EUR]]/Clean_Data[[#This Row],[Revenue_EUR]]</f>
        <v>0.58560446315845138</v>
      </c>
      <c r="T492" s="19">
        <f>Clean_Data[[#This Row],[Revenue_EUR]]/Clean_Data[[#This Row],[Revenue_Target_EUR]]</f>
        <v>1.0561505166154703</v>
      </c>
      <c r="U492" s="19">
        <f>Clean_Data[[#This Row],[Revenue_EUR]]/Clean_Data[[#This Row],[Market_Revenue_EUR]]</f>
        <v>5.8403005950209412E-2</v>
      </c>
      <c r="V492" s="19">
        <f>Clean_Data[[#This Row],[Returns_Units]]/Clean_Data[[#This Row],[Units_Sold]]</f>
        <v>4.5454545454545456E-2</v>
      </c>
      <c r="W492" s="21">
        <f>Clean_Data[[#This Row],[Revenue_EUR]]/Clean_Data[[#This Row],[Marketing_Spend_EUR]]</f>
        <v>19.88603351955307</v>
      </c>
    </row>
    <row r="493" spans="1:23">
      <c r="A493" s="17">
        <v>45078</v>
      </c>
      <c r="B493">
        <v>2023</v>
      </c>
      <c r="C493" s="16" t="s">
        <v>97</v>
      </c>
      <c r="D493" s="16" t="s">
        <v>90</v>
      </c>
      <c r="E493" s="16" t="s">
        <v>91</v>
      </c>
      <c r="F493" s="16" t="s">
        <v>83</v>
      </c>
      <c r="G493" s="16" t="s">
        <v>81</v>
      </c>
      <c r="H493">
        <v>4961.97</v>
      </c>
      <c r="I493">
        <v>4800.08</v>
      </c>
      <c r="J493">
        <v>43</v>
      </c>
      <c r="K493">
        <v>42</v>
      </c>
      <c r="L493">
        <v>2600.19</v>
      </c>
      <c r="M493">
        <v>156.93</v>
      </c>
      <c r="N493">
        <v>72731.77</v>
      </c>
      <c r="O493">
        <v>661</v>
      </c>
      <c r="P493">
        <v>0</v>
      </c>
      <c r="Q493">
        <v>1</v>
      </c>
      <c r="R493" s="25">
        <f>Clean_Data[[#This Row],[Revenue_EUR]]/Clean_Data[[#This Row],[Units_Sold]]</f>
        <v>115.39465116279071</v>
      </c>
      <c r="S493" s="19">
        <f>Clean_Data[[#This Row],[Gross_Profit_EUR]]/Clean_Data[[#This Row],[Revenue_EUR]]</f>
        <v>0.52402372444815259</v>
      </c>
      <c r="T493" s="19">
        <f>Clean_Data[[#This Row],[Revenue_EUR]]/Clean_Data[[#This Row],[Revenue_Target_EUR]]</f>
        <v>1.0337265212246463</v>
      </c>
      <c r="U493" s="19">
        <f>Clean_Data[[#This Row],[Revenue_EUR]]/Clean_Data[[#This Row],[Market_Revenue_EUR]]</f>
        <v>6.822286876835254E-2</v>
      </c>
      <c r="V493" s="19">
        <f>Clean_Data[[#This Row],[Returns_Units]]/Clean_Data[[#This Row],[Units_Sold]]</f>
        <v>2.3255813953488372E-2</v>
      </c>
      <c r="W493" s="21">
        <f>Clean_Data[[#This Row],[Revenue_EUR]]/Clean_Data[[#This Row],[Marketing_Spend_EUR]]</f>
        <v>31.619002102848405</v>
      </c>
    </row>
    <row r="494" spans="1:23">
      <c r="A494" s="17">
        <v>45078</v>
      </c>
      <c r="B494">
        <v>2023</v>
      </c>
      <c r="C494" s="16" t="s">
        <v>97</v>
      </c>
      <c r="D494" s="16" t="s">
        <v>92</v>
      </c>
      <c r="E494" s="16" t="s">
        <v>76</v>
      </c>
      <c r="F494" s="16" t="s">
        <v>77</v>
      </c>
      <c r="G494" s="16" t="s">
        <v>78</v>
      </c>
      <c r="H494">
        <v>215473.19</v>
      </c>
      <c r="I494">
        <v>214703.11</v>
      </c>
      <c r="J494">
        <v>2993</v>
      </c>
      <c r="K494">
        <v>2983</v>
      </c>
      <c r="L494">
        <v>120911.09</v>
      </c>
      <c r="M494">
        <v>4019.26</v>
      </c>
      <c r="N494">
        <v>1337858.67</v>
      </c>
      <c r="O494">
        <v>19082</v>
      </c>
      <c r="P494">
        <v>11</v>
      </c>
      <c r="Q494">
        <v>26</v>
      </c>
      <c r="R494" s="25">
        <f>Clean_Data[[#This Row],[Revenue_EUR]]/Clean_Data[[#This Row],[Units_Sold]]</f>
        <v>71.992378884062816</v>
      </c>
      <c r="S494" s="19">
        <f>Clean_Data[[#This Row],[Gross_Profit_EUR]]/Clean_Data[[#This Row],[Revenue_EUR]]</f>
        <v>0.56114215415848256</v>
      </c>
      <c r="T494" s="19">
        <f>Clean_Data[[#This Row],[Revenue_EUR]]/Clean_Data[[#This Row],[Revenue_Target_EUR]]</f>
        <v>1.0035867202855144</v>
      </c>
      <c r="U494" s="19">
        <f>Clean_Data[[#This Row],[Revenue_EUR]]/Clean_Data[[#This Row],[Market_Revenue_EUR]]</f>
        <v>0.1610582603616868</v>
      </c>
      <c r="V494" s="19">
        <f>Clean_Data[[#This Row],[Returns_Units]]/Clean_Data[[#This Row],[Units_Sold]]</f>
        <v>8.6869361844303366E-3</v>
      </c>
      <c r="W494" s="21">
        <f>Clean_Data[[#This Row],[Revenue_EUR]]/Clean_Data[[#This Row],[Marketing_Spend_EUR]]</f>
        <v>53.61016455765489</v>
      </c>
    </row>
    <row r="495" spans="1:23">
      <c r="A495" s="17">
        <v>45078</v>
      </c>
      <c r="B495">
        <v>2023</v>
      </c>
      <c r="C495" s="16" t="s">
        <v>97</v>
      </c>
      <c r="D495" s="16" t="s">
        <v>92</v>
      </c>
      <c r="E495" s="16" t="s">
        <v>76</v>
      </c>
      <c r="F495" s="16" t="s">
        <v>77</v>
      </c>
      <c r="G495" s="16" t="s">
        <v>79</v>
      </c>
      <c r="H495">
        <v>186361.3</v>
      </c>
      <c r="I495">
        <v>175419.96</v>
      </c>
      <c r="J495">
        <v>1065</v>
      </c>
      <c r="K495">
        <v>1006</v>
      </c>
      <c r="L495">
        <v>122611.34</v>
      </c>
      <c r="M495">
        <v>4378.3</v>
      </c>
      <c r="N495">
        <v>1051156.8</v>
      </c>
      <c r="O495">
        <v>6368</v>
      </c>
      <c r="P495">
        <v>8</v>
      </c>
      <c r="Q495">
        <v>10</v>
      </c>
      <c r="R495" s="25">
        <f>Clean_Data[[#This Row],[Revenue_EUR]]/Clean_Data[[#This Row],[Units_Sold]]</f>
        <v>174.98713615023473</v>
      </c>
      <c r="S495" s="19">
        <f>Clean_Data[[#This Row],[Gross_Profit_EUR]]/Clean_Data[[#This Row],[Revenue_EUR]]</f>
        <v>0.65792275542186063</v>
      </c>
      <c r="T495" s="19">
        <f>Clean_Data[[#This Row],[Revenue_EUR]]/Clean_Data[[#This Row],[Revenue_Target_EUR]]</f>
        <v>1.0623722636808264</v>
      </c>
      <c r="U495" s="19">
        <f>Clean_Data[[#This Row],[Revenue_EUR]]/Clean_Data[[#This Row],[Market_Revenue_EUR]]</f>
        <v>0.17729162766201959</v>
      </c>
      <c r="V495" s="19">
        <f>Clean_Data[[#This Row],[Returns_Units]]/Clean_Data[[#This Row],[Units_Sold]]</f>
        <v>9.3896713615023476E-3</v>
      </c>
      <c r="W495" s="21">
        <f>Clean_Data[[#This Row],[Revenue_EUR]]/Clean_Data[[#This Row],[Marketing_Spend_EUR]]</f>
        <v>42.564762579083201</v>
      </c>
    </row>
    <row r="496" spans="1:23">
      <c r="A496" s="17">
        <v>45078</v>
      </c>
      <c r="B496">
        <v>2023</v>
      </c>
      <c r="C496" s="16" t="s">
        <v>97</v>
      </c>
      <c r="D496" s="16" t="s">
        <v>92</v>
      </c>
      <c r="E496" s="16" t="s">
        <v>76</v>
      </c>
      <c r="F496" s="16" t="s">
        <v>77</v>
      </c>
      <c r="G496" s="16" t="s">
        <v>80</v>
      </c>
      <c r="H496">
        <v>41247.31</v>
      </c>
      <c r="I496">
        <v>38995.879999999997</v>
      </c>
      <c r="J496">
        <v>295</v>
      </c>
      <c r="K496">
        <v>276</v>
      </c>
      <c r="L496">
        <v>28121.98</v>
      </c>
      <c r="M496">
        <v>2096.0300000000002</v>
      </c>
      <c r="N496">
        <v>313535.62</v>
      </c>
      <c r="O496">
        <v>2415</v>
      </c>
      <c r="P496">
        <v>2</v>
      </c>
      <c r="Q496">
        <v>6</v>
      </c>
      <c r="R496" s="25">
        <f>Clean_Data[[#This Row],[Revenue_EUR]]/Clean_Data[[#This Row],[Units_Sold]]</f>
        <v>139.82138983050848</v>
      </c>
      <c r="S496" s="19">
        <f>Clean_Data[[#This Row],[Gross_Profit_EUR]]/Clean_Data[[#This Row],[Revenue_EUR]]</f>
        <v>0.68178943063196129</v>
      </c>
      <c r="T496" s="19">
        <f>Clean_Data[[#This Row],[Revenue_EUR]]/Clean_Data[[#This Row],[Revenue_Target_EUR]]</f>
        <v>1.0577350735513598</v>
      </c>
      <c r="U496" s="19">
        <f>Clean_Data[[#This Row],[Revenue_EUR]]/Clean_Data[[#This Row],[Market_Revenue_EUR]]</f>
        <v>0.13155541944484647</v>
      </c>
      <c r="V496" s="19">
        <f>Clean_Data[[#This Row],[Returns_Units]]/Clean_Data[[#This Row],[Units_Sold]]</f>
        <v>2.0338983050847456E-2</v>
      </c>
      <c r="W496" s="21">
        <f>Clean_Data[[#This Row],[Revenue_EUR]]/Clean_Data[[#This Row],[Marketing_Spend_EUR]]</f>
        <v>19.678778452598483</v>
      </c>
    </row>
    <row r="497" spans="1:23">
      <c r="A497" s="17">
        <v>45078</v>
      </c>
      <c r="B497">
        <v>2023</v>
      </c>
      <c r="C497" s="16" t="s">
        <v>97</v>
      </c>
      <c r="D497" s="16" t="s">
        <v>92</v>
      </c>
      <c r="E497" s="16" t="s">
        <v>76</v>
      </c>
      <c r="F497" s="16" t="s">
        <v>77</v>
      </c>
      <c r="G497" s="16" t="s">
        <v>81</v>
      </c>
      <c r="H497">
        <v>77817.100000000006</v>
      </c>
      <c r="I497">
        <v>77011.25</v>
      </c>
      <c r="J497">
        <v>677</v>
      </c>
      <c r="K497">
        <v>675</v>
      </c>
      <c r="L497">
        <v>47959.85</v>
      </c>
      <c r="M497">
        <v>2174.69</v>
      </c>
      <c r="N497">
        <v>480671.46</v>
      </c>
      <c r="O497">
        <v>4435</v>
      </c>
      <c r="P497">
        <v>4</v>
      </c>
      <c r="Q497">
        <v>15</v>
      </c>
      <c r="R497" s="25">
        <f>Clean_Data[[#This Row],[Revenue_EUR]]/Clean_Data[[#This Row],[Units_Sold]]</f>
        <v>114.9440177252585</v>
      </c>
      <c r="S497" s="19">
        <f>Clean_Data[[#This Row],[Gross_Profit_EUR]]/Clean_Data[[#This Row],[Revenue_EUR]]</f>
        <v>0.61631505157606736</v>
      </c>
      <c r="T497" s="19">
        <f>Clean_Data[[#This Row],[Revenue_EUR]]/Clean_Data[[#This Row],[Revenue_Target_EUR]]</f>
        <v>1.0104640555762958</v>
      </c>
      <c r="U497" s="19">
        <f>Clean_Data[[#This Row],[Revenue_EUR]]/Clean_Data[[#This Row],[Market_Revenue_EUR]]</f>
        <v>0.16189249097502065</v>
      </c>
      <c r="V497" s="19">
        <f>Clean_Data[[#This Row],[Returns_Units]]/Clean_Data[[#This Row],[Units_Sold]]</f>
        <v>2.2156573116691284E-2</v>
      </c>
      <c r="W497" s="21">
        <f>Clean_Data[[#This Row],[Revenue_EUR]]/Clean_Data[[#This Row],[Marketing_Spend_EUR]]</f>
        <v>35.783077128234368</v>
      </c>
    </row>
    <row r="498" spans="1:23">
      <c r="A498" s="17">
        <v>45078</v>
      </c>
      <c r="B498">
        <v>2023</v>
      </c>
      <c r="C498" s="16" t="s">
        <v>97</v>
      </c>
      <c r="D498" s="16" t="s">
        <v>92</v>
      </c>
      <c r="E498" s="16" t="s">
        <v>76</v>
      </c>
      <c r="F498" s="16" t="s">
        <v>82</v>
      </c>
      <c r="G498" s="16" t="s">
        <v>78</v>
      </c>
      <c r="H498">
        <v>161391.32999999999</v>
      </c>
      <c r="I498">
        <v>161035.57</v>
      </c>
      <c r="J498">
        <v>2242</v>
      </c>
      <c r="K498">
        <v>2201</v>
      </c>
      <c r="L498">
        <v>85047.37</v>
      </c>
      <c r="M498">
        <v>3074.39</v>
      </c>
      <c r="N498">
        <v>1094062.8</v>
      </c>
      <c r="O498">
        <v>15900</v>
      </c>
      <c r="P498">
        <v>9</v>
      </c>
      <c r="Q498">
        <v>43</v>
      </c>
      <c r="R498" s="25">
        <f>Clean_Data[[#This Row],[Revenue_EUR]]/Clean_Data[[#This Row],[Units_Sold]]</f>
        <v>71.98542818911686</v>
      </c>
      <c r="S498" s="19">
        <f>Clean_Data[[#This Row],[Gross_Profit_EUR]]/Clean_Data[[#This Row],[Revenue_EUR]]</f>
        <v>0.52696368510006086</v>
      </c>
      <c r="T498" s="19">
        <f>Clean_Data[[#This Row],[Revenue_EUR]]/Clean_Data[[#This Row],[Revenue_Target_EUR]]</f>
        <v>1.0022092013584327</v>
      </c>
      <c r="U498" s="19">
        <f>Clean_Data[[#This Row],[Revenue_EUR]]/Clean_Data[[#This Row],[Market_Revenue_EUR]]</f>
        <v>0.14751559965296324</v>
      </c>
      <c r="V498" s="19">
        <f>Clean_Data[[#This Row],[Returns_Units]]/Clean_Data[[#This Row],[Units_Sold]]</f>
        <v>1.9179304192685102E-2</v>
      </c>
      <c r="W498" s="21">
        <f>Clean_Data[[#This Row],[Revenue_EUR]]/Clean_Data[[#This Row],[Marketing_Spend_EUR]]</f>
        <v>52.495399087298615</v>
      </c>
    </row>
    <row r="499" spans="1:23">
      <c r="A499" s="17">
        <v>45078</v>
      </c>
      <c r="B499">
        <v>2023</v>
      </c>
      <c r="C499" s="16" t="s">
        <v>97</v>
      </c>
      <c r="D499" s="16" t="s">
        <v>92</v>
      </c>
      <c r="E499" s="16" t="s">
        <v>76</v>
      </c>
      <c r="F499" s="16" t="s">
        <v>82</v>
      </c>
      <c r="G499" s="16" t="s">
        <v>79</v>
      </c>
      <c r="H499">
        <v>157655.4</v>
      </c>
      <c r="I499">
        <v>153073.15</v>
      </c>
      <c r="J499">
        <v>901</v>
      </c>
      <c r="K499">
        <v>892</v>
      </c>
      <c r="L499">
        <v>95455.79</v>
      </c>
      <c r="M499">
        <v>4090.57</v>
      </c>
      <c r="N499">
        <v>912777.85</v>
      </c>
      <c r="O499">
        <v>5646</v>
      </c>
      <c r="P499">
        <v>9</v>
      </c>
      <c r="Q499">
        <v>13</v>
      </c>
      <c r="R499" s="25">
        <f>Clean_Data[[#This Row],[Revenue_EUR]]/Clean_Data[[#This Row],[Units_Sold]]</f>
        <v>174.97824639289678</v>
      </c>
      <c r="S499" s="19">
        <f>Clean_Data[[#This Row],[Gross_Profit_EUR]]/Clean_Data[[#This Row],[Revenue_EUR]]</f>
        <v>0.6054711097748634</v>
      </c>
      <c r="T499" s="19">
        <f>Clean_Data[[#This Row],[Revenue_EUR]]/Clean_Data[[#This Row],[Revenue_Target_EUR]]</f>
        <v>1.0299350343283586</v>
      </c>
      <c r="U499" s="19">
        <f>Clean_Data[[#This Row],[Revenue_EUR]]/Clean_Data[[#This Row],[Market_Revenue_EUR]]</f>
        <v>0.17272044890221647</v>
      </c>
      <c r="V499" s="19">
        <f>Clean_Data[[#This Row],[Returns_Units]]/Clean_Data[[#This Row],[Units_Sold]]</f>
        <v>1.4428412874583796E-2</v>
      </c>
      <c r="W499" s="21">
        <f>Clean_Data[[#This Row],[Revenue_EUR]]/Clean_Data[[#This Row],[Marketing_Spend_EUR]]</f>
        <v>38.541181302361281</v>
      </c>
    </row>
    <row r="500" spans="1:23">
      <c r="A500" s="17">
        <v>45078</v>
      </c>
      <c r="B500">
        <v>2023</v>
      </c>
      <c r="C500" s="16" t="s">
        <v>97</v>
      </c>
      <c r="D500" s="16" t="s">
        <v>92</v>
      </c>
      <c r="E500" s="16" t="s">
        <v>76</v>
      </c>
      <c r="F500" s="16" t="s">
        <v>82</v>
      </c>
      <c r="G500" s="16" t="s">
        <v>80</v>
      </c>
      <c r="H500">
        <v>35475.769999999997</v>
      </c>
      <c r="I500">
        <v>32513.96</v>
      </c>
      <c r="J500">
        <v>253</v>
      </c>
      <c r="K500">
        <v>229</v>
      </c>
      <c r="L500">
        <v>22500.22</v>
      </c>
      <c r="M500">
        <v>1828.88</v>
      </c>
      <c r="N500">
        <v>265565.84000000003</v>
      </c>
      <c r="O500">
        <v>1953</v>
      </c>
      <c r="P500">
        <v>1</v>
      </c>
      <c r="Q500">
        <v>5</v>
      </c>
      <c r="R500" s="25">
        <f>Clean_Data[[#This Row],[Revenue_EUR]]/Clean_Data[[#This Row],[Units_Sold]]</f>
        <v>140.22043478260869</v>
      </c>
      <c r="S500" s="19">
        <f>Clean_Data[[#This Row],[Gross_Profit_EUR]]/Clean_Data[[#This Row],[Revenue_EUR]]</f>
        <v>0.63424190651816725</v>
      </c>
      <c r="T500" s="19">
        <f>Clean_Data[[#This Row],[Revenue_EUR]]/Clean_Data[[#This Row],[Revenue_Target_EUR]]</f>
        <v>1.0910934872282552</v>
      </c>
      <c r="U500" s="19">
        <f>Clean_Data[[#This Row],[Revenue_EUR]]/Clean_Data[[#This Row],[Market_Revenue_EUR]]</f>
        <v>0.13358559218309099</v>
      </c>
      <c r="V500" s="19">
        <f>Clean_Data[[#This Row],[Returns_Units]]/Clean_Data[[#This Row],[Units_Sold]]</f>
        <v>1.9762845849802372E-2</v>
      </c>
      <c r="W500" s="21">
        <f>Clean_Data[[#This Row],[Revenue_EUR]]/Clean_Data[[#This Row],[Marketing_Spend_EUR]]</f>
        <v>19.397538384147673</v>
      </c>
    </row>
    <row r="501" spans="1:23">
      <c r="A501" s="17">
        <v>45078</v>
      </c>
      <c r="B501">
        <v>2023</v>
      </c>
      <c r="C501" s="16" t="s">
        <v>97</v>
      </c>
      <c r="D501" s="16" t="s">
        <v>92</v>
      </c>
      <c r="E501" s="16" t="s">
        <v>76</v>
      </c>
      <c r="F501" s="16" t="s">
        <v>82</v>
      </c>
      <c r="G501" s="16" t="s">
        <v>81</v>
      </c>
      <c r="H501">
        <v>60404.14</v>
      </c>
      <c r="I501">
        <v>58088.66</v>
      </c>
      <c r="J501">
        <v>525</v>
      </c>
      <c r="K501">
        <v>512</v>
      </c>
      <c r="L501">
        <v>34791.379999999997</v>
      </c>
      <c r="M501">
        <v>1738.07</v>
      </c>
      <c r="N501">
        <v>406766.46</v>
      </c>
      <c r="O501">
        <v>3853</v>
      </c>
      <c r="P501">
        <v>2</v>
      </c>
      <c r="Q501">
        <v>9</v>
      </c>
      <c r="R501" s="25">
        <f>Clean_Data[[#This Row],[Revenue_EUR]]/Clean_Data[[#This Row],[Units_Sold]]</f>
        <v>115.05550476190476</v>
      </c>
      <c r="S501" s="19">
        <f>Clean_Data[[#This Row],[Gross_Profit_EUR]]/Clean_Data[[#This Row],[Revenue_EUR]]</f>
        <v>0.57597674596476334</v>
      </c>
      <c r="T501" s="19">
        <f>Clean_Data[[#This Row],[Revenue_EUR]]/Clean_Data[[#This Row],[Revenue_Target_EUR]]</f>
        <v>1.0398611364076913</v>
      </c>
      <c r="U501" s="19">
        <f>Clean_Data[[#This Row],[Revenue_EUR]]/Clean_Data[[#This Row],[Market_Revenue_EUR]]</f>
        <v>0.14849832997538684</v>
      </c>
      <c r="V501" s="19">
        <f>Clean_Data[[#This Row],[Returns_Units]]/Clean_Data[[#This Row],[Units_Sold]]</f>
        <v>1.7142857142857144E-2</v>
      </c>
      <c r="W501" s="21">
        <f>Clean_Data[[#This Row],[Revenue_EUR]]/Clean_Data[[#This Row],[Marketing_Spend_EUR]]</f>
        <v>34.75357149021616</v>
      </c>
    </row>
    <row r="502" spans="1:23">
      <c r="A502" s="17">
        <v>45078</v>
      </c>
      <c r="B502">
        <v>2023</v>
      </c>
      <c r="C502" s="16" t="s">
        <v>97</v>
      </c>
      <c r="D502" s="16" t="s">
        <v>92</v>
      </c>
      <c r="E502" s="16" t="s">
        <v>76</v>
      </c>
      <c r="F502" s="16" t="s">
        <v>83</v>
      </c>
      <c r="G502" s="16" t="s">
        <v>78</v>
      </c>
      <c r="H502">
        <v>12082.87</v>
      </c>
      <c r="I502">
        <v>12185.52</v>
      </c>
      <c r="J502">
        <v>168</v>
      </c>
      <c r="K502">
        <v>167</v>
      </c>
      <c r="L502">
        <v>5803.24</v>
      </c>
      <c r="M502">
        <v>229.5</v>
      </c>
      <c r="N502">
        <v>122830.19</v>
      </c>
      <c r="O502">
        <v>1857</v>
      </c>
      <c r="P502">
        <v>1</v>
      </c>
      <c r="Q502">
        <v>4</v>
      </c>
      <c r="R502" s="25">
        <f>Clean_Data[[#This Row],[Revenue_EUR]]/Clean_Data[[#This Row],[Units_Sold]]</f>
        <v>71.921845238095244</v>
      </c>
      <c r="S502" s="19">
        <f>Clean_Data[[#This Row],[Gross_Profit_EUR]]/Clean_Data[[#This Row],[Revenue_EUR]]</f>
        <v>0.48028655443615625</v>
      </c>
      <c r="T502" s="19">
        <f>Clean_Data[[#This Row],[Revenue_EUR]]/Clean_Data[[#This Row],[Revenue_Target_EUR]]</f>
        <v>0.9915760673323748</v>
      </c>
      <c r="U502" s="19">
        <f>Clean_Data[[#This Row],[Revenue_EUR]]/Clean_Data[[#This Row],[Market_Revenue_EUR]]</f>
        <v>9.8370522751776254E-2</v>
      </c>
      <c r="V502" s="19">
        <f>Clean_Data[[#This Row],[Returns_Units]]/Clean_Data[[#This Row],[Units_Sold]]</f>
        <v>2.3809523809523808E-2</v>
      </c>
      <c r="W502" s="21">
        <f>Clean_Data[[#This Row],[Revenue_EUR]]/Clean_Data[[#This Row],[Marketing_Spend_EUR]]</f>
        <v>52.648671023965143</v>
      </c>
    </row>
    <row r="503" spans="1:23">
      <c r="A503" s="17">
        <v>45078</v>
      </c>
      <c r="B503">
        <v>2023</v>
      </c>
      <c r="C503" s="16" t="s">
        <v>97</v>
      </c>
      <c r="D503" s="16" t="s">
        <v>92</v>
      </c>
      <c r="E503" s="16" t="s">
        <v>76</v>
      </c>
      <c r="F503" s="16" t="s">
        <v>83</v>
      </c>
      <c r="G503" s="16" t="s">
        <v>79</v>
      </c>
      <c r="H503">
        <v>12422.95</v>
      </c>
      <c r="I503">
        <v>12049.51</v>
      </c>
      <c r="J503">
        <v>71</v>
      </c>
      <c r="K503">
        <v>68</v>
      </c>
      <c r="L503">
        <v>6897.92</v>
      </c>
      <c r="M503">
        <v>317.60000000000002</v>
      </c>
      <c r="N503">
        <v>99190.63</v>
      </c>
      <c r="O503">
        <v>639</v>
      </c>
      <c r="P503">
        <v>0</v>
      </c>
      <c r="Q503">
        <v>2</v>
      </c>
      <c r="R503" s="25">
        <f>Clean_Data[[#This Row],[Revenue_EUR]]/Clean_Data[[#This Row],[Units_Sold]]</f>
        <v>174.97112676056338</v>
      </c>
      <c r="S503" s="19">
        <f>Clean_Data[[#This Row],[Gross_Profit_EUR]]/Clean_Data[[#This Row],[Revenue_EUR]]</f>
        <v>0.55525619921194236</v>
      </c>
      <c r="T503" s="19">
        <f>Clean_Data[[#This Row],[Revenue_EUR]]/Clean_Data[[#This Row],[Revenue_Target_EUR]]</f>
        <v>1.0309921316302488</v>
      </c>
      <c r="U503" s="19">
        <f>Clean_Data[[#This Row],[Revenue_EUR]]/Clean_Data[[#This Row],[Market_Revenue_EUR]]</f>
        <v>0.1252431807318897</v>
      </c>
      <c r="V503" s="19">
        <f>Clean_Data[[#This Row],[Returns_Units]]/Clean_Data[[#This Row],[Units_Sold]]</f>
        <v>2.8169014084507043E-2</v>
      </c>
      <c r="W503" s="21">
        <f>Clean_Data[[#This Row],[Revenue_EUR]]/Clean_Data[[#This Row],[Marketing_Spend_EUR]]</f>
        <v>39.115081863979846</v>
      </c>
    </row>
    <row r="504" spans="1:23">
      <c r="A504" s="17">
        <v>45078</v>
      </c>
      <c r="B504">
        <v>2023</v>
      </c>
      <c r="C504" s="16" t="s">
        <v>97</v>
      </c>
      <c r="D504" s="16" t="s">
        <v>92</v>
      </c>
      <c r="E504" s="16" t="s">
        <v>76</v>
      </c>
      <c r="F504" s="16" t="s">
        <v>83</v>
      </c>
      <c r="G504" s="16" t="s">
        <v>80</v>
      </c>
      <c r="H504">
        <v>2765.8</v>
      </c>
      <c r="I504">
        <v>2621.85</v>
      </c>
      <c r="J504">
        <v>20</v>
      </c>
      <c r="K504">
        <v>19</v>
      </c>
      <c r="L504">
        <v>1624.37</v>
      </c>
      <c r="M504">
        <v>143.06</v>
      </c>
      <c r="N504">
        <v>30804.46</v>
      </c>
      <c r="O504">
        <v>233</v>
      </c>
      <c r="P504">
        <v>0</v>
      </c>
      <c r="Q504">
        <v>1</v>
      </c>
      <c r="R504" s="25">
        <f>Clean_Data[[#This Row],[Revenue_EUR]]/Clean_Data[[#This Row],[Units_Sold]]</f>
        <v>138.29000000000002</v>
      </c>
      <c r="S504" s="19">
        <f>Clean_Data[[#This Row],[Gross_Profit_EUR]]/Clean_Data[[#This Row],[Revenue_EUR]]</f>
        <v>0.58730566201460688</v>
      </c>
      <c r="T504" s="19">
        <f>Clean_Data[[#This Row],[Revenue_EUR]]/Clean_Data[[#This Row],[Revenue_Target_EUR]]</f>
        <v>1.0549039800141122</v>
      </c>
      <c r="U504" s="19">
        <f>Clean_Data[[#This Row],[Revenue_EUR]]/Clean_Data[[#This Row],[Market_Revenue_EUR]]</f>
        <v>8.9785699862941937E-2</v>
      </c>
      <c r="V504" s="19">
        <f>Clean_Data[[#This Row],[Returns_Units]]/Clean_Data[[#This Row],[Units_Sold]]</f>
        <v>0.05</v>
      </c>
      <c r="W504" s="21">
        <f>Clean_Data[[#This Row],[Revenue_EUR]]/Clean_Data[[#This Row],[Marketing_Spend_EUR]]</f>
        <v>19.333146931357472</v>
      </c>
    </row>
    <row r="505" spans="1:23">
      <c r="A505" s="17">
        <v>45078</v>
      </c>
      <c r="B505">
        <v>2023</v>
      </c>
      <c r="C505" s="16" t="s">
        <v>97</v>
      </c>
      <c r="D505" s="16" t="s">
        <v>92</v>
      </c>
      <c r="E505" s="16" t="s">
        <v>76</v>
      </c>
      <c r="F505" s="16" t="s">
        <v>83</v>
      </c>
      <c r="G505" s="16" t="s">
        <v>81</v>
      </c>
      <c r="H505">
        <v>5207.1499999999996</v>
      </c>
      <c r="I505">
        <v>5196.57</v>
      </c>
      <c r="J505">
        <v>45</v>
      </c>
      <c r="K505">
        <v>46</v>
      </c>
      <c r="L505">
        <v>2729.24</v>
      </c>
      <c r="M505">
        <v>152.04</v>
      </c>
      <c r="N505">
        <v>45092.959999999999</v>
      </c>
      <c r="O505">
        <v>422</v>
      </c>
      <c r="P505">
        <v>0</v>
      </c>
      <c r="Q505">
        <v>1</v>
      </c>
      <c r="R505" s="25">
        <f>Clean_Data[[#This Row],[Revenue_EUR]]/Clean_Data[[#This Row],[Units_Sold]]</f>
        <v>115.71444444444444</v>
      </c>
      <c r="S505" s="19">
        <f>Clean_Data[[#This Row],[Gross_Profit_EUR]]/Clean_Data[[#This Row],[Revenue_EUR]]</f>
        <v>0.52413316305464597</v>
      </c>
      <c r="T505" s="19">
        <f>Clean_Data[[#This Row],[Revenue_EUR]]/Clean_Data[[#This Row],[Revenue_Target_EUR]]</f>
        <v>1.002035958334055</v>
      </c>
      <c r="U505" s="19">
        <f>Clean_Data[[#This Row],[Revenue_EUR]]/Clean_Data[[#This Row],[Market_Revenue_EUR]]</f>
        <v>0.11547589690275377</v>
      </c>
      <c r="V505" s="19">
        <f>Clean_Data[[#This Row],[Returns_Units]]/Clean_Data[[#This Row],[Units_Sold]]</f>
        <v>2.2222222222222223E-2</v>
      </c>
      <c r="W505" s="21">
        <f>Clean_Data[[#This Row],[Revenue_EUR]]/Clean_Data[[#This Row],[Marketing_Spend_EUR]]</f>
        <v>34.248553012365164</v>
      </c>
    </row>
    <row r="506" spans="1:23">
      <c r="A506" s="17">
        <v>45108</v>
      </c>
      <c r="B506">
        <v>2023</v>
      </c>
      <c r="C506" s="16" t="s">
        <v>98</v>
      </c>
      <c r="D506" s="16" t="s">
        <v>75</v>
      </c>
      <c r="E506" s="16" t="s">
        <v>76</v>
      </c>
      <c r="F506" s="16" t="s">
        <v>77</v>
      </c>
      <c r="G506" s="16" t="s">
        <v>78</v>
      </c>
      <c r="H506">
        <v>990810.26</v>
      </c>
      <c r="I506">
        <v>1009126.25</v>
      </c>
      <c r="J506">
        <v>13761</v>
      </c>
      <c r="K506">
        <v>13825</v>
      </c>
      <c r="L506">
        <v>561464.02</v>
      </c>
      <c r="M506">
        <v>16267.64</v>
      </c>
      <c r="N506">
        <v>6105789.9800000004</v>
      </c>
      <c r="O506">
        <v>89187</v>
      </c>
      <c r="P506">
        <v>44</v>
      </c>
      <c r="Q506">
        <v>181</v>
      </c>
      <c r="R506" s="25">
        <f>Clean_Data[[#This Row],[Revenue_EUR]]/Clean_Data[[#This Row],[Units_Sold]]</f>
        <v>72.001326938449239</v>
      </c>
      <c r="S506" s="19">
        <f>Clean_Data[[#This Row],[Gross_Profit_EUR]]/Clean_Data[[#This Row],[Revenue_EUR]]</f>
        <v>0.56667158452719291</v>
      </c>
      <c r="T506" s="19">
        <f>Clean_Data[[#This Row],[Revenue_EUR]]/Clean_Data[[#This Row],[Revenue_Target_EUR]]</f>
        <v>0.98184965458979989</v>
      </c>
      <c r="U506" s="19">
        <f>Clean_Data[[#This Row],[Revenue_EUR]]/Clean_Data[[#This Row],[Market_Revenue_EUR]]</f>
        <v>0.16227388482824953</v>
      </c>
      <c r="V506" s="19">
        <f>Clean_Data[[#This Row],[Returns_Units]]/Clean_Data[[#This Row],[Units_Sold]]</f>
        <v>1.3153113872538333E-2</v>
      </c>
      <c r="W506" s="21">
        <f>Clean_Data[[#This Row],[Revenue_EUR]]/Clean_Data[[#This Row],[Marketing_Spend_EUR]]</f>
        <v>60.906822378660955</v>
      </c>
    </row>
    <row r="507" spans="1:23">
      <c r="A507" s="17">
        <v>45108</v>
      </c>
      <c r="B507">
        <v>2023</v>
      </c>
      <c r="C507" s="16" t="s">
        <v>98</v>
      </c>
      <c r="D507" s="16" t="s">
        <v>75</v>
      </c>
      <c r="E507" s="16" t="s">
        <v>76</v>
      </c>
      <c r="F507" s="16" t="s">
        <v>77</v>
      </c>
      <c r="G507" s="16" t="s">
        <v>79</v>
      </c>
      <c r="H507">
        <v>951228.88</v>
      </c>
      <c r="I507">
        <v>915720.85</v>
      </c>
      <c r="J507">
        <v>5436</v>
      </c>
      <c r="K507">
        <v>5183</v>
      </c>
      <c r="L507">
        <v>614656.59</v>
      </c>
      <c r="M507">
        <v>21737.43</v>
      </c>
      <c r="N507">
        <v>4772795.7699999996</v>
      </c>
      <c r="O507">
        <v>28633</v>
      </c>
      <c r="P507">
        <v>53</v>
      </c>
      <c r="Q507">
        <v>51</v>
      </c>
      <c r="R507" s="25">
        <f>Clean_Data[[#This Row],[Revenue_EUR]]/Clean_Data[[#This Row],[Units_Sold]]</f>
        <v>174.98691685062545</v>
      </c>
      <c r="S507" s="19">
        <f>Clean_Data[[#This Row],[Gross_Profit_EUR]]/Clean_Data[[#This Row],[Revenue_EUR]]</f>
        <v>0.64617107714391508</v>
      </c>
      <c r="T507" s="19">
        <f>Clean_Data[[#This Row],[Revenue_EUR]]/Clean_Data[[#This Row],[Revenue_Target_EUR]]</f>
        <v>1.0387760418472507</v>
      </c>
      <c r="U507" s="19">
        <f>Clean_Data[[#This Row],[Revenue_EUR]]/Clean_Data[[#This Row],[Market_Revenue_EUR]]</f>
        <v>0.19930223831890467</v>
      </c>
      <c r="V507" s="19">
        <f>Clean_Data[[#This Row],[Returns_Units]]/Clean_Data[[#This Row],[Units_Sold]]</f>
        <v>9.3818984547461362E-3</v>
      </c>
      <c r="W507" s="21">
        <f>Clean_Data[[#This Row],[Revenue_EUR]]/Clean_Data[[#This Row],[Marketing_Spend_EUR]]</f>
        <v>43.759951383397208</v>
      </c>
    </row>
    <row r="508" spans="1:23">
      <c r="A508" s="17">
        <v>45108</v>
      </c>
      <c r="B508">
        <v>2023</v>
      </c>
      <c r="C508" s="16" t="s">
        <v>98</v>
      </c>
      <c r="D508" s="16" t="s">
        <v>75</v>
      </c>
      <c r="E508" s="16" t="s">
        <v>76</v>
      </c>
      <c r="F508" s="16" t="s">
        <v>77</v>
      </c>
      <c r="G508" s="16" t="s">
        <v>80</v>
      </c>
      <c r="H508">
        <v>209274.26</v>
      </c>
      <c r="I508">
        <v>189782.87</v>
      </c>
      <c r="J508">
        <v>1495</v>
      </c>
      <c r="K508">
        <v>1358</v>
      </c>
      <c r="L508">
        <v>143758.72</v>
      </c>
      <c r="M508">
        <v>10931.73</v>
      </c>
      <c r="N508">
        <v>1413370.86</v>
      </c>
      <c r="O508">
        <v>11336</v>
      </c>
      <c r="P508">
        <v>11</v>
      </c>
      <c r="Q508">
        <v>21</v>
      </c>
      <c r="R508" s="25">
        <f>Clean_Data[[#This Row],[Revenue_EUR]]/Clean_Data[[#This Row],[Units_Sold]]</f>
        <v>139.98278260869566</v>
      </c>
      <c r="S508" s="19">
        <f>Clean_Data[[#This Row],[Gross_Profit_EUR]]/Clean_Data[[#This Row],[Revenue_EUR]]</f>
        <v>0.68693933023583498</v>
      </c>
      <c r="T508" s="19">
        <f>Clean_Data[[#This Row],[Revenue_EUR]]/Clean_Data[[#This Row],[Revenue_Target_EUR]]</f>
        <v>1.1027036317872103</v>
      </c>
      <c r="U508" s="19">
        <f>Clean_Data[[#This Row],[Revenue_EUR]]/Clean_Data[[#This Row],[Market_Revenue_EUR]]</f>
        <v>0.14806747890642091</v>
      </c>
      <c r="V508" s="19">
        <f>Clean_Data[[#This Row],[Returns_Units]]/Clean_Data[[#This Row],[Units_Sold]]</f>
        <v>1.4046822742474917E-2</v>
      </c>
      <c r="W508" s="21">
        <f>Clean_Data[[#This Row],[Revenue_EUR]]/Clean_Data[[#This Row],[Marketing_Spend_EUR]]</f>
        <v>19.143745774913945</v>
      </c>
    </row>
    <row r="509" spans="1:23">
      <c r="A509" s="17">
        <v>45108</v>
      </c>
      <c r="B509">
        <v>2023</v>
      </c>
      <c r="C509" s="16" t="s">
        <v>98</v>
      </c>
      <c r="D509" s="16" t="s">
        <v>75</v>
      </c>
      <c r="E509" s="16" t="s">
        <v>76</v>
      </c>
      <c r="F509" s="16" t="s">
        <v>77</v>
      </c>
      <c r="G509" s="16" t="s">
        <v>81</v>
      </c>
      <c r="H509">
        <v>387888.15</v>
      </c>
      <c r="I509">
        <v>370629.54</v>
      </c>
      <c r="J509">
        <v>3373</v>
      </c>
      <c r="K509">
        <v>3193</v>
      </c>
      <c r="L509">
        <v>241742.46</v>
      </c>
      <c r="M509">
        <v>12021.22</v>
      </c>
      <c r="N509">
        <v>2138151.9</v>
      </c>
      <c r="O509">
        <v>20348</v>
      </c>
      <c r="P509">
        <v>16</v>
      </c>
      <c r="Q509">
        <v>46</v>
      </c>
      <c r="R509" s="25">
        <f>Clean_Data[[#This Row],[Revenue_EUR]]/Clean_Data[[#This Row],[Units_Sold]]</f>
        <v>114.99796916691373</v>
      </c>
      <c r="S509" s="19">
        <f>Clean_Data[[#This Row],[Gross_Profit_EUR]]/Clean_Data[[#This Row],[Revenue_EUR]]</f>
        <v>0.62322723702696248</v>
      </c>
      <c r="T509" s="19">
        <f>Clean_Data[[#This Row],[Revenue_EUR]]/Clean_Data[[#This Row],[Revenue_Target_EUR]]</f>
        <v>1.0465656623052768</v>
      </c>
      <c r="U509" s="19">
        <f>Clean_Data[[#This Row],[Revenue_EUR]]/Clean_Data[[#This Row],[Market_Revenue_EUR]]</f>
        <v>0.1814128126257073</v>
      </c>
      <c r="V509" s="19">
        <f>Clean_Data[[#This Row],[Returns_Units]]/Clean_Data[[#This Row],[Units_Sold]]</f>
        <v>1.3637711236288172E-2</v>
      </c>
      <c r="W509" s="21">
        <f>Clean_Data[[#This Row],[Revenue_EUR]]/Clean_Data[[#This Row],[Marketing_Spend_EUR]]</f>
        <v>32.266953770083241</v>
      </c>
    </row>
    <row r="510" spans="1:23">
      <c r="A510" s="17">
        <v>45108</v>
      </c>
      <c r="B510">
        <v>2023</v>
      </c>
      <c r="C510" s="16" t="s">
        <v>98</v>
      </c>
      <c r="D510" s="16" t="s">
        <v>75</v>
      </c>
      <c r="E510" s="16" t="s">
        <v>76</v>
      </c>
      <c r="F510" s="16" t="s">
        <v>82</v>
      </c>
      <c r="G510" s="16" t="s">
        <v>78</v>
      </c>
      <c r="H510">
        <v>843435.18</v>
      </c>
      <c r="I510">
        <v>823999.08</v>
      </c>
      <c r="J510">
        <v>11714</v>
      </c>
      <c r="K510">
        <v>11271</v>
      </c>
      <c r="L510">
        <v>441036.05</v>
      </c>
      <c r="M510">
        <v>14733.43</v>
      </c>
      <c r="N510">
        <v>4889921.3099999996</v>
      </c>
      <c r="O510">
        <v>71010</v>
      </c>
      <c r="P510">
        <v>36</v>
      </c>
      <c r="Q510">
        <v>155</v>
      </c>
      <c r="R510" s="25">
        <f>Clean_Data[[#This Row],[Revenue_EUR]]/Clean_Data[[#This Row],[Units_Sold]]</f>
        <v>72.002320300495143</v>
      </c>
      <c r="S510" s="19">
        <f>Clean_Data[[#This Row],[Gross_Profit_EUR]]/Clean_Data[[#This Row],[Revenue_EUR]]</f>
        <v>0.52290449871915468</v>
      </c>
      <c r="T510" s="19">
        <f>Clean_Data[[#This Row],[Revenue_EUR]]/Clean_Data[[#This Row],[Revenue_Target_EUR]]</f>
        <v>1.0235875263355878</v>
      </c>
      <c r="U510" s="19">
        <f>Clean_Data[[#This Row],[Revenue_EUR]]/Clean_Data[[#This Row],[Market_Revenue_EUR]]</f>
        <v>0.17248440752515914</v>
      </c>
      <c r="V510" s="19">
        <f>Clean_Data[[#This Row],[Returns_Units]]/Clean_Data[[#This Row],[Units_Sold]]</f>
        <v>1.3232030049513403E-2</v>
      </c>
      <c r="W510" s="21">
        <f>Clean_Data[[#This Row],[Revenue_EUR]]/Clean_Data[[#This Row],[Marketing_Spend_EUR]]</f>
        <v>57.246356075944298</v>
      </c>
    </row>
    <row r="511" spans="1:23">
      <c r="A511" s="17">
        <v>45108</v>
      </c>
      <c r="B511">
        <v>2023</v>
      </c>
      <c r="C511" s="16" t="s">
        <v>98</v>
      </c>
      <c r="D511" s="16" t="s">
        <v>75</v>
      </c>
      <c r="E511" s="16" t="s">
        <v>76</v>
      </c>
      <c r="F511" s="16" t="s">
        <v>82</v>
      </c>
      <c r="G511" s="16" t="s">
        <v>79</v>
      </c>
      <c r="H511">
        <v>787964.17</v>
      </c>
      <c r="I511">
        <v>752931.75</v>
      </c>
      <c r="J511">
        <v>4503</v>
      </c>
      <c r="K511">
        <v>4229</v>
      </c>
      <c r="L511">
        <v>483091.01</v>
      </c>
      <c r="M511">
        <v>19947.88</v>
      </c>
      <c r="N511">
        <v>3928165.28</v>
      </c>
      <c r="O511">
        <v>22995</v>
      </c>
      <c r="P511">
        <v>44</v>
      </c>
      <c r="Q511">
        <v>52</v>
      </c>
      <c r="R511" s="25">
        <f>Clean_Data[[#This Row],[Revenue_EUR]]/Clean_Data[[#This Row],[Units_Sold]]</f>
        <v>174.98649122807018</v>
      </c>
      <c r="S511" s="19">
        <f>Clean_Data[[#This Row],[Gross_Profit_EUR]]/Clean_Data[[#This Row],[Revenue_EUR]]</f>
        <v>0.613087534170494</v>
      </c>
      <c r="T511" s="19">
        <f>Clean_Data[[#This Row],[Revenue_EUR]]/Clean_Data[[#This Row],[Revenue_Target_EUR]]</f>
        <v>1.0465280153214418</v>
      </c>
      <c r="U511" s="19">
        <f>Clean_Data[[#This Row],[Revenue_EUR]]/Clean_Data[[#This Row],[Market_Revenue_EUR]]</f>
        <v>0.20059343582406494</v>
      </c>
      <c r="V511" s="19">
        <f>Clean_Data[[#This Row],[Returns_Units]]/Clean_Data[[#This Row],[Units_Sold]]</f>
        <v>1.1547856984232734E-2</v>
      </c>
      <c r="W511" s="21">
        <f>Clean_Data[[#This Row],[Revenue_EUR]]/Clean_Data[[#This Row],[Marketing_Spend_EUR]]</f>
        <v>39.501148492972689</v>
      </c>
    </row>
    <row r="512" spans="1:23">
      <c r="A512" s="17">
        <v>45108</v>
      </c>
      <c r="B512">
        <v>2023</v>
      </c>
      <c r="C512" s="16" t="s">
        <v>98</v>
      </c>
      <c r="D512" s="16" t="s">
        <v>75</v>
      </c>
      <c r="E512" s="16" t="s">
        <v>76</v>
      </c>
      <c r="F512" s="16" t="s">
        <v>82</v>
      </c>
      <c r="G512" s="16" t="s">
        <v>80</v>
      </c>
      <c r="H512">
        <v>172438.1</v>
      </c>
      <c r="I512">
        <v>160414.79999999999</v>
      </c>
      <c r="J512">
        <v>1232</v>
      </c>
      <c r="K512">
        <v>1168</v>
      </c>
      <c r="L512">
        <v>111144.38</v>
      </c>
      <c r="M512">
        <v>10400.18</v>
      </c>
      <c r="N512">
        <v>1191972.58</v>
      </c>
      <c r="O512">
        <v>9356</v>
      </c>
      <c r="P512">
        <v>10</v>
      </c>
      <c r="Q512">
        <v>15</v>
      </c>
      <c r="R512" s="25">
        <f>Clean_Data[[#This Row],[Revenue_EUR]]/Clean_Data[[#This Row],[Units_Sold]]</f>
        <v>139.96599025974027</v>
      </c>
      <c r="S512" s="19">
        <f>Clean_Data[[#This Row],[Gross_Profit_EUR]]/Clean_Data[[#This Row],[Revenue_EUR]]</f>
        <v>0.64454653582937882</v>
      </c>
      <c r="T512" s="19">
        <f>Clean_Data[[#This Row],[Revenue_EUR]]/Clean_Data[[#This Row],[Revenue_Target_EUR]]</f>
        <v>1.0749513137191831</v>
      </c>
      <c r="U512" s="19">
        <f>Clean_Data[[#This Row],[Revenue_EUR]]/Clean_Data[[#This Row],[Market_Revenue_EUR]]</f>
        <v>0.1446661633776844</v>
      </c>
      <c r="V512" s="19">
        <f>Clean_Data[[#This Row],[Returns_Units]]/Clean_Data[[#This Row],[Units_Sold]]</f>
        <v>1.2175324675324676E-2</v>
      </c>
      <c r="W512" s="21">
        <f>Clean_Data[[#This Row],[Revenue_EUR]]/Clean_Data[[#This Row],[Marketing_Spend_EUR]]</f>
        <v>16.58029957173818</v>
      </c>
    </row>
    <row r="513" spans="1:23">
      <c r="A513" s="17">
        <v>45108</v>
      </c>
      <c r="B513">
        <v>2023</v>
      </c>
      <c r="C513" s="16" t="s">
        <v>98</v>
      </c>
      <c r="D513" s="16" t="s">
        <v>75</v>
      </c>
      <c r="E513" s="16" t="s">
        <v>76</v>
      </c>
      <c r="F513" s="16" t="s">
        <v>82</v>
      </c>
      <c r="G513" s="16" t="s">
        <v>81</v>
      </c>
      <c r="H513">
        <v>321745.24</v>
      </c>
      <c r="I513">
        <v>301891.71000000002</v>
      </c>
      <c r="J513">
        <v>2798</v>
      </c>
      <c r="K513">
        <v>2630</v>
      </c>
      <c r="L513">
        <v>184568.81</v>
      </c>
      <c r="M513">
        <v>10273.85</v>
      </c>
      <c r="N513">
        <v>1755551.81</v>
      </c>
      <c r="O513">
        <v>15696</v>
      </c>
      <c r="P513">
        <v>15</v>
      </c>
      <c r="Q513">
        <v>44</v>
      </c>
      <c r="R513" s="25">
        <f>Clean_Data[[#This Row],[Revenue_EUR]]/Clean_Data[[#This Row],[Units_Sold]]</f>
        <v>114.99115082201573</v>
      </c>
      <c r="S513" s="19">
        <f>Clean_Data[[#This Row],[Gross_Profit_EUR]]/Clean_Data[[#This Row],[Revenue_EUR]]</f>
        <v>0.5736489217369618</v>
      </c>
      <c r="T513" s="19">
        <f>Clean_Data[[#This Row],[Revenue_EUR]]/Clean_Data[[#This Row],[Revenue_Target_EUR]]</f>
        <v>1.0657637468746657</v>
      </c>
      <c r="U513" s="19">
        <f>Clean_Data[[#This Row],[Revenue_EUR]]/Clean_Data[[#This Row],[Market_Revenue_EUR]]</f>
        <v>0.18327299608434797</v>
      </c>
      <c r="V513" s="19">
        <f>Clean_Data[[#This Row],[Returns_Units]]/Clean_Data[[#This Row],[Units_Sold]]</f>
        <v>1.5725518227305217E-2</v>
      </c>
      <c r="W513" s="21">
        <f>Clean_Data[[#This Row],[Revenue_EUR]]/Clean_Data[[#This Row],[Marketing_Spend_EUR]]</f>
        <v>31.316910408464206</v>
      </c>
    </row>
    <row r="514" spans="1:23">
      <c r="A514" s="17">
        <v>45108</v>
      </c>
      <c r="B514">
        <v>2023</v>
      </c>
      <c r="C514" s="16" t="s">
        <v>98</v>
      </c>
      <c r="D514" s="16" t="s">
        <v>75</v>
      </c>
      <c r="E514" s="16" t="s">
        <v>76</v>
      </c>
      <c r="F514" s="16" t="s">
        <v>83</v>
      </c>
      <c r="G514" s="16" t="s">
        <v>78</v>
      </c>
      <c r="H514">
        <v>60117.95</v>
      </c>
      <c r="I514">
        <v>60210.78</v>
      </c>
      <c r="J514">
        <v>835</v>
      </c>
      <c r="K514">
        <v>822</v>
      </c>
      <c r="L514">
        <v>28444.34</v>
      </c>
      <c r="M514">
        <v>1003.87</v>
      </c>
      <c r="N514">
        <v>543169.89</v>
      </c>
      <c r="O514">
        <v>8484</v>
      </c>
      <c r="P514">
        <v>2</v>
      </c>
      <c r="Q514">
        <v>25</v>
      </c>
      <c r="R514" s="25">
        <f>Clean_Data[[#This Row],[Revenue_EUR]]/Clean_Data[[#This Row],[Units_Sold]]</f>
        <v>71.997544910179641</v>
      </c>
      <c r="S514" s="19">
        <f>Clean_Data[[#This Row],[Gross_Profit_EUR]]/Clean_Data[[#This Row],[Revenue_EUR]]</f>
        <v>0.47314221459647243</v>
      </c>
      <c r="T514" s="19">
        <f>Clean_Data[[#This Row],[Revenue_EUR]]/Clean_Data[[#This Row],[Revenue_Target_EUR]]</f>
        <v>0.99845824950282991</v>
      </c>
      <c r="U514" s="19">
        <f>Clean_Data[[#This Row],[Revenue_EUR]]/Clean_Data[[#This Row],[Market_Revenue_EUR]]</f>
        <v>0.1106798280000388</v>
      </c>
      <c r="V514" s="19">
        <f>Clean_Data[[#This Row],[Returns_Units]]/Clean_Data[[#This Row],[Units_Sold]]</f>
        <v>2.9940119760479042E-2</v>
      </c>
      <c r="W514" s="21">
        <f>Clean_Data[[#This Row],[Revenue_EUR]]/Clean_Data[[#This Row],[Marketing_Spend_EUR]]</f>
        <v>59.886190442985644</v>
      </c>
    </row>
    <row r="515" spans="1:23">
      <c r="A515" s="17">
        <v>45108</v>
      </c>
      <c r="B515">
        <v>2023</v>
      </c>
      <c r="C515" s="16" t="s">
        <v>98</v>
      </c>
      <c r="D515" s="16" t="s">
        <v>75</v>
      </c>
      <c r="E515" s="16" t="s">
        <v>76</v>
      </c>
      <c r="F515" s="16" t="s">
        <v>83</v>
      </c>
      <c r="G515" s="16" t="s">
        <v>79</v>
      </c>
      <c r="H515">
        <v>64291.64</v>
      </c>
      <c r="I515">
        <v>61112.31</v>
      </c>
      <c r="J515">
        <v>367</v>
      </c>
      <c r="K515">
        <v>345</v>
      </c>
      <c r="L515">
        <v>35893.79</v>
      </c>
      <c r="M515">
        <v>1679.16</v>
      </c>
      <c r="N515">
        <v>435381.72</v>
      </c>
      <c r="O515">
        <v>2653</v>
      </c>
      <c r="P515">
        <v>3</v>
      </c>
      <c r="Q515">
        <v>10</v>
      </c>
      <c r="R515" s="25">
        <f>Clean_Data[[#This Row],[Revenue_EUR]]/Clean_Data[[#This Row],[Units_Sold]]</f>
        <v>175.18158038147138</v>
      </c>
      <c r="S515" s="19">
        <f>Clean_Data[[#This Row],[Gross_Profit_EUR]]/Clean_Data[[#This Row],[Revenue_EUR]]</f>
        <v>0.55829638192461728</v>
      </c>
      <c r="T515" s="19">
        <f>Clean_Data[[#This Row],[Revenue_EUR]]/Clean_Data[[#This Row],[Revenue_Target_EUR]]</f>
        <v>1.0520243793762665</v>
      </c>
      <c r="U515" s="19">
        <f>Clean_Data[[#This Row],[Revenue_EUR]]/Clean_Data[[#This Row],[Market_Revenue_EUR]]</f>
        <v>0.14766729296765146</v>
      </c>
      <c r="V515" s="19">
        <f>Clean_Data[[#This Row],[Returns_Units]]/Clean_Data[[#This Row],[Units_Sold]]</f>
        <v>2.7247956403269755E-2</v>
      </c>
      <c r="W515" s="21">
        <f>Clean_Data[[#This Row],[Revenue_EUR]]/Clean_Data[[#This Row],[Marketing_Spend_EUR]]</f>
        <v>38.287977321994326</v>
      </c>
    </row>
    <row r="516" spans="1:23">
      <c r="A516" s="17">
        <v>45108</v>
      </c>
      <c r="B516">
        <v>2023</v>
      </c>
      <c r="C516" s="16" t="s">
        <v>98</v>
      </c>
      <c r="D516" s="16" t="s">
        <v>75</v>
      </c>
      <c r="E516" s="16" t="s">
        <v>76</v>
      </c>
      <c r="F516" s="16" t="s">
        <v>83</v>
      </c>
      <c r="G516" s="16" t="s">
        <v>80</v>
      </c>
      <c r="H516">
        <v>14649.4</v>
      </c>
      <c r="I516">
        <v>13466.38</v>
      </c>
      <c r="J516">
        <v>105</v>
      </c>
      <c r="K516">
        <v>97</v>
      </c>
      <c r="L516">
        <v>8457.42</v>
      </c>
      <c r="M516">
        <v>842.91</v>
      </c>
      <c r="N516">
        <v>137337.46</v>
      </c>
      <c r="O516">
        <v>1072</v>
      </c>
      <c r="P516">
        <v>1</v>
      </c>
      <c r="Q516">
        <v>3</v>
      </c>
      <c r="R516" s="25">
        <f>Clean_Data[[#This Row],[Revenue_EUR]]/Clean_Data[[#This Row],[Units_Sold]]</f>
        <v>139.51809523809524</v>
      </c>
      <c r="S516" s="19">
        <f>Clean_Data[[#This Row],[Gross_Profit_EUR]]/Clean_Data[[#This Row],[Revenue_EUR]]</f>
        <v>0.57732193809985399</v>
      </c>
      <c r="T516" s="19">
        <f>Clean_Data[[#This Row],[Revenue_EUR]]/Clean_Data[[#This Row],[Revenue_Target_EUR]]</f>
        <v>1.0878498898738933</v>
      </c>
      <c r="U516" s="19">
        <f>Clean_Data[[#This Row],[Revenue_EUR]]/Clean_Data[[#This Row],[Market_Revenue_EUR]]</f>
        <v>0.10666718315600128</v>
      </c>
      <c r="V516" s="19">
        <f>Clean_Data[[#This Row],[Returns_Units]]/Clean_Data[[#This Row],[Units_Sold]]</f>
        <v>2.8571428571428571E-2</v>
      </c>
      <c r="W516" s="21">
        <f>Clean_Data[[#This Row],[Revenue_EUR]]/Clean_Data[[#This Row],[Marketing_Spend_EUR]]</f>
        <v>17.379554163552456</v>
      </c>
    </row>
    <row r="517" spans="1:23">
      <c r="A517" s="17">
        <v>45108</v>
      </c>
      <c r="B517">
        <v>2023</v>
      </c>
      <c r="C517" s="16" t="s">
        <v>98</v>
      </c>
      <c r="D517" s="16" t="s">
        <v>75</v>
      </c>
      <c r="E517" s="16" t="s">
        <v>76</v>
      </c>
      <c r="F517" s="16" t="s">
        <v>83</v>
      </c>
      <c r="G517" s="16" t="s">
        <v>81</v>
      </c>
      <c r="H517">
        <v>25628.84</v>
      </c>
      <c r="I517">
        <v>23726.54</v>
      </c>
      <c r="J517">
        <v>223</v>
      </c>
      <c r="K517">
        <v>209</v>
      </c>
      <c r="L517">
        <v>13681.35</v>
      </c>
      <c r="M517">
        <v>825.73</v>
      </c>
      <c r="N517">
        <v>204561.58</v>
      </c>
      <c r="O517">
        <v>1857</v>
      </c>
      <c r="P517">
        <v>1</v>
      </c>
      <c r="Q517">
        <v>3</v>
      </c>
      <c r="R517" s="25">
        <f>Clean_Data[[#This Row],[Revenue_EUR]]/Clean_Data[[#This Row],[Units_Sold]]</f>
        <v>114.92753363228699</v>
      </c>
      <c r="S517" s="19">
        <f>Clean_Data[[#This Row],[Gross_Profit_EUR]]/Clean_Data[[#This Row],[Revenue_EUR]]</f>
        <v>0.53382634563249842</v>
      </c>
      <c r="T517" s="19">
        <f>Clean_Data[[#This Row],[Revenue_EUR]]/Clean_Data[[#This Row],[Revenue_Target_EUR]]</f>
        <v>1.0801760391527799</v>
      </c>
      <c r="U517" s="19">
        <f>Clean_Data[[#This Row],[Revenue_EUR]]/Clean_Data[[#This Row],[Market_Revenue_EUR]]</f>
        <v>0.12528667406655739</v>
      </c>
      <c r="V517" s="19">
        <f>Clean_Data[[#This Row],[Returns_Units]]/Clean_Data[[#This Row],[Units_Sold]]</f>
        <v>1.3452914798206279E-2</v>
      </c>
      <c r="W517" s="21">
        <f>Clean_Data[[#This Row],[Revenue_EUR]]/Clean_Data[[#This Row],[Marketing_Spend_EUR]]</f>
        <v>31.037796858537295</v>
      </c>
    </row>
    <row r="518" spans="1:23">
      <c r="A518" s="17">
        <v>45108</v>
      </c>
      <c r="B518">
        <v>2023</v>
      </c>
      <c r="C518" s="16" t="s">
        <v>98</v>
      </c>
      <c r="D518" s="16" t="s">
        <v>84</v>
      </c>
      <c r="E518" s="16" t="s">
        <v>85</v>
      </c>
      <c r="F518" s="16" t="s">
        <v>77</v>
      </c>
      <c r="G518" s="16" t="s">
        <v>78</v>
      </c>
      <c r="H518">
        <v>534981.98</v>
      </c>
      <c r="I518">
        <v>559912.43000000005</v>
      </c>
      <c r="J518">
        <v>7430</v>
      </c>
      <c r="K518">
        <v>7668</v>
      </c>
      <c r="L518">
        <v>296310.38</v>
      </c>
      <c r="M518">
        <v>9706.58</v>
      </c>
      <c r="N518">
        <v>4347738.82</v>
      </c>
      <c r="O518">
        <v>63353</v>
      </c>
      <c r="P518">
        <v>22</v>
      </c>
      <c r="Q518">
        <v>65</v>
      </c>
      <c r="R518" s="25">
        <f>Clean_Data[[#This Row],[Revenue_EUR]]/Clean_Data[[#This Row],[Units_Sold]]</f>
        <v>72.002958277254365</v>
      </c>
      <c r="S518" s="19">
        <f>Clean_Data[[#This Row],[Gross_Profit_EUR]]/Clean_Data[[#This Row],[Revenue_EUR]]</f>
        <v>0.55386983314839877</v>
      </c>
      <c r="T518" s="19">
        <f>Clean_Data[[#This Row],[Revenue_EUR]]/Clean_Data[[#This Row],[Revenue_Target_EUR]]</f>
        <v>0.95547437659135359</v>
      </c>
      <c r="U518" s="19">
        <f>Clean_Data[[#This Row],[Revenue_EUR]]/Clean_Data[[#This Row],[Market_Revenue_EUR]]</f>
        <v>0.12304832515215344</v>
      </c>
      <c r="V518" s="19">
        <f>Clean_Data[[#This Row],[Returns_Units]]/Clean_Data[[#This Row],[Units_Sold]]</f>
        <v>8.7483176312247637E-3</v>
      </c>
      <c r="W518" s="21">
        <f>Clean_Data[[#This Row],[Revenue_EUR]]/Clean_Data[[#This Row],[Marketing_Spend_EUR]]</f>
        <v>55.115393887445421</v>
      </c>
    </row>
    <row r="519" spans="1:23">
      <c r="A519" s="17">
        <v>45108</v>
      </c>
      <c r="B519">
        <v>2023</v>
      </c>
      <c r="C519" s="16" t="s">
        <v>98</v>
      </c>
      <c r="D519" s="16" t="s">
        <v>84</v>
      </c>
      <c r="E519" s="16" t="s">
        <v>85</v>
      </c>
      <c r="F519" s="16" t="s">
        <v>77</v>
      </c>
      <c r="G519" s="16" t="s">
        <v>79</v>
      </c>
      <c r="H519">
        <v>513571.4</v>
      </c>
      <c r="I519">
        <v>524057.17</v>
      </c>
      <c r="J519">
        <v>2935</v>
      </c>
      <c r="K519">
        <v>2956</v>
      </c>
      <c r="L519">
        <v>337452.32</v>
      </c>
      <c r="M519">
        <v>12851.43</v>
      </c>
      <c r="N519">
        <v>3418948.48</v>
      </c>
      <c r="O519">
        <v>21995</v>
      </c>
      <c r="P519">
        <v>23</v>
      </c>
      <c r="Q519">
        <v>29</v>
      </c>
      <c r="R519" s="25">
        <f>Clean_Data[[#This Row],[Revenue_EUR]]/Clean_Data[[#This Row],[Units_Sold]]</f>
        <v>174.98173764906304</v>
      </c>
      <c r="S519" s="19">
        <f>Clean_Data[[#This Row],[Gross_Profit_EUR]]/Clean_Data[[#This Row],[Revenue_EUR]]</f>
        <v>0.65706992250736707</v>
      </c>
      <c r="T519" s="19">
        <f>Clean_Data[[#This Row],[Revenue_EUR]]/Clean_Data[[#This Row],[Revenue_Target_EUR]]</f>
        <v>0.97999117157389537</v>
      </c>
      <c r="U519" s="19">
        <f>Clean_Data[[#This Row],[Revenue_EUR]]/Clean_Data[[#This Row],[Market_Revenue_EUR]]</f>
        <v>0.15021326089125508</v>
      </c>
      <c r="V519" s="19">
        <f>Clean_Data[[#This Row],[Returns_Units]]/Clean_Data[[#This Row],[Units_Sold]]</f>
        <v>9.8807495741056219E-3</v>
      </c>
      <c r="W519" s="21">
        <f>Clean_Data[[#This Row],[Revenue_EUR]]/Clean_Data[[#This Row],[Marketing_Spend_EUR]]</f>
        <v>39.962198759204227</v>
      </c>
    </row>
    <row r="520" spans="1:23">
      <c r="A520" s="17">
        <v>45108</v>
      </c>
      <c r="B520">
        <v>2023</v>
      </c>
      <c r="C520" s="16" t="s">
        <v>98</v>
      </c>
      <c r="D520" s="16" t="s">
        <v>84</v>
      </c>
      <c r="E520" s="16" t="s">
        <v>85</v>
      </c>
      <c r="F520" s="16" t="s">
        <v>77</v>
      </c>
      <c r="G520" s="16" t="s">
        <v>80</v>
      </c>
      <c r="H520">
        <v>112734.69</v>
      </c>
      <c r="I520">
        <v>113695.03999999999</v>
      </c>
      <c r="J520">
        <v>805</v>
      </c>
      <c r="K520">
        <v>799</v>
      </c>
      <c r="L520">
        <v>77147.070000000007</v>
      </c>
      <c r="M520">
        <v>5685.87</v>
      </c>
      <c r="N520">
        <v>1050972.43</v>
      </c>
      <c r="O520">
        <v>8021</v>
      </c>
      <c r="P520">
        <v>4</v>
      </c>
      <c r="Q520">
        <v>8</v>
      </c>
      <c r="R520" s="25">
        <f>Clean_Data[[#This Row],[Revenue_EUR]]/Clean_Data[[#This Row],[Units_Sold]]</f>
        <v>140.04309316770187</v>
      </c>
      <c r="S520" s="19">
        <f>Clean_Data[[#This Row],[Gross_Profit_EUR]]/Clean_Data[[#This Row],[Revenue_EUR]]</f>
        <v>0.68432414193004842</v>
      </c>
      <c r="T520" s="19">
        <f>Clean_Data[[#This Row],[Revenue_EUR]]/Clean_Data[[#This Row],[Revenue_Target_EUR]]</f>
        <v>0.99155328148000133</v>
      </c>
      <c r="U520" s="19">
        <f>Clean_Data[[#This Row],[Revenue_EUR]]/Clean_Data[[#This Row],[Market_Revenue_EUR]]</f>
        <v>0.10726702887914957</v>
      </c>
      <c r="V520" s="19">
        <f>Clean_Data[[#This Row],[Returns_Units]]/Clean_Data[[#This Row],[Units_Sold]]</f>
        <v>9.9378881987577643E-3</v>
      </c>
      <c r="W520" s="21">
        <f>Clean_Data[[#This Row],[Revenue_EUR]]/Clean_Data[[#This Row],[Marketing_Spend_EUR]]</f>
        <v>19.827166291174439</v>
      </c>
    </row>
    <row r="521" spans="1:23">
      <c r="A521" s="17">
        <v>45108</v>
      </c>
      <c r="B521">
        <v>2023</v>
      </c>
      <c r="C521" s="16" t="s">
        <v>98</v>
      </c>
      <c r="D521" s="16" t="s">
        <v>84</v>
      </c>
      <c r="E521" s="16" t="s">
        <v>85</v>
      </c>
      <c r="F521" s="16" t="s">
        <v>77</v>
      </c>
      <c r="G521" s="16" t="s">
        <v>81</v>
      </c>
      <c r="H521">
        <v>216991.52</v>
      </c>
      <c r="I521">
        <v>231932.87</v>
      </c>
      <c r="J521">
        <v>1887</v>
      </c>
      <c r="K521">
        <v>1987</v>
      </c>
      <c r="L521">
        <v>134168.24</v>
      </c>
      <c r="M521">
        <v>6660.77</v>
      </c>
      <c r="N521">
        <v>1565977.78</v>
      </c>
      <c r="O521">
        <v>14926</v>
      </c>
      <c r="P521">
        <v>8</v>
      </c>
      <c r="Q521">
        <v>36</v>
      </c>
      <c r="R521" s="25">
        <f>Clean_Data[[#This Row],[Revenue_EUR]]/Clean_Data[[#This Row],[Units_Sold]]</f>
        <v>114.99285638579755</v>
      </c>
      <c r="S521" s="19">
        <f>Clean_Data[[#This Row],[Gross_Profit_EUR]]/Clean_Data[[#This Row],[Revenue_EUR]]</f>
        <v>0.61831098284393782</v>
      </c>
      <c r="T521" s="19">
        <f>Clean_Data[[#This Row],[Revenue_EUR]]/Clean_Data[[#This Row],[Revenue_Target_EUR]]</f>
        <v>0.93557898886863256</v>
      </c>
      <c r="U521" s="19">
        <f>Clean_Data[[#This Row],[Revenue_EUR]]/Clean_Data[[#This Row],[Market_Revenue_EUR]]</f>
        <v>0.13856615513407858</v>
      </c>
      <c r="V521" s="19">
        <f>Clean_Data[[#This Row],[Returns_Units]]/Clean_Data[[#This Row],[Units_Sold]]</f>
        <v>1.9077901430842606E-2</v>
      </c>
      <c r="W521" s="21">
        <f>Clean_Data[[#This Row],[Revenue_EUR]]/Clean_Data[[#This Row],[Marketing_Spend_EUR]]</f>
        <v>32.577542836639005</v>
      </c>
    </row>
    <row r="522" spans="1:23">
      <c r="A522" s="17">
        <v>45108</v>
      </c>
      <c r="B522">
        <v>2023</v>
      </c>
      <c r="C522" s="16" t="s">
        <v>98</v>
      </c>
      <c r="D522" s="16" t="s">
        <v>84</v>
      </c>
      <c r="E522" s="16" t="s">
        <v>85</v>
      </c>
      <c r="F522" s="16" t="s">
        <v>82</v>
      </c>
      <c r="G522" s="16" t="s">
        <v>78</v>
      </c>
      <c r="H522">
        <v>493916.72</v>
      </c>
      <c r="I522">
        <v>524982.65</v>
      </c>
      <c r="J522">
        <v>6860</v>
      </c>
      <c r="K522">
        <v>7435</v>
      </c>
      <c r="L522">
        <v>260046.58</v>
      </c>
      <c r="M522">
        <v>8754.5499999999993</v>
      </c>
      <c r="N522">
        <v>4329178.8899999997</v>
      </c>
      <c r="O522">
        <v>66039</v>
      </c>
      <c r="P522">
        <v>24</v>
      </c>
      <c r="Q522">
        <v>57</v>
      </c>
      <c r="R522" s="25">
        <f>Clean_Data[[#This Row],[Revenue_EUR]]/Clean_Data[[#This Row],[Units_Sold]]</f>
        <v>71.999521865889207</v>
      </c>
      <c r="S522" s="19">
        <f>Clean_Data[[#This Row],[Gross_Profit_EUR]]/Clean_Data[[#This Row],[Revenue_EUR]]</f>
        <v>0.52649883972342548</v>
      </c>
      <c r="T522" s="19">
        <f>Clean_Data[[#This Row],[Revenue_EUR]]/Clean_Data[[#This Row],[Revenue_Target_EUR]]</f>
        <v>0.94082484440200065</v>
      </c>
      <c r="U522" s="19">
        <f>Clean_Data[[#This Row],[Revenue_EUR]]/Clean_Data[[#This Row],[Market_Revenue_EUR]]</f>
        <v>0.11409016179509274</v>
      </c>
      <c r="V522" s="19">
        <f>Clean_Data[[#This Row],[Returns_Units]]/Clean_Data[[#This Row],[Units_Sold]]</f>
        <v>8.3090379008746353E-3</v>
      </c>
      <c r="W522" s="21">
        <f>Clean_Data[[#This Row],[Revenue_EUR]]/Clean_Data[[#This Row],[Marketing_Spend_EUR]]</f>
        <v>56.418287633287832</v>
      </c>
    </row>
    <row r="523" spans="1:23">
      <c r="A523" s="17">
        <v>45108</v>
      </c>
      <c r="B523">
        <v>2023</v>
      </c>
      <c r="C523" s="16" t="s">
        <v>98</v>
      </c>
      <c r="D523" s="16" t="s">
        <v>84</v>
      </c>
      <c r="E523" s="16" t="s">
        <v>85</v>
      </c>
      <c r="F523" s="16" t="s">
        <v>82</v>
      </c>
      <c r="G523" s="16" t="s">
        <v>79</v>
      </c>
      <c r="H523">
        <v>499087.59</v>
      </c>
      <c r="I523">
        <v>519869.94</v>
      </c>
      <c r="J523">
        <v>2852</v>
      </c>
      <c r="K523">
        <v>2983</v>
      </c>
      <c r="L523">
        <v>309477.27</v>
      </c>
      <c r="M523">
        <v>12332.98</v>
      </c>
      <c r="N523">
        <v>3418213.87</v>
      </c>
      <c r="O523">
        <v>21292</v>
      </c>
      <c r="P523">
        <v>27</v>
      </c>
      <c r="Q523">
        <v>31</v>
      </c>
      <c r="R523" s="25">
        <f>Clean_Data[[#This Row],[Revenue_EUR]]/Clean_Data[[#This Row],[Units_Sold]]</f>
        <v>174.9956486676017</v>
      </c>
      <c r="S523" s="19">
        <f>Clean_Data[[#This Row],[Gross_Profit_EUR]]/Clean_Data[[#This Row],[Revenue_EUR]]</f>
        <v>0.6200860854905248</v>
      </c>
      <c r="T523" s="19">
        <f>Clean_Data[[#This Row],[Revenue_EUR]]/Clean_Data[[#This Row],[Revenue_Target_EUR]]</f>
        <v>0.96002394368099075</v>
      </c>
      <c r="U523" s="19">
        <f>Clean_Data[[#This Row],[Revenue_EUR]]/Clean_Data[[#This Row],[Market_Revenue_EUR]]</f>
        <v>0.14600829818761457</v>
      </c>
      <c r="V523" s="19">
        <f>Clean_Data[[#This Row],[Returns_Units]]/Clean_Data[[#This Row],[Units_Sold]]</f>
        <v>1.0869565217391304E-2</v>
      </c>
      <c r="W523" s="21">
        <f>Clean_Data[[#This Row],[Revenue_EUR]]/Clean_Data[[#This Row],[Marketing_Spend_EUR]]</f>
        <v>40.467720696863211</v>
      </c>
    </row>
    <row r="524" spans="1:23">
      <c r="A524" s="17">
        <v>45108</v>
      </c>
      <c r="B524">
        <v>2023</v>
      </c>
      <c r="C524" s="16" t="s">
        <v>98</v>
      </c>
      <c r="D524" s="16" t="s">
        <v>84</v>
      </c>
      <c r="E524" s="16" t="s">
        <v>85</v>
      </c>
      <c r="F524" s="16" t="s">
        <v>82</v>
      </c>
      <c r="G524" s="16" t="s">
        <v>80</v>
      </c>
      <c r="H524">
        <v>114540.19</v>
      </c>
      <c r="I524">
        <v>112819.01</v>
      </c>
      <c r="J524">
        <v>818</v>
      </c>
      <c r="K524">
        <v>812</v>
      </c>
      <c r="L524">
        <v>72475.899999999994</v>
      </c>
      <c r="M524">
        <v>5738.45</v>
      </c>
      <c r="N524">
        <v>1017485.4</v>
      </c>
      <c r="O524">
        <v>8246</v>
      </c>
      <c r="P524">
        <v>6</v>
      </c>
      <c r="Q524">
        <v>16</v>
      </c>
      <c r="R524" s="25">
        <f>Clean_Data[[#This Row],[Revenue_EUR]]/Clean_Data[[#This Row],[Units_Sold]]</f>
        <v>140.02468215158925</v>
      </c>
      <c r="S524" s="19">
        <f>Clean_Data[[#This Row],[Gross_Profit_EUR]]/Clean_Data[[#This Row],[Revenue_EUR]]</f>
        <v>0.63275519274064407</v>
      </c>
      <c r="T524" s="19">
        <f>Clean_Data[[#This Row],[Revenue_EUR]]/Clean_Data[[#This Row],[Revenue_Target_EUR]]</f>
        <v>1.0152561168547749</v>
      </c>
      <c r="U524" s="19">
        <f>Clean_Data[[#This Row],[Revenue_EUR]]/Clean_Data[[#This Row],[Market_Revenue_EUR]]</f>
        <v>0.11257182658345762</v>
      </c>
      <c r="V524" s="19">
        <f>Clean_Data[[#This Row],[Returns_Units]]/Clean_Data[[#This Row],[Units_Sold]]</f>
        <v>1.9559902200488997E-2</v>
      </c>
      <c r="W524" s="21">
        <f>Clean_Data[[#This Row],[Revenue_EUR]]/Clean_Data[[#This Row],[Marketing_Spend_EUR]]</f>
        <v>19.960126863525865</v>
      </c>
    </row>
    <row r="525" spans="1:23">
      <c r="A525" s="17">
        <v>45108</v>
      </c>
      <c r="B525">
        <v>2023</v>
      </c>
      <c r="C525" s="16" t="s">
        <v>98</v>
      </c>
      <c r="D525" s="16" t="s">
        <v>84</v>
      </c>
      <c r="E525" s="16" t="s">
        <v>85</v>
      </c>
      <c r="F525" s="16" t="s">
        <v>82</v>
      </c>
      <c r="G525" s="16" t="s">
        <v>81</v>
      </c>
      <c r="H525">
        <v>187627.42</v>
      </c>
      <c r="I525">
        <v>194702.54</v>
      </c>
      <c r="J525">
        <v>1632</v>
      </c>
      <c r="K525">
        <v>1681</v>
      </c>
      <c r="L525">
        <v>109035.56</v>
      </c>
      <c r="M525">
        <v>5091.55</v>
      </c>
      <c r="N525">
        <v>1518579.03</v>
      </c>
      <c r="O525">
        <v>14577</v>
      </c>
      <c r="P525">
        <v>8</v>
      </c>
      <c r="Q525">
        <v>25</v>
      </c>
      <c r="R525" s="25">
        <f>Clean_Data[[#This Row],[Revenue_EUR]]/Clean_Data[[#This Row],[Units_Sold]]</f>
        <v>114.9677818627451</v>
      </c>
      <c r="S525" s="19">
        <f>Clean_Data[[#This Row],[Gross_Profit_EUR]]/Clean_Data[[#This Row],[Revenue_EUR]]</f>
        <v>0.58112806752872259</v>
      </c>
      <c r="T525" s="19">
        <f>Clean_Data[[#This Row],[Revenue_EUR]]/Clean_Data[[#This Row],[Revenue_Target_EUR]]</f>
        <v>0.963661901894038</v>
      </c>
      <c r="U525" s="19">
        <f>Clean_Data[[#This Row],[Revenue_EUR]]/Clean_Data[[#This Row],[Market_Revenue_EUR]]</f>
        <v>0.12355459695765719</v>
      </c>
      <c r="V525" s="19">
        <f>Clean_Data[[#This Row],[Returns_Units]]/Clean_Data[[#This Row],[Units_Sold]]</f>
        <v>1.5318627450980392E-2</v>
      </c>
      <c r="W525" s="21">
        <f>Clean_Data[[#This Row],[Revenue_EUR]]/Clean_Data[[#This Row],[Marketing_Spend_EUR]]</f>
        <v>36.850746825622849</v>
      </c>
    </row>
    <row r="526" spans="1:23">
      <c r="A526" s="17">
        <v>45108</v>
      </c>
      <c r="B526">
        <v>2023</v>
      </c>
      <c r="C526" s="16" t="s">
        <v>98</v>
      </c>
      <c r="D526" s="16" t="s">
        <v>84</v>
      </c>
      <c r="E526" s="16" t="s">
        <v>85</v>
      </c>
      <c r="F526" s="16" t="s">
        <v>83</v>
      </c>
      <c r="G526" s="16" t="s">
        <v>78</v>
      </c>
      <c r="H526">
        <v>38914.32</v>
      </c>
      <c r="I526">
        <v>42716.84</v>
      </c>
      <c r="J526">
        <v>540</v>
      </c>
      <c r="K526">
        <v>585</v>
      </c>
      <c r="L526">
        <v>18293.12</v>
      </c>
      <c r="M526">
        <v>728.3</v>
      </c>
      <c r="N526">
        <v>438304.02</v>
      </c>
      <c r="O526">
        <v>6786</v>
      </c>
      <c r="P526">
        <v>2</v>
      </c>
      <c r="Q526">
        <v>7</v>
      </c>
      <c r="R526" s="25">
        <f>Clean_Data[[#This Row],[Revenue_EUR]]/Clean_Data[[#This Row],[Units_Sold]]</f>
        <v>72.063555555555553</v>
      </c>
      <c r="S526" s="19">
        <f>Clean_Data[[#This Row],[Gross_Profit_EUR]]/Clean_Data[[#This Row],[Revenue_EUR]]</f>
        <v>0.47008710418169969</v>
      </c>
      <c r="T526" s="19">
        <f>Clean_Data[[#This Row],[Revenue_EUR]]/Clean_Data[[#This Row],[Revenue_Target_EUR]]</f>
        <v>0.91098311579227309</v>
      </c>
      <c r="U526" s="19">
        <f>Clean_Data[[#This Row],[Revenue_EUR]]/Clean_Data[[#This Row],[Market_Revenue_EUR]]</f>
        <v>8.8783853727830278E-2</v>
      </c>
      <c r="V526" s="19">
        <f>Clean_Data[[#This Row],[Returns_Units]]/Clean_Data[[#This Row],[Units_Sold]]</f>
        <v>1.2962962962962963E-2</v>
      </c>
      <c r="W526" s="21">
        <f>Clean_Data[[#This Row],[Revenue_EUR]]/Clean_Data[[#This Row],[Marketing_Spend_EUR]]</f>
        <v>53.431717698750518</v>
      </c>
    </row>
    <row r="527" spans="1:23">
      <c r="A527" s="17">
        <v>45108</v>
      </c>
      <c r="B527">
        <v>2023</v>
      </c>
      <c r="C527" s="16" t="s">
        <v>98</v>
      </c>
      <c r="D527" s="16" t="s">
        <v>84</v>
      </c>
      <c r="E527" s="16" t="s">
        <v>85</v>
      </c>
      <c r="F527" s="16" t="s">
        <v>83</v>
      </c>
      <c r="G527" s="16" t="s">
        <v>79</v>
      </c>
      <c r="H527">
        <v>36355.58</v>
      </c>
      <c r="I527">
        <v>37657.71</v>
      </c>
      <c r="J527">
        <v>208</v>
      </c>
      <c r="K527">
        <v>216</v>
      </c>
      <c r="L527">
        <v>20226.86</v>
      </c>
      <c r="M527">
        <v>827.65</v>
      </c>
      <c r="N527">
        <v>338891.37</v>
      </c>
      <c r="O527">
        <v>2006</v>
      </c>
      <c r="P527">
        <v>2</v>
      </c>
      <c r="Q527">
        <v>4</v>
      </c>
      <c r="R527" s="25">
        <f>Clean_Data[[#This Row],[Revenue_EUR]]/Clean_Data[[#This Row],[Units_Sold]]</f>
        <v>174.78644230769231</v>
      </c>
      <c r="S527" s="19">
        <f>Clean_Data[[#This Row],[Gross_Profit_EUR]]/Clean_Data[[#This Row],[Revenue_EUR]]</f>
        <v>0.55636191198159957</v>
      </c>
      <c r="T527" s="19">
        <f>Clean_Data[[#This Row],[Revenue_EUR]]/Clean_Data[[#This Row],[Revenue_Target_EUR]]</f>
        <v>0.96542195476039305</v>
      </c>
      <c r="U527" s="19">
        <f>Clean_Data[[#This Row],[Revenue_EUR]]/Clean_Data[[#This Row],[Market_Revenue_EUR]]</f>
        <v>0.10727797524026653</v>
      </c>
      <c r="V527" s="19">
        <f>Clean_Data[[#This Row],[Returns_Units]]/Clean_Data[[#This Row],[Units_Sold]]</f>
        <v>1.9230769230769232E-2</v>
      </c>
      <c r="W527" s="21">
        <f>Clean_Data[[#This Row],[Revenue_EUR]]/Clean_Data[[#This Row],[Marketing_Spend_EUR]]</f>
        <v>43.926273183108805</v>
      </c>
    </row>
    <row r="528" spans="1:23">
      <c r="A528" s="17">
        <v>45108</v>
      </c>
      <c r="B528">
        <v>2023</v>
      </c>
      <c r="C528" s="16" t="s">
        <v>98</v>
      </c>
      <c r="D528" s="16" t="s">
        <v>84</v>
      </c>
      <c r="E528" s="16" t="s">
        <v>85</v>
      </c>
      <c r="F528" s="16" t="s">
        <v>83</v>
      </c>
      <c r="G528" s="16" t="s">
        <v>80</v>
      </c>
      <c r="H528">
        <v>8589.76</v>
      </c>
      <c r="I528">
        <v>8286.8799999999992</v>
      </c>
      <c r="J528">
        <v>61</v>
      </c>
      <c r="K528">
        <v>58</v>
      </c>
      <c r="L528">
        <v>4916.96</v>
      </c>
      <c r="M528">
        <v>507.15</v>
      </c>
      <c r="N528">
        <v>105838.44</v>
      </c>
      <c r="O528">
        <v>849</v>
      </c>
      <c r="P528">
        <v>0</v>
      </c>
      <c r="Q528">
        <v>2</v>
      </c>
      <c r="R528" s="25">
        <f>Clean_Data[[#This Row],[Revenue_EUR]]/Clean_Data[[#This Row],[Units_Sold]]</f>
        <v>140.81573770491804</v>
      </c>
      <c r="S528" s="19">
        <f>Clean_Data[[#This Row],[Gross_Profit_EUR]]/Clean_Data[[#This Row],[Revenue_EUR]]</f>
        <v>0.57242111537458551</v>
      </c>
      <c r="T528" s="19">
        <f>Clean_Data[[#This Row],[Revenue_EUR]]/Clean_Data[[#This Row],[Revenue_Target_EUR]]</f>
        <v>1.0365493406444888</v>
      </c>
      <c r="U528" s="19">
        <f>Clean_Data[[#This Row],[Revenue_EUR]]/Clean_Data[[#This Row],[Market_Revenue_EUR]]</f>
        <v>8.1159170524433277E-2</v>
      </c>
      <c r="V528" s="19">
        <f>Clean_Data[[#This Row],[Returns_Units]]/Clean_Data[[#This Row],[Units_Sold]]</f>
        <v>3.2786885245901641E-2</v>
      </c>
      <c r="W528" s="21">
        <f>Clean_Data[[#This Row],[Revenue_EUR]]/Clean_Data[[#This Row],[Marketing_Spend_EUR]]</f>
        <v>16.937316375825695</v>
      </c>
    </row>
    <row r="529" spans="1:23">
      <c r="A529" s="17">
        <v>45108</v>
      </c>
      <c r="B529">
        <v>2023</v>
      </c>
      <c r="C529" s="16" t="s">
        <v>98</v>
      </c>
      <c r="D529" s="16" t="s">
        <v>84</v>
      </c>
      <c r="E529" s="16" t="s">
        <v>85</v>
      </c>
      <c r="F529" s="16" t="s">
        <v>83</v>
      </c>
      <c r="G529" s="16" t="s">
        <v>81</v>
      </c>
      <c r="H529">
        <v>15044.97</v>
      </c>
      <c r="I529">
        <v>15853.53</v>
      </c>
      <c r="J529">
        <v>131</v>
      </c>
      <c r="K529">
        <v>139</v>
      </c>
      <c r="L529">
        <v>7951.27</v>
      </c>
      <c r="M529">
        <v>423.04</v>
      </c>
      <c r="N529">
        <v>154435.82</v>
      </c>
      <c r="O529">
        <v>1484</v>
      </c>
      <c r="P529">
        <v>1</v>
      </c>
      <c r="Q529">
        <v>2</v>
      </c>
      <c r="R529" s="25">
        <f>Clean_Data[[#This Row],[Revenue_EUR]]/Clean_Data[[#This Row],[Units_Sold]]</f>
        <v>114.84709923664121</v>
      </c>
      <c r="S529" s="19">
        <f>Clean_Data[[#This Row],[Gross_Profit_EUR]]/Clean_Data[[#This Row],[Revenue_EUR]]</f>
        <v>0.52850022299811839</v>
      </c>
      <c r="T529" s="19">
        <f>Clean_Data[[#This Row],[Revenue_EUR]]/Clean_Data[[#This Row],[Revenue_Target_EUR]]</f>
        <v>0.94899810956928832</v>
      </c>
      <c r="U529" s="19">
        <f>Clean_Data[[#This Row],[Revenue_EUR]]/Clean_Data[[#This Row],[Market_Revenue_EUR]]</f>
        <v>9.7418914860555011E-2</v>
      </c>
      <c r="V529" s="19">
        <f>Clean_Data[[#This Row],[Returns_Units]]/Clean_Data[[#This Row],[Units_Sold]]</f>
        <v>1.5267175572519083E-2</v>
      </c>
      <c r="W529" s="21">
        <f>Clean_Data[[#This Row],[Revenue_EUR]]/Clean_Data[[#This Row],[Marketing_Spend_EUR]]</f>
        <v>35.563941944024201</v>
      </c>
    </row>
    <row r="530" spans="1:23">
      <c r="A530" s="17">
        <v>45108</v>
      </c>
      <c r="B530">
        <v>2023</v>
      </c>
      <c r="C530" s="16" t="s">
        <v>98</v>
      </c>
      <c r="D530" s="16" t="s">
        <v>86</v>
      </c>
      <c r="E530" s="16" t="s">
        <v>87</v>
      </c>
      <c r="F530" s="16" t="s">
        <v>77</v>
      </c>
      <c r="G530" s="16" t="s">
        <v>78</v>
      </c>
      <c r="H530">
        <v>367307.55</v>
      </c>
      <c r="I530">
        <v>370751.01</v>
      </c>
      <c r="J530">
        <v>5101</v>
      </c>
      <c r="K530">
        <v>5196</v>
      </c>
      <c r="L530">
        <v>205620.24</v>
      </c>
      <c r="M530">
        <v>6157.99</v>
      </c>
      <c r="N530">
        <v>3399480.98</v>
      </c>
      <c r="O530">
        <v>48286</v>
      </c>
      <c r="P530">
        <v>18</v>
      </c>
      <c r="Q530">
        <v>58</v>
      </c>
      <c r="R530" s="25">
        <f>Clean_Data[[#This Row],[Revenue_EUR]]/Clean_Data[[#This Row],[Units_Sold]]</f>
        <v>72.006969221721235</v>
      </c>
      <c r="S530" s="19">
        <f>Clean_Data[[#This Row],[Gross_Profit_EUR]]/Clean_Data[[#This Row],[Revenue_EUR]]</f>
        <v>0.55980401165181604</v>
      </c>
      <c r="T530" s="19">
        <f>Clean_Data[[#This Row],[Revenue_EUR]]/Clean_Data[[#This Row],[Revenue_Target_EUR]]</f>
        <v>0.99071220331941912</v>
      </c>
      <c r="U530" s="19">
        <f>Clean_Data[[#This Row],[Revenue_EUR]]/Clean_Data[[#This Row],[Market_Revenue_EUR]]</f>
        <v>0.10804812621719684</v>
      </c>
      <c r="V530" s="19">
        <f>Clean_Data[[#This Row],[Returns_Units]]/Clean_Data[[#This Row],[Units_Sold]]</f>
        <v>1.1370319545187219E-2</v>
      </c>
      <c r="W530" s="21">
        <f>Clean_Data[[#This Row],[Revenue_EUR]]/Clean_Data[[#This Row],[Marketing_Spend_EUR]]</f>
        <v>59.647311866371979</v>
      </c>
    </row>
    <row r="531" spans="1:23">
      <c r="A531" s="17">
        <v>45108</v>
      </c>
      <c r="B531">
        <v>2023</v>
      </c>
      <c r="C531" s="16" t="s">
        <v>98</v>
      </c>
      <c r="D531" s="16" t="s">
        <v>86</v>
      </c>
      <c r="E531" s="16" t="s">
        <v>87</v>
      </c>
      <c r="F531" s="16" t="s">
        <v>77</v>
      </c>
      <c r="G531" s="16" t="s">
        <v>79</v>
      </c>
      <c r="H531">
        <v>365777.85</v>
      </c>
      <c r="I531">
        <v>347320.35</v>
      </c>
      <c r="J531">
        <v>2090</v>
      </c>
      <c r="K531">
        <v>1989</v>
      </c>
      <c r="L531">
        <v>240562.06</v>
      </c>
      <c r="M531">
        <v>9837</v>
      </c>
      <c r="N531">
        <v>2665016.79</v>
      </c>
      <c r="O531">
        <v>16771</v>
      </c>
      <c r="P531">
        <v>14</v>
      </c>
      <c r="Q531">
        <v>33</v>
      </c>
      <c r="R531" s="25">
        <f>Clean_Data[[#This Row],[Revenue_EUR]]/Clean_Data[[#This Row],[Units_Sold]]</f>
        <v>175.01332535885166</v>
      </c>
      <c r="S531" s="19">
        <f>Clean_Data[[#This Row],[Gross_Profit_EUR]]/Clean_Data[[#This Row],[Revenue_EUR]]</f>
        <v>0.65767257366732301</v>
      </c>
      <c r="T531" s="19">
        <f>Clean_Data[[#This Row],[Revenue_EUR]]/Clean_Data[[#This Row],[Revenue_Target_EUR]]</f>
        <v>1.0531425814813327</v>
      </c>
      <c r="U531" s="19">
        <f>Clean_Data[[#This Row],[Revenue_EUR]]/Clean_Data[[#This Row],[Market_Revenue_EUR]]</f>
        <v>0.13725161183693704</v>
      </c>
      <c r="V531" s="19">
        <f>Clean_Data[[#This Row],[Returns_Units]]/Clean_Data[[#This Row],[Units_Sold]]</f>
        <v>1.5789473684210527E-2</v>
      </c>
      <c r="W531" s="21">
        <f>Clean_Data[[#This Row],[Revenue_EUR]]/Clean_Data[[#This Row],[Marketing_Spend_EUR]]</f>
        <v>37.183882281183287</v>
      </c>
    </row>
    <row r="532" spans="1:23">
      <c r="A532" s="17">
        <v>45108</v>
      </c>
      <c r="B532">
        <v>2023</v>
      </c>
      <c r="C532" s="16" t="s">
        <v>98</v>
      </c>
      <c r="D532" s="16" t="s">
        <v>86</v>
      </c>
      <c r="E532" s="16" t="s">
        <v>87</v>
      </c>
      <c r="F532" s="16" t="s">
        <v>77</v>
      </c>
      <c r="G532" s="16" t="s">
        <v>80</v>
      </c>
      <c r="H532">
        <v>81604.06</v>
      </c>
      <c r="I532">
        <v>78399.649999999994</v>
      </c>
      <c r="J532">
        <v>583</v>
      </c>
      <c r="K532">
        <v>552</v>
      </c>
      <c r="L532">
        <v>56276.73</v>
      </c>
      <c r="M532">
        <v>4118.21</v>
      </c>
      <c r="N532">
        <v>785000.35</v>
      </c>
      <c r="O532">
        <v>6211</v>
      </c>
      <c r="P532">
        <v>4</v>
      </c>
      <c r="Q532">
        <v>10</v>
      </c>
      <c r="R532" s="25">
        <f>Clean_Data[[#This Row],[Revenue_EUR]]/Clean_Data[[#This Row],[Units_Sold]]</f>
        <v>139.97265866209261</v>
      </c>
      <c r="S532" s="19">
        <f>Clean_Data[[#This Row],[Gross_Profit_EUR]]/Clean_Data[[#This Row],[Revenue_EUR]]</f>
        <v>0.68963149627604314</v>
      </c>
      <c r="T532" s="19">
        <f>Clean_Data[[#This Row],[Revenue_EUR]]/Clean_Data[[#This Row],[Revenue_Target_EUR]]</f>
        <v>1.0408727589982865</v>
      </c>
      <c r="U532" s="19">
        <f>Clean_Data[[#This Row],[Revenue_EUR]]/Clean_Data[[#This Row],[Market_Revenue_EUR]]</f>
        <v>0.10395417021151647</v>
      </c>
      <c r="V532" s="19">
        <f>Clean_Data[[#This Row],[Returns_Units]]/Clean_Data[[#This Row],[Units_Sold]]</f>
        <v>1.7152658662092625E-2</v>
      </c>
      <c r="W532" s="21">
        <f>Clean_Data[[#This Row],[Revenue_EUR]]/Clean_Data[[#This Row],[Marketing_Spend_EUR]]</f>
        <v>19.815419806177925</v>
      </c>
    </row>
    <row r="533" spans="1:23">
      <c r="A533" s="17">
        <v>45108</v>
      </c>
      <c r="B533">
        <v>2023</v>
      </c>
      <c r="C533" s="16" t="s">
        <v>98</v>
      </c>
      <c r="D533" s="16" t="s">
        <v>86</v>
      </c>
      <c r="E533" s="16" t="s">
        <v>87</v>
      </c>
      <c r="F533" s="16" t="s">
        <v>77</v>
      </c>
      <c r="G533" s="16" t="s">
        <v>81</v>
      </c>
      <c r="H533">
        <v>135342.87</v>
      </c>
      <c r="I533">
        <v>138441.63</v>
      </c>
      <c r="J533">
        <v>1177</v>
      </c>
      <c r="K533">
        <v>1213</v>
      </c>
      <c r="L533">
        <v>85646.11</v>
      </c>
      <c r="M533">
        <v>4393.01</v>
      </c>
      <c r="N533">
        <v>1186090.96</v>
      </c>
      <c r="O533">
        <v>11041</v>
      </c>
      <c r="P533">
        <v>5</v>
      </c>
      <c r="Q533">
        <v>12</v>
      </c>
      <c r="R533" s="25">
        <f>Clean_Data[[#This Row],[Revenue_EUR]]/Clean_Data[[#This Row],[Units_Sold]]</f>
        <v>114.98969413763805</v>
      </c>
      <c r="S533" s="19">
        <f>Clean_Data[[#This Row],[Gross_Profit_EUR]]/Clean_Data[[#This Row],[Revenue_EUR]]</f>
        <v>0.6328084368241933</v>
      </c>
      <c r="T533" s="19">
        <f>Clean_Data[[#This Row],[Revenue_EUR]]/Clean_Data[[#This Row],[Revenue_Target_EUR]]</f>
        <v>0.97761684834251084</v>
      </c>
      <c r="U533" s="19">
        <f>Clean_Data[[#This Row],[Revenue_EUR]]/Clean_Data[[#This Row],[Market_Revenue_EUR]]</f>
        <v>0.11410833954927031</v>
      </c>
      <c r="V533" s="19">
        <f>Clean_Data[[#This Row],[Returns_Units]]/Clean_Data[[#This Row],[Units_Sold]]</f>
        <v>1.0195412064570943E-2</v>
      </c>
      <c r="W533" s="21">
        <f>Clean_Data[[#This Row],[Revenue_EUR]]/Clean_Data[[#This Row],[Marketing_Spend_EUR]]</f>
        <v>30.808686982274111</v>
      </c>
    </row>
    <row r="534" spans="1:23">
      <c r="A534" s="17">
        <v>45108</v>
      </c>
      <c r="B534">
        <v>2023</v>
      </c>
      <c r="C534" s="16" t="s">
        <v>98</v>
      </c>
      <c r="D534" s="16" t="s">
        <v>86</v>
      </c>
      <c r="E534" s="16" t="s">
        <v>87</v>
      </c>
      <c r="F534" s="16" t="s">
        <v>82</v>
      </c>
      <c r="G534" s="16" t="s">
        <v>78</v>
      </c>
      <c r="H534">
        <v>342471.14</v>
      </c>
      <c r="I534">
        <v>340134.19</v>
      </c>
      <c r="J534">
        <v>4757</v>
      </c>
      <c r="K534">
        <v>4640</v>
      </c>
      <c r="L534">
        <v>178358.49</v>
      </c>
      <c r="M534">
        <v>6417.39</v>
      </c>
      <c r="N534">
        <v>3125632.05</v>
      </c>
      <c r="O534">
        <v>48531</v>
      </c>
      <c r="P534">
        <v>19</v>
      </c>
      <c r="Q534">
        <v>103</v>
      </c>
      <c r="R534" s="25">
        <f>Clean_Data[[#This Row],[Revenue_EUR]]/Clean_Data[[#This Row],[Units_Sold]]</f>
        <v>71.993092285053606</v>
      </c>
      <c r="S534" s="19">
        <f>Clean_Data[[#This Row],[Gross_Profit_EUR]]/Clean_Data[[#This Row],[Revenue_EUR]]</f>
        <v>0.52079859926299188</v>
      </c>
      <c r="T534" s="19">
        <f>Clean_Data[[#This Row],[Revenue_EUR]]/Clean_Data[[#This Row],[Revenue_Target_EUR]]</f>
        <v>1.0068706706608941</v>
      </c>
      <c r="U534" s="19">
        <f>Clean_Data[[#This Row],[Revenue_EUR]]/Clean_Data[[#This Row],[Market_Revenue_EUR]]</f>
        <v>0.10956860389245114</v>
      </c>
      <c r="V534" s="19">
        <f>Clean_Data[[#This Row],[Returns_Units]]/Clean_Data[[#This Row],[Units_Sold]]</f>
        <v>2.1652301870927055E-2</v>
      </c>
      <c r="W534" s="21">
        <f>Clean_Data[[#This Row],[Revenue_EUR]]/Clean_Data[[#This Row],[Marketing_Spend_EUR]]</f>
        <v>53.366109898260817</v>
      </c>
    </row>
    <row r="535" spans="1:23">
      <c r="A535" s="17">
        <v>45108</v>
      </c>
      <c r="B535">
        <v>2023</v>
      </c>
      <c r="C535" s="16" t="s">
        <v>98</v>
      </c>
      <c r="D535" s="16" t="s">
        <v>86</v>
      </c>
      <c r="E535" s="16" t="s">
        <v>87</v>
      </c>
      <c r="F535" s="16" t="s">
        <v>82</v>
      </c>
      <c r="G535" s="16" t="s">
        <v>79</v>
      </c>
      <c r="H535">
        <v>328300.24</v>
      </c>
      <c r="I535">
        <v>333110.74</v>
      </c>
      <c r="J535">
        <v>1876</v>
      </c>
      <c r="K535">
        <v>1918</v>
      </c>
      <c r="L535">
        <v>199525.84</v>
      </c>
      <c r="M535">
        <v>8301.6299999999992</v>
      </c>
      <c r="N535">
        <v>2481356.9900000002</v>
      </c>
      <c r="O535">
        <v>14883</v>
      </c>
      <c r="P535">
        <v>14</v>
      </c>
      <c r="Q535">
        <v>38</v>
      </c>
      <c r="R535" s="25">
        <f>Clean_Data[[#This Row],[Revenue_EUR]]/Clean_Data[[#This Row],[Units_Sold]]</f>
        <v>175.00012793176973</v>
      </c>
      <c r="S535" s="19">
        <f>Clean_Data[[#This Row],[Gross_Profit_EUR]]/Clean_Data[[#This Row],[Revenue_EUR]]</f>
        <v>0.60775417038988455</v>
      </c>
      <c r="T535" s="19">
        <f>Clean_Data[[#This Row],[Revenue_EUR]]/Clean_Data[[#This Row],[Revenue_Target_EUR]]</f>
        <v>0.98555885649318897</v>
      </c>
      <c r="U535" s="19">
        <f>Clean_Data[[#This Row],[Revenue_EUR]]/Clean_Data[[#This Row],[Market_Revenue_EUR]]</f>
        <v>0.13230673430831086</v>
      </c>
      <c r="V535" s="19">
        <f>Clean_Data[[#This Row],[Returns_Units]]/Clean_Data[[#This Row],[Units_Sold]]</f>
        <v>2.0255863539445629E-2</v>
      </c>
      <c r="W535" s="21">
        <f>Clean_Data[[#This Row],[Revenue_EUR]]/Clean_Data[[#This Row],[Marketing_Spend_EUR]]</f>
        <v>39.546479426329533</v>
      </c>
    </row>
    <row r="536" spans="1:23">
      <c r="A536" s="17">
        <v>45108</v>
      </c>
      <c r="B536">
        <v>2023</v>
      </c>
      <c r="C536" s="16" t="s">
        <v>98</v>
      </c>
      <c r="D536" s="16" t="s">
        <v>86</v>
      </c>
      <c r="E536" s="16" t="s">
        <v>87</v>
      </c>
      <c r="F536" s="16" t="s">
        <v>82</v>
      </c>
      <c r="G536" s="16" t="s">
        <v>80</v>
      </c>
      <c r="H536">
        <v>73335.56</v>
      </c>
      <c r="I536">
        <v>73138.009999999995</v>
      </c>
      <c r="J536">
        <v>524</v>
      </c>
      <c r="K536">
        <v>522</v>
      </c>
      <c r="L536">
        <v>46828.35</v>
      </c>
      <c r="M536">
        <v>3961.86</v>
      </c>
      <c r="N536">
        <v>742182.39</v>
      </c>
      <c r="O536">
        <v>5842</v>
      </c>
      <c r="P536">
        <v>4</v>
      </c>
      <c r="Q536">
        <v>11</v>
      </c>
      <c r="R536" s="25">
        <f>Clean_Data[[#This Row],[Revenue_EUR]]/Clean_Data[[#This Row],[Units_Sold]]</f>
        <v>139.95335877862595</v>
      </c>
      <c r="S536" s="19">
        <f>Clean_Data[[#This Row],[Gross_Profit_EUR]]/Clean_Data[[#This Row],[Revenue_EUR]]</f>
        <v>0.63854902042065265</v>
      </c>
      <c r="T536" s="19">
        <f>Clean_Data[[#This Row],[Revenue_EUR]]/Clean_Data[[#This Row],[Revenue_Target_EUR]]</f>
        <v>1.0027010579040911</v>
      </c>
      <c r="U536" s="19">
        <f>Clean_Data[[#This Row],[Revenue_EUR]]/Clean_Data[[#This Row],[Market_Revenue_EUR]]</f>
        <v>9.8810698001066816E-2</v>
      </c>
      <c r="V536" s="19">
        <f>Clean_Data[[#This Row],[Returns_Units]]/Clean_Data[[#This Row],[Units_Sold]]</f>
        <v>2.0992366412213741E-2</v>
      </c>
      <c r="W536" s="21">
        <f>Clean_Data[[#This Row],[Revenue_EUR]]/Clean_Data[[#This Row],[Marketing_Spend_EUR]]</f>
        <v>18.510386535617108</v>
      </c>
    </row>
    <row r="537" spans="1:23">
      <c r="A537" s="17">
        <v>45108</v>
      </c>
      <c r="B537">
        <v>2023</v>
      </c>
      <c r="C537" s="16" t="s">
        <v>98</v>
      </c>
      <c r="D537" s="16" t="s">
        <v>86</v>
      </c>
      <c r="E537" s="16" t="s">
        <v>87</v>
      </c>
      <c r="F537" s="16" t="s">
        <v>82</v>
      </c>
      <c r="G537" s="16" t="s">
        <v>81</v>
      </c>
      <c r="H537">
        <v>120416.88</v>
      </c>
      <c r="I537">
        <v>124884.59</v>
      </c>
      <c r="J537">
        <v>1047</v>
      </c>
      <c r="K537">
        <v>1087</v>
      </c>
      <c r="L537">
        <v>69419.81</v>
      </c>
      <c r="M537">
        <v>3802.12</v>
      </c>
      <c r="N537">
        <v>1114466</v>
      </c>
      <c r="O537">
        <v>10729</v>
      </c>
      <c r="P537">
        <v>6</v>
      </c>
      <c r="Q537">
        <v>12</v>
      </c>
      <c r="R537" s="25">
        <f>Clean_Data[[#This Row],[Revenue_EUR]]/Clean_Data[[#This Row],[Units_Sold]]</f>
        <v>115.01134670487106</v>
      </c>
      <c r="S537" s="19">
        <f>Clean_Data[[#This Row],[Gross_Profit_EUR]]/Clean_Data[[#This Row],[Revenue_EUR]]</f>
        <v>0.57649567070663177</v>
      </c>
      <c r="T537" s="19">
        <f>Clean_Data[[#This Row],[Revenue_EUR]]/Clean_Data[[#This Row],[Revenue_Target_EUR]]</f>
        <v>0.96422528992568268</v>
      </c>
      <c r="U537" s="19">
        <f>Clean_Data[[#This Row],[Revenue_EUR]]/Clean_Data[[#This Row],[Market_Revenue_EUR]]</f>
        <v>0.1080489490033792</v>
      </c>
      <c r="V537" s="19">
        <f>Clean_Data[[#This Row],[Returns_Units]]/Clean_Data[[#This Row],[Units_Sold]]</f>
        <v>1.1461318051575931E-2</v>
      </c>
      <c r="W537" s="21">
        <f>Clean_Data[[#This Row],[Revenue_EUR]]/Clean_Data[[#This Row],[Marketing_Spend_EUR]]</f>
        <v>31.67098355654214</v>
      </c>
    </row>
    <row r="538" spans="1:23">
      <c r="A538" s="17">
        <v>45108</v>
      </c>
      <c r="B538">
        <v>2023</v>
      </c>
      <c r="C538" s="16" t="s">
        <v>98</v>
      </c>
      <c r="D538" s="16" t="s">
        <v>86</v>
      </c>
      <c r="E538" s="16" t="s">
        <v>87</v>
      </c>
      <c r="F538" s="16" t="s">
        <v>83</v>
      </c>
      <c r="G538" s="16" t="s">
        <v>78</v>
      </c>
      <c r="H538">
        <v>25584.57</v>
      </c>
      <c r="I538">
        <v>27461.64</v>
      </c>
      <c r="J538">
        <v>355</v>
      </c>
      <c r="K538">
        <v>382</v>
      </c>
      <c r="L538">
        <v>12226.41</v>
      </c>
      <c r="M538">
        <v>458.37</v>
      </c>
      <c r="N538">
        <v>344233.94</v>
      </c>
      <c r="O538">
        <v>4953</v>
      </c>
      <c r="P538">
        <v>1</v>
      </c>
      <c r="Q538">
        <v>7</v>
      </c>
      <c r="R538" s="25">
        <f>Clean_Data[[#This Row],[Revenue_EUR]]/Clean_Data[[#This Row],[Units_Sold]]</f>
        <v>72.069211267605638</v>
      </c>
      <c r="S538" s="19">
        <f>Clean_Data[[#This Row],[Gross_Profit_EUR]]/Clean_Data[[#This Row],[Revenue_EUR]]</f>
        <v>0.47788217664006077</v>
      </c>
      <c r="T538" s="19">
        <f>Clean_Data[[#This Row],[Revenue_EUR]]/Clean_Data[[#This Row],[Revenue_Target_EUR]]</f>
        <v>0.93164756365606716</v>
      </c>
      <c r="U538" s="19">
        <f>Clean_Data[[#This Row],[Revenue_EUR]]/Clean_Data[[#This Row],[Market_Revenue_EUR]]</f>
        <v>7.4323205898872147E-2</v>
      </c>
      <c r="V538" s="19">
        <f>Clean_Data[[#This Row],[Returns_Units]]/Clean_Data[[#This Row],[Units_Sold]]</f>
        <v>1.9718309859154931E-2</v>
      </c>
      <c r="W538" s="21">
        <f>Clean_Data[[#This Row],[Revenue_EUR]]/Clean_Data[[#This Row],[Marketing_Spend_EUR]]</f>
        <v>55.816414686825055</v>
      </c>
    </row>
    <row r="539" spans="1:23">
      <c r="A539" s="17">
        <v>45108</v>
      </c>
      <c r="B539">
        <v>2023</v>
      </c>
      <c r="C539" s="16" t="s">
        <v>98</v>
      </c>
      <c r="D539" s="16" t="s">
        <v>86</v>
      </c>
      <c r="E539" s="16" t="s">
        <v>87</v>
      </c>
      <c r="F539" s="16" t="s">
        <v>83</v>
      </c>
      <c r="G539" s="16" t="s">
        <v>79</v>
      </c>
      <c r="H539">
        <v>23107.23</v>
      </c>
      <c r="I539">
        <v>21989.55</v>
      </c>
      <c r="J539">
        <v>132</v>
      </c>
      <c r="K539">
        <v>124</v>
      </c>
      <c r="L539">
        <v>12692.76</v>
      </c>
      <c r="M539">
        <v>523.64</v>
      </c>
      <c r="N539">
        <v>266292.64</v>
      </c>
      <c r="O539">
        <v>1595</v>
      </c>
      <c r="P539">
        <v>1</v>
      </c>
      <c r="Q539">
        <v>3</v>
      </c>
      <c r="R539" s="25">
        <f>Clean_Data[[#This Row],[Revenue_EUR]]/Clean_Data[[#This Row],[Units_Sold]]</f>
        <v>175.05477272727273</v>
      </c>
      <c r="S539" s="19">
        <f>Clean_Data[[#This Row],[Gross_Profit_EUR]]/Clean_Data[[#This Row],[Revenue_EUR]]</f>
        <v>0.54929820666518658</v>
      </c>
      <c r="T539" s="19">
        <f>Clean_Data[[#This Row],[Revenue_EUR]]/Clean_Data[[#This Row],[Revenue_Target_EUR]]</f>
        <v>1.0508277795589269</v>
      </c>
      <c r="U539" s="19">
        <f>Clean_Data[[#This Row],[Revenue_EUR]]/Clean_Data[[#This Row],[Market_Revenue_EUR]]</f>
        <v>8.6773821461982564E-2</v>
      </c>
      <c r="V539" s="19">
        <f>Clean_Data[[#This Row],[Returns_Units]]/Clean_Data[[#This Row],[Units_Sold]]</f>
        <v>2.2727272727272728E-2</v>
      </c>
      <c r="W539" s="21">
        <f>Clean_Data[[#This Row],[Revenue_EUR]]/Clean_Data[[#This Row],[Marketing_Spend_EUR]]</f>
        <v>44.128084179970976</v>
      </c>
    </row>
    <row r="540" spans="1:23">
      <c r="A540" s="17">
        <v>45108</v>
      </c>
      <c r="B540">
        <v>2023</v>
      </c>
      <c r="C540" s="16" t="s">
        <v>98</v>
      </c>
      <c r="D540" s="16" t="s">
        <v>86</v>
      </c>
      <c r="E540" s="16" t="s">
        <v>87</v>
      </c>
      <c r="F540" s="16" t="s">
        <v>83</v>
      </c>
      <c r="G540" s="16" t="s">
        <v>80</v>
      </c>
      <c r="H540">
        <v>5885.42</v>
      </c>
      <c r="I540">
        <v>5761.78</v>
      </c>
      <c r="J540">
        <v>42</v>
      </c>
      <c r="K540">
        <v>41</v>
      </c>
      <c r="L540">
        <v>3373.76</v>
      </c>
      <c r="M540">
        <v>351.35</v>
      </c>
      <c r="N540">
        <v>83904.05</v>
      </c>
      <c r="O540">
        <v>647</v>
      </c>
      <c r="P540">
        <v>0</v>
      </c>
      <c r="Q540">
        <v>1</v>
      </c>
      <c r="R540" s="25">
        <f>Clean_Data[[#This Row],[Revenue_EUR]]/Clean_Data[[#This Row],[Units_Sold]]</f>
        <v>140.12904761904761</v>
      </c>
      <c r="S540" s="19">
        <f>Clean_Data[[#This Row],[Gross_Profit_EUR]]/Clean_Data[[#This Row],[Revenue_EUR]]</f>
        <v>0.573240312501062</v>
      </c>
      <c r="T540" s="19">
        <f>Clean_Data[[#This Row],[Revenue_EUR]]/Clean_Data[[#This Row],[Revenue_Target_EUR]]</f>
        <v>1.0214586464599482</v>
      </c>
      <c r="U540" s="19">
        <f>Clean_Data[[#This Row],[Revenue_EUR]]/Clean_Data[[#This Row],[Market_Revenue_EUR]]</f>
        <v>7.0144647368035273E-2</v>
      </c>
      <c r="V540" s="19">
        <f>Clean_Data[[#This Row],[Returns_Units]]/Clean_Data[[#This Row],[Units_Sold]]</f>
        <v>2.3809523809523808E-2</v>
      </c>
      <c r="W540" s="21">
        <f>Clean_Data[[#This Row],[Revenue_EUR]]/Clean_Data[[#This Row],[Marketing_Spend_EUR]]</f>
        <v>16.750875195673828</v>
      </c>
    </row>
    <row r="541" spans="1:23">
      <c r="A541" s="17">
        <v>45108</v>
      </c>
      <c r="B541">
        <v>2023</v>
      </c>
      <c r="C541" s="16" t="s">
        <v>98</v>
      </c>
      <c r="D541" s="16" t="s">
        <v>86</v>
      </c>
      <c r="E541" s="16" t="s">
        <v>87</v>
      </c>
      <c r="F541" s="16" t="s">
        <v>83</v>
      </c>
      <c r="G541" s="16" t="s">
        <v>81</v>
      </c>
      <c r="H541">
        <v>9578.66</v>
      </c>
      <c r="I541">
        <v>9474.9599999999991</v>
      </c>
      <c r="J541">
        <v>83</v>
      </c>
      <c r="K541">
        <v>81</v>
      </c>
      <c r="L541">
        <v>4988.0200000000004</v>
      </c>
      <c r="M541">
        <v>300.88</v>
      </c>
      <c r="N541">
        <v>118671.34</v>
      </c>
      <c r="O541">
        <v>1099</v>
      </c>
      <c r="P541">
        <v>0</v>
      </c>
      <c r="Q541">
        <v>2</v>
      </c>
      <c r="R541" s="25">
        <f>Clean_Data[[#This Row],[Revenue_EUR]]/Clean_Data[[#This Row],[Units_Sold]]</f>
        <v>115.4055421686747</v>
      </c>
      <c r="S541" s="19">
        <f>Clean_Data[[#This Row],[Gross_Profit_EUR]]/Clean_Data[[#This Row],[Revenue_EUR]]</f>
        <v>0.52074298492691051</v>
      </c>
      <c r="T541" s="19">
        <f>Clean_Data[[#This Row],[Revenue_EUR]]/Clean_Data[[#This Row],[Revenue_Target_EUR]]</f>
        <v>1.0109446372332971</v>
      </c>
      <c r="U541" s="19">
        <f>Clean_Data[[#This Row],[Revenue_EUR]]/Clean_Data[[#This Row],[Market_Revenue_EUR]]</f>
        <v>8.0715866189764104E-2</v>
      </c>
      <c r="V541" s="19">
        <f>Clean_Data[[#This Row],[Returns_Units]]/Clean_Data[[#This Row],[Units_Sold]]</f>
        <v>2.4096385542168676E-2</v>
      </c>
      <c r="W541" s="21">
        <f>Clean_Data[[#This Row],[Revenue_EUR]]/Clean_Data[[#This Row],[Marketing_Spend_EUR]]</f>
        <v>31.835482584419037</v>
      </c>
    </row>
    <row r="542" spans="1:23">
      <c r="A542" s="17">
        <v>45108</v>
      </c>
      <c r="B542">
        <v>2023</v>
      </c>
      <c r="C542" s="16" t="s">
        <v>98</v>
      </c>
      <c r="D542" s="16" t="s">
        <v>88</v>
      </c>
      <c r="E542" s="16" t="s">
        <v>87</v>
      </c>
      <c r="F542" s="16" t="s">
        <v>77</v>
      </c>
      <c r="G542" s="16" t="s">
        <v>78</v>
      </c>
      <c r="H542">
        <v>291752.71000000002</v>
      </c>
      <c r="I542">
        <v>281186.57</v>
      </c>
      <c r="J542">
        <v>4052</v>
      </c>
      <c r="K542">
        <v>3956</v>
      </c>
      <c r="L542">
        <v>165258.66</v>
      </c>
      <c r="M542">
        <v>5273.24</v>
      </c>
      <c r="N542">
        <v>2798637.51</v>
      </c>
      <c r="O542">
        <v>41712</v>
      </c>
      <c r="P542">
        <v>11</v>
      </c>
      <c r="Q542">
        <v>89</v>
      </c>
      <c r="R542" s="25">
        <f>Clean_Data[[#This Row],[Revenue_EUR]]/Clean_Data[[#This Row],[Units_Sold]]</f>
        <v>72.002149555774935</v>
      </c>
      <c r="S542" s="19">
        <f>Clean_Data[[#This Row],[Gross_Profit_EUR]]/Clean_Data[[#This Row],[Revenue_EUR]]</f>
        <v>0.56643401872770949</v>
      </c>
      <c r="T542" s="19">
        <f>Clean_Data[[#This Row],[Revenue_EUR]]/Clean_Data[[#This Row],[Revenue_Target_EUR]]</f>
        <v>1.037576972470627</v>
      </c>
      <c r="U542" s="19">
        <f>Clean_Data[[#This Row],[Revenue_EUR]]/Clean_Data[[#This Row],[Market_Revenue_EUR]]</f>
        <v>0.1042481239379944</v>
      </c>
      <c r="V542" s="19">
        <f>Clean_Data[[#This Row],[Returns_Units]]/Clean_Data[[#This Row],[Units_Sold]]</f>
        <v>2.1964461994076999E-2</v>
      </c>
      <c r="W542" s="21">
        <f>Clean_Data[[#This Row],[Revenue_EUR]]/Clean_Data[[#This Row],[Marketing_Spend_EUR]]</f>
        <v>55.327030440488208</v>
      </c>
    </row>
    <row r="543" spans="1:23">
      <c r="A543" s="17">
        <v>45108</v>
      </c>
      <c r="B543">
        <v>2023</v>
      </c>
      <c r="C543" s="16" t="s">
        <v>98</v>
      </c>
      <c r="D543" s="16" t="s">
        <v>88</v>
      </c>
      <c r="E543" s="16" t="s">
        <v>87</v>
      </c>
      <c r="F543" s="16" t="s">
        <v>77</v>
      </c>
      <c r="G543" s="16" t="s">
        <v>79</v>
      </c>
      <c r="H543">
        <v>267839.05</v>
      </c>
      <c r="I543">
        <v>239019.63</v>
      </c>
      <c r="J543">
        <v>1531</v>
      </c>
      <c r="K543">
        <v>1343</v>
      </c>
      <c r="L543">
        <v>175791.92</v>
      </c>
      <c r="M543">
        <v>6717.57</v>
      </c>
      <c r="N543">
        <v>2176173.5</v>
      </c>
      <c r="O543">
        <v>13658</v>
      </c>
      <c r="P543">
        <v>11</v>
      </c>
      <c r="Q543">
        <v>21</v>
      </c>
      <c r="R543" s="25">
        <f>Clean_Data[[#This Row],[Revenue_EUR]]/Clean_Data[[#This Row],[Units_Sold]]</f>
        <v>174.94386022207706</v>
      </c>
      <c r="S543" s="19">
        <f>Clean_Data[[#This Row],[Gross_Profit_EUR]]/Clean_Data[[#This Row],[Revenue_EUR]]</f>
        <v>0.65633416785192455</v>
      </c>
      <c r="T543" s="19">
        <f>Clean_Data[[#This Row],[Revenue_EUR]]/Clean_Data[[#This Row],[Revenue_Target_EUR]]</f>
        <v>1.1205734441141926</v>
      </c>
      <c r="U543" s="19">
        <f>Clean_Data[[#This Row],[Revenue_EUR]]/Clean_Data[[#This Row],[Market_Revenue_EUR]]</f>
        <v>0.12307798528012587</v>
      </c>
      <c r="V543" s="19">
        <f>Clean_Data[[#This Row],[Returns_Units]]/Clean_Data[[#This Row],[Units_Sold]]</f>
        <v>1.3716525146962769E-2</v>
      </c>
      <c r="W543" s="21">
        <f>Clean_Data[[#This Row],[Revenue_EUR]]/Clean_Data[[#This Row],[Marketing_Spend_EUR]]</f>
        <v>39.871419278102053</v>
      </c>
    </row>
    <row r="544" spans="1:23">
      <c r="A544" s="17">
        <v>45108</v>
      </c>
      <c r="B544">
        <v>2023</v>
      </c>
      <c r="C544" s="16" t="s">
        <v>98</v>
      </c>
      <c r="D544" s="16" t="s">
        <v>88</v>
      </c>
      <c r="E544" s="16" t="s">
        <v>87</v>
      </c>
      <c r="F544" s="16" t="s">
        <v>77</v>
      </c>
      <c r="G544" s="16" t="s">
        <v>80</v>
      </c>
      <c r="H544">
        <v>60980.93</v>
      </c>
      <c r="I544">
        <v>57603.42</v>
      </c>
      <c r="J544">
        <v>436</v>
      </c>
      <c r="K544">
        <v>411</v>
      </c>
      <c r="L544">
        <v>41759.949999999997</v>
      </c>
      <c r="M544">
        <v>3429.84</v>
      </c>
      <c r="N544">
        <v>682429.43999999994</v>
      </c>
      <c r="O544">
        <v>5269</v>
      </c>
      <c r="P544">
        <v>2</v>
      </c>
      <c r="Q544">
        <v>9</v>
      </c>
      <c r="R544" s="25">
        <f>Clean_Data[[#This Row],[Revenue_EUR]]/Clean_Data[[#This Row],[Units_Sold]]</f>
        <v>139.86451834862385</v>
      </c>
      <c r="S544" s="19">
        <f>Clean_Data[[#This Row],[Gross_Profit_EUR]]/Clean_Data[[#This Row],[Revenue_EUR]]</f>
        <v>0.68480342953116646</v>
      </c>
      <c r="T544" s="19">
        <f>Clean_Data[[#This Row],[Revenue_EUR]]/Clean_Data[[#This Row],[Revenue_Target_EUR]]</f>
        <v>1.0586338450043418</v>
      </c>
      <c r="U544" s="19">
        <f>Clean_Data[[#This Row],[Revenue_EUR]]/Clean_Data[[#This Row],[Market_Revenue_EUR]]</f>
        <v>8.9358586288422734E-2</v>
      </c>
      <c r="V544" s="19">
        <f>Clean_Data[[#This Row],[Returns_Units]]/Clean_Data[[#This Row],[Units_Sold]]</f>
        <v>2.0642201834862386E-2</v>
      </c>
      <c r="W544" s="21">
        <f>Clean_Data[[#This Row],[Revenue_EUR]]/Clean_Data[[#This Row],[Marketing_Spend_EUR]]</f>
        <v>17.77952615865463</v>
      </c>
    </row>
    <row r="545" spans="1:23">
      <c r="A545" s="17">
        <v>45108</v>
      </c>
      <c r="B545">
        <v>2023</v>
      </c>
      <c r="C545" s="16" t="s">
        <v>98</v>
      </c>
      <c r="D545" s="16" t="s">
        <v>88</v>
      </c>
      <c r="E545" s="16" t="s">
        <v>87</v>
      </c>
      <c r="F545" s="16" t="s">
        <v>77</v>
      </c>
      <c r="G545" s="16" t="s">
        <v>81</v>
      </c>
      <c r="H545">
        <v>104297.63</v>
      </c>
      <c r="I545">
        <v>102283.92</v>
      </c>
      <c r="J545">
        <v>907</v>
      </c>
      <c r="K545">
        <v>903</v>
      </c>
      <c r="L545">
        <v>65625.929999999993</v>
      </c>
      <c r="M545">
        <v>3402.92</v>
      </c>
      <c r="N545">
        <v>1015267.21</v>
      </c>
      <c r="O545">
        <v>9832</v>
      </c>
      <c r="P545">
        <v>5</v>
      </c>
      <c r="Q545">
        <v>13</v>
      </c>
      <c r="R545" s="25">
        <f>Clean_Data[[#This Row],[Revenue_EUR]]/Clean_Data[[#This Row],[Units_Sold]]</f>
        <v>114.99187431091511</v>
      </c>
      <c r="S545" s="19">
        <f>Clean_Data[[#This Row],[Gross_Profit_EUR]]/Clean_Data[[#This Row],[Revenue_EUR]]</f>
        <v>0.62921784512265511</v>
      </c>
      <c r="T545" s="19">
        <f>Clean_Data[[#This Row],[Revenue_EUR]]/Clean_Data[[#This Row],[Revenue_Target_EUR]]</f>
        <v>1.019687454293891</v>
      </c>
      <c r="U545" s="19">
        <f>Clean_Data[[#This Row],[Revenue_EUR]]/Clean_Data[[#This Row],[Market_Revenue_EUR]]</f>
        <v>0.10272924110294078</v>
      </c>
      <c r="V545" s="19">
        <f>Clean_Data[[#This Row],[Returns_Units]]/Clean_Data[[#This Row],[Units_Sold]]</f>
        <v>1.4332965821389196E-2</v>
      </c>
      <c r="W545" s="21">
        <f>Clean_Data[[#This Row],[Revenue_EUR]]/Clean_Data[[#This Row],[Marketing_Spend_EUR]]</f>
        <v>30.64945105967816</v>
      </c>
    </row>
    <row r="546" spans="1:23">
      <c r="A546" s="17">
        <v>45108</v>
      </c>
      <c r="B546">
        <v>2023</v>
      </c>
      <c r="C546" s="16" t="s">
        <v>98</v>
      </c>
      <c r="D546" s="16" t="s">
        <v>88</v>
      </c>
      <c r="E546" s="16" t="s">
        <v>87</v>
      </c>
      <c r="F546" s="16" t="s">
        <v>82</v>
      </c>
      <c r="G546" s="16" t="s">
        <v>78</v>
      </c>
      <c r="H546">
        <v>261464.07</v>
      </c>
      <c r="I546">
        <v>249412.35</v>
      </c>
      <c r="J546">
        <v>3631</v>
      </c>
      <c r="K546">
        <v>3526</v>
      </c>
      <c r="L546">
        <v>135730.22</v>
      </c>
      <c r="M546">
        <v>4663.7</v>
      </c>
      <c r="N546">
        <v>2683773.81</v>
      </c>
      <c r="O546">
        <v>39161</v>
      </c>
      <c r="P546">
        <v>14</v>
      </c>
      <c r="Q546">
        <v>70</v>
      </c>
      <c r="R546" s="25">
        <f>Clean_Data[[#This Row],[Revenue_EUR]]/Clean_Data[[#This Row],[Units_Sold]]</f>
        <v>72.008832277609471</v>
      </c>
      <c r="S546" s="19">
        <f>Clean_Data[[#This Row],[Gross_Profit_EUR]]/Clean_Data[[#This Row],[Revenue_EUR]]</f>
        <v>0.51911614471540968</v>
      </c>
      <c r="T546" s="19">
        <f>Clean_Data[[#This Row],[Revenue_EUR]]/Clean_Data[[#This Row],[Revenue_Target_EUR]]</f>
        <v>1.048320462078161</v>
      </c>
      <c r="U546" s="19">
        <f>Clean_Data[[#This Row],[Revenue_EUR]]/Clean_Data[[#This Row],[Market_Revenue_EUR]]</f>
        <v>9.7424033659528106E-2</v>
      </c>
      <c r="V546" s="19">
        <f>Clean_Data[[#This Row],[Returns_Units]]/Clean_Data[[#This Row],[Units_Sold]]</f>
        <v>1.9278435692646655E-2</v>
      </c>
      <c r="W546" s="21">
        <f>Clean_Data[[#This Row],[Revenue_EUR]]/Clean_Data[[#This Row],[Marketing_Spend_EUR]]</f>
        <v>56.063655466689539</v>
      </c>
    </row>
    <row r="547" spans="1:23">
      <c r="A547" s="17">
        <v>45108</v>
      </c>
      <c r="B547">
        <v>2023</v>
      </c>
      <c r="C547" s="16" t="s">
        <v>98</v>
      </c>
      <c r="D547" s="16" t="s">
        <v>88</v>
      </c>
      <c r="E547" s="16" t="s">
        <v>87</v>
      </c>
      <c r="F547" s="16" t="s">
        <v>82</v>
      </c>
      <c r="G547" s="16" t="s">
        <v>79</v>
      </c>
      <c r="H547">
        <v>220759.85</v>
      </c>
      <c r="I547">
        <v>203664.8</v>
      </c>
      <c r="J547">
        <v>1261</v>
      </c>
      <c r="K547">
        <v>1147</v>
      </c>
      <c r="L547">
        <v>134701.54999999999</v>
      </c>
      <c r="M547">
        <v>5367.71</v>
      </c>
      <c r="N547">
        <v>2030502.59</v>
      </c>
      <c r="O547">
        <v>11901</v>
      </c>
      <c r="P547">
        <v>12</v>
      </c>
      <c r="Q547">
        <v>19</v>
      </c>
      <c r="R547" s="25">
        <f>Clean_Data[[#This Row],[Revenue_EUR]]/Clean_Data[[#This Row],[Units_Sold]]</f>
        <v>175.0672878667724</v>
      </c>
      <c r="S547" s="19">
        <f>Clean_Data[[#This Row],[Gross_Profit_EUR]]/Clean_Data[[#This Row],[Revenue_EUR]]</f>
        <v>0.61017232073676431</v>
      </c>
      <c r="T547" s="19">
        <f>Clean_Data[[#This Row],[Revenue_EUR]]/Clean_Data[[#This Row],[Revenue_Target_EUR]]</f>
        <v>1.083937185021663</v>
      </c>
      <c r="U547" s="19">
        <f>Clean_Data[[#This Row],[Revenue_EUR]]/Clean_Data[[#This Row],[Market_Revenue_EUR]]</f>
        <v>0.1087217771044557</v>
      </c>
      <c r="V547" s="19">
        <f>Clean_Data[[#This Row],[Returns_Units]]/Clean_Data[[#This Row],[Units_Sold]]</f>
        <v>1.506740681998414E-2</v>
      </c>
      <c r="W547" s="21">
        <f>Clean_Data[[#This Row],[Revenue_EUR]]/Clean_Data[[#This Row],[Marketing_Spend_EUR]]</f>
        <v>41.127380204966364</v>
      </c>
    </row>
    <row r="548" spans="1:23">
      <c r="A548" s="17">
        <v>45108</v>
      </c>
      <c r="B548">
        <v>2023</v>
      </c>
      <c r="C548" s="16" t="s">
        <v>98</v>
      </c>
      <c r="D548" s="16" t="s">
        <v>88</v>
      </c>
      <c r="E548" s="16" t="s">
        <v>87</v>
      </c>
      <c r="F548" s="16" t="s">
        <v>82</v>
      </c>
      <c r="G548" s="16" t="s">
        <v>80</v>
      </c>
      <c r="H548">
        <v>52946.01</v>
      </c>
      <c r="I548">
        <v>46434.82</v>
      </c>
      <c r="J548">
        <v>378</v>
      </c>
      <c r="K548">
        <v>333</v>
      </c>
      <c r="L548">
        <v>34168.82</v>
      </c>
      <c r="M548">
        <v>3152.13</v>
      </c>
      <c r="N548">
        <v>628252.6</v>
      </c>
      <c r="O548">
        <v>4998</v>
      </c>
      <c r="P548">
        <v>2</v>
      </c>
      <c r="Q548">
        <v>8</v>
      </c>
      <c r="R548" s="25">
        <f>Clean_Data[[#This Row],[Revenue_EUR]]/Clean_Data[[#This Row],[Units_Sold]]</f>
        <v>140.06880952380953</v>
      </c>
      <c r="S548" s="19">
        <f>Clean_Data[[#This Row],[Gross_Profit_EUR]]/Clean_Data[[#This Row],[Revenue_EUR]]</f>
        <v>0.64535212379554185</v>
      </c>
      <c r="T548" s="19">
        <f>Clean_Data[[#This Row],[Revenue_EUR]]/Clean_Data[[#This Row],[Revenue_Target_EUR]]</f>
        <v>1.1402221436413451</v>
      </c>
      <c r="U548" s="19">
        <f>Clean_Data[[#This Row],[Revenue_EUR]]/Clean_Data[[#This Row],[Market_Revenue_EUR]]</f>
        <v>8.4275035232643694E-2</v>
      </c>
      <c r="V548" s="19">
        <f>Clean_Data[[#This Row],[Returns_Units]]/Clean_Data[[#This Row],[Units_Sold]]</f>
        <v>2.1164021164021163E-2</v>
      </c>
      <c r="W548" s="21">
        <f>Clean_Data[[#This Row],[Revenue_EUR]]/Clean_Data[[#This Row],[Marketing_Spend_EUR]]</f>
        <v>16.796899239561821</v>
      </c>
    </row>
    <row r="549" spans="1:23">
      <c r="A549" s="17">
        <v>45108</v>
      </c>
      <c r="B549">
        <v>2023</v>
      </c>
      <c r="C549" s="16" t="s">
        <v>98</v>
      </c>
      <c r="D549" s="16" t="s">
        <v>88</v>
      </c>
      <c r="E549" s="16" t="s">
        <v>87</v>
      </c>
      <c r="F549" s="16" t="s">
        <v>82</v>
      </c>
      <c r="G549" s="16" t="s">
        <v>81</v>
      </c>
      <c r="H549">
        <v>98333.78</v>
      </c>
      <c r="I549">
        <v>95349.99</v>
      </c>
      <c r="J549">
        <v>855</v>
      </c>
      <c r="K549">
        <v>841</v>
      </c>
      <c r="L549">
        <v>56903.22</v>
      </c>
      <c r="M549">
        <v>3108.51</v>
      </c>
      <c r="N549">
        <v>967758.01</v>
      </c>
      <c r="O549">
        <v>9347</v>
      </c>
      <c r="P549">
        <v>4</v>
      </c>
      <c r="Q549">
        <v>8</v>
      </c>
      <c r="R549" s="25">
        <f>Clean_Data[[#This Row],[Revenue_EUR]]/Clean_Data[[#This Row],[Units_Sold]]</f>
        <v>115.01026900584795</v>
      </c>
      <c r="S549" s="19">
        <f>Clean_Data[[#This Row],[Gross_Profit_EUR]]/Clean_Data[[#This Row],[Revenue_EUR]]</f>
        <v>0.57867418500539691</v>
      </c>
      <c r="T549" s="19">
        <f>Clean_Data[[#This Row],[Revenue_EUR]]/Clean_Data[[#This Row],[Revenue_Target_EUR]]</f>
        <v>1.0312930289767204</v>
      </c>
      <c r="U549" s="19">
        <f>Clean_Data[[#This Row],[Revenue_EUR]]/Clean_Data[[#This Row],[Market_Revenue_EUR]]</f>
        <v>0.10160988489260864</v>
      </c>
      <c r="V549" s="19">
        <f>Clean_Data[[#This Row],[Returns_Units]]/Clean_Data[[#This Row],[Units_Sold]]</f>
        <v>9.3567251461988306E-3</v>
      </c>
      <c r="W549" s="21">
        <f>Clean_Data[[#This Row],[Revenue_EUR]]/Clean_Data[[#This Row],[Marketing_Spend_EUR]]</f>
        <v>31.633734490157661</v>
      </c>
    </row>
    <row r="550" spans="1:23">
      <c r="A550" s="17">
        <v>45108</v>
      </c>
      <c r="B550">
        <v>2023</v>
      </c>
      <c r="C550" s="16" t="s">
        <v>98</v>
      </c>
      <c r="D550" s="16" t="s">
        <v>88</v>
      </c>
      <c r="E550" s="16" t="s">
        <v>87</v>
      </c>
      <c r="F550" s="16" t="s">
        <v>83</v>
      </c>
      <c r="G550" s="16" t="s">
        <v>78</v>
      </c>
      <c r="H550">
        <v>18719.89</v>
      </c>
      <c r="I550">
        <v>17838.64</v>
      </c>
      <c r="J550">
        <v>260</v>
      </c>
      <c r="K550">
        <v>249</v>
      </c>
      <c r="L550">
        <v>8884.66</v>
      </c>
      <c r="M550">
        <v>360.91</v>
      </c>
      <c r="N550">
        <v>282038.49</v>
      </c>
      <c r="O550">
        <v>4172</v>
      </c>
      <c r="P550">
        <v>1</v>
      </c>
      <c r="Q550">
        <v>5</v>
      </c>
      <c r="R550" s="25">
        <f>Clean_Data[[#This Row],[Revenue_EUR]]/Clean_Data[[#This Row],[Units_Sold]]</f>
        <v>71.999576923076916</v>
      </c>
      <c r="S550" s="19">
        <f>Clean_Data[[#This Row],[Gross_Profit_EUR]]/Clean_Data[[#This Row],[Revenue_EUR]]</f>
        <v>0.47461069482780083</v>
      </c>
      <c r="T550" s="19">
        <f>Clean_Data[[#This Row],[Revenue_EUR]]/Clean_Data[[#This Row],[Revenue_Target_EUR]]</f>
        <v>1.0494011875344758</v>
      </c>
      <c r="U550" s="19">
        <f>Clean_Data[[#This Row],[Revenue_EUR]]/Clean_Data[[#This Row],[Market_Revenue_EUR]]</f>
        <v>6.6373529371824391E-2</v>
      </c>
      <c r="V550" s="19">
        <f>Clean_Data[[#This Row],[Returns_Units]]/Clean_Data[[#This Row],[Units_Sold]]</f>
        <v>1.9230769230769232E-2</v>
      </c>
      <c r="W550" s="21">
        <f>Clean_Data[[#This Row],[Revenue_EUR]]/Clean_Data[[#This Row],[Marketing_Spend_EUR]]</f>
        <v>51.868582195007058</v>
      </c>
    </row>
    <row r="551" spans="1:23">
      <c r="A551" s="17">
        <v>45108</v>
      </c>
      <c r="B551">
        <v>2023</v>
      </c>
      <c r="C551" s="16" t="s">
        <v>98</v>
      </c>
      <c r="D551" s="16" t="s">
        <v>88</v>
      </c>
      <c r="E551" s="16" t="s">
        <v>87</v>
      </c>
      <c r="F551" s="16" t="s">
        <v>83</v>
      </c>
      <c r="G551" s="16" t="s">
        <v>79</v>
      </c>
      <c r="H551">
        <v>17783.63</v>
      </c>
      <c r="I551">
        <v>16490.310000000001</v>
      </c>
      <c r="J551">
        <v>102</v>
      </c>
      <c r="K551">
        <v>95</v>
      </c>
      <c r="L551">
        <v>9734.84</v>
      </c>
      <c r="M551">
        <v>453.49</v>
      </c>
      <c r="N551">
        <v>219023.6</v>
      </c>
      <c r="O551">
        <v>1300</v>
      </c>
      <c r="P551">
        <v>1</v>
      </c>
      <c r="Q551">
        <v>2</v>
      </c>
      <c r="R551" s="25">
        <f>Clean_Data[[#This Row],[Revenue_EUR]]/Clean_Data[[#This Row],[Units_Sold]]</f>
        <v>174.34931372549022</v>
      </c>
      <c r="S551" s="19">
        <f>Clean_Data[[#This Row],[Gross_Profit_EUR]]/Clean_Data[[#This Row],[Revenue_EUR]]</f>
        <v>0.54740455126428067</v>
      </c>
      <c r="T551" s="19">
        <f>Clean_Data[[#This Row],[Revenue_EUR]]/Clean_Data[[#This Row],[Revenue_Target_EUR]]</f>
        <v>1.0784290895683586</v>
      </c>
      <c r="U551" s="19">
        <f>Clean_Data[[#This Row],[Revenue_EUR]]/Clean_Data[[#This Row],[Market_Revenue_EUR]]</f>
        <v>8.1195040169187244E-2</v>
      </c>
      <c r="V551" s="19">
        <f>Clean_Data[[#This Row],[Returns_Units]]/Clean_Data[[#This Row],[Units_Sold]]</f>
        <v>1.9607843137254902E-2</v>
      </c>
      <c r="W551" s="21">
        <f>Clean_Data[[#This Row],[Revenue_EUR]]/Clean_Data[[#This Row],[Marketing_Spend_EUR]]</f>
        <v>39.215043330613689</v>
      </c>
    </row>
    <row r="552" spans="1:23">
      <c r="A552" s="17">
        <v>45108</v>
      </c>
      <c r="B552">
        <v>2023</v>
      </c>
      <c r="C552" s="16" t="s">
        <v>98</v>
      </c>
      <c r="D552" s="16" t="s">
        <v>88</v>
      </c>
      <c r="E552" s="16" t="s">
        <v>87</v>
      </c>
      <c r="F552" s="16" t="s">
        <v>83</v>
      </c>
      <c r="G552" s="16" t="s">
        <v>80</v>
      </c>
      <c r="H552">
        <v>3779.45</v>
      </c>
      <c r="I552">
        <v>3466.58</v>
      </c>
      <c r="J552">
        <v>27</v>
      </c>
      <c r="K552">
        <v>25</v>
      </c>
      <c r="L552">
        <v>2205.1999999999998</v>
      </c>
      <c r="M552">
        <v>188.61</v>
      </c>
      <c r="N552">
        <v>64100.25</v>
      </c>
      <c r="O552">
        <v>471</v>
      </c>
      <c r="P552">
        <v>0</v>
      </c>
      <c r="Q552">
        <v>1</v>
      </c>
      <c r="R552" s="25">
        <f>Clean_Data[[#This Row],[Revenue_EUR]]/Clean_Data[[#This Row],[Units_Sold]]</f>
        <v>139.97962962962961</v>
      </c>
      <c r="S552" s="19">
        <f>Clean_Data[[#This Row],[Gross_Profit_EUR]]/Clean_Data[[#This Row],[Revenue_EUR]]</f>
        <v>0.58347113998068501</v>
      </c>
      <c r="T552" s="19">
        <f>Clean_Data[[#This Row],[Revenue_EUR]]/Clean_Data[[#This Row],[Revenue_Target_EUR]]</f>
        <v>1.0902532178689082</v>
      </c>
      <c r="U552" s="19">
        <f>Clean_Data[[#This Row],[Revenue_EUR]]/Clean_Data[[#This Row],[Market_Revenue_EUR]]</f>
        <v>5.8961548511901274E-2</v>
      </c>
      <c r="V552" s="19">
        <f>Clean_Data[[#This Row],[Returns_Units]]/Clean_Data[[#This Row],[Units_Sold]]</f>
        <v>3.7037037037037035E-2</v>
      </c>
      <c r="W552" s="21">
        <f>Clean_Data[[#This Row],[Revenue_EUR]]/Clean_Data[[#This Row],[Marketing_Spend_EUR]]</f>
        <v>20.038439107152321</v>
      </c>
    </row>
    <row r="553" spans="1:23">
      <c r="A553" s="17">
        <v>45108</v>
      </c>
      <c r="B553">
        <v>2023</v>
      </c>
      <c r="C553" s="16" t="s">
        <v>98</v>
      </c>
      <c r="D553" s="16" t="s">
        <v>88</v>
      </c>
      <c r="E553" s="16" t="s">
        <v>87</v>
      </c>
      <c r="F553" s="16" t="s">
        <v>83</v>
      </c>
      <c r="G553" s="16" t="s">
        <v>81</v>
      </c>
      <c r="H553">
        <v>7032.11</v>
      </c>
      <c r="I553">
        <v>6872.02</v>
      </c>
      <c r="J553">
        <v>61</v>
      </c>
      <c r="K553">
        <v>59</v>
      </c>
      <c r="L553">
        <v>3677.11</v>
      </c>
      <c r="M553">
        <v>218.22</v>
      </c>
      <c r="N553">
        <v>96151.27</v>
      </c>
      <c r="O553">
        <v>931</v>
      </c>
      <c r="P553">
        <v>0</v>
      </c>
      <c r="Q553">
        <v>2</v>
      </c>
      <c r="R553" s="25">
        <f>Clean_Data[[#This Row],[Revenue_EUR]]/Clean_Data[[#This Row],[Units_Sold]]</f>
        <v>115.28049180327868</v>
      </c>
      <c r="S553" s="19">
        <f>Clean_Data[[#This Row],[Gross_Profit_EUR]]/Clean_Data[[#This Row],[Revenue_EUR]]</f>
        <v>0.52290279873323942</v>
      </c>
      <c r="T553" s="19">
        <f>Clean_Data[[#This Row],[Revenue_EUR]]/Clean_Data[[#This Row],[Revenue_Target_EUR]]</f>
        <v>1.0232959159024566</v>
      </c>
      <c r="U553" s="19">
        <f>Clean_Data[[#This Row],[Revenue_EUR]]/Clean_Data[[#This Row],[Market_Revenue_EUR]]</f>
        <v>7.3135903457125423E-2</v>
      </c>
      <c r="V553" s="19">
        <f>Clean_Data[[#This Row],[Returns_Units]]/Clean_Data[[#This Row],[Units_Sold]]</f>
        <v>3.2786885245901641E-2</v>
      </c>
      <c r="W553" s="21">
        <f>Clean_Data[[#This Row],[Revenue_EUR]]/Clean_Data[[#This Row],[Marketing_Spend_EUR]]</f>
        <v>32.224864815323983</v>
      </c>
    </row>
    <row r="554" spans="1:23">
      <c r="A554" s="17">
        <v>45108</v>
      </c>
      <c r="B554">
        <v>2023</v>
      </c>
      <c r="C554" s="16" t="s">
        <v>98</v>
      </c>
      <c r="D554" s="16" t="s">
        <v>89</v>
      </c>
      <c r="E554" s="16" t="s">
        <v>85</v>
      </c>
      <c r="F554" s="16" t="s">
        <v>77</v>
      </c>
      <c r="G554" s="16" t="s">
        <v>78</v>
      </c>
      <c r="H554">
        <v>227560.79</v>
      </c>
      <c r="I554">
        <v>227280.99</v>
      </c>
      <c r="J554">
        <v>3161</v>
      </c>
      <c r="K554">
        <v>3159</v>
      </c>
      <c r="L554">
        <v>129452.41</v>
      </c>
      <c r="M554">
        <v>3762.78</v>
      </c>
      <c r="N554">
        <v>1590297.53</v>
      </c>
      <c r="O554">
        <v>23937</v>
      </c>
      <c r="P554">
        <v>10</v>
      </c>
      <c r="Q554">
        <v>28</v>
      </c>
      <c r="R554" s="25">
        <f>Clean_Data[[#This Row],[Revenue_EUR]]/Clean_Data[[#This Row],[Units_Sold]]</f>
        <v>71.990126542233469</v>
      </c>
      <c r="S554" s="19">
        <f>Clean_Data[[#This Row],[Gross_Profit_EUR]]/Clean_Data[[#This Row],[Revenue_EUR]]</f>
        <v>0.56886957546596673</v>
      </c>
      <c r="T554" s="19">
        <f>Clean_Data[[#This Row],[Revenue_EUR]]/Clean_Data[[#This Row],[Revenue_Target_EUR]]</f>
        <v>1.0012310752430285</v>
      </c>
      <c r="U554" s="19">
        <f>Clean_Data[[#This Row],[Revenue_EUR]]/Clean_Data[[#This Row],[Market_Revenue_EUR]]</f>
        <v>0.14309321727991364</v>
      </c>
      <c r="V554" s="19">
        <f>Clean_Data[[#This Row],[Returns_Units]]/Clean_Data[[#This Row],[Units_Sold]]</f>
        <v>8.8579563429294524E-3</v>
      </c>
      <c r="W554" s="21">
        <f>Clean_Data[[#This Row],[Revenue_EUR]]/Clean_Data[[#This Row],[Marketing_Spend_EUR]]</f>
        <v>60.476772492678286</v>
      </c>
    </row>
    <row r="555" spans="1:23">
      <c r="A555" s="17">
        <v>45108</v>
      </c>
      <c r="B555">
        <v>2023</v>
      </c>
      <c r="C555" s="16" t="s">
        <v>98</v>
      </c>
      <c r="D555" s="16" t="s">
        <v>89</v>
      </c>
      <c r="E555" s="16" t="s">
        <v>85</v>
      </c>
      <c r="F555" s="16" t="s">
        <v>77</v>
      </c>
      <c r="G555" s="16" t="s">
        <v>79</v>
      </c>
      <c r="H555">
        <v>208842.46</v>
      </c>
      <c r="I555">
        <v>193333.89</v>
      </c>
      <c r="J555">
        <v>1193</v>
      </c>
      <c r="K555">
        <v>1102</v>
      </c>
      <c r="L555">
        <v>135333.39000000001</v>
      </c>
      <c r="M555">
        <v>5424.29</v>
      </c>
      <c r="N555">
        <v>1259063.26</v>
      </c>
      <c r="O555">
        <v>7644</v>
      </c>
      <c r="P555">
        <v>10</v>
      </c>
      <c r="Q555">
        <v>21</v>
      </c>
      <c r="R555" s="25">
        <f>Clean_Data[[#This Row],[Revenue_EUR]]/Clean_Data[[#This Row],[Units_Sold]]</f>
        <v>175.05654652137468</v>
      </c>
      <c r="S555" s="19">
        <f>Clean_Data[[#This Row],[Gross_Profit_EUR]]/Clean_Data[[#This Row],[Revenue_EUR]]</f>
        <v>0.6480166437418905</v>
      </c>
      <c r="T555" s="19">
        <f>Clean_Data[[#This Row],[Revenue_EUR]]/Clean_Data[[#This Row],[Revenue_Target_EUR]]</f>
        <v>1.0802165104110819</v>
      </c>
      <c r="U555" s="19">
        <f>Clean_Data[[#This Row],[Revenue_EUR]]/Clean_Data[[#This Row],[Market_Revenue_EUR]]</f>
        <v>0.16587130022362814</v>
      </c>
      <c r="V555" s="19">
        <f>Clean_Data[[#This Row],[Returns_Units]]/Clean_Data[[#This Row],[Units_Sold]]</f>
        <v>1.7602682313495391E-2</v>
      </c>
      <c r="W555" s="21">
        <f>Clean_Data[[#This Row],[Revenue_EUR]]/Clean_Data[[#This Row],[Marketing_Spend_EUR]]</f>
        <v>38.501344876472309</v>
      </c>
    </row>
    <row r="556" spans="1:23">
      <c r="A556" s="17">
        <v>45108</v>
      </c>
      <c r="B556">
        <v>2023</v>
      </c>
      <c r="C556" s="16" t="s">
        <v>98</v>
      </c>
      <c r="D556" s="16" t="s">
        <v>89</v>
      </c>
      <c r="E556" s="16" t="s">
        <v>85</v>
      </c>
      <c r="F556" s="16" t="s">
        <v>77</v>
      </c>
      <c r="G556" s="16" t="s">
        <v>80</v>
      </c>
      <c r="H556">
        <v>48257.919999999998</v>
      </c>
      <c r="I556">
        <v>46882.16</v>
      </c>
      <c r="J556">
        <v>345</v>
      </c>
      <c r="K556">
        <v>339</v>
      </c>
      <c r="L556">
        <v>33252.410000000003</v>
      </c>
      <c r="M556">
        <v>2912.8</v>
      </c>
      <c r="N556">
        <v>368122.79</v>
      </c>
      <c r="O556">
        <v>2894</v>
      </c>
      <c r="P556">
        <v>3</v>
      </c>
      <c r="Q556">
        <v>8</v>
      </c>
      <c r="R556" s="25">
        <f>Clean_Data[[#This Row],[Revenue_EUR]]/Clean_Data[[#This Row],[Units_Sold]]</f>
        <v>139.87802898550723</v>
      </c>
      <c r="S556" s="19">
        <f>Clean_Data[[#This Row],[Gross_Profit_EUR]]/Clean_Data[[#This Row],[Revenue_EUR]]</f>
        <v>0.68905601401800998</v>
      </c>
      <c r="T556" s="19">
        <f>Clean_Data[[#This Row],[Revenue_EUR]]/Clean_Data[[#This Row],[Revenue_Target_EUR]]</f>
        <v>1.0293450643059108</v>
      </c>
      <c r="U556" s="19">
        <f>Clean_Data[[#This Row],[Revenue_EUR]]/Clean_Data[[#This Row],[Market_Revenue_EUR]]</f>
        <v>0.13109191093547889</v>
      </c>
      <c r="V556" s="19">
        <f>Clean_Data[[#This Row],[Returns_Units]]/Clean_Data[[#This Row],[Units_Sold]]</f>
        <v>2.318840579710145E-2</v>
      </c>
      <c r="W556" s="21">
        <f>Clean_Data[[#This Row],[Revenue_EUR]]/Clean_Data[[#This Row],[Marketing_Spend_EUR]]</f>
        <v>16.567536391101346</v>
      </c>
    </row>
    <row r="557" spans="1:23">
      <c r="A557" s="17">
        <v>45108</v>
      </c>
      <c r="B557">
        <v>2023</v>
      </c>
      <c r="C557" s="16" t="s">
        <v>98</v>
      </c>
      <c r="D557" s="16" t="s">
        <v>89</v>
      </c>
      <c r="E557" s="16" t="s">
        <v>85</v>
      </c>
      <c r="F557" s="16" t="s">
        <v>77</v>
      </c>
      <c r="G557" s="16" t="s">
        <v>81</v>
      </c>
      <c r="H557">
        <v>86082.79</v>
      </c>
      <c r="I557">
        <v>84245.91</v>
      </c>
      <c r="J557">
        <v>749</v>
      </c>
      <c r="K557">
        <v>743</v>
      </c>
      <c r="L557">
        <v>53756.58</v>
      </c>
      <c r="M557">
        <v>2838.16</v>
      </c>
      <c r="N557">
        <v>574963.31000000006</v>
      </c>
      <c r="O557">
        <v>5301</v>
      </c>
      <c r="P557">
        <v>4</v>
      </c>
      <c r="Q557">
        <v>11</v>
      </c>
      <c r="R557" s="25">
        <f>Clean_Data[[#This Row],[Revenue_EUR]]/Clean_Data[[#This Row],[Units_Sold]]</f>
        <v>114.93029372496662</v>
      </c>
      <c r="S557" s="19">
        <f>Clean_Data[[#This Row],[Gross_Profit_EUR]]/Clean_Data[[#This Row],[Revenue_EUR]]</f>
        <v>0.62447534518804515</v>
      </c>
      <c r="T557" s="19">
        <f>Clean_Data[[#This Row],[Revenue_EUR]]/Clean_Data[[#This Row],[Revenue_Target_EUR]]</f>
        <v>1.0218037884569113</v>
      </c>
      <c r="U557" s="19">
        <f>Clean_Data[[#This Row],[Revenue_EUR]]/Clean_Data[[#This Row],[Market_Revenue_EUR]]</f>
        <v>0.14971875335836643</v>
      </c>
      <c r="V557" s="19">
        <f>Clean_Data[[#This Row],[Returns_Units]]/Clean_Data[[#This Row],[Units_Sold]]</f>
        <v>1.4686248331108143E-2</v>
      </c>
      <c r="W557" s="21">
        <f>Clean_Data[[#This Row],[Revenue_EUR]]/Clean_Data[[#This Row],[Marketing_Spend_EUR]]</f>
        <v>30.33049229077994</v>
      </c>
    </row>
    <row r="558" spans="1:23">
      <c r="A558" s="17">
        <v>45108</v>
      </c>
      <c r="B558">
        <v>2023</v>
      </c>
      <c r="C558" s="16" t="s">
        <v>98</v>
      </c>
      <c r="D558" s="16" t="s">
        <v>89</v>
      </c>
      <c r="E558" s="16" t="s">
        <v>85</v>
      </c>
      <c r="F558" s="16" t="s">
        <v>82</v>
      </c>
      <c r="G558" s="16" t="s">
        <v>78</v>
      </c>
      <c r="H558">
        <v>186353.73</v>
      </c>
      <c r="I558">
        <v>189843.88</v>
      </c>
      <c r="J558">
        <v>2588</v>
      </c>
      <c r="K558">
        <v>2649</v>
      </c>
      <c r="L558">
        <v>97932.46</v>
      </c>
      <c r="M558">
        <v>3494.3</v>
      </c>
      <c r="N558">
        <v>1435538.67</v>
      </c>
      <c r="O558">
        <v>22357</v>
      </c>
      <c r="P558">
        <v>7</v>
      </c>
      <c r="Q558">
        <v>43</v>
      </c>
      <c r="R558" s="25">
        <f>Clean_Data[[#This Row],[Revenue_EUR]]/Clean_Data[[#This Row],[Units_Sold]]</f>
        <v>72.006850850077285</v>
      </c>
      <c r="S558" s="19">
        <f>Clean_Data[[#This Row],[Gross_Profit_EUR]]/Clean_Data[[#This Row],[Revenue_EUR]]</f>
        <v>0.52551918332946701</v>
      </c>
      <c r="T558" s="19">
        <f>Clean_Data[[#This Row],[Revenue_EUR]]/Clean_Data[[#This Row],[Revenue_Target_EUR]]</f>
        <v>0.98161568337098881</v>
      </c>
      <c r="U558" s="19">
        <f>Clean_Data[[#This Row],[Revenue_EUR]]/Clean_Data[[#This Row],[Market_Revenue_EUR]]</f>
        <v>0.12981449674218809</v>
      </c>
      <c r="V558" s="19">
        <f>Clean_Data[[#This Row],[Returns_Units]]/Clean_Data[[#This Row],[Units_Sold]]</f>
        <v>1.6615146831530141E-2</v>
      </c>
      <c r="W558" s="21">
        <f>Clean_Data[[#This Row],[Revenue_EUR]]/Clean_Data[[#This Row],[Marketing_Spend_EUR]]</f>
        <v>53.330775834931174</v>
      </c>
    </row>
    <row r="559" spans="1:23">
      <c r="A559" s="17">
        <v>45108</v>
      </c>
      <c r="B559">
        <v>2023</v>
      </c>
      <c r="C559" s="16" t="s">
        <v>98</v>
      </c>
      <c r="D559" s="16" t="s">
        <v>89</v>
      </c>
      <c r="E559" s="16" t="s">
        <v>85</v>
      </c>
      <c r="F559" s="16" t="s">
        <v>82</v>
      </c>
      <c r="G559" s="16" t="s">
        <v>79</v>
      </c>
      <c r="H559">
        <v>194679.75</v>
      </c>
      <c r="I559">
        <v>184388.87</v>
      </c>
      <c r="J559">
        <v>1112</v>
      </c>
      <c r="K559">
        <v>1059</v>
      </c>
      <c r="L559">
        <v>120749.71</v>
      </c>
      <c r="M559">
        <v>4783.32</v>
      </c>
      <c r="N559">
        <v>1160026.53</v>
      </c>
      <c r="O559">
        <v>7364</v>
      </c>
      <c r="P559">
        <v>10</v>
      </c>
      <c r="Q559">
        <v>9</v>
      </c>
      <c r="R559" s="25">
        <f>Clean_Data[[#This Row],[Revenue_EUR]]/Clean_Data[[#This Row],[Units_Sold]]</f>
        <v>175.07171762589928</v>
      </c>
      <c r="S559" s="19">
        <f>Clean_Data[[#This Row],[Gross_Profit_EUR]]/Clean_Data[[#This Row],[Revenue_EUR]]</f>
        <v>0.62024791998140538</v>
      </c>
      <c r="T559" s="19">
        <f>Clean_Data[[#This Row],[Revenue_EUR]]/Clean_Data[[#This Row],[Revenue_Target_EUR]]</f>
        <v>1.055810743891429</v>
      </c>
      <c r="U559" s="19">
        <f>Clean_Data[[#This Row],[Revenue_EUR]]/Clean_Data[[#This Row],[Market_Revenue_EUR]]</f>
        <v>0.16782353244972767</v>
      </c>
      <c r="V559" s="19">
        <f>Clean_Data[[#This Row],[Returns_Units]]/Clean_Data[[#This Row],[Units_Sold]]</f>
        <v>8.0935251798561151E-3</v>
      </c>
      <c r="W559" s="21">
        <f>Clean_Data[[#This Row],[Revenue_EUR]]/Clean_Data[[#This Row],[Marketing_Spend_EUR]]</f>
        <v>40.699712751812548</v>
      </c>
    </row>
    <row r="560" spans="1:23">
      <c r="A560" s="17">
        <v>45108</v>
      </c>
      <c r="B560">
        <v>2023</v>
      </c>
      <c r="C560" s="16" t="s">
        <v>98</v>
      </c>
      <c r="D560" s="16" t="s">
        <v>89</v>
      </c>
      <c r="E560" s="16" t="s">
        <v>85</v>
      </c>
      <c r="F560" s="16" t="s">
        <v>82</v>
      </c>
      <c r="G560" s="16" t="s">
        <v>80</v>
      </c>
      <c r="H560">
        <v>42248.81</v>
      </c>
      <c r="I560">
        <v>39894.480000000003</v>
      </c>
      <c r="J560">
        <v>302</v>
      </c>
      <c r="K560">
        <v>282</v>
      </c>
      <c r="L560">
        <v>26891.71</v>
      </c>
      <c r="M560">
        <v>2326.79</v>
      </c>
      <c r="N560">
        <v>336025.31</v>
      </c>
      <c r="O560">
        <v>2520</v>
      </c>
      <c r="P560">
        <v>2</v>
      </c>
      <c r="Q560">
        <v>4</v>
      </c>
      <c r="R560" s="25">
        <f>Clean_Data[[#This Row],[Revenue_EUR]]/Clean_Data[[#This Row],[Units_Sold]]</f>
        <v>139.89672185430462</v>
      </c>
      <c r="S560" s="19">
        <f>Clean_Data[[#This Row],[Gross_Profit_EUR]]/Clean_Data[[#This Row],[Revenue_EUR]]</f>
        <v>0.6365081051987026</v>
      </c>
      <c r="T560" s="19">
        <f>Clean_Data[[#This Row],[Revenue_EUR]]/Clean_Data[[#This Row],[Revenue_Target_EUR]]</f>
        <v>1.0590139287440266</v>
      </c>
      <c r="U560" s="19">
        <f>Clean_Data[[#This Row],[Revenue_EUR]]/Clean_Data[[#This Row],[Market_Revenue_EUR]]</f>
        <v>0.12573103496281277</v>
      </c>
      <c r="V560" s="19">
        <f>Clean_Data[[#This Row],[Returns_Units]]/Clean_Data[[#This Row],[Units_Sold]]</f>
        <v>1.3245033112582781E-2</v>
      </c>
      <c r="W560" s="21">
        <f>Clean_Data[[#This Row],[Revenue_EUR]]/Clean_Data[[#This Row],[Marketing_Spend_EUR]]</f>
        <v>18.157551820318979</v>
      </c>
    </row>
    <row r="561" spans="1:23">
      <c r="A561" s="17">
        <v>45108</v>
      </c>
      <c r="B561">
        <v>2023</v>
      </c>
      <c r="C561" s="16" t="s">
        <v>98</v>
      </c>
      <c r="D561" s="16" t="s">
        <v>89</v>
      </c>
      <c r="E561" s="16" t="s">
        <v>85</v>
      </c>
      <c r="F561" s="16" t="s">
        <v>82</v>
      </c>
      <c r="G561" s="16" t="s">
        <v>81</v>
      </c>
      <c r="H561">
        <v>71223.86</v>
      </c>
      <c r="I561">
        <v>68080.570000000007</v>
      </c>
      <c r="J561">
        <v>619</v>
      </c>
      <c r="K561">
        <v>580</v>
      </c>
      <c r="L561">
        <v>41048.910000000003</v>
      </c>
      <c r="M561">
        <v>2064.29</v>
      </c>
      <c r="N561">
        <v>517760.37</v>
      </c>
      <c r="O561">
        <v>4766</v>
      </c>
      <c r="P561">
        <v>4</v>
      </c>
      <c r="Q561">
        <v>12</v>
      </c>
      <c r="R561" s="25">
        <f>Clean_Data[[#This Row],[Revenue_EUR]]/Clean_Data[[#This Row],[Units_Sold]]</f>
        <v>115.06277867528271</v>
      </c>
      <c r="S561" s="19">
        <f>Clean_Data[[#This Row],[Gross_Profit_EUR]]/Clean_Data[[#This Row],[Revenue_EUR]]</f>
        <v>0.57633649734793935</v>
      </c>
      <c r="T561" s="19">
        <f>Clean_Data[[#This Row],[Revenue_EUR]]/Clean_Data[[#This Row],[Revenue_Target_EUR]]</f>
        <v>1.0461701481053991</v>
      </c>
      <c r="U561" s="19">
        <f>Clean_Data[[#This Row],[Revenue_EUR]]/Clean_Data[[#This Row],[Market_Revenue_EUR]]</f>
        <v>0.13756143599789222</v>
      </c>
      <c r="V561" s="19">
        <f>Clean_Data[[#This Row],[Returns_Units]]/Clean_Data[[#This Row],[Units_Sold]]</f>
        <v>1.9386106623586429E-2</v>
      </c>
      <c r="W561" s="21">
        <f>Clean_Data[[#This Row],[Revenue_EUR]]/Clean_Data[[#This Row],[Marketing_Spend_EUR]]</f>
        <v>34.502836326291366</v>
      </c>
    </row>
    <row r="562" spans="1:23">
      <c r="A562" s="17">
        <v>45108</v>
      </c>
      <c r="B562">
        <v>2023</v>
      </c>
      <c r="C562" s="16" t="s">
        <v>98</v>
      </c>
      <c r="D562" s="16" t="s">
        <v>89</v>
      </c>
      <c r="E562" s="16" t="s">
        <v>85</v>
      </c>
      <c r="F562" s="16" t="s">
        <v>83</v>
      </c>
      <c r="G562" s="16" t="s">
        <v>78</v>
      </c>
      <c r="H562">
        <v>19658.25</v>
      </c>
      <c r="I562">
        <v>19218.439999999999</v>
      </c>
      <c r="J562">
        <v>273</v>
      </c>
      <c r="K562">
        <v>263</v>
      </c>
      <c r="L562">
        <v>9451.4699999999993</v>
      </c>
      <c r="M562">
        <v>356.46</v>
      </c>
      <c r="N562">
        <v>199204.67</v>
      </c>
      <c r="O562">
        <v>2872</v>
      </c>
      <c r="P562">
        <v>1</v>
      </c>
      <c r="Q562">
        <v>8</v>
      </c>
      <c r="R562" s="25">
        <f>Clean_Data[[#This Row],[Revenue_EUR]]/Clean_Data[[#This Row],[Units_Sold]]</f>
        <v>72.008241758241752</v>
      </c>
      <c r="S562" s="19">
        <f>Clean_Data[[#This Row],[Gross_Profit_EUR]]/Clean_Data[[#This Row],[Revenue_EUR]]</f>
        <v>0.48078898172522982</v>
      </c>
      <c r="T562" s="19">
        <f>Clean_Data[[#This Row],[Revenue_EUR]]/Clean_Data[[#This Row],[Revenue_Target_EUR]]</f>
        <v>1.0228847918977815</v>
      </c>
      <c r="U562" s="19">
        <f>Clean_Data[[#This Row],[Revenue_EUR]]/Clean_Data[[#This Row],[Market_Revenue_EUR]]</f>
        <v>9.8683680457892872E-2</v>
      </c>
      <c r="V562" s="19">
        <f>Clean_Data[[#This Row],[Returns_Units]]/Clean_Data[[#This Row],[Units_Sold]]</f>
        <v>2.9304029304029304E-2</v>
      </c>
      <c r="W562" s="21">
        <f>Clean_Data[[#This Row],[Revenue_EUR]]/Clean_Data[[#This Row],[Marketing_Spend_EUR]]</f>
        <v>55.148544016158901</v>
      </c>
    </row>
    <row r="563" spans="1:23">
      <c r="A563" s="17">
        <v>45108</v>
      </c>
      <c r="B563">
        <v>2023</v>
      </c>
      <c r="C563" s="16" t="s">
        <v>98</v>
      </c>
      <c r="D563" s="16" t="s">
        <v>89</v>
      </c>
      <c r="E563" s="16" t="s">
        <v>85</v>
      </c>
      <c r="F563" s="16" t="s">
        <v>83</v>
      </c>
      <c r="G563" s="16" t="s">
        <v>79</v>
      </c>
      <c r="H563">
        <v>18475.47</v>
      </c>
      <c r="I563">
        <v>18004.27</v>
      </c>
      <c r="J563">
        <v>106</v>
      </c>
      <c r="K563">
        <v>104</v>
      </c>
      <c r="L563">
        <v>10186.11</v>
      </c>
      <c r="M563">
        <v>465.2</v>
      </c>
      <c r="N563">
        <v>154233.76999999999</v>
      </c>
      <c r="O563">
        <v>963</v>
      </c>
      <c r="P563">
        <v>1</v>
      </c>
      <c r="Q563">
        <v>3</v>
      </c>
      <c r="R563" s="25">
        <f>Clean_Data[[#This Row],[Revenue_EUR]]/Clean_Data[[#This Row],[Units_Sold]]</f>
        <v>174.29688679245285</v>
      </c>
      <c r="S563" s="19">
        <f>Clean_Data[[#This Row],[Gross_Profit_EUR]]/Clean_Data[[#This Row],[Revenue_EUR]]</f>
        <v>0.5513315764091522</v>
      </c>
      <c r="T563" s="19">
        <f>Clean_Data[[#This Row],[Revenue_EUR]]/Clean_Data[[#This Row],[Revenue_Target_EUR]]</f>
        <v>1.0261715692999493</v>
      </c>
      <c r="U563" s="19">
        <f>Clean_Data[[#This Row],[Revenue_EUR]]/Clean_Data[[#This Row],[Market_Revenue_EUR]]</f>
        <v>0.11978874665386188</v>
      </c>
      <c r="V563" s="19">
        <f>Clean_Data[[#This Row],[Returns_Units]]/Clean_Data[[#This Row],[Units_Sold]]</f>
        <v>2.8301886792452831E-2</v>
      </c>
      <c r="W563" s="21">
        <f>Clean_Data[[#This Row],[Revenue_EUR]]/Clean_Data[[#This Row],[Marketing_Spend_EUR]]</f>
        <v>39.715111779879628</v>
      </c>
    </row>
    <row r="564" spans="1:23">
      <c r="A564" s="17">
        <v>45108</v>
      </c>
      <c r="B564">
        <v>2023</v>
      </c>
      <c r="C564" s="16" t="s">
        <v>98</v>
      </c>
      <c r="D564" s="16" t="s">
        <v>89</v>
      </c>
      <c r="E564" s="16" t="s">
        <v>85</v>
      </c>
      <c r="F564" s="16" t="s">
        <v>83</v>
      </c>
      <c r="G564" s="16" t="s">
        <v>80</v>
      </c>
      <c r="H564">
        <v>4197.83</v>
      </c>
      <c r="I564">
        <v>3900.36</v>
      </c>
      <c r="J564">
        <v>30</v>
      </c>
      <c r="K564">
        <v>28</v>
      </c>
      <c r="L564">
        <v>2403.81</v>
      </c>
      <c r="M564">
        <v>253.21</v>
      </c>
      <c r="N564">
        <v>49284.53</v>
      </c>
      <c r="O564">
        <v>375</v>
      </c>
      <c r="P564">
        <v>0</v>
      </c>
      <c r="Q564">
        <v>1</v>
      </c>
      <c r="R564" s="25">
        <f>Clean_Data[[#This Row],[Revenue_EUR]]/Clean_Data[[#This Row],[Units_Sold]]</f>
        <v>139.92766666666665</v>
      </c>
      <c r="S564" s="19">
        <f>Clean_Data[[#This Row],[Gross_Profit_EUR]]/Clean_Data[[#This Row],[Revenue_EUR]]</f>
        <v>0.57263157393224595</v>
      </c>
      <c r="T564" s="19">
        <f>Clean_Data[[#This Row],[Revenue_EUR]]/Clean_Data[[#This Row],[Revenue_Target_EUR]]</f>
        <v>1.0762673189141514</v>
      </c>
      <c r="U564" s="19">
        <f>Clean_Data[[#This Row],[Revenue_EUR]]/Clean_Data[[#This Row],[Market_Revenue_EUR]]</f>
        <v>8.5175408997508958E-2</v>
      </c>
      <c r="V564" s="19">
        <f>Clean_Data[[#This Row],[Returns_Units]]/Clean_Data[[#This Row],[Units_Sold]]</f>
        <v>3.3333333333333333E-2</v>
      </c>
      <c r="W564" s="21">
        <f>Clean_Data[[#This Row],[Revenue_EUR]]/Clean_Data[[#This Row],[Marketing_Spend_EUR]]</f>
        <v>16.578452667746138</v>
      </c>
    </row>
    <row r="565" spans="1:23">
      <c r="A565" s="17">
        <v>45108</v>
      </c>
      <c r="B565">
        <v>2023</v>
      </c>
      <c r="C565" s="16" t="s">
        <v>98</v>
      </c>
      <c r="D565" s="16" t="s">
        <v>89</v>
      </c>
      <c r="E565" s="16" t="s">
        <v>85</v>
      </c>
      <c r="F565" s="16" t="s">
        <v>83</v>
      </c>
      <c r="G565" s="16" t="s">
        <v>81</v>
      </c>
      <c r="H565">
        <v>7930.05</v>
      </c>
      <c r="I565">
        <v>7807.13</v>
      </c>
      <c r="J565">
        <v>69</v>
      </c>
      <c r="K565">
        <v>67</v>
      </c>
      <c r="L565">
        <v>4212.8500000000004</v>
      </c>
      <c r="M565">
        <v>229.08</v>
      </c>
      <c r="N565">
        <v>73328.179999999993</v>
      </c>
      <c r="O565">
        <v>689</v>
      </c>
      <c r="P565">
        <v>0</v>
      </c>
      <c r="Q565">
        <v>1</v>
      </c>
      <c r="R565" s="25">
        <f>Clean_Data[[#This Row],[Revenue_EUR]]/Clean_Data[[#This Row],[Units_Sold]]</f>
        <v>114.92826086956522</v>
      </c>
      <c r="S565" s="19">
        <f>Clean_Data[[#This Row],[Gross_Profit_EUR]]/Clean_Data[[#This Row],[Revenue_EUR]]</f>
        <v>0.5312513792472936</v>
      </c>
      <c r="T565" s="19">
        <f>Clean_Data[[#This Row],[Revenue_EUR]]/Clean_Data[[#This Row],[Revenue_Target_EUR]]</f>
        <v>1.0157445821960183</v>
      </c>
      <c r="U565" s="19">
        <f>Clean_Data[[#This Row],[Revenue_EUR]]/Clean_Data[[#This Row],[Market_Revenue_EUR]]</f>
        <v>0.10814464507369474</v>
      </c>
      <c r="V565" s="19">
        <f>Clean_Data[[#This Row],[Returns_Units]]/Clean_Data[[#This Row],[Units_Sold]]</f>
        <v>1.4492753623188406E-2</v>
      </c>
      <c r="W565" s="21">
        <f>Clean_Data[[#This Row],[Revenue_EUR]]/Clean_Data[[#This Row],[Marketing_Spend_EUR]]</f>
        <v>34.616946045049765</v>
      </c>
    </row>
    <row r="566" spans="1:23">
      <c r="A566" s="17">
        <v>45108</v>
      </c>
      <c r="B566">
        <v>2023</v>
      </c>
      <c r="C566" s="16" t="s">
        <v>98</v>
      </c>
      <c r="D566" s="16" t="s">
        <v>90</v>
      </c>
      <c r="E566" s="16" t="s">
        <v>91</v>
      </c>
      <c r="F566" s="16" t="s">
        <v>77</v>
      </c>
      <c r="G566" s="16" t="s">
        <v>78</v>
      </c>
      <c r="H566">
        <v>178190.26</v>
      </c>
      <c r="I566">
        <v>178969.06</v>
      </c>
      <c r="J566">
        <v>2475</v>
      </c>
      <c r="K566">
        <v>2485</v>
      </c>
      <c r="L566">
        <v>99478.18</v>
      </c>
      <c r="M566">
        <v>2958.68</v>
      </c>
      <c r="N566">
        <v>2066935.99</v>
      </c>
      <c r="O566">
        <v>32530</v>
      </c>
      <c r="P566">
        <v>10</v>
      </c>
      <c r="Q566">
        <v>35</v>
      </c>
      <c r="R566" s="25">
        <f>Clean_Data[[#This Row],[Revenue_EUR]]/Clean_Data[[#This Row],[Units_Sold]]</f>
        <v>71.996064646464646</v>
      </c>
      <c r="S566" s="19">
        <f>Clean_Data[[#This Row],[Gross_Profit_EUR]]/Clean_Data[[#This Row],[Revenue_EUR]]</f>
        <v>0.55826945872350142</v>
      </c>
      <c r="T566" s="19">
        <f>Clean_Data[[#This Row],[Revenue_EUR]]/Clean_Data[[#This Row],[Revenue_Target_EUR]]</f>
        <v>0.99564840984246106</v>
      </c>
      <c r="U566" s="19">
        <f>Clean_Data[[#This Row],[Revenue_EUR]]/Clean_Data[[#This Row],[Market_Revenue_EUR]]</f>
        <v>8.6209858874246037E-2</v>
      </c>
      <c r="V566" s="19">
        <f>Clean_Data[[#This Row],[Returns_Units]]/Clean_Data[[#This Row],[Units_Sold]]</f>
        <v>1.4141414141414142E-2</v>
      </c>
      <c r="W566" s="21">
        <f>Clean_Data[[#This Row],[Revenue_EUR]]/Clean_Data[[#This Row],[Marketing_Spend_EUR]]</f>
        <v>60.226269823029192</v>
      </c>
    </row>
    <row r="567" spans="1:23">
      <c r="A567" s="17">
        <v>45108</v>
      </c>
      <c r="B567">
        <v>2023</v>
      </c>
      <c r="C567" s="16" t="s">
        <v>98</v>
      </c>
      <c r="D567" s="16" t="s">
        <v>90</v>
      </c>
      <c r="E567" s="16" t="s">
        <v>91</v>
      </c>
      <c r="F567" s="16" t="s">
        <v>77</v>
      </c>
      <c r="G567" s="16" t="s">
        <v>79</v>
      </c>
      <c r="H567">
        <v>167647.5</v>
      </c>
      <c r="I567">
        <v>156259.29</v>
      </c>
      <c r="J567">
        <v>958</v>
      </c>
      <c r="K567">
        <v>888</v>
      </c>
      <c r="L567">
        <v>108821.81</v>
      </c>
      <c r="M567">
        <v>4546.3</v>
      </c>
      <c r="N567">
        <v>1565325.96</v>
      </c>
      <c r="O567">
        <v>9248</v>
      </c>
      <c r="P567">
        <v>9</v>
      </c>
      <c r="Q567">
        <v>10</v>
      </c>
      <c r="R567" s="25">
        <f>Clean_Data[[#This Row],[Revenue_EUR]]/Clean_Data[[#This Row],[Units_Sold]]</f>
        <v>174.99739039665971</v>
      </c>
      <c r="S567" s="19">
        <f>Clean_Data[[#This Row],[Gross_Profit_EUR]]/Clean_Data[[#This Row],[Revenue_EUR]]</f>
        <v>0.6491108426907648</v>
      </c>
      <c r="T567" s="19">
        <f>Clean_Data[[#This Row],[Revenue_EUR]]/Clean_Data[[#This Row],[Revenue_Target_EUR]]</f>
        <v>1.0728802108341846</v>
      </c>
      <c r="U567" s="19">
        <f>Clean_Data[[#This Row],[Revenue_EUR]]/Clean_Data[[#This Row],[Market_Revenue_EUR]]</f>
        <v>0.10710069613871349</v>
      </c>
      <c r="V567" s="19">
        <f>Clean_Data[[#This Row],[Returns_Units]]/Clean_Data[[#This Row],[Units_Sold]]</f>
        <v>1.0438413361169102E-2</v>
      </c>
      <c r="W567" s="21">
        <f>Clean_Data[[#This Row],[Revenue_EUR]]/Clean_Data[[#This Row],[Marketing_Spend_EUR]]</f>
        <v>36.875591140047952</v>
      </c>
    </row>
    <row r="568" spans="1:23">
      <c r="A568" s="17">
        <v>45108</v>
      </c>
      <c r="B568">
        <v>2023</v>
      </c>
      <c r="C568" s="16" t="s">
        <v>98</v>
      </c>
      <c r="D568" s="16" t="s">
        <v>90</v>
      </c>
      <c r="E568" s="16" t="s">
        <v>91</v>
      </c>
      <c r="F568" s="16" t="s">
        <v>77</v>
      </c>
      <c r="G568" s="16" t="s">
        <v>80</v>
      </c>
      <c r="H568">
        <v>46138.22</v>
      </c>
      <c r="I568">
        <v>43069.06</v>
      </c>
      <c r="J568">
        <v>330</v>
      </c>
      <c r="K568">
        <v>304</v>
      </c>
      <c r="L568">
        <v>31837.17</v>
      </c>
      <c r="M568">
        <v>2351.1999999999998</v>
      </c>
      <c r="N568">
        <v>487241.26</v>
      </c>
      <c r="O568">
        <v>3953</v>
      </c>
      <c r="P568">
        <v>2</v>
      </c>
      <c r="Q568">
        <v>5</v>
      </c>
      <c r="R568" s="25">
        <f>Clean_Data[[#This Row],[Revenue_EUR]]/Clean_Data[[#This Row],[Units_Sold]]</f>
        <v>139.81278787878787</v>
      </c>
      <c r="S568" s="19">
        <f>Clean_Data[[#This Row],[Gross_Profit_EUR]]/Clean_Data[[#This Row],[Revenue_EUR]]</f>
        <v>0.69003897419536331</v>
      </c>
      <c r="T568" s="19">
        <f>Clean_Data[[#This Row],[Revenue_EUR]]/Clean_Data[[#This Row],[Revenue_Target_EUR]]</f>
        <v>1.0712613648869977</v>
      </c>
      <c r="U568" s="19">
        <f>Clean_Data[[#This Row],[Revenue_EUR]]/Clean_Data[[#This Row],[Market_Revenue_EUR]]</f>
        <v>9.4692760625403521E-2</v>
      </c>
      <c r="V568" s="19">
        <f>Clean_Data[[#This Row],[Returns_Units]]/Clean_Data[[#This Row],[Units_Sold]]</f>
        <v>1.5151515151515152E-2</v>
      </c>
      <c r="W568" s="21">
        <f>Clean_Data[[#This Row],[Revenue_EUR]]/Clean_Data[[#This Row],[Marketing_Spend_EUR]]</f>
        <v>19.623264715889761</v>
      </c>
    </row>
    <row r="569" spans="1:23">
      <c r="A569" s="17">
        <v>45108</v>
      </c>
      <c r="B569">
        <v>2023</v>
      </c>
      <c r="C569" s="16" t="s">
        <v>98</v>
      </c>
      <c r="D569" s="16" t="s">
        <v>90</v>
      </c>
      <c r="E569" s="16" t="s">
        <v>91</v>
      </c>
      <c r="F569" s="16" t="s">
        <v>77</v>
      </c>
      <c r="G569" s="16" t="s">
        <v>81</v>
      </c>
      <c r="H569">
        <v>72648.12</v>
      </c>
      <c r="I569">
        <v>67076.44</v>
      </c>
      <c r="J569">
        <v>632</v>
      </c>
      <c r="K569">
        <v>590</v>
      </c>
      <c r="L569">
        <v>45460.65</v>
      </c>
      <c r="M569">
        <v>1999.45</v>
      </c>
      <c r="N569">
        <v>737143.23</v>
      </c>
      <c r="O569">
        <v>7034</v>
      </c>
      <c r="P569">
        <v>3</v>
      </c>
      <c r="Q569">
        <v>11</v>
      </c>
      <c r="R569" s="25">
        <f>Clean_Data[[#This Row],[Revenue_EUR]]/Clean_Data[[#This Row],[Units_Sold]]</f>
        <v>114.94955696202531</v>
      </c>
      <c r="S569" s="19">
        <f>Clean_Data[[#This Row],[Gross_Profit_EUR]]/Clean_Data[[#This Row],[Revenue_EUR]]</f>
        <v>0.6257649888255884</v>
      </c>
      <c r="T569" s="19">
        <f>Clean_Data[[#This Row],[Revenue_EUR]]/Clean_Data[[#This Row],[Revenue_Target_EUR]]</f>
        <v>1.0830646349150312</v>
      </c>
      <c r="U569" s="19">
        <f>Clean_Data[[#This Row],[Revenue_EUR]]/Clean_Data[[#This Row],[Market_Revenue_EUR]]</f>
        <v>9.8553601313003988E-2</v>
      </c>
      <c r="V569" s="19">
        <f>Clean_Data[[#This Row],[Returns_Units]]/Clean_Data[[#This Row],[Units_Sold]]</f>
        <v>1.740506329113924E-2</v>
      </c>
      <c r="W569" s="21">
        <f>Clean_Data[[#This Row],[Revenue_EUR]]/Clean_Data[[#This Row],[Marketing_Spend_EUR]]</f>
        <v>36.334051864262669</v>
      </c>
    </row>
    <row r="570" spans="1:23">
      <c r="A570" s="17">
        <v>45108</v>
      </c>
      <c r="B570">
        <v>2023</v>
      </c>
      <c r="C570" s="16" t="s">
        <v>98</v>
      </c>
      <c r="D570" s="16" t="s">
        <v>90</v>
      </c>
      <c r="E570" s="16" t="s">
        <v>91</v>
      </c>
      <c r="F570" s="16" t="s">
        <v>82</v>
      </c>
      <c r="G570" s="16" t="s">
        <v>78</v>
      </c>
      <c r="H570">
        <v>150102.68</v>
      </c>
      <c r="I570">
        <v>144429.46</v>
      </c>
      <c r="J570">
        <v>2085</v>
      </c>
      <c r="K570">
        <v>2018</v>
      </c>
      <c r="L570">
        <v>79548.72</v>
      </c>
      <c r="M570">
        <v>2605.06</v>
      </c>
      <c r="N570">
        <v>1806640.69</v>
      </c>
      <c r="O570">
        <v>28138</v>
      </c>
      <c r="P570">
        <v>6</v>
      </c>
      <c r="Q570">
        <v>30</v>
      </c>
      <c r="R570" s="25">
        <f>Clean_Data[[#This Row],[Revenue_EUR]]/Clean_Data[[#This Row],[Units_Sold]]</f>
        <v>71.991693045563551</v>
      </c>
      <c r="S570" s="19">
        <f>Clean_Data[[#This Row],[Gross_Profit_EUR]]/Clean_Data[[#This Row],[Revenue_EUR]]</f>
        <v>0.52996202332963016</v>
      </c>
      <c r="T570" s="19">
        <f>Clean_Data[[#This Row],[Revenue_EUR]]/Clean_Data[[#This Row],[Revenue_Target_EUR]]</f>
        <v>1.0392802133304382</v>
      </c>
      <c r="U570" s="19">
        <f>Clean_Data[[#This Row],[Revenue_EUR]]/Clean_Data[[#This Row],[Market_Revenue_EUR]]</f>
        <v>8.3083858805372085E-2</v>
      </c>
      <c r="V570" s="19">
        <f>Clean_Data[[#This Row],[Returns_Units]]/Clean_Data[[#This Row],[Units_Sold]]</f>
        <v>1.4388489208633094E-2</v>
      </c>
      <c r="W570" s="21">
        <f>Clean_Data[[#This Row],[Revenue_EUR]]/Clean_Data[[#This Row],[Marketing_Spend_EUR]]</f>
        <v>57.619663270711612</v>
      </c>
    </row>
    <row r="571" spans="1:23">
      <c r="A571" s="17">
        <v>45108</v>
      </c>
      <c r="B571">
        <v>2023</v>
      </c>
      <c r="C571" s="16" t="s">
        <v>98</v>
      </c>
      <c r="D571" s="16" t="s">
        <v>90</v>
      </c>
      <c r="E571" s="16" t="s">
        <v>91</v>
      </c>
      <c r="F571" s="16" t="s">
        <v>82</v>
      </c>
      <c r="G571" s="16" t="s">
        <v>79</v>
      </c>
      <c r="H571">
        <v>136060.49</v>
      </c>
      <c r="I571">
        <v>132178.16</v>
      </c>
      <c r="J571">
        <v>777</v>
      </c>
      <c r="K571">
        <v>757</v>
      </c>
      <c r="L571">
        <v>81937.42</v>
      </c>
      <c r="M571">
        <v>3485.15</v>
      </c>
      <c r="N571">
        <v>1371172.34</v>
      </c>
      <c r="O571">
        <v>8763</v>
      </c>
      <c r="P571">
        <v>6</v>
      </c>
      <c r="Q571">
        <v>10</v>
      </c>
      <c r="R571" s="25">
        <f>Clean_Data[[#This Row],[Revenue_EUR]]/Clean_Data[[#This Row],[Units_Sold]]</f>
        <v>175.11002574002572</v>
      </c>
      <c r="S571" s="19">
        <f>Clean_Data[[#This Row],[Gross_Profit_EUR]]/Clean_Data[[#This Row],[Revenue_EUR]]</f>
        <v>0.60221317738896873</v>
      </c>
      <c r="T571" s="19">
        <f>Clean_Data[[#This Row],[Revenue_EUR]]/Clean_Data[[#This Row],[Revenue_Target_EUR]]</f>
        <v>1.0293719476803127</v>
      </c>
      <c r="U571" s="19">
        <f>Clean_Data[[#This Row],[Revenue_EUR]]/Clean_Data[[#This Row],[Market_Revenue_EUR]]</f>
        <v>9.9229313508468225E-2</v>
      </c>
      <c r="V571" s="19">
        <f>Clean_Data[[#This Row],[Returns_Units]]/Clean_Data[[#This Row],[Units_Sold]]</f>
        <v>1.2870012870012869E-2</v>
      </c>
      <c r="W571" s="21">
        <f>Clean_Data[[#This Row],[Revenue_EUR]]/Clean_Data[[#This Row],[Marketing_Spend_EUR]]</f>
        <v>39.040067142016838</v>
      </c>
    </row>
    <row r="572" spans="1:23">
      <c r="A572" s="17">
        <v>45108</v>
      </c>
      <c r="B572">
        <v>2023</v>
      </c>
      <c r="C572" s="16" t="s">
        <v>98</v>
      </c>
      <c r="D572" s="16" t="s">
        <v>90</v>
      </c>
      <c r="E572" s="16" t="s">
        <v>91</v>
      </c>
      <c r="F572" s="16" t="s">
        <v>82</v>
      </c>
      <c r="G572" s="16" t="s">
        <v>80</v>
      </c>
      <c r="H572">
        <v>36258.81</v>
      </c>
      <c r="I572">
        <v>32082.69</v>
      </c>
      <c r="J572">
        <v>259</v>
      </c>
      <c r="K572">
        <v>233</v>
      </c>
      <c r="L572">
        <v>23035.19</v>
      </c>
      <c r="M572">
        <v>1823.23</v>
      </c>
      <c r="N572">
        <v>434488.9</v>
      </c>
      <c r="O572">
        <v>3348</v>
      </c>
      <c r="P572">
        <v>2</v>
      </c>
      <c r="Q572">
        <v>3</v>
      </c>
      <c r="R572" s="25">
        <f>Clean_Data[[#This Row],[Revenue_EUR]]/Clean_Data[[#This Row],[Units_Sold]]</f>
        <v>139.99540540540539</v>
      </c>
      <c r="S572" s="19">
        <f>Clean_Data[[#This Row],[Gross_Profit_EUR]]/Clean_Data[[#This Row],[Revenue_EUR]]</f>
        <v>0.63529911764892455</v>
      </c>
      <c r="T572" s="19">
        <f>Clean_Data[[#This Row],[Revenue_EUR]]/Clean_Data[[#This Row],[Revenue_Target_EUR]]</f>
        <v>1.1301673893305082</v>
      </c>
      <c r="U572" s="19">
        <f>Clean_Data[[#This Row],[Revenue_EUR]]/Clean_Data[[#This Row],[Market_Revenue_EUR]]</f>
        <v>8.3451637084399621E-2</v>
      </c>
      <c r="V572" s="19">
        <f>Clean_Data[[#This Row],[Returns_Units]]/Clean_Data[[#This Row],[Units_Sold]]</f>
        <v>1.1583011583011582E-2</v>
      </c>
      <c r="W572" s="21">
        <f>Clean_Data[[#This Row],[Revenue_EUR]]/Clean_Data[[#This Row],[Marketing_Spend_EUR]]</f>
        <v>19.887128886646224</v>
      </c>
    </row>
    <row r="573" spans="1:23">
      <c r="A573" s="17">
        <v>45108</v>
      </c>
      <c r="B573">
        <v>2023</v>
      </c>
      <c r="C573" s="16" t="s">
        <v>98</v>
      </c>
      <c r="D573" s="16" t="s">
        <v>90</v>
      </c>
      <c r="E573" s="16" t="s">
        <v>91</v>
      </c>
      <c r="F573" s="16" t="s">
        <v>82</v>
      </c>
      <c r="G573" s="16" t="s">
        <v>81</v>
      </c>
      <c r="H573">
        <v>56870.400000000001</v>
      </c>
      <c r="I573">
        <v>53075.35</v>
      </c>
      <c r="J573">
        <v>495</v>
      </c>
      <c r="K573">
        <v>468</v>
      </c>
      <c r="L573">
        <v>32655.52</v>
      </c>
      <c r="M573">
        <v>1681.02</v>
      </c>
      <c r="N573">
        <v>650252.93999999994</v>
      </c>
      <c r="O573">
        <v>5952</v>
      </c>
      <c r="P573">
        <v>3</v>
      </c>
      <c r="Q573">
        <v>10</v>
      </c>
      <c r="R573" s="25">
        <f>Clean_Data[[#This Row],[Revenue_EUR]]/Clean_Data[[#This Row],[Units_Sold]]</f>
        <v>114.88969696969697</v>
      </c>
      <c r="S573" s="19">
        <f>Clean_Data[[#This Row],[Gross_Profit_EUR]]/Clean_Data[[#This Row],[Revenue_EUR]]</f>
        <v>0.57420943056493357</v>
      </c>
      <c r="T573" s="19">
        <f>Clean_Data[[#This Row],[Revenue_EUR]]/Clean_Data[[#This Row],[Revenue_Target_EUR]]</f>
        <v>1.0715030612139158</v>
      </c>
      <c r="U573" s="19">
        <f>Clean_Data[[#This Row],[Revenue_EUR]]/Clean_Data[[#This Row],[Market_Revenue_EUR]]</f>
        <v>8.7458889459231054E-2</v>
      </c>
      <c r="V573" s="19">
        <f>Clean_Data[[#This Row],[Returns_Units]]/Clean_Data[[#This Row],[Units_Sold]]</f>
        <v>2.0202020202020204E-2</v>
      </c>
      <c r="W573" s="21">
        <f>Clean_Data[[#This Row],[Revenue_EUR]]/Clean_Data[[#This Row],[Marketing_Spend_EUR]]</f>
        <v>33.830888389192275</v>
      </c>
    </row>
    <row r="574" spans="1:23">
      <c r="A574" s="17">
        <v>45108</v>
      </c>
      <c r="B574">
        <v>2023</v>
      </c>
      <c r="C574" s="16" t="s">
        <v>98</v>
      </c>
      <c r="D574" s="16" t="s">
        <v>90</v>
      </c>
      <c r="E574" s="16" t="s">
        <v>91</v>
      </c>
      <c r="F574" s="16" t="s">
        <v>83</v>
      </c>
      <c r="G574" s="16" t="s">
        <v>78</v>
      </c>
      <c r="H574">
        <v>12045.66</v>
      </c>
      <c r="I574">
        <v>11757.41</v>
      </c>
      <c r="J574">
        <v>167</v>
      </c>
      <c r="K574">
        <v>164</v>
      </c>
      <c r="L574">
        <v>5778.61</v>
      </c>
      <c r="M574">
        <v>226.05</v>
      </c>
      <c r="N574">
        <v>201356.39</v>
      </c>
      <c r="O574">
        <v>3018</v>
      </c>
      <c r="P574">
        <v>1</v>
      </c>
      <c r="Q574">
        <v>5</v>
      </c>
      <c r="R574" s="25">
        <f>Clean_Data[[#This Row],[Revenue_EUR]]/Clean_Data[[#This Row],[Units_Sold]]</f>
        <v>72.129700598802401</v>
      </c>
      <c r="S574" s="19">
        <f>Clean_Data[[#This Row],[Gross_Profit_EUR]]/Clean_Data[[#This Row],[Revenue_EUR]]</f>
        <v>0.479725477889962</v>
      </c>
      <c r="T574" s="19">
        <f>Clean_Data[[#This Row],[Revenue_EUR]]/Clean_Data[[#This Row],[Revenue_Target_EUR]]</f>
        <v>1.0245164538788729</v>
      </c>
      <c r="U574" s="19">
        <f>Clean_Data[[#This Row],[Revenue_EUR]]/Clean_Data[[#This Row],[Market_Revenue_EUR]]</f>
        <v>5.9822586211443297E-2</v>
      </c>
      <c r="V574" s="19">
        <f>Clean_Data[[#This Row],[Returns_Units]]/Clean_Data[[#This Row],[Units_Sold]]</f>
        <v>2.9940119760479042E-2</v>
      </c>
      <c r="W574" s="21">
        <f>Clean_Data[[#This Row],[Revenue_EUR]]/Clean_Data[[#This Row],[Marketing_Spend_EUR]]</f>
        <v>53.287591240875912</v>
      </c>
    </row>
    <row r="575" spans="1:23">
      <c r="A575" s="17">
        <v>45108</v>
      </c>
      <c r="B575">
        <v>2023</v>
      </c>
      <c r="C575" s="16" t="s">
        <v>98</v>
      </c>
      <c r="D575" s="16" t="s">
        <v>90</v>
      </c>
      <c r="E575" s="16" t="s">
        <v>91</v>
      </c>
      <c r="F575" s="16" t="s">
        <v>83</v>
      </c>
      <c r="G575" s="16" t="s">
        <v>79</v>
      </c>
      <c r="H575">
        <v>11592.07</v>
      </c>
      <c r="I575">
        <v>10976.14</v>
      </c>
      <c r="J575">
        <v>66</v>
      </c>
      <c r="K575">
        <v>62</v>
      </c>
      <c r="L575">
        <v>6507.56</v>
      </c>
      <c r="M575">
        <v>287.95999999999998</v>
      </c>
      <c r="N575">
        <v>152132.71</v>
      </c>
      <c r="O575">
        <v>963</v>
      </c>
      <c r="P575">
        <v>1</v>
      </c>
      <c r="Q575">
        <v>1</v>
      </c>
      <c r="R575" s="25">
        <f>Clean_Data[[#This Row],[Revenue_EUR]]/Clean_Data[[#This Row],[Units_Sold]]</f>
        <v>175.63742424242423</v>
      </c>
      <c r="S575" s="19">
        <f>Clean_Data[[#This Row],[Gross_Profit_EUR]]/Clean_Data[[#This Row],[Revenue_EUR]]</f>
        <v>0.56138032292765661</v>
      </c>
      <c r="T575" s="19">
        <f>Clean_Data[[#This Row],[Revenue_EUR]]/Clean_Data[[#This Row],[Revenue_Target_EUR]]</f>
        <v>1.0561153556714837</v>
      </c>
      <c r="U575" s="19">
        <f>Clean_Data[[#This Row],[Revenue_EUR]]/Clean_Data[[#This Row],[Market_Revenue_EUR]]</f>
        <v>7.6197091342157783E-2</v>
      </c>
      <c r="V575" s="19">
        <f>Clean_Data[[#This Row],[Returns_Units]]/Clean_Data[[#This Row],[Units_Sold]]</f>
        <v>1.5151515151515152E-2</v>
      </c>
      <c r="W575" s="21">
        <f>Clean_Data[[#This Row],[Revenue_EUR]]/Clean_Data[[#This Row],[Marketing_Spend_EUR]]</f>
        <v>40.255834143631063</v>
      </c>
    </row>
    <row r="576" spans="1:23">
      <c r="A576" s="17">
        <v>45108</v>
      </c>
      <c r="B576">
        <v>2023</v>
      </c>
      <c r="C576" s="16" t="s">
        <v>98</v>
      </c>
      <c r="D576" s="16" t="s">
        <v>90</v>
      </c>
      <c r="E576" s="16" t="s">
        <v>91</v>
      </c>
      <c r="F576" s="16" t="s">
        <v>83</v>
      </c>
      <c r="G576" s="16" t="s">
        <v>80</v>
      </c>
      <c r="H576">
        <v>2989.67</v>
      </c>
      <c r="I576">
        <v>2813.3</v>
      </c>
      <c r="J576">
        <v>21</v>
      </c>
      <c r="K576">
        <v>20</v>
      </c>
      <c r="L576">
        <v>1742.49</v>
      </c>
      <c r="M576">
        <v>178.01</v>
      </c>
      <c r="N576">
        <v>46450.42</v>
      </c>
      <c r="O576">
        <v>343</v>
      </c>
      <c r="P576">
        <v>0</v>
      </c>
      <c r="Q576">
        <v>1</v>
      </c>
      <c r="R576" s="25">
        <f>Clean_Data[[#This Row],[Revenue_EUR]]/Clean_Data[[#This Row],[Units_Sold]]</f>
        <v>142.36523809523811</v>
      </c>
      <c r="S576" s="19">
        <f>Clean_Data[[#This Row],[Gross_Profit_EUR]]/Clean_Data[[#This Row],[Revenue_EUR]]</f>
        <v>0.58283690173162928</v>
      </c>
      <c r="T576" s="19">
        <f>Clean_Data[[#This Row],[Revenue_EUR]]/Clean_Data[[#This Row],[Revenue_Target_EUR]]</f>
        <v>1.062691501084136</v>
      </c>
      <c r="U576" s="19">
        <f>Clean_Data[[#This Row],[Revenue_EUR]]/Clean_Data[[#This Row],[Market_Revenue_EUR]]</f>
        <v>6.4362604256323203E-2</v>
      </c>
      <c r="V576" s="19">
        <f>Clean_Data[[#This Row],[Returns_Units]]/Clean_Data[[#This Row],[Units_Sold]]</f>
        <v>4.7619047619047616E-2</v>
      </c>
      <c r="W576" s="21">
        <f>Clean_Data[[#This Row],[Revenue_EUR]]/Clean_Data[[#This Row],[Marketing_Spend_EUR]]</f>
        <v>16.794955339587666</v>
      </c>
    </row>
    <row r="577" spans="1:23">
      <c r="A577" s="17">
        <v>45108</v>
      </c>
      <c r="B577">
        <v>2023</v>
      </c>
      <c r="C577" s="16" t="s">
        <v>98</v>
      </c>
      <c r="D577" s="16" t="s">
        <v>90</v>
      </c>
      <c r="E577" s="16" t="s">
        <v>91</v>
      </c>
      <c r="F577" s="16" t="s">
        <v>83</v>
      </c>
      <c r="G577" s="16" t="s">
        <v>81</v>
      </c>
      <c r="H577">
        <v>4427.2700000000004</v>
      </c>
      <c r="I577">
        <v>4266.72</v>
      </c>
      <c r="J577">
        <v>38</v>
      </c>
      <c r="K577">
        <v>37</v>
      </c>
      <c r="L577">
        <v>2335.87</v>
      </c>
      <c r="M577">
        <v>128.87</v>
      </c>
      <c r="N577">
        <v>70983.710000000006</v>
      </c>
      <c r="O577">
        <v>691</v>
      </c>
      <c r="P577">
        <v>0</v>
      </c>
      <c r="Q577">
        <v>1</v>
      </c>
      <c r="R577" s="25">
        <f>Clean_Data[[#This Row],[Revenue_EUR]]/Clean_Data[[#This Row],[Units_Sold]]</f>
        <v>116.50710526315791</v>
      </c>
      <c r="S577" s="19">
        <f>Clean_Data[[#This Row],[Gross_Profit_EUR]]/Clean_Data[[#This Row],[Revenue_EUR]]</f>
        <v>0.52760956526256575</v>
      </c>
      <c r="T577" s="19">
        <f>Clean_Data[[#This Row],[Revenue_EUR]]/Clean_Data[[#This Row],[Revenue_Target_EUR]]</f>
        <v>1.0376284358945513</v>
      </c>
      <c r="U577" s="19">
        <f>Clean_Data[[#This Row],[Revenue_EUR]]/Clean_Data[[#This Row],[Market_Revenue_EUR]]</f>
        <v>6.2370225506669069E-2</v>
      </c>
      <c r="V577" s="19">
        <f>Clean_Data[[#This Row],[Returns_Units]]/Clean_Data[[#This Row],[Units_Sold]]</f>
        <v>2.6315789473684209E-2</v>
      </c>
      <c r="W577" s="21">
        <f>Clean_Data[[#This Row],[Revenue_EUR]]/Clean_Data[[#This Row],[Marketing_Spend_EUR]]</f>
        <v>34.354543338247851</v>
      </c>
    </row>
    <row r="578" spans="1:23">
      <c r="A578" s="17">
        <v>45108</v>
      </c>
      <c r="B578">
        <v>2023</v>
      </c>
      <c r="C578" s="16" t="s">
        <v>98</v>
      </c>
      <c r="D578" s="16" t="s">
        <v>92</v>
      </c>
      <c r="E578" s="16" t="s">
        <v>76</v>
      </c>
      <c r="F578" s="16" t="s">
        <v>77</v>
      </c>
      <c r="G578" s="16" t="s">
        <v>78</v>
      </c>
      <c r="H578">
        <v>194168.94</v>
      </c>
      <c r="I578">
        <v>196795.91</v>
      </c>
      <c r="J578">
        <v>2697</v>
      </c>
      <c r="K578">
        <v>2783</v>
      </c>
      <c r="L578">
        <v>110016.08</v>
      </c>
      <c r="M578">
        <v>3373.32</v>
      </c>
      <c r="N578">
        <v>1228515.3999999999</v>
      </c>
      <c r="O578">
        <v>18519</v>
      </c>
      <c r="P578">
        <v>9</v>
      </c>
      <c r="Q578">
        <v>37</v>
      </c>
      <c r="R578" s="25">
        <f>Clean_Data[[#This Row],[Revenue_EUR]]/Clean_Data[[#This Row],[Units_Sold]]</f>
        <v>71.994416017797548</v>
      </c>
      <c r="S578" s="19">
        <f>Clean_Data[[#This Row],[Gross_Profit_EUR]]/Clean_Data[[#This Row],[Revenue_EUR]]</f>
        <v>0.56659978676301159</v>
      </c>
      <c r="T578" s="19">
        <f>Clean_Data[[#This Row],[Revenue_EUR]]/Clean_Data[[#This Row],[Revenue_Target_EUR]]</f>
        <v>0.98665129778357685</v>
      </c>
      <c r="U578" s="19">
        <f>Clean_Data[[#This Row],[Revenue_EUR]]/Clean_Data[[#This Row],[Market_Revenue_EUR]]</f>
        <v>0.15805169393887941</v>
      </c>
      <c r="V578" s="19">
        <f>Clean_Data[[#This Row],[Returns_Units]]/Clean_Data[[#This Row],[Units_Sold]]</f>
        <v>1.3718946978123842E-2</v>
      </c>
      <c r="W578" s="21">
        <f>Clean_Data[[#This Row],[Revenue_EUR]]/Clean_Data[[#This Row],[Marketing_Spend_EUR]]</f>
        <v>57.560189961225142</v>
      </c>
    </row>
    <row r="579" spans="1:23">
      <c r="A579" s="17">
        <v>45108</v>
      </c>
      <c r="B579">
        <v>2023</v>
      </c>
      <c r="C579" s="16" t="s">
        <v>98</v>
      </c>
      <c r="D579" s="16" t="s">
        <v>92</v>
      </c>
      <c r="E579" s="16" t="s">
        <v>76</v>
      </c>
      <c r="F579" s="16" t="s">
        <v>77</v>
      </c>
      <c r="G579" s="16" t="s">
        <v>79</v>
      </c>
      <c r="H579">
        <v>184958.54</v>
      </c>
      <c r="I579">
        <v>173790.93</v>
      </c>
      <c r="J579">
        <v>1057</v>
      </c>
      <c r="K579">
        <v>1007</v>
      </c>
      <c r="L579">
        <v>122907.69</v>
      </c>
      <c r="M579">
        <v>4516.5200000000004</v>
      </c>
      <c r="N579">
        <v>1006570.3</v>
      </c>
      <c r="O579">
        <v>6228</v>
      </c>
      <c r="P579">
        <v>9</v>
      </c>
      <c r="Q579">
        <v>20</v>
      </c>
      <c r="R579" s="25">
        <f>Clean_Data[[#This Row],[Revenue_EUR]]/Clean_Data[[#This Row],[Units_Sold]]</f>
        <v>174.98442762535478</v>
      </c>
      <c r="S579" s="19">
        <f>Clean_Data[[#This Row],[Gross_Profit_EUR]]/Clean_Data[[#This Row],[Revenue_EUR]]</f>
        <v>0.66451481504990251</v>
      </c>
      <c r="T579" s="19">
        <f>Clean_Data[[#This Row],[Revenue_EUR]]/Clean_Data[[#This Row],[Revenue_Target_EUR]]</f>
        <v>1.0642588770311547</v>
      </c>
      <c r="U579" s="19">
        <f>Clean_Data[[#This Row],[Revenue_EUR]]/Clean_Data[[#This Row],[Market_Revenue_EUR]]</f>
        <v>0.18375123923286829</v>
      </c>
      <c r="V579" s="19">
        <f>Clean_Data[[#This Row],[Returns_Units]]/Clean_Data[[#This Row],[Units_Sold]]</f>
        <v>1.8921475875118259E-2</v>
      </c>
      <c r="W579" s="21">
        <f>Clean_Data[[#This Row],[Revenue_EUR]]/Clean_Data[[#This Row],[Marketing_Spend_EUR]]</f>
        <v>40.951560050658472</v>
      </c>
    </row>
    <row r="580" spans="1:23">
      <c r="A580" s="17">
        <v>45108</v>
      </c>
      <c r="B580">
        <v>2023</v>
      </c>
      <c r="C580" s="16" t="s">
        <v>98</v>
      </c>
      <c r="D580" s="16" t="s">
        <v>92</v>
      </c>
      <c r="E580" s="16" t="s">
        <v>76</v>
      </c>
      <c r="F580" s="16" t="s">
        <v>77</v>
      </c>
      <c r="G580" s="16" t="s">
        <v>80</v>
      </c>
      <c r="H580">
        <v>42573.04</v>
      </c>
      <c r="I580">
        <v>40033.25</v>
      </c>
      <c r="J580">
        <v>304</v>
      </c>
      <c r="K580">
        <v>283</v>
      </c>
      <c r="L580">
        <v>28990.83</v>
      </c>
      <c r="M580">
        <v>2417.67</v>
      </c>
      <c r="N580">
        <v>309044.11</v>
      </c>
      <c r="O580">
        <v>2350</v>
      </c>
      <c r="P580">
        <v>2</v>
      </c>
      <c r="Q580">
        <v>5</v>
      </c>
      <c r="R580" s="25">
        <f>Clean_Data[[#This Row],[Revenue_EUR]]/Clean_Data[[#This Row],[Units_Sold]]</f>
        <v>140.0428947368421</v>
      </c>
      <c r="S580" s="19">
        <f>Clean_Data[[#This Row],[Gross_Profit_EUR]]/Clean_Data[[#This Row],[Revenue_EUR]]</f>
        <v>0.68096687481091323</v>
      </c>
      <c r="T580" s="19">
        <f>Clean_Data[[#This Row],[Revenue_EUR]]/Clean_Data[[#This Row],[Revenue_Target_EUR]]</f>
        <v>1.0634420138260072</v>
      </c>
      <c r="U580" s="19">
        <f>Clean_Data[[#This Row],[Revenue_EUR]]/Clean_Data[[#This Row],[Market_Revenue_EUR]]</f>
        <v>0.13775716353241615</v>
      </c>
      <c r="V580" s="19">
        <f>Clean_Data[[#This Row],[Returns_Units]]/Clean_Data[[#This Row],[Units_Sold]]</f>
        <v>1.6447368421052631E-2</v>
      </c>
      <c r="W580" s="21">
        <f>Clean_Data[[#This Row],[Revenue_EUR]]/Clean_Data[[#This Row],[Marketing_Spend_EUR]]</f>
        <v>17.609119524169966</v>
      </c>
    </row>
    <row r="581" spans="1:23">
      <c r="A581" s="17">
        <v>45108</v>
      </c>
      <c r="B581">
        <v>2023</v>
      </c>
      <c r="C581" s="16" t="s">
        <v>98</v>
      </c>
      <c r="D581" s="16" t="s">
        <v>92</v>
      </c>
      <c r="E581" s="16" t="s">
        <v>76</v>
      </c>
      <c r="F581" s="16" t="s">
        <v>77</v>
      </c>
      <c r="G581" s="16" t="s">
        <v>81</v>
      </c>
      <c r="H581">
        <v>74781.45</v>
      </c>
      <c r="I581">
        <v>72515.58</v>
      </c>
      <c r="J581">
        <v>650</v>
      </c>
      <c r="K581">
        <v>620</v>
      </c>
      <c r="L581">
        <v>47114.43</v>
      </c>
      <c r="M581">
        <v>2098.15</v>
      </c>
      <c r="N581">
        <v>451805.36</v>
      </c>
      <c r="O581">
        <v>4105</v>
      </c>
      <c r="P581">
        <v>3</v>
      </c>
      <c r="Q581">
        <v>13</v>
      </c>
      <c r="R581" s="25">
        <f>Clean_Data[[#This Row],[Revenue_EUR]]/Clean_Data[[#This Row],[Units_Sold]]</f>
        <v>115.04838461538461</v>
      </c>
      <c r="S581" s="19">
        <f>Clean_Data[[#This Row],[Gross_Profit_EUR]]/Clean_Data[[#This Row],[Revenue_EUR]]</f>
        <v>0.63002830247340758</v>
      </c>
      <c r="T581" s="19">
        <f>Clean_Data[[#This Row],[Revenue_EUR]]/Clean_Data[[#This Row],[Revenue_Target_EUR]]</f>
        <v>1.0312466645098888</v>
      </c>
      <c r="U581" s="19">
        <f>Clean_Data[[#This Row],[Revenue_EUR]]/Clean_Data[[#This Row],[Market_Revenue_EUR]]</f>
        <v>0.16551696066642502</v>
      </c>
      <c r="V581" s="19">
        <f>Clean_Data[[#This Row],[Returns_Units]]/Clean_Data[[#This Row],[Units_Sold]]</f>
        <v>0.02</v>
      </c>
      <c r="W581" s="21">
        <f>Clean_Data[[#This Row],[Revenue_EUR]]/Clean_Data[[#This Row],[Marketing_Spend_EUR]]</f>
        <v>35.641612849414955</v>
      </c>
    </row>
    <row r="582" spans="1:23">
      <c r="A582" s="17">
        <v>45108</v>
      </c>
      <c r="B582">
        <v>2023</v>
      </c>
      <c r="C582" s="16" t="s">
        <v>98</v>
      </c>
      <c r="D582" s="16" t="s">
        <v>92</v>
      </c>
      <c r="E582" s="16" t="s">
        <v>76</v>
      </c>
      <c r="F582" s="16" t="s">
        <v>82</v>
      </c>
      <c r="G582" s="16" t="s">
        <v>78</v>
      </c>
      <c r="H582">
        <v>154589.39000000001</v>
      </c>
      <c r="I582">
        <v>160665.51999999999</v>
      </c>
      <c r="J582">
        <v>2147</v>
      </c>
      <c r="K582">
        <v>2241</v>
      </c>
      <c r="L582">
        <v>81363</v>
      </c>
      <c r="M582">
        <v>2554.73</v>
      </c>
      <c r="N582">
        <v>1066864.07</v>
      </c>
      <c r="O582">
        <v>16838</v>
      </c>
      <c r="P582">
        <v>8</v>
      </c>
      <c r="Q582">
        <v>36</v>
      </c>
      <c r="R582" s="25">
        <f>Clean_Data[[#This Row],[Revenue_EUR]]/Clean_Data[[#This Row],[Units_Sold]]</f>
        <v>72.002510479739172</v>
      </c>
      <c r="S582" s="19">
        <f>Clean_Data[[#This Row],[Gross_Profit_EUR]]/Clean_Data[[#This Row],[Revenue_EUR]]</f>
        <v>0.52631684490119268</v>
      </c>
      <c r="T582" s="19">
        <f>Clean_Data[[#This Row],[Revenue_EUR]]/Clean_Data[[#This Row],[Revenue_Target_EUR]]</f>
        <v>0.96218149357746463</v>
      </c>
      <c r="U582" s="19">
        <f>Clean_Data[[#This Row],[Revenue_EUR]]/Clean_Data[[#This Row],[Market_Revenue_EUR]]</f>
        <v>0.14490073697954792</v>
      </c>
      <c r="V582" s="19">
        <f>Clean_Data[[#This Row],[Returns_Units]]/Clean_Data[[#This Row],[Units_Sold]]</f>
        <v>1.6767582673497903E-2</v>
      </c>
      <c r="W582" s="21">
        <f>Clean_Data[[#This Row],[Revenue_EUR]]/Clean_Data[[#This Row],[Marketing_Spend_EUR]]</f>
        <v>60.511048134245108</v>
      </c>
    </row>
    <row r="583" spans="1:23">
      <c r="A583" s="17">
        <v>45108</v>
      </c>
      <c r="B583">
        <v>2023</v>
      </c>
      <c r="C583" s="16" t="s">
        <v>98</v>
      </c>
      <c r="D583" s="16" t="s">
        <v>92</v>
      </c>
      <c r="E583" s="16" t="s">
        <v>76</v>
      </c>
      <c r="F583" s="16" t="s">
        <v>82</v>
      </c>
      <c r="G583" s="16" t="s">
        <v>79</v>
      </c>
      <c r="H583">
        <v>137095.32</v>
      </c>
      <c r="I583">
        <v>133340.35</v>
      </c>
      <c r="J583">
        <v>783</v>
      </c>
      <c r="K583">
        <v>755</v>
      </c>
      <c r="L583">
        <v>83857.509999999995</v>
      </c>
      <c r="M583">
        <v>3351.97</v>
      </c>
      <c r="N583">
        <v>822527.65</v>
      </c>
      <c r="O583">
        <v>5016</v>
      </c>
      <c r="P583">
        <v>7</v>
      </c>
      <c r="Q583">
        <v>10</v>
      </c>
      <c r="R583" s="25">
        <f>Clean_Data[[#This Row],[Revenue_EUR]]/Clean_Data[[#This Row],[Units_Sold]]</f>
        <v>175.08980842911879</v>
      </c>
      <c r="S583" s="19">
        <f>Clean_Data[[#This Row],[Gross_Profit_EUR]]/Clean_Data[[#This Row],[Revenue_EUR]]</f>
        <v>0.61167303158123842</v>
      </c>
      <c r="T583" s="19">
        <f>Clean_Data[[#This Row],[Revenue_EUR]]/Clean_Data[[#This Row],[Revenue_Target_EUR]]</f>
        <v>1.0281607930382664</v>
      </c>
      <c r="U583" s="19">
        <f>Clean_Data[[#This Row],[Revenue_EUR]]/Clean_Data[[#This Row],[Market_Revenue_EUR]]</f>
        <v>0.1666756369831458</v>
      </c>
      <c r="V583" s="19">
        <f>Clean_Data[[#This Row],[Returns_Units]]/Clean_Data[[#This Row],[Units_Sold]]</f>
        <v>1.277139208173691E-2</v>
      </c>
      <c r="W583" s="21">
        <f>Clean_Data[[#This Row],[Revenue_EUR]]/Clean_Data[[#This Row],[Marketing_Spend_EUR]]</f>
        <v>40.899924521997519</v>
      </c>
    </row>
    <row r="584" spans="1:23">
      <c r="A584" s="17">
        <v>45108</v>
      </c>
      <c r="B584">
        <v>2023</v>
      </c>
      <c r="C584" s="16" t="s">
        <v>98</v>
      </c>
      <c r="D584" s="16" t="s">
        <v>92</v>
      </c>
      <c r="E584" s="16" t="s">
        <v>76</v>
      </c>
      <c r="F584" s="16" t="s">
        <v>82</v>
      </c>
      <c r="G584" s="16" t="s">
        <v>80</v>
      </c>
      <c r="H584">
        <v>33768.720000000001</v>
      </c>
      <c r="I584">
        <v>30952.39</v>
      </c>
      <c r="J584">
        <v>241</v>
      </c>
      <c r="K584">
        <v>218</v>
      </c>
      <c r="L584">
        <v>21906.26</v>
      </c>
      <c r="M584">
        <v>1833.03</v>
      </c>
      <c r="N584">
        <v>264978.95</v>
      </c>
      <c r="O584">
        <v>1934</v>
      </c>
      <c r="P584">
        <v>1</v>
      </c>
      <c r="Q584">
        <v>2</v>
      </c>
      <c r="R584" s="25">
        <f>Clean_Data[[#This Row],[Revenue_EUR]]/Clean_Data[[#This Row],[Units_Sold]]</f>
        <v>140.11917012448134</v>
      </c>
      <c r="S584" s="19">
        <f>Clean_Data[[#This Row],[Gross_Profit_EUR]]/Clean_Data[[#This Row],[Revenue_EUR]]</f>
        <v>0.64871455003328515</v>
      </c>
      <c r="T584" s="19">
        <f>Clean_Data[[#This Row],[Revenue_EUR]]/Clean_Data[[#This Row],[Revenue_Target_EUR]]</f>
        <v>1.0909890964801103</v>
      </c>
      <c r="U584" s="19">
        <f>Clean_Data[[#This Row],[Revenue_EUR]]/Clean_Data[[#This Row],[Market_Revenue_EUR]]</f>
        <v>0.12743925508045073</v>
      </c>
      <c r="V584" s="19">
        <f>Clean_Data[[#This Row],[Returns_Units]]/Clean_Data[[#This Row],[Units_Sold]]</f>
        <v>8.2987551867219917E-3</v>
      </c>
      <c r="W584" s="21">
        <f>Clean_Data[[#This Row],[Revenue_EUR]]/Clean_Data[[#This Row],[Marketing_Spend_EUR]]</f>
        <v>18.422349879707372</v>
      </c>
    </row>
    <row r="585" spans="1:23">
      <c r="A585" s="17">
        <v>45108</v>
      </c>
      <c r="B585">
        <v>2023</v>
      </c>
      <c r="C585" s="16" t="s">
        <v>98</v>
      </c>
      <c r="D585" s="16" t="s">
        <v>92</v>
      </c>
      <c r="E585" s="16" t="s">
        <v>76</v>
      </c>
      <c r="F585" s="16" t="s">
        <v>82</v>
      </c>
      <c r="G585" s="16" t="s">
        <v>81</v>
      </c>
      <c r="H585">
        <v>57117.85</v>
      </c>
      <c r="I585">
        <v>55302.09</v>
      </c>
      <c r="J585">
        <v>497</v>
      </c>
      <c r="K585">
        <v>484</v>
      </c>
      <c r="L585">
        <v>33037.33</v>
      </c>
      <c r="M585">
        <v>1668.72</v>
      </c>
      <c r="N585">
        <v>381801.2</v>
      </c>
      <c r="O585">
        <v>3625</v>
      </c>
      <c r="P585">
        <v>3</v>
      </c>
      <c r="Q585">
        <v>10</v>
      </c>
      <c r="R585" s="25">
        <f>Clean_Data[[#This Row],[Revenue_EUR]]/Clean_Data[[#This Row],[Units_Sold]]</f>
        <v>114.92525150905432</v>
      </c>
      <c r="S585" s="19">
        <f>Clean_Data[[#This Row],[Gross_Profit_EUR]]/Clean_Data[[#This Row],[Revenue_EUR]]</f>
        <v>0.57840640010084421</v>
      </c>
      <c r="T585" s="19">
        <f>Clean_Data[[#This Row],[Revenue_EUR]]/Clean_Data[[#This Row],[Revenue_Target_EUR]]</f>
        <v>1.0328334788070397</v>
      </c>
      <c r="U585" s="19">
        <f>Clean_Data[[#This Row],[Revenue_EUR]]/Clean_Data[[#This Row],[Market_Revenue_EUR]]</f>
        <v>0.14960102273120146</v>
      </c>
      <c r="V585" s="19">
        <f>Clean_Data[[#This Row],[Returns_Units]]/Clean_Data[[#This Row],[Units_Sold]]</f>
        <v>2.0120724346076459E-2</v>
      </c>
      <c r="W585" s="21">
        <f>Clean_Data[[#This Row],[Revenue_EUR]]/Clean_Data[[#This Row],[Marketing_Spend_EUR]]</f>
        <v>34.228540438180161</v>
      </c>
    </row>
    <row r="586" spans="1:23">
      <c r="A586" s="17">
        <v>45108</v>
      </c>
      <c r="B586">
        <v>2023</v>
      </c>
      <c r="C586" s="16" t="s">
        <v>98</v>
      </c>
      <c r="D586" s="16" t="s">
        <v>92</v>
      </c>
      <c r="E586" s="16" t="s">
        <v>76</v>
      </c>
      <c r="F586" s="16" t="s">
        <v>83</v>
      </c>
      <c r="G586" s="16" t="s">
        <v>78</v>
      </c>
      <c r="H586">
        <v>13422.05</v>
      </c>
      <c r="I586">
        <v>13746.35</v>
      </c>
      <c r="J586">
        <v>186</v>
      </c>
      <c r="K586">
        <v>188</v>
      </c>
      <c r="L586">
        <v>6327.5</v>
      </c>
      <c r="M586">
        <v>251.37</v>
      </c>
      <c r="N586">
        <v>123159.31</v>
      </c>
      <c r="O586">
        <v>1830</v>
      </c>
      <c r="P586">
        <v>1</v>
      </c>
      <c r="Q586">
        <v>4</v>
      </c>
      <c r="R586" s="25">
        <f>Clean_Data[[#This Row],[Revenue_EUR]]/Clean_Data[[#This Row],[Units_Sold]]</f>
        <v>72.161559139784941</v>
      </c>
      <c r="S586" s="19">
        <f>Clean_Data[[#This Row],[Gross_Profit_EUR]]/Clean_Data[[#This Row],[Revenue_EUR]]</f>
        <v>0.47142575090988337</v>
      </c>
      <c r="T586" s="19">
        <f>Clean_Data[[#This Row],[Revenue_EUR]]/Clean_Data[[#This Row],[Revenue_Target_EUR]]</f>
        <v>0.976408282926013</v>
      </c>
      <c r="U586" s="19">
        <f>Clean_Data[[#This Row],[Revenue_EUR]]/Clean_Data[[#This Row],[Market_Revenue_EUR]]</f>
        <v>0.10898120491256405</v>
      </c>
      <c r="V586" s="19">
        <f>Clean_Data[[#This Row],[Returns_Units]]/Clean_Data[[#This Row],[Units_Sold]]</f>
        <v>2.1505376344086023E-2</v>
      </c>
      <c r="W586" s="21">
        <f>Clean_Data[[#This Row],[Revenue_EUR]]/Clean_Data[[#This Row],[Marketing_Spend_EUR]]</f>
        <v>53.395592154990645</v>
      </c>
    </row>
    <row r="587" spans="1:23">
      <c r="A587" s="17">
        <v>45108</v>
      </c>
      <c r="B587">
        <v>2023</v>
      </c>
      <c r="C587" s="16" t="s">
        <v>98</v>
      </c>
      <c r="D587" s="16" t="s">
        <v>92</v>
      </c>
      <c r="E587" s="16" t="s">
        <v>76</v>
      </c>
      <c r="F587" s="16" t="s">
        <v>83</v>
      </c>
      <c r="G587" s="16" t="s">
        <v>79</v>
      </c>
      <c r="H587">
        <v>11899.75</v>
      </c>
      <c r="I587">
        <v>11481.42</v>
      </c>
      <c r="J587">
        <v>68</v>
      </c>
      <c r="K587">
        <v>65</v>
      </c>
      <c r="L587">
        <v>6535.52</v>
      </c>
      <c r="M587">
        <v>290.63</v>
      </c>
      <c r="N587">
        <v>95272.56</v>
      </c>
      <c r="O587">
        <v>575</v>
      </c>
      <c r="P587">
        <v>0</v>
      </c>
      <c r="Q587">
        <v>2</v>
      </c>
      <c r="R587" s="25">
        <f>Clean_Data[[#This Row],[Revenue_EUR]]/Clean_Data[[#This Row],[Units_Sold]]</f>
        <v>174.99632352941177</v>
      </c>
      <c r="S587" s="19">
        <f>Clean_Data[[#This Row],[Gross_Profit_EUR]]/Clean_Data[[#This Row],[Revenue_EUR]]</f>
        <v>0.54921489947267799</v>
      </c>
      <c r="T587" s="19">
        <f>Clean_Data[[#This Row],[Revenue_EUR]]/Clean_Data[[#This Row],[Revenue_Target_EUR]]</f>
        <v>1.0364353886540167</v>
      </c>
      <c r="U587" s="19">
        <f>Clean_Data[[#This Row],[Revenue_EUR]]/Clean_Data[[#This Row],[Market_Revenue_EUR]]</f>
        <v>0.12490217540076598</v>
      </c>
      <c r="V587" s="19">
        <f>Clean_Data[[#This Row],[Returns_Units]]/Clean_Data[[#This Row],[Units_Sold]]</f>
        <v>2.9411764705882353E-2</v>
      </c>
      <c r="W587" s="21">
        <f>Clean_Data[[#This Row],[Revenue_EUR]]/Clean_Data[[#This Row],[Marketing_Spend_EUR]]</f>
        <v>40.944671919622891</v>
      </c>
    </row>
    <row r="588" spans="1:23">
      <c r="A588" s="17">
        <v>45108</v>
      </c>
      <c r="B588">
        <v>2023</v>
      </c>
      <c r="C588" s="16" t="s">
        <v>98</v>
      </c>
      <c r="D588" s="16" t="s">
        <v>92</v>
      </c>
      <c r="E588" s="16" t="s">
        <v>76</v>
      </c>
      <c r="F588" s="16" t="s">
        <v>83</v>
      </c>
      <c r="G588" s="16" t="s">
        <v>80</v>
      </c>
      <c r="H588">
        <v>2465.92</v>
      </c>
      <c r="I588">
        <v>2437.37</v>
      </c>
      <c r="J588">
        <v>18</v>
      </c>
      <c r="K588">
        <v>18</v>
      </c>
      <c r="L588">
        <v>1411.4</v>
      </c>
      <c r="M588">
        <v>141.63</v>
      </c>
      <c r="N588">
        <v>27666.15</v>
      </c>
      <c r="O588">
        <v>209</v>
      </c>
      <c r="P588">
        <v>0</v>
      </c>
      <c r="Q588">
        <v>0</v>
      </c>
      <c r="R588" s="25">
        <f>Clean_Data[[#This Row],[Revenue_EUR]]/Clean_Data[[#This Row],[Units_Sold]]</f>
        <v>136.99555555555557</v>
      </c>
      <c r="S588" s="19">
        <f>Clean_Data[[#This Row],[Gross_Profit_EUR]]/Clean_Data[[#This Row],[Revenue_EUR]]</f>
        <v>0.57236244484817023</v>
      </c>
      <c r="T588" s="19">
        <f>Clean_Data[[#This Row],[Revenue_EUR]]/Clean_Data[[#This Row],[Revenue_Target_EUR]]</f>
        <v>1.0117134452298995</v>
      </c>
      <c r="U588" s="19">
        <f>Clean_Data[[#This Row],[Revenue_EUR]]/Clean_Data[[#This Row],[Market_Revenue_EUR]]</f>
        <v>8.913130305445463E-2</v>
      </c>
      <c r="V588" s="19">
        <f>Clean_Data[[#This Row],[Returns_Units]]/Clean_Data[[#This Row],[Units_Sold]]</f>
        <v>0</v>
      </c>
      <c r="W588" s="21">
        <f>Clean_Data[[#This Row],[Revenue_EUR]]/Clean_Data[[#This Row],[Marketing_Spend_EUR]]</f>
        <v>17.41100049424557</v>
      </c>
    </row>
    <row r="589" spans="1:23">
      <c r="A589" s="17">
        <v>45108</v>
      </c>
      <c r="B589">
        <v>2023</v>
      </c>
      <c r="C589" s="16" t="s">
        <v>98</v>
      </c>
      <c r="D589" s="16" t="s">
        <v>92</v>
      </c>
      <c r="E589" s="16" t="s">
        <v>76</v>
      </c>
      <c r="F589" s="16" t="s">
        <v>83</v>
      </c>
      <c r="G589" s="16" t="s">
        <v>81</v>
      </c>
      <c r="H589">
        <v>4762.4399999999996</v>
      </c>
      <c r="I589">
        <v>4841.07</v>
      </c>
      <c r="J589">
        <v>41</v>
      </c>
      <c r="K589">
        <v>42</v>
      </c>
      <c r="L589">
        <v>2536.36</v>
      </c>
      <c r="M589">
        <v>145.86000000000001</v>
      </c>
      <c r="N589">
        <v>42462.23</v>
      </c>
      <c r="O589">
        <v>399</v>
      </c>
      <c r="P589">
        <v>0</v>
      </c>
      <c r="Q589">
        <v>1</v>
      </c>
      <c r="R589" s="25">
        <f>Clean_Data[[#This Row],[Revenue_EUR]]/Clean_Data[[#This Row],[Units_Sold]]</f>
        <v>116.15707317073169</v>
      </c>
      <c r="S589" s="19">
        <f>Clean_Data[[#This Row],[Gross_Profit_EUR]]/Clean_Data[[#This Row],[Revenue_EUR]]</f>
        <v>0.53257573848699413</v>
      </c>
      <c r="T589" s="19">
        <f>Clean_Data[[#This Row],[Revenue_EUR]]/Clean_Data[[#This Row],[Revenue_Target_EUR]]</f>
        <v>0.98375772298272901</v>
      </c>
      <c r="U589" s="19">
        <f>Clean_Data[[#This Row],[Revenue_EUR]]/Clean_Data[[#This Row],[Market_Revenue_EUR]]</f>
        <v>0.11215708642716125</v>
      </c>
      <c r="V589" s="19">
        <f>Clean_Data[[#This Row],[Returns_Units]]/Clean_Data[[#This Row],[Units_Sold]]</f>
        <v>2.4390243902439025E-2</v>
      </c>
      <c r="W589" s="21">
        <f>Clean_Data[[#This Row],[Revenue_EUR]]/Clean_Data[[#This Row],[Marketing_Spend_EUR]]</f>
        <v>32.650761003702172</v>
      </c>
    </row>
    <row r="590" spans="1:23">
      <c r="A590" s="17">
        <v>45139</v>
      </c>
      <c r="B590">
        <v>2023</v>
      </c>
      <c r="C590" s="16" t="s">
        <v>99</v>
      </c>
      <c r="D590" s="16" t="s">
        <v>75</v>
      </c>
      <c r="E590" s="16" t="s">
        <v>76</v>
      </c>
      <c r="F590" s="16" t="s">
        <v>77</v>
      </c>
      <c r="G590" s="16" t="s">
        <v>78</v>
      </c>
      <c r="H590">
        <v>891513.43</v>
      </c>
      <c r="I590">
        <v>850752.37</v>
      </c>
      <c r="J590">
        <v>12382</v>
      </c>
      <c r="K590">
        <v>11984</v>
      </c>
      <c r="L590">
        <v>502244.66</v>
      </c>
      <c r="M590">
        <v>16297.38</v>
      </c>
      <c r="N590">
        <v>5421374.3899999997</v>
      </c>
      <c r="O590">
        <v>80564</v>
      </c>
      <c r="P590">
        <v>42</v>
      </c>
      <c r="Q590">
        <v>170</v>
      </c>
      <c r="R590" s="25">
        <f>Clean_Data[[#This Row],[Revenue_EUR]]/Clean_Data[[#This Row],[Units_Sold]]</f>
        <v>72.000761589403979</v>
      </c>
      <c r="S590" s="19">
        <f>Clean_Data[[#This Row],[Gross_Profit_EUR]]/Clean_Data[[#This Row],[Revenue_EUR]]</f>
        <v>0.56336185535645822</v>
      </c>
      <c r="T590" s="19">
        <f>Clean_Data[[#This Row],[Revenue_EUR]]/Clean_Data[[#This Row],[Revenue_Target_EUR]]</f>
        <v>1.0479117795463797</v>
      </c>
      <c r="U590" s="19">
        <f>Clean_Data[[#This Row],[Revenue_EUR]]/Clean_Data[[#This Row],[Market_Revenue_EUR]]</f>
        <v>0.16444417335287559</v>
      </c>
      <c r="V590" s="19">
        <f>Clean_Data[[#This Row],[Returns_Units]]/Clean_Data[[#This Row],[Units_Sold]]</f>
        <v>1.3729607494750445E-2</v>
      </c>
      <c r="W590" s="21">
        <f>Clean_Data[[#This Row],[Revenue_EUR]]/Clean_Data[[#This Row],[Marketing_Spend_EUR]]</f>
        <v>54.702868191083482</v>
      </c>
    </row>
    <row r="591" spans="1:23">
      <c r="A591" s="17">
        <v>45139</v>
      </c>
      <c r="B591">
        <v>2023</v>
      </c>
      <c r="C591" s="16" t="s">
        <v>99</v>
      </c>
      <c r="D591" s="16" t="s">
        <v>75</v>
      </c>
      <c r="E591" s="16" t="s">
        <v>76</v>
      </c>
      <c r="F591" s="16" t="s">
        <v>77</v>
      </c>
      <c r="G591" s="16" t="s">
        <v>79</v>
      </c>
      <c r="H591">
        <v>924506</v>
      </c>
      <c r="I591">
        <v>843956.99</v>
      </c>
      <c r="J591">
        <v>5283</v>
      </c>
      <c r="K591">
        <v>4735</v>
      </c>
      <c r="L591">
        <v>606974.75</v>
      </c>
      <c r="M591">
        <v>24059.73</v>
      </c>
      <c r="N591">
        <v>4263672.2</v>
      </c>
      <c r="O591">
        <v>25562</v>
      </c>
      <c r="P591">
        <v>47</v>
      </c>
      <c r="Q591">
        <v>53</v>
      </c>
      <c r="R591" s="25">
        <f>Clean_Data[[#This Row],[Revenue_EUR]]/Clean_Data[[#This Row],[Units_Sold]]</f>
        <v>174.99640355858415</v>
      </c>
      <c r="S591" s="19">
        <f>Clean_Data[[#This Row],[Gross_Profit_EUR]]/Clean_Data[[#This Row],[Revenue_EUR]]</f>
        <v>0.6565395465253876</v>
      </c>
      <c r="T591" s="19">
        <f>Clean_Data[[#This Row],[Revenue_EUR]]/Clean_Data[[#This Row],[Revenue_Target_EUR]]</f>
        <v>1.0954420793410338</v>
      </c>
      <c r="U591" s="19">
        <f>Clean_Data[[#This Row],[Revenue_EUR]]/Clean_Data[[#This Row],[Market_Revenue_EUR]]</f>
        <v>0.21683327343973582</v>
      </c>
      <c r="V591" s="19">
        <f>Clean_Data[[#This Row],[Returns_Units]]/Clean_Data[[#This Row],[Units_Sold]]</f>
        <v>1.0032178686352452E-2</v>
      </c>
      <c r="W591" s="21">
        <f>Clean_Data[[#This Row],[Revenue_EUR]]/Clean_Data[[#This Row],[Marketing_Spend_EUR]]</f>
        <v>38.425451989693983</v>
      </c>
    </row>
    <row r="592" spans="1:23">
      <c r="A592" s="17">
        <v>45139</v>
      </c>
      <c r="B592">
        <v>2023</v>
      </c>
      <c r="C592" s="16" t="s">
        <v>99</v>
      </c>
      <c r="D592" s="16" t="s">
        <v>75</v>
      </c>
      <c r="E592" s="16" t="s">
        <v>76</v>
      </c>
      <c r="F592" s="16" t="s">
        <v>77</v>
      </c>
      <c r="G592" s="16" t="s">
        <v>80</v>
      </c>
      <c r="H592">
        <v>220727.26</v>
      </c>
      <c r="I592">
        <v>206020.95</v>
      </c>
      <c r="J592">
        <v>1577</v>
      </c>
      <c r="K592">
        <v>1492</v>
      </c>
      <c r="L592">
        <v>152774.71</v>
      </c>
      <c r="M592">
        <v>12054.86</v>
      </c>
      <c r="N592">
        <v>1356441.25</v>
      </c>
      <c r="O592">
        <v>10154</v>
      </c>
      <c r="P592">
        <v>8</v>
      </c>
      <c r="Q592">
        <v>23</v>
      </c>
      <c r="R592" s="25">
        <f>Clean_Data[[#This Row],[Revenue_EUR]]/Clean_Data[[#This Row],[Units_Sold]]</f>
        <v>139.96655675332912</v>
      </c>
      <c r="S592" s="19">
        <f>Clean_Data[[#This Row],[Gross_Profit_EUR]]/Clean_Data[[#This Row],[Revenue_EUR]]</f>
        <v>0.69214246577427718</v>
      </c>
      <c r="T592" s="19">
        <f>Clean_Data[[#This Row],[Revenue_EUR]]/Clean_Data[[#This Row],[Revenue_Target_EUR]]</f>
        <v>1.0713825948283415</v>
      </c>
      <c r="U592" s="19">
        <f>Clean_Data[[#This Row],[Revenue_EUR]]/Clean_Data[[#This Row],[Market_Revenue_EUR]]</f>
        <v>0.16272526362641951</v>
      </c>
      <c r="V592" s="19">
        <f>Clean_Data[[#This Row],[Returns_Units]]/Clean_Data[[#This Row],[Units_Sold]]</f>
        <v>1.4584654407102092E-2</v>
      </c>
      <c r="W592" s="21">
        <f>Clean_Data[[#This Row],[Revenue_EUR]]/Clean_Data[[#This Row],[Marketing_Spend_EUR]]</f>
        <v>18.310230064886692</v>
      </c>
    </row>
    <row r="593" spans="1:23">
      <c r="A593" s="17">
        <v>45139</v>
      </c>
      <c r="B593">
        <v>2023</v>
      </c>
      <c r="C593" s="16" t="s">
        <v>99</v>
      </c>
      <c r="D593" s="16" t="s">
        <v>75</v>
      </c>
      <c r="E593" s="16" t="s">
        <v>76</v>
      </c>
      <c r="F593" s="16" t="s">
        <v>77</v>
      </c>
      <c r="G593" s="16" t="s">
        <v>81</v>
      </c>
      <c r="H593">
        <v>355865.65</v>
      </c>
      <c r="I593">
        <v>349359.84</v>
      </c>
      <c r="J593">
        <v>3094</v>
      </c>
      <c r="K593">
        <v>3001</v>
      </c>
      <c r="L593">
        <v>222950.77</v>
      </c>
      <c r="M593">
        <v>11312.47</v>
      </c>
      <c r="N593">
        <v>2031031.2</v>
      </c>
      <c r="O593">
        <v>19054</v>
      </c>
      <c r="P593">
        <v>15</v>
      </c>
      <c r="Q593">
        <v>58</v>
      </c>
      <c r="R593" s="25">
        <f>Clean_Data[[#This Row],[Revenue_EUR]]/Clean_Data[[#This Row],[Units_Sold]]</f>
        <v>115.01798642533937</v>
      </c>
      <c r="S593" s="19">
        <f>Clean_Data[[#This Row],[Gross_Profit_EUR]]/Clean_Data[[#This Row],[Revenue_EUR]]</f>
        <v>0.62650264221905083</v>
      </c>
      <c r="T593" s="19">
        <f>Clean_Data[[#This Row],[Revenue_EUR]]/Clean_Data[[#This Row],[Revenue_Target_EUR]]</f>
        <v>1.0186220889040938</v>
      </c>
      <c r="U593" s="19">
        <f>Clean_Data[[#This Row],[Revenue_EUR]]/Clean_Data[[#This Row],[Market_Revenue_EUR]]</f>
        <v>0.1752142704651706</v>
      </c>
      <c r="V593" s="19">
        <f>Clean_Data[[#This Row],[Returns_Units]]/Clean_Data[[#This Row],[Units_Sold]]</f>
        <v>1.874595992243051E-2</v>
      </c>
      <c r="W593" s="21">
        <f>Clean_Data[[#This Row],[Revenue_EUR]]/Clean_Data[[#This Row],[Marketing_Spend_EUR]]</f>
        <v>31.457820440628797</v>
      </c>
    </row>
    <row r="594" spans="1:23">
      <c r="A594" s="17">
        <v>45139</v>
      </c>
      <c r="B594">
        <v>2023</v>
      </c>
      <c r="C594" s="16" t="s">
        <v>99</v>
      </c>
      <c r="D594" s="16" t="s">
        <v>75</v>
      </c>
      <c r="E594" s="16" t="s">
        <v>76</v>
      </c>
      <c r="F594" s="16" t="s">
        <v>82</v>
      </c>
      <c r="G594" s="16" t="s">
        <v>78</v>
      </c>
      <c r="H594">
        <v>755886.89</v>
      </c>
      <c r="I594">
        <v>738512</v>
      </c>
      <c r="J594">
        <v>10498</v>
      </c>
      <c r="K594">
        <v>10313</v>
      </c>
      <c r="L594">
        <v>398710.8</v>
      </c>
      <c r="M594">
        <v>13391.03</v>
      </c>
      <c r="N594">
        <v>4661677.7300000004</v>
      </c>
      <c r="O594">
        <v>66591</v>
      </c>
      <c r="P594">
        <v>32</v>
      </c>
      <c r="Q594">
        <v>89</v>
      </c>
      <c r="R594" s="25">
        <f>Clean_Data[[#This Row],[Revenue_EUR]]/Clean_Data[[#This Row],[Units_Sold]]</f>
        <v>72.00294246523147</v>
      </c>
      <c r="S594" s="19">
        <f>Clean_Data[[#This Row],[Gross_Profit_EUR]]/Clean_Data[[#This Row],[Revenue_EUR]]</f>
        <v>0.5274741568807999</v>
      </c>
      <c r="T594" s="19">
        <f>Clean_Data[[#This Row],[Revenue_EUR]]/Clean_Data[[#This Row],[Revenue_Target_EUR]]</f>
        <v>1.0235268892042377</v>
      </c>
      <c r="U594" s="19">
        <f>Clean_Data[[#This Row],[Revenue_EUR]]/Clean_Data[[#This Row],[Market_Revenue_EUR]]</f>
        <v>0.16214910892177867</v>
      </c>
      <c r="V594" s="19">
        <f>Clean_Data[[#This Row],[Returns_Units]]/Clean_Data[[#This Row],[Units_Sold]]</f>
        <v>8.4778052962469035E-3</v>
      </c>
      <c r="W594" s="21">
        <f>Clean_Data[[#This Row],[Revenue_EUR]]/Clean_Data[[#This Row],[Marketing_Spend_EUR]]</f>
        <v>56.447255364225157</v>
      </c>
    </row>
    <row r="595" spans="1:23">
      <c r="A595" s="17">
        <v>45139</v>
      </c>
      <c r="B595">
        <v>2023</v>
      </c>
      <c r="C595" s="16" t="s">
        <v>99</v>
      </c>
      <c r="D595" s="16" t="s">
        <v>75</v>
      </c>
      <c r="E595" s="16" t="s">
        <v>76</v>
      </c>
      <c r="F595" s="16" t="s">
        <v>82</v>
      </c>
      <c r="G595" s="16" t="s">
        <v>79</v>
      </c>
      <c r="H595">
        <v>748721.81</v>
      </c>
      <c r="I595">
        <v>680262.74</v>
      </c>
      <c r="J595">
        <v>4278</v>
      </c>
      <c r="K595">
        <v>3943</v>
      </c>
      <c r="L595">
        <v>458418.35</v>
      </c>
      <c r="M595">
        <v>17076.16</v>
      </c>
      <c r="N595">
        <v>3732052.57</v>
      </c>
      <c r="O595">
        <v>22194</v>
      </c>
      <c r="P595">
        <v>28</v>
      </c>
      <c r="Q595">
        <v>94</v>
      </c>
      <c r="R595" s="25">
        <f>Clean_Data[[#This Row],[Revenue_EUR]]/Clean_Data[[#This Row],[Units_Sold]]</f>
        <v>175.01678588125293</v>
      </c>
      <c r="S595" s="19">
        <f>Clean_Data[[#This Row],[Gross_Profit_EUR]]/Clean_Data[[#This Row],[Revenue_EUR]]</f>
        <v>0.61226792632099225</v>
      </c>
      <c r="T595" s="19">
        <f>Clean_Data[[#This Row],[Revenue_EUR]]/Clean_Data[[#This Row],[Revenue_Target_EUR]]</f>
        <v>1.1006362188821337</v>
      </c>
      <c r="U595" s="19">
        <f>Clean_Data[[#This Row],[Revenue_EUR]]/Clean_Data[[#This Row],[Market_Revenue_EUR]]</f>
        <v>0.20061930960420529</v>
      </c>
      <c r="V595" s="19">
        <f>Clean_Data[[#This Row],[Returns_Units]]/Clean_Data[[#This Row],[Units_Sold]]</f>
        <v>2.1972884525479196E-2</v>
      </c>
      <c r="W595" s="21">
        <f>Clean_Data[[#This Row],[Revenue_EUR]]/Clean_Data[[#This Row],[Marketing_Spend_EUR]]</f>
        <v>43.846029200944479</v>
      </c>
    </row>
    <row r="596" spans="1:23">
      <c r="A596" s="17">
        <v>45139</v>
      </c>
      <c r="B596">
        <v>2023</v>
      </c>
      <c r="C596" s="16" t="s">
        <v>99</v>
      </c>
      <c r="D596" s="16" t="s">
        <v>75</v>
      </c>
      <c r="E596" s="16" t="s">
        <v>76</v>
      </c>
      <c r="F596" s="16" t="s">
        <v>82</v>
      </c>
      <c r="G596" s="16" t="s">
        <v>80</v>
      </c>
      <c r="H596">
        <v>159830.57</v>
      </c>
      <c r="I596">
        <v>143730.75</v>
      </c>
      <c r="J596">
        <v>1142</v>
      </c>
      <c r="K596">
        <v>1014</v>
      </c>
      <c r="L596">
        <v>101041.96</v>
      </c>
      <c r="M596">
        <v>8800.52</v>
      </c>
      <c r="N596">
        <v>1119827.42</v>
      </c>
      <c r="O596">
        <v>8282</v>
      </c>
      <c r="P596">
        <v>6</v>
      </c>
      <c r="Q596">
        <v>14</v>
      </c>
      <c r="R596" s="25">
        <f>Clean_Data[[#This Row],[Revenue_EUR]]/Clean_Data[[#This Row],[Units_Sold]]</f>
        <v>139.95671628721541</v>
      </c>
      <c r="S596" s="19">
        <f>Clean_Data[[#This Row],[Gross_Profit_EUR]]/Clean_Data[[#This Row],[Revenue_EUR]]</f>
        <v>0.63218169089930665</v>
      </c>
      <c r="T596" s="19">
        <f>Clean_Data[[#This Row],[Revenue_EUR]]/Clean_Data[[#This Row],[Revenue_Target_EUR]]</f>
        <v>1.1120137479279835</v>
      </c>
      <c r="U596" s="19">
        <f>Clean_Data[[#This Row],[Revenue_EUR]]/Clean_Data[[#This Row],[Market_Revenue_EUR]]</f>
        <v>0.14272785890525883</v>
      </c>
      <c r="V596" s="19">
        <f>Clean_Data[[#This Row],[Returns_Units]]/Clean_Data[[#This Row],[Units_Sold]]</f>
        <v>1.2259194395796848E-2</v>
      </c>
      <c r="W596" s="21">
        <f>Clean_Data[[#This Row],[Revenue_EUR]]/Clean_Data[[#This Row],[Marketing_Spend_EUR]]</f>
        <v>18.161491593678555</v>
      </c>
    </row>
    <row r="597" spans="1:23">
      <c r="A597" s="17">
        <v>45139</v>
      </c>
      <c r="B597">
        <v>2023</v>
      </c>
      <c r="C597" s="16" t="s">
        <v>99</v>
      </c>
      <c r="D597" s="16" t="s">
        <v>75</v>
      </c>
      <c r="E597" s="16" t="s">
        <v>76</v>
      </c>
      <c r="F597" s="16" t="s">
        <v>82</v>
      </c>
      <c r="G597" s="16" t="s">
        <v>81</v>
      </c>
      <c r="H597">
        <v>267881.62</v>
      </c>
      <c r="I597">
        <v>250682.84</v>
      </c>
      <c r="J597">
        <v>2329</v>
      </c>
      <c r="K597">
        <v>2154</v>
      </c>
      <c r="L597">
        <v>154385.20000000001</v>
      </c>
      <c r="M597">
        <v>8183.95</v>
      </c>
      <c r="N597">
        <v>1598561.8</v>
      </c>
      <c r="O597">
        <v>14631</v>
      </c>
      <c r="P597">
        <v>14</v>
      </c>
      <c r="Q597">
        <v>27</v>
      </c>
      <c r="R597" s="25">
        <f>Clean_Data[[#This Row],[Revenue_EUR]]/Clean_Data[[#This Row],[Units_Sold]]</f>
        <v>115.02001717475311</v>
      </c>
      <c r="S597" s="19">
        <f>Clean_Data[[#This Row],[Gross_Profit_EUR]]/Clean_Data[[#This Row],[Revenue_EUR]]</f>
        <v>0.57631874855766518</v>
      </c>
      <c r="T597" s="19">
        <f>Clean_Data[[#This Row],[Revenue_EUR]]/Clean_Data[[#This Row],[Revenue_Target_EUR]]</f>
        <v>1.0686077275971502</v>
      </c>
      <c r="U597" s="19">
        <f>Clean_Data[[#This Row],[Revenue_EUR]]/Clean_Data[[#This Row],[Market_Revenue_EUR]]</f>
        <v>0.1675766429549361</v>
      </c>
      <c r="V597" s="19">
        <f>Clean_Data[[#This Row],[Returns_Units]]/Clean_Data[[#This Row],[Units_Sold]]</f>
        <v>1.1592958351223702E-2</v>
      </c>
      <c r="W597" s="21">
        <f>Clean_Data[[#This Row],[Revenue_EUR]]/Clean_Data[[#This Row],[Marketing_Spend_EUR]]</f>
        <v>32.732558238992176</v>
      </c>
    </row>
    <row r="598" spans="1:23">
      <c r="A598" s="17">
        <v>45139</v>
      </c>
      <c r="B598">
        <v>2023</v>
      </c>
      <c r="C598" s="16" t="s">
        <v>99</v>
      </c>
      <c r="D598" s="16" t="s">
        <v>75</v>
      </c>
      <c r="E598" s="16" t="s">
        <v>76</v>
      </c>
      <c r="F598" s="16" t="s">
        <v>83</v>
      </c>
      <c r="G598" s="16" t="s">
        <v>78</v>
      </c>
      <c r="H598">
        <v>62736.08</v>
      </c>
      <c r="I598">
        <v>64066.82</v>
      </c>
      <c r="J598">
        <v>871</v>
      </c>
      <c r="K598">
        <v>883</v>
      </c>
      <c r="L598">
        <v>30135.96</v>
      </c>
      <c r="M598">
        <v>1093.76</v>
      </c>
      <c r="N598">
        <v>516815.7</v>
      </c>
      <c r="O598">
        <v>7722</v>
      </c>
      <c r="P598">
        <v>3</v>
      </c>
      <c r="Q598">
        <v>14</v>
      </c>
      <c r="R598" s="25">
        <f>Clean_Data[[#This Row],[Revenue_EUR]]/Clean_Data[[#This Row],[Units_Sold]]</f>
        <v>72.027646383467285</v>
      </c>
      <c r="S598" s="19">
        <f>Clean_Data[[#This Row],[Gross_Profit_EUR]]/Clean_Data[[#This Row],[Revenue_EUR]]</f>
        <v>0.48036090237069318</v>
      </c>
      <c r="T598" s="19">
        <f>Clean_Data[[#This Row],[Revenue_EUR]]/Clean_Data[[#This Row],[Revenue_Target_EUR]]</f>
        <v>0.9792288738538919</v>
      </c>
      <c r="U598" s="19">
        <f>Clean_Data[[#This Row],[Revenue_EUR]]/Clean_Data[[#This Row],[Market_Revenue_EUR]]</f>
        <v>0.1213896559257004</v>
      </c>
      <c r="V598" s="19">
        <f>Clean_Data[[#This Row],[Returns_Units]]/Clean_Data[[#This Row],[Units_Sold]]</f>
        <v>1.6073478760045924E-2</v>
      </c>
      <c r="W598" s="21">
        <f>Clean_Data[[#This Row],[Revenue_EUR]]/Clean_Data[[#This Row],[Marketing_Spend_EUR]]</f>
        <v>57.358177296664721</v>
      </c>
    </row>
    <row r="599" spans="1:23">
      <c r="A599" s="17">
        <v>45139</v>
      </c>
      <c r="B599">
        <v>2023</v>
      </c>
      <c r="C599" s="16" t="s">
        <v>99</v>
      </c>
      <c r="D599" s="16" t="s">
        <v>75</v>
      </c>
      <c r="E599" s="16" t="s">
        <v>76</v>
      </c>
      <c r="F599" s="16" t="s">
        <v>83</v>
      </c>
      <c r="G599" s="16" t="s">
        <v>79</v>
      </c>
      <c r="H599">
        <v>61354.29</v>
      </c>
      <c r="I599">
        <v>59770.7</v>
      </c>
      <c r="J599">
        <v>351</v>
      </c>
      <c r="K599">
        <v>337</v>
      </c>
      <c r="L599">
        <v>33747.410000000003</v>
      </c>
      <c r="M599">
        <v>1515.51</v>
      </c>
      <c r="N599">
        <v>422613.77</v>
      </c>
      <c r="O599">
        <v>2558</v>
      </c>
      <c r="P599">
        <v>3</v>
      </c>
      <c r="Q599">
        <v>7</v>
      </c>
      <c r="R599" s="25">
        <f>Clean_Data[[#This Row],[Revenue_EUR]]/Clean_Data[[#This Row],[Units_Sold]]</f>
        <v>174.79854700854702</v>
      </c>
      <c r="S599" s="19">
        <f>Clean_Data[[#This Row],[Gross_Profit_EUR]]/Clean_Data[[#This Row],[Revenue_EUR]]</f>
        <v>0.55004157003528198</v>
      </c>
      <c r="T599" s="19">
        <f>Clean_Data[[#This Row],[Revenue_EUR]]/Clean_Data[[#This Row],[Revenue_Target_EUR]]</f>
        <v>1.0264944195065475</v>
      </c>
      <c r="U599" s="19">
        <f>Clean_Data[[#This Row],[Revenue_EUR]]/Clean_Data[[#This Row],[Market_Revenue_EUR]]</f>
        <v>0.14517816113753226</v>
      </c>
      <c r="V599" s="19">
        <f>Clean_Data[[#This Row],[Returns_Units]]/Clean_Data[[#This Row],[Units_Sold]]</f>
        <v>1.9943019943019943E-2</v>
      </c>
      <c r="W599" s="21">
        <f>Clean_Data[[#This Row],[Revenue_EUR]]/Clean_Data[[#This Row],[Marketing_Spend_EUR]]</f>
        <v>40.484252825781418</v>
      </c>
    </row>
    <row r="600" spans="1:23">
      <c r="A600" s="17">
        <v>45139</v>
      </c>
      <c r="B600">
        <v>2023</v>
      </c>
      <c r="C600" s="16" t="s">
        <v>99</v>
      </c>
      <c r="D600" s="16" t="s">
        <v>75</v>
      </c>
      <c r="E600" s="16" t="s">
        <v>76</v>
      </c>
      <c r="F600" s="16" t="s">
        <v>83</v>
      </c>
      <c r="G600" s="16" t="s">
        <v>80</v>
      </c>
      <c r="H600">
        <v>12647.52</v>
      </c>
      <c r="I600">
        <v>11924.39</v>
      </c>
      <c r="J600">
        <v>90</v>
      </c>
      <c r="K600">
        <v>85</v>
      </c>
      <c r="L600">
        <v>7272.43</v>
      </c>
      <c r="M600">
        <v>681.53</v>
      </c>
      <c r="N600">
        <v>125718.05</v>
      </c>
      <c r="O600">
        <v>978</v>
      </c>
      <c r="P600">
        <v>1</v>
      </c>
      <c r="Q600">
        <v>2</v>
      </c>
      <c r="R600" s="25">
        <f>Clean_Data[[#This Row],[Revenue_EUR]]/Clean_Data[[#This Row],[Units_Sold]]</f>
        <v>140.52799999999999</v>
      </c>
      <c r="S600" s="19">
        <f>Clean_Data[[#This Row],[Gross_Profit_EUR]]/Clean_Data[[#This Row],[Revenue_EUR]]</f>
        <v>0.5750083810897314</v>
      </c>
      <c r="T600" s="19">
        <f>Clean_Data[[#This Row],[Revenue_EUR]]/Clean_Data[[#This Row],[Revenue_Target_EUR]]</f>
        <v>1.0606429343555521</v>
      </c>
      <c r="U600" s="19">
        <f>Clean_Data[[#This Row],[Revenue_EUR]]/Clean_Data[[#This Row],[Market_Revenue_EUR]]</f>
        <v>0.10060226037549898</v>
      </c>
      <c r="V600" s="19">
        <f>Clean_Data[[#This Row],[Returns_Units]]/Clean_Data[[#This Row],[Units_Sold]]</f>
        <v>2.2222222222222223E-2</v>
      </c>
      <c r="W600" s="21">
        <f>Clean_Data[[#This Row],[Revenue_EUR]]/Clean_Data[[#This Row],[Marketing_Spend_EUR]]</f>
        <v>18.557539653426851</v>
      </c>
    </row>
    <row r="601" spans="1:23">
      <c r="A601" s="17">
        <v>45139</v>
      </c>
      <c r="B601">
        <v>2023</v>
      </c>
      <c r="C601" s="16" t="s">
        <v>99</v>
      </c>
      <c r="D601" s="16" t="s">
        <v>75</v>
      </c>
      <c r="E601" s="16" t="s">
        <v>76</v>
      </c>
      <c r="F601" s="16" t="s">
        <v>83</v>
      </c>
      <c r="G601" s="16" t="s">
        <v>81</v>
      </c>
      <c r="H601">
        <v>23699.45</v>
      </c>
      <c r="I601">
        <v>22946.37</v>
      </c>
      <c r="J601">
        <v>206</v>
      </c>
      <c r="K601">
        <v>200</v>
      </c>
      <c r="L601">
        <v>12380.1</v>
      </c>
      <c r="M601">
        <v>763.64</v>
      </c>
      <c r="N601">
        <v>187839.71</v>
      </c>
      <c r="O601">
        <v>1673</v>
      </c>
      <c r="P601">
        <v>1</v>
      </c>
      <c r="Q601">
        <v>6</v>
      </c>
      <c r="R601" s="25">
        <f>Clean_Data[[#This Row],[Revenue_EUR]]/Clean_Data[[#This Row],[Units_Sold]]</f>
        <v>115.04587378640777</v>
      </c>
      <c r="S601" s="19">
        <f>Clean_Data[[#This Row],[Gross_Profit_EUR]]/Clean_Data[[#This Row],[Revenue_EUR]]</f>
        <v>0.52237921133190857</v>
      </c>
      <c r="T601" s="19">
        <f>Clean_Data[[#This Row],[Revenue_EUR]]/Clean_Data[[#This Row],[Revenue_Target_EUR]]</f>
        <v>1.0328191343554558</v>
      </c>
      <c r="U601" s="19">
        <f>Clean_Data[[#This Row],[Revenue_EUR]]/Clean_Data[[#This Row],[Market_Revenue_EUR]]</f>
        <v>0.12616847630354627</v>
      </c>
      <c r="V601" s="19">
        <f>Clean_Data[[#This Row],[Returns_Units]]/Clean_Data[[#This Row],[Units_Sold]]</f>
        <v>2.9126213592233011E-2</v>
      </c>
      <c r="W601" s="21">
        <f>Clean_Data[[#This Row],[Revenue_EUR]]/Clean_Data[[#This Row],[Marketing_Spend_EUR]]</f>
        <v>31.034846262636847</v>
      </c>
    </row>
    <row r="602" spans="1:23">
      <c r="A602" s="17">
        <v>45139</v>
      </c>
      <c r="B602">
        <v>2023</v>
      </c>
      <c r="C602" s="16" t="s">
        <v>99</v>
      </c>
      <c r="D602" s="16" t="s">
        <v>84</v>
      </c>
      <c r="E602" s="16" t="s">
        <v>85</v>
      </c>
      <c r="F602" s="16" t="s">
        <v>77</v>
      </c>
      <c r="G602" s="16" t="s">
        <v>78</v>
      </c>
      <c r="H602">
        <v>491132.81</v>
      </c>
      <c r="I602">
        <v>527473.01</v>
      </c>
      <c r="J602">
        <v>6821</v>
      </c>
      <c r="K602">
        <v>7446</v>
      </c>
      <c r="L602">
        <v>279276.59000000003</v>
      </c>
      <c r="M602">
        <v>9083.3700000000008</v>
      </c>
      <c r="N602">
        <v>4125080.15</v>
      </c>
      <c r="O602">
        <v>62718</v>
      </c>
      <c r="P602">
        <v>27</v>
      </c>
      <c r="Q602">
        <v>137</v>
      </c>
      <c r="R602" s="25">
        <f>Clean_Data[[#This Row],[Revenue_EUR]]/Clean_Data[[#This Row],[Units_Sold]]</f>
        <v>72.003050872306119</v>
      </c>
      <c r="S602" s="19">
        <f>Clean_Data[[#This Row],[Gross_Profit_EUR]]/Clean_Data[[#This Row],[Revenue_EUR]]</f>
        <v>0.56863761555657422</v>
      </c>
      <c r="T602" s="19">
        <f>Clean_Data[[#This Row],[Revenue_EUR]]/Clean_Data[[#This Row],[Revenue_Target_EUR]]</f>
        <v>0.93110510052447992</v>
      </c>
      <c r="U602" s="19">
        <f>Clean_Data[[#This Row],[Revenue_EUR]]/Clean_Data[[#This Row],[Market_Revenue_EUR]]</f>
        <v>0.11906018601844622</v>
      </c>
      <c r="V602" s="19">
        <f>Clean_Data[[#This Row],[Returns_Units]]/Clean_Data[[#This Row],[Units_Sold]]</f>
        <v>2.0085031520304941E-2</v>
      </c>
      <c r="W602" s="21">
        <f>Clean_Data[[#This Row],[Revenue_EUR]]/Clean_Data[[#This Row],[Marketing_Spend_EUR]]</f>
        <v>54.06944889396776</v>
      </c>
    </row>
    <row r="603" spans="1:23">
      <c r="A603" s="17">
        <v>45139</v>
      </c>
      <c r="B603">
        <v>2023</v>
      </c>
      <c r="C603" s="16" t="s">
        <v>99</v>
      </c>
      <c r="D603" s="16" t="s">
        <v>84</v>
      </c>
      <c r="E603" s="16" t="s">
        <v>85</v>
      </c>
      <c r="F603" s="16" t="s">
        <v>77</v>
      </c>
      <c r="G603" s="16" t="s">
        <v>79</v>
      </c>
      <c r="H603">
        <v>451143.97</v>
      </c>
      <c r="I603">
        <v>475394.75</v>
      </c>
      <c r="J603">
        <v>2578</v>
      </c>
      <c r="K603">
        <v>2707</v>
      </c>
      <c r="L603">
        <v>296958.19</v>
      </c>
      <c r="M603">
        <v>11033.07</v>
      </c>
      <c r="N603">
        <v>3134878.83</v>
      </c>
      <c r="O603">
        <v>19915</v>
      </c>
      <c r="P603">
        <v>23</v>
      </c>
      <c r="Q603">
        <v>42</v>
      </c>
      <c r="R603" s="25">
        <f>Clean_Data[[#This Row],[Revenue_EUR]]/Clean_Data[[#This Row],[Units_Sold]]</f>
        <v>174.99766097750194</v>
      </c>
      <c r="S603" s="19">
        <f>Clean_Data[[#This Row],[Gross_Profit_EUR]]/Clean_Data[[#This Row],[Revenue_EUR]]</f>
        <v>0.65823375628848591</v>
      </c>
      <c r="T603" s="19">
        <f>Clean_Data[[#This Row],[Revenue_EUR]]/Clean_Data[[#This Row],[Revenue_Target_EUR]]</f>
        <v>0.94898811987301079</v>
      </c>
      <c r="U603" s="19">
        <f>Clean_Data[[#This Row],[Revenue_EUR]]/Clean_Data[[#This Row],[Market_Revenue_EUR]]</f>
        <v>0.14391113483643</v>
      </c>
      <c r="V603" s="19">
        <f>Clean_Data[[#This Row],[Returns_Units]]/Clean_Data[[#This Row],[Units_Sold]]</f>
        <v>1.6291698991466253E-2</v>
      </c>
      <c r="W603" s="21">
        <f>Clean_Data[[#This Row],[Revenue_EUR]]/Clean_Data[[#This Row],[Marketing_Spend_EUR]]</f>
        <v>40.890157499227321</v>
      </c>
    </row>
    <row r="604" spans="1:23">
      <c r="A604" s="17">
        <v>45139</v>
      </c>
      <c r="B604">
        <v>2023</v>
      </c>
      <c r="C604" s="16" t="s">
        <v>99</v>
      </c>
      <c r="D604" s="16" t="s">
        <v>84</v>
      </c>
      <c r="E604" s="16" t="s">
        <v>85</v>
      </c>
      <c r="F604" s="16" t="s">
        <v>77</v>
      </c>
      <c r="G604" s="16" t="s">
        <v>80</v>
      </c>
      <c r="H604">
        <v>110817.2</v>
      </c>
      <c r="I604">
        <v>108733.47</v>
      </c>
      <c r="J604">
        <v>792</v>
      </c>
      <c r="K604">
        <v>780</v>
      </c>
      <c r="L604">
        <v>75334.509999999995</v>
      </c>
      <c r="M604">
        <v>6152.99</v>
      </c>
      <c r="N604">
        <v>955408.77</v>
      </c>
      <c r="O604">
        <v>7664</v>
      </c>
      <c r="P604">
        <v>4</v>
      </c>
      <c r="Q604">
        <v>7</v>
      </c>
      <c r="R604" s="25">
        <f>Clean_Data[[#This Row],[Revenue_EUR]]/Clean_Data[[#This Row],[Units_Sold]]</f>
        <v>139.92070707070707</v>
      </c>
      <c r="S604" s="19">
        <f>Clean_Data[[#This Row],[Gross_Profit_EUR]]/Clean_Data[[#This Row],[Revenue_EUR]]</f>
        <v>0.67980882029143486</v>
      </c>
      <c r="T604" s="19">
        <f>Clean_Data[[#This Row],[Revenue_EUR]]/Clean_Data[[#This Row],[Revenue_Target_EUR]]</f>
        <v>1.019163648506757</v>
      </c>
      <c r="U604" s="19">
        <f>Clean_Data[[#This Row],[Revenue_EUR]]/Clean_Data[[#This Row],[Market_Revenue_EUR]]</f>
        <v>0.11598930581305004</v>
      </c>
      <c r="V604" s="19">
        <f>Clean_Data[[#This Row],[Returns_Units]]/Clean_Data[[#This Row],[Units_Sold]]</f>
        <v>8.8383838383838381E-3</v>
      </c>
      <c r="W604" s="21">
        <f>Clean_Data[[#This Row],[Revenue_EUR]]/Clean_Data[[#This Row],[Marketing_Spend_EUR]]</f>
        <v>18.010300683082534</v>
      </c>
    </row>
    <row r="605" spans="1:23">
      <c r="A605" s="17">
        <v>45139</v>
      </c>
      <c r="B605">
        <v>2023</v>
      </c>
      <c r="C605" s="16" t="s">
        <v>99</v>
      </c>
      <c r="D605" s="16" t="s">
        <v>84</v>
      </c>
      <c r="E605" s="16" t="s">
        <v>85</v>
      </c>
      <c r="F605" s="16" t="s">
        <v>77</v>
      </c>
      <c r="G605" s="16" t="s">
        <v>81</v>
      </c>
      <c r="H605">
        <v>190109.63</v>
      </c>
      <c r="I605">
        <v>195267.35</v>
      </c>
      <c r="J605">
        <v>1653</v>
      </c>
      <c r="K605">
        <v>1672</v>
      </c>
      <c r="L605">
        <v>117857.2</v>
      </c>
      <c r="M605">
        <v>5353.2</v>
      </c>
      <c r="N605">
        <v>1445720.65</v>
      </c>
      <c r="O605">
        <v>13047</v>
      </c>
      <c r="P605">
        <v>11</v>
      </c>
      <c r="Q605">
        <v>28</v>
      </c>
      <c r="R605" s="25">
        <f>Clean_Data[[#This Row],[Revenue_EUR]]/Clean_Data[[#This Row],[Units_Sold]]</f>
        <v>115.00885057471265</v>
      </c>
      <c r="S605" s="19">
        <f>Clean_Data[[#This Row],[Gross_Profit_EUR]]/Clean_Data[[#This Row],[Revenue_EUR]]</f>
        <v>0.61994334532132855</v>
      </c>
      <c r="T605" s="19">
        <f>Clean_Data[[#This Row],[Revenue_EUR]]/Clean_Data[[#This Row],[Revenue_Target_EUR]]</f>
        <v>0.97358636761342843</v>
      </c>
      <c r="U605" s="19">
        <f>Clean_Data[[#This Row],[Revenue_EUR]]/Clean_Data[[#This Row],[Market_Revenue_EUR]]</f>
        <v>0.13149817705100914</v>
      </c>
      <c r="V605" s="19">
        <f>Clean_Data[[#This Row],[Returns_Units]]/Clean_Data[[#This Row],[Units_Sold]]</f>
        <v>1.6938898971566849E-2</v>
      </c>
      <c r="W605" s="21">
        <f>Clean_Data[[#This Row],[Revenue_EUR]]/Clean_Data[[#This Row],[Marketing_Spend_EUR]]</f>
        <v>35.513268699095867</v>
      </c>
    </row>
    <row r="606" spans="1:23">
      <c r="A606" s="17">
        <v>45139</v>
      </c>
      <c r="B606">
        <v>2023</v>
      </c>
      <c r="C606" s="16" t="s">
        <v>99</v>
      </c>
      <c r="D606" s="16" t="s">
        <v>84</v>
      </c>
      <c r="E606" s="16" t="s">
        <v>85</v>
      </c>
      <c r="F606" s="16" t="s">
        <v>82</v>
      </c>
      <c r="G606" s="16" t="s">
        <v>78</v>
      </c>
      <c r="H606">
        <v>490193.66</v>
      </c>
      <c r="I606">
        <v>542304.15</v>
      </c>
      <c r="J606">
        <v>6808</v>
      </c>
      <c r="K606">
        <v>7627</v>
      </c>
      <c r="L606">
        <v>258366.22</v>
      </c>
      <c r="M606">
        <v>8152.86</v>
      </c>
      <c r="N606">
        <v>4018363.08</v>
      </c>
      <c r="O606">
        <v>59588</v>
      </c>
      <c r="P606">
        <v>24</v>
      </c>
      <c r="Q606">
        <v>140</v>
      </c>
      <c r="R606" s="25">
        <f>Clean_Data[[#This Row],[Revenue_EUR]]/Clean_Data[[#This Row],[Units_Sold]]</f>
        <v>72.002594007050519</v>
      </c>
      <c r="S606" s="19">
        <f>Clean_Data[[#This Row],[Gross_Profit_EUR]]/Clean_Data[[#This Row],[Revenue_EUR]]</f>
        <v>0.52706968915101837</v>
      </c>
      <c r="T606" s="19">
        <f>Clean_Data[[#This Row],[Revenue_EUR]]/Clean_Data[[#This Row],[Revenue_Target_EUR]]</f>
        <v>0.90390910709423844</v>
      </c>
      <c r="U606" s="19">
        <f>Clean_Data[[#This Row],[Revenue_EUR]]/Clean_Data[[#This Row],[Market_Revenue_EUR]]</f>
        <v>0.12198839433892071</v>
      </c>
      <c r="V606" s="19">
        <f>Clean_Data[[#This Row],[Returns_Units]]/Clean_Data[[#This Row],[Units_Sold]]</f>
        <v>2.0564042303172738E-2</v>
      </c>
      <c r="W606" s="21">
        <f>Clean_Data[[#This Row],[Revenue_EUR]]/Clean_Data[[#This Row],[Marketing_Spend_EUR]]</f>
        <v>60.125362142855387</v>
      </c>
    </row>
    <row r="607" spans="1:23">
      <c r="A607" s="17">
        <v>45139</v>
      </c>
      <c r="B607">
        <v>2023</v>
      </c>
      <c r="C607" s="16" t="s">
        <v>99</v>
      </c>
      <c r="D607" s="16" t="s">
        <v>84</v>
      </c>
      <c r="E607" s="16" t="s">
        <v>85</v>
      </c>
      <c r="F607" s="16" t="s">
        <v>82</v>
      </c>
      <c r="G607" s="16" t="s">
        <v>79</v>
      </c>
      <c r="H607">
        <v>476867.37</v>
      </c>
      <c r="I607">
        <v>483569.26</v>
      </c>
      <c r="J607">
        <v>2725</v>
      </c>
      <c r="K607">
        <v>2786</v>
      </c>
      <c r="L607">
        <v>293124.14</v>
      </c>
      <c r="M607">
        <v>11333.55</v>
      </c>
      <c r="N607">
        <v>3161350.97</v>
      </c>
      <c r="O607">
        <v>19903</v>
      </c>
      <c r="P607">
        <v>24</v>
      </c>
      <c r="Q607">
        <v>57</v>
      </c>
      <c r="R607" s="25">
        <f>Clean_Data[[#This Row],[Revenue_EUR]]/Clean_Data[[#This Row],[Units_Sold]]</f>
        <v>174.99719999999999</v>
      </c>
      <c r="S607" s="19">
        <f>Clean_Data[[#This Row],[Gross_Profit_EUR]]/Clean_Data[[#This Row],[Revenue_EUR]]</f>
        <v>0.61468693066585789</v>
      </c>
      <c r="T607" s="19">
        <f>Clean_Data[[#This Row],[Revenue_EUR]]/Clean_Data[[#This Row],[Revenue_Target_EUR]]</f>
        <v>0.98614078570668451</v>
      </c>
      <c r="U607" s="19">
        <f>Clean_Data[[#This Row],[Revenue_EUR]]/Clean_Data[[#This Row],[Market_Revenue_EUR]]</f>
        <v>0.15084290688546992</v>
      </c>
      <c r="V607" s="19">
        <f>Clean_Data[[#This Row],[Returns_Units]]/Clean_Data[[#This Row],[Units_Sold]]</f>
        <v>2.0917431192660551E-2</v>
      </c>
      <c r="W607" s="21">
        <f>Clean_Data[[#This Row],[Revenue_EUR]]/Clean_Data[[#This Row],[Marketing_Spend_EUR]]</f>
        <v>42.075728258136245</v>
      </c>
    </row>
    <row r="608" spans="1:23">
      <c r="A608" s="17">
        <v>45139</v>
      </c>
      <c r="B608">
        <v>2023</v>
      </c>
      <c r="C608" s="16" t="s">
        <v>99</v>
      </c>
      <c r="D608" s="16" t="s">
        <v>84</v>
      </c>
      <c r="E608" s="16" t="s">
        <v>85</v>
      </c>
      <c r="F608" s="16" t="s">
        <v>82</v>
      </c>
      <c r="G608" s="16" t="s">
        <v>80</v>
      </c>
      <c r="H608">
        <v>103952.06</v>
      </c>
      <c r="I608">
        <v>100293.54</v>
      </c>
      <c r="J608">
        <v>743</v>
      </c>
      <c r="K608">
        <v>730</v>
      </c>
      <c r="L608">
        <v>67088.929999999993</v>
      </c>
      <c r="M608">
        <v>5515.43</v>
      </c>
      <c r="N608">
        <v>918077.7</v>
      </c>
      <c r="O608">
        <v>7180</v>
      </c>
      <c r="P608">
        <v>5</v>
      </c>
      <c r="Q608">
        <v>10</v>
      </c>
      <c r="R608" s="25">
        <f>Clean_Data[[#This Row],[Revenue_EUR]]/Clean_Data[[#This Row],[Units_Sold]]</f>
        <v>139.90855989232838</v>
      </c>
      <c r="S608" s="19">
        <f>Clean_Data[[#This Row],[Gross_Profit_EUR]]/Clean_Data[[#This Row],[Revenue_EUR]]</f>
        <v>0.64538336229219506</v>
      </c>
      <c r="T608" s="19">
        <f>Clean_Data[[#This Row],[Revenue_EUR]]/Clean_Data[[#This Row],[Revenue_Target_EUR]]</f>
        <v>1.0364781221203281</v>
      </c>
      <c r="U608" s="19">
        <f>Clean_Data[[#This Row],[Revenue_EUR]]/Clean_Data[[#This Row],[Market_Revenue_EUR]]</f>
        <v>0.1132279544530926</v>
      </c>
      <c r="V608" s="19">
        <f>Clean_Data[[#This Row],[Returns_Units]]/Clean_Data[[#This Row],[Units_Sold]]</f>
        <v>1.3458950201884253E-2</v>
      </c>
      <c r="W608" s="21">
        <f>Clean_Data[[#This Row],[Revenue_EUR]]/Clean_Data[[#This Row],[Marketing_Spend_EUR]]</f>
        <v>18.84749874443153</v>
      </c>
    </row>
    <row r="609" spans="1:23">
      <c r="A609" s="17">
        <v>45139</v>
      </c>
      <c r="B609">
        <v>2023</v>
      </c>
      <c r="C609" s="16" t="s">
        <v>99</v>
      </c>
      <c r="D609" s="16" t="s">
        <v>84</v>
      </c>
      <c r="E609" s="16" t="s">
        <v>85</v>
      </c>
      <c r="F609" s="16" t="s">
        <v>82</v>
      </c>
      <c r="G609" s="16" t="s">
        <v>81</v>
      </c>
      <c r="H609">
        <v>182674.15</v>
      </c>
      <c r="I609">
        <v>188439.24</v>
      </c>
      <c r="J609">
        <v>1588</v>
      </c>
      <c r="K609">
        <v>1652</v>
      </c>
      <c r="L609">
        <v>105565.75999999999</v>
      </c>
      <c r="M609">
        <v>5415.09</v>
      </c>
      <c r="N609">
        <v>1336455.18</v>
      </c>
      <c r="O609">
        <v>12507</v>
      </c>
      <c r="P609">
        <v>9</v>
      </c>
      <c r="Q609">
        <v>17</v>
      </c>
      <c r="R609" s="25">
        <f>Clean_Data[[#This Row],[Revenue_EUR]]/Clean_Data[[#This Row],[Units_Sold]]</f>
        <v>115.03409949622166</v>
      </c>
      <c r="S609" s="19">
        <f>Clean_Data[[#This Row],[Gross_Profit_EUR]]/Clean_Data[[#This Row],[Revenue_EUR]]</f>
        <v>0.57789106997350204</v>
      </c>
      <c r="T609" s="19">
        <f>Clean_Data[[#This Row],[Revenue_EUR]]/Clean_Data[[#This Row],[Revenue_Target_EUR]]</f>
        <v>0.9694061067111075</v>
      </c>
      <c r="U609" s="19">
        <f>Clean_Data[[#This Row],[Revenue_EUR]]/Clean_Data[[#This Row],[Market_Revenue_EUR]]</f>
        <v>0.1366855789357635</v>
      </c>
      <c r="V609" s="19">
        <f>Clean_Data[[#This Row],[Returns_Units]]/Clean_Data[[#This Row],[Units_Sold]]</f>
        <v>1.0705289672544081E-2</v>
      </c>
      <c r="W609" s="21">
        <f>Clean_Data[[#This Row],[Revenue_EUR]]/Clean_Data[[#This Row],[Marketing_Spend_EUR]]</f>
        <v>33.734277731302711</v>
      </c>
    </row>
    <row r="610" spans="1:23">
      <c r="A610" s="17">
        <v>45139</v>
      </c>
      <c r="B610">
        <v>2023</v>
      </c>
      <c r="C610" s="16" t="s">
        <v>99</v>
      </c>
      <c r="D610" s="16" t="s">
        <v>84</v>
      </c>
      <c r="E610" s="16" t="s">
        <v>85</v>
      </c>
      <c r="F610" s="16" t="s">
        <v>83</v>
      </c>
      <c r="G610" s="16" t="s">
        <v>78</v>
      </c>
      <c r="H610">
        <v>35226.400000000001</v>
      </c>
      <c r="I610">
        <v>36828.57</v>
      </c>
      <c r="J610">
        <v>489</v>
      </c>
      <c r="K610">
        <v>506</v>
      </c>
      <c r="L610">
        <v>16598.16</v>
      </c>
      <c r="M610">
        <v>652.25</v>
      </c>
      <c r="N610">
        <v>394977.03</v>
      </c>
      <c r="O610">
        <v>5854</v>
      </c>
      <c r="P610">
        <v>1</v>
      </c>
      <c r="Q610">
        <v>7</v>
      </c>
      <c r="R610" s="25">
        <f>Clean_Data[[#This Row],[Revenue_EUR]]/Clean_Data[[#This Row],[Units_Sold]]</f>
        <v>72.037627811860943</v>
      </c>
      <c r="S610" s="19">
        <f>Clean_Data[[#This Row],[Gross_Profit_EUR]]/Clean_Data[[#This Row],[Revenue_EUR]]</f>
        <v>0.47118524742806528</v>
      </c>
      <c r="T610" s="19">
        <f>Clean_Data[[#This Row],[Revenue_EUR]]/Clean_Data[[#This Row],[Revenue_Target_EUR]]</f>
        <v>0.95649654602391576</v>
      </c>
      <c r="U610" s="19">
        <f>Clean_Data[[#This Row],[Revenue_EUR]]/Clean_Data[[#This Row],[Market_Revenue_EUR]]</f>
        <v>8.9185945825761059E-2</v>
      </c>
      <c r="V610" s="19">
        <f>Clean_Data[[#This Row],[Returns_Units]]/Clean_Data[[#This Row],[Units_Sold]]</f>
        <v>1.4314928425357873E-2</v>
      </c>
      <c r="W610" s="21">
        <f>Clean_Data[[#This Row],[Revenue_EUR]]/Clean_Data[[#This Row],[Marketing_Spend_EUR]]</f>
        <v>54.007512456880036</v>
      </c>
    </row>
    <row r="611" spans="1:23">
      <c r="A611" s="17">
        <v>45139</v>
      </c>
      <c r="B611">
        <v>2023</v>
      </c>
      <c r="C611" s="16" t="s">
        <v>99</v>
      </c>
      <c r="D611" s="16" t="s">
        <v>84</v>
      </c>
      <c r="E611" s="16" t="s">
        <v>85</v>
      </c>
      <c r="F611" s="16" t="s">
        <v>83</v>
      </c>
      <c r="G611" s="16" t="s">
        <v>79</v>
      </c>
      <c r="H611">
        <v>32247.94</v>
      </c>
      <c r="I611">
        <v>33277.65</v>
      </c>
      <c r="J611">
        <v>184</v>
      </c>
      <c r="K611">
        <v>187</v>
      </c>
      <c r="L611">
        <v>18090.919999999998</v>
      </c>
      <c r="M611">
        <v>749.58</v>
      </c>
      <c r="N611">
        <v>313066.44</v>
      </c>
      <c r="O611">
        <v>1883</v>
      </c>
      <c r="P611">
        <v>2</v>
      </c>
      <c r="Q611">
        <v>3</v>
      </c>
      <c r="R611" s="25">
        <f>Clean_Data[[#This Row],[Revenue_EUR]]/Clean_Data[[#This Row],[Units_Sold]]</f>
        <v>175.26054347826087</v>
      </c>
      <c r="S611" s="19">
        <f>Clean_Data[[#This Row],[Gross_Profit_EUR]]/Clean_Data[[#This Row],[Revenue_EUR]]</f>
        <v>0.56099459376319849</v>
      </c>
      <c r="T611" s="19">
        <f>Clean_Data[[#This Row],[Revenue_EUR]]/Clean_Data[[#This Row],[Revenue_Target_EUR]]</f>
        <v>0.96905700973476183</v>
      </c>
      <c r="U611" s="19">
        <f>Clean_Data[[#This Row],[Revenue_EUR]]/Clean_Data[[#This Row],[Market_Revenue_EUR]]</f>
        <v>0.10300669723653547</v>
      </c>
      <c r="V611" s="19">
        <f>Clean_Data[[#This Row],[Returns_Units]]/Clean_Data[[#This Row],[Units_Sold]]</f>
        <v>1.6304347826086956E-2</v>
      </c>
      <c r="W611" s="21">
        <f>Clean_Data[[#This Row],[Revenue_EUR]]/Clean_Data[[#This Row],[Marketing_Spend_EUR]]</f>
        <v>43.021345286693879</v>
      </c>
    </row>
    <row r="612" spans="1:23">
      <c r="A612" s="17">
        <v>45139</v>
      </c>
      <c r="B612">
        <v>2023</v>
      </c>
      <c r="C612" s="16" t="s">
        <v>99</v>
      </c>
      <c r="D612" s="16" t="s">
        <v>84</v>
      </c>
      <c r="E612" s="16" t="s">
        <v>85</v>
      </c>
      <c r="F612" s="16" t="s">
        <v>83</v>
      </c>
      <c r="G612" s="16" t="s">
        <v>80</v>
      </c>
      <c r="H612">
        <v>7840.42</v>
      </c>
      <c r="I612">
        <v>8071.33</v>
      </c>
      <c r="J612">
        <v>56</v>
      </c>
      <c r="K612">
        <v>59</v>
      </c>
      <c r="L612">
        <v>4555.82</v>
      </c>
      <c r="M612">
        <v>469.16</v>
      </c>
      <c r="N612">
        <v>99933.36</v>
      </c>
      <c r="O612">
        <v>745</v>
      </c>
      <c r="P612">
        <v>0</v>
      </c>
      <c r="Q612">
        <v>2</v>
      </c>
      <c r="R612" s="25">
        <f>Clean_Data[[#This Row],[Revenue_EUR]]/Clean_Data[[#This Row],[Units_Sold]]</f>
        <v>140.00749999999999</v>
      </c>
      <c r="S612" s="19">
        <f>Clean_Data[[#This Row],[Gross_Profit_EUR]]/Clean_Data[[#This Row],[Revenue_EUR]]</f>
        <v>0.58106836113371474</v>
      </c>
      <c r="T612" s="19">
        <f>Clean_Data[[#This Row],[Revenue_EUR]]/Clean_Data[[#This Row],[Revenue_Target_EUR]]</f>
        <v>0.97139133203573635</v>
      </c>
      <c r="U612" s="19">
        <f>Clean_Data[[#This Row],[Revenue_EUR]]/Clean_Data[[#This Row],[Market_Revenue_EUR]]</f>
        <v>7.8456483400538124E-2</v>
      </c>
      <c r="V612" s="19">
        <f>Clean_Data[[#This Row],[Returns_Units]]/Clean_Data[[#This Row],[Units_Sold]]</f>
        <v>3.5714285714285712E-2</v>
      </c>
      <c r="W612" s="21">
        <f>Clean_Data[[#This Row],[Revenue_EUR]]/Clean_Data[[#This Row],[Marketing_Spend_EUR]]</f>
        <v>16.711612243157983</v>
      </c>
    </row>
    <row r="613" spans="1:23">
      <c r="A613" s="17">
        <v>45139</v>
      </c>
      <c r="B613">
        <v>2023</v>
      </c>
      <c r="C613" s="16" t="s">
        <v>99</v>
      </c>
      <c r="D613" s="16" t="s">
        <v>84</v>
      </c>
      <c r="E613" s="16" t="s">
        <v>85</v>
      </c>
      <c r="F613" s="16" t="s">
        <v>83</v>
      </c>
      <c r="G613" s="16" t="s">
        <v>81</v>
      </c>
      <c r="H613">
        <v>12782.25</v>
      </c>
      <c r="I613">
        <v>13381</v>
      </c>
      <c r="J613">
        <v>111</v>
      </c>
      <c r="K613">
        <v>118</v>
      </c>
      <c r="L613">
        <v>6840.98</v>
      </c>
      <c r="M613">
        <v>407.85</v>
      </c>
      <c r="N613">
        <v>145666.14000000001</v>
      </c>
      <c r="O613">
        <v>1336</v>
      </c>
      <c r="P613">
        <v>1</v>
      </c>
      <c r="Q613">
        <v>2</v>
      </c>
      <c r="R613" s="25">
        <f>Clean_Data[[#This Row],[Revenue_EUR]]/Clean_Data[[#This Row],[Units_Sold]]</f>
        <v>115.1554054054054</v>
      </c>
      <c r="S613" s="19">
        <f>Clean_Data[[#This Row],[Gross_Profit_EUR]]/Clean_Data[[#This Row],[Revenue_EUR]]</f>
        <v>0.53519372567427481</v>
      </c>
      <c r="T613" s="19">
        <f>Clean_Data[[#This Row],[Revenue_EUR]]/Clean_Data[[#This Row],[Revenue_Target_EUR]]</f>
        <v>0.95525371795829905</v>
      </c>
      <c r="U613" s="19">
        <f>Clean_Data[[#This Row],[Revenue_EUR]]/Clean_Data[[#This Row],[Market_Revenue_EUR]]</f>
        <v>8.7750317266593311E-2</v>
      </c>
      <c r="V613" s="19">
        <f>Clean_Data[[#This Row],[Returns_Units]]/Clean_Data[[#This Row],[Units_Sold]]</f>
        <v>1.8018018018018018E-2</v>
      </c>
      <c r="W613" s="21">
        <f>Clean_Data[[#This Row],[Revenue_EUR]]/Clean_Data[[#This Row],[Marketing_Spend_EUR]]</f>
        <v>31.340566384700256</v>
      </c>
    </row>
    <row r="614" spans="1:23">
      <c r="A614" s="17">
        <v>45139</v>
      </c>
      <c r="B614">
        <v>2023</v>
      </c>
      <c r="C614" s="16" t="s">
        <v>99</v>
      </c>
      <c r="D614" s="16" t="s">
        <v>86</v>
      </c>
      <c r="E614" s="16" t="s">
        <v>87</v>
      </c>
      <c r="F614" s="16" t="s">
        <v>77</v>
      </c>
      <c r="G614" s="16" t="s">
        <v>78</v>
      </c>
      <c r="H614">
        <v>349061.52</v>
      </c>
      <c r="I614">
        <v>364523.28</v>
      </c>
      <c r="J614">
        <v>4848</v>
      </c>
      <c r="K614">
        <v>4965</v>
      </c>
      <c r="L614">
        <v>198731.29</v>
      </c>
      <c r="M614">
        <v>5768.73</v>
      </c>
      <c r="N614">
        <v>3116621.72</v>
      </c>
      <c r="O614">
        <v>45248</v>
      </c>
      <c r="P614">
        <v>13</v>
      </c>
      <c r="Q614">
        <v>70</v>
      </c>
      <c r="R614" s="25">
        <f>Clean_Data[[#This Row],[Revenue_EUR]]/Clean_Data[[#This Row],[Units_Sold]]</f>
        <v>72.001138613861386</v>
      </c>
      <c r="S614" s="19">
        <f>Clean_Data[[#This Row],[Gross_Profit_EUR]]/Clean_Data[[#This Row],[Revenue_EUR]]</f>
        <v>0.56933027163807681</v>
      </c>
      <c r="T614" s="19">
        <f>Clean_Data[[#This Row],[Revenue_EUR]]/Clean_Data[[#This Row],[Revenue_Target_EUR]]</f>
        <v>0.95758361441277495</v>
      </c>
      <c r="U614" s="19">
        <f>Clean_Data[[#This Row],[Revenue_EUR]]/Clean_Data[[#This Row],[Market_Revenue_EUR]]</f>
        <v>0.11199996385830231</v>
      </c>
      <c r="V614" s="19">
        <f>Clean_Data[[#This Row],[Returns_Units]]/Clean_Data[[#This Row],[Units_Sold]]</f>
        <v>1.4438943894389438E-2</v>
      </c>
      <c r="W614" s="21">
        <f>Clean_Data[[#This Row],[Revenue_EUR]]/Clean_Data[[#This Row],[Marketing_Spend_EUR]]</f>
        <v>60.509249002813455</v>
      </c>
    </row>
    <row r="615" spans="1:23">
      <c r="A615" s="17">
        <v>45139</v>
      </c>
      <c r="B615">
        <v>2023</v>
      </c>
      <c r="C615" s="16" t="s">
        <v>99</v>
      </c>
      <c r="D615" s="16" t="s">
        <v>86</v>
      </c>
      <c r="E615" s="16" t="s">
        <v>87</v>
      </c>
      <c r="F615" s="16" t="s">
        <v>77</v>
      </c>
      <c r="G615" s="16" t="s">
        <v>79</v>
      </c>
      <c r="H615">
        <v>317607.86</v>
      </c>
      <c r="I615">
        <v>311097.11</v>
      </c>
      <c r="J615">
        <v>1815</v>
      </c>
      <c r="K615">
        <v>1793</v>
      </c>
      <c r="L615">
        <v>205220.76</v>
      </c>
      <c r="M615">
        <v>7756.24</v>
      </c>
      <c r="N615">
        <v>2497584.89</v>
      </c>
      <c r="O615">
        <v>15582</v>
      </c>
      <c r="P615">
        <v>17</v>
      </c>
      <c r="Q615">
        <v>31</v>
      </c>
      <c r="R615" s="25">
        <f>Clean_Data[[#This Row],[Revenue_EUR]]/Clean_Data[[#This Row],[Units_Sold]]</f>
        <v>174.9905564738292</v>
      </c>
      <c r="S615" s="19">
        <f>Clean_Data[[#This Row],[Gross_Profit_EUR]]/Clean_Data[[#This Row],[Revenue_EUR]]</f>
        <v>0.6461450922530696</v>
      </c>
      <c r="T615" s="19">
        <f>Clean_Data[[#This Row],[Revenue_EUR]]/Clean_Data[[#This Row],[Revenue_Target_EUR]]</f>
        <v>1.0209283525648953</v>
      </c>
      <c r="U615" s="19">
        <f>Clean_Data[[#This Row],[Revenue_EUR]]/Clean_Data[[#This Row],[Market_Revenue_EUR]]</f>
        <v>0.12716599194352107</v>
      </c>
      <c r="V615" s="19">
        <f>Clean_Data[[#This Row],[Returns_Units]]/Clean_Data[[#This Row],[Units_Sold]]</f>
        <v>1.7079889807162536E-2</v>
      </c>
      <c r="W615" s="21">
        <f>Clean_Data[[#This Row],[Revenue_EUR]]/Clean_Data[[#This Row],[Marketing_Spend_EUR]]</f>
        <v>40.948689055521747</v>
      </c>
    </row>
    <row r="616" spans="1:23">
      <c r="A616" s="17">
        <v>45139</v>
      </c>
      <c r="B616">
        <v>2023</v>
      </c>
      <c r="C616" s="16" t="s">
        <v>99</v>
      </c>
      <c r="D616" s="16" t="s">
        <v>86</v>
      </c>
      <c r="E616" s="16" t="s">
        <v>87</v>
      </c>
      <c r="F616" s="16" t="s">
        <v>77</v>
      </c>
      <c r="G616" s="16" t="s">
        <v>80</v>
      </c>
      <c r="H616">
        <v>72898.789999999994</v>
      </c>
      <c r="I616">
        <v>72486.34</v>
      </c>
      <c r="J616">
        <v>521</v>
      </c>
      <c r="K616">
        <v>508</v>
      </c>
      <c r="L616">
        <v>50390.98</v>
      </c>
      <c r="M616">
        <v>3720.71</v>
      </c>
      <c r="N616">
        <v>723158.17</v>
      </c>
      <c r="O616">
        <v>5828</v>
      </c>
      <c r="P616">
        <v>4</v>
      </c>
      <c r="Q616">
        <v>8</v>
      </c>
      <c r="R616" s="25">
        <f>Clean_Data[[#This Row],[Revenue_EUR]]/Clean_Data[[#This Row],[Units_Sold]]</f>
        <v>139.92090211132435</v>
      </c>
      <c r="S616" s="19">
        <f>Clean_Data[[#This Row],[Gross_Profit_EUR]]/Clean_Data[[#This Row],[Revenue_EUR]]</f>
        <v>0.69124576690504747</v>
      </c>
      <c r="T616" s="19">
        <f>Clean_Data[[#This Row],[Revenue_EUR]]/Clean_Data[[#This Row],[Revenue_Target_EUR]]</f>
        <v>1.0056900375988083</v>
      </c>
      <c r="U616" s="19">
        <f>Clean_Data[[#This Row],[Revenue_EUR]]/Clean_Data[[#This Row],[Market_Revenue_EUR]]</f>
        <v>0.10080614867422433</v>
      </c>
      <c r="V616" s="19">
        <f>Clean_Data[[#This Row],[Returns_Units]]/Clean_Data[[#This Row],[Units_Sold]]</f>
        <v>1.5355086372360844E-2</v>
      </c>
      <c r="W616" s="21">
        <f>Clean_Data[[#This Row],[Revenue_EUR]]/Clean_Data[[#This Row],[Marketing_Spend_EUR]]</f>
        <v>19.592709455990924</v>
      </c>
    </row>
    <row r="617" spans="1:23">
      <c r="A617" s="17">
        <v>45139</v>
      </c>
      <c r="B617">
        <v>2023</v>
      </c>
      <c r="C617" s="16" t="s">
        <v>99</v>
      </c>
      <c r="D617" s="16" t="s">
        <v>86</v>
      </c>
      <c r="E617" s="16" t="s">
        <v>87</v>
      </c>
      <c r="F617" s="16" t="s">
        <v>77</v>
      </c>
      <c r="G617" s="16" t="s">
        <v>81</v>
      </c>
      <c r="H617">
        <v>130937.57</v>
      </c>
      <c r="I617">
        <v>134644.89000000001</v>
      </c>
      <c r="J617">
        <v>1139</v>
      </c>
      <c r="K617">
        <v>1152</v>
      </c>
      <c r="L617">
        <v>81788.240000000005</v>
      </c>
      <c r="M617">
        <v>4190.72</v>
      </c>
      <c r="N617">
        <v>1125639.95</v>
      </c>
      <c r="O617">
        <v>10209</v>
      </c>
      <c r="P617">
        <v>5</v>
      </c>
      <c r="Q617">
        <v>10</v>
      </c>
      <c r="R617" s="25">
        <f>Clean_Data[[#This Row],[Revenue_EUR]]/Clean_Data[[#This Row],[Units_Sold]]</f>
        <v>114.95835820895523</v>
      </c>
      <c r="S617" s="19">
        <f>Clean_Data[[#This Row],[Gross_Profit_EUR]]/Clean_Data[[#This Row],[Revenue_EUR]]</f>
        <v>0.62463538921640294</v>
      </c>
      <c r="T617" s="19">
        <f>Clean_Data[[#This Row],[Revenue_EUR]]/Clean_Data[[#This Row],[Revenue_Target_EUR]]</f>
        <v>0.97246594356458682</v>
      </c>
      <c r="U617" s="19">
        <f>Clean_Data[[#This Row],[Revenue_EUR]]/Clean_Data[[#This Row],[Market_Revenue_EUR]]</f>
        <v>0.11632278154306802</v>
      </c>
      <c r="V617" s="19">
        <f>Clean_Data[[#This Row],[Returns_Units]]/Clean_Data[[#This Row],[Units_Sold]]</f>
        <v>8.7796312554872698E-3</v>
      </c>
      <c r="W617" s="21">
        <f>Clean_Data[[#This Row],[Revenue_EUR]]/Clean_Data[[#This Row],[Marketing_Spend_EUR]]</f>
        <v>31.244647697770311</v>
      </c>
    </row>
    <row r="618" spans="1:23">
      <c r="A618" s="17">
        <v>45139</v>
      </c>
      <c r="B618">
        <v>2023</v>
      </c>
      <c r="C618" s="16" t="s">
        <v>99</v>
      </c>
      <c r="D618" s="16" t="s">
        <v>86</v>
      </c>
      <c r="E618" s="16" t="s">
        <v>87</v>
      </c>
      <c r="F618" s="16" t="s">
        <v>82</v>
      </c>
      <c r="G618" s="16" t="s">
        <v>78</v>
      </c>
      <c r="H618">
        <v>272917.95</v>
      </c>
      <c r="I618">
        <v>275161.75</v>
      </c>
      <c r="J618">
        <v>3791</v>
      </c>
      <c r="K618">
        <v>3785</v>
      </c>
      <c r="L618">
        <v>144271.48000000001</v>
      </c>
      <c r="M618">
        <v>5076.91</v>
      </c>
      <c r="N618">
        <v>2724026.84</v>
      </c>
      <c r="O618">
        <v>40337</v>
      </c>
      <c r="P618">
        <v>15</v>
      </c>
      <c r="Q618">
        <v>38</v>
      </c>
      <c r="R618" s="25">
        <f>Clean_Data[[#This Row],[Revenue_EUR]]/Clean_Data[[#This Row],[Units_Sold]]</f>
        <v>71.991018201002376</v>
      </c>
      <c r="S618" s="19">
        <f>Clean_Data[[#This Row],[Gross_Profit_EUR]]/Clean_Data[[#This Row],[Revenue_EUR]]</f>
        <v>0.52862583791209039</v>
      </c>
      <c r="T618" s="19">
        <f>Clean_Data[[#This Row],[Revenue_EUR]]/Clean_Data[[#This Row],[Revenue_Target_EUR]]</f>
        <v>0.9918455235874899</v>
      </c>
      <c r="U618" s="19">
        <f>Clean_Data[[#This Row],[Revenue_EUR]]/Clean_Data[[#This Row],[Market_Revenue_EUR]]</f>
        <v>0.10018915599231028</v>
      </c>
      <c r="V618" s="19">
        <f>Clean_Data[[#This Row],[Returns_Units]]/Clean_Data[[#This Row],[Units_Sold]]</f>
        <v>1.0023740437879188E-2</v>
      </c>
      <c r="W618" s="21">
        <f>Clean_Data[[#This Row],[Revenue_EUR]]/Clean_Data[[#This Row],[Marketing_Spend_EUR]]</f>
        <v>53.756704373329448</v>
      </c>
    </row>
    <row r="619" spans="1:23">
      <c r="A619" s="17">
        <v>45139</v>
      </c>
      <c r="B619">
        <v>2023</v>
      </c>
      <c r="C619" s="16" t="s">
        <v>99</v>
      </c>
      <c r="D619" s="16" t="s">
        <v>86</v>
      </c>
      <c r="E619" s="16" t="s">
        <v>87</v>
      </c>
      <c r="F619" s="16" t="s">
        <v>82</v>
      </c>
      <c r="G619" s="16" t="s">
        <v>79</v>
      </c>
      <c r="H619">
        <v>273344.64000000001</v>
      </c>
      <c r="I619">
        <v>270058.8</v>
      </c>
      <c r="J619">
        <v>1562</v>
      </c>
      <c r="K619">
        <v>1562</v>
      </c>
      <c r="L619">
        <v>165244.84</v>
      </c>
      <c r="M619">
        <v>7043.86</v>
      </c>
      <c r="N619">
        <v>2297060.31</v>
      </c>
      <c r="O619">
        <v>14698</v>
      </c>
      <c r="P619">
        <v>10</v>
      </c>
      <c r="Q619">
        <v>28</v>
      </c>
      <c r="R619" s="25">
        <f>Clean_Data[[#This Row],[Revenue_EUR]]/Clean_Data[[#This Row],[Units_Sold]]</f>
        <v>174.99656850192062</v>
      </c>
      <c r="S619" s="19">
        <f>Clean_Data[[#This Row],[Gross_Profit_EUR]]/Clean_Data[[#This Row],[Revenue_EUR]]</f>
        <v>0.60452928581295751</v>
      </c>
      <c r="T619" s="19">
        <f>Clean_Data[[#This Row],[Revenue_EUR]]/Clean_Data[[#This Row],[Revenue_Target_EUR]]</f>
        <v>1.0121671280476696</v>
      </c>
      <c r="U619" s="19">
        <f>Clean_Data[[#This Row],[Revenue_EUR]]/Clean_Data[[#This Row],[Market_Revenue_EUR]]</f>
        <v>0.11899758957569556</v>
      </c>
      <c r="V619" s="19">
        <f>Clean_Data[[#This Row],[Returns_Units]]/Clean_Data[[#This Row],[Units_Sold]]</f>
        <v>1.7925736235595392E-2</v>
      </c>
      <c r="W619" s="21">
        <f>Clean_Data[[#This Row],[Revenue_EUR]]/Clean_Data[[#This Row],[Marketing_Spend_EUR]]</f>
        <v>38.806086435562321</v>
      </c>
    </row>
    <row r="620" spans="1:23">
      <c r="A620" s="17">
        <v>45139</v>
      </c>
      <c r="B620">
        <v>2023</v>
      </c>
      <c r="C620" s="16" t="s">
        <v>99</v>
      </c>
      <c r="D620" s="16" t="s">
        <v>86</v>
      </c>
      <c r="E620" s="16" t="s">
        <v>87</v>
      </c>
      <c r="F620" s="16" t="s">
        <v>82</v>
      </c>
      <c r="G620" s="16" t="s">
        <v>80</v>
      </c>
      <c r="H620">
        <v>58603.77</v>
      </c>
      <c r="I620">
        <v>56807.33</v>
      </c>
      <c r="J620">
        <v>419</v>
      </c>
      <c r="K620">
        <v>403</v>
      </c>
      <c r="L620">
        <v>37301.279999999999</v>
      </c>
      <c r="M620">
        <v>3412.54</v>
      </c>
      <c r="N620">
        <v>655548.64</v>
      </c>
      <c r="O620">
        <v>5257</v>
      </c>
      <c r="P620">
        <v>3</v>
      </c>
      <c r="Q620">
        <v>8</v>
      </c>
      <c r="R620" s="25">
        <f>Clean_Data[[#This Row],[Revenue_EUR]]/Clean_Data[[#This Row],[Units_Sold]]</f>
        <v>139.86579952267303</v>
      </c>
      <c r="S620" s="19">
        <f>Clean_Data[[#This Row],[Gross_Profit_EUR]]/Clean_Data[[#This Row],[Revenue_EUR]]</f>
        <v>0.63649966546520809</v>
      </c>
      <c r="T620" s="19">
        <f>Clean_Data[[#This Row],[Revenue_EUR]]/Clean_Data[[#This Row],[Revenue_Target_EUR]]</f>
        <v>1.0316233838133211</v>
      </c>
      <c r="U620" s="19">
        <f>Clean_Data[[#This Row],[Revenue_EUR]]/Clean_Data[[#This Row],[Market_Revenue_EUR]]</f>
        <v>8.9396524413504999E-2</v>
      </c>
      <c r="V620" s="19">
        <f>Clean_Data[[#This Row],[Returns_Units]]/Clean_Data[[#This Row],[Units_Sold]]</f>
        <v>1.9093078758949882E-2</v>
      </c>
      <c r="W620" s="21">
        <f>Clean_Data[[#This Row],[Revenue_EUR]]/Clean_Data[[#This Row],[Marketing_Spend_EUR]]</f>
        <v>17.173064638070176</v>
      </c>
    </row>
    <row r="621" spans="1:23">
      <c r="A621" s="17">
        <v>45139</v>
      </c>
      <c r="B621">
        <v>2023</v>
      </c>
      <c r="C621" s="16" t="s">
        <v>99</v>
      </c>
      <c r="D621" s="16" t="s">
        <v>86</v>
      </c>
      <c r="E621" s="16" t="s">
        <v>87</v>
      </c>
      <c r="F621" s="16" t="s">
        <v>82</v>
      </c>
      <c r="G621" s="16" t="s">
        <v>81</v>
      </c>
      <c r="H621">
        <v>118595.29</v>
      </c>
      <c r="I621">
        <v>117410.5</v>
      </c>
      <c r="J621">
        <v>1031</v>
      </c>
      <c r="K621">
        <v>1010</v>
      </c>
      <c r="L621">
        <v>68443.850000000006</v>
      </c>
      <c r="M621">
        <v>3774.5</v>
      </c>
      <c r="N621">
        <v>1009569.24</v>
      </c>
      <c r="O621">
        <v>9621</v>
      </c>
      <c r="P621">
        <v>7</v>
      </c>
      <c r="Q621">
        <v>18</v>
      </c>
      <c r="R621" s="25">
        <f>Clean_Data[[#This Row],[Revenue_EUR]]/Clean_Data[[#This Row],[Units_Sold]]</f>
        <v>115.02937924345295</v>
      </c>
      <c r="S621" s="19">
        <f>Clean_Data[[#This Row],[Gross_Profit_EUR]]/Clean_Data[[#This Row],[Revenue_EUR]]</f>
        <v>0.57712114874039278</v>
      </c>
      <c r="T621" s="19">
        <f>Clean_Data[[#This Row],[Revenue_EUR]]/Clean_Data[[#This Row],[Revenue_Target_EUR]]</f>
        <v>1.0100910054892875</v>
      </c>
      <c r="U621" s="19">
        <f>Clean_Data[[#This Row],[Revenue_EUR]]/Clean_Data[[#This Row],[Market_Revenue_EUR]]</f>
        <v>0.11747118008468641</v>
      </c>
      <c r="V621" s="19">
        <f>Clean_Data[[#This Row],[Returns_Units]]/Clean_Data[[#This Row],[Units_Sold]]</f>
        <v>1.7458777885548012E-2</v>
      </c>
      <c r="W621" s="21">
        <f>Clean_Data[[#This Row],[Revenue_EUR]]/Clean_Data[[#This Row],[Marketing_Spend_EUR]]</f>
        <v>31.420132467876538</v>
      </c>
    </row>
    <row r="622" spans="1:23">
      <c r="A622" s="17">
        <v>45139</v>
      </c>
      <c r="B622">
        <v>2023</v>
      </c>
      <c r="C622" s="16" t="s">
        <v>99</v>
      </c>
      <c r="D622" s="16" t="s">
        <v>86</v>
      </c>
      <c r="E622" s="16" t="s">
        <v>87</v>
      </c>
      <c r="F622" s="16" t="s">
        <v>83</v>
      </c>
      <c r="G622" s="16" t="s">
        <v>78</v>
      </c>
      <c r="H622">
        <v>24879.39</v>
      </c>
      <c r="I622">
        <v>25554.48</v>
      </c>
      <c r="J622">
        <v>346</v>
      </c>
      <c r="K622">
        <v>363</v>
      </c>
      <c r="L622">
        <v>11694.05</v>
      </c>
      <c r="M622">
        <v>477.96</v>
      </c>
      <c r="N622">
        <v>326119.53000000003</v>
      </c>
      <c r="O622">
        <v>5077</v>
      </c>
      <c r="P622">
        <v>1</v>
      </c>
      <c r="Q622">
        <v>7</v>
      </c>
      <c r="R622" s="25">
        <f>Clean_Data[[#This Row],[Revenue_EUR]]/Clean_Data[[#This Row],[Units_Sold]]</f>
        <v>71.905751445086707</v>
      </c>
      <c r="S622" s="19">
        <f>Clean_Data[[#This Row],[Gross_Profit_EUR]]/Clean_Data[[#This Row],[Revenue_EUR]]</f>
        <v>0.47002961085460693</v>
      </c>
      <c r="T622" s="19">
        <f>Clean_Data[[#This Row],[Revenue_EUR]]/Clean_Data[[#This Row],[Revenue_Target_EUR]]</f>
        <v>0.97358232294298297</v>
      </c>
      <c r="U622" s="19">
        <f>Clean_Data[[#This Row],[Revenue_EUR]]/Clean_Data[[#This Row],[Market_Revenue_EUR]]</f>
        <v>7.6289175321698752E-2</v>
      </c>
      <c r="V622" s="19">
        <f>Clean_Data[[#This Row],[Returns_Units]]/Clean_Data[[#This Row],[Units_Sold]]</f>
        <v>2.023121387283237E-2</v>
      </c>
      <c r="W622" s="21">
        <f>Clean_Data[[#This Row],[Revenue_EUR]]/Clean_Data[[#This Row],[Marketing_Spend_EUR]]</f>
        <v>52.05328897815717</v>
      </c>
    </row>
    <row r="623" spans="1:23">
      <c r="A623" s="17">
        <v>45139</v>
      </c>
      <c r="B623">
        <v>2023</v>
      </c>
      <c r="C623" s="16" t="s">
        <v>99</v>
      </c>
      <c r="D623" s="16" t="s">
        <v>86</v>
      </c>
      <c r="E623" s="16" t="s">
        <v>87</v>
      </c>
      <c r="F623" s="16" t="s">
        <v>83</v>
      </c>
      <c r="G623" s="16" t="s">
        <v>79</v>
      </c>
      <c r="H623">
        <v>21529.16</v>
      </c>
      <c r="I623">
        <v>21147.46</v>
      </c>
      <c r="J623">
        <v>123</v>
      </c>
      <c r="K623">
        <v>123</v>
      </c>
      <c r="L623">
        <v>12006.05</v>
      </c>
      <c r="M623">
        <v>543.98</v>
      </c>
      <c r="N623">
        <v>239755.43</v>
      </c>
      <c r="O623">
        <v>1420</v>
      </c>
      <c r="P623">
        <v>1</v>
      </c>
      <c r="Q623">
        <v>2</v>
      </c>
      <c r="R623" s="25">
        <f>Clean_Data[[#This Row],[Revenue_EUR]]/Clean_Data[[#This Row],[Units_Sold]]</f>
        <v>175.03382113821138</v>
      </c>
      <c r="S623" s="19">
        <f>Clean_Data[[#This Row],[Gross_Profit_EUR]]/Clean_Data[[#This Row],[Revenue_EUR]]</f>
        <v>0.55766458143281017</v>
      </c>
      <c r="T623" s="19">
        <f>Clean_Data[[#This Row],[Revenue_EUR]]/Clean_Data[[#This Row],[Revenue_Target_EUR]]</f>
        <v>1.0180494489645566</v>
      </c>
      <c r="U623" s="19">
        <f>Clean_Data[[#This Row],[Revenue_EUR]]/Clean_Data[[#This Row],[Market_Revenue_EUR]]</f>
        <v>8.9796339544843673E-2</v>
      </c>
      <c r="V623" s="19">
        <f>Clean_Data[[#This Row],[Returns_Units]]/Clean_Data[[#This Row],[Units_Sold]]</f>
        <v>1.6260162601626018E-2</v>
      </c>
      <c r="W623" s="21">
        <f>Clean_Data[[#This Row],[Revenue_EUR]]/Clean_Data[[#This Row],[Marketing_Spend_EUR]]</f>
        <v>39.577116805764916</v>
      </c>
    </row>
    <row r="624" spans="1:23">
      <c r="A624" s="17">
        <v>45139</v>
      </c>
      <c r="B624">
        <v>2023</v>
      </c>
      <c r="C624" s="16" t="s">
        <v>99</v>
      </c>
      <c r="D624" s="16" t="s">
        <v>86</v>
      </c>
      <c r="E624" s="16" t="s">
        <v>87</v>
      </c>
      <c r="F624" s="16" t="s">
        <v>83</v>
      </c>
      <c r="G624" s="16" t="s">
        <v>80</v>
      </c>
      <c r="H624">
        <v>5306.27</v>
      </c>
      <c r="I624">
        <v>4935.34</v>
      </c>
      <c r="J624">
        <v>38</v>
      </c>
      <c r="K624">
        <v>35</v>
      </c>
      <c r="L624">
        <v>3037.1</v>
      </c>
      <c r="M624">
        <v>291.08</v>
      </c>
      <c r="N624">
        <v>75472.850000000006</v>
      </c>
      <c r="O624">
        <v>557</v>
      </c>
      <c r="P624">
        <v>0</v>
      </c>
      <c r="Q624">
        <v>1</v>
      </c>
      <c r="R624" s="25">
        <f>Clean_Data[[#This Row],[Revenue_EUR]]/Clean_Data[[#This Row],[Units_Sold]]</f>
        <v>139.63868421052632</v>
      </c>
      <c r="S624" s="19">
        <f>Clean_Data[[#This Row],[Gross_Profit_EUR]]/Clean_Data[[#This Row],[Revenue_EUR]]</f>
        <v>0.57236062243346075</v>
      </c>
      <c r="T624" s="19">
        <f>Clean_Data[[#This Row],[Revenue_EUR]]/Clean_Data[[#This Row],[Revenue_Target_EUR]]</f>
        <v>1.0751579425125726</v>
      </c>
      <c r="U624" s="19">
        <f>Clean_Data[[#This Row],[Revenue_EUR]]/Clean_Data[[#This Row],[Market_Revenue_EUR]]</f>
        <v>7.0307004439344747E-2</v>
      </c>
      <c r="V624" s="19">
        <f>Clean_Data[[#This Row],[Returns_Units]]/Clean_Data[[#This Row],[Units_Sold]]</f>
        <v>2.6315789473684209E-2</v>
      </c>
      <c r="W624" s="21">
        <f>Clean_Data[[#This Row],[Revenue_EUR]]/Clean_Data[[#This Row],[Marketing_Spend_EUR]]</f>
        <v>18.229593238972107</v>
      </c>
    </row>
    <row r="625" spans="1:23">
      <c r="A625" s="17">
        <v>45139</v>
      </c>
      <c r="B625">
        <v>2023</v>
      </c>
      <c r="C625" s="16" t="s">
        <v>99</v>
      </c>
      <c r="D625" s="16" t="s">
        <v>86</v>
      </c>
      <c r="E625" s="16" t="s">
        <v>87</v>
      </c>
      <c r="F625" s="16" t="s">
        <v>83</v>
      </c>
      <c r="G625" s="16" t="s">
        <v>81</v>
      </c>
      <c r="H625">
        <v>9435.18</v>
      </c>
      <c r="I625">
        <v>9239.5400000000009</v>
      </c>
      <c r="J625">
        <v>82</v>
      </c>
      <c r="K625">
        <v>82</v>
      </c>
      <c r="L625">
        <v>5022.51</v>
      </c>
      <c r="M625">
        <v>293.95</v>
      </c>
      <c r="N625">
        <v>111448.01</v>
      </c>
      <c r="O625">
        <v>995</v>
      </c>
      <c r="P625">
        <v>0</v>
      </c>
      <c r="Q625">
        <v>2</v>
      </c>
      <c r="R625" s="25">
        <f>Clean_Data[[#This Row],[Revenue_EUR]]/Clean_Data[[#This Row],[Units_Sold]]</f>
        <v>115.06317073170732</v>
      </c>
      <c r="S625" s="19">
        <f>Clean_Data[[#This Row],[Gross_Profit_EUR]]/Clean_Data[[#This Row],[Revenue_EUR]]</f>
        <v>0.53231734847665868</v>
      </c>
      <c r="T625" s="19">
        <f>Clean_Data[[#This Row],[Revenue_EUR]]/Clean_Data[[#This Row],[Revenue_Target_EUR]]</f>
        <v>1.0211742143007119</v>
      </c>
      <c r="U625" s="19">
        <f>Clean_Data[[#This Row],[Revenue_EUR]]/Clean_Data[[#This Row],[Market_Revenue_EUR]]</f>
        <v>8.4659923492577394E-2</v>
      </c>
      <c r="V625" s="19">
        <f>Clean_Data[[#This Row],[Returns_Units]]/Clean_Data[[#This Row],[Units_Sold]]</f>
        <v>2.4390243902439025E-2</v>
      </c>
      <c r="W625" s="21">
        <f>Clean_Data[[#This Row],[Revenue_EUR]]/Clean_Data[[#This Row],[Marketing_Spend_EUR]]</f>
        <v>32.097907807450248</v>
      </c>
    </row>
    <row r="626" spans="1:23">
      <c r="A626" s="17">
        <v>45139</v>
      </c>
      <c r="B626">
        <v>2023</v>
      </c>
      <c r="C626" s="16" t="s">
        <v>99</v>
      </c>
      <c r="D626" s="16" t="s">
        <v>88</v>
      </c>
      <c r="E626" s="16" t="s">
        <v>87</v>
      </c>
      <c r="F626" s="16" t="s">
        <v>77</v>
      </c>
      <c r="G626" s="16" t="s">
        <v>78</v>
      </c>
      <c r="H626">
        <v>245909.42</v>
      </c>
      <c r="I626">
        <v>238367.29</v>
      </c>
      <c r="J626">
        <v>3415</v>
      </c>
      <c r="K626">
        <v>3294</v>
      </c>
      <c r="L626">
        <v>136776.94</v>
      </c>
      <c r="M626">
        <v>4426.2700000000004</v>
      </c>
      <c r="N626">
        <v>2610078.71</v>
      </c>
      <c r="O626">
        <v>41173</v>
      </c>
      <c r="P626">
        <v>13</v>
      </c>
      <c r="Q626">
        <v>44</v>
      </c>
      <c r="R626" s="25">
        <f>Clean_Data[[#This Row],[Revenue_EUR]]/Clean_Data[[#This Row],[Units_Sold]]</f>
        <v>72.008614934114206</v>
      </c>
      <c r="S626" s="19">
        <f>Clean_Data[[#This Row],[Gross_Profit_EUR]]/Clean_Data[[#This Row],[Revenue_EUR]]</f>
        <v>0.55620862348420808</v>
      </c>
      <c r="T626" s="19">
        <f>Clean_Data[[#This Row],[Revenue_EUR]]/Clean_Data[[#This Row],[Revenue_Target_EUR]]</f>
        <v>1.0316407926607716</v>
      </c>
      <c r="U626" s="19">
        <f>Clean_Data[[#This Row],[Revenue_EUR]]/Clean_Data[[#This Row],[Market_Revenue_EUR]]</f>
        <v>9.4215327322446918E-2</v>
      </c>
      <c r="V626" s="19">
        <f>Clean_Data[[#This Row],[Returns_Units]]/Clean_Data[[#This Row],[Units_Sold]]</f>
        <v>1.2884333821376281E-2</v>
      </c>
      <c r="W626" s="21">
        <f>Clean_Data[[#This Row],[Revenue_EUR]]/Clean_Data[[#This Row],[Marketing_Spend_EUR]]</f>
        <v>55.556805165523116</v>
      </c>
    </row>
    <row r="627" spans="1:23">
      <c r="A627" s="17">
        <v>45139</v>
      </c>
      <c r="B627">
        <v>2023</v>
      </c>
      <c r="C627" s="16" t="s">
        <v>99</v>
      </c>
      <c r="D627" s="16" t="s">
        <v>88</v>
      </c>
      <c r="E627" s="16" t="s">
        <v>87</v>
      </c>
      <c r="F627" s="16" t="s">
        <v>77</v>
      </c>
      <c r="G627" s="16" t="s">
        <v>79</v>
      </c>
      <c r="H627">
        <v>227247.84</v>
      </c>
      <c r="I627">
        <v>204673.37</v>
      </c>
      <c r="J627">
        <v>1299</v>
      </c>
      <c r="K627">
        <v>1150</v>
      </c>
      <c r="L627">
        <v>149027.68</v>
      </c>
      <c r="M627">
        <v>5221.8</v>
      </c>
      <c r="N627">
        <v>1989808.56</v>
      </c>
      <c r="O627">
        <v>11881</v>
      </c>
      <c r="P627">
        <v>11</v>
      </c>
      <c r="Q627">
        <v>14</v>
      </c>
      <c r="R627" s="25">
        <f>Clean_Data[[#This Row],[Revenue_EUR]]/Clean_Data[[#This Row],[Units_Sold]]</f>
        <v>174.94060046189375</v>
      </c>
      <c r="S627" s="19">
        <f>Clean_Data[[#This Row],[Gross_Profit_EUR]]/Clean_Data[[#This Row],[Revenue_EUR]]</f>
        <v>0.65579360402281495</v>
      </c>
      <c r="T627" s="19">
        <f>Clean_Data[[#This Row],[Revenue_EUR]]/Clean_Data[[#This Row],[Revenue_Target_EUR]]</f>
        <v>1.1102951009210431</v>
      </c>
      <c r="U627" s="19">
        <f>Clean_Data[[#This Row],[Revenue_EUR]]/Clean_Data[[#This Row],[Market_Revenue_EUR]]</f>
        <v>0.11420588119291235</v>
      </c>
      <c r="V627" s="19">
        <f>Clean_Data[[#This Row],[Returns_Units]]/Clean_Data[[#This Row],[Units_Sold]]</f>
        <v>1.0777521170130869E-2</v>
      </c>
      <c r="W627" s="21">
        <f>Clean_Data[[#This Row],[Revenue_EUR]]/Clean_Data[[#This Row],[Marketing_Spend_EUR]]</f>
        <v>43.519062392278521</v>
      </c>
    </row>
    <row r="628" spans="1:23">
      <c r="A628" s="17">
        <v>45139</v>
      </c>
      <c r="B628">
        <v>2023</v>
      </c>
      <c r="C628" s="16" t="s">
        <v>99</v>
      </c>
      <c r="D628" s="16" t="s">
        <v>88</v>
      </c>
      <c r="E628" s="16" t="s">
        <v>87</v>
      </c>
      <c r="F628" s="16" t="s">
        <v>77</v>
      </c>
      <c r="G628" s="16" t="s">
        <v>80</v>
      </c>
      <c r="H628">
        <v>54503.7</v>
      </c>
      <c r="I628">
        <v>49298.3</v>
      </c>
      <c r="J628">
        <v>389</v>
      </c>
      <c r="K628">
        <v>349</v>
      </c>
      <c r="L628">
        <v>37067.589999999997</v>
      </c>
      <c r="M628">
        <v>3175.54</v>
      </c>
      <c r="N628">
        <v>623851.64</v>
      </c>
      <c r="O628">
        <v>4705</v>
      </c>
      <c r="P628">
        <v>3</v>
      </c>
      <c r="Q628">
        <v>4</v>
      </c>
      <c r="R628" s="25">
        <f>Clean_Data[[#This Row],[Revenue_EUR]]/Clean_Data[[#This Row],[Units_Sold]]</f>
        <v>140.11233933161952</v>
      </c>
      <c r="S628" s="19">
        <f>Clean_Data[[#This Row],[Gross_Profit_EUR]]/Clean_Data[[#This Row],[Revenue_EUR]]</f>
        <v>0.68009309459724754</v>
      </c>
      <c r="T628" s="19">
        <f>Clean_Data[[#This Row],[Revenue_EUR]]/Clean_Data[[#This Row],[Revenue_Target_EUR]]</f>
        <v>1.1055898479257904</v>
      </c>
      <c r="U628" s="19">
        <f>Clean_Data[[#This Row],[Revenue_EUR]]/Clean_Data[[#This Row],[Market_Revenue_EUR]]</f>
        <v>8.7366445009265339E-2</v>
      </c>
      <c r="V628" s="19">
        <f>Clean_Data[[#This Row],[Returns_Units]]/Clean_Data[[#This Row],[Units_Sold]]</f>
        <v>1.0282776349614395E-2</v>
      </c>
      <c r="W628" s="21">
        <f>Clean_Data[[#This Row],[Revenue_EUR]]/Clean_Data[[#This Row],[Marketing_Spend_EUR]]</f>
        <v>17.16360052148611</v>
      </c>
    </row>
    <row r="629" spans="1:23">
      <c r="A629" s="17">
        <v>45139</v>
      </c>
      <c r="B629">
        <v>2023</v>
      </c>
      <c r="C629" s="16" t="s">
        <v>99</v>
      </c>
      <c r="D629" s="16" t="s">
        <v>88</v>
      </c>
      <c r="E629" s="16" t="s">
        <v>87</v>
      </c>
      <c r="F629" s="16" t="s">
        <v>77</v>
      </c>
      <c r="G629" s="16" t="s">
        <v>81</v>
      </c>
      <c r="H629">
        <v>97571.3</v>
      </c>
      <c r="I629">
        <v>90113.98</v>
      </c>
      <c r="J629">
        <v>848</v>
      </c>
      <c r="K629">
        <v>785</v>
      </c>
      <c r="L629">
        <v>60491.9</v>
      </c>
      <c r="M629">
        <v>2888.89</v>
      </c>
      <c r="N629">
        <v>890227.11</v>
      </c>
      <c r="O629">
        <v>8114</v>
      </c>
      <c r="P629">
        <v>5</v>
      </c>
      <c r="Q629">
        <v>7</v>
      </c>
      <c r="R629" s="25">
        <f>Clean_Data[[#This Row],[Revenue_EUR]]/Clean_Data[[#This Row],[Units_Sold]]</f>
        <v>115.06049528301887</v>
      </c>
      <c r="S629" s="19">
        <f>Clean_Data[[#This Row],[Gross_Profit_EUR]]/Clean_Data[[#This Row],[Revenue_EUR]]</f>
        <v>0.61997636600106798</v>
      </c>
      <c r="T629" s="19">
        <f>Clean_Data[[#This Row],[Revenue_EUR]]/Clean_Data[[#This Row],[Revenue_Target_EUR]]</f>
        <v>1.0827543073782782</v>
      </c>
      <c r="U629" s="19">
        <f>Clean_Data[[#This Row],[Revenue_EUR]]/Clean_Data[[#This Row],[Market_Revenue_EUR]]</f>
        <v>0.10960270576347647</v>
      </c>
      <c r="V629" s="19">
        <f>Clean_Data[[#This Row],[Returns_Units]]/Clean_Data[[#This Row],[Units_Sold]]</f>
        <v>8.2547169811320754E-3</v>
      </c>
      <c r="W629" s="21">
        <f>Clean_Data[[#This Row],[Revenue_EUR]]/Clean_Data[[#This Row],[Marketing_Spend_EUR]]</f>
        <v>33.774667778973935</v>
      </c>
    </row>
    <row r="630" spans="1:23">
      <c r="A630" s="17">
        <v>45139</v>
      </c>
      <c r="B630">
        <v>2023</v>
      </c>
      <c r="C630" s="16" t="s">
        <v>99</v>
      </c>
      <c r="D630" s="16" t="s">
        <v>88</v>
      </c>
      <c r="E630" s="16" t="s">
        <v>87</v>
      </c>
      <c r="F630" s="16" t="s">
        <v>82</v>
      </c>
      <c r="G630" s="16" t="s">
        <v>78</v>
      </c>
      <c r="H630">
        <v>233017.95</v>
      </c>
      <c r="I630">
        <v>233229.2</v>
      </c>
      <c r="J630">
        <v>3236</v>
      </c>
      <c r="K630">
        <v>3289</v>
      </c>
      <c r="L630">
        <v>123100.17</v>
      </c>
      <c r="M630">
        <v>4181.79</v>
      </c>
      <c r="N630">
        <v>2552079.84</v>
      </c>
      <c r="O630">
        <v>38840</v>
      </c>
      <c r="P630">
        <v>12</v>
      </c>
      <c r="Q630">
        <v>53</v>
      </c>
      <c r="R630" s="25">
        <f>Clean_Data[[#This Row],[Revenue_EUR]]/Clean_Data[[#This Row],[Units_Sold]]</f>
        <v>72.008019159456126</v>
      </c>
      <c r="S630" s="19">
        <f>Clean_Data[[#This Row],[Gross_Profit_EUR]]/Clean_Data[[#This Row],[Revenue_EUR]]</f>
        <v>0.52828621142705956</v>
      </c>
      <c r="T630" s="19">
        <f>Clean_Data[[#This Row],[Revenue_EUR]]/Clean_Data[[#This Row],[Revenue_Target_EUR]]</f>
        <v>0.99909423862878233</v>
      </c>
      <c r="U630" s="19">
        <f>Clean_Data[[#This Row],[Revenue_EUR]]/Clean_Data[[#This Row],[Market_Revenue_EUR]]</f>
        <v>9.1305117632996952E-2</v>
      </c>
      <c r="V630" s="19">
        <f>Clean_Data[[#This Row],[Returns_Units]]/Clean_Data[[#This Row],[Units_Sold]]</f>
        <v>1.6378244746600743E-2</v>
      </c>
      <c r="W630" s="21">
        <f>Clean_Data[[#This Row],[Revenue_EUR]]/Clean_Data[[#This Row],[Marketing_Spend_EUR]]</f>
        <v>55.722059213877316</v>
      </c>
    </row>
    <row r="631" spans="1:23">
      <c r="A631" s="17">
        <v>45139</v>
      </c>
      <c r="B631">
        <v>2023</v>
      </c>
      <c r="C631" s="16" t="s">
        <v>99</v>
      </c>
      <c r="D631" s="16" t="s">
        <v>88</v>
      </c>
      <c r="E631" s="16" t="s">
        <v>87</v>
      </c>
      <c r="F631" s="16" t="s">
        <v>82</v>
      </c>
      <c r="G631" s="16" t="s">
        <v>79</v>
      </c>
      <c r="H631">
        <v>220329.95</v>
      </c>
      <c r="I631">
        <v>212017.39</v>
      </c>
      <c r="J631">
        <v>1259</v>
      </c>
      <c r="K631">
        <v>1199</v>
      </c>
      <c r="L631">
        <v>133939.51999999999</v>
      </c>
      <c r="M631">
        <v>5815.58</v>
      </c>
      <c r="N631">
        <v>1892554.5</v>
      </c>
      <c r="O631">
        <v>11786</v>
      </c>
      <c r="P631">
        <v>11</v>
      </c>
      <c r="Q631">
        <v>25</v>
      </c>
      <c r="R631" s="25">
        <f>Clean_Data[[#This Row],[Revenue_EUR]]/Clean_Data[[#This Row],[Units_Sold]]</f>
        <v>175.00393169181891</v>
      </c>
      <c r="S631" s="19">
        <f>Clean_Data[[#This Row],[Gross_Profit_EUR]]/Clean_Data[[#This Row],[Revenue_EUR]]</f>
        <v>0.60790428173745781</v>
      </c>
      <c r="T631" s="19">
        <f>Clean_Data[[#This Row],[Revenue_EUR]]/Clean_Data[[#This Row],[Revenue_Target_EUR]]</f>
        <v>1.039206972597861</v>
      </c>
      <c r="U631" s="19">
        <f>Clean_Data[[#This Row],[Revenue_EUR]]/Clean_Data[[#This Row],[Market_Revenue_EUR]]</f>
        <v>0.11641934221709335</v>
      </c>
      <c r="V631" s="19">
        <f>Clean_Data[[#This Row],[Returns_Units]]/Clean_Data[[#This Row],[Units_Sold]]</f>
        <v>1.9857029388403495E-2</v>
      </c>
      <c r="W631" s="21">
        <f>Clean_Data[[#This Row],[Revenue_EUR]]/Clean_Data[[#This Row],[Marketing_Spend_EUR]]</f>
        <v>37.886152370012965</v>
      </c>
    </row>
    <row r="632" spans="1:23">
      <c r="A632" s="17">
        <v>45139</v>
      </c>
      <c r="B632">
        <v>2023</v>
      </c>
      <c r="C632" s="16" t="s">
        <v>99</v>
      </c>
      <c r="D632" s="16" t="s">
        <v>88</v>
      </c>
      <c r="E632" s="16" t="s">
        <v>87</v>
      </c>
      <c r="F632" s="16" t="s">
        <v>82</v>
      </c>
      <c r="G632" s="16" t="s">
        <v>80</v>
      </c>
      <c r="H632">
        <v>48951.44</v>
      </c>
      <c r="I632">
        <v>46097.79</v>
      </c>
      <c r="J632">
        <v>350</v>
      </c>
      <c r="K632">
        <v>324</v>
      </c>
      <c r="L632">
        <v>31324.05</v>
      </c>
      <c r="M632">
        <v>2902.59</v>
      </c>
      <c r="N632">
        <v>574531.48</v>
      </c>
      <c r="O632">
        <v>4592</v>
      </c>
      <c r="P632">
        <v>2</v>
      </c>
      <c r="Q632">
        <v>5</v>
      </c>
      <c r="R632" s="25">
        <f>Clean_Data[[#This Row],[Revenue_EUR]]/Clean_Data[[#This Row],[Units_Sold]]</f>
        <v>139.86125714285714</v>
      </c>
      <c r="S632" s="19">
        <f>Clean_Data[[#This Row],[Gross_Profit_EUR]]/Clean_Data[[#This Row],[Revenue_EUR]]</f>
        <v>0.63990048096644347</v>
      </c>
      <c r="T632" s="19">
        <f>Clean_Data[[#This Row],[Revenue_EUR]]/Clean_Data[[#This Row],[Revenue_Target_EUR]]</f>
        <v>1.0619042691634459</v>
      </c>
      <c r="U632" s="19">
        <f>Clean_Data[[#This Row],[Revenue_EUR]]/Clean_Data[[#This Row],[Market_Revenue_EUR]]</f>
        <v>8.5202363497993192E-2</v>
      </c>
      <c r="V632" s="19">
        <f>Clean_Data[[#This Row],[Returns_Units]]/Clean_Data[[#This Row],[Units_Sold]]</f>
        <v>1.4285714285714285E-2</v>
      </c>
      <c r="W632" s="21">
        <f>Clean_Data[[#This Row],[Revenue_EUR]]/Clean_Data[[#This Row],[Marketing_Spend_EUR]]</f>
        <v>16.864744934696255</v>
      </c>
    </row>
    <row r="633" spans="1:23">
      <c r="A633" s="17">
        <v>45139</v>
      </c>
      <c r="B633">
        <v>2023</v>
      </c>
      <c r="C633" s="16" t="s">
        <v>99</v>
      </c>
      <c r="D633" s="16" t="s">
        <v>88</v>
      </c>
      <c r="E633" s="16" t="s">
        <v>87</v>
      </c>
      <c r="F633" s="16" t="s">
        <v>82</v>
      </c>
      <c r="G633" s="16" t="s">
        <v>81</v>
      </c>
      <c r="H633">
        <v>93489.99</v>
      </c>
      <c r="I633">
        <v>85360.54</v>
      </c>
      <c r="J633">
        <v>813</v>
      </c>
      <c r="K633">
        <v>733</v>
      </c>
      <c r="L633">
        <v>55187.44</v>
      </c>
      <c r="M633">
        <v>2637.66</v>
      </c>
      <c r="N633">
        <v>896997.72</v>
      </c>
      <c r="O633">
        <v>8081</v>
      </c>
      <c r="P633">
        <v>4</v>
      </c>
      <c r="Q633">
        <v>8</v>
      </c>
      <c r="R633" s="25">
        <f>Clean_Data[[#This Row],[Revenue_EUR]]/Clean_Data[[#This Row],[Units_Sold]]</f>
        <v>114.99383763837639</v>
      </c>
      <c r="S633" s="19">
        <f>Clean_Data[[#This Row],[Gross_Profit_EUR]]/Clean_Data[[#This Row],[Revenue_EUR]]</f>
        <v>0.59030319716581425</v>
      </c>
      <c r="T633" s="19">
        <f>Clean_Data[[#This Row],[Revenue_EUR]]/Clean_Data[[#This Row],[Revenue_Target_EUR]]</f>
        <v>1.0952366280719406</v>
      </c>
      <c r="U633" s="19">
        <f>Clean_Data[[#This Row],[Revenue_EUR]]/Clean_Data[[#This Row],[Market_Revenue_EUR]]</f>
        <v>0.10422544886736168</v>
      </c>
      <c r="V633" s="19">
        <f>Clean_Data[[#This Row],[Returns_Units]]/Clean_Data[[#This Row],[Units_Sold]]</f>
        <v>9.8400984009840101E-3</v>
      </c>
      <c r="W633" s="21">
        <f>Clean_Data[[#This Row],[Revenue_EUR]]/Clean_Data[[#This Row],[Marketing_Spend_EUR]]</f>
        <v>35.444291531129871</v>
      </c>
    </row>
    <row r="634" spans="1:23">
      <c r="A634" s="17">
        <v>45139</v>
      </c>
      <c r="B634">
        <v>2023</v>
      </c>
      <c r="C634" s="16" t="s">
        <v>99</v>
      </c>
      <c r="D634" s="16" t="s">
        <v>88</v>
      </c>
      <c r="E634" s="16" t="s">
        <v>87</v>
      </c>
      <c r="F634" s="16" t="s">
        <v>83</v>
      </c>
      <c r="G634" s="16" t="s">
        <v>78</v>
      </c>
      <c r="H634">
        <v>16941.89</v>
      </c>
      <c r="I634">
        <v>17078.21</v>
      </c>
      <c r="J634">
        <v>235</v>
      </c>
      <c r="K634">
        <v>237</v>
      </c>
      <c r="L634">
        <v>8013.01</v>
      </c>
      <c r="M634">
        <v>328.52</v>
      </c>
      <c r="N634">
        <v>257862.68</v>
      </c>
      <c r="O634">
        <v>3993</v>
      </c>
      <c r="P634">
        <v>1</v>
      </c>
      <c r="Q634">
        <v>6</v>
      </c>
      <c r="R634" s="25">
        <f>Clean_Data[[#This Row],[Revenue_EUR]]/Clean_Data[[#This Row],[Units_Sold]]</f>
        <v>72.093148936170209</v>
      </c>
      <c r="S634" s="19">
        <f>Clean_Data[[#This Row],[Gross_Profit_EUR]]/Clean_Data[[#This Row],[Revenue_EUR]]</f>
        <v>0.47297025302371815</v>
      </c>
      <c r="T634" s="19">
        <f>Clean_Data[[#This Row],[Revenue_EUR]]/Clean_Data[[#This Row],[Revenue_Target_EUR]]</f>
        <v>0.99201789883131786</v>
      </c>
      <c r="U634" s="19">
        <f>Clean_Data[[#This Row],[Revenue_EUR]]/Clean_Data[[#This Row],[Market_Revenue_EUR]]</f>
        <v>6.5701209651586656E-2</v>
      </c>
      <c r="V634" s="19">
        <f>Clean_Data[[#This Row],[Returns_Units]]/Clean_Data[[#This Row],[Units_Sold]]</f>
        <v>2.553191489361702E-2</v>
      </c>
      <c r="W634" s="21">
        <f>Clean_Data[[#This Row],[Revenue_EUR]]/Clean_Data[[#This Row],[Marketing_Spend_EUR]]</f>
        <v>51.570345793254596</v>
      </c>
    </row>
    <row r="635" spans="1:23">
      <c r="A635" s="17">
        <v>45139</v>
      </c>
      <c r="B635">
        <v>2023</v>
      </c>
      <c r="C635" s="16" t="s">
        <v>99</v>
      </c>
      <c r="D635" s="16" t="s">
        <v>88</v>
      </c>
      <c r="E635" s="16" t="s">
        <v>87</v>
      </c>
      <c r="F635" s="16" t="s">
        <v>83</v>
      </c>
      <c r="G635" s="16" t="s">
        <v>79</v>
      </c>
      <c r="H635">
        <v>18050.3</v>
      </c>
      <c r="I635">
        <v>16705.189999999999</v>
      </c>
      <c r="J635">
        <v>103</v>
      </c>
      <c r="K635">
        <v>94</v>
      </c>
      <c r="L635">
        <v>9882.94</v>
      </c>
      <c r="M635">
        <v>483.47</v>
      </c>
      <c r="N635">
        <v>210925.54</v>
      </c>
      <c r="O635">
        <v>1328</v>
      </c>
      <c r="P635">
        <v>1</v>
      </c>
      <c r="Q635">
        <v>3</v>
      </c>
      <c r="R635" s="25">
        <f>Clean_Data[[#This Row],[Revenue_EUR]]/Clean_Data[[#This Row],[Units_Sold]]</f>
        <v>175.24563106796117</v>
      </c>
      <c r="S635" s="19">
        <f>Clean_Data[[#This Row],[Gross_Profit_EUR]]/Clean_Data[[#This Row],[Revenue_EUR]]</f>
        <v>0.5475222018470608</v>
      </c>
      <c r="T635" s="19">
        <f>Clean_Data[[#This Row],[Revenue_EUR]]/Clean_Data[[#This Row],[Revenue_Target_EUR]]</f>
        <v>1.0805204849510841</v>
      </c>
      <c r="U635" s="19">
        <f>Clean_Data[[#This Row],[Revenue_EUR]]/Clean_Data[[#This Row],[Market_Revenue_EUR]]</f>
        <v>8.5576644724958378E-2</v>
      </c>
      <c r="V635" s="19">
        <f>Clean_Data[[#This Row],[Returns_Units]]/Clean_Data[[#This Row],[Units_Sold]]</f>
        <v>2.9126213592233011E-2</v>
      </c>
      <c r="W635" s="21">
        <f>Clean_Data[[#This Row],[Revenue_EUR]]/Clean_Data[[#This Row],[Marketing_Spend_EUR]]</f>
        <v>37.33489151343413</v>
      </c>
    </row>
    <row r="636" spans="1:23">
      <c r="A636" s="17">
        <v>45139</v>
      </c>
      <c r="B636">
        <v>2023</v>
      </c>
      <c r="C636" s="16" t="s">
        <v>99</v>
      </c>
      <c r="D636" s="16" t="s">
        <v>88</v>
      </c>
      <c r="E636" s="16" t="s">
        <v>87</v>
      </c>
      <c r="F636" s="16" t="s">
        <v>83</v>
      </c>
      <c r="G636" s="16" t="s">
        <v>80</v>
      </c>
      <c r="H636">
        <v>3971.33</v>
      </c>
      <c r="I636">
        <v>3556.81</v>
      </c>
      <c r="J636">
        <v>28</v>
      </c>
      <c r="K636">
        <v>25</v>
      </c>
      <c r="L636">
        <v>2289.02</v>
      </c>
      <c r="M636">
        <v>210.88</v>
      </c>
      <c r="N636">
        <v>62733.53</v>
      </c>
      <c r="O636">
        <v>478</v>
      </c>
      <c r="P636">
        <v>0</v>
      </c>
      <c r="Q636">
        <v>0</v>
      </c>
      <c r="R636" s="25">
        <f>Clean_Data[[#This Row],[Revenue_EUR]]/Clean_Data[[#This Row],[Units_Sold]]</f>
        <v>141.83321428571429</v>
      </c>
      <c r="S636" s="19">
        <f>Clean_Data[[#This Row],[Gross_Profit_EUR]]/Clean_Data[[#This Row],[Revenue_EUR]]</f>
        <v>0.57638624843566266</v>
      </c>
      <c r="T636" s="19">
        <f>Clean_Data[[#This Row],[Revenue_EUR]]/Clean_Data[[#This Row],[Revenue_Target_EUR]]</f>
        <v>1.1165426323025407</v>
      </c>
      <c r="U636" s="19">
        <f>Clean_Data[[#This Row],[Revenue_EUR]]/Clean_Data[[#This Row],[Market_Revenue_EUR]]</f>
        <v>6.3304743093525906E-2</v>
      </c>
      <c r="V636" s="19">
        <f>Clean_Data[[#This Row],[Returns_Units]]/Clean_Data[[#This Row],[Units_Sold]]</f>
        <v>0</v>
      </c>
      <c r="W636" s="21">
        <f>Clean_Data[[#This Row],[Revenue_EUR]]/Clean_Data[[#This Row],[Marketing_Spend_EUR]]</f>
        <v>18.832179438543246</v>
      </c>
    </row>
    <row r="637" spans="1:23">
      <c r="A637" s="17">
        <v>45139</v>
      </c>
      <c r="B637">
        <v>2023</v>
      </c>
      <c r="C637" s="16" t="s">
        <v>99</v>
      </c>
      <c r="D637" s="16" t="s">
        <v>88</v>
      </c>
      <c r="E637" s="16" t="s">
        <v>87</v>
      </c>
      <c r="F637" s="16" t="s">
        <v>83</v>
      </c>
      <c r="G637" s="16" t="s">
        <v>81</v>
      </c>
      <c r="H637">
        <v>6933.26</v>
      </c>
      <c r="I637">
        <v>6587.11</v>
      </c>
      <c r="J637">
        <v>60</v>
      </c>
      <c r="K637">
        <v>58</v>
      </c>
      <c r="L637">
        <v>3610.25</v>
      </c>
      <c r="M637">
        <v>206.78</v>
      </c>
      <c r="N637">
        <v>88741.53</v>
      </c>
      <c r="O637">
        <v>804</v>
      </c>
      <c r="P637">
        <v>0</v>
      </c>
      <c r="Q637">
        <v>1</v>
      </c>
      <c r="R637" s="25">
        <f>Clean_Data[[#This Row],[Revenue_EUR]]/Clean_Data[[#This Row],[Units_Sold]]</f>
        <v>115.55433333333333</v>
      </c>
      <c r="S637" s="19">
        <f>Clean_Data[[#This Row],[Gross_Profit_EUR]]/Clean_Data[[#This Row],[Revenue_EUR]]</f>
        <v>0.52071464217409991</v>
      </c>
      <c r="T637" s="19">
        <f>Clean_Data[[#This Row],[Revenue_EUR]]/Clean_Data[[#This Row],[Revenue_Target_EUR]]</f>
        <v>1.0525496006594699</v>
      </c>
      <c r="U637" s="19">
        <f>Clean_Data[[#This Row],[Revenue_EUR]]/Clean_Data[[#This Row],[Market_Revenue_EUR]]</f>
        <v>7.8128695775247517E-2</v>
      </c>
      <c r="V637" s="19">
        <f>Clean_Data[[#This Row],[Returns_Units]]/Clean_Data[[#This Row],[Units_Sold]]</f>
        <v>1.6666666666666666E-2</v>
      </c>
      <c r="W637" s="21">
        <f>Clean_Data[[#This Row],[Revenue_EUR]]/Clean_Data[[#This Row],[Marketing_Spend_EUR]]</f>
        <v>33.529645033368801</v>
      </c>
    </row>
    <row r="638" spans="1:23">
      <c r="A638" s="17">
        <v>45139</v>
      </c>
      <c r="B638">
        <v>2023</v>
      </c>
      <c r="C638" s="16" t="s">
        <v>99</v>
      </c>
      <c r="D638" s="16" t="s">
        <v>89</v>
      </c>
      <c r="E638" s="16" t="s">
        <v>85</v>
      </c>
      <c r="F638" s="16" t="s">
        <v>77</v>
      </c>
      <c r="G638" s="16" t="s">
        <v>78</v>
      </c>
      <c r="H638">
        <v>213722.94</v>
      </c>
      <c r="I638">
        <v>221211.13</v>
      </c>
      <c r="J638">
        <v>2968</v>
      </c>
      <c r="K638">
        <v>3043</v>
      </c>
      <c r="L638">
        <v>119092.44</v>
      </c>
      <c r="M638">
        <v>3892.01</v>
      </c>
      <c r="N638">
        <v>1516399.77</v>
      </c>
      <c r="O638">
        <v>23155</v>
      </c>
      <c r="P638">
        <v>12</v>
      </c>
      <c r="Q638">
        <v>29</v>
      </c>
      <c r="R638" s="25">
        <f>Clean_Data[[#This Row],[Revenue_EUR]]/Clean_Data[[#This Row],[Units_Sold]]</f>
        <v>72.009076819407014</v>
      </c>
      <c r="S638" s="19">
        <f>Clean_Data[[#This Row],[Gross_Profit_EUR]]/Clean_Data[[#This Row],[Revenue_EUR]]</f>
        <v>0.55722815716459828</v>
      </c>
      <c r="T638" s="19">
        <f>Clean_Data[[#This Row],[Revenue_EUR]]/Clean_Data[[#This Row],[Revenue_Target_EUR]]</f>
        <v>0.96614912640245543</v>
      </c>
      <c r="U638" s="19">
        <f>Clean_Data[[#This Row],[Revenue_EUR]]/Clean_Data[[#This Row],[Market_Revenue_EUR]]</f>
        <v>0.14094102638910319</v>
      </c>
      <c r="V638" s="19">
        <f>Clean_Data[[#This Row],[Returns_Units]]/Clean_Data[[#This Row],[Units_Sold]]</f>
        <v>9.7708894878706203E-3</v>
      </c>
      <c r="W638" s="21">
        <f>Clean_Data[[#This Row],[Revenue_EUR]]/Clean_Data[[#This Row],[Marketing_Spend_EUR]]</f>
        <v>54.913255618562125</v>
      </c>
    </row>
    <row r="639" spans="1:23">
      <c r="A639" s="17">
        <v>45139</v>
      </c>
      <c r="B639">
        <v>2023</v>
      </c>
      <c r="C639" s="16" t="s">
        <v>99</v>
      </c>
      <c r="D639" s="16" t="s">
        <v>89</v>
      </c>
      <c r="E639" s="16" t="s">
        <v>85</v>
      </c>
      <c r="F639" s="16" t="s">
        <v>77</v>
      </c>
      <c r="G639" s="16" t="s">
        <v>79</v>
      </c>
      <c r="H639">
        <v>190103.26</v>
      </c>
      <c r="I639">
        <v>179852.19</v>
      </c>
      <c r="J639">
        <v>1086</v>
      </c>
      <c r="K639">
        <v>1040</v>
      </c>
      <c r="L639">
        <v>124480.11</v>
      </c>
      <c r="M639">
        <v>4567.08</v>
      </c>
      <c r="N639">
        <v>1175319.9099999999</v>
      </c>
      <c r="O639">
        <v>7257</v>
      </c>
      <c r="P639">
        <v>10</v>
      </c>
      <c r="Q639">
        <v>9</v>
      </c>
      <c r="R639" s="25">
        <f>Clean_Data[[#This Row],[Revenue_EUR]]/Clean_Data[[#This Row],[Units_Sold]]</f>
        <v>175.0490423572744</v>
      </c>
      <c r="S639" s="19">
        <f>Clean_Data[[#This Row],[Gross_Profit_EUR]]/Clean_Data[[#This Row],[Revenue_EUR]]</f>
        <v>0.6548026056996602</v>
      </c>
      <c r="T639" s="19">
        <f>Clean_Data[[#This Row],[Revenue_EUR]]/Clean_Data[[#This Row],[Revenue_Target_EUR]]</f>
        <v>1.056997193083943</v>
      </c>
      <c r="U639" s="19">
        <f>Clean_Data[[#This Row],[Revenue_EUR]]/Clean_Data[[#This Row],[Market_Revenue_EUR]]</f>
        <v>0.16174597093313942</v>
      </c>
      <c r="V639" s="19">
        <f>Clean_Data[[#This Row],[Returns_Units]]/Clean_Data[[#This Row],[Units_Sold]]</f>
        <v>8.2872928176795577E-3</v>
      </c>
      <c r="W639" s="21">
        <f>Clean_Data[[#This Row],[Revenue_EUR]]/Clean_Data[[#This Row],[Marketing_Spend_EUR]]</f>
        <v>41.624683605279522</v>
      </c>
    </row>
    <row r="640" spans="1:23">
      <c r="A640" s="17">
        <v>45139</v>
      </c>
      <c r="B640">
        <v>2023</v>
      </c>
      <c r="C640" s="16" t="s">
        <v>99</v>
      </c>
      <c r="D640" s="16" t="s">
        <v>89</v>
      </c>
      <c r="E640" s="16" t="s">
        <v>85</v>
      </c>
      <c r="F640" s="16" t="s">
        <v>77</v>
      </c>
      <c r="G640" s="16" t="s">
        <v>80</v>
      </c>
      <c r="H640">
        <v>47943.29</v>
      </c>
      <c r="I640">
        <v>43727.46</v>
      </c>
      <c r="J640">
        <v>342</v>
      </c>
      <c r="K640">
        <v>312</v>
      </c>
      <c r="L640">
        <v>32814.839999999997</v>
      </c>
      <c r="M640">
        <v>2789.75</v>
      </c>
      <c r="N640">
        <v>359654.87</v>
      </c>
      <c r="O640">
        <v>2896</v>
      </c>
      <c r="P640">
        <v>2</v>
      </c>
      <c r="Q640">
        <v>7</v>
      </c>
      <c r="R640" s="25">
        <f>Clean_Data[[#This Row],[Revenue_EUR]]/Clean_Data[[#This Row],[Units_Sold]]</f>
        <v>140.18505847953216</v>
      </c>
      <c r="S640" s="19">
        <f>Clean_Data[[#This Row],[Gross_Profit_EUR]]/Clean_Data[[#This Row],[Revenue_EUR]]</f>
        <v>0.68445115051553607</v>
      </c>
      <c r="T640" s="19">
        <f>Clean_Data[[#This Row],[Revenue_EUR]]/Clean_Data[[#This Row],[Revenue_Target_EUR]]</f>
        <v>1.0964114997761132</v>
      </c>
      <c r="U640" s="19">
        <f>Clean_Data[[#This Row],[Revenue_EUR]]/Clean_Data[[#This Row],[Market_Revenue_EUR]]</f>
        <v>0.13330360297915611</v>
      </c>
      <c r="V640" s="19">
        <f>Clean_Data[[#This Row],[Returns_Units]]/Clean_Data[[#This Row],[Units_Sold]]</f>
        <v>2.046783625730994E-2</v>
      </c>
      <c r="W640" s="21">
        <f>Clean_Data[[#This Row],[Revenue_EUR]]/Clean_Data[[#This Row],[Marketing_Spend_EUR]]</f>
        <v>17.185514831078056</v>
      </c>
    </row>
    <row r="641" spans="1:23">
      <c r="A641" s="17">
        <v>45139</v>
      </c>
      <c r="B641">
        <v>2023</v>
      </c>
      <c r="C641" s="16" t="s">
        <v>99</v>
      </c>
      <c r="D641" s="16" t="s">
        <v>89</v>
      </c>
      <c r="E641" s="16" t="s">
        <v>85</v>
      </c>
      <c r="F641" s="16" t="s">
        <v>77</v>
      </c>
      <c r="G641" s="16" t="s">
        <v>81</v>
      </c>
      <c r="H641">
        <v>81703.88</v>
      </c>
      <c r="I641">
        <v>80164.259999999995</v>
      </c>
      <c r="J641">
        <v>710</v>
      </c>
      <c r="K641">
        <v>705</v>
      </c>
      <c r="L641">
        <v>50268.51</v>
      </c>
      <c r="M641">
        <v>2414.79</v>
      </c>
      <c r="N641">
        <v>544618.67000000004</v>
      </c>
      <c r="O641">
        <v>4939</v>
      </c>
      <c r="P641">
        <v>4</v>
      </c>
      <c r="Q641">
        <v>14</v>
      </c>
      <c r="R641" s="25">
        <f>Clean_Data[[#This Row],[Revenue_EUR]]/Clean_Data[[#This Row],[Units_Sold]]</f>
        <v>115.07588732394368</v>
      </c>
      <c r="S641" s="19">
        <f>Clean_Data[[#This Row],[Gross_Profit_EUR]]/Clean_Data[[#This Row],[Revenue_EUR]]</f>
        <v>0.61525242130483893</v>
      </c>
      <c r="T641" s="19">
        <f>Clean_Data[[#This Row],[Revenue_EUR]]/Clean_Data[[#This Row],[Revenue_Target_EUR]]</f>
        <v>1.0192058156589983</v>
      </c>
      <c r="U641" s="19">
        <f>Clean_Data[[#This Row],[Revenue_EUR]]/Clean_Data[[#This Row],[Market_Revenue_EUR]]</f>
        <v>0.15002034359196684</v>
      </c>
      <c r="V641" s="19">
        <f>Clean_Data[[#This Row],[Returns_Units]]/Clean_Data[[#This Row],[Units_Sold]]</f>
        <v>1.9718309859154931E-2</v>
      </c>
      <c r="W641" s="21">
        <f>Clean_Data[[#This Row],[Revenue_EUR]]/Clean_Data[[#This Row],[Marketing_Spend_EUR]]</f>
        <v>33.834776523010284</v>
      </c>
    </row>
    <row r="642" spans="1:23">
      <c r="A642" s="17">
        <v>45139</v>
      </c>
      <c r="B642">
        <v>2023</v>
      </c>
      <c r="C642" s="16" t="s">
        <v>99</v>
      </c>
      <c r="D642" s="16" t="s">
        <v>89</v>
      </c>
      <c r="E642" s="16" t="s">
        <v>85</v>
      </c>
      <c r="F642" s="16" t="s">
        <v>82</v>
      </c>
      <c r="G642" s="16" t="s">
        <v>78</v>
      </c>
      <c r="H642">
        <v>181537.95</v>
      </c>
      <c r="I642">
        <v>183098.59</v>
      </c>
      <c r="J642">
        <v>2521</v>
      </c>
      <c r="K642">
        <v>2592</v>
      </c>
      <c r="L642">
        <v>95762.13</v>
      </c>
      <c r="M642">
        <v>2976.74</v>
      </c>
      <c r="N642">
        <v>1285955.27</v>
      </c>
      <c r="O642">
        <v>19486</v>
      </c>
      <c r="P642">
        <v>10</v>
      </c>
      <c r="Q642">
        <v>24</v>
      </c>
      <c r="R642" s="25">
        <f>Clean_Data[[#This Row],[Revenue_EUR]]/Clean_Data[[#This Row],[Units_Sold]]</f>
        <v>72.010293534311785</v>
      </c>
      <c r="S642" s="19">
        <f>Clean_Data[[#This Row],[Gross_Profit_EUR]]/Clean_Data[[#This Row],[Revenue_EUR]]</f>
        <v>0.52750474487565824</v>
      </c>
      <c r="T642" s="19">
        <f>Clean_Data[[#This Row],[Revenue_EUR]]/Clean_Data[[#This Row],[Revenue_Target_EUR]]</f>
        <v>0.99147650454326286</v>
      </c>
      <c r="U642" s="19">
        <f>Clean_Data[[#This Row],[Revenue_EUR]]/Clean_Data[[#This Row],[Market_Revenue_EUR]]</f>
        <v>0.14116972357833255</v>
      </c>
      <c r="V642" s="19">
        <f>Clean_Data[[#This Row],[Returns_Units]]/Clean_Data[[#This Row],[Units_Sold]]</f>
        <v>9.5200317334391115E-3</v>
      </c>
      <c r="W642" s="21">
        <f>Clean_Data[[#This Row],[Revenue_EUR]]/Clean_Data[[#This Row],[Marketing_Spend_EUR]]</f>
        <v>60.985490838971501</v>
      </c>
    </row>
    <row r="643" spans="1:23">
      <c r="A643" s="17">
        <v>45139</v>
      </c>
      <c r="B643">
        <v>2023</v>
      </c>
      <c r="C643" s="16" t="s">
        <v>99</v>
      </c>
      <c r="D643" s="16" t="s">
        <v>89</v>
      </c>
      <c r="E643" s="16" t="s">
        <v>85</v>
      </c>
      <c r="F643" s="16" t="s">
        <v>82</v>
      </c>
      <c r="G643" s="16" t="s">
        <v>79</v>
      </c>
      <c r="H643">
        <v>168217.32</v>
      </c>
      <c r="I643">
        <v>160287.38</v>
      </c>
      <c r="J643">
        <v>961</v>
      </c>
      <c r="K643">
        <v>928</v>
      </c>
      <c r="L643">
        <v>101796.15</v>
      </c>
      <c r="M643">
        <v>4254.88</v>
      </c>
      <c r="N643">
        <v>1055403.75</v>
      </c>
      <c r="O643">
        <v>6672</v>
      </c>
      <c r="P643">
        <v>7</v>
      </c>
      <c r="Q643">
        <v>21</v>
      </c>
      <c r="R643" s="25">
        <f>Clean_Data[[#This Row],[Revenue_EUR]]/Clean_Data[[#This Row],[Units_Sold]]</f>
        <v>175.04403746097816</v>
      </c>
      <c r="S643" s="19">
        <f>Clean_Data[[#This Row],[Gross_Profit_EUR]]/Clean_Data[[#This Row],[Revenue_EUR]]</f>
        <v>0.60514666385126092</v>
      </c>
      <c r="T643" s="19">
        <f>Clean_Data[[#This Row],[Revenue_EUR]]/Clean_Data[[#This Row],[Revenue_Target_EUR]]</f>
        <v>1.0494732648322034</v>
      </c>
      <c r="U643" s="19">
        <f>Clean_Data[[#This Row],[Revenue_EUR]]/Clean_Data[[#This Row],[Market_Revenue_EUR]]</f>
        <v>0.15938669916607745</v>
      </c>
      <c r="V643" s="19">
        <f>Clean_Data[[#This Row],[Returns_Units]]/Clean_Data[[#This Row],[Units_Sold]]</f>
        <v>2.1852237252861603E-2</v>
      </c>
      <c r="W643" s="21">
        <f>Clean_Data[[#This Row],[Revenue_EUR]]/Clean_Data[[#This Row],[Marketing_Spend_EUR]]</f>
        <v>39.535150227503479</v>
      </c>
    </row>
    <row r="644" spans="1:23">
      <c r="A644" s="17">
        <v>45139</v>
      </c>
      <c r="B644">
        <v>2023</v>
      </c>
      <c r="C644" s="16" t="s">
        <v>99</v>
      </c>
      <c r="D644" s="16" t="s">
        <v>89</v>
      </c>
      <c r="E644" s="16" t="s">
        <v>85</v>
      </c>
      <c r="F644" s="16" t="s">
        <v>82</v>
      </c>
      <c r="G644" s="16" t="s">
        <v>80</v>
      </c>
      <c r="H644">
        <v>37204.959999999999</v>
      </c>
      <c r="I644">
        <v>35385.06</v>
      </c>
      <c r="J644">
        <v>266</v>
      </c>
      <c r="K644">
        <v>255</v>
      </c>
      <c r="L644">
        <v>24132.41</v>
      </c>
      <c r="M644">
        <v>2079.06</v>
      </c>
      <c r="N644">
        <v>307006.01</v>
      </c>
      <c r="O644">
        <v>2396</v>
      </c>
      <c r="P644">
        <v>2</v>
      </c>
      <c r="Q644">
        <v>3</v>
      </c>
      <c r="R644" s="25">
        <f>Clean_Data[[#This Row],[Revenue_EUR]]/Clean_Data[[#This Row],[Units_Sold]]</f>
        <v>139.86827067669174</v>
      </c>
      <c r="S644" s="19">
        <f>Clean_Data[[#This Row],[Gross_Profit_EUR]]/Clean_Data[[#This Row],[Revenue_EUR]]</f>
        <v>0.6486342143628161</v>
      </c>
      <c r="T644" s="19">
        <f>Clean_Data[[#This Row],[Revenue_EUR]]/Clean_Data[[#This Row],[Revenue_Target_EUR]]</f>
        <v>1.0514313102761448</v>
      </c>
      <c r="U644" s="19">
        <f>Clean_Data[[#This Row],[Revenue_EUR]]/Clean_Data[[#This Row],[Market_Revenue_EUR]]</f>
        <v>0.12118642237655217</v>
      </c>
      <c r="V644" s="19">
        <f>Clean_Data[[#This Row],[Returns_Units]]/Clean_Data[[#This Row],[Units_Sold]]</f>
        <v>1.1278195488721804E-2</v>
      </c>
      <c r="W644" s="21">
        <f>Clean_Data[[#This Row],[Revenue_EUR]]/Clean_Data[[#This Row],[Marketing_Spend_EUR]]</f>
        <v>17.895087202870528</v>
      </c>
    </row>
    <row r="645" spans="1:23">
      <c r="A645" s="17">
        <v>45139</v>
      </c>
      <c r="B645">
        <v>2023</v>
      </c>
      <c r="C645" s="16" t="s">
        <v>99</v>
      </c>
      <c r="D645" s="16" t="s">
        <v>89</v>
      </c>
      <c r="E645" s="16" t="s">
        <v>85</v>
      </c>
      <c r="F645" s="16" t="s">
        <v>82</v>
      </c>
      <c r="G645" s="16" t="s">
        <v>81</v>
      </c>
      <c r="H645">
        <v>69465.22</v>
      </c>
      <c r="I645">
        <v>67659.509999999995</v>
      </c>
      <c r="J645">
        <v>604</v>
      </c>
      <c r="K645">
        <v>585</v>
      </c>
      <c r="L645">
        <v>40158.47</v>
      </c>
      <c r="M645">
        <v>1901.97</v>
      </c>
      <c r="N645">
        <v>466355.88</v>
      </c>
      <c r="O645">
        <v>4264</v>
      </c>
      <c r="P645">
        <v>3</v>
      </c>
      <c r="Q645">
        <v>6</v>
      </c>
      <c r="R645" s="25">
        <f>Clean_Data[[#This Row],[Revenue_EUR]]/Clean_Data[[#This Row],[Units_Sold]]</f>
        <v>115.00864238410597</v>
      </c>
      <c r="S645" s="19">
        <f>Clean_Data[[#This Row],[Gross_Profit_EUR]]/Clean_Data[[#This Row],[Revenue_EUR]]</f>
        <v>0.57810901628181699</v>
      </c>
      <c r="T645" s="19">
        <f>Clean_Data[[#This Row],[Revenue_EUR]]/Clean_Data[[#This Row],[Revenue_Target_EUR]]</f>
        <v>1.0266881920959818</v>
      </c>
      <c r="U645" s="19">
        <f>Clean_Data[[#This Row],[Revenue_EUR]]/Clean_Data[[#This Row],[Market_Revenue_EUR]]</f>
        <v>0.14895324146014841</v>
      </c>
      <c r="V645" s="19">
        <f>Clean_Data[[#This Row],[Returns_Units]]/Clean_Data[[#This Row],[Units_Sold]]</f>
        <v>9.9337748344370865E-3</v>
      </c>
      <c r="W645" s="21">
        <f>Clean_Data[[#This Row],[Revenue_EUR]]/Clean_Data[[#This Row],[Marketing_Spend_EUR]]</f>
        <v>36.522773755632315</v>
      </c>
    </row>
    <row r="646" spans="1:23">
      <c r="A646" s="17">
        <v>45139</v>
      </c>
      <c r="B646">
        <v>2023</v>
      </c>
      <c r="C646" s="16" t="s">
        <v>99</v>
      </c>
      <c r="D646" s="16" t="s">
        <v>89</v>
      </c>
      <c r="E646" s="16" t="s">
        <v>85</v>
      </c>
      <c r="F646" s="16" t="s">
        <v>83</v>
      </c>
      <c r="G646" s="16" t="s">
        <v>78</v>
      </c>
      <c r="H646">
        <v>18290.62</v>
      </c>
      <c r="I646">
        <v>19244.87</v>
      </c>
      <c r="J646">
        <v>254</v>
      </c>
      <c r="K646">
        <v>272</v>
      </c>
      <c r="L646">
        <v>8637.5400000000009</v>
      </c>
      <c r="M646">
        <v>337.2</v>
      </c>
      <c r="N646">
        <v>187436.11</v>
      </c>
      <c r="O646">
        <v>2936</v>
      </c>
      <c r="P646">
        <v>1</v>
      </c>
      <c r="Q646">
        <v>8</v>
      </c>
      <c r="R646" s="25">
        <f>Clean_Data[[#This Row],[Revenue_EUR]]/Clean_Data[[#This Row],[Units_Sold]]</f>
        <v>72.010314960629913</v>
      </c>
      <c r="S646" s="19">
        <f>Clean_Data[[#This Row],[Gross_Profit_EUR]]/Clean_Data[[#This Row],[Revenue_EUR]]</f>
        <v>0.4722387759408922</v>
      </c>
      <c r="T646" s="19">
        <f>Clean_Data[[#This Row],[Revenue_EUR]]/Clean_Data[[#This Row],[Revenue_Target_EUR]]</f>
        <v>0.9504153574433083</v>
      </c>
      <c r="U646" s="19">
        <f>Clean_Data[[#This Row],[Revenue_EUR]]/Clean_Data[[#This Row],[Market_Revenue_EUR]]</f>
        <v>9.7583224491801498E-2</v>
      </c>
      <c r="V646" s="19">
        <f>Clean_Data[[#This Row],[Returns_Units]]/Clean_Data[[#This Row],[Units_Sold]]</f>
        <v>3.1496062992125984E-2</v>
      </c>
      <c r="W646" s="21">
        <f>Clean_Data[[#This Row],[Revenue_EUR]]/Clean_Data[[#This Row],[Marketing_Spend_EUR]]</f>
        <v>54.242645314353496</v>
      </c>
    </row>
    <row r="647" spans="1:23">
      <c r="A647" s="17">
        <v>45139</v>
      </c>
      <c r="B647">
        <v>2023</v>
      </c>
      <c r="C647" s="16" t="s">
        <v>99</v>
      </c>
      <c r="D647" s="16" t="s">
        <v>89</v>
      </c>
      <c r="E647" s="16" t="s">
        <v>85</v>
      </c>
      <c r="F647" s="16" t="s">
        <v>83</v>
      </c>
      <c r="G647" s="16" t="s">
        <v>79</v>
      </c>
      <c r="H647">
        <v>17378.82</v>
      </c>
      <c r="I647">
        <v>16749.45</v>
      </c>
      <c r="J647">
        <v>99</v>
      </c>
      <c r="K647">
        <v>95</v>
      </c>
      <c r="L647">
        <v>9513.4699999999993</v>
      </c>
      <c r="M647">
        <v>469.05</v>
      </c>
      <c r="N647">
        <v>149752.35</v>
      </c>
      <c r="O647">
        <v>901</v>
      </c>
      <c r="P647">
        <v>1</v>
      </c>
      <c r="Q647">
        <v>2</v>
      </c>
      <c r="R647" s="25">
        <f>Clean_Data[[#This Row],[Revenue_EUR]]/Clean_Data[[#This Row],[Units_Sold]]</f>
        <v>175.54363636363635</v>
      </c>
      <c r="S647" s="19">
        <f>Clean_Data[[#This Row],[Gross_Profit_EUR]]/Clean_Data[[#This Row],[Revenue_EUR]]</f>
        <v>0.54741748864422324</v>
      </c>
      <c r="T647" s="19">
        <f>Clean_Data[[#This Row],[Revenue_EUR]]/Clean_Data[[#This Row],[Revenue_Target_EUR]]</f>
        <v>1.0375755621826388</v>
      </c>
      <c r="U647" s="19">
        <f>Clean_Data[[#This Row],[Revenue_EUR]]/Clean_Data[[#This Row],[Market_Revenue_EUR]]</f>
        <v>0.11605039920909421</v>
      </c>
      <c r="V647" s="19">
        <f>Clean_Data[[#This Row],[Returns_Units]]/Clean_Data[[#This Row],[Units_Sold]]</f>
        <v>2.0202020202020204E-2</v>
      </c>
      <c r="W647" s="21">
        <f>Clean_Data[[#This Row],[Revenue_EUR]]/Clean_Data[[#This Row],[Marketing_Spend_EUR]]</f>
        <v>37.051103293891906</v>
      </c>
    </row>
    <row r="648" spans="1:23">
      <c r="A648" s="17">
        <v>45139</v>
      </c>
      <c r="B648">
        <v>2023</v>
      </c>
      <c r="C648" s="16" t="s">
        <v>99</v>
      </c>
      <c r="D648" s="16" t="s">
        <v>89</v>
      </c>
      <c r="E648" s="16" t="s">
        <v>85</v>
      </c>
      <c r="F648" s="16" t="s">
        <v>83</v>
      </c>
      <c r="G648" s="16" t="s">
        <v>80</v>
      </c>
      <c r="H648">
        <v>4021.15</v>
      </c>
      <c r="I648">
        <v>3777.02</v>
      </c>
      <c r="J648">
        <v>29</v>
      </c>
      <c r="K648">
        <v>27</v>
      </c>
      <c r="L648">
        <v>2336.9299999999998</v>
      </c>
      <c r="M648">
        <v>226.79</v>
      </c>
      <c r="N648">
        <v>43987.08</v>
      </c>
      <c r="O648">
        <v>344</v>
      </c>
      <c r="P648">
        <v>0</v>
      </c>
      <c r="Q648">
        <v>0</v>
      </c>
      <c r="R648" s="25">
        <f>Clean_Data[[#This Row],[Revenue_EUR]]/Clean_Data[[#This Row],[Units_Sold]]</f>
        <v>138.66034482758621</v>
      </c>
      <c r="S648" s="19">
        <f>Clean_Data[[#This Row],[Gross_Profit_EUR]]/Clean_Data[[#This Row],[Revenue_EUR]]</f>
        <v>0.58115961851709086</v>
      </c>
      <c r="T648" s="19">
        <f>Clean_Data[[#This Row],[Revenue_EUR]]/Clean_Data[[#This Row],[Revenue_Target_EUR]]</f>
        <v>1.0646356122022123</v>
      </c>
      <c r="U648" s="19">
        <f>Clean_Data[[#This Row],[Revenue_EUR]]/Clean_Data[[#This Row],[Market_Revenue_EUR]]</f>
        <v>9.1416615969962089E-2</v>
      </c>
      <c r="V648" s="19">
        <f>Clean_Data[[#This Row],[Returns_Units]]/Clean_Data[[#This Row],[Units_Sold]]</f>
        <v>0</v>
      </c>
      <c r="W648" s="21">
        <f>Clean_Data[[#This Row],[Revenue_EUR]]/Clean_Data[[#This Row],[Marketing_Spend_EUR]]</f>
        <v>17.730720049384896</v>
      </c>
    </row>
    <row r="649" spans="1:23">
      <c r="A649" s="17">
        <v>45139</v>
      </c>
      <c r="B649">
        <v>2023</v>
      </c>
      <c r="C649" s="16" t="s">
        <v>99</v>
      </c>
      <c r="D649" s="16" t="s">
        <v>89</v>
      </c>
      <c r="E649" s="16" t="s">
        <v>85</v>
      </c>
      <c r="F649" s="16" t="s">
        <v>83</v>
      </c>
      <c r="G649" s="16" t="s">
        <v>81</v>
      </c>
      <c r="H649">
        <v>7017.05</v>
      </c>
      <c r="I649">
        <v>6854.27</v>
      </c>
      <c r="J649">
        <v>61</v>
      </c>
      <c r="K649">
        <v>59</v>
      </c>
      <c r="L649">
        <v>3681.83</v>
      </c>
      <c r="M649">
        <v>192.11</v>
      </c>
      <c r="N649">
        <v>65703.58</v>
      </c>
      <c r="O649">
        <v>620</v>
      </c>
      <c r="P649">
        <v>0</v>
      </c>
      <c r="Q649">
        <v>2</v>
      </c>
      <c r="R649" s="25">
        <f>Clean_Data[[#This Row],[Revenue_EUR]]/Clean_Data[[#This Row],[Units_Sold]]</f>
        <v>115.03360655737706</v>
      </c>
      <c r="S649" s="19">
        <f>Clean_Data[[#This Row],[Gross_Profit_EUR]]/Clean_Data[[#This Row],[Revenue_EUR]]</f>
        <v>0.52469770060067977</v>
      </c>
      <c r="T649" s="19">
        <f>Clean_Data[[#This Row],[Revenue_EUR]]/Clean_Data[[#This Row],[Revenue_Target_EUR]]</f>
        <v>1.0237486997156517</v>
      </c>
      <c r="U649" s="19">
        <f>Clean_Data[[#This Row],[Revenue_EUR]]/Clean_Data[[#This Row],[Market_Revenue_EUR]]</f>
        <v>0.10679859453624901</v>
      </c>
      <c r="V649" s="19">
        <f>Clean_Data[[#This Row],[Returns_Units]]/Clean_Data[[#This Row],[Units_Sold]]</f>
        <v>3.2786885245901641E-2</v>
      </c>
      <c r="W649" s="21">
        <f>Clean_Data[[#This Row],[Revenue_EUR]]/Clean_Data[[#This Row],[Marketing_Spend_EUR]]</f>
        <v>36.52620894279319</v>
      </c>
    </row>
    <row r="650" spans="1:23">
      <c r="A650" s="17">
        <v>45139</v>
      </c>
      <c r="B650">
        <v>2023</v>
      </c>
      <c r="C650" s="16" t="s">
        <v>99</v>
      </c>
      <c r="D650" s="16" t="s">
        <v>90</v>
      </c>
      <c r="E650" s="16" t="s">
        <v>91</v>
      </c>
      <c r="F650" s="16" t="s">
        <v>77</v>
      </c>
      <c r="G650" s="16" t="s">
        <v>78</v>
      </c>
      <c r="H650">
        <v>165713.99</v>
      </c>
      <c r="I650">
        <v>166572.01</v>
      </c>
      <c r="J650">
        <v>2302</v>
      </c>
      <c r="K650">
        <v>2336</v>
      </c>
      <c r="L650">
        <v>92580.04</v>
      </c>
      <c r="M650">
        <v>3038.55</v>
      </c>
      <c r="N650">
        <v>1824758.44</v>
      </c>
      <c r="O650">
        <v>28374</v>
      </c>
      <c r="P650">
        <v>8</v>
      </c>
      <c r="Q650">
        <v>28</v>
      </c>
      <c r="R650" s="25">
        <f>Clean_Data[[#This Row],[Revenue_EUR]]/Clean_Data[[#This Row],[Units_Sold]]</f>
        <v>71.986963509991313</v>
      </c>
      <c r="S650" s="19">
        <f>Clean_Data[[#This Row],[Gross_Profit_EUR]]/Clean_Data[[#This Row],[Revenue_EUR]]</f>
        <v>0.55867365211591369</v>
      </c>
      <c r="T650" s="19">
        <f>Clean_Data[[#This Row],[Revenue_EUR]]/Clean_Data[[#This Row],[Revenue_Target_EUR]]</f>
        <v>0.99484895451522726</v>
      </c>
      <c r="U650" s="19">
        <f>Clean_Data[[#This Row],[Revenue_EUR]]/Clean_Data[[#This Row],[Market_Revenue_EUR]]</f>
        <v>9.081420661904159E-2</v>
      </c>
      <c r="V650" s="19">
        <f>Clean_Data[[#This Row],[Returns_Units]]/Clean_Data[[#This Row],[Units_Sold]]</f>
        <v>1.216333622936577E-2</v>
      </c>
      <c r="W650" s="21">
        <f>Clean_Data[[#This Row],[Revenue_EUR]]/Clean_Data[[#This Row],[Marketing_Spend_EUR]]</f>
        <v>54.537193727271223</v>
      </c>
    </row>
    <row r="651" spans="1:23">
      <c r="A651" s="17">
        <v>45139</v>
      </c>
      <c r="B651">
        <v>2023</v>
      </c>
      <c r="C651" s="16" t="s">
        <v>99</v>
      </c>
      <c r="D651" s="16" t="s">
        <v>90</v>
      </c>
      <c r="E651" s="16" t="s">
        <v>91</v>
      </c>
      <c r="F651" s="16" t="s">
        <v>77</v>
      </c>
      <c r="G651" s="16" t="s">
        <v>79</v>
      </c>
      <c r="H651">
        <v>152841.35999999999</v>
      </c>
      <c r="I651">
        <v>146346.03</v>
      </c>
      <c r="J651">
        <v>873</v>
      </c>
      <c r="K651">
        <v>836</v>
      </c>
      <c r="L651">
        <v>99420.66</v>
      </c>
      <c r="M651">
        <v>3808.99</v>
      </c>
      <c r="N651">
        <v>1485610.69</v>
      </c>
      <c r="O651">
        <v>9172</v>
      </c>
      <c r="P651">
        <v>6</v>
      </c>
      <c r="Q651">
        <v>11</v>
      </c>
      <c r="R651" s="25">
        <f>Clean_Data[[#This Row],[Revenue_EUR]]/Clean_Data[[#This Row],[Units_Sold]]</f>
        <v>175.07601374570444</v>
      </c>
      <c r="S651" s="19">
        <f>Clean_Data[[#This Row],[Gross_Profit_EUR]]/Clean_Data[[#This Row],[Revenue_EUR]]</f>
        <v>0.65048269656852054</v>
      </c>
      <c r="T651" s="19">
        <f>Clean_Data[[#This Row],[Revenue_EUR]]/Clean_Data[[#This Row],[Revenue_Target_EUR]]</f>
        <v>1.0443833700169385</v>
      </c>
      <c r="U651" s="19">
        <f>Clean_Data[[#This Row],[Revenue_EUR]]/Clean_Data[[#This Row],[Market_Revenue_EUR]]</f>
        <v>0.10288116599376382</v>
      </c>
      <c r="V651" s="19">
        <f>Clean_Data[[#This Row],[Returns_Units]]/Clean_Data[[#This Row],[Units_Sold]]</f>
        <v>1.2600229095074456E-2</v>
      </c>
      <c r="W651" s="21">
        <f>Clean_Data[[#This Row],[Revenue_EUR]]/Clean_Data[[#This Row],[Marketing_Spend_EUR]]</f>
        <v>40.126479722971183</v>
      </c>
    </row>
    <row r="652" spans="1:23">
      <c r="A652" s="17">
        <v>45139</v>
      </c>
      <c r="B652">
        <v>2023</v>
      </c>
      <c r="C652" s="16" t="s">
        <v>99</v>
      </c>
      <c r="D652" s="16" t="s">
        <v>90</v>
      </c>
      <c r="E652" s="16" t="s">
        <v>91</v>
      </c>
      <c r="F652" s="16" t="s">
        <v>77</v>
      </c>
      <c r="G652" s="16" t="s">
        <v>80</v>
      </c>
      <c r="H652">
        <v>40488.51</v>
      </c>
      <c r="I652">
        <v>37333.32</v>
      </c>
      <c r="J652">
        <v>289</v>
      </c>
      <c r="K652">
        <v>267</v>
      </c>
      <c r="L652">
        <v>27967.91</v>
      </c>
      <c r="M652">
        <v>2131.2199999999998</v>
      </c>
      <c r="N652">
        <v>428255.98</v>
      </c>
      <c r="O652">
        <v>3417</v>
      </c>
      <c r="P652">
        <v>2</v>
      </c>
      <c r="Q652">
        <v>5</v>
      </c>
      <c r="R652" s="25">
        <f>Clean_Data[[#This Row],[Revenue_EUR]]/Clean_Data[[#This Row],[Units_Sold]]</f>
        <v>140.09865051903114</v>
      </c>
      <c r="S652" s="19">
        <f>Clean_Data[[#This Row],[Gross_Profit_EUR]]/Clean_Data[[#This Row],[Revenue_EUR]]</f>
        <v>0.6907616506510118</v>
      </c>
      <c r="T652" s="19">
        <f>Clean_Data[[#This Row],[Revenue_EUR]]/Clean_Data[[#This Row],[Revenue_Target_EUR]]</f>
        <v>1.0845140480407316</v>
      </c>
      <c r="U652" s="19">
        <f>Clean_Data[[#This Row],[Revenue_EUR]]/Clean_Data[[#This Row],[Market_Revenue_EUR]]</f>
        <v>9.4542777896528152E-2</v>
      </c>
      <c r="V652" s="19">
        <f>Clean_Data[[#This Row],[Returns_Units]]/Clean_Data[[#This Row],[Units_Sold]]</f>
        <v>1.7301038062283738E-2</v>
      </c>
      <c r="W652" s="21">
        <f>Clean_Data[[#This Row],[Revenue_EUR]]/Clean_Data[[#This Row],[Marketing_Spend_EUR]]</f>
        <v>18.997808766809623</v>
      </c>
    </row>
    <row r="653" spans="1:23">
      <c r="A653" s="17">
        <v>45139</v>
      </c>
      <c r="B653">
        <v>2023</v>
      </c>
      <c r="C653" s="16" t="s">
        <v>99</v>
      </c>
      <c r="D653" s="16" t="s">
        <v>90</v>
      </c>
      <c r="E653" s="16" t="s">
        <v>91</v>
      </c>
      <c r="F653" s="16" t="s">
        <v>77</v>
      </c>
      <c r="G653" s="16" t="s">
        <v>81</v>
      </c>
      <c r="H653">
        <v>58854.05</v>
      </c>
      <c r="I653">
        <v>54726.82</v>
      </c>
      <c r="J653">
        <v>512</v>
      </c>
      <c r="K653">
        <v>472</v>
      </c>
      <c r="L653">
        <v>36522.9</v>
      </c>
      <c r="M653">
        <v>1633.72</v>
      </c>
      <c r="N653">
        <v>646161.4</v>
      </c>
      <c r="O653">
        <v>6163</v>
      </c>
      <c r="P653">
        <v>3</v>
      </c>
      <c r="Q653">
        <v>4</v>
      </c>
      <c r="R653" s="25">
        <f>Clean_Data[[#This Row],[Revenue_EUR]]/Clean_Data[[#This Row],[Units_Sold]]</f>
        <v>114.94931640625001</v>
      </c>
      <c r="S653" s="19">
        <f>Clean_Data[[#This Row],[Gross_Profit_EUR]]/Clean_Data[[#This Row],[Revenue_EUR]]</f>
        <v>0.6205673186467201</v>
      </c>
      <c r="T653" s="19">
        <f>Clean_Data[[#This Row],[Revenue_EUR]]/Clean_Data[[#This Row],[Revenue_Target_EUR]]</f>
        <v>1.0754151255271183</v>
      </c>
      <c r="U653" s="19">
        <f>Clean_Data[[#This Row],[Revenue_EUR]]/Clean_Data[[#This Row],[Market_Revenue_EUR]]</f>
        <v>9.1082584010744067E-2</v>
      </c>
      <c r="V653" s="19">
        <f>Clean_Data[[#This Row],[Returns_Units]]/Clean_Data[[#This Row],[Units_Sold]]</f>
        <v>7.8125E-3</v>
      </c>
      <c r="W653" s="21">
        <f>Clean_Data[[#This Row],[Revenue_EUR]]/Clean_Data[[#This Row],[Marketing_Spend_EUR]]</f>
        <v>36.02456357270524</v>
      </c>
    </row>
    <row r="654" spans="1:23">
      <c r="A654" s="17">
        <v>45139</v>
      </c>
      <c r="B654">
        <v>2023</v>
      </c>
      <c r="C654" s="16" t="s">
        <v>99</v>
      </c>
      <c r="D654" s="16" t="s">
        <v>90</v>
      </c>
      <c r="E654" s="16" t="s">
        <v>91</v>
      </c>
      <c r="F654" s="16" t="s">
        <v>82</v>
      </c>
      <c r="G654" s="16" t="s">
        <v>78</v>
      </c>
      <c r="H654">
        <v>137476.93</v>
      </c>
      <c r="I654">
        <v>133441.16</v>
      </c>
      <c r="J654">
        <v>1909</v>
      </c>
      <c r="K654">
        <v>1868</v>
      </c>
      <c r="L654">
        <v>72096.539999999994</v>
      </c>
      <c r="M654">
        <v>2307.6</v>
      </c>
      <c r="N654">
        <v>1642422.91</v>
      </c>
      <c r="O654">
        <v>25501</v>
      </c>
      <c r="P654">
        <v>6</v>
      </c>
      <c r="Q654">
        <v>29</v>
      </c>
      <c r="R654" s="25">
        <f>Clean_Data[[#This Row],[Revenue_EUR]]/Clean_Data[[#This Row],[Units_Sold]]</f>
        <v>72.01515453116815</v>
      </c>
      <c r="S654" s="19">
        <f>Clean_Data[[#This Row],[Gross_Profit_EUR]]/Clean_Data[[#This Row],[Revenue_EUR]]</f>
        <v>0.52442646195256182</v>
      </c>
      <c r="T654" s="19">
        <f>Clean_Data[[#This Row],[Revenue_EUR]]/Clean_Data[[#This Row],[Revenue_Target_EUR]]</f>
        <v>1.0302438168253332</v>
      </c>
      <c r="U654" s="19">
        <f>Clean_Data[[#This Row],[Revenue_EUR]]/Clean_Data[[#This Row],[Market_Revenue_EUR]]</f>
        <v>8.370373377219878E-2</v>
      </c>
      <c r="V654" s="19">
        <f>Clean_Data[[#This Row],[Returns_Units]]/Clean_Data[[#This Row],[Units_Sold]]</f>
        <v>1.5191199580932426E-2</v>
      </c>
      <c r="W654" s="21">
        <f>Clean_Data[[#This Row],[Revenue_EUR]]/Clean_Data[[#This Row],[Marketing_Spend_EUR]]</f>
        <v>59.575719362107819</v>
      </c>
    </row>
    <row r="655" spans="1:23">
      <c r="A655" s="17">
        <v>45139</v>
      </c>
      <c r="B655">
        <v>2023</v>
      </c>
      <c r="C655" s="16" t="s">
        <v>99</v>
      </c>
      <c r="D655" s="16" t="s">
        <v>90</v>
      </c>
      <c r="E655" s="16" t="s">
        <v>91</v>
      </c>
      <c r="F655" s="16" t="s">
        <v>82</v>
      </c>
      <c r="G655" s="16" t="s">
        <v>79</v>
      </c>
      <c r="H655">
        <v>129980.16</v>
      </c>
      <c r="I655">
        <v>124695.77</v>
      </c>
      <c r="J655">
        <v>743</v>
      </c>
      <c r="K655">
        <v>712</v>
      </c>
      <c r="L655">
        <v>78249.649999999994</v>
      </c>
      <c r="M655">
        <v>3404.5</v>
      </c>
      <c r="N655">
        <v>1302413.4099999999</v>
      </c>
      <c r="O655">
        <v>8188</v>
      </c>
      <c r="P655">
        <v>7</v>
      </c>
      <c r="Q655">
        <v>11</v>
      </c>
      <c r="R655" s="25">
        <f>Clean_Data[[#This Row],[Revenue_EUR]]/Clean_Data[[#This Row],[Units_Sold]]</f>
        <v>174.93965006729476</v>
      </c>
      <c r="S655" s="19">
        <f>Clean_Data[[#This Row],[Gross_Profit_EUR]]/Clean_Data[[#This Row],[Revenue_EUR]]</f>
        <v>0.60201226094813232</v>
      </c>
      <c r="T655" s="19">
        <f>Clean_Data[[#This Row],[Revenue_EUR]]/Clean_Data[[#This Row],[Revenue_Target_EUR]]</f>
        <v>1.0423782619089645</v>
      </c>
      <c r="U655" s="19">
        <f>Clean_Data[[#This Row],[Revenue_EUR]]/Clean_Data[[#This Row],[Market_Revenue_EUR]]</f>
        <v>9.9799463827695084E-2</v>
      </c>
      <c r="V655" s="19">
        <f>Clean_Data[[#This Row],[Returns_Units]]/Clean_Data[[#This Row],[Units_Sold]]</f>
        <v>1.4804845222072678E-2</v>
      </c>
      <c r="W655" s="21">
        <f>Clean_Data[[#This Row],[Revenue_EUR]]/Clean_Data[[#This Row],[Marketing_Spend_EUR]]</f>
        <v>38.17892788955794</v>
      </c>
    </row>
    <row r="656" spans="1:23">
      <c r="A656" s="17">
        <v>45139</v>
      </c>
      <c r="B656">
        <v>2023</v>
      </c>
      <c r="C656" s="16" t="s">
        <v>99</v>
      </c>
      <c r="D656" s="16" t="s">
        <v>90</v>
      </c>
      <c r="E656" s="16" t="s">
        <v>91</v>
      </c>
      <c r="F656" s="16" t="s">
        <v>82</v>
      </c>
      <c r="G656" s="16" t="s">
        <v>80</v>
      </c>
      <c r="H656">
        <v>37161.129999999997</v>
      </c>
      <c r="I656">
        <v>35151.839999999997</v>
      </c>
      <c r="J656">
        <v>265</v>
      </c>
      <c r="K656">
        <v>253</v>
      </c>
      <c r="L656">
        <v>23843.17</v>
      </c>
      <c r="M656">
        <v>1899.6</v>
      </c>
      <c r="N656">
        <v>410066.22</v>
      </c>
      <c r="O656">
        <v>3073</v>
      </c>
      <c r="P656">
        <v>2</v>
      </c>
      <c r="Q656">
        <v>5</v>
      </c>
      <c r="R656" s="25">
        <f>Clean_Data[[#This Row],[Revenue_EUR]]/Clean_Data[[#This Row],[Units_Sold]]</f>
        <v>140.230679245283</v>
      </c>
      <c r="S656" s="19">
        <f>Clean_Data[[#This Row],[Gross_Profit_EUR]]/Clean_Data[[#This Row],[Revenue_EUR]]</f>
        <v>0.64161584967949037</v>
      </c>
      <c r="T656" s="19">
        <f>Clean_Data[[#This Row],[Revenue_EUR]]/Clean_Data[[#This Row],[Revenue_Target_EUR]]</f>
        <v>1.0571603079668093</v>
      </c>
      <c r="U656" s="19">
        <f>Clean_Data[[#This Row],[Revenue_EUR]]/Clean_Data[[#This Row],[Market_Revenue_EUR]]</f>
        <v>9.0622265837941973E-2</v>
      </c>
      <c r="V656" s="19">
        <f>Clean_Data[[#This Row],[Returns_Units]]/Clean_Data[[#This Row],[Units_Sold]]</f>
        <v>1.8867924528301886E-2</v>
      </c>
      <c r="W656" s="21">
        <f>Clean_Data[[#This Row],[Revenue_EUR]]/Clean_Data[[#This Row],[Marketing_Spend_EUR]]</f>
        <v>19.562607917456305</v>
      </c>
    </row>
    <row r="657" spans="1:23">
      <c r="A657" s="17">
        <v>45139</v>
      </c>
      <c r="B657">
        <v>2023</v>
      </c>
      <c r="C657" s="16" t="s">
        <v>99</v>
      </c>
      <c r="D657" s="16" t="s">
        <v>90</v>
      </c>
      <c r="E657" s="16" t="s">
        <v>91</v>
      </c>
      <c r="F657" s="16" t="s">
        <v>82</v>
      </c>
      <c r="G657" s="16" t="s">
        <v>81</v>
      </c>
      <c r="H657">
        <v>53839.93</v>
      </c>
      <c r="I657">
        <v>49372.1</v>
      </c>
      <c r="J657">
        <v>468</v>
      </c>
      <c r="K657">
        <v>430</v>
      </c>
      <c r="L657">
        <v>31382.74</v>
      </c>
      <c r="M657">
        <v>1553.2</v>
      </c>
      <c r="N657">
        <v>613016.29</v>
      </c>
      <c r="O657">
        <v>6020</v>
      </c>
      <c r="P657">
        <v>2</v>
      </c>
      <c r="Q657">
        <v>4</v>
      </c>
      <c r="R657" s="25">
        <f>Clean_Data[[#This Row],[Revenue_EUR]]/Clean_Data[[#This Row],[Units_Sold]]</f>
        <v>115.04258547008547</v>
      </c>
      <c r="S657" s="19">
        <f>Clean_Data[[#This Row],[Gross_Profit_EUR]]/Clean_Data[[#This Row],[Revenue_EUR]]</f>
        <v>0.58288968800665231</v>
      </c>
      <c r="T657" s="19">
        <f>Clean_Data[[#This Row],[Revenue_EUR]]/Clean_Data[[#This Row],[Revenue_Target_EUR]]</f>
        <v>1.0904930112350903</v>
      </c>
      <c r="U657" s="19">
        <f>Clean_Data[[#This Row],[Revenue_EUR]]/Clean_Data[[#This Row],[Market_Revenue_EUR]]</f>
        <v>8.7827894426753317E-2</v>
      </c>
      <c r="V657" s="19">
        <f>Clean_Data[[#This Row],[Returns_Units]]/Clean_Data[[#This Row],[Units_Sold]]</f>
        <v>8.5470085470085479E-3</v>
      </c>
      <c r="W657" s="21">
        <f>Clean_Data[[#This Row],[Revenue_EUR]]/Clean_Data[[#This Row],[Marketing_Spend_EUR]]</f>
        <v>34.663874581509141</v>
      </c>
    </row>
    <row r="658" spans="1:23">
      <c r="A658" s="17">
        <v>45139</v>
      </c>
      <c r="B658">
        <v>2023</v>
      </c>
      <c r="C658" s="16" t="s">
        <v>99</v>
      </c>
      <c r="D658" s="16" t="s">
        <v>90</v>
      </c>
      <c r="E658" s="16" t="s">
        <v>91</v>
      </c>
      <c r="F658" s="16" t="s">
        <v>83</v>
      </c>
      <c r="G658" s="16" t="s">
        <v>78</v>
      </c>
      <c r="H658">
        <v>11552.13</v>
      </c>
      <c r="I658">
        <v>11788.94</v>
      </c>
      <c r="J658">
        <v>160</v>
      </c>
      <c r="K658">
        <v>163</v>
      </c>
      <c r="L658">
        <v>5443.81</v>
      </c>
      <c r="M658">
        <v>226.06</v>
      </c>
      <c r="N658">
        <v>186889.17</v>
      </c>
      <c r="O658">
        <v>2741</v>
      </c>
      <c r="P658">
        <v>1</v>
      </c>
      <c r="Q658">
        <v>4</v>
      </c>
      <c r="R658" s="25">
        <f>Clean_Data[[#This Row],[Revenue_EUR]]/Clean_Data[[#This Row],[Units_Sold]]</f>
        <v>72.200812499999998</v>
      </c>
      <c r="S658" s="19">
        <f>Clean_Data[[#This Row],[Gross_Profit_EUR]]/Clean_Data[[#This Row],[Revenue_EUR]]</f>
        <v>0.47123863737683014</v>
      </c>
      <c r="T658" s="19">
        <f>Clean_Data[[#This Row],[Revenue_EUR]]/Clean_Data[[#This Row],[Revenue_Target_EUR]]</f>
        <v>0.9799125281831953</v>
      </c>
      <c r="U658" s="19">
        <f>Clean_Data[[#This Row],[Revenue_EUR]]/Clean_Data[[#This Row],[Market_Revenue_EUR]]</f>
        <v>6.1812731042681597E-2</v>
      </c>
      <c r="V658" s="19">
        <f>Clean_Data[[#This Row],[Returns_Units]]/Clean_Data[[#This Row],[Units_Sold]]</f>
        <v>2.5000000000000001E-2</v>
      </c>
      <c r="W658" s="21">
        <f>Clean_Data[[#This Row],[Revenue_EUR]]/Clean_Data[[#This Row],[Marketing_Spend_EUR]]</f>
        <v>51.102052552419707</v>
      </c>
    </row>
    <row r="659" spans="1:23">
      <c r="A659" s="17">
        <v>45139</v>
      </c>
      <c r="B659">
        <v>2023</v>
      </c>
      <c r="C659" s="16" t="s">
        <v>99</v>
      </c>
      <c r="D659" s="16" t="s">
        <v>90</v>
      </c>
      <c r="E659" s="16" t="s">
        <v>91</v>
      </c>
      <c r="F659" s="16" t="s">
        <v>83</v>
      </c>
      <c r="G659" s="16" t="s">
        <v>79</v>
      </c>
      <c r="H659">
        <v>10326.07</v>
      </c>
      <c r="I659">
        <v>9628.99</v>
      </c>
      <c r="J659">
        <v>59</v>
      </c>
      <c r="K659">
        <v>54</v>
      </c>
      <c r="L659">
        <v>5672.3</v>
      </c>
      <c r="M659">
        <v>248.74</v>
      </c>
      <c r="N659">
        <v>140406.97</v>
      </c>
      <c r="O659">
        <v>897</v>
      </c>
      <c r="P659">
        <v>1</v>
      </c>
      <c r="Q659">
        <v>1</v>
      </c>
      <c r="R659" s="25">
        <f>Clean_Data[[#This Row],[Revenue_EUR]]/Clean_Data[[#This Row],[Units_Sold]]</f>
        <v>175.01813559322034</v>
      </c>
      <c r="S659" s="19">
        <f>Clean_Data[[#This Row],[Gross_Profit_EUR]]/Clean_Data[[#This Row],[Revenue_EUR]]</f>
        <v>0.54931837572280651</v>
      </c>
      <c r="T659" s="19">
        <f>Clean_Data[[#This Row],[Revenue_EUR]]/Clean_Data[[#This Row],[Revenue_Target_EUR]]</f>
        <v>1.0723938855477053</v>
      </c>
      <c r="U659" s="19">
        <f>Clean_Data[[#This Row],[Revenue_EUR]]/Clean_Data[[#This Row],[Market_Revenue_EUR]]</f>
        <v>7.3543856120533047E-2</v>
      </c>
      <c r="V659" s="19">
        <f>Clean_Data[[#This Row],[Returns_Units]]/Clean_Data[[#This Row],[Units_Sold]]</f>
        <v>1.6949152542372881E-2</v>
      </c>
      <c r="W659" s="21">
        <f>Clean_Data[[#This Row],[Revenue_EUR]]/Clean_Data[[#This Row],[Marketing_Spend_EUR]]</f>
        <v>41.513508080726858</v>
      </c>
    </row>
    <row r="660" spans="1:23">
      <c r="A660" s="17">
        <v>45139</v>
      </c>
      <c r="B660">
        <v>2023</v>
      </c>
      <c r="C660" s="16" t="s">
        <v>99</v>
      </c>
      <c r="D660" s="16" t="s">
        <v>90</v>
      </c>
      <c r="E660" s="16" t="s">
        <v>91</v>
      </c>
      <c r="F660" s="16" t="s">
        <v>83</v>
      </c>
      <c r="G660" s="16" t="s">
        <v>80</v>
      </c>
      <c r="H660">
        <v>2747.5</v>
      </c>
      <c r="I660">
        <v>2505.36</v>
      </c>
      <c r="J660">
        <v>20</v>
      </c>
      <c r="K660">
        <v>18</v>
      </c>
      <c r="L660">
        <v>1589.66</v>
      </c>
      <c r="M660">
        <v>144.6</v>
      </c>
      <c r="N660">
        <v>45245.39</v>
      </c>
      <c r="O660">
        <v>339</v>
      </c>
      <c r="P660">
        <v>0</v>
      </c>
      <c r="Q660">
        <v>0</v>
      </c>
      <c r="R660" s="25">
        <f>Clean_Data[[#This Row],[Revenue_EUR]]/Clean_Data[[#This Row],[Units_Sold]]</f>
        <v>137.375</v>
      </c>
      <c r="S660" s="19">
        <f>Clean_Data[[#This Row],[Gross_Profit_EUR]]/Clean_Data[[#This Row],[Revenue_EUR]]</f>
        <v>0.57858416742493179</v>
      </c>
      <c r="T660" s="19">
        <f>Clean_Data[[#This Row],[Revenue_EUR]]/Clean_Data[[#This Row],[Revenue_Target_EUR]]</f>
        <v>1.0966487850049493</v>
      </c>
      <c r="U660" s="19">
        <f>Clean_Data[[#This Row],[Revenue_EUR]]/Clean_Data[[#This Row],[Market_Revenue_EUR]]</f>
        <v>6.0724418554022851E-2</v>
      </c>
      <c r="V660" s="19">
        <f>Clean_Data[[#This Row],[Returns_Units]]/Clean_Data[[#This Row],[Units_Sold]]</f>
        <v>0</v>
      </c>
      <c r="W660" s="21">
        <f>Clean_Data[[#This Row],[Revenue_EUR]]/Clean_Data[[#This Row],[Marketing_Spend_EUR]]</f>
        <v>19.000691562932229</v>
      </c>
    </row>
    <row r="661" spans="1:23">
      <c r="A661" s="17">
        <v>45139</v>
      </c>
      <c r="B661">
        <v>2023</v>
      </c>
      <c r="C661" s="16" t="s">
        <v>99</v>
      </c>
      <c r="D661" s="16" t="s">
        <v>90</v>
      </c>
      <c r="E661" s="16" t="s">
        <v>91</v>
      </c>
      <c r="F661" s="16" t="s">
        <v>83</v>
      </c>
      <c r="G661" s="16" t="s">
        <v>81</v>
      </c>
      <c r="H661">
        <v>4599.58</v>
      </c>
      <c r="I661">
        <v>4284.4799999999996</v>
      </c>
      <c r="J661">
        <v>40</v>
      </c>
      <c r="K661">
        <v>37</v>
      </c>
      <c r="L661">
        <v>2450.71</v>
      </c>
      <c r="M661">
        <v>132.15</v>
      </c>
      <c r="N661">
        <v>65705.48</v>
      </c>
      <c r="O661">
        <v>639</v>
      </c>
      <c r="P661">
        <v>0</v>
      </c>
      <c r="Q661">
        <v>1</v>
      </c>
      <c r="R661" s="25">
        <f>Clean_Data[[#This Row],[Revenue_EUR]]/Clean_Data[[#This Row],[Units_Sold]]</f>
        <v>114.98949999999999</v>
      </c>
      <c r="S661" s="19">
        <f>Clean_Data[[#This Row],[Gross_Profit_EUR]]/Clean_Data[[#This Row],[Revenue_EUR]]</f>
        <v>0.53281169150226759</v>
      </c>
      <c r="T661" s="19">
        <f>Clean_Data[[#This Row],[Revenue_EUR]]/Clean_Data[[#This Row],[Revenue_Target_EUR]]</f>
        <v>1.0735445141534097</v>
      </c>
      <c r="U661" s="19">
        <f>Clean_Data[[#This Row],[Revenue_EUR]]/Clean_Data[[#This Row],[Market_Revenue_EUR]]</f>
        <v>7.0002989096191071E-2</v>
      </c>
      <c r="V661" s="19">
        <f>Clean_Data[[#This Row],[Returns_Units]]/Clean_Data[[#This Row],[Units_Sold]]</f>
        <v>2.5000000000000001E-2</v>
      </c>
      <c r="W661" s="21">
        <f>Clean_Data[[#This Row],[Revenue_EUR]]/Clean_Data[[#This Row],[Marketing_Spend_EUR]]</f>
        <v>34.805751040484296</v>
      </c>
    </row>
    <row r="662" spans="1:23">
      <c r="A662" s="17">
        <v>45139</v>
      </c>
      <c r="B662">
        <v>2023</v>
      </c>
      <c r="C662" s="16" t="s">
        <v>99</v>
      </c>
      <c r="D662" s="16" t="s">
        <v>92</v>
      </c>
      <c r="E662" s="16" t="s">
        <v>76</v>
      </c>
      <c r="F662" s="16" t="s">
        <v>77</v>
      </c>
      <c r="G662" s="16" t="s">
        <v>78</v>
      </c>
      <c r="H662">
        <v>171241.48</v>
      </c>
      <c r="I662">
        <v>176979.77</v>
      </c>
      <c r="J662">
        <v>2378</v>
      </c>
      <c r="K662">
        <v>2411</v>
      </c>
      <c r="L662">
        <v>95326.15</v>
      </c>
      <c r="M662">
        <v>3066.7</v>
      </c>
      <c r="N662">
        <v>1183525.21</v>
      </c>
      <c r="O662">
        <v>17201</v>
      </c>
      <c r="P662">
        <v>6</v>
      </c>
      <c r="Q662">
        <v>51</v>
      </c>
      <c r="R662" s="25">
        <f>Clean_Data[[#This Row],[Revenue_EUR]]/Clean_Data[[#This Row],[Units_Sold]]</f>
        <v>72.010714886459212</v>
      </c>
      <c r="S662" s="19">
        <f>Clean_Data[[#This Row],[Gross_Profit_EUR]]/Clean_Data[[#This Row],[Revenue_EUR]]</f>
        <v>0.55667674677887613</v>
      </c>
      <c r="T662" s="19">
        <f>Clean_Data[[#This Row],[Revenue_EUR]]/Clean_Data[[#This Row],[Revenue_Target_EUR]]</f>
        <v>0.967576576690093</v>
      </c>
      <c r="U662" s="19">
        <f>Clean_Data[[#This Row],[Revenue_EUR]]/Clean_Data[[#This Row],[Market_Revenue_EUR]]</f>
        <v>0.14468764885878521</v>
      </c>
      <c r="V662" s="19">
        <f>Clean_Data[[#This Row],[Returns_Units]]/Clean_Data[[#This Row],[Units_Sold]]</f>
        <v>2.144659377628259E-2</v>
      </c>
      <c r="W662" s="21">
        <f>Clean_Data[[#This Row],[Revenue_EUR]]/Clean_Data[[#This Row],[Marketing_Spend_EUR]]</f>
        <v>55.839006097759814</v>
      </c>
    </row>
    <row r="663" spans="1:23">
      <c r="A663" s="17">
        <v>45139</v>
      </c>
      <c r="B663">
        <v>2023</v>
      </c>
      <c r="C663" s="16" t="s">
        <v>99</v>
      </c>
      <c r="D663" s="16" t="s">
        <v>92</v>
      </c>
      <c r="E663" s="16" t="s">
        <v>76</v>
      </c>
      <c r="F663" s="16" t="s">
        <v>77</v>
      </c>
      <c r="G663" s="16" t="s">
        <v>79</v>
      </c>
      <c r="H663">
        <v>161390.70000000001</v>
      </c>
      <c r="I663">
        <v>159019.10999999999</v>
      </c>
      <c r="J663">
        <v>922</v>
      </c>
      <c r="K663">
        <v>908</v>
      </c>
      <c r="L663">
        <v>107057.82</v>
      </c>
      <c r="M663">
        <v>3965.78</v>
      </c>
      <c r="N663">
        <v>893067.48</v>
      </c>
      <c r="O663">
        <v>5679</v>
      </c>
      <c r="P663">
        <v>8</v>
      </c>
      <c r="Q663">
        <v>9</v>
      </c>
      <c r="R663" s="25">
        <f>Clean_Data[[#This Row],[Revenue_EUR]]/Clean_Data[[#This Row],[Units_Sold]]</f>
        <v>175.04414316702821</v>
      </c>
      <c r="S663" s="19">
        <f>Clean_Data[[#This Row],[Gross_Profit_EUR]]/Clean_Data[[#This Row],[Revenue_EUR]]</f>
        <v>0.66334565746353413</v>
      </c>
      <c r="T663" s="19">
        <f>Clean_Data[[#This Row],[Revenue_EUR]]/Clean_Data[[#This Row],[Revenue_Target_EUR]]</f>
        <v>1.0149138678992733</v>
      </c>
      <c r="U663" s="19">
        <f>Clean_Data[[#This Row],[Revenue_EUR]]/Clean_Data[[#This Row],[Market_Revenue_EUR]]</f>
        <v>0.18071501159128536</v>
      </c>
      <c r="V663" s="19">
        <f>Clean_Data[[#This Row],[Returns_Units]]/Clean_Data[[#This Row],[Units_Sold]]</f>
        <v>9.7613882863340565E-3</v>
      </c>
      <c r="W663" s="21">
        <f>Clean_Data[[#This Row],[Revenue_EUR]]/Clean_Data[[#This Row],[Marketing_Spend_EUR]]</f>
        <v>40.695827806887927</v>
      </c>
    </row>
    <row r="664" spans="1:23">
      <c r="A664" s="17">
        <v>45139</v>
      </c>
      <c r="B664">
        <v>2023</v>
      </c>
      <c r="C664" s="16" t="s">
        <v>99</v>
      </c>
      <c r="D664" s="16" t="s">
        <v>92</v>
      </c>
      <c r="E664" s="16" t="s">
        <v>76</v>
      </c>
      <c r="F664" s="16" t="s">
        <v>77</v>
      </c>
      <c r="G664" s="16" t="s">
        <v>80</v>
      </c>
      <c r="H664">
        <v>38227.910000000003</v>
      </c>
      <c r="I664">
        <v>35600.160000000003</v>
      </c>
      <c r="J664">
        <v>273</v>
      </c>
      <c r="K664">
        <v>250</v>
      </c>
      <c r="L664">
        <v>25879.29</v>
      </c>
      <c r="M664">
        <v>2239.7199999999998</v>
      </c>
      <c r="N664">
        <v>277193.15000000002</v>
      </c>
      <c r="O664">
        <v>2243</v>
      </c>
      <c r="P664">
        <v>2</v>
      </c>
      <c r="Q664">
        <v>4</v>
      </c>
      <c r="R664" s="25">
        <f>Clean_Data[[#This Row],[Revenue_EUR]]/Clean_Data[[#This Row],[Units_Sold]]</f>
        <v>140.02897435897438</v>
      </c>
      <c r="S664" s="19">
        <f>Clean_Data[[#This Row],[Gross_Profit_EUR]]/Clean_Data[[#This Row],[Revenue_EUR]]</f>
        <v>0.67697370847634619</v>
      </c>
      <c r="T664" s="19">
        <f>Clean_Data[[#This Row],[Revenue_EUR]]/Clean_Data[[#This Row],[Revenue_Target_EUR]]</f>
        <v>1.0738128705039527</v>
      </c>
      <c r="U664" s="19">
        <f>Clean_Data[[#This Row],[Revenue_EUR]]/Clean_Data[[#This Row],[Market_Revenue_EUR]]</f>
        <v>0.1379107311995264</v>
      </c>
      <c r="V664" s="19">
        <f>Clean_Data[[#This Row],[Returns_Units]]/Clean_Data[[#This Row],[Units_Sold]]</f>
        <v>1.4652014652014652E-2</v>
      </c>
      <c r="W664" s="21">
        <f>Clean_Data[[#This Row],[Revenue_EUR]]/Clean_Data[[#This Row],[Marketing_Spend_EUR]]</f>
        <v>17.068164770596329</v>
      </c>
    </row>
    <row r="665" spans="1:23">
      <c r="A665" s="17">
        <v>45139</v>
      </c>
      <c r="B665">
        <v>2023</v>
      </c>
      <c r="C665" s="16" t="s">
        <v>99</v>
      </c>
      <c r="D665" s="16" t="s">
        <v>92</v>
      </c>
      <c r="E665" s="16" t="s">
        <v>76</v>
      </c>
      <c r="F665" s="16" t="s">
        <v>77</v>
      </c>
      <c r="G665" s="16" t="s">
        <v>81</v>
      </c>
      <c r="H665">
        <v>64386.41</v>
      </c>
      <c r="I665">
        <v>64602.39</v>
      </c>
      <c r="J665">
        <v>560</v>
      </c>
      <c r="K665">
        <v>552</v>
      </c>
      <c r="L665">
        <v>40726.769999999997</v>
      </c>
      <c r="M665">
        <v>2060.7199999999998</v>
      </c>
      <c r="N665">
        <v>403051.76</v>
      </c>
      <c r="O665">
        <v>3772</v>
      </c>
      <c r="P665">
        <v>4</v>
      </c>
      <c r="Q665">
        <v>8</v>
      </c>
      <c r="R665" s="25">
        <f>Clean_Data[[#This Row],[Revenue_EUR]]/Clean_Data[[#This Row],[Units_Sold]]</f>
        <v>114.97573214285715</v>
      </c>
      <c r="S665" s="19">
        <f>Clean_Data[[#This Row],[Gross_Profit_EUR]]/Clean_Data[[#This Row],[Revenue_EUR]]</f>
        <v>0.63253674183729136</v>
      </c>
      <c r="T665" s="19">
        <f>Clean_Data[[#This Row],[Revenue_EUR]]/Clean_Data[[#This Row],[Revenue_Target_EUR]]</f>
        <v>0.99665678003553748</v>
      </c>
      <c r="U665" s="19">
        <f>Clean_Data[[#This Row],[Revenue_EUR]]/Clean_Data[[#This Row],[Market_Revenue_EUR]]</f>
        <v>0.15974724933591655</v>
      </c>
      <c r="V665" s="19">
        <f>Clean_Data[[#This Row],[Returns_Units]]/Clean_Data[[#This Row],[Units_Sold]]</f>
        <v>1.4285714285714285E-2</v>
      </c>
      <c r="W665" s="21">
        <f>Clean_Data[[#This Row],[Revenue_EUR]]/Clean_Data[[#This Row],[Marketing_Spend_EUR]]</f>
        <v>31.244618385806906</v>
      </c>
    </row>
    <row r="666" spans="1:23">
      <c r="A666" s="17">
        <v>45139</v>
      </c>
      <c r="B666">
        <v>2023</v>
      </c>
      <c r="C666" s="16" t="s">
        <v>99</v>
      </c>
      <c r="D666" s="16" t="s">
        <v>92</v>
      </c>
      <c r="E666" s="16" t="s">
        <v>76</v>
      </c>
      <c r="F666" s="16" t="s">
        <v>82</v>
      </c>
      <c r="G666" s="16" t="s">
        <v>78</v>
      </c>
      <c r="H666">
        <v>142374.14000000001</v>
      </c>
      <c r="I666">
        <v>144760.79999999999</v>
      </c>
      <c r="J666">
        <v>1977</v>
      </c>
      <c r="K666">
        <v>1984</v>
      </c>
      <c r="L666">
        <v>73723.97</v>
      </c>
      <c r="M666">
        <v>2448.5500000000002</v>
      </c>
      <c r="N666">
        <v>1012916.2</v>
      </c>
      <c r="O666">
        <v>15021</v>
      </c>
      <c r="P666">
        <v>7</v>
      </c>
      <c r="Q666">
        <v>32</v>
      </c>
      <c r="R666" s="25">
        <f>Clean_Data[[#This Row],[Revenue_EUR]]/Clean_Data[[#This Row],[Units_Sold]]</f>
        <v>72.015245321193731</v>
      </c>
      <c r="S666" s="19">
        <f>Clean_Data[[#This Row],[Gross_Profit_EUR]]/Clean_Data[[#This Row],[Revenue_EUR]]</f>
        <v>0.51781854485653078</v>
      </c>
      <c r="T666" s="19">
        <f>Clean_Data[[#This Row],[Revenue_EUR]]/Clean_Data[[#This Row],[Revenue_Target_EUR]]</f>
        <v>0.98351307812612276</v>
      </c>
      <c r="U666" s="19">
        <f>Clean_Data[[#This Row],[Revenue_EUR]]/Clean_Data[[#This Row],[Market_Revenue_EUR]]</f>
        <v>0.14055865628370839</v>
      </c>
      <c r="V666" s="19">
        <f>Clean_Data[[#This Row],[Returns_Units]]/Clean_Data[[#This Row],[Units_Sold]]</f>
        <v>1.6186140617096612E-2</v>
      </c>
      <c r="W666" s="21">
        <f>Clean_Data[[#This Row],[Revenue_EUR]]/Clean_Data[[#This Row],[Marketing_Spend_EUR]]</f>
        <v>58.146306998019234</v>
      </c>
    </row>
    <row r="667" spans="1:23">
      <c r="A667" s="17">
        <v>45139</v>
      </c>
      <c r="B667">
        <v>2023</v>
      </c>
      <c r="C667" s="16" t="s">
        <v>99</v>
      </c>
      <c r="D667" s="16" t="s">
        <v>92</v>
      </c>
      <c r="E667" s="16" t="s">
        <v>76</v>
      </c>
      <c r="F667" s="16" t="s">
        <v>82</v>
      </c>
      <c r="G667" s="16" t="s">
        <v>79</v>
      </c>
      <c r="H667">
        <v>142607.44</v>
      </c>
      <c r="I667">
        <v>138544.71</v>
      </c>
      <c r="J667">
        <v>815</v>
      </c>
      <c r="K667">
        <v>793</v>
      </c>
      <c r="L667">
        <v>87084.77</v>
      </c>
      <c r="M667">
        <v>3703.69</v>
      </c>
      <c r="N667">
        <v>807185.01</v>
      </c>
      <c r="O667">
        <v>5146</v>
      </c>
      <c r="P667">
        <v>7</v>
      </c>
      <c r="Q667">
        <v>16</v>
      </c>
      <c r="R667" s="25">
        <f>Clean_Data[[#This Row],[Revenue_EUR]]/Clean_Data[[#This Row],[Units_Sold]]</f>
        <v>174.97845398773006</v>
      </c>
      <c r="S667" s="19">
        <f>Clean_Data[[#This Row],[Gross_Profit_EUR]]/Clean_Data[[#This Row],[Revenue_EUR]]</f>
        <v>0.61066077618390735</v>
      </c>
      <c r="T667" s="19">
        <f>Clean_Data[[#This Row],[Revenue_EUR]]/Clean_Data[[#This Row],[Revenue_Target_EUR]]</f>
        <v>1.029324324256047</v>
      </c>
      <c r="U667" s="19">
        <f>Clean_Data[[#This Row],[Revenue_EUR]]/Clean_Data[[#This Row],[Market_Revenue_EUR]]</f>
        <v>0.17667255738557386</v>
      </c>
      <c r="V667" s="19">
        <f>Clean_Data[[#This Row],[Returns_Units]]/Clean_Data[[#This Row],[Units_Sold]]</f>
        <v>1.9631901840490799E-2</v>
      </c>
      <c r="W667" s="21">
        <f>Clean_Data[[#This Row],[Revenue_EUR]]/Clean_Data[[#This Row],[Marketing_Spend_EUR]]</f>
        <v>38.504151265359681</v>
      </c>
    </row>
    <row r="668" spans="1:23">
      <c r="A668" s="17">
        <v>45139</v>
      </c>
      <c r="B668">
        <v>2023</v>
      </c>
      <c r="C668" s="16" t="s">
        <v>99</v>
      </c>
      <c r="D668" s="16" t="s">
        <v>92</v>
      </c>
      <c r="E668" s="16" t="s">
        <v>76</v>
      </c>
      <c r="F668" s="16" t="s">
        <v>82</v>
      </c>
      <c r="G668" s="16" t="s">
        <v>80</v>
      </c>
      <c r="H668">
        <v>29264.43</v>
      </c>
      <c r="I668">
        <v>27740.06</v>
      </c>
      <c r="J668">
        <v>209</v>
      </c>
      <c r="K668">
        <v>198</v>
      </c>
      <c r="L668">
        <v>18947.72</v>
      </c>
      <c r="M668">
        <v>1492.21</v>
      </c>
      <c r="N668">
        <v>229208.17</v>
      </c>
      <c r="O668">
        <v>1788</v>
      </c>
      <c r="P668">
        <v>1</v>
      </c>
      <c r="Q668">
        <v>4</v>
      </c>
      <c r="R668" s="25">
        <f>Clean_Data[[#This Row],[Revenue_EUR]]/Clean_Data[[#This Row],[Units_Sold]]</f>
        <v>140.02119617224881</v>
      </c>
      <c r="S668" s="19">
        <f>Clean_Data[[#This Row],[Gross_Profit_EUR]]/Clean_Data[[#This Row],[Revenue_EUR]]</f>
        <v>0.64746588264319516</v>
      </c>
      <c r="T668" s="19">
        <f>Clean_Data[[#This Row],[Revenue_EUR]]/Clean_Data[[#This Row],[Revenue_Target_EUR]]</f>
        <v>1.0549519359366923</v>
      </c>
      <c r="U668" s="19">
        <f>Clean_Data[[#This Row],[Revenue_EUR]]/Clean_Data[[#This Row],[Market_Revenue_EUR]]</f>
        <v>0.12767620805139712</v>
      </c>
      <c r="V668" s="19">
        <f>Clean_Data[[#This Row],[Returns_Units]]/Clean_Data[[#This Row],[Units_Sold]]</f>
        <v>1.9138755980861243E-2</v>
      </c>
      <c r="W668" s="21">
        <f>Clean_Data[[#This Row],[Revenue_EUR]]/Clean_Data[[#This Row],[Marketing_Spend_EUR]]</f>
        <v>19.611468895128702</v>
      </c>
    </row>
    <row r="669" spans="1:23">
      <c r="A669" s="17">
        <v>45139</v>
      </c>
      <c r="B669">
        <v>2023</v>
      </c>
      <c r="C669" s="16" t="s">
        <v>99</v>
      </c>
      <c r="D669" s="16" t="s">
        <v>92</v>
      </c>
      <c r="E669" s="16" t="s">
        <v>76</v>
      </c>
      <c r="F669" s="16" t="s">
        <v>82</v>
      </c>
      <c r="G669" s="16" t="s">
        <v>81</v>
      </c>
      <c r="H669">
        <v>55068.95</v>
      </c>
      <c r="I669">
        <v>53721.599999999999</v>
      </c>
      <c r="J669">
        <v>479</v>
      </c>
      <c r="K669">
        <v>466</v>
      </c>
      <c r="L669">
        <v>32469.65</v>
      </c>
      <c r="M669">
        <v>1656.65</v>
      </c>
      <c r="N669">
        <v>350408.38</v>
      </c>
      <c r="O669">
        <v>3261</v>
      </c>
      <c r="P669">
        <v>2</v>
      </c>
      <c r="Q669">
        <v>9</v>
      </c>
      <c r="R669" s="25">
        <f>Clean_Data[[#This Row],[Revenue_EUR]]/Clean_Data[[#This Row],[Units_Sold]]</f>
        <v>114.96649269311064</v>
      </c>
      <c r="S669" s="19">
        <f>Clean_Data[[#This Row],[Gross_Profit_EUR]]/Clean_Data[[#This Row],[Revenue_EUR]]</f>
        <v>0.58961810602889653</v>
      </c>
      <c r="T669" s="19">
        <f>Clean_Data[[#This Row],[Revenue_EUR]]/Clean_Data[[#This Row],[Revenue_Target_EUR]]</f>
        <v>1.0250802284369787</v>
      </c>
      <c r="U669" s="19">
        <f>Clean_Data[[#This Row],[Revenue_EUR]]/Clean_Data[[#This Row],[Market_Revenue_EUR]]</f>
        <v>0.15715648695387935</v>
      </c>
      <c r="V669" s="19">
        <f>Clean_Data[[#This Row],[Returns_Units]]/Clean_Data[[#This Row],[Units_Sold]]</f>
        <v>1.8789144050104383E-2</v>
      </c>
      <c r="W669" s="21">
        <f>Clean_Data[[#This Row],[Revenue_EUR]]/Clean_Data[[#This Row],[Marketing_Spend_EUR]]</f>
        <v>33.241149307337089</v>
      </c>
    </row>
    <row r="670" spans="1:23">
      <c r="A670" s="17">
        <v>45139</v>
      </c>
      <c r="B670">
        <v>2023</v>
      </c>
      <c r="C670" s="16" t="s">
        <v>99</v>
      </c>
      <c r="D670" s="16" t="s">
        <v>92</v>
      </c>
      <c r="E670" s="16" t="s">
        <v>76</v>
      </c>
      <c r="F670" s="16" t="s">
        <v>83</v>
      </c>
      <c r="G670" s="16" t="s">
        <v>78</v>
      </c>
      <c r="H670">
        <v>12388.3</v>
      </c>
      <c r="I670">
        <v>12783.91</v>
      </c>
      <c r="J670">
        <v>172</v>
      </c>
      <c r="K670">
        <v>179</v>
      </c>
      <c r="L670">
        <v>5919.59</v>
      </c>
      <c r="M670">
        <v>214.12</v>
      </c>
      <c r="N670">
        <v>114183.72</v>
      </c>
      <c r="O670">
        <v>1648</v>
      </c>
      <c r="P670">
        <v>0</v>
      </c>
      <c r="Q670">
        <v>4</v>
      </c>
      <c r="R670" s="25">
        <f>Clean_Data[[#This Row],[Revenue_EUR]]/Clean_Data[[#This Row],[Units_Sold]]</f>
        <v>72.024999999999991</v>
      </c>
      <c r="S670" s="19">
        <f>Clean_Data[[#This Row],[Gross_Profit_EUR]]/Clean_Data[[#This Row],[Revenue_EUR]]</f>
        <v>0.47783715279739758</v>
      </c>
      <c r="T670" s="19">
        <f>Clean_Data[[#This Row],[Revenue_EUR]]/Clean_Data[[#This Row],[Revenue_Target_EUR]]</f>
        <v>0.969054068747355</v>
      </c>
      <c r="U670" s="19">
        <f>Clean_Data[[#This Row],[Revenue_EUR]]/Clean_Data[[#This Row],[Market_Revenue_EUR]]</f>
        <v>0.10849445087268132</v>
      </c>
      <c r="V670" s="19">
        <f>Clean_Data[[#This Row],[Returns_Units]]/Clean_Data[[#This Row],[Units_Sold]]</f>
        <v>2.3255813953488372E-2</v>
      </c>
      <c r="W670" s="21">
        <f>Clean_Data[[#This Row],[Revenue_EUR]]/Clean_Data[[#This Row],[Marketing_Spend_EUR]]</f>
        <v>57.85680926583224</v>
      </c>
    </row>
    <row r="671" spans="1:23">
      <c r="A671" s="17">
        <v>45139</v>
      </c>
      <c r="B671">
        <v>2023</v>
      </c>
      <c r="C671" s="16" t="s">
        <v>99</v>
      </c>
      <c r="D671" s="16" t="s">
        <v>92</v>
      </c>
      <c r="E671" s="16" t="s">
        <v>76</v>
      </c>
      <c r="F671" s="16" t="s">
        <v>83</v>
      </c>
      <c r="G671" s="16" t="s">
        <v>79</v>
      </c>
      <c r="H671">
        <v>10511.95</v>
      </c>
      <c r="I671">
        <v>10403.24</v>
      </c>
      <c r="J671">
        <v>60</v>
      </c>
      <c r="K671">
        <v>60</v>
      </c>
      <c r="L671">
        <v>5805.62</v>
      </c>
      <c r="M671">
        <v>262.01</v>
      </c>
      <c r="N671">
        <v>83725.09</v>
      </c>
      <c r="O671">
        <v>530</v>
      </c>
      <c r="P671">
        <v>0</v>
      </c>
      <c r="Q671">
        <v>1</v>
      </c>
      <c r="R671" s="25">
        <f>Clean_Data[[#This Row],[Revenue_EUR]]/Clean_Data[[#This Row],[Units_Sold]]</f>
        <v>175.19916666666668</v>
      </c>
      <c r="S671" s="19">
        <f>Clean_Data[[#This Row],[Gross_Profit_EUR]]/Clean_Data[[#This Row],[Revenue_EUR]]</f>
        <v>0.55228763454925101</v>
      </c>
      <c r="T671" s="19">
        <f>Clean_Data[[#This Row],[Revenue_EUR]]/Clean_Data[[#This Row],[Revenue_Target_EUR]]</f>
        <v>1.0104496291539944</v>
      </c>
      <c r="U671" s="19">
        <f>Clean_Data[[#This Row],[Revenue_EUR]]/Clean_Data[[#This Row],[Market_Revenue_EUR]]</f>
        <v>0.12555316452929463</v>
      </c>
      <c r="V671" s="19">
        <f>Clean_Data[[#This Row],[Returns_Units]]/Clean_Data[[#This Row],[Units_Sold]]</f>
        <v>1.6666666666666666E-2</v>
      </c>
      <c r="W671" s="21">
        <f>Clean_Data[[#This Row],[Revenue_EUR]]/Clean_Data[[#This Row],[Marketing_Spend_EUR]]</f>
        <v>40.120415251326293</v>
      </c>
    </row>
    <row r="672" spans="1:23">
      <c r="A672" s="17">
        <v>45139</v>
      </c>
      <c r="B672">
        <v>2023</v>
      </c>
      <c r="C672" s="16" t="s">
        <v>99</v>
      </c>
      <c r="D672" s="16" t="s">
        <v>92</v>
      </c>
      <c r="E672" s="16" t="s">
        <v>76</v>
      </c>
      <c r="F672" s="16" t="s">
        <v>83</v>
      </c>
      <c r="G672" s="16" t="s">
        <v>80</v>
      </c>
      <c r="H672">
        <v>2533.96</v>
      </c>
      <c r="I672">
        <v>2445.62</v>
      </c>
      <c r="J672">
        <v>18</v>
      </c>
      <c r="K672">
        <v>17</v>
      </c>
      <c r="L672">
        <v>1476.73</v>
      </c>
      <c r="M672">
        <v>148.61000000000001</v>
      </c>
      <c r="N672">
        <v>25741.94</v>
      </c>
      <c r="O672">
        <v>206</v>
      </c>
      <c r="P672">
        <v>0</v>
      </c>
      <c r="Q672">
        <v>1</v>
      </c>
      <c r="R672" s="25">
        <f>Clean_Data[[#This Row],[Revenue_EUR]]/Clean_Data[[#This Row],[Units_Sold]]</f>
        <v>140.77555555555557</v>
      </c>
      <c r="S672" s="19">
        <f>Clean_Data[[#This Row],[Gross_Profit_EUR]]/Clean_Data[[#This Row],[Revenue_EUR]]</f>
        <v>0.58277557656790158</v>
      </c>
      <c r="T672" s="19">
        <f>Clean_Data[[#This Row],[Revenue_EUR]]/Clean_Data[[#This Row],[Revenue_Target_EUR]]</f>
        <v>1.036121719645734</v>
      </c>
      <c r="U672" s="19">
        <f>Clean_Data[[#This Row],[Revenue_EUR]]/Clean_Data[[#This Row],[Market_Revenue_EUR]]</f>
        <v>9.843702533686273E-2</v>
      </c>
      <c r="V672" s="19">
        <f>Clean_Data[[#This Row],[Returns_Units]]/Clean_Data[[#This Row],[Units_Sold]]</f>
        <v>5.5555555555555552E-2</v>
      </c>
      <c r="W672" s="21">
        <f>Clean_Data[[#This Row],[Revenue_EUR]]/Clean_Data[[#This Row],[Marketing_Spend_EUR]]</f>
        <v>17.051073279052552</v>
      </c>
    </row>
    <row r="673" spans="1:23">
      <c r="A673" s="17">
        <v>45139</v>
      </c>
      <c r="B673">
        <v>2023</v>
      </c>
      <c r="C673" s="16" t="s">
        <v>99</v>
      </c>
      <c r="D673" s="16" t="s">
        <v>92</v>
      </c>
      <c r="E673" s="16" t="s">
        <v>76</v>
      </c>
      <c r="F673" s="16" t="s">
        <v>83</v>
      </c>
      <c r="G673" s="16" t="s">
        <v>81</v>
      </c>
      <c r="H673">
        <v>4224.62</v>
      </c>
      <c r="I673">
        <v>4203.75</v>
      </c>
      <c r="J673">
        <v>37</v>
      </c>
      <c r="K673">
        <v>36</v>
      </c>
      <c r="L673">
        <v>2251.94</v>
      </c>
      <c r="M673">
        <v>137.47</v>
      </c>
      <c r="N673">
        <v>39474.839999999997</v>
      </c>
      <c r="O673">
        <v>354</v>
      </c>
      <c r="P673">
        <v>0</v>
      </c>
      <c r="Q673">
        <v>1</v>
      </c>
      <c r="R673" s="25">
        <f>Clean_Data[[#This Row],[Revenue_EUR]]/Clean_Data[[#This Row],[Units_Sold]]</f>
        <v>114.17891891891891</v>
      </c>
      <c r="S673" s="19">
        <f>Clean_Data[[#This Row],[Gross_Profit_EUR]]/Clean_Data[[#This Row],[Revenue_EUR]]</f>
        <v>0.53305149338875457</v>
      </c>
      <c r="T673" s="19">
        <f>Clean_Data[[#This Row],[Revenue_EUR]]/Clean_Data[[#This Row],[Revenue_Target_EUR]]</f>
        <v>1.0049646149271483</v>
      </c>
      <c r="U673" s="19">
        <f>Clean_Data[[#This Row],[Revenue_EUR]]/Clean_Data[[#This Row],[Market_Revenue_EUR]]</f>
        <v>0.10702057310428618</v>
      </c>
      <c r="V673" s="19">
        <f>Clean_Data[[#This Row],[Returns_Units]]/Clean_Data[[#This Row],[Units_Sold]]</f>
        <v>2.7027027027027029E-2</v>
      </c>
      <c r="W673" s="21">
        <f>Clean_Data[[#This Row],[Revenue_EUR]]/Clean_Data[[#This Row],[Marketing_Spend_EUR]]</f>
        <v>30.731214083072668</v>
      </c>
    </row>
    <row r="674" spans="1:23">
      <c r="A674" s="17">
        <v>45170</v>
      </c>
      <c r="B674">
        <v>2023</v>
      </c>
      <c r="C674" s="16" t="s">
        <v>100</v>
      </c>
      <c r="D674" s="16" t="s">
        <v>75</v>
      </c>
      <c r="E674" s="16" t="s">
        <v>76</v>
      </c>
      <c r="F674" s="16" t="s">
        <v>77</v>
      </c>
      <c r="G674" s="16" t="s">
        <v>78</v>
      </c>
      <c r="H674">
        <v>1162750.52</v>
      </c>
      <c r="I674">
        <v>1182152.1100000001</v>
      </c>
      <c r="J674">
        <v>16149</v>
      </c>
      <c r="K674">
        <v>16386</v>
      </c>
      <c r="L674">
        <v>649906.35</v>
      </c>
      <c r="M674">
        <v>21808.11</v>
      </c>
      <c r="N674">
        <v>6595564.4500000002</v>
      </c>
      <c r="O674">
        <v>102439</v>
      </c>
      <c r="P674">
        <v>48</v>
      </c>
      <c r="Q674">
        <v>323</v>
      </c>
      <c r="R674" s="25">
        <f>Clean_Data[[#This Row],[Revenue_EUR]]/Clean_Data[[#This Row],[Units_Sold]]</f>
        <v>72.001394513592174</v>
      </c>
      <c r="S674" s="19">
        <f>Clean_Data[[#This Row],[Gross_Profit_EUR]]/Clean_Data[[#This Row],[Revenue_EUR]]</f>
        <v>0.55893877389966673</v>
      </c>
      <c r="T674" s="19">
        <f>Clean_Data[[#This Row],[Revenue_EUR]]/Clean_Data[[#This Row],[Revenue_Target_EUR]]</f>
        <v>0.98358790731253687</v>
      </c>
      <c r="U674" s="19">
        <f>Clean_Data[[#This Row],[Revenue_EUR]]/Clean_Data[[#This Row],[Market_Revenue_EUR]]</f>
        <v>0.17629279932212624</v>
      </c>
      <c r="V674" s="19">
        <f>Clean_Data[[#This Row],[Returns_Units]]/Clean_Data[[#This Row],[Units_Sold]]</f>
        <v>2.0001238466778128E-2</v>
      </c>
      <c r="W674" s="21">
        <f>Clean_Data[[#This Row],[Revenue_EUR]]/Clean_Data[[#This Row],[Marketing_Spend_EUR]]</f>
        <v>53.31734478595348</v>
      </c>
    </row>
    <row r="675" spans="1:23">
      <c r="A675" s="17">
        <v>45170</v>
      </c>
      <c r="B675">
        <v>2023</v>
      </c>
      <c r="C675" s="16" t="s">
        <v>100</v>
      </c>
      <c r="D675" s="16" t="s">
        <v>75</v>
      </c>
      <c r="E675" s="16" t="s">
        <v>76</v>
      </c>
      <c r="F675" s="16" t="s">
        <v>77</v>
      </c>
      <c r="G675" s="16" t="s">
        <v>79</v>
      </c>
      <c r="H675">
        <v>985021.29</v>
      </c>
      <c r="I675">
        <v>952448.96</v>
      </c>
      <c r="J675">
        <v>5629</v>
      </c>
      <c r="K675">
        <v>5367</v>
      </c>
      <c r="L675">
        <v>638226.39</v>
      </c>
      <c r="M675">
        <v>22550.12</v>
      </c>
      <c r="N675">
        <v>5029582.3499999996</v>
      </c>
      <c r="O675">
        <v>30072</v>
      </c>
      <c r="P675">
        <v>37</v>
      </c>
      <c r="Q675">
        <v>106</v>
      </c>
      <c r="R675" s="25">
        <f>Clean_Data[[#This Row],[Revenue_EUR]]/Clean_Data[[#This Row],[Units_Sold]]</f>
        <v>174.99045834073547</v>
      </c>
      <c r="S675" s="19">
        <f>Clean_Data[[#This Row],[Gross_Profit_EUR]]/Clean_Data[[#This Row],[Revenue_EUR]]</f>
        <v>0.64793156907298921</v>
      </c>
      <c r="T675" s="19">
        <f>Clean_Data[[#This Row],[Revenue_EUR]]/Clean_Data[[#This Row],[Revenue_Target_EUR]]</f>
        <v>1.0341985044531941</v>
      </c>
      <c r="U675" s="19">
        <f>Clean_Data[[#This Row],[Revenue_EUR]]/Clean_Data[[#This Row],[Market_Revenue_EUR]]</f>
        <v>0.19584554371597079</v>
      </c>
      <c r="V675" s="19">
        <f>Clean_Data[[#This Row],[Returns_Units]]/Clean_Data[[#This Row],[Units_Sold]]</f>
        <v>1.8831053473085807E-2</v>
      </c>
      <c r="W675" s="21">
        <f>Clean_Data[[#This Row],[Revenue_EUR]]/Clean_Data[[#This Row],[Marketing_Spend_EUR]]</f>
        <v>43.681421207514639</v>
      </c>
    </row>
    <row r="676" spans="1:23">
      <c r="A676" s="17">
        <v>45170</v>
      </c>
      <c r="B676">
        <v>2023</v>
      </c>
      <c r="C676" s="16" t="s">
        <v>100</v>
      </c>
      <c r="D676" s="16" t="s">
        <v>75</v>
      </c>
      <c r="E676" s="16" t="s">
        <v>76</v>
      </c>
      <c r="F676" s="16" t="s">
        <v>77</v>
      </c>
      <c r="G676" s="16" t="s">
        <v>80</v>
      </c>
      <c r="H676">
        <v>220012.79999999999</v>
      </c>
      <c r="I676">
        <v>211799.12</v>
      </c>
      <c r="J676">
        <v>1572</v>
      </c>
      <c r="K676">
        <v>1531</v>
      </c>
      <c r="L676">
        <v>152344.47</v>
      </c>
      <c r="M676">
        <v>12133.33</v>
      </c>
      <c r="N676">
        <v>1501171.99</v>
      </c>
      <c r="O676">
        <v>11326</v>
      </c>
      <c r="P676">
        <v>9</v>
      </c>
      <c r="Q676">
        <v>14</v>
      </c>
      <c r="R676" s="25">
        <f>Clean_Data[[#This Row],[Revenue_EUR]]/Clean_Data[[#This Row],[Units_Sold]]</f>
        <v>139.95725190839693</v>
      </c>
      <c r="S676" s="19">
        <f>Clean_Data[[#This Row],[Gross_Profit_EUR]]/Clean_Data[[#This Row],[Revenue_EUR]]</f>
        <v>0.69243457653372897</v>
      </c>
      <c r="T676" s="19">
        <f>Clean_Data[[#This Row],[Revenue_EUR]]/Clean_Data[[#This Row],[Revenue_Target_EUR]]</f>
        <v>1.0387805199568345</v>
      </c>
      <c r="U676" s="19">
        <f>Clean_Data[[#This Row],[Revenue_EUR]]/Clean_Data[[#This Row],[Market_Revenue_EUR]]</f>
        <v>0.14656068822600399</v>
      </c>
      <c r="V676" s="19">
        <f>Clean_Data[[#This Row],[Returns_Units]]/Clean_Data[[#This Row],[Units_Sold]]</f>
        <v>8.9058524173027988E-3</v>
      </c>
      <c r="W676" s="21">
        <f>Clean_Data[[#This Row],[Revenue_EUR]]/Clean_Data[[#This Row],[Marketing_Spend_EUR]]</f>
        <v>18.13292805849672</v>
      </c>
    </row>
    <row r="677" spans="1:23">
      <c r="A677" s="17">
        <v>45170</v>
      </c>
      <c r="B677">
        <v>2023</v>
      </c>
      <c r="C677" s="16" t="s">
        <v>100</v>
      </c>
      <c r="D677" s="16" t="s">
        <v>75</v>
      </c>
      <c r="E677" s="16" t="s">
        <v>76</v>
      </c>
      <c r="F677" s="16" t="s">
        <v>77</v>
      </c>
      <c r="G677" s="16" t="s">
        <v>81</v>
      </c>
      <c r="H677">
        <v>455067.34</v>
      </c>
      <c r="I677">
        <v>450092.77</v>
      </c>
      <c r="J677">
        <v>3957</v>
      </c>
      <c r="K677">
        <v>3921</v>
      </c>
      <c r="L677">
        <v>287540.78000000003</v>
      </c>
      <c r="M677">
        <v>12847.65</v>
      </c>
      <c r="N677">
        <v>2384896.83</v>
      </c>
      <c r="O677">
        <v>21500</v>
      </c>
      <c r="P677">
        <v>20</v>
      </c>
      <c r="Q677">
        <v>37</v>
      </c>
      <c r="R677" s="25">
        <f>Clean_Data[[#This Row],[Revenue_EUR]]/Clean_Data[[#This Row],[Units_Sold]]</f>
        <v>115.00311852413445</v>
      </c>
      <c r="S677" s="19">
        <f>Clean_Data[[#This Row],[Gross_Profit_EUR]]/Clean_Data[[#This Row],[Revenue_EUR]]</f>
        <v>0.63186424233389282</v>
      </c>
      <c r="T677" s="19">
        <f>Clean_Data[[#This Row],[Revenue_EUR]]/Clean_Data[[#This Row],[Revenue_Target_EUR]]</f>
        <v>1.0110523215025204</v>
      </c>
      <c r="U677" s="19">
        <f>Clean_Data[[#This Row],[Revenue_EUR]]/Clean_Data[[#This Row],[Market_Revenue_EUR]]</f>
        <v>0.19081217026901748</v>
      </c>
      <c r="V677" s="19">
        <f>Clean_Data[[#This Row],[Returns_Units]]/Clean_Data[[#This Row],[Units_Sold]]</f>
        <v>9.3505180692443762E-3</v>
      </c>
      <c r="W677" s="21">
        <f>Clean_Data[[#This Row],[Revenue_EUR]]/Clean_Data[[#This Row],[Marketing_Spend_EUR]]</f>
        <v>35.420278416675423</v>
      </c>
    </row>
    <row r="678" spans="1:23">
      <c r="A678" s="17">
        <v>45170</v>
      </c>
      <c r="B678">
        <v>2023</v>
      </c>
      <c r="C678" s="16" t="s">
        <v>100</v>
      </c>
      <c r="D678" s="16" t="s">
        <v>75</v>
      </c>
      <c r="E678" s="16" t="s">
        <v>76</v>
      </c>
      <c r="F678" s="16" t="s">
        <v>82</v>
      </c>
      <c r="G678" s="16" t="s">
        <v>78</v>
      </c>
      <c r="H678">
        <v>986727.36</v>
      </c>
      <c r="I678">
        <v>970940.56</v>
      </c>
      <c r="J678">
        <v>13705</v>
      </c>
      <c r="K678">
        <v>13705</v>
      </c>
      <c r="L678">
        <v>514488.43</v>
      </c>
      <c r="M678">
        <v>16555.32</v>
      </c>
      <c r="N678">
        <v>5753012.4699999997</v>
      </c>
      <c r="O678">
        <v>89788</v>
      </c>
      <c r="P678">
        <v>41</v>
      </c>
      <c r="Q678">
        <v>219</v>
      </c>
      <c r="R678" s="25">
        <f>Clean_Data[[#This Row],[Revenue_EUR]]/Clean_Data[[#This Row],[Units_Sold]]</f>
        <v>71.997618387449833</v>
      </c>
      <c r="S678" s="19">
        <f>Clean_Data[[#This Row],[Gross_Profit_EUR]]/Clean_Data[[#This Row],[Revenue_EUR]]</f>
        <v>0.52140890265777162</v>
      </c>
      <c r="T678" s="19">
        <f>Clean_Data[[#This Row],[Revenue_EUR]]/Clean_Data[[#This Row],[Revenue_Target_EUR]]</f>
        <v>1.0162592857383566</v>
      </c>
      <c r="U678" s="19">
        <f>Clean_Data[[#This Row],[Revenue_EUR]]/Clean_Data[[#This Row],[Market_Revenue_EUR]]</f>
        <v>0.1715149002623316</v>
      </c>
      <c r="V678" s="19">
        <f>Clean_Data[[#This Row],[Returns_Units]]/Clean_Data[[#This Row],[Units_Sold]]</f>
        <v>1.5979569500182415E-2</v>
      </c>
      <c r="W678" s="21">
        <f>Clean_Data[[#This Row],[Revenue_EUR]]/Clean_Data[[#This Row],[Marketing_Spend_EUR]]</f>
        <v>59.601829502540575</v>
      </c>
    </row>
    <row r="679" spans="1:23">
      <c r="A679" s="17">
        <v>45170</v>
      </c>
      <c r="B679">
        <v>2023</v>
      </c>
      <c r="C679" s="16" t="s">
        <v>100</v>
      </c>
      <c r="D679" s="16" t="s">
        <v>75</v>
      </c>
      <c r="E679" s="16" t="s">
        <v>76</v>
      </c>
      <c r="F679" s="16" t="s">
        <v>82</v>
      </c>
      <c r="G679" s="16" t="s">
        <v>79</v>
      </c>
      <c r="H679">
        <v>807950.4</v>
      </c>
      <c r="I679">
        <v>761481.08</v>
      </c>
      <c r="J679">
        <v>4617</v>
      </c>
      <c r="K679">
        <v>4313</v>
      </c>
      <c r="L679">
        <v>489546.62</v>
      </c>
      <c r="M679">
        <v>18952.689999999999</v>
      </c>
      <c r="N679">
        <v>4393189.91</v>
      </c>
      <c r="O679">
        <v>28211</v>
      </c>
      <c r="P679">
        <v>38</v>
      </c>
      <c r="Q679">
        <v>100</v>
      </c>
      <c r="R679" s="25">
        <f>Clean_Data[[#This Row],[Revenue_EUR]]/Clean_Data[[#This Row],[Units_Sold]]</f>
        <v>174.99467186484731</v>
      </c>
      <c r="S679" s="19">
        <f>Clean_Data[[#This Row],[Gross_Profit_EUR]]/Clean_Data[[#This Row],[Revenue_EUR]]</f>
        <v>0.60591172428406492</v>
      </c>
      <c r="T679" s="19">
        <f>Clean_Data[[#This Row],[Revenue_EUR]]/Clean_Data[[#This Row],[Revenue_Target_EUR]]</f>
        <v>1.0610249173886239</v>
      </c>
      <c r="U679" s="19">
        <f>Clean_Data[[#This Row],[Revenue_EUR]]/Clean_Data[[#This Row],[Market_Revenue_EUR]]</f>
        <v>0.1839097367862251</v>
      </c>
      <c r="V679" s="19">
        <f>Clean_Data[[#This Row],[Returns_Units]]/Clean_Data[[#This Row],[Units_Sold]]</f>
        <v>2.1659085986571368E-2</v>
      </c>
      <c r="W679" s="21">
        <f>Clean_Data[[#This Row],[Revenue_EUR]]/Clean_Data[[#This Row],[Marketing_Spend_EUR]]</f>
        <v>42.62985359861846</v>
      </c>
    </row>
    <row r="680" spans="1:23">
      <c r="A680" s="17">
        <v>45170</v>
      </c>
      <c r="B680">
        <v>2023</v>
      </c>
      <c r="C680" s="16" t="s">
        <v>100</v>
      </c>
      <c r="D680" s="16" t="s">
        <v>75</v>
      </c>
      <c r="E680" s="16" t="s">
        <v>76</v>
      </c>
      <c r="F680" s="16" t="s">
        <v>82</v>
      </c>
      <c r="G680" s="16" t="s">
        <v>80</v>
      </c>
      <c r="H680">
        <v>189448.16</v>
      </c>
      <c r="I680">
        <v>173006.49</v>
      </c>
      <c r="J680">
        <v>1353</v>
      </c>
      <c r="K680">
        <v>1252</v>
      </c>
      <c r="L680">
        <v>122040.64</v>
      </c>
      <c r="M680">
        <v>10141.370000000001</v>
      </c>
      <c r="N680">
        <v>1292731.3899999999</v>
      </c>
      <c r="O680">
        <v>10086</v>
      </c>
      <c r="P680">
        <v>11</v>
      </c>
      <c r="Q680">
        <v>14</v>
      </c>
      <c r="R680" s="25">
        <f>Clean_Data[[#This Row],[Revenue_EUR]]/Clean_Data[[#This Row],[Units_Sold]]</f>
        <v>140.02081300813009</v>
      </c>
      <c r="S680" s="19">
        <f>Clean_Data[[#This Row],[Gross_Profit_EUR]]/Clean_Data[[#This Row],[Revenue_EUR]]</f>
        <v>0.64419015734964113</v>
      </c>
      <c r="T680" s="19">
        <f>Clean_Data[[#This Row],[Revenue_EUR]]/Clean_Data[[#This Row],[Revenue_Target_EUR]]</f>
        <v>1.0950349897278422</v>
      </c>
      <c r="U680" s="19">
        <f>Clean_Data[[#This Row],[Revenue_EUR]]/Clean_Data[[#This Row],[Market_Revenue_EUR]]</f>
        <v>0.14654874281346261</v>
      </c>
      <c r="V680" s="19">
        <f>Clean_Data[[#This Row],[Returns_Units]]/Clean_Data[[#This Row],[Units_Sold]]</f>
        <v>1.0347376201034738E-2</v>
      </c>
      <c r="W680" s="21">
        <f>Clean_Data[[#This Row],[Revenue_EUR]]/Clean_Data[[#This Row],[Marketing_Spend_EUR]]</f>
        <v>18.6807265685011</v>
      </c>
    </row>
    <row r="681" spans="1:23">
      <c r="A681" s="17">
        <v>45170</v>
      </c>
      <c r="B681">
        <v>2023</v>
      </c>
      <c r="C681" s="16" t="s">
        <v>100</v>
      </c>
      <c r="D681" s="16" t="s">
        <v>75</v>
      </c>
      <c r="E681" s="16" t="s">
        <v>76</v>
      </c>
      <c r="F681" s="16" t="s">
        <v>82</v>
      </c>
      <c r="G681" s="16" t="s">
        <v>81</v>
      </c>
      <c r="H681">
        <v>333611.5</v>
      </c>
      <c r="I681">
        <v>315730.21000000002</v>
      </c>
      <c r="J681">
        <v>2901</v>
      </c>
      <c r="K681">
        <v>2711</v>
      </c>
      <c r="L681">
        <v>192574.93</v>
      </c>
      <c r="M681">
        <v>9233.39</v>
      </c>
      <c r="N681">
        <v>1965387.69</v>
      </c>
      <c r="O681">
        <v>17873</v>
      </c>
      <c r="P681">
        <v>13</v>
      </c>
      <c r="Q681">
        <v>29</v>
      </c>
      <c r="R681" s="25">
        <f>Clean_Data[[#This Row],[Revenue_EUR]]/Clean_Data[[#This Row],[Units_Sold]]</f>
        <v>114.99879351947604</v>
      </c>
      <c r="S681" s="19">
        <f>Clean_Data[[#This Row],[Gross_Profit_EUR]]/Clean_Data[[#This Row],[Revenue_EUR]]</f>
        <v>0.57724308064919827</v>
      </c>
      <c r="T681" s="19">
        <f>Clean_Data[[#This Row],[Revenue_EUR]]/Clean_Data[[#This Row],[Revenue_Target_EUR]]</f>
        <v>1.0566347135422993</v>
      </c>
      <c r="U681" s="19">
        <f>Clean_Data[[#This Row],[Revenue_EUR]]/Clean_Data[[#This Row],[Market_Revenue_EUR]]</f>
        <v>0.16974335480853653</v>
      </c>
      <c r="V681" s="19">
        <f>Clean_Data[[#This Row],[Returns_Units]]/Clean_Data[[#This Row],[Units_Sold]]</f>
        <v>9.9965529127886942E-3</v>
      </c>
      <c r="W681" s="21">
        <f>Clean_Data[[#This Row],[Revenue_EUR]]/Clean_Data[[#This Row],[Marketing_Spend_EUR]]</f>
        <v>36.130987643758147</v>
      </c>
    </row>
    <row r="682" spans="1:23">
      <c r="A682" s="17">
        <v>45170</v>
      </c>
      <c r="B682">
        <v>2023</v>
      </c>
      <c r="C682" s="16" t="s">
        <v>100</v>
      </c>
      <c r="D682" s="16" t="s">
        <v>75</v>
      </c>
      <c r="E682" s="16" t="s">
        <v>76</v>
      </c>
      <c r="F682" s="16" t="s">
        <v>83</v>
      </c>
      <c r="G682" s="16" t="s">
        <v>78</v>
      </c>
      <c r="H682">
        <v>74035.990000000005</v>
      </c>
      <c r="I682">
        <v>74492.92</v>
      </c>
      <c r="J682">
        <v>1028</v>
      </c>
      <c r="K682">
        <v>1038</v>
      </c>
      <c r="L682">
        <v>34697.03</v>
      </c>
      <c r="M682">
        <v>1286.8399999999999</v>
      </c>
      <c r="N682">
        <v>627512.06999999995</v>
      </c>
      <c r="O682">
        <v>8915</v>
      </c>
      <c r="P682">
        <v>4</v>
      </c>
      <c r="Q682">
        <v>20</v>
      </c>
      <c r="R682" s="25">
        <f>Clean_Data[[#This Row],[Revenue_EUR]]/Clean_Data[[#This Row],[Units_Sold]]</f>
        <v>72.019445525291829</v>
      </c>
      <c r="S682" s="19">
        <f>Clean_Data[[#This Row],[Gross_Profit_EUR]]/Clean_Data[[#This Row],[Revenue_EUR]]</f>
        <v>0.46865085480723628</v>
      </c>
      <c r="T682" s="19">
        <f>Clean_Data[[#This Row],[Revenue_EUR]]/Clean_Data[[#This Row],[Revenue_Target_EUR]]</f>
        <v>0.99386612848576761</v>
      </c>
      <c r="U682" s="19">
        <f>Clean_Data[[#This Row],[Revenue_EUR]]/Clean_Data[[#This Row],[Market_Revenue_EUR]]</f>
        <v>0.11798337201705142</v>
      </c>
      <c r="V682" s="19">
        <f>Clean_Data[[#This Row],[Returns_Units]]/Clean_Data[[#This Row],[Units_Sold]]</f>
        <v>1.9455252918287938E-2</v>
      </c>
      <c r="W682" s="21">
        <f>Clean_Data[[#This Row],[Revenue_EUR]]/Clean_Data[[#This Row],[Marketing_Spend_EUR]]</f>
        <v>57.533174287401707</v>
      </c>
    </row>
    <row r="683" spans="1:23">
      <c r="A683" s="17">
        <v>45170</v>
      </c>
      <c r="B683">
        <v>2023</v>
      </c>
      <c r="C683" s="16" t="s">
        <v>100</v>
      </c>
      <c r="D683" s="16" t="s">
        <v>75</v>
      </c>
      <c r="E683" s="16" t="s">
        <v>76</v>
      </c>
      <c r="F683" s="16" t="s">
        <v>83</v>
      </c>
      <c r="G683" s="16" t="s">
        <v>79</v>
      </c>
      <c r="H683">
        <v>68346.34</v>
      </c>
      <c r="I683">
        <v>64128.51</v>
      </c>
      <c r="J683">
        <v>391</v>
      </c>
      <c r="K683">
        <v>371</v>
      </c>
      <c r="L683">
        <v>37653.17</v>
      </c>
      <c r="M683">
        <v>1830.1</v>
      </c>
      <c r="N683">
        <v>482925.04</v>
      </c>
      <c r="O683">
        <v>2911</v>
      </c>
      <c r="P683">
        <v>4</v>
      </c>
      <c r="Q683">
        <v>9</v>
      </c>
      <c r="R683" s="25">
        <f>Clean_Data[[#This Row],[Revenue_EUR]]/Clean_Data[[#This Row],[Units_Sold]]</f>
        <v>174.79882352941175</v>
      </c>
      <c r="S683" s="19">
        <f>Clean_Data[[#This Row],[Gross_Profit_EUR]]/Clean_Data[[#This Row],[Revenue_EUR]]</f>
        <v>0.55091713762580408</v>
      </c>
      <c r="T683" s="19">
        <f>Clean_Data[[#This Row],[Revenue_EUR]]/Clean_Data[[#This Row],[Revenue_Target_EUR]]</f>
        <v>1.0657715265799874</v>
      </c>
      <c r="U683" s="19">
        <f>Clean_Data[[#This Row],[Revenue_EUR]]/Clean_Data[[#This Row],[Market_Revenue_EUR]]</f>
        <v>0.14152577385508938</v>
      </c>
      <c r="V683" s="19">
        <f>Clean_Data[[#This Row],[Returns_Units]]/Clean_Data[[#This Row],[Units_Sold]]</f>
        <v>2.3017902813299233E-2</v>
      </c>
      <c r="W683" s="21">
        <f>Clean_Data[[#This Row],[Revenue_EUR]]/Clean_Data[[#This Row],[Marketing_Spend_EUR]]</f>
        <v>37.3456860280859</v>
      </c>
    </row>
    <row r="684" spans="1:23">
      <c r="A684" s="17">
        <v>45170</v>
      </c>
      <c r="B684">
        <v>2023</v>
      </c>
      <c r="C684" s="16" t="s">
        <v>100</v>
      </c>
      <c r="D684" s="16" t="s">
        <v>75</v>
      </c>
      <c r="E684" s="16" t="s">
        <v>76</v>
      </c>
      <c r="F684" s="16" t="s">
        <v>83</v>
      </c>
      <c r="G684" s="16" t="s">
        <v>80</v>
      </c>
      <c r="H684">
        <v>16009.16</v>
      </c>
      <c r="I684">
        <v>14246.87</v>
      </c>
      <c r="J684">
        <v>114</v>
      </c>
      <c r="K684">
        <v>103</v>
      </c>
      <c r="L684">
        <v>9295.7900000000009</v>
      </c>
      <c r="M684">
        <v>810.97</v>
      </c>
      <c r="N684">
        <v>143228.54</v>
      </c>
      <c r="O684">
        <v>1112</v>
      </c>
      <c r="P684">
        <v>1</v>
      </c>
      <c r="Q684">
        <v>2</v>
      </c>
      <c r="R684" s="25">
        <f>Clean_Data[[#This Row],[Revenue_EUR]]/Clean_Data[[#This Row],[Units_Sold]]</f>
        <v>140.43122807017545</v>
      </c>
      <c r="S684" s="19">
        <f>Clean_Data[[#This Row],[Gross_Profit_EUR]]/Clean_Data[[#This Row],[Revenue_EUR]]</f>
        <v>0.58065445032718777</v>
      </c>
      <c r="T684" s="19">
        <f>Clean_Data[[#This Row],[Revenue_EUR]]/Clean_Data[[#This Row],[Revenue_Target_EUR]]</f>
        <v>1.123696643543459</v>
      </c>
      <c r="U684" s="19">
        <f>Clean_Data[[#This Row],[Revenue_EUR]]/Clean_Data[[#This Row],[Market_Revenue_EUR]]</f>
        <v>0.11177353340332868</v>
      </c>
      <c r="V684" s="19">
        <f>Clean_Data[[#This Row],[Returns_Units]]/Clean_Data[[#This Row],[Units_Sold]]</f>
        <v>1.7543859649122806E-2</v>
      </c>
      <c r="W684" s="21">
        <f>Clean_Data[[#This Row],[Revenue_EUR]]/Clean_Data[[#This Row],[Marketing_Spend_EUR]]</f>
        <v>19.740754898454934</v>
      </c>
    </row>
    <row r="685" spans="1:23">
      <c r="A685" s="17">
        <v>45170</v>
      </c>
      <c r="B685">
        <v>2023</v>
      </c>
      <c r="C685" s="16" t="s">
        <v>100</v>
      </c>
      <c r="D685" s="16" t="s">
        <v>75</v>
      </c>
      <c r="E685" s="16" t="s">
        <v>76</v>
      </c>
      <c r="F685" s="16" t="s">
        <v>83</v>
      </c>
      <c r="G685" s="16" t="s">
        <v>81</v>
      </c>
      <c r="H685">
        <v>26764.06</v>
      </c>
      <c r="I685">
        <v>26508.639999999999</v>
      </c>
      <c r="J685">
        <v>233</v>
      </c>
      <c r="K685">
        <v>230</v>
      </c>
      <c r="L685">
        <v>14311.72</v>
      </c>
      <c r="M685">
        <v>879.66</v>
      </c>
      <c r="N685">
        <v>222097.43</v>
      </c>
      <c r="O685">
        <v>1973</v>
      </c>
      <c r="P685">
        <v>1</v>
      </c>
      <c r="Q685">
        <v>6</v>
      </c>
      <c r="R685" s="25">
        <f>Clean_Data[[#This Row],[Revenue_EUR]]/Clean_Data[[#This Row],[Units_Sold]]</f>
        <v>114.86721030042919</v>
      </c>
      <c r="S685" s="19">
        <f>Clean_Data[[#This Row],[Gross_Profit_EUR]]/Clean_Data[[#This Row],[Revenue_EUR]]</f>
        <v>0.53473650858651489</v>
      </c>
      <c r="T685" s="19">
        <f>Clean_Data[[#This Row],[Revenue_EUR]]/Clean_Data[[#This Row],[Revenue_Target_EUR]]</f>
        <v>1.0096353490786401</v>
      </c>
      <c r="U685" s="19">
        <f>Clean_Data[[#This Row],[Revenue_EUR]]/Clean_Data[[#This Row],[Market_Revenue_EUR]]</f>
        <v>0.12050594191927391</v>
      </c>
      <c r="V685" s="19">
        <f>Clean_Data[[#This Row],[Returns_Units]]/Clean_Data[[#This Row],[Units_Sold]]</f>
        <v>2.575107296137339E-2</v>
      </c>
      <c r="W685" s="21">
        <f>Clean_Data[[#This Row],[Revenue_EUR]]/Clean_Data[[#This Row],[Marketing_Spend_EUR]]</f>
        <v>30.425459836755113</v>
      </c>
    </row>
    <row r="686" spans="1:23">
      <c r="A686" s="17">
        <v>45170</v>
      </c>
      <c r="B686">
        <v>2023</v>
      </c>
      <c r="C686" s="16" t="s">
        <v>100</v>
      </c>
      <c r="D686" s="16" t="s">
        <v>84</v>
      </c>
      <c r="E686" s="16" t="s">
        <v>85</v>
      </c>
      <c r="F686" s="16" t="s">
        <v>77</v>
      </c>
      <c r="G686" s="16" t="s">
        <v>78</v>
      </c>
      <c r="H686">
        <v>616830.71</v>
      </c>
      <c r="I686">
        <v>672921.38</v>
      </c>
      <c r="J686">
        <v>8567</v>
      </c>
      <c r="K686">
        <v>9199</v>
      </c>
      <c r="L686">
        <v>348752.49</v>
      </c>
      <c r="M686">
        <v>10611.13</v>
      </c>
      <c r="N686">
        <v>4704601.54</v>
      </c>
      <c r="O686">
        <v>69190</v>
      </c>
      <c r="P686">
        <v>26</v>
      </c>
      <c r="Q686">
        <v>163</v>
      </c>
      <c r="R686" s="25">
        <f>Clean_Data[[#This Row],[Revenue_EUR]]/Clean_Data[[#This Row],[Units_Sold]]</f>
        <v>72.000783238006292</v>
      </c>
      <c r="S686" s="19">
        <f>Clean_Data[[#This Row],[Gross_Profit_EUR]]/Clean_Data[[#This Row],[Revenue_EUR]]</f>
        <v>0.56539417435944461</v>
      </c>
      <c r="T686" s="19">
        <f>Clean_Data[[#This Row],[Revenue_EUR]]/Clean_Data[[#This Row],[Revenue_Target_EUR]]</f>
        <v>0.91664602780194016</v>
      </c>
      <c r="U686" s="19">
        <f>Clean_Data[[#This Row],[Revenue_EUR]]/Clean_Data[[#This Row],[Market_Revenue_EUR]]</f>
        <v>0.13111221104603898</v>
      </c>
      <c r="V686" s="19">
        <f>Clean_Data[[#This Row],[Returns_Units]]/Clean_Data[[#This Row],[Units_Sold]]</f>
        <v>1.9026497023462121E-2</v>
      </c>
      <c r="W686" s="21">
        <f>Clean_Data[[#This Row],[Revenue_EUR]]/Clean_Data[[#This Row],[Marketing_Spend_EUR]]</f>
        <v>58.130539348778122</v>
      </c>
    </row>
    <row r="687" spans="1:23">
      <c r="A687" s="17">
        <v>45170</v>
      </c>
      <c r="B687">
        <v>2023</v>
      </c>
      <c r="C687" s="16" t="s">
        <v>100</v>
      </c>
      <c r="D687" s="16" t="s">
        <v>84</v>
      </c>
      <c r="E687" s="16" t="s">
        <v>85</v>
      </c>
      <c r="F687" s="16" t="s">
        <v>77</v>
      </c>
      <c r="G687" s="16" t="s">
        <v>79</v>
      </c>
      <c r="H687">
        <v>570040.86</v>
      </c>
      <c r="I687">
        <v>599053.13</v>
      </c>
      <c r="J687">
        <v>3257</v>
      </c>
      <c r="K687">
        <v>3369</v>
      </c>
      <c r="L687">
        <v>374646.71</v>
      </c>
      <c r="M687">
        <v>13978.67</v>
      </c>
      <c r="N687">
        <v>3781079.82</v>
      </c>
      <c r="O687">
        <v>23872</v>
      </c>
      <c r="P687">
        <v>30</v>
      </c>
      <c r="Q687">
        <v>31</v>
      </c>
      <c r="R687" s="25">
        <f>Clean_Data[[#This Row],[Revenue_EUR]]/Clean_Data[[#This Row],[Units_Sold]]</f>
        <v>175.02022106232729</v>
      </c>
      <c r="S687" s="19">
        <f>Clean_Data[[#This Row],[Gross_Profit_EUR]]/Clean_Data[[#This Row],[Revenue_EUR]]</f>
        <v>0.65722781696736621</v>
      </c>
      <c r="T687" s="19">
        <f>Clean_Data[[#This Row],[Revenue_EUR]]/Clean_Data[[#This Row],[Revenue_Target_EUR]]</f>
        <v>0.95156978814216364</v>
      </c>
      <c r="U687" s="19">
        <f>Clean_Data[[#This Row],[Revenue_EUR]]/Clean_Data[[#This Row],[Market_Revenue_EUR]]</f>
        <v>0.15076139281291343</v>
      </c>
      <c r="V687" s="19">
        <f>Clean_Data[[#This Row],[Returns_Units]]/Clean_Data[[#This Row],[Units_Sold]]</f>
        <v>9.5179613140927242E-3</v>
      </c>
      <c r="W687" s="21">
        <f>Clean_Data[[#This Row],[Revenue_EUR]]/Clean_Data[[#This Row],[Marketing_Spend_EUR]]</f>
        <v>40.779334514656973</v>
      </c>
    </row>
    <row r="688" spans="1:23">
      <c r="A688" s="17">
        <v>45170</v>
      </c>
      <c r="B688">
        <v>2023</v>
      </c>
      <c r="C688" s="16" t="s">
        <v>100</v>
      </c>
      <c r="D688" s="16" t="s">
        <v>84</v>
      </c>
      <c r="E688" s="16" t="s">
        <v>85</v>
      </c>
      <c r="F688" s="16" t="s">
        <v>77</v>
      </c>
      <c r="G688" s="16" t="s">
        <v>80</v>
      </c>
      <c r="H688">
        <v>132965.63</v>
      </c>
      <c r="I688">
        <v>134624.9</v>
      </c>
      <c r="J688">
        <v>950</v>
      </c>
      <c r="K688">
        <v>967</v>
      </c>
      <c r="L688">
        <v>90267.16</v>
      </c>
      <c r="M688">
        <v>6727.48</v>
      </c>
      <c r="N688">
        <v>1154748.1000000001</v>
      </c>
      <c r="O688">
        <v>8982</v>
      </c>
      <c r="P688">
        <v>7</v>
      </c>
      <c r="Q688">
        <v>21</v>
      </c>
      <c r="R688" s="25">
        <f>Clean_Data[[#This Row],[Revenue_EUR]]/Clean_Data[[#This Row],[Units_Sold]]</f>
        <v>139.96382105263157</v>
      </c>
      <c r="S688" s="19">
        <f>Clean_Data[[#This Row],[Gross_Profit_EUR]]/Clean_Data[[#This Row],[Revenue_EUR]]</f>
        <v>0.67887588694913115</v>
      </c>
      <c r="T688" s="19">
        <f>Clean_Data[[#This Row],[Revenue_EUR]]/Clean_Data[[#This Row],[Revenue_Target_EUR]]</f>
        <v>0.9876748654966504</v>
      </c>
      <c r="U688" s="19">
        <f>Clean_Data[[#This Row],[Revenue_EUR]]/Clean_Data[[#This Row],[Market_Revenue_EUR]]</f>
        <v>0.11514687055990826</v>
      </c>
      <c r="V688" s="19">
        <f>Clean_Data[[#This Row],[Returns_Units]]/Clean_Data[[#This Row],[Units_Sold]]</f>
        <v>2.2105263157894735E-2</v>
      </c>
      <c r="W688" s="21">
        <f>Clean_Data[[#This Row],[Revenue_EUR]]/Clean_Data[[#This Row],[Marketing_Spend_EUR]]</f>
        <v>19.76455225433595</v>
      </c>
    </row>
    <row r="689" spans="1:23">
      <c r="A689" s="17">
        <v>45170</v>
      </c>
      <c r="B689">
        <v>2023</v>
      </c>
      <c r="C689" s="16" t="s">
        <v>100</v>
      </c>
      <c r="D689" s="16" t="s">
        <v>84</v>
      </c>
      <c r="E689" s="16" t="s">
        <v>85</v>
      </c>
      <c r="F689" s="16" t="s">
        <v>77</v>
      </c>
      <c r="G689" s="16" t="s">
        <v>81</v>
      </c>
      <c r="H689">
        <v>229173.23</v>
      </c>
      <c r="I689">
        <v>237048.39</v>
      </c>
      <c r="J689">
        <v>1993</v>
      </c>
      <c r="K689">
        <v>2100</v>
      </c>
      <c r="L689">
        <v>143527.35</v>
      </c>
      <c r="M689">
        <v>6320.14</v>
      </c>
      <c r="N689">
        <v>1757337.72</v>
      </c>
      <c r="O689">
        <v>16975</v>
      </c>
      <c r="P689">
        <v>12</v>
      </c>
      <c r="Q689">
        <v>38</v>
      </c>
      <c r="R689" s="25">
        <f>Clean_Data[[#This Row],[Revenue_EUR]]/Clean_Data[[#This Row],[Units_Sold]]</f>
        <v>114.98907676869042</v>
      </c>
      <c r="S689" s="19">
        <f>Clean_Data[[#This Row],[Gross_Profit_EUR]]/Clean_Data[[#This Row],[Revenue_EUR]]</f>
        <v>0.62628322688474569</v>
      </c>
      <c r="T689" s="19">
        <f>Clean_Data[[#This Row],[Revenue_EUR]]/Clean_Data[[#This Row],[Revenue_Target_EUR]]</f>
        <v>0.96677825991562316</v>
      </c>
      <c r="U689" s="19">
        <f>Clean_Data[[#This Row],[Revenue_EUR]]/Clean_Data[[#This Row],[Market_Revenue_EUR]]</f>
        <v>0.13040932735456223</v>
      </c>
      <c r="V689" s="19">
        <f>Clean_Data[[#This Row],[Returns_Units]]/Clean_Data[[#This Row],[Units_Sold]]</f>
        <v>1.9066733567486203E-2</v>
      </c>
      <c r="W689" s="21">
        <f>Clean_Data[[#This Row],[Revenue_EUR]]/Clean_Data[[#This Row],[Marketing_Spend_EUR]]</f>
        <v>36.260783780106138</v>
      </c>
    </row>
    <row r="690" spans="1:23">
      <c r="A690" s="17">
        <v>45170</v>
      </c>
      <c r="B690">
        <v>2023</v>
      </c>
      <c r="C690" s="16" t="s">
        <v>100</v>
      </c>
      <c r="D690" s="16" t="s">
        <v>84</v>
      </c>
      <c r="E690" s="16" t="s">
        <v>85</v>
      </c>
      <c r="F690" s="16" t="s">
        <v>82</v>
      </c>
      <c r="G690" s="16" t="s">
        <v>78</v>
      </c>
      <c r="H690">
        <v>561885.71</v>
      </c>
      <c r="I690">
        <v>603072.30000000005</v>
      </c>
      <c r="J690">
        <v>7804</v>
      </c>
      <c r="K690">
        <v>8425</v>
      </c>
      <c r="L690">
        <v>292211.36</v>
      </c>
      <c r="M690">
        <v>9797.61</v>
      </c>
      <c r="N690">
        <v>4687865.51</v>
      </c>
      <c r="O690">
        <v>70538</v>
      </c>
      <c r="P690">
        <v>31</v>
      </c>
      <c r="Q690">
        <v>66</v>
      </c>
      <c r="R690" s="25">
        <f>Clean_Data[[#This Row],[Revenue_EUR]]/Clean_Data[[#This Row],[Units_Sold]]</f>
        <v>71.999706560738076</v>
      </c>
      <c r="S690" s="19">
        <f>Clean_Data[[#This Row],[Gross_Profit_EUR]]/Clean_Data[[#This Row],[Revenue_EUR]]</f>
        <v>0.5200547990444534</v>
      </c>
      <c r="T690" s="19">
        <f>Clean_Data[[#This Row],[Revenue_EUR]]/Clean_Data[[#This Row],[Revenue_Target_EUR]]</f>
        <v>0.93170538590480767</v>
      </c>
      <c r="U690" s="19">
        <f>Clean_Data[[#This Row],[Revenue_EUR]]/Clean_Data[[#This Row],[Market_Revenue_EUR]]</f>
        <v>0.1198596053580044</v>
      </c>
      <c r="V690" s="19">
        <f>Clean_Data[[#This Row],[Returns_Units]]/Clean_Data[[#This Row],[Units_Sold]]</f>
        <v>8.4572014351614565E-3</v>
      </c>
      <c r="W690" s="21">
        <f>Clean_Data[[#This Row],[Revenue_EUR]]/Clean_Data[[#This Row],[Marketing_Spend_EUR]]</f>
        <v>57.349262728359257</v>
      </c>
    </row>
    <row r="691" spans="1:23">
      <c r="A691" s="17">
        <v>45170</v>
      </c>
      <c r="B691">
        <v>2023</v>
      </c>
      <c r="C691" s="16" t="s">
        <v>100</v>
      </c>
      <c r="D691" s="16" t="s">
        <v>84</v>
      </c>
      <c r="E691" s="16" t="s">
        <v>85</v>
      </c>
      <c r="F691" s="16" t="s">
        <v>82</v>
      </c>
      <c r="G691" s="16" t="s">
        <v>79</v>
      </c>
      <c r="H691">
        <v>533435.27</v>
      </c>
      <c r="I691">
        <v>556341.15</v>
      </c>
      <c r="J691">
        <v>3048</v>
      </c>
      <c r="K691">
        <v>3243</v>
      </c>
      <c r="L691">
        <v>324168.78000000003</v>
      </c>
      <c r="M691">
        <v>13006.05</v>
      </c>
      <c r="N691">
        <v>3756874.18</v>
      </c>
      <c r="O691">
        <v>23583</v>
      </c>
      <c r="P691">
        <v>25</v>
      </c>
      <c r="Q691">
        <v>61</v>
      </c>
      <c r="R691" s="25">
        <f>Clean_Data[[#This Row],[Revenue_EUR]]/Clean_Data[[#This Row],[Units_Sold]]</f>
        <v>175.01157152230971</v>
      </c>
      <c r="S691" s="19">
        <f>Clean_Data[[#This Row],[Gross_Profit_EUR]]/Clean_Data[[#This Row],[Revenue_EUR]]</f>
        <v>0.60770031197974594</v>
      </c>
      <c r="T691" s="19">
        <f>Clean_Data[[#This Row],[Revenue_EUR]]/Clean_Data[[#This Row],[Revenue_Target_EUR]]</f>
        <v>0.95882763660390746</v>
      </c>
      <c r="U691" s="19">
        <f>Clean_Data[[#This Row],[Revenue_EUR]]/Clean_Data[[#This Row],[Market_Revenue_EUR]]</f>
        <v>0.14198912298947419</v>
      </c>
      <c r="V691" s="19">
        <f>Clean_Data[[#This Row],[Returns_Units]]/Clean_Data[[#This Row],[Units_Sold]]</f>
        <v>2.0013123359580054E-2</v>
      </c>
      <c r="W691" s="21">
        <f>Clean_Data[[#This Row],[Revenue_EUR]]/Clean_Data[[#This Row],[Marketing_Spend_EUR]]</f>
        <v>41.01439483932478</v>
      </c>
    </row>
    <row r="692" spans="1:23">
      <c r="A692" s="17">
        <v>45170</v>
      </c>
      <c r="B692">
        <v>2023</v>
      </c>
      <c r="C692" s="16" t="s">
        <v>100</v>
      </c>
      <c r="D692" s="16" t="s">
        <v>84</v>
      </c>
      <c r="E692" s="16" t="s">
        <v>85</v>
      </c>
      <c r="F692" s="16" t="s">
        <v>82</v>
      </c>
      <c r="G692" s="16" t="s">
        <v>80</v>
      </c>
      <c r="H692">
        <v>120840</v>
      </c>
      <c r="I692">
        <v>125553.85</v>
      </c>
      <c r="J692">
        <v>863</v>
      </c>
      <c r="K692">
        <v>898</v>
      </c>
      <c r="L692">
        <v>76513.47</v>
      </c>
      <c r="M692">
        <v>6932.95</v>
      </c>
      <c r="N692">
        <v>1120034.04</v>
      </c>
      <c r="O692">
        <v>8434</v>
      </c>
      <c r="P692">
        <v>6</v>
      </c>
      <c r="Q692">
        <v>15</v>
      </c>
      <c r="R692" s="25">
        <f>Clean_Data[[#This Row],[Revenue_EUR]]/Clean_Data[[#This Row],[Units_Sold]]</f>
        <v>140.0231749710313</v>
      </c>
      <c r="S692" s="19">
        <f>Clean_Data[[#This Row],[Gross_Profit_EUR]]/Clean_Data[[#This Row],[Revenue_EUR]]</f>
        <v>0.63317999006951342</v>
      </c>
      <c r="T692" s="19">
        <f>Clean_Data[[#This Row],[Revenue_EUR]]/Clean_Data[[#This Row],[Revenue_Target_EUR]]</f>
        <v>0.96245555194046217</v>
      </c>
      <c r="U692" s="19">
        <f>Clean_Data[[#This Row],[Revenue_EUR]]/Clean_Data[[#This Row],[Market_Revenue_EUR]]</f>
        <v>0.10788957807032365</v>
      </c>
      <c r="V692" s="19">
        <f>Clean_Data[[#This Row],[Returns_Units]]/Clean_Data[[#This Row],[Units_Sold]]</f>
        <v>1.7381228273464659E-2</v>
      </c>
      <c r="W692" s="21">
        <f>Clean_Data[[#This Row],[Revenue_EUR]]/Clean_Data[[#This Row],[Marketing_Spend_EUR]]</f>
        <v>17.429809821216079</v>
      </c>
    </row>
    <row r="693" spans="1:23">
      <c r="A693" s="17">
        <v>45170</v>
      </c>
      <c r="B693">
        <v>2023</v>
      </c>
      <c r="C693" s="16" t="s">
        <v>100</v>
      </c>
      <c r="D693" s="16" t="s">
        <v>84</v>
      </c>
      <c r="E693" s="16" t="s">
        <v>85</v>
      </c>
      <c r="F693" s="16" t="s">
        <v>82</v>
      </c>
      <c r="G693" s="16" t="s">
        <v>81</v>
      </c>
      <c r="H693">
        <v>214818.17</v>
      </c>
      <c r="I693">
        <v>217312.66</v>
      </c>
      <c r="J693">
        <v>1868</v>
      </c>
      <c r="K693">
        <v>1903</v>
      </c>
      <c r="L693">
        <v>126353.25</v>
      </c>
      <c r="M693">
        <v>6453.16</v>
      </c>
      <c r="N693">
        <v>1662352.95</v>
      </c>
      <c r="O693">
        <v>15793</v>
      </c>
      <c r="P693">
        <v>12</v>
      </c>
      <c r="Q693">
        <v>31</v>
      </c>
      <c r="R693" s="25">
        <f>Clean_Data[[#This Row],[Revenue_EUR]]/Clean_Data[[#This Row],[Units_Sold]]</f>
        <v>114.99902034261243</v>
      </c>
      <c r="S693" s="19">
        <f>Clean_Data[[#This Row],[Gross_Profit_EUR]]/Clean_Data[[#This Row],[Revenue_EUR]]</f>
        <v>0.5881869769209932</v>
      </c>
      <c r="T693" s="19">
        <f>Clean_Data[[#This Row],[Revenue_EUR]]/Clean_Data[[#This Row],[Revenue_Target_EUR]]</f>
        <v>0.98852119338100231</v>
      </c>
      <c r="U693" s="19">
        <f>Clean_Data[[#This Row],[Revenue_EUR]]/Clean_Data[[#This Row],[Market_Revenue_EUR]]</f>
        <v>0.12922536697155682</v>
      </c>
      <c r="V693" s="19">
        <f>Clean_Data[[#This Row],[Returns_Units]]/Clean_Data[[#This Row],[Units_Sold]]</f>
        <v>1.6595289079229122E-2</v>
      </c>
      <c r="W693" s="21">
        <f>Clean_Data[[#This Row],[Revenue_EUR]]/Clean_Data[[#This Row],[Marketing_Spend_EUR]]</f>
        <v>33.288833687681695</v>
      </c>
    </row>
    <row r="694" spans="1:23">
      <c r="A694" s="17">
        <v>45170</v>
      </c>
      <c r="B694">
        <v>2023</v>
      </c>
      <c r="C694" s="16" t="s">
        <v>100</v>
      </c>
      <c r="D694" s="16" t="s">
        <v>84</v>
      </c>
      <c r="E694" s="16" t="s">
        <v>85</v>
      </c>
      <c r="F694" s="16" t="s">
        <v>83</v>
      </c>
      <c r="G694" s="16" t="s">
        <v>78</v>
      </c>
      <c r="H694">
        <v>42577.26</v>
      </c>
      <c r="I694">
        <v>45763.58</v>
      </c>
      <c r="J694">
        <v>591</v>
      </c>
      <c r="K694">
        <v>642</v>
      </c>
      <c r="L694">
        <v>19946.310000000001</v>
      </c>
      <c r="M694">
        <v>696.67</v>
      </c>
      <c r="N694">
        <v>503641.8</v>
      </c>
      <c r="O694">
        <v>7218</v>
      </c>
      <c r="P694">
        <v>2</v>
      </c>
      <c r="Q694">
        <v>8</v>
      </c>
      <c r="R694" s="25">
        <f>Clean_Data[[#This Row],[Revenue_EUR]]/Clean_Data[[#This Row],[Units_Sold]]</f>
        <v>72.042741116751273</v>
      </c>
      <c r="S694" s="19">
        <f>Clean_Data[[#This Row],[Gross_Profit_EUR]]/Clean_Data[[#This Row],[Revenue_EUR]]</f>
        <v>0.4684733118101071</v>
      </c>
      <c r="T694" s="19">
        <f>Clean_Data[[#This Row],[Revenue_EUR]]/Clean_Data[[#This Row],[Revenue_Target_EUR]]</f>
        <v>0.93037432823218813</v>
      </c>
      <c r="U694" s="19">
        <f>Clean_Data[[#This Row],[Revenue_EUR]]/Clean_Data[[#This Row],[Market_Revenue_EUR]]</f>
        <v>8.4538773390135616E-2</v>
      </c>
      <c r="V694" s="19">
        <f>Clean_Data[[#This Row],[Returns_Units]]/Clean_Data[[#This Row],[Units_Sold]]</f>
        <v>1.3536379018612521E-2</v>
      </c>
      <c r="W694" s="21">
        <f>Clean_Data[[#This Row],[Revenue_EUR]]/Clean_Data[[#This Row],[Marketing_Spend_EUR]]</f>
        <v>61.115391792383775</v>
      </c>
    </row>
    <row r="695" spans="1:23">
      <c r="A695" s="17">
        <v>45170</v>
      </c>
      <c r="B695">
        <v>2023</v>
      </c>
      <c r="C695" s="16" t="s">
        <v>100</v>
      </c>
      <c r="D695" s="16" t="s">
        <v>84</v>
      </c>
      <c r="E695" s="16" t="s">
        <v>85</v>
      </c>
      <c r="F695" s="16" t="s">
        <v>83</v>
      </c>
      <c r="G695" s="16" t="s">
        <v>79</v>
      </c>
      <c r="H695">
        <v>37130.61</v>
      </c>
      <c r="I695">
        <v>39412.699999999997</v>
      </c>
      <c r="J695">
        <v>212</v>
      </c>
      <c r="K695">
        <v>229</v>
      </c>
      <c r="L695">
        <v>20489.580000000002</v>
      </c>
      <c r="M695">
        <v>901.78</v>
      </c>
      <c r="N695">
        <v>376309.59</v>
      </c>
      <c r="O695">
        <v>2289</v>
      </c>
      <c r="P695">
        <v>2</v>
      </c>
      <c r="Q695">
        <v>6</v>
      </c>
      <c r="R695" s="25">
        <f>Clean_Data[[#This Row],[Revenue_EUR]]/Clean_Data[[#This Row],[Units_Sold]]</f>
        <v>175.14438679245282</v>
      </c>
      <c r="S695" s="19">
        <f>Clean_Data[[#This Row],[Gross_Profit_EUR]]/Clean_Data[[#This Row],[Revenue_EUR]]</f>
        <v>0.551824491975758</v>
      </c>
      <c r="T695" s="19">
        <f>Clean_Data[[#This Row],[Revenue_EUR]]/Clean_Data[[#This Row],[Revenue_Target_EUR]]</f>
        <v>0.94209759798237636</v>
      </c>
      <c r="U695" s="19">
        <f>Clean_Data[[#This Row],[Revenue_EUR]]/Clean_Data[[#This Row],[Market_Revenue_EUR]]</f>
        <v>9.867037935440337E-2</v>
      </c>
      <c r="V695" s="19">
        <f>Clean_Data[[#This Row],[Returns_Units]]/Clean_Data[[#This Row],[Units_Sold]]</f>
        <v>2.8301886792452831E-2</v>
      </c>
      <c r="W695" s="21">
        <f>Clean_Data[[#This Row],[Revenue_EUR]]/Clean_Data[[#This Row],[Marketing_Spend_EUR]]</f>
        <v>41.174798731397907</v>
      </c>
    </row>
    <row r="696" spans="1:23">
      <c r="A696" s="17">
        <v>45170</v>
      </c>
      <c r="B696">
        <v>2023</v>
      </c>
      <c r="C696" s="16" t="s">
        <v>100</v>
      </c>
      <c r="D696" s="16" t="s">
        <v>84</v>
      </c>
      <c r="E696" s="16" t="s">
        <v>85</v>
      </c>
      <c r="F696" s="16" t="s">
        <v>83</v>
      </c>
      <c r="G696" s="16" t="s">
        <v>80</v>
      </c>
      <c r="H696">
        <v>8792.49</v>
      </c>
      <c r="I696">
        <v>9128.7000000000007</v>
      </c>
      <c r="J696">
        <v>63</v>
      </c>
      <c r="K696">
        <v>66</v>
      </c>
      <c r="L696">
        <v>5076.79</v>
      </c>
      <c r="M696">
        <v>467.88</v>
      </c>
      <c r="N696">
        <v>119291.99</v>
      </c>
      <c r="O696">
        <v>910</v>
      </c>
      <c r="P696">
        <v>0</v>
      </c>
      <c r="Q696">
        <v>2</v>
      </c>
      <c r="R696" s="25">
        <f>Clean_Data[[#This Row],[Revenue_EUR]]/Clean_Data[[#This Row],[Units_Sold]]</f>
        <v>139.56333333333333</v>
      </c>
      <c r="S696" s="19">
        <f>Clean_Data[[#This Row],[Gross_Profit_EUR]]/Clean_Data[[#This Row],[Revenue_EUR]]</f>
        <v>0.57740071356350708</v>
      </c>
      <c r="T696" s="19">
        <f>Clean_Data[[#This Row],[Revenue_EUR]]/Clean_Data[[#This Row],[Revenue_Target_EUR]]</f>
        <v>0.96317000230043703</v>
      </c>
      <c r="U696" s="19">
        <f>Clean_Data[[#This Row],[Revenue_EUR]]/Clean_Data[[#This Row],[Market_Revenue_EUR]]</f>
        <v>7.3705619295981226E-2</v>
      </c>
      <c r="V696" s="19">
        <f>Clean_Data[[#This Row],[Returns_Units]]/Clean_Data[[#This Row],[Units_Sold]]</f>
        <v>3.1746031746031744E-2</v>
      </c>
      <c r="W696" s="21">
        <f>Clean_Data[[#This Row],[Revenue_EUR]]/Clean_Data[[#This Row],[Marketing_Spend_EUR]]</f>
        <v>18.792190305206464</v>
      </c>
    </row>
    <row r="697" spans="1:23">
      <c r="A697" s="17">
        <v>45170</v>
      </c>
      <c r="B697">
        <v>2023</v>
      </c>
      <c r="C697" s="16" t="s">
        <v>100</v>
      </c>
      <c r="D697" s="16" t="s">
        <v>84</v>
      </c>
      <c r="E697" s="16" t="s">
        <v>85</v>
      </c>
      <c r="F697" s="16" t="s">
        <v>83</v>
      </c>
      <c r="G697" s="16" t="s">
        <v>81</v>
      </c>
      <c r="H697">
        <v>16218.16</v>
      </c>
      <c r="I697">
        <v>16379.75</v>
      </c>
      <c r="J697">
        <v>141</v>
      </c>
      <c r="K697">
        <v>144</v>
      </c>
      <c r="L697">
        <v>8613.5300000000007</v>
      </c>
      <c r="M697">
        <v>495.11</v>
      </c>
      <c r="N697">
        <v>178813.54</v>
      </c>
      <c r="O697">
        <v>1618</v>
      </c>
      <c r="P697">
        <v>1</v>
      </c>
      <c r="Q697">
        <v>4</v>
      </c>
      <c r="R697" s="25">
        <f>Clean_Data[[#This Row],[Revenue_EUR]]/Clean_Data[[#This Row],[Units_Sold]]</f>
        <v>115.02241134751773</v>
      </c>
      <c r="S697" s="19">
        <f>Clean_Data[[#This Row],[Gross_Profit_EUR]]/Clean_Data[[#This Row],[Revenue_EUR]]</f>
        <v>0.53110402166460313</v>
      </c>
      <c r="T697" s="19">
        <f>Clean_Data[[#This Row],[Revenue_EUR]]/Clean_Data[[#This Row],[Revenue_Target_EUR]]</f>
        <v>0.99013477006669826</v>
      </c>
      <c r="U697" s="19">
        <f>Clean_Data[[#This Row],[Revenue_EUR]]/Clean_Data[[#This Row],[Market_Revenue_EUR]]</f>
        <v>9.0698724492563595E-2</v>
      </c>
      <c r="V697" s="19">
        <f>Clean_Data[[#This Row],[Returns_Units]]/Clean_Data[[#This Row],[Units_Sold]]</f>
        <v>2.8368794326241134E-2</v>
      </c>
      <c r="W697" s="21">
        <f>Clean_Data[[#This Row],[Revenue_EUR]]/Clean_Data[[#This Row],[Marketing_Spend_EUR]]</f>
        <v>32.756680333663226</v>
      </c>
    </row>
    <row r="698" spans="1:23">
      <c r="A698" s="17">
        <v>45170</v>
      </c>
      <c r="B698">
        <v>2023</v>
      </c>
      <c r="C698" s="16" t="s">
        <v>100</v>
      </c>
      <c r="D698" s="16" t="s">
        <v>86</v>
      </c>
      <c r="E698" s="16" t="s">
        <v>87</v>
      </c>
      <c r="F698" s="16" t="s">
        <v>77</v>
      </c>
      <c r="G698" s="16" t="s">
        <v>78</v>
      </c>
      <c r="H698">
        <v>408455.67</v>
      </c>
      <c r="I698">
        <v>409487.2</v>
      </c>
      <c r="J698">
        <v>5673</v>
      </c>
      <c r="K698">
        <v>5790</v>
      </c>
      <c r="L698">
        <v>228259.89</v>
      </c>
      <c r="M698">
        <v>7356.27</v>
      </c>
      <c r="N698">
        <v>3628565</v>
      </c>
      <c r="O698">
        <v>54566</v>
      </c>
      <c r="P698">
        <v>20</v>
      </c>
      <c r="Q698">
        <v>74</v>
      </c>
      <c r="R698" s="25">
        <f>Clean_Data[[#This Row],[Revenue_EUR]]/Clean_Data[[#This Row],[Units_Sold]]</f>
        <v>71.999941829719717</v>
      </c>
      <c r="S698" s="19">
        <f>Clean_Data[[#This Row],[Gross_Profit_EUR]]/Clean_Data[[#This Row],[Revenue_EUR]]</f>
        <v>0.55883638486399279</v>
      </c>
      <c r="T698" s="19">
        <f>Clean_Data[[#This Row],[Revenue_EUR]]/Clean_Data[[#This Row],[Revenue_Target_EUR]]</f>
        <v>0.99748092248060494</v>
      </c>
      <c r="U698" s="19">
        <f>Clean_Data[[#This Row],[Revenue_EUR]]/Clean_Data[[#This Row],[Market_Revenue_EUR]]</f>
        <v>0.11256672265757951</v>
      </c>
      <c r="V698" s="19">
        <f>Clean_Data[[#This Row],[Returns_Units]]/Clean_Data[[#This Row],[Units_Sold]]</f>
        <v>1.3044244667724308E-2</v>
      </c>
      <c r="W698" s="21">
        <f>Clean_Data[[#This Row],[Revenue_EUR]]/Clean_Data[[#This Row],[Marketing_Spend_EUR]]</f>
        <v>55.524833917189007</v>
      </c>
    </row>
    <row r="699" spans="1:23">
      <c r="A699" s="17">
        <v>45170</v>
      </c>
      <c r="B699">
        <v>2023</v>
      </c>
      <c r="C699" s="16" t="s">
        <v>100</v>
      </c>
      <c r="D699" s="16" t="s">
        <v>86</v>
      </c>
      <c r="E699" s="16" t="s">
        <v>87</v>
      </c>
      <c r="F699" s="16" t="s">
        <v>77</v>
      </c>
      <c r="G699" s="16" t="s">
        <v>79</v>
      </c>
      <c r="H699">
        <v>405798.51</v>
      </c>
      <c r="I699">
        <v>412492.51</v>
      </c>
      <c r="J699">
        <v>2319</v>
      </c>
      <c r="K699">
        <v>2326</v>
      </c>
      <c r="L699">
        <v>268169.59999999998</v>
      </c>
      <c r="M699">
        <v>10835.59</v>
      </c>
      <c r="N699">
        <v>2944531.76</v>
      </c>
      <c r="O699">
        <v>18285</v>
      </c>
      <c r="P699">
        <v>15</v>
      </c>
      <c r="Q699">
        <v>51</v>
      </c>
      <c r="R699" s="25">
        <f>Clean_Data[[#This Row],[Revenue_EUR]]/Clean_Data[[#This Row],[Units_Sold]]</f>
        <v>174.98857697283313</v>
      </c>
      <c r="S699" s="19">
        <f>Clean_Data[[#This Row],[Gross_Profit_EUR]]/Clean_Data[[#This Row],[Revenue_EUR]]</f>
        <v>0.66084422044822189</v>
      </c>
      <c r="T699" s="19">
        <f>Clean_Data[[#This Row],[Revenue_EUR]]/Clean_Data[[#This Row],[Revenue_Target_EUR]]</f>
        <v>0.98377182654783235</v>
      </c>
      <c r="U699" s="19">
        <f>Clean_Data[[#This Row],[Revenue_EUR]]/Clean_Data[[#This Row],[Market_Revenue_EUR]]</f>
        <v>0.13781427509547395</v>
      </c>
      <c r="V699" s="19">
        <f>Clean_Data[[#This Row],[Returns_Units]]/Clean_Data[[#This Row],[Units_Sold]]</f>
        <v>2.1992238033635189E-2</v>
      </c>
      <c r="W699" s="21">
        <f>Clean_Data[[#This Row],[Revenue_EUR]]/Clean_Data[[#This Row],[Marketing_Spend_EUR]]</f>
        <v>37.450522768026474</v>
      </c>
    </row>
    <row r="700" spans="1:23">
      <c r="A700" s="17">
        <v>45170</v>
      </c>
      <c r="B700">
        <v>2023</v>
      </c>
      <c r="C700" s="16" t="s">
        <v>100</v>
      </c>
      <c r="D700" s="16" t="s">
        <v>86</v>
      </c>
      <c r="E700" s="16" t="s">
        <v>87</v>
      </c>
      <c r="F700" s="16" t="s">
        <v>77</v>
      </c>
      <c r="G700" s="16" t="s">
        <v>80</v>
      </c>
      <c r="H700">
        <v>89140.87</v>
      </c>
      <c r="I700">
        <v>85324.92</v>
      </c>
      <c r="J700">
        <v>637</v>
      </c>
      <c r="K700">
        <v>610</v>
      </c>
      <c r="L700">
        <v>60437.3</v>
      </c>
      <c r="M700">
        <v>5240.24</v>
      </c>
      <c r="N700">
        <v>872928.26</v>
      </c>
      <c r="O700">
        <v>6722</v>
      </c>
      <c r="P700">
        <v>3</v>
      </c>
      <c r="Q700">
        <v>12</v>
      </c>
      <c r="R700" s="25">
        <f>Clean_Data[[#This Row],[Revenue_EUR]]/Clean_Data[[#This Row],[Units_Sold]]</f>
        <v>139.93857142857141</v>
      </c>
      <c r="S700" s="19">
        <f>Clean_Data[[#This Row],[Gross_Profit_EUR]]/Clean_Data[[#This Row],[Revenue_EUR]]</f>
        <v>0.67799764574880195</v>
      </c>
      <c r="T700" s="19">
        <f>Clean_Data[[#This Row],[Revenue_EUR]]/Clean_Data[[#This Row],[Revenue_Target_EUR]]</f>
        <v>1.044722573428724</v>
      </c>
      <c r="U700" s="19">
        <f>Clean_Data[[#This Row],[Revenue_EUR]]/Clean_Data[[#This Row],[Market_Revenue_EUR]]</f>
        <v>0.1021170628615002</v>
      </c>
      <c r="V700" s="19">
        <f>Clean_Data[[#This Row],[Returns_Units]]/Clean_Data[[#This Row],[Units_Sold]]</f>
        <v>1.8838304552590265E-2</v>
      </c>
      <c r="W700" s="21">
        <f>Clean_Data[[#This Row],[Revenue_EUR]]/Clean_Data[[#This Row],[Marketing_Spend_EUR]]</f>
        <v>17.010837289895118</v>
      </c>
    </row>
    <row r="701" spans="1:23">
      <c r="A701" s="17">
        <v>45170</v>
      </c>
      <c r="B701">
        <v>2023</v>
      </c>
      <c r="C701" s="16" t="s">
        <v>100</v>
      </c>
      <c r="D701" s="16" t="s">
        <v>86</v>
      </c>
      <c r="E701" s="16" t="s">
        <v>87</v>
      </c>
      <c r="F701" s="16" t="s">
        <v>77</v>
      </c>
      <c r="G701" s="16" t="s">
        <v>81</v>
      </c>
      <c r="H701">
        <v>161227.51999999999</v>
      </c>
      <c r="I701">
        <v>167880.24</v>
      </c>
      <c r="J701">
        <v>1402</v>
      </c>
      <c r="K701">
        <v>1444</v>
      </c>
      <c r="L701">
        <v>101063.34</v>
      </c>
      <c r="M701">
        <v>4645.1400000000003</v>
      </c>
      <c r="N701">
        <v>1307663.06</v>
      </c>
      <c r="O701">
        <v>12357</v>
      </c>
      <c r="P701">
        <v>8</v>
      </c>
      <c r="Q701">
        <v>15</v>
      </c>
      <c r="R701" s="25">
        <f>Clean_Data[[#This Row],[Revenue_EUR]]/Clean_Data[[#This Row],[Units_Sold]]</f>
        <v>114.99823109843081</v>
      </c>
      <c r="S701" s="19">
        <f>Clean_Data[[#This Row],[Gross_Profit_EUR]]/Clean_Data[[#This Row],[Revenue_EUR]]</f>
        <v>0.62683678319929503</v>
      </c>
      <c r="T701" s="19">
        <f>Clean_Data[[#This Row],[Revenue_EUR]]/Clean_Data[[#This Row],[Revenue_Target_EUR]]</f>
        <v>0.96037222724961557</v>
      </c>
      <c r="U701" s="19">
        <f>Clean_Data[[#This Row],[Revenue_EUR]]/Clean_Data[[#This Row],[Market_Revenue_EUR]]</f>
        <v>0.12329439052900981</v>
      </c>
      <c r="V701" s="19">
        <f>Clean_Data[[#This Row],[Returns_Units]]/Clean_Data[[#This Row],[Units_Sold]]</f>
        <v>1.0699001426533523E-2</v>
      </c>
      <c r="W701" s="21">
        <f>Clean_Data[[#This Row],[Revenue_EUR]]/Clean_Data[[#This Row],[Marketing_Spend_EUR]]</f>
        <v>34.708861304503195</v>
      </c>
    </row>
    <row r="702" spans="1:23">
      <c r="A702" s="17">
        <v>45170</v>
      </c>
      <c r="B702">
        <v>2023</v>
      </c>
      <c r="C702" s="16" t="s">
        <v>100</v>
      </c>
      <c r="D702" s="16" t="s">
        <v>86</v>
      </c>
      <c r="E702" s="16" t="s">
        <v>87</v>
      </c>
      <c r="F702" s="16" t="s">
        <v>82</v>
      </c>
      <c r="G702" s="16" t="s">
        <v>78</v>
      </c>
      <c r="H702">
        <v>355766.52</v>
      </c>
      <c r="I702">
        <v>365819.89</v>
      </c>
      <c r="J702">
        <v>4941</v>
      </c>
      <c r="K702">
        <v>5055</v>
      </c>
      <c r="L702">
        <v>187823.28</v>
      </c>
      <c r="M702">
        <v>5994.72</v>
      </c>
      <c r="N702">
        <v>3407376.75</v>
      </c>
      <c r="O702">
        <v>52507</v>
      </c>
      <c r="P702">
        <v>19</v>
      </c>
      <c r="Q702">
        <v>79</v>
      </c>
      <c r="R702" s="25">
        <f>Clean_Data[[#This Row],[Revenue_EUR]]/Clean_Data[[#This Row],[Units_Sold]]</f>
        <v>72.002938676381305</v>
      </c>
      <c r="S702" s="19">
        <f>Clean_Data[[#This Row],[Gross_Profit_EUR]]/Clean_Data[[#This Row],[Revenue_EUR]]</f>
        <v>0.52793972856130478</v>
      </c>
      <c r="T702" s="19">
        <f>Clean_Data[[#This Row],[Revenue_EUR]]/Clean_Data[[#This Row],[Revenue_Target_EUR]]</f>
        <v>0.97251825208301279</v>
      </c>
      <c r="U702" s="19">
        <f>Clean_Data[[#This Row],[Revenue_EUR]]/Clean_Data[[#This Row],[Market_Revenue_EUR]]</f>
        <v>0.10441067897760352</v>
      </c>
      <c r="V702" s="19">
        <f>Clean_Data[[#This Row],[Returns_Units]]/Clean_Data[[#This Row],[Units_Sold]]</f>
        <v>1.5988666261890307E-2</v>
      </c>
      <c r="W702" s="21">
        <f>Clean_Data[[#This Row],[Revenue_EUR]]/Clean_Data[[#This Row],[Marketing_Spend_EUR]]</f>
        <v>59.346645047641928</v>
      </c>
    </row>
    <row r="703" spans="1:23">
      <c r="A703" s="17">
        <v>45170</v>
      </c>
      <c r="B703">
        <v>2023</v>
      </c>
      <c r="C703" s="16" t="s">
        <v>100</v>
      </c>
      <c r="D703" s="16" t="s">
        <v>86</v>
      </c>
      <c r="E703" s="16" t="s">
        <v>87</v>
      </c>
      <c r="F703" s="16" t="s">
        <v>82</v>
      </c>
      <c r="G703" s="16" t="s">
        <v>79</v>
      </c>
      <c r="H703">
        <v>356405.12</v>
      </c>
      <c r="I703">
        <v>359743.09</v>
      </c>
      <c r="J703">
        <v>2037</v>
      </c>
      <c r="K703">
        <v>2070</v>
      </c>
      <c r="L703">
        <v>217585.48</v>
      </c>
      <c r="M703">
        <v>9689.16</v>
      </c>
      <c r="N703">
        <v>2748720.62</v>
      </c>
      <c r="O703">
        <v>16770</v>
      </c>
      <c r="P703">
        <v>19</v>
      </c>
      <c r="Q703">
        <v>29</v>
      </c>
      <c r="R703" s="25">
        <f>Clean_Data[[#This Row],[Revenue_EUR]]/Clean_Data[[#This Row],[Units_Sold]]</f>
        <v>174.9656946489936</v>
      </c>
      <c r="S703" s="19">
        <f>Clean_Data[[#This Row],[Gross_Profit_EUR]]/Clean_Data[[#This Row],[Revenue_EUR]]</f>
        <v>0.61050043276594912</v>
      </c>
      <c r="T703" s="19">
        <f>Clean_Data[[#This Row],[Revenue_EUR]]/Clean_Data[[#This Row],[Revenue_Target_EUR]]</f>
        <v>0.9907212394267253</v>
      </c>
      <c r="U703" s="19">
        <f>Clean_Data[[#This Row],[Revenue_EUR]]/Clean_Data[[#This Row],[Market_Revenue_EUR]]</f>
        <v>0.12966218443837335</v>
      </c>
      <c r="V703" s="19">
        <f>Clean_Data[[#This Row],[Returns_Units]]/Clean_Data[[#This Row],[Units_Sold]]</f>
        <v>1.4236622484045164E-2</v>
      </c>
      <c r="W703" s="21">
        <f>Clean_Data[[#This Row],[Revenue_EUR]]/Clean_Data[[#This Row],[Marketing_Spend_EUR]]</f>
        <v>36.783902835746339</v>
      </c>
    </row>
    <row r="704" spans="1:23">
      <c r="A704" s="17">
        <v>45170</v>
      </c>
      <c r="B704">
        <v>2023</v>
      </c>
      <c r="C704" s="16" t="s">
        <v>100</v>
      </c>
      <c r="D704" s="16" t="s">
        <v>86</v>
      </c>
      <c r="E704" s="16" t="s">
        <v>87</v>
      </c>
      <c r="F704" s="16" t="s">
        <v>82</v>
      </c>
      <c r="G704" s="16" t="s">
        <v>80</v>
      </c>
      <c r="H704">
        <v>76881.78</v>
      </c>
      <c r="I704">
        <v>72747.429999999993</v>
      </c>
      <c r="J704">
        <v>549</v>
      </c>
      <c r="K704">
        <v>522</v>
      </c>
      <c r="L704">
        <v>49019.31</v>
      </c>
      <c r="M704">
        <v>3930.59</v>
      </c>
      <c r="N704">
        <v>811395.5</v>
      </c>
      <c r="O704">
        <v>6356</v>
      </c>
      <c r="P704">
        <v>3</v>
      </c>
      <c r="Q704">
        <v>8</v>
      </c>
      <c r="R704" s="25">
        <f>Clean_Data[[#This Row],[Revenue_EUR]]/Clean_Data[[#This Row],[Units_Sold]]</f>
        <v>140.03967213114754</v>
      </c>
      <c r="S704" s="19">
        <f>Clean_Data[[#This Row],[Gross_Profit_EUR]]/Clean_Data[[#This Row],[Revenue_EUR]]</f>
        <v>0.6375933283542603</v>
      </c>
      <c r="T704" s="19">
        <f>Clean_Data[[#This Row],[Revenue_EUR]]/Clean_Data[[#This Row],[Revenue_Target_EUR]]</f>
        <v>1.0568315609224959</v>
      </c>
      <c r="U704" s="19">
        <f>Clean_Data[[#This Row],[Revenue_EUR]]/Clean_Data[[#This Row],[Market_Revenue_EUR]]</f>
        <v>9.4752534368258146E-2</v>
      </c>
      <c r="V704" s="19">
        <f>Clean_Data[[#This Row],[Returns_Units]]/Clean_Data[[#This Row],[Units_Sold]]</f>
        <v>1.4571948998178506E-2</v>
      </c>
      <c r="W704" s="21">
        <f>Clean_Data[[#This Row],[Revenue_EUR]]/Clean_Data[[#This Row],[Marketing_Spend_EUR]]</f>
        <v>19.559857425984394</v>
      </c>
    </row>
    <row r="705" spans="1:23">
      <c r="A705" s="17">
        <v>45170</v>
      </c>
      <c r="B705">
        <v>2023</v>
      </c>
      <c r="C705" s="16" t="s">
        <v>100</v>
      </c>
      <c r="D705" s="16" t="s">
        <v>86</v>
      </c>
      <c r="E705" s="16" t="s">
        <v>87</v>
      </c>
      <c r="F705" s="16" t="s">
        <v>82</v>
      </c>
      <c r="G705" s="16" t="s">
        <v>81</v>
      </c>
      <c r="H705">
        <v>132911.99</v>
      </c>
      <c r="I705">
        <v>137681.23000000001</v>
      </c>
      <c r="J705">
        <v>1156</v>
      </c>
      <c r="K705">
        <v>1199</v>
      </c>
      <c r="L705">
        <v>76666.84</v>
      </c>
      <c r="M705">
        <v>3917.53</v>
      </c>
      <c r="N705">
        <v>1236704.3600000001</v>
      </c>
      <c r="O705">
        <v>11682</v>
      </c>
      <c r="P705">
        <v>6</v>
      </c>
      <c r="Q705">
        <v>19</v>
      </c>
      <c r="R705" s="25">
        <f>Clean_Data[[#This Row],[Revenue_EUR]]/Clean_Data[[#This Row],[Units_Sold]]</f>
        <v>114.97576989619377</v>
      </c>
      <c r="S705" s="19">
        <f>Clean_Data[[#This Row],[Gross_Profit_EUR]]/Clean_Data[[#This Row],[Revenue_EUR]]</f>
        <v>0.57682410744132262</v>
      </c>
      <c r="T705" s="19">
        <f>Clean_Data[[#This Row],[Revenue_EUR]]/Clean_Data[[#This Row],[Revenue_Target_EUR]]</f>
        <v>0.96536027459952223</v>
      </c>
      <c r="U705" s="19">
        <f>Clean_Data[[#This Row],[Revenue_EUR]]/Clean_Data[[#This Row],[Market_Revenue_EUR]]</f>
        <v>0.10747272694987506</v>
      </c>
      <c r="V705" s="19">
        <f>Clean_Data[[#This Row],[Returns_Units]]/Clean_Data[[#This Row],[Units_Sold]]</f>
        <v>1.6435986159169549E-2</v>
      </c>
      <c r="W705" s="21">
        <f>Clean_Data[[#This Row],[Revenue_EUR]]/Clean_Data[[#This Row],[Marketing_Spend_EUR]]</f>
        <v>33.927497683489335</v>
      </c>
    </row>
    <row r="706" spans="1:23">
      <c r="A706" s="17">
        <v>45170</v>
      </c>
      <c r="B706">
        <v>2023</v>
      </c>
      <c r="C706" s="16" t="s">
        <v>100</v>
      </c>
      <c r="D706" s="16" t="s">
        <v>86</v>
      </c>
      <c r="E706" s="16" t="s">
        <v>87</v>
      </c>
      <c r="F706" s="16" t="s">
        <v>83</v>
      </c>
      <c r="G706" s="16" t="s">
        <v>78</v>
      </c>
      <c r="H706">
        <v>26447.27</v>
      </c>
      <c r="I706">
        <v>27139.69</v>
      </c>
      <c r="J706">
        <v>367</v>
      </c>
      <c r="K706">
        <v>376</v>
      </c>
      <c r="L706">
        <v>12471.82</v>
      </c>
      <c r="M706">
        <v>507.21</v>
      </c>
      <c r="N706">
        <v>363261.39</v>
      </c>
      <c r="O706">
        <v>5709</v>
      </c>
      <c r="P706">
        <v>1</v>
      </c>
      <c r="Q706">
        <v>10</v>
      </c>
      <c r="R706" s="25">
        <f>Clean_Data[[#This Row],[Revenue_EUR]]/Clean_Data[[#This Row],[Units_Sold]]</f>
        <v>72.063405994550408</v>
      </c>
      <c r="S706" s="19">
        <f>Clean_Data[[#This Row],[Gross_Profit_EUR]]/Clean_Data[[#This Row],[Revenue_EUR]]</f>
        <v>0.47157305839128194</v>
      </c>
      <c r="T706" s="19">
        <f>Clean_Data[[#This Row],[Revenue_EUR]]/Clean_Data[[#This Row],[Revenue_Target_EUR]]</f>
        <v>0.97448681248754132</v>
      </c>
      <c r="U706" s="19">
        <f>Clean_Data[[#This Row],[Revenue_EUR]]/Clean_Data[[#This Row],[Market_Revenue_EUR]]</f>
        <v>7.2805067447437782E-2</v>
      </c>
      <c r="V706" s="19">
        <f>Clean_Data[[#This Row],[Returns_Units]]/Clean_Data[[#This Row],[Units_Sold]]</f>
        <v>2.7247956403269755E-2</v>
      </c>
      <c r="W706" s="21">
        <f>Clean_Data[[#This Row],[Revenue_EUR]]/Clean_Data[[#This Row],[Marketing_Spend_EUR]]</f>
        <v>52.142643086689937</v>
      </c>
    </row>
    <row r="707" spans="1:23">
      <c r="A707" s="17">
        <v>45170</v>
      </c>
      <c r="B707">
        <v>2023</v>
      </c>
      <c r="C707" s="16" t="s">
        <v>100</v>
      </c>
      <c r="D707" s="16" t="s">
        <v>86</v>
      </c>
      <c r="E707" s="16" t="s">
        <v>87</v>
      </c>
      <c r="F707" s="16" t="s">
        <v>83</v>
      </c>
      <c r="G707" s="16" t="s">
        <v>79</v>
      </c>
      <c r="H707">
        <v>24857.22</v>
      </c>
      <c r="I707">
        <v>24439.51</v>
      </c>
      <c r="J707">
        <v>142</v>
      </c>
      <c r="K707">
        <v>142</v>
      </c>
      <c r="L707">
        <v>13680.96</v>
      </c>
      <c r="M707">
        <v>659.16</v>
      </c>
      <c r="N707">
        <v>286498.8</v>
      </c>
      <c r="O707">
        <v>1763</v>
      </c>
      <c r="P707">
        <v>1</v>
      </c>
      <c r="Q707">
        <v>5</v>
      </c>
      <c r="R707" s="25">
        <f>Clean_Data[[#This Row],[Revenue_EUR]]/Clean_Data[[#This Row],[Units_Sold]]</f>
        <v>175.05084507042255</v>
      </c>
      <c r="S707" s="19">
        <f>Clean_Data[[#This Row],[Gross_Profit_EUR]]/Clean_Data[[#This Row],[Revenue_EUR]]</f>
        <v>0.55038174019459929</v>
      </c>
      <c r="T707" s="19">
        <f>Clean_Data[[#This Row],[Revenue_EUR]]/Clean_Data[[#This Row],[Revenue_Target_EUR]]</f>
        <v>1.0170915865334453</v>
      </c>
      <c r="U707" s="19">
        <f>Clean_Data[[#This Row],[Revenue_EUR]]/Clean_Data[[#This Row],[Market_Revenue_EUR]]</f>
        <v>8.6762038793879767E-2</v>
      </c>
      <c r="V707" s="19">
        <f>Clean_Data[[#This Row],[Returns_Units]]/Clean_Data[[#This Row],[Units_Sold]]</f>
        <v>3.5211267605633804E-2</v>
      </c>
      <c r="W707" s="21">
        <f>Clean_Data[[#This Row],[Revenue_EUR]]/Clean_Data[[#This Row],[Marketing_Spend_EUR]]</f>
        <v>37.710449663207726</v>
      </c>
    </row>
    <row r="708" spans="1:23">
      <c r="A708" s="17">
        <v>45170</v>
      </c>
      <c r="B708">
        <v>2023</v>
      </c>
      <c r="C708" s="16" t="s">
        <v>100</v>
      </c>
      <c r="D708" s="16" t="s">
        <v>86</v>
      </c>
      <c r="E708" s="16" t="s">
        <v>87</v>
      </c>
      <c r="F708" s="16" t="s">
        <v>83</v>
      </c>
      <c r="G708" s="16" t="s">
        <v>80</v>
      </c>
      <c r="H708">
        <v>6091.31</v>
      </c>
      <c r="I708">
        <v>5787.36</v>
      </c>
      <c r="J708">
        <v>44</v>
      </c>
      <c r="K708">
        <v>42</v>
      </c>
      <c r="L708">
        <v>3493.67</v>
      </c>
      <c r="M708">
        <v>341.83</v>
      </c>
      <c r="N708">
        <v>85822.15</v>
      </c>
      <c r="O708">
        <v>648</v>
      </c>
      <c r="P708">
        <v>0</v>
      </c>
      <c r="Q708">
        <v>1</v>
      </c>
      <c r="R708" s="25">
        <f>Clean_Data[[#This Row],[Revenue_EUR]]/Clean_Data[[#This Row],[Units_Sold]]</f>
        <v>138.43886363636364</v>
      </c>
      <c r="S708" s="19">
        <f>Clean_Data[[#This Row],[Gross_Profit_EUR]]/Clean_Data[[#This Row],[Revenue_EUR]]</f>
        <v>0.57354986037486189</v>
      </c>
      <c r="T708" s="19">
        <f>Clean_Data[[#This Row],[Revenue_EUR]]/Clean_Data[[#This Row],[Revenue_Target_EUR]]</f>
        <v>1.0525196289845458</v>
      </c>
      <c r="U708" s="19">
        <f>Clean_Data[[#This Row],[Revenue_EUR]]/Clean_Data[[#This Row],[Market_Revenue_EUR]]</f>
        <v>7.0975965994792722E-2</v>
      </c>
      <c r="V708" s="19">
        <f>Clean_Data[[#This Row],[Returns_Units]]/Clean_Data[[#This Row],[Units_Sold]]</f>
        <v>2.2727272727272728E-2</v>
      </c>
      <c r="W708" s="21">
        <f>Clean_Data[[#This Row],[Revenue_EUR]]/Clean_Data[[#This Row],[Marketing_Spend_EUR]]</f>
        <v>17.819705701664571</v>
      </c>
    </row>
    <row r="709" spans="1:23">
      <c r="A709" s="17">
        <v>45170</v>
      </c>
      <c r="B709">
        <v>2023</v>
      </c>
      <c r="C709" s="16" t="s">
        <v>100</v>
      </c>
      <c r="D709" s="16" t="s">
        <v>86</v>
      </c>
      <c r="E709" s="16" t="s">
        <v>87</v>
      </c>
      <c r="F709" s="16" t="s">
        <v>83</v>
      </c>
      <c r="G709" s="16" t="s">
        <v>81</v>
      </c>
      <c r="H709">
        <v>11134.6</v>
      </c>
      <c r="I709">
        <v>11432.77</v>
      </c>
      <c r="J709">
        <v>97</v>
      </c>
      <c r="K709">
        <v>98</v>
      </c>
      <c r="L709">
        <v>5918.62</v>
      </c>
      <c r="M709">
        <v>310.02</v>
      </c>
      <c r="N709">
        <v>129487.18</v>
      </c>
      <c r="O709">
        <v>1169</v>
      </c>
      <c r="P709">
        <v>1</v>
      </c>
      <c r="Q709">
        <v>2</v>
      </c>
      <c r="R709" s="25">
        <f>Clean_Data[[#This Row],[Revenue_EUR]]/Clean_Data[[#This Row],[Units_Sold]]</f>
        <v>114.78969072164949</v>
      </c>
      <c r="S709" s="19">
        <f>Clean_Data[[#This Row],[Gross_Profit_EUR]]/Clean_Data[[#This Row],[Revenue_EUR]]</f>
        <v>0.53155209886300359</v>
      </c>
      <c r="T709" s="19">
        <f>Clean_Data[[#This Row],[Revenue_EUR]]/Clean_Data[[#This Row],[Revenue_Target_EUR]]</f>
        <v>0.97391970624791713</v>
      </c>
      <c r="U709" s="19">
        <f>Clean_Data[[#This Row],[Revenue_EUR]]/Clean_Data[[#This Row],[Market_Revenue_EUR]]</f>
        <v>8.598997985746544E-2</v>
      </c>
      <c r="V709" s="19">
        <f>Clean_Data[[#This Row],[Returns_Units]]/Clean_Data[[#This Row],[Units_Sold]]</f>
        <v>2.0618556701030927E-2</v>
      </c>
      <c r="W709" s="21">
        <f>Clean_Data[[#This Row],[Revenue_EUR]]/Clean_Data[[#This Row],[Marketing_Spend_EUR]]</f>
        <v>35.91574737113735</v>
      </c>
    </row>
    <row r="710" spans="1:23">
      <c r="A710" s="17">
        <v>45170</v>
      </c>
      <c r="B710">
        <v>2023</v>
      </c>
      <c r="C710" s="16" t="s">
        <v>100</v>
      </c>
      <c r="D710" s="16" t="s">
        <v>88</v>
      </c>
      <c r="E710" s="16" t="s">
        <v>87</v>
      </c>
      <c r="F710" s="16" t="s">
        <v>77</v>
      </c>
      <c r="G710" s="16" t="s">
        <v>78</v>
      </c>
      <c r="H710">
        <v>335525.89</v>
      </c>
      <c r="I710">
        <v>315344.82</v>
      </c>
      <c r="J710">
        <v>4660</v>
      </c>
      <c r="K710">
        <v>4397</v>
      </c>
      <c r="L710">
        <v>187028.33</v>
      </c>
      <c r="M710">
        <v>6503.98</v>
      </c>
      <c r="N710">
        <v>3198051.61</v>
      </c>
      <c r="O710">
        <v>47331</v>
      </c>
      <c r="P710">
        <v>18</v>
      </c>
      <c r="Q710">
        <v>59</v>
      </c>
      <c r="R710" s="25">
        <f>Clean_Data[[#This Row],[Revenue_EUR]]/Clean_Data[[#This Row],[Units_Sold]]</f>
        <v>72.001263948497851</v>
      </c>
      <c r="S710" s="19">
        <f>Clean_Data[[#This Row],[Gross_Profit_EUR]]/Clean_Data[[#This Row],[Revenue_EUR]]</f>
        <v>0.55741847521811205</v>
      </c>
      <c r="T710" s="19">
        <f>Clean_Data[[#This Row],[Revenue_EUR]]/Clean_Data[[#This Row],[Revenue_Target_EUR]]</f>
        <v>1.0639968336882781</v>
      </c>
      <c r="U710" s="19">
        <f>Clean_Data[[#This Row],[Revenue_EUR]]/Clean_Data[[#This Row],[Market_Revenue_EUR]]</f>
        <v>0.10491572085667498</v>
      </c>
      <c r="V710" s="19">
        <f>Clean_Data[[#This Row],[Returns_Units]]/Clean_Data[[#This Row],[Units_Sold]]</f>
        <v>1.2660944206008584E-2</v>
      </c>
      <c r="W710" s="21">
        <f>Clean_Data[[#This Row],[Revenue_EUR]]/Clean_Data[[#This Row],[Marketing_Spend_EUR]]</f>
        <v>51.587780097724782</v>
      </c>
    </row>
    <row r="711" spans="1:23">
      <c r="A711" s="17">
        <v>45170</v>
      </c>
      <c r="B711">
        <v>2023</v>
      </c>
      <c r="C711" s="16" t="s">
        <v>100</v>
      </c>
      <c r="D711" s="16" t="s">
        <v>88</v>
      </c>
      <c r="E711" s="16" t="s">
        <v>87</v>
      </c>
      <c r="F711" s="16" t="s">
        <v>77</v>
      </c>
      <c r="G711" s="16" t="s">
        <v>79</v>
      </c>
      <c r="H711">
        <v>296353.42</v>
      </c>
      <c r="I711">
        <v>272996.36</v>
      </c>
      <c r="J711">
        <v>1693</v>
      </c>
      <c r="K711">
        <v>1584</v>
      </c>
      <c r="L711">
        <v>192632.57</v>
      </c>
      <c r="M711">
        <v>7294.55</v>
      </c>
      <c r="N711">
        <v>2404146.0299999998</v>
      </c>
      <c r="O711">
        <v>15173</v>
      </c>
      <c r="P711">
        <v>17</v>
      </c>
      <c r="Q711">
        <v>24</v>
      </c>
      <c r="R711" s="25">
        <f>Clean_Data[[#This Row],[Revenue_EUR]]/Clean_Data[[#This Row],[Units_Sold]]</f>
        <v>175.04632014176019</v>
      </c>
      <c r="S711" s="19">
        <f>Clean_Data[[#This Row],[Gross_Profit_EUR]]/Clean_Data[[#This Row],[Revenue_EUR]]</f>
        <v>0.65000960677288633</v>
      </c>
      <c r="T711" s="19">
        <f>Clean_Data[[#This Row],[Revenue_EUR]]/Clean_Data[[#This Row],[Revenue_Target_EUR]]</f>
        <v>1.0855581371121579</v>
      </c>
      <c r="U711" s="19">
        <f>Clean_Data[[#This Row],[Revenue_EUR]]/Clean_Data[[#This Row],[Market_Revenue_EUR]]</f>
        <v>0.12326764526861957</v>
      </c>
      <c r="V711" s="19">
        <f>Clean_Data[[#This Row],[Returns_Units]]/Clean_Data[[#This Row],[Units_Sold]]</f>
        <v>1.4176018901358535E-2</v>
      </c>
      <c r="W711" s="21">
        <f>Clean_Data[[#This Row],[Revenue_EUR]]/Clean_Data[[#This Row],[Marketing_Spend_EUR]]</f>
        <v>40.626689788952021</v>
      </c>
    </row>
    <row r="712" spans="1:23">
      <c r="A712" s="17">
        <v>45170</v>
      </c>
      <c r="B712">
        <v>2023</v>
      </c>
      <c r="C712" s="16" t="s">
        <v>100</v>
      </c>
      <c r="D712" s="16" t="s">
        <v>88</v>
      </c>
      <c r="E712" s="16" t="s">
        <v>87</v>
      </c>
      <c r="F712" s="16" t="s">
        <v>77</v>
      </c>
      <c r="G712" s="16" t="s">
        <v>80</v>
      </c>
      <c r="H712">
        <v>66380.09</v>
      </c>
      <c r="I712">
        <v>60894.1</v>
      </c>
      <c r="J712">
        <v>474</v>
      </c>
      <c r="K712">
        <v>443</v>
      </c>
      <c r="L712">
        <v>45392.03</v>
      </c>
      <c r="M712">
        <v>3978.54</v>
      </c>
      <c r="N712">
        <v>740261.48</v>
      </c>
      <c r="O712">
        <v>5463</v>
      </c>
      <c r="P712">
        <v>3</v>
      </c>
      <c r="Q712">
        <v>10</v>
      </c>
      <c r="R712" s="25">
        <f>Clean_Data[[#This Row],[Revenue_EUR]]/Clean_Data[[#This Row],[Units_Sold]]</f>
        <v>140.04238396624473</v>
      </c>
      <c r="S712" s="19">
        <f>Clean_Data[[#This Row],[Gross_Profit_EUR]]/Clean_Data[[#This Row],[Revenue_EUR]]</f>
        <v>0.68381995263941342</v>
      </c>
      <c r="T712" s="19">
        <f>Clean_Data[[#This Row],[Revenue_EUR]]/Clean_Data[[#This Row],[Revenue_Target_EUR]]</f>
        <v>1.090090665598145</v>
      </c>
      <c r="U712" s="19">
        <f>Clean_Data[[#This Row],[Revenue_EUR]]/Clean_Data[[#This Row],[Market_Revenue_EUR]]</f>
        <v>8.9671138906214601E-2</v>
      </c>
      <c r="V712" s="19">
        <f>Clean_Data[[#This Row],[Returns_Units]]/Clean_Data[[#This Row],[Units_Sold]]</f>
        <v>2.1097046413502109E-2</v>
      </c>
      <c r="W712" s="21">
        <f>Clean_Data[[#This Row],[Revenue_EUR]]/Clean_Data[[#This Row],[Marketing_Spend_EUR]]</f>
        <v>16.684535030438301</v>
      </c>
    </row>
    <row r="713" spans="1:23">
      <c r="A713" s="17">
        <v>45170</v>
      </c>
      <c r="B713">
        <v>2023</v>
      </c>
      <c r="C713" s="16" t="s">
        <v>100</v>
      </c>
      <c r="D713" s="16" t="s">
        <v>88</v>
      </c>
      <c r="E713" s="16" t="s">
        <v>87</v>
      </c>
      <c r="F713" s="16" t="s">
        <v>77</v>
      </c>
      <c r="G713" s="16" t="s">
        <v>81</v>
      </c>
      <c r="H713">
        <v>120903.44</v>
      </c>
      <c r="I713">
        <v>109706.7</v>
      </c>
      <c r="J713">
        <v>1051</v>
      </c>
      <c r="K713">
        <v>959</v>
      </c>
      <c r="L713">
        <v>75931.88</v>
      </c>
      <c r="M713">
        <v>3860.23</v>
      </c>
      <c r="N713">
        <v>1141040.96</v>
      </c>
      <c r="O713">
        <v>10486</v>
      </c>
      <c r="P713">
        <v>6</v>
      </c>
      <c r="Q713">
        <v>21</v>
      </c>
      <c r="R713" s="25">
        <f>Clean_Data[[#This Row],[Revenue_EUR]]/Clean_Data[[#This Row],[Units_Sold]]</f>
        <v>115.03657469077069</v>
      </c>
      <c r="S713" s="19">
        <f>Clean_Data[[#This Row],[Gross_Profit_EUR]]/Clean_Data[[#This Row],[Revenue_EUR]]</f>
        <v>0.62803738255917285</v>
      </c>
      <c r="T713" s="19">
        <f>Clean_Data[[#This Row],[Revenue_EUR]]/Clean_Data[[#This Row],[Revenue_Target_EUR]]</f>
        <v>1.1020606763306162</v>
      </c>
      <c r="U713" s="19">
        <f>Clean_Data[[#This Row],[Revenue_EUR]]/Clean_Data[[#This Row],[Market_Revenue_EUR]]</f>
        <v>0.10595889563859304</v>
      </c>
      <c r="V713" s="19">
        <f>Clean_Data[[#This Row],[Returns_Units]]/Clean_Data[[#This Row],[Units_Sold]]</f>
        <v>1.9980970504281638E-2</v>
      </c>
      <c r="W713" s="21">
        <f>Clean_Data[[#This Row],[Revenue_EUR]]/Clean_Data[[#This Row],[Marketing_Spend_EUR]]</f>
        <v>31.32026848141173</v>
      </c>
    </row>
    <row r="714" spans="1:23">
      <c r="A714" s="17">
        <v>45170</v>
      </c>
      <c r="B714">
        <v>2023</v>
      </c>
      <c r="C714" s="16" t="s">
        <v>100</v>
      </c>
      <c r="D714" s="16" t="s">
        <v>88</v>
      </c>
      <c r="E714" s="16" t="s">
        <v>87</v>
      </c>
      <c r="F714" s="16" t="s">
        <v>82</v>
      </c>
      <c r="G714" s="16" t="s">
        <v>78</v>
      </c>
      <c r="H714">
        <v>296269.42</v>
      </c>
      <c r="I714">
        <v>283025.46999999997</v>
      </c>
      <c r="J714">
        <v>4115</v>
      </c>
      <c r="K714">
        <v>3856</v>
      </c>
      <c r="L714">
        <v>156530.47</v>
      </c>
      <c r="M714">
        <v>5055.2</v>
      </c>
      <c r="N714">
        <v>3048861.78</v>
      </c>
      <c r="O714">
        <v>44053</v>
      </c>
      <c r="P714">
        <v>17</v>
      </c>
      <c r="Q714">
        <v>54</v>
      </c>
      <c r="R714" s="25">
        <f>Clean_Data[[#This Row],[Revenue_EUR]]/Clean_Data[[#This Row],[Units_Sold]]</f>
        <v>71.997428918590515</v>
      </c>
      <c r="S714" s="19">
        <f>Clean_Data[[#This Row],[Gross_Profit_EUR]]/Clean_Data[[#This Row],[Revenue_EUR]]</f>
        <v>0.52833826049276367</v>
      </c>
      <c r="T714" s="19">
        <f>Clean_Data[[#This Row],[Revenue_EUR]]/Clean_Data[[#This Row],[Revenue_Target_EUR]]</f>
        <v>1.0467941984161355</v>
      </c>
      <c r="U714" s="19">
        <f>Clean_Data[[#This Row],[Revenue_EUR]]/Clean_Data[[#This Row],[Market_Revenue_EUR]]</f>
        <v>9.7173778733911642E-2</v>
      </c>
      <c r="V714" s="19">
        <f>Clean_Data[[#This Row],[Returns_Units]]/Clean_Data[[#This Row],[Units_Sold]]</f>
        <v>1.3122721749696233E-2</v>
      </c>
      <c r="W714" s="21">
        <f>Clean_Data[[#This Row],[Revenue_EUR]]/Clean_Data[[#This Row],[Marketing_Spend_EUR]]</f>
        <v>58.606864219021993</v>
      </c>
    </row>
    <row r="715" spans="1:23">
      <c r="A715" s="17">
        <v>45170</v>
      </c>
      <c r="B715">
        <v>2023</v>
      </c>
      <c r="C715" s="16" t="s">
        <v>100</v>
      </c>
      <c r="D715" s="16" t="s">
        <v>88</v>
      </c>
      <c r="E715" s="16" t="s">
        <v>87</v>
      </c>
      <c r="F715" s="16" t="s">
        <v>82</v>
      </c>
      <c r="G715" s="16" t="s">
        <v>79</v>
      </c>
      <c r="H715">
        <v>267076.38</v>
      </c>
      <c r="I715">
        <v>239806.26</v>
      </c>
      <c r="J715">
        <v>1526</v>
      </c>
      <c r="K715">
        <v>1379</v>
      </c>
      <c r="L715">
        <v>164961.53</v>
      </c>
      <c r="M715">
        <v>6527.98</v>
      </c>
      <c r="N715">
        <v>2243963.7999999998</v>
      </c>
      <c r="O715">
        <v>14423</v>
      </c>
      <c r="P715">
        <v>15</v>
      </c>
      <c r="Q715">
        <v>18</v>
      </c>
      <c r="R715" s="25">
        <f>Clean_Data[[#This Row],[Revenue_EUR]]/Clean_Data[[#This Row],[Units_Sold]]</f>
        <v>175.01728702490172</v>
      </c>
      <c r="S715" s="19">
        <f>Clean_Data[[#This Row],[Gross_Profit_EUR]]/Clean_Data[[#This Row],[Revenue_EUR]]</f>
        <v>0.61765675422139543</v>
      </c>
      <c r="T715" s="19">
        <f>Clean_Data[[#This Row],[Revenue_EUR]]/Clean_Data[[#This Row],[Revenue_Target_EUR]]</f>
        <v>1.1137172982890438</v>
      </c>
      <c r="U715" s="19">
        <f>Clean_Data[[#This Row],[Revenue_EUR]]/Clean_Data[[#This Row],[Market_Revenue_EUR]]</f>
        <v>0.11901991467063774</v>
      </c>
      <c r="V715" s="19">
        <f>Clean_Data[[#This Row],[Returns_Units]]/Clean_Data[[#This Row],[Units_Sold]]</f>
        <v>1.1795543905635648E-2</v>
      </c>
      <c r="W715" s="21">
        <f>Clean_Data[[#This Row],[Revenue_EUR]]/Clean_Data[[#This Row],[Marketing_Spend_EUR]]</f>
        <v>40.912561006620734</v>
      </c>
    </row>
    <row r="716" spans="1:23">
      <c r="A716" s="17">
        <v>45170</v>
      </c>
      <c r="B716">
        <v>2023</v>
      </c>
      <c r="C716" s="16" t="s">
        <v>100</v>
      </c>
      <c r="D716" s="16" t="s">
        <v>88</v>
      </c>
      <c r="E716" s="16" t="s">
        <v>87</v>
      </c>
      <c r="F716" s="16" t="s">
        <v>82</v>
      </c>
      <c r="G716" s="16" t="s">
        <v>80</v>
      </c>
      <c r="H716">
        <v>59547.21</v>
      </c>
      <c r="I716">
        <v>53847.14</v>
      </c>
      <c r="J716">
        <v>425</v>
      </c>
      <c r="K716">
        <v>378</v>
      </c>
      <c r="L716">
        <v>37790.9</v>
      </c>
      <c r="M716">
        <v>3530.72</v>
      </c>
      <c r="N716">
        <v>719292.35</v>
      </c>
      <c r="O716">
        <v>5581</v>
      </c>
      <c r="P716">
        <v>3</v>
      </c>
      <c r="Q716">
        <v>8</v>
      </c>
      <c r="R716" s="25">
        <f>Clean_Data[[#This Row],[Revenue_EUR]]/Clean_Data[[#This Row],[Units_Sold]]</f>
        <v>140.11108235294117</v>
      </c>
      <c r="S716" s="19">
        <f>Clean_Data[[#This Row],[Gross_Profit_EUR]]/Clean_Data[[#This Row],[Revenue_EUR]]</f>
        <v>0.63463762617929542</v>
      </c>
      <c r="T716" s="19">
        <f>Clean_Data[[#This Row],[Revenue_EUR]]/Clean_Data[[#This Row],[Revenue_Target_EUR]]</f>
        <v>1.1058565041708808</v>
      </c>
      <c r="U716" s="19">
        <f>Clean_Data[[#This Row],[Revenue_EUR]]/Clean_Data[[#This Row],[Market_Revenue_EUR]]</f>
        <v>8.2785824150639162E-2</v>
      </c>
      <c r="V716" s="19">
        <f>Clean_Data[[#This Row],[Returns_Units]]/Clean_Data[[#This Row],[Units_Sold]]</f>
        <v>1.8823529411764704E-2</v>
      </c>
      <c r="W716" s="21">
        <f>Clean_Data[[#This Row],[Revenue_EUR]]/Clean_Data[[#This Row],[Marketing_Spend_EUR]]</f>
        <v>16.865458036887659</v>
      </c>
    </row>
    <row r="717" spans="1:23">
      <c r="A717" s="17">
        <v>45170</v>
      </c>
      <c r="B717">
        <v>2023</v>
      </c>
      <c r="C717" s="16" t="s">
        <v>100</v>
      </c>
      <c r="D717" s="16" t="s">
        <v>88</v>
      </c>
      <c r="E717" s="16" t="s">
        <v>87</v>
      </c>
      <c r="F717" s="16" t="s">
        <v>82</v>
      </c>
      <c r="G717" s="16" t="s">
        <v>81</v>
      </c>
      <c r="H717">
        <v>108457.47</v>
      </c>
      <c r="I717">
        <v>106371.44</v>
      </c>
      <c r="J717">
        <v>943</v>
      </c>
      <c r="K717">
        <v>923</v>
      </c>
      <c r="L717">
        <v>63734.28</v>
      </c>
      <c r="M717">
        <v>3540.37</v>
      </c>
      <c r="N717">
        <v>1012564.5</v>
      </c>
      <c r="O717">
        <v>9099</v>
      </c>
      <c r="P717">
        <v>6</v>
      </c>
      <c r="Q717">
        <v>17</v>
      </c>
      <c r="R717" s="25">
        <f>Clean_Data[[#This Row],[Revenue_EUR]]/Clean_Data[[#This Row],[Units_Sold]]</f>
        <v>115.01322375397667</v>
      </c>
      <c r="S717" s="19">
        <f>Clean_Data[[#This Row],[Gross_Profit_EUR]]/Clean_Data[[#This Row],[Revenue_EUR]]</f>
        <v>0.58764306414302303</v>
      </c>
      <c r="T717" s="19">
        <f>Clean_Data[[#This Row],[Revenue_EUR]]/Clean_Data[[#This Row],[Revenue_Target_EUR]]</f>
        <v>1.0196108090667946</v>
      </c>
      <c r="U717" s="19">
        <f>Clean_Data[[#This Row],[Revenue_EUR]]/Clean_Data[[#This Row],[Market_Revenue_EUR]]</f>
        <v>0.107111665479088</v>
      </c>
      <c r="V717" s="19">
        <f>Clean_Data[[#This Row],[Returns_Units]]/Clean_Data[[#This Row],[Units_Sold]]</f>
        <v>1.8027571580063628E-2</v>
      </c>
      <c r="W717" s="21">
        <f>Clean_Data[[#This Row],[Revenue_EUR]]/Clean_Data[[#This Row],[Marketing_Spend_EUR]]</f>
        <v>30.634501478659011</v>
      </c>
    </row>
    <row r="718" spans="1:23">
      <c r="A718" s="17">
        <v>45170</v>
      </c>
      <c r="B718">
        <v>2023</v>
      </c>
      <c r="C718" s="16" t="s">
        <v>100</v>
      </c>
      <c r="D718" s="16" t="s">
        <v>88</v>
      </c>
      <c r="E718" s="16" t="s">
        <v>87</v>
      </c>
      <c r="F718" s="16" t="s">
        <v>83</v>
      </c>
      <c r="G718" s="16" t="s">
        <v>78</v>
      </c>
      <c r="H718">
        <v>22499.06</v>
      </c>
      <c r="I718">
        <v>22166.65</v>
      </c>
      <c r="J718">
        <v>312</v>
      </c>
      <c r="K718">
        <v>313</v>
      </c>
      <c r="L718">
        <v>10755.22</v>
      </c>
      <c r="M718">
        <v>405.5</v>
      </c>
      <c r="N718">
        <v>316608.68</v>
      </c>
      <c r="O718">
        <v>4752</v>
      </c>
      <c r="P718">
        <v>1</v>
      </c>
      <c r="Q718">
        <v>9</v>
      </c>
      <c r="R718" s="25">
        <f>Clean_Data[[#This Row],[Revenue_EUR]]/Clean_Data[[#This Row],[Units_Sold]]</f>
        <v>72.112371794871805</v>
      </c>
      <c r="S718" s="19">
        <f>Clean_Data[[#This Row],[Gross_Profit_EUR]]/Clean_Data[[#This Row],[Revenue_EUR]]</f>
        <v>0.47802974879839416</v>
      </c>
      <c r="T718" s="19">
        <f>Clean_Data[[#This Row],[Revenue_EUR]]/Clean_Data[[#This Row],[Revenue_Target_EUR]]</f>
        <v>1.0149959511247753</v>
      </c>
      <c r="U718" s="19">
        <f>Clean_Data[[#This Row],[Revenue_EUR]]/Clean_Data[[#This Row],[Market_Revenue_EUR]]</f>
        <v>7.1062675855886201E-2</v>
      </c>
      <c r="V718" s="19">
        <f>Clean_Data[[#This Row],[Returns_Units]]/Clean_Data[[#This Row],[Units_Sold]]</f>
        <v>2.8846153846153848E-2</v>
      </c>
      <c r="W718" s="21">
        <f>Clean_Data[[#This Row],[Revenue_EUR]]/Clean_Data[[#This Row],[Marketing_Spend_EUR]]</f>
        <v>55.484734895191124</v>
      </c>
    </row>
    <row r="719" spans="1:23">
      <c r="A719" s="17">
        <v>45170</v>
      </c>
      <c r="B719">
        <v>2023</v>
      </c>
      <c r="C719" s="16" t="s">
        <v>100</v>
      </c>
      <c r="D719" s="16" t="s">
        <v>88</v>
      </c>
      <c r="E719" s="16" t="s">
        <v>87</v>
      </c>
      <c r="F719" s="16" t="s">
        <v>83</v>
      </c>
      <c r="G719" s="16" t="s">
        <v>79</v>
      </c>
      <c r="H719">
        <v>18126.14</v>
      </c>
      <c r="I719">
        <v>17055.490000000002</v>
      </c>
      <c r="J719">
        <v>104</v>
      </c>
      <c r="K719">
        <v>97</v>
      </c>
      <c r="L719">
        <v>10091.82</v>
      </c>
      <c r="M719">
        <v>464.95</v>
      </c>
      <c r="N719">
        <v>233378.72</v>
      </c>
      <c r="O719">
        <v>1463</v>
      </c>
      <c r="P719">
        <v>1</v>
      </c>
      <c r="Q719">
        <v>3</v>
      </c>
      <c r="R719" s="25">
        <f>Clean_Data[[#This Row],[Revenue_EUR]]/Clean_Data[[#This Row],[Units_Sold]]</f>
        <v>174.28980769230768</v>
      </c>
      <c r="S719" s="19">
        <f>Clean_Data[[#This Row],[Gross_Profit_EUR]]/Clean_Data[[#This Row],[Revenue_EUR]]</f>
        <v>0.55675505099265477</v>
      </c>
      <c r="T719" s="19">
        <f>Clean_Data[[#This Row],[Revenue_EUR]]/Clean_Data[[#This Row],[Revenue_Target_EUR]]</f>
        <v>1.0627745083841038</v>
      </c>
      <c r="U719" s="19">
        <f>Clean_Data[[#This Row],[Revenue_EUR]]/Clean_Data[[#This Row],[Market_Revenue_EUR]]</f>
        <v>7.7668349539323889E-2</v>
      </c>
      <c r="V719" s="19">
        <f>Clean_Data[[#This Row],[Returns_Units]]/Clean_Data[[#This Row],[Units_Sold]]</f>
        <v>2.8846153846153848E-2</v>
      </c>
      <c r="W719" s="21">
        <f>Clean_Data[[#This Row],[Revenue_EUR]]/Clean_Data[[#This Row],[Marketing_Spend_EUR]]</f>
        <v>38.985138186901814</v>
      </c>
    </row>
    <row r="720" spans="1:23">
      <c r="A720" s="17">
        <v>45170</v>
      </c>
      <c r="B720">
        <v>2023</v>
      </c>
      <c r="C720" s="16" t="s">
        <v>100</v>
      </c>
      <c r="D720" s="16" t="s">
        <v>88</v>
      </c>
      <c r="E720" s="16" t="s">
        <v>87</v>
      </c>
      <c r="F720" s="16" t="s">
        <v>83</v>
      </c>
      <c r="G720" s="16" t="s">
        <v>80</v>
      </c>
      <c r="H720">
        <v>4193.8599999999997</v>
      </c>
      <c r="I720">
        <v>3806.04</v>
      </c>
      <c r="J720">
        <v>30</v>
      </c>
      <c r="K720">
        <v>27</v>
      </c>
      <c r="L720">
        <v>2436.9899999999998</v>
      </c>
      <c r="M720">
        <v>252.33</v>
      </c>
      <c r="N720">
        <v>71043.520000000004</v>
      </c>
      <c r="O720">
        <v>529</v>
      </c>
      <c r="P720">
        <v>0</v>
      </c>
      <c r="Q720">
        <v>1</v>
      </c>
      <c r="R720" s="25">
        <f>Clean_Data[[#This Row],[Revenue_EUR]]/Clean_Data[[#This Row],[Units_Sold]]</f>
        <v>139.79533333333333</v>
      </c>
      <c r="S720" s="19">
        <f>Clean_Data[[#This Row],[Gross_Profit_EUR]]/Clean_Data[[#This Row],[Revenue_EUR]]</f>
        <v>0.58108520551472864</v>
      </c>
      <c r="T720" s="19">
        <f>Clean_Data[[#This Row],[Revenue_EUR]]/Clean_Data[[#This Row],[Revenue_Target_EUR]]</f>
        <v>1.1018959338314889</v>
      </c>
      <c r="U720" s="19">
        <f>Clean_Data[[#This Row],[Revenue_EUR]]/Clean_Data[[#This Row],[Market_Revenue_EUR]]</f>
        <v>5.9032266419231469E-2</v>
      </c>
      <c r="V720" s="19">
        <f>Clean_Data[[#This Row],[Returns_Units]]/Clean_Data[[#This Row],[Units_Sold]]</f>
        <v>3.3333333333333333E-2</v>
      </c>
      <c r="W720" s="21">
        <f>Clean_Data[[#This Row],[Revenue_EUR]]/Clean_Data[[#This Row],[Marketing_Spend_EUR]]</f>
        <v>16.620536598898266</v>
      </c>
    </row>
    <row r="721" spans="1:23">
      <c r="A721" s="17">
        <v>45170</v>
      </c>
      <c r="B721">
        <v>2023</v>
      </c>
      <c r="C721" s="16" t="s">
        <v>100</v>
      </c>
      <c r="D721" s="16" t="s">
        <v>88</v>
      </c>
      <c r="E721" s="16" t="s">
        <v>87</v>
      </c>
      <c r="F721" s="16" t="s">
        <v>83</v>
      </c>
      <c r="G721" s="16" t="s">
        <v>81</v>
      </c>
      <c r="H721">
        <v>8005.88</v>
      </c>
      <c r="I721">
        <v>7419.05</v>
      </c>
      <c r="J721">
        <v>70</v>
      </c>
      <c r="K721">
        <v>65</v>
      </c>
      <c r="L721">
        <v>4256.93</v>
      </c>
      <c r="M721">
        <v>228.68</v>
      </c>
      <c r="N721">
        <v>108657.1</v>
      </c>
      <c r="O721">
        <v>1025</v>
      </c>
      <c r="P721">
        <v>0</v>
      </c>
      <c r="Q721">
        <v>1</v>
      </c>
      <c r="R721" s="25">
        <f>Clean_Data[[#This Row],[Revenue_EUR]]/Clean_Data[[#This Row],[Units_Sold]]</f>
        <v>114.36971428571428</v>
      </c>
      <c r="S721" s="19">
        <f>Clean_Data[[#This Row],[Gross_Profit_EUR]]/Clean_Data[[#This Row],[Revenue_EUR]]</f>
        <v>0.53172543180762144</v>
      </c>
      <c r="T721" s="19">
        <f>Clean_Data[[#This Row],[Revenue_EUR]]/Clean_Data[[#This Row],[Revenue_Target_EUR]]</f>
        <v>1.0790977281457867</v>
      </c>
      <c r="U721" s="19">
        <f>Clean_Data[[#This Row],[Revenue_EUR]]/Clean_Data[[#This Row],[Market_Revenue_EUR]]</f>
        <v>7.3680228903587525E-2</v>
      </c>
      <c r="V721" s="19">
        <f>Clean_Data[[#This Row],[Returns_Units]]/Clean_Data[[#This Row],[Units_Sold]]</f>
        <v>1.4285714285714285E-2</v>
      </c>
      <c r="W721" s="21">
        <f>Clean_Data[[#This Row],[Revenue_EUR]]/Clean_Data[[#This Row],[Marketing_Spend_EUR]]</f>
        <v>35.00909567955221</v>
      </c>
    </row>
    <row r="722" spans="1:23">
      <c r="A722" s="17">
        <v>45170</v>
      </c>
      <c r="B722">
        <v>2023</v>
      </c>
      <c r="C722" s="16" t="s">
        <v>100</v>
      </c>
      <c r="D722" s="16" t="s">
        <v>89</v>
      </c>
      <c r="E722" s="16" t="s">
        <v>85</v>
      </c>
      <c r="F722" s="16" t="s">
        <v>77</v>
      </c>
      <c r="G722" s="16" t="s">
        <v>78</v>
      </c>
      <c r="H722">
        <v>254690</v>
      </c>
      <c r="I722">
        <v>247971.3</v>
      </c>
      <c r="J722">
        <v>3537</v>
      </c>
      <c r="K722">
        <v>3493</v>
      </c>
      <c r="L722">
        <v>144942.35999999999</v>
      </c>
      <c r="M722">
        <v>4936.82</v>
      </c>
      <c r="N722">
        <v>1719108.21</v>
      </c>
      <c r="O722">
        <v>25329</v>
      </c>
      <c r="P722">
        <v>14</v>
      </c>
      <c r="Q722">
        <v>60</v>
      </c>
      <c r="R722" s="25">
        <f>Clean_Data[[#This Row],[Revenue_EUR]]/Clean_Data[[#This Row],[Units_Sold]]</f>
        <v>72.007350862312691</v>
      </c>
      <c r="S722" s="19">
        <f>Clean_Data[[#This Row],[Gross_Profit_EUR]]/Clean_Data[[#This Row],[Revenue_EUR]]</f>
        <v>0.56909325061839877</v>
      </c>
      <c r="T722" s="19">
        <f>Clean_Data[[#This Row],[Revenue_EUR]]/Clean_Data[[#This Row],[Revenue_Target_EUR]]</f>
        <v>1.0270946678103474</v>
      </c>
      <c r="U722" s="19">
        <f>Clean_Data[[#This Row],[Revenue_EUR]]/Clean_Data[[#This Row],[Market_Revenue_EUR]]</f>
        <v>0.14815239582853251</v>
      </c>
      <c r="V722" s="19">
        <f>Clean_Data[[#This Row],[Returns_Units]]/Clean_Data[[#This Row],[Units_Sold]]</f>
        <v>1.6963528413910092E-2</v>
      </c>
      <c r="W722" s="21">
        <f>Clean_Data[[#This Row],[Revenue_EUR]]/Clean_Data[[#This Row],[Marketing_Spend_EUR]]</f>
        <v>51.589889848120855</v>
      </c>
    </row>
    <row r="723" spans="1:23">
      <c r="A723" s="17">
        <v>45170</v>
      </c>
      <c r="B723">
        <v>2023</v>
      </c>
      <c r="C723" s="16" t="s">
        <v>100</v>
      </c>
      <c r="D723" s="16" t="s">
        <v>89</v>
      </c>
      <c r="E723" s="16" t="s">
        <v>85</v>
      </c>
      <c r="F723" s="16" t="s">
        <v>77</v>
      </c>
      <c r="G723" s="16" t="s">
        <v>79</v>
      </c>
      <c r="H723">
        <v>257282.11</v>
      </c>
      <c r="I723">
        <v>255833.05</v>
      </c>
      <c r="J723">
        <v>1470</v>
      </c>
      <c r="K723">
        <v>1478</v>
      </c>
      <c r="L723">
        <v>167045.32999999999</v>
      </c>
      <c r="M723">
        <v>6690.96</v>
      </c>
      <c r="N723">
        <v>1431110.95</v>
      </c>
      <c r="O723">
        <v>9200</v>
      </c>
      <c r="P723">
        <v>12</v>
      </c>
      <c r="Q723">
        <v>17</v>
      </c>
      <c r="R723" s="25">
        <f>Clean_Data[[#This Row],[Revenue_EUR]]/Clean_Data[[#This Row],[Units_Sold]]</f>
        <v>175.02184353741495</v>
      </c>
      <c r="S723" s="19">
        <f>Clean_Data[[#This Row],[Gross_Profit_EUR]]/Clean_Data[[#This Row],[Revenue_EUR]]</f>
        <v>0.649269123298157</v>
      </c>
      <c r="T723" s="19">
        <f>Clean_Data[[#This Row],[Revenue_EUR]]/Clean_Data[[#This Row],[Revenue_Target_EUR]]</f>
        <v>1.0056640844488232</v>
      </c>
      <c r="U723" s="19">
        <f>Clean_Data[[#This Row],[Revenue_EUR]]/Clean_Data[[#This Row],[Market_Revenue_EUR]]</f>
        <v>0.17977789213338072</v>
      </c>
      <c r="V723" s="19">
        <f>Clean_Data[[#This Row],[Returns_Units]]/Clean_Data[[#This Row],[Units_Sold]]</f>
        <v>1.1564625850340135E-2</v>
      </c>
      <c r="W723" s="21">
        <f>Clean_Data[[#This Row],[Revenue_EUR]]/Clean_Data[[#This Row],[Marketing_Spend_EUR]]</f>
        <v>38.452196695242534</v>
      </c>
    </row>
    <row r="724" spans="1:23">
      <c r="A724" s="17">
        <v>45170</v>
      </c>
      <c r="B724">
        <v>2023</v>
      </c>
      <c r="C724" s="16" t="s">
        <v>100</v>
      </c>
      <c r="D724" s="16" t="s">
        <v>89</v>
      </c>
      <c r="E724" s="16" t="s">
        <v>85</v>
      </c>
      <c r="F724" s="16" t="s">
        <v>77</v>
      </c>
      <c r="G724" s="16" t="s">
        <v>80</v>
      </c>
      <c r="H724">
        <v>55860.63</v>
      </c>
      <c r="I724">
        <v>51656.22</v>
      </c>
      <c r="J724">
        <v>399</v>
      </c>
      <c r="K724">
        <v>367</v>
      </c>
      <c r="L724">
        <v>37902.58</v>
      </c>
      <c r="M724">
        <v>3206.65</v>
      </c>
      <c r="N724">
        <v>415562.12</v>
      </c>
      <c r="O724">
        <v>3328</v>
      </c>
      <c r="P724">
        <v>3</v>
      </c>
      <c r="Q724">
        <v>7</v>
      </c>
      <c r="R724" s="25">
        <f>Clean_Data[[#This Row],[Revenue_EUR]]/Clean_Data[[#This Row],[Units_Sold]]</f>
        <v>140.00157894736842</v>
      </c>
      <c r="S724" s="19">
        <f>Clean_Data[[#This Row],[Gross_Profit_EUR]]/Clean_Data[[#This Row],[Revenue_EUR]]</f>
        <v>0.67852045349291623</v>
      </c>
      <c r="T724" s="19">
        <f>Clean_Data[[#This Row],[Revenue_EUR]]/Clean_Data[[#This Row],[Revenue_Target_EUR]]</f>
        <v>1.0813921343838167</v>
      </c>
      <c r="U724" s="19">
        <f>Clean_Data[[#This Row],[Revenue_EUR]]/Clean_Data[[#This Row],[Market_Revenue_EUR]]</f>
        <v>0.1344218525018594</v>
      </c>
      <c r="V724" s="19">
        <f>Clean_Data[[#This Row],[Returns_Units]]/Clean_Data[[#This Row],[Units_Sold]]</f>
        <v>1.7543859649122806E-2</v>
      </c>
      <c r="W724" s="21">
        <f>Clean_Data[[#This Row],[Revenue_EUR]]/Clean_Data[[#This Row],[Marketing_Spend_EUR]]</f>
        <v>17.420245427471034</v>
      </c>
    </row>
    <row r="725" spans="1:23">
      <c r="A725" s="17">
        <v>45170</v>
      </c>
      <c r="B725">
        <v>2023</v>
      </c>
      <c r="C725" s="16" t="s">
        <v>100</v>
      </c>
      <c r="D725" s="16" t="s">
        <v>89</v>
      </c>
      <c r="E725" s="16" t="s">
        <v>85</v>
      </c>
      <c r="F725" s="16" t="s">
        <v>77</v>
      </c>
      <c r="G725" s="16" t="s">
        <v>81</v>
      </c>
      <c r="H725">
        <v>94451.79</v>
      </c>
      <c r="I725">
        <v>91344.31</v>
      </c>
      <c r="J725">
        <v>821</v>
      </c>
      <c r="K725">
        <v>790</v>
      </c>
      <c r="L725">
        <v>59577.87</v>
      </c>
      <c r="M725">
        <v>2993.44</v>
      </c>
      <c r="N725">
        <v>640763.61</v>
      </c>
      <c r="O725">
        <v>5927</v>
      </c>
      <c r="P725">
        <v>4</v>
      </c>
      <c r="Q725">
        <v>16</v>
      </c>
      <c r="R725" s="25">
        <f>Clean_Data[[#This Row],[Revenue_EUR]]/Clean_Data[[#This Row],[Units_Sold]]</f>
        <v>115.04481120584651</v>
      </c>
      <c r="S725" s="19">
        <f>Clean_Data[[#This Row],[Gross_Profit_EUR]]/Clean_Data[[#This Row],[Revenue_EUR]]</f>
        <v>0.63077544639439875</v>
      </c>
      <c r="T725" s="19">
        <f>Clean_Data[[#This Row],[Revenue_EUR]]/Clean_Data[[#This Row],[Revenue_Target_EUR]]</f>
        <v>1.0340194151118991</v>
      </c>
      <c r="U725" s="19">
        <f>Clean_Data[[#This Row],[Revenue_EUR]]/Clean_Data[[#This Row],[Market_Revenue_EUR]]</f>
        <v>0.14740504692518352</v>
      </c>
      <c r="V725" s="19">
        <f>Clean_Data[[#This Row],[Returns_Units]]/Clean_Data[[#This Row],[Units_Sold]]</f>
        <v>1.9488428745432398E-2</v>
      </c>
      <c r="W725" s="21">
        <f>Clean_Data[[#This Row],[Revenue_EUR]]/Clean_Data[[#This Row],[Marketing_Spend_EUR]]</f>
        <v>31.552925730931634</v>
      </c>
    </row>
    <row r="726" spans="1:23">
      <c r="A726" s="17">
        <v>45170</v>
      </c>
      <c r="B726">
        <v>2023</v>
      </c>
      <c r="C726" s="16" t="s">
        <v>100</v>
      </c>
      <c r="D726" s="16" t="s">
        <v>89</v>
      </c>
      <c r="E726" s="16" t="s">
        <v>85</v>
      </c>
      <c r="F726" s="16" t="s">
        <v>82</v>
      </c>
      <c r="G726" s="16" t="s">
        <v>78</v>
      </c>
      <c r="H726">
        <v>217013.84</v>
      </c>
      <c r="I726">
        <v>218051.46</v>
      </c>
      <c r="J726">
        <v>3014</v>
      </c>
      <c r="K726">
        <v>2999</v>
      </c>
      <c r="L726">
        <v>114276.09</v>
      </c>
      <c r="M726">
        <v>3842.45</v>
      </c>
      <c r="N726">
        <v>1650495.31</v>
      </c>
      <c r="O726">
        <v>24341</v>
      </c>
      <c r="P726">
        <v>9</v>
      </c>
      <c r="Q726">
        <v>35</v>
      </c>
      <c r="R726" s="25">
        <f>Clean_Data[[#This Row],[Revenue_EUR]]/Clean_Data[[#This Row],[Units_Sold]]</f>
        <v>72.001937624419369</v>
      </c>
      <c r="S726" s="19">
        <f>Clean_Data[[#This Row],[Gross_Profit_EUR]]/Clean_Data[[#This Row],[Revenue_EUR]]</f>
        <v>0.5265843413489204</v>
      </c>
      <c r="T726" s="19">
        <f>Clean_Data[[#This Row],[Revenue_EUR]]/Clean_Data[[#This Row],[Revenue_Target_EUR]]</f>
        <v>0.99524139852124816</v>
      </c>
      <c r="U726" s="19">
        <f>Clean_Data[[#This Row],[Revenue_EUR]]/Clean_Data[[#This Row],[Market_Revenue_EUR]]</f>
        <v>0.13148406947003077</v>
      </c>
      <c r="V726" s="19">
        <f>Clean_Data[[#This Row],[Returns_Units]]/Clean_Data[[#This Row],[Units_Sold]]</f>
        <v>1.1612475116124751E-2</v>
      </c>
      <c r="W726" s="21">
        <f>Clean_Data[[#This Row],[Revenue_EUR]]/Clean_Data[[#This Row],[Marketing_Spend_EUR]]</f>
        <v>56.477986701193252</v>
      </c>
    </row>
    <row r="727" spans="1:23">
      <c r="A727" s="17">
        <v>45170</v>
      </c>
      <c r="B727">
        <v>2023</v>
      </c>
      <c r="C727" s="16" t="s">
        <v>100</v>
      </c>
      <c r="D727" s="16" t="s">
        <v>89</v>
      </c>
      <c r="E727" s="16" t="s">
        <v>85</v>
      </c>
      <c r="F727" s="16" t="s">
        <v>82</v>
      </c>
      <c r="G727" s="16" t="s">
        <v>79</v>
      </c>
      <c r="H727">
        <v>205399.57</v>
      </c>
      <c r="I727">
        <v>201580.6</v>
      </c>
      <c r="J727">
        <v>1174</v>
      </c>
      <c r="K727">
        <v>1167</v>
      </c>
      <c r="L727">
        <v>126213.55</v>
      </c>
      <c r="M727">
        <v>5092.0200000000004</v>
      </c>
      <c r="N727">
        <v>1288048.1000000001</v>
      </c>
      <c r="O727">
        <v>7758</v>
      </c>
      <c r="P727">
        <v>9</v>
      </c>
      <c r="Q727">
        <v>21</v>
      </c>
      <c r="R727" s="25">
        <f>Clean_Data[[#This Row],[Revenue_EUR]]/Clean_Data[[#This Row],[Units_Sold]]</f>
        <v>174.95704429301534</v>
      </c>
      <c r="S727" s="19">
        <f>Clean_Data[[#This Row],[Gross_Profit_EUR]]/Clean_Data[[#This Row],[Revenue_EUR]]</f>
        <v>0.61447816078680206</v>
      </c>
      <c r="T727" s="19">
        <f>Clean_Data[[#This Row],[Revenue_EUR]]/Clean_Data[[#This Row],[Revenue_Target_EUR]]</f>
        <v>1.0189451266639746</v>
      </c>
      <c r="U727" s="19">
        <f>Clean_Data[[#This Row],[Revenue_EUR]]/Clean_Data[[#This Row],[Market_Revenue_EUR]]</f>
        <v>0.15946576063424961</v>
      </c>
      <c r="V727" s="19">
        <f>Clean_Data[[#This Row],[Returns_Units]]/Clean_Data[[#This Row],[Units_Sold]]</f>
        <v>1.7887563884156729E-2</v>
      </c>
      <c r="W727" s="21">
        <f>Clean_Data[[#This Row],[Revenue_EUR]]/Clean_Data[[#This Row],[Marketing_Spend_EUR]]</f>
        <v>40.337541879254204</v>
      </c>
    </row>
    <row r="728" spans="1:23">
      <c r="A728" s="17">
        <v>45170</v>
      </c>
      <c r="B728">
        <v>2023</v>
      </c>
      <c r="C728" s="16" t="s">
        <v>100</v>
      </c>
      <c r="D728" s="16" t="s">
        <v>89</v>
      </c>
      <c r="E728" s="16" t="s">
        <v>85</v>
      </c>
      <c r="F728" s="16" t="s">
        <v>82</v>
      </c>
      <c r="G728" s="16" t="s">
        <v>80</v>
      </c>
      <c r="H728">
        <v>47879.27</v>
      </c>
      <c r="I728">
        <v>45191.519999999997</v>
      </c>
      <c r="J728">
        <v>342</v>
      </c>
      <c r="K728">
        <v>323</v>
      </c>
      <c r="L728">
        <v>30869.42</v>
      </c>
      <c r="M728">
        <v>2504.9699999999998</v>
      </c>
      <c r="N728">
        <v>384451.28</v>
      </c>
      <c r="O728">
        <v>2829</v>
      </c>
      <c r="P728">
        <v>2</v>
      </c>
      <c r="Q728">
        <v>4</v>
      </c>
      <c r="R728" s="25">
        <f>Clean_Data[[#This Row],[Revenue_EUR]]/Clean_Data[[#This Row],[Units_Sold]]</f>
        <v>139.99786549707602</v>
      </c>
      <c r="S728" s="19">
        <f>Clean_Data[[#This Row],[Gross_Profit_EUR]]/Clean_Data[[#This Row],[Revenue_EUR]]</f>
        <v>0.64473455840074423</v>
      </c>
      <c r="T728" s="19">
        <f>Clean_Data[[#This Row],[Revenue_EUR]]/Clean_Data[[#This Row],[Revenue_Target_EUR]]</f>
        <v>1.0594746536518356</v>
      </c>
      <c r="U728" s="19">
        <f>Clean_Data[[#This Row],[Revenue_EUR]]/Clean_Data[[#This Row],[Market_Revenue_EUR]]</f>
        <v>0.12453923940635597</v>
      </c>
      <c r="V728" s="19">
        <f>Clean_Data[[#This Row],[Returns_Units]]/Clean_Data[[#This Row],[Units_Sold]]</f>
        <v>1.1695906432748537E-2</v>
      </c>
      <c r="W728" s="21">
        <f>Clean_Data[[#This Row],[Revenue_EUR]]/Clean_Data[[#This Row],[Marketing_Spend_EUR]]</f>
        <v>19.113709944630077</v>
      </c>
    </row>
    <row r="729" spans="1:23">
      <c r="A729" s="17">
        <v>45170</v>
      </c>
      <c r="B729">
        <v>2023</v>
      </c>
      <c r="C729" s="16" t="s">
        <v>100</v>
      </c>
      <c r="D729" s="16" t="s">
        <v>89</v>
      </c>
      <c r="E729" s="16" t="s">
        <v>85</v>
      </c>
      <c r="F729" s="16" t="s">
        <v>82</v>
      </c>
      <c r="G729" s="16" t="s">
        <v>81</v>
      </c>
      <c r="H729">
        <v>90485.15</v>
      </c>
      <c r="I729">
        <v>90772.62</v>
      </c>
      <c r="J729">
        <v>787</v>
      </c>
      <c r="K729">
        <v>797</v>
      </c>
      <c r="L729">
        <v>53400.49</v>
      </c>
      <c r="M729">
        <v>2767.89</v>
      </c>
      <c r="N729">
        <v>589532.1</v>
      </c>
      <c r="O729">
        <v>5632</v>
      </c>
      <c r="P729">
        <v>4</v>
      </c>
      <c r="Q729">
        <v>13</v>
      </c>
      <c r="R729" s="25">
        <f>Clean_Data[[#This Row],[Revenue_EUR]]/Clean_Data[[#This Row],[Units_Sold]]</f>
        <v>114.97477763659465</v>
      </c>
      <c r="S729" s="19">
        <f>Clean_Data[[#This Row],[Gross_Profit_EUR]]/Clean_Data[[#This Row],[Revenue_EUR]]</f>
        <v>0.59015750098220543</v>
      </c>
      <c r="T729" s="19">
        <f>Clean_Data[[#This Row],[Revenue_EUR]]/Clean_Data[[#This Row],[Revenue_Target_EUR]]</f>
        <v>0.99683307587684478</v>
      </c>
      <c r="U729" s="19">
        <f>Clean_Data[[#This Row],[Revenue_EUR]]/Clean_Data[[#This Row],[Market_Revenue_EUR]]</f>
        <v>0.15348638352347566</v>
      </c>
      <c r="V729" s="19">
        <f>Clean_Data[[#This Row],[Returns_Units]]/Clean_Data[[#This Row],[Units_Sold]]</f>
        <v>1.6518424396442185E-2</v>
      </c>
      <c r="W729" s="21">
        <f>Clean_Data[[#This Row],[Revenue_EUR]]/Clean_Data[[#This Row],[Marketing_Spend_EUR]]</f>
        <v>32.69102095820282</v>
      </c>
    </row>
    <row r="730" spans="1:23">
      <c r="A730" s="17">
        <v>45170</v>
      </c>
      <c r="B730">
        <v>2023</v>
      </c>
      <c r="C730" s="16" t="s">
        <v>100</v>
      </c>
      <c r="D730" s="16" t="s">
        <v>89</v>
      </c>
      <c r="E730" s="16" t="s">
        <v>85</v>
      </c>
      <c r="F730" s="16" t="s">
        <v>83</v>
      </c>
      <c r="G730" s="16" t="s">
        <v>78</v>
      </c>
      <c r="H730">
        <v>20922.810000000001</v>
      </c>
      <c r="I730">
        <v>21977.84</v>
      </c>
      <c r="J730">
        <v>291</v>
      </c>
      <c r="K730">
        <v>311</v>
      </c>
      <c r="L730">
        <v>10082.129999999999</v>
      </c>
      <c r="M730">
        <v>381.1</v>
      </c>
      <c r="N730">
        <v>218642.45</v>
      </c>
      <c r="O730">
        <v>3138</v>
      </c>
      <c r="P730">
        <v>1</v>
      </c>
      <c r="Q730">
        <v>9</v>
      </c>
      <c r="R730" s="25">
        <f>Clean_Data[[#This Row],[Revenue_EUR]]/Clean_Data[[#This Row],[Units_Sold]]</f>
        <v>71.899690721649492</v>
      </c>
      <c r="S730" s="19">
        <f>Clean_Data[[#This Row],[Gross_Profit_EUR]]/Clean_Data[[#This Row],[Revenue_EUR]]</f>
        <v>0.48187265477247077</v>
      </c>
      <c r="T730" s="19">
        <f>Clean_Data[[#This Row],[Revenue_EUR]]/Clean_Data[[#This Row],[Revenue_Target_EUR]]</f>
        <v>0.95199573752470679</v>
      </c>
      <c r="U730" s="19">
        <f>Clean_Data[[#This Row],[Revenue_EUR]]/Clean_Data[[#This Row],[Market_Revenue_EUR]]</f>
        <v>9.5694180155774869E-2</v>
      </c>
      <c r="V730" s="19">
        <f>Clean_Data[[#This Row],[Returns_Units]]/Clean_Data[[#This Row],[Units_Sold]]</f>
        <v>3.0927835051546393E-2</v>
      </c>
      <c r="W730" s="21">
        <f>Clean_Data[[#This Row],[Revenue_EUR]]/Clean_Data[[#This Row],[Marketing_Spend_EUR]]</f>
        <v>54.901102072946735</v>
      </c>
    </row>
    <row r="731" spans="1:23">
      <c r="A731" s="17">
        <v>45170</v>
      </c>
      <c r="B731">
        <v>2023</v>
      </c>
      <c r="C731" s="16" t="s">
        <v>100</v>
      </c>
      <c r="D731" s="16" t="s">
        <v>89</v>
      </c>
      <c r="E731" s="16" t="s">
        <v>85</v>
      </c>
      <c r="F731" s="16" t="s">
        <v>83</v>
      </c>
      <c r="G731" s="16" t="s">
        <v>79</v>
      </c>
      <c r="H731">
        <v>19182.88</v>
      </c>
      <c r="I731">
        <v>18812.47</v>
      </c>
      <c r="J731">
        <v>110</v>
      </c>
      <c r="K731">
        <v>108</v>
      </c>
      <c r="L731">
        <v>10644.69</v>
      </c>
      <c r="M731">
        <v>445.22</v>
      </c>
      <c r="N731">
        <v>168148.4</v>
      </c>
      <c r="O731">
        <v>997</v>
      </c>
      <c r="P731">
        <v>1</v>
      </c>
      <c r="Q731">
        <v>3</v>
      </c>
      <c r="R731" s="25">
        <f>Clean_Data[[#This Row],[Revenue_EUR]]/Clean_Data[[#This Row],[Units_Sold]]</f>
        <v>174.38981818181819</v>
      </c>
      <c r="S731" s="19">
        <f>Clean_Data[[#This Row],[Gross_Profit_EUR]]/Clean_Data[[#This Row],[Revenue_EUR]]</f>
        <v>0.55490572844119335</v>
      </c>
      <c r="T731" s="19">
        <f>Clean_Data[[#This Row],[Revenue_EUR]]/Clean_Data[[#This Row],[Revenue_Target_EUR]]</f>
        <v>1.0196895995050093</v>
      </c>
      <c r="U731" s="19">
        <f>Clean_Data[[#This Row],[Revenue_EUR]]/Clean_Data[[#This Row],[Market_Revenue_EUR]]</f>
        <v>0.11408303617518811</v>
      </c>
      <c r="V731" s="19">
        <f>Clean_Data[[#This Row],[Returns_Units]]/Clean_Data[[#This Row],[Units_Sold]]</f>
        <v>2.7272727272727271E-2</v>
      </c>
      <c r="W731" s="21">
        <f>Clean_Data[[#This Row],[Revenue_EUR]]/Clean_Data[[#This Row],[Marketing_Spend_EUR]]</f>
        <v>43.086294416243653</v>
      </c>
    </row>
    <row r="732" spans="1:23">
      <c r="A732" s="17">
        <v>45170</v>
      </c>
      <c r="B732">
        <v>2023</v>
      </c>
      <c r="C732" s="16" t="s">
        <v>100</v>
      </c>
      <c r="D732" s="16" t="s">
        <v>89</v>
      </c>
      <c r="E732" s="16" t="s">
        <v>85</v>
      </c>
      <c r="F732" s="16" t="s">
        <v>83</v>
      </c>
      <c r="G732" s="16" t="s">
        <v>80</v>
      </c>
      <c r="H732">
        <v>4923.32</v>
      </c>
      <c r="I732">
        <v>4751.5</v>
      </c>
      <c r="J732">
        <v>35</v>
      </c>
      <c r="K732">
        <v>33</v>
      </c>
      <c r="L732">
        <v>2840.84</v>
      </c>
      <c r="M732">
        <v>291.2</v>
      </c>
      <c r="N732">
        <v>53540.86</v>
      </c>
      <c r="O732">
        <v>395</v>
      </c>
      <c r="P732">
        <v>0</v>
      </c>
      <c r="Q732">
        <v>1</v>
      </c>
      <c r="R732" s="25">
        <f>Clean_Data[[#This Row],[Revenue_EUR]]/Clean_Data[[#This Row],[Units_Sold]]</f>
        <v>140.66628571428569</v>
      </c>
      <c r="S732" s="19">
        <f>Clean_Data[[#This Row],[Gross_Profit_EUR]]/Clean_Data[[#This Row],[Revenue_EUR]]</f>
        <v>0.57701713477897032</v>
      </c>
      <c r="T732" s="19">
        <f>Clean_Data[[#This Row],[Revenue_EUR]]/Clean_Data[[#This Row],[Revenue_Target_EUR]]</f>
        <v>1.0361612122487636</v>
      </c>
      <c r="U732" s="19">
        <f>Clean_Data[[#This Row],[Revenue_EUR]]/Clean_Data[[#This Row],[Market_Revenue_EUR]]</f>
        <v>9.195444376500489E-2</v>
      </c>
      <c r="V732" s="19">
        <f>Clean_Data[[#This Row],[Returns_Units]]/Clean_Data[[#This Row],[Units_Sold]]</f>
        <v>2.8571428571428571E-2</v>
      </c>
      <c r="W732" s="21">
        <f>Clean_Data[[#This Row],[Revenue_EUR]]/Clean_Data[[#This Row],[Marketing_Spend_EUR]]</f>
        <v>16.907005494505494</v>
      </c>
    </row>
    <row r="733" spans="1:23">
      <c r="A733" s="17">
        <v>45170</v>
      </c>
      <c r="B733">
        <v>2023</v>
      </c>
      <c r="C733" s="16" t="s">
        <v>100</v>
      </c>
      <c r="D733" s="16" t="s">
        <v>89</v>
      </c>
      <c r="E733" s="16" t="s">
        <v>85</v>
      </c>
      <c r="F733" s="16" t="s">
        <v>83</v>
      </c>
      <c r="G733" s="16" t="s">
        <v>81</v>
      </c>
      <c r="H733">
        <v>8628.25</v>
      </c>
      <c r="I733">
        <v>8470.49</v>
      </c>
      <c r="J733">
        <v>75</v>
      </c>
      <c r="K733">
        <v>75</v>
      </c>
      <c r="L733">
        <v>4591.75</v>
      </c>
      <c r="M733">
        <v>240.79</v>
      </c>
      <c r="N733">
        <v>77587.92</v>
      </c>
      <c r="O733">
        <v>754</v>
      </c>
      <c r="P733">
        <v>0</v>
      </c>
      <c r="Q733">
        <v>1</v>
      </c>
      <c r="R733" s="25">
        <f>Clean_Data[[#This Row],[Revenue_EUR]]/Clean_Data[[#This Row],[Units_Sold]]</f>
        <v>115.04333333333334</v>
      </c>
      <c r="S733" s="19">
        <f>Clean_Data[[#This Row],[Gross_Profit_EUR]]/Clean_Data[[#This Row],[Revenue_EUR]]</f>
        <v>0.53217628140121109</v>
      </c>
      <c r="T733" s="19">
        <f>Clean_Data[[#This Row],[Revenue_EUR]]/Clean_Data[[#This Row],[Revenue_Target_EUR]]</f>
        <v>1.0186246604387703</v>
      </c>
      <c r="U733" s="19">
        <f>Clean_Data[[#This Row],[Revenue_EUR]]/Clean_Data[[#This Row],[Market_Revenue_EUR]]</f>
        <v>0.1112061001248648</v>
      </c>
      <c r="V733" s="19">
        <f>Clean_Data[[#This Row],[Returns_Units]]/Clean_Data[[#This Row],[Units_Sold]]</f>
        <v>1.3333333333333334E-2</v>
      </c>
      <c r="W733" s="21">
        <f>Clean_Data[[#This Row],[Revenue_EUR]]/Clean_Data[[#This Row],[Marketing_Spend_EUR]]</f>
        <v>35.833091075210767</v>
      </c>
    </row>
    <row r="734" spans="1:23">
      <c r="A734" s="17">
        <v>45170</v>
      </c>
      <c r="B734">
        <v>2023</v>
      </c>
      <c r="C734" s="16" t="s">
        <v>100</v>
      </c>
      <c r="D734" s="16" t="s">
        <v>90</v>
      </c>
      <c r="E734" s="16" t="s">
        <v>91</v>
      </c>
      <c r="F734" s="16" t="s">
        <v>77</v>
      </c>
      <c r="G734" s="16" t="s">
        <v>78</v>
      </c>
      <c r="H734">
        <v>181819.26</v>
      </c>
      <c r="I734">
        <v>175531.81</v>
      </c>
      <c r="J734">
        <v>2525</v>
      </c>
      <c r="K734">
        <v>2428</v>
      </c>
      <c r="L734">
        <v>101375.2</v>
      </c>
      <c r="M734">
        <v>3407.56</v>
      </c>
      <c r="N734">
        <v>2157347.4</v>
      </c>
      <c r="O734">
        <v>32723</v>
      </c>
      <c r="P734">
        <v>10</v>
      </c>
      <c r="Q734">
        <v>22</v>
      </c>
      <c r="R734" s="25">
        <f>Clean_Data[[#This Row],[Revenue_EUR]]/Clean_Data[[#This Row],[Units_Sold]]</f>
        <v>72.007627722772284</v>
      </c>
      <c r="S734" s="19">
        <f>Clean_Data[[#This Row],[Gross_Profit_EUR]]/Clean_Data[[#This Row],[Revenue_EUR]]</f>
        <v>0.55756029366745852</v>
      </c>
      <c r="T734" s="19">
        <f>Clean_Data[[#This Row],[Revenue_EUR]]/Clean_Data[[#This Row],[Revenue_Target_EUR]]</f>
        <v>1.0358194335260373</v>
      </c>
      <c r="U734" s="19">
        <f>Clean_Data[[#This Row],[Revenue_EUR]]/Clean_Data[[#This Row],[Market_Revenue_EUR]]</f>
        <v>8.4279082729095928E-2</v>
      </c>
      <c r="V734" s="19">
        <f>Clean_Data[[#This Row],[Returns_Units]]/Clean_Data[[#This Row],[Units_Sold]]</f>
        <v>8.7128712871287137E-3</v>
      </c>
      <c r="W734" s="21">
        <f>Clean_Data[[#This Row],[Revenue_EUR]]/Clean_Data[[#This Row],[Marketing_Spend_EUR]]</f>
        <v>53.357610724389303</v>
      </c>
    </row>
    <row r="735" spans="1:23">
      <c r="A735" s="17">
        <v>45170</v>
      </c>
      <c r="B735">
        <v>2023</v>
      </c>
      <c r="C735" s="16" t="s">
        <v>100</v>
      </c>
      <c r="D735" s="16" t="s">
        <v>90</v>
      </c>
      <c r="E735" s="16" t="s">
        <v>91</v>
      </c>
      <c r="F735" s="16" t="s">
        <v>77</v>
      </c>
      <c r="G735" s="16" t="s">
        <v>79</v>
      </c>
      <c r="H735">
        <v>188318.53</v>
      </c>
      <c r="I735">
        <v>170124.71</v>
      </c>
      <c r="J735">
        <v>1076</v>
      </c>
      <c r="K735">
        <v>966</v>
      </c>
      <c r="L735">
        <v>123360.35</v>
      </c>
      <c r="M735">
        <v>5033.6000000000004</v>
      </c>
      <c r="N735">
        <v>1761471.44</v>
      </c>
      <c r="O735">
        <v>11208</v>
      </c>
      <c r="P735">
        <v>7</v>
      </c>
      <c r="Q735">
        <v>22</v>
      </c>
      <c r="R735" s="25">
        <f>Clean_Data[[#This Row],[Revenue_EUR]]/Clean_Data[[#This Row],[Units_Sold]]</f>
        <v>175.01722118959108</v>
      </c>
      <c r="S735" s="19">
        <f>Clean_Data[[#This Row],[Gross_Profit_EUR]]/Clean_Data[[#This Row],[Revenue_EUR]]</f>
        <v>0.65506219701268908</v>
      </c>
      <c r="T735" s="19">
        <f>Clean_Data[[#This Row],[Revenue_EUR]]/Clean_Data[[#This Row],[Revenue_Target_EUR]]</f>
        <v>1.1069440177150045</v>
      </c>
      <c r="U735" s="19">
        <f>Clean_Data[[#This Row],[Revenue_EUR]]/Clean_Data[[#This Row],[Market_Revenue_EUR]]</f>
        <v>0.10690978333432417</v>
      </c>
      <c r="V735" s="19">
        <f>Clean_Data[[#This Row],[Returns_Units]]/Clean_Data[[#This Row],[Units_Sold]]</f>
        <v>2.0446096654275093E-2</v>
      </c>
      <c r="W735" s="21">
        <f>Clean_Data[[#This Row],[Revenue_EUR]]/Clean_Data[[#This Row],[Marketing_Spend_EUR]]</f>
        <v>37.412295375079466</v>
      </c>
    </row>
    <row r="736" spans="1:23">
      <c r="A736" s="17">
        <v>45170</v>
      </c>
      <c r="B736">
        <v>2023</v>
      </c>
      <c r="C736" s="16" t="s">
        <v>100</v>
      </c>
      <c r="D736" s="16" t="s">
        <v>90</v>
      </c>
      <c r="E736" s="16" t="s">
        <v>91</v>
      </c>
      <c r="F736" s="16" t="s">
        <v>77</v>
      </c>
      <c r="G736" s="16" t="s">
        <v>80</v>
      </c>
      <c r="H736">
        <v>46025.97</v>
      </c>
      <c r="I736">
        <v>41037.96</v>
      </c>
      <c r="J736">
        <v>329</v>
      </c>
      <c r="K736">
        <v>292</v>
      </c>
      <c r="L736">
        <v>31376.880000000001</v>
      </c>
      <c r="M736">
        <v>2729.33</v>
      </c>
      <c r="N736">
        <v>511068.39</v>
      </c>
      <c r="O736">
        <v>3896</v>
      </c>
      <c r="P736">
        <v>3</v>
      </c>
      <c r="Q736">
        <v>5</v>
      </c>
      <c r="R736" s="25">
        <f>Clean_Data[[#This Row],[Revenue_EUR]]/Clean_Data[[#This Row],[Units_Sold]]</f>
        <v>139.89656534954409</v>
      </c>
      <c r="S736" s="19">
        <f>Clean_Data[[#This Row],[Gross_Profit_EUR]]/Clean_Data[[#This Row],[Revenue_EUR]]</f>
        <v>0.68172121087290505</v>
      </c>
      <c r="T736" s="19">
        <f>Clean_Data[[#This Row],[Revenue_EUR]]/Clean_Data[[#This Row],[Revenue_Target_EUR]]</f>
        <v>1.121546246450847</v>
      </c>
      <c r="U736" s="19">
        <f>Clean_Data[[#This Row],[Revenue_EUR]]/Clean_Data[[#This Row],[Market_Revenue_EUR]]</f>
        <v>9.0058338376200489E-2</v>
      </c>
      <c r="V736" s="19">
        <f>Clean_Data[[#This Row],[Returns_Units]]/Clean_Data[[#This Row],[Units_Sold]]</f>
        <v>1.5197568389057751E-2</v>
      </c>
      <c r="W736" s="21">
        <f>Clean_Data[[#This Row],[Revenue_EUR]]/Clean_Data[[#This Row],[Marketing_Spend_EUR]]</f>
        <v>16.863468323727801</v>
      </c>
    </row>
    <row r="737" spans="1:23">
      <c r="A737" s="17">
        <v>45170</v>
      </c>
      <c r="B737">
        <v>2023</v>
      </c>
      <c r="C737" s="16" t="s">
        <v>100</v>
      </c>
      <c r="D737" s="16" t="s">
        <v>90</v>
      </c>
      <c r="E737" s="16" t="s">
        <v>91</v>
      </c>
      <c r="F737" s="16" t="s">
        <v>77</v>
      </c>
      <c r="G737" s="16" t="s">
        <v>81</v>
      </c>
      <c r="H737">
        <v>71570.8</v>
      </c>
      <c r="I737">
        <v>68632.7</v>
      </c>
      <c r="J737">
        <v>622</v>
      </c>
      <c r="K737">
        <v>596</v>
      </c>
      <c r="L737">
        <v>45019.59</v>
      </c>
      <c r="M737">
        <v>2223.09</v>
      </c>
      <c r="N737">
        <v>782234.4</v>
      </c>
      <c r="O737">
        <v>7398</v>
      </c>
      <c r="P737">
        <v>4</v>
      </c>
      <c r="Q737">
        <v>11</v>
      </c>
      <c r="R737" s="25">
        <f>Clean_Data[[#This Row],[Revenue_EUR]]/Clean_Data[[#This Row],[Units_Sold]]</f>
        <v>115.06559485530548</v>
      </c>
      <c r="S737" s="19">
        <f>Clean_Data[[#This Row],[Gross_Profit_EUR]]/Clean_Data[[#This Row],[Revenue_EUR]]</f>
        <v>0.6290217518876412</v>
      </c>
      <c r="T737" s="19">
        <f>Clean_Data[[#This Row],[Revenue_EUR]]/Clean_Data[[#This Row],[Revenue_Target_EUR]]</f>
        <v>1.0428090400057117</v>
      </c>
      <c r="U737" s="19">
        <f>Clean_Data[[#This Row],[Revenue_EUR]]/Clean_Data[[#This Row],[Market_Revenue_EUR]]</f>
        <v>9.1495336947595249E-2</v>
      </c>
      <c r="V737" s="19">
        <f>Clean_Data[[#This Row],[Returns_Units]]/Clean_Data[[#This Row],[Units_Sold]]</f>
        <v>1.7684887459807074E-2</v>
      </c>
      <c r="W737" s="21">
        <f>Clean_Data[[#This Row],[Revenue_EUR]]/Clean_Data[[#This Row],[Marketing_Spend_EUR]]</f>
        <v>32.194288130485042</v>
      </c>
    </row>
    <row r="738" spans="1:23">
      <c r="A738" s="17">
        <v>45170</v>
      </c>
      <c r="B738">
        <v>2023</v>
      </c>
      <c r="C738" s="16" t="s">
        <v>100</v>
      </c>
      <c r="D738" s="16" t="s">
        <v>90</v>
      </c>
      <c r="E738" s="16" t="s">
        <v>91</v>
      </c>
      <c r="F738" s="16" t="s">
        <v>82</v>
      </c>
      <c r="G738" s="16" t="s">
        <v>78</v>
      </c>
      <c r="H738">
        <v>179101.14</v>
      </c>
      <c r="I738">
        <v>171262.8</v>
      </c>
      <c r="J738">
        <v>2488</v>
      </c>
      <c r="K738">
        <v>2341</v>
      </c>
      <c r="L738">
        <v>94761.56</v>
      </c>
      <c r="M738">
        <v>3000.59</v>
      </c>
      <c r="N738">
        <v>1998842.14</v>
      </c>
      <c r="O738">
        <v>28458</v>
      </c>
      <c r="P738">
        <v>9</v>
      </c>
      <c r="Q738">
        <v>36</v>
      </c>
      <c r="R738" s="25">
        <f>Clean_Data[[#This Row],[Revenue_EUR]]/Clean_Data[[#This Row],[Units_Sold]]</f>
        <v>71.98598874598072</v>
      </c>
      <c r="S738" s="19">
        <f>Clean_Data[[#This Row],[Gross_Profit_EUR]]/Clean_Data[[#This Row],[Revenue_EUR]]</f>
        <v>0.5290952363563961</v>
      </c>
      <c r="T738" s="19">
        <f>Clean_Data[[#This Row],[Revenue_EUR]]/Clean_Data[[#This Row],[Revenue_Target_EUR]]</f>
        <v>1.0457679075666171</v>
      </c>
      <c r="U738" s="19">
        <f>Clean_Data[[#This Row],[Revenue_EUR]]/Clean_Data[[#This Row],[Market_Revenue_EUR]]</f>
        <v>8.9602443542640159E-2</v>
      </c>
      <c r="V738" s="19">
        <f>Clean_Data[[#This Row],[Returns_Units]]/Clean_Data[[#This Row],[Units_Sold]]</f>
        <v>1.4469453376205787E-2</v>
      </c>
      <c r="W738" s="21">
        <f>Clean_Data[[#This Row],[Revenue_EUR]]/Clean_Data[[#This Row],[Marketing_Spend_EUR]]</f>
        <v>59.688641233890671</v>
      </c>
    </row>
    <row r="739" spans="1:23">
      <c r="A739" s="17">
        <v>45170</v>
      </c>
      <c r="B739">
        <v>2023</v>
      </c>
      <c r="C739" s="16" t="s">
        <v>100</v>
      </c>
      <c r="D739" s="16" t="s">
        <v>90</v>
      </c>
      <c r="E739" s="16" t="s">
        <v>91</v>
      </c>
      <c r="F739" s="16" t="s">
        <v>82</v>
      </c>
      <c r="G739" s="16" t="s">
        <v>79</v>
      </c>
      <c r="H739">
        <v>150739.21</v>
      </c>
      <c r="I739">
        <v>138238.45000000001</v>
      </c>
      <c r="J739">
        <v>861</v>
      </c>
      <c r="K739">
        <v>800</v>
      </c>
      <c r="L739">
        <v>93414.94</v>
      </c>
      <c r="M739">
        <v>3886.19</v>
      </c>
      <c r="N739">
        <v>1571001.04</v>
      </c>
      <c r="O739">
        <v>9200</v>
      </c>
      <c r="P739">
        <v>8</v>
      </c>
      <c r="Q739">
        <v>16</v>
      </c>
      <c r="R739" s="25">
        <f>Clean_Data[[#This Row],[Revenue_EUR]]/Clean_Data[[#This Row],[Units_Sold]]</f>
        <v>175.07457607433216</v>
      </c>
      <c r="S739" s="19">
        <f>Clean_Data[[#This Row],[Gross_Profit_EUR]]/Clean_Data[[#This Row],[Revenue_EUR]]</f>
        <v>0.61971228322080241</v>
      </c>
      <c r="T739" s="19">
        <f>Clean_Data[[#This Row],[Revenue_EUR]]/Clean_Data[[#This Row],[Revenue_Target_EUR]]</f>
        <v>1.090428965313196</v>
      </c>
      <c r="U739" s="19">
        <f>Clean_Data[[#This Row],[Revenue_EUR]]/Clean_Data[[#This Row],[Market_Revenue_EUR]]</f>
        <v>9.5951056786060432E-2</v>
      </c>
      <c r="V739" s="19">
        <f>Clean_Data[[#This Row],[Returns_Units]]/Clean_Data[[#This Row],[Units_Sold]]</f>
        <v>1.8583042973286876E-2</v>
      </c>
      <c r="W739" s="21">
        <f>Clean_Data[[#This Row],[Revenue_EUR]]/Clean_Data[[#This Row],[Marketing_Spend_EUR]]</f>
        <v>38.788430313494707</v>
      </c>
    </row>
    <row r="740" spans="1:23">
      <c r="A740" s="17">
        <v>45170</v>
      </c>
      <c r="B740">
        <v>2023</v>
      </c>
      <c r="C740" s="16" t="s">
        <v>100</v>
      </c>
      <c r="D740" s="16" t="s">
        <v>90</v>
      </c>
      <c r="E740" s="16" t="s">
        <v>91</v>
      </c>
      <c r="F740" s="16" t="s">
        <v>82</v>
      </c>
      <c r="G740" s="16" t="s">
        <v>80</v>
      </c>
      <c r="H740">
        <v>39297.83</v>
      </c>
      <c r="I740">
        <v>37328.400000000001</v>
      </c>
      <c r="J740">
        <v>281</v>
      </c>
      <c r="K740">
        <v>265</v>
      </c>
      <c r="L740">
        <v>24817.84</v>
      </c>
      <c r="M740">
        <v>2223.4699999999998</v>
      </c>
      <c r="N740">
        <v>475114.19</v>
      </c>
      <c r="O740">
        <v>3696</v>
      </c>
      <c r="P740">
        <v>1</v>
      </c>
      <c r="Q740">
        <v>6</v>
      </c>
      <c r="R740" s="25">
        <f>Clean_Data[[#This Row],[Revenue_EUR]]/Clean_Data[[#This Row],[Units_Sold]]</f>
        <v>139.84992882562278</v>
      </c>
      <c r="S740" s="19">
        <f>Clean_Data[[#This Row],[Gross_Profit_EUR]]/Clean_Data[[#This Row],[Revenue_EUR]]</f>
        <v>0.6315320718726708</v>
      </c>
      <c r="T740" s="19">
        <f>Clean_Data[[#This Row],[Revenue_EUR]]/Clean_Data[[#This Row],[Revenue_Target_EUR]]</f>
        <v>1.0527595610848577</v>
      </c>
      <c r="U740" s="19">
        <f>Clean_Data[[#This Row],[Revenue_EUR]]/Clean_Data[[#This Row],[Market_Revenue_EUR]]</f>
        <v>8.2712389625744495E-2</v>
      </c>
      <c r="V740" s="19">
        <f>Clean_Data[[#This Row],[Returns_Units]]/Clean_Data[[#This Row],[Units_Sold]]</f>
        <v>2.1352313167259787E-2</v>
      </c>
      <c r="W740" s="21">
        <f>Clean_Data[[#This Row],[Revenue_EUR]]/Clean_Data[[#This Row],[Marketing_Spend_EUR]]</f>
        <v>17.674099493134609</v>
      </c>
    </row>
    <row r="741" spans="1:23">
      <c r="A741" s="17">
        <v>45170</v>
      </c>
      <c r="B741">
        <v>2023</v>
      </c>
      <c r="C741" s="16" t="s">
        <v>100</v>
      </c>
      <c r="D741" s="16" t="s">
        <v>90</v>
      </c>
      <c r="E741" s="16" t="s">
        <v>91</v>
      </c>
      <c r="F741" s="16" t="s">
        <v>82</v>
      </c>
      <c r="G741" s="16" t="s">
        <v>81</v>
      </c>
      <c r="H741">
        <v>62043.18</v>
      </c>
      <c r="I741">
        <v>61079.37</v>
      </c>
      <c r="J741">
        <v>540</v>
      </c>
      <c r="K741">
        <v>542</v>
      </c>
      <c r="L741">
        <v>36612.910000000003</v>
      </c>
      <c r="M741">
        <v>1997.36</v>
      </c>
      <c r="N741">
        <v>703015.28</v>
      </c>
      <c r="O741">
        <v>6729</v>
      </c>
      <c r="P741">
        <v>2</v>
      </c>
      <c r="Q741">
        <v>10</v>
      </c>
      <c r="R741" s="25">
        <f>Clean_Data[[#This Row],[Revenue_EUR]]/Clean_Data[[#This Row],[Units_Sold]]</f>
        <v>114.89477777777778</v>
      </c>
      <c r="S741" s="19">
        <f>Clean_Data[[#This Row],[Gross_Profit_EUR]]/Clean_Data[[#This Row],[Revenue_EUR]]</f>
        <v>0.59011981655356804</v>
      </c>
      <c r="T741" s="19">
        <f>Clean_Data[[#This Row],[Revenue_EUR]]/Clean_Data[[#This Row],[Revenue_Target_EUR]]</f>
        <v>1.0157796323046553</v>
      </c>
      <c r="U741" s="19">
        <f>Clean_Data[[#This Row],[Revenue_EUR]]/Clean_Data[[#This Row],[Market_Revenue_EUR]]</f>
        <v>8.8252960874477718E-2</v>
      </c>
      <c r="V741" s="19">
        <f>Clean_Data[[#This Row],[Returns_Units]]/Clean_Data[[#This Row],[Units_Sold]]</f>
        <v>1.8518518518518517E-2</v>
      </c>
      <c r="W741" s="21">
        <f>Clean_Data[[#This Row],[Revenue_EUR]]/Clean_Data[[#This Row],[Marketing_Spend_EUR]]</f>
        <v>31.062592622261388</v>
      </c>
    </row>
    <row r="742" spans="1:23">
      <c r="A742" s="17">
        <v>45170</v>
      </c>
      <c r="B742">
        <v>2023</v>
      </c>
      <c r="C742" s="16" t="s">
        <v>100</v>
      </c>
      <c r="D742" s="16" t="s">
        <v>90</v>
      </c>
      <c r="E742" s="16" t="s">
        <v>91</v>
      </c>
      <c r="F742" s="16" t="s">
        <v>83</v>
      </c>
      <c r="G742" s="16" t="s">
        <v>78</v>
      </c>
      <c r="H742">
        <v>14021.78</v>
      </c>
      <c r="I742">
        <v>13859.45</v>
      </c>
      <c r="J742">
        <v>195</v>
      </c>
      <c r="K742">
        <v>191</v>
      </c>
      <c r="L742">
        <v>6587.31</v>
      </c>
      <c r="M742">
        <v>251.93</v>
      </c>
      <c r="N742">
        <v>224955.13</v>
      </c>
      <c r="O742">
        <v>3498</v>
      </c>
      <c r="P742">
        <v>1</v>
      </c>
      <c r="Q742">
        <v>5</v>
      </c>
      <c r="R742" s="25">
        <f>Clean_Data[[#This Row],[Revenue_EUR]]/Clean_Data[[#This Row],[Units_Sold]]</f>
        <v>71.906564102564104</v>
      </c>
      <c r="S742" s="19">
        <f>Clean_Data[[#This Row],[Gross_Profit_EUR]]/Clean_Data[[#This Row],[Revenue_EUR]]</f>
        <v>0.46979128184866686</v>
      </c>
      <c r="T742" s="19">
        <f>Clean_Data[[#This Row],[Revenue_EUR]]/Clean_Data[[#This Row],[Revenue_Target_EUR]]</f>
        <v>1.0117125859972798</v>
      </c>
      <c r="U742" s="19">
        <f>Clean_Data[[#This Row],[Revenue_EUR]]/Clean_Data[[#This Row],[Market_Revenue_EUR]]</f>
        <v>6.2331452498993911E-2</v>
      </c>
      <c r="V742" s="19">
        <f>Clean_Data[[#This Row],[Returns_Units]]/Clean_Data[[#This Row],[Units_Sold]]</f>
        <v>2.564102564102564E-2</v>
      </c>
      <c r="W742" s="21">
        <f>Clean_Data[[#This Row],[Revenue_EUR]]/Clean_Data[[#This Row],[Marketing_Spend_EUR]]</f>
        <v>55.657444528241975</v>
      </c>
    </row>
    <row r="743" spans="1:23">
      <c r="A743" s="17">
        <v>45170</v>
      </c>
      <c r="B743">
        <v>2023</v>
      </c>
      <c r="C743" s="16" t="s">
        <v>100</v>
      </c>
      <c r="D743" s="16" t="s">
        <v>90</v>
      </c>
      <c r="E743" s="16" t="s">
        <v>91</v>
      </c>
      <c r="F743" s="16" t="s">
        <v>83</v>
      </c>
      <c r="G743" s="16" t="s">
        <v>79</v>
      </c>
      <c r="H743">
        <v>13405.66</v>
      </c>
      <c r="I743">
        <v>12950.55</v>
      </c>
      <c r="J743">
        <v>77</v>
      </c>
      <c r="K743">
        <v>74</v>
      </c>
      <c r="L743">
        <v>7434.92</v>
      </c>
      <c r="M743">
        <v>334.45</v>
      </c>
      <c r="N743">
        <v>175544.11</v>
      </c>
      <c r="O743">
        <v>1050</v>
      </c>
      <c r="P743">
        <v>1</v>
      </c>
      <c r="Q743">
        <v>2</v>
      </c>
      <c r="R743" s="25">
        <f>Clean_Data[[#This Row],[Revenue_EUR]]/Clean_Data[[#This Row],[Units_Sold]]</f>
        <v>174.09948051948052</v>
      </c>
      <c r="S743" s="19">
        <f>Clean_Data[[#This Row],[Gross_Profit_EUR]]/Clean_Data[[#This Row],[Revenue_EUR]]</f>
        <v>0.55461051525997229</v>
      </c>
      <c r="T743" s="19">
        <f>Clean_Data[[#This Row],[Revenue_EUR]]/Clean_Data[[#This Row],[Revenue_Target_EUR]]</f>
        <v>1.0351421368204439</v>
      </c>
      <c r="U743" s="19">
        <f>Clean_Data[[#This Row],[Revenue_EUR]]/Clean_Data[[#This Row],[Market_Revenue_EUR]]</f>
        <v>7.6366333225307309E-2</v>
      </c>
      <c r="V743" s="19">
        <f>Clean_Data[[#This Row],[Returns_Units]]/Clean_Data[[#This Row],[Units_Sold]]</f>
        <v>2.5974025974025976E-2</v>
      </c>
      <c r="W743" s="21">
        <f>Clean_Data[[#This Row],[Revenue_EUR]]/Clean_Data[[#This Row],[Marketing_Spend_EUR]]</f>
        <v>40.082702945133803</v>
      </c>
    </row>
    <row r="744" spans="1:23">
      <c r="A744" s="17">
        <v>45170</v>
      </c>
      <c r="B744">
        <v>2023</v>
      </c>
      <c r="C744" s="16" t="s">
        <v>100</v>
      </c>
      <c r="D744" s="16" t="s">
        <v>90</v>
      </c>
      <c r="E744" s="16" t="s">
        <v>91</v>
      </c>
      <c r="F744" s="16" t="s">
        <v>83</v>
      </c>
      <c r="G744" s="16" t="s">
        <v>80</v>
      </c>
      <c r="H744">
        <v>3364.64</v>
      </c>
      <c r="I744">
        <v>3170.05</v>
      </c>
      <c r="J744">
        <v>24</v>
      </c>
      <c r="K744">
        <v>23</v>
      </c>
      <c r="L744">
        <v>1950.32</v>
      </c>
      <c r="M744">
        <v>182.32</v>
      </c>
      <c r="N744">
        <v>53806.18</v>
      </c>
      <c r="O744">
        <v>405</v>
      </c>
      <c r="P744">
        <v>0</v>
      </c>
      <c r="Q744">
        <v>0</v>
      </c>
      <c r="R744" s="25">
        <f>Clean_Data[[#This Row],[Revenue_EUR]]/Clean_Data[[#This Row],[Units_Sold]]</f>
        <v>140.19333333333333</v>
      </c>
      <c r="S744" s="19">
        <f>Clean_Data[[#This Row],[Gross_Profit_EUR]]/Clean_Data[[#This Row],[Revenue_EUR]]</f>
        <v>0.57965190926815346</v>
      </c>
      <c r="T744" s="19">
        <f>Clean_Data[[#This Row],[Revenue_EUR]]/Clean_Data[[#This Row],[Revenue_Target_EUR]]</f>
        <v>1.0613838898440087</v>
      </c>
      <c r="U744" s="19">
        <f>Clean_Data[[#This Row],[Revenue_EUR]]/Clean_Data[[#This Row],[Market_Revenue_EUR]]</f>
        <v>6.2532593839592407E-2</v>
      </c>
      <c r="V744" s="19">
        <f>Clean_Data[[#This Row],[Returns_Units]]/Clean_Data[[#This Row],[Units_Sold]]</f>
        <v>0</v>
      </c>
      <c r="W744" s="21">
        <f>Clean_Data[[#This Row],[Revenue_EUR]]/Clean_Data[[#This Row],[Marketing_Spend_EUR]]</f>
        <v>18.45458534444932</v>
      </c>
    </row>
    <row r="745" spans="1:23">
      <c r="A745" s="17">
        <v>45170</v>
      </c>
      <c r="B745">
        <v>2023</v>
      </c>
      <c r="C745" s="16" t="s">
        <v>100</v>
      </c>
      <c r="D745" s="16" t="s">
        <v>90</v>
      </c>
      <c r="E745" s="16" t="s">
        <v>91</v>
      </c>
      <c r="F745" s="16" t="s">
        <v>83</v>
      </c>
      <c r="G745" s="16" t="s">
        <v>81</v>
      </c>
      <c r="H745">
        <v>5058.59</v>
      </c>
      <c r="I745">
        <v>4963.0600000000004</v>
      </c>
      <c r="J745">
        <v>44</v>
      </c>
      <c r="K745">
        <v>44</v>
      </c>
      <c r="L745">
        <v>2681.32</v>
      </c>
      <c r="M745">
        <v>152.51</v>
      </c>
      <c r="N745">
        <v>76576.94</v>
      </c>
      <c r="O745">
        <v>744</v>
      </c>
      <c r="P745">
        <v>0</v>
      </c>
      <c r="Q745">
        <v>1</v>
      </c>
      <c r="R745" s="25">
        <f>Clean_Data[[#This Row],[Revenue_EUR]]/Clean_Data[[#This Row],[Units_Sold]]</f>
        <v>114.96795454545455</v>
      </c>
      <c r="S745" s="19">
        <f>Clean_Data[[#This Row],[Gross_Profit_EUR]]/Clean_Data[[#This Row],[Revenue_EUR]]</f>
        <v>0.53005284081137238</v>
      </c>
      <c r="T745" s="19">
        <f>Clean_Data[[#This Row],[Revenue_EUR]]/Clean_Data[[#This Row],[Revenue_Target_EUR]]</f>
        <v>1.0192482057440369</v>
      </c>
      <c r="U745" s="19">
        <f>Clean_Data[[#This Row],[Revenue_EUR]]/Clean_Data[[#This Row],[Market_Revenue_EUR]]</f>
        <v>6.6058920609781482E-2</v>
      </c>
      <c r="V745" s="19">
        <f>Clean_Data[[#This Row],[Returns_Units]]/Clean_Data[[#This Row],[Units_Sold]]</f>
        <v>2.2727272727272728E-2</v>
      </c>
      <c r="W745" s="21">
        <f>Clean_Data[[#This Row],[Revenue_EUR]]/Clean_Data[[#This Row],[Marketing_Spend_EUR]]</f>
        <v>33.168906956920864</v>
      </c>
    </row>
    <row r="746" spans="1:23">
      <c r="A746" s="17">
        <v>45170</v>
      </c>
      <c r="B746">
        <v>2023</v>
      </c>
      <c r="C746" s="16" t="s">
        <v>100</v>
      </c>
      <c r="D746" s="16" t="s">
        <v>92</v>
      </c>
      <c r="E746" s="16" t="s">
        <v>76</v>
      </c>
      <c r="F746" s="16" t="s">
        <v>77</v>
      </c>
      <c r="G746" s="16" t="s">
        <v>78</v>
      </c>
      <c r="H746">
        <v>217170.24</v>
      </c>
      <c r="I746">
        <v>223263.93</v>
      </c>
      <c r="J746">
        <v>3016</v>
      </c>
      <c r="K746">
        <v>3071</v>
      </c>
      <c r="L746">
        <v>123212.45</v>
      </c>
      <c r="M746">
        <v>3927.12</v>
      </c>
      <c r="N746">
        <v>1360621.58</v>
      </c>
      <c r="O746">
        <v>21215</v>
      </c>
      <c r="P746">
        <v>8</v>
      </c>
      <c r="Q746">
        <v>26</v>
      </c>
      <c r="R746" s="25">
        <f>Clean_Data[[#This Row],[Revenue_EUR]]/Clean_Data[[#This Row],[Units_Sold]]</f>
        <v>72.006047745358089</v>
      </c>
      <c r="S746" s="19">
        <f>Clean_Data[[#This Row],[Gross_Profit_EUR]]/Clean_Data[[#This Row],[Revenue_EUR]]</f>
        <v>0.56735421022696297</v>
      </c>
      <c r="T746" s="19">
        <f>Clean_Data[[#This Row],[Revenue_EUR]]/Clean_Data[[#This Row],[Revenue_Target_EUR]]</f>
        <v>0.97270633908486692</v>
      </c>
      <c r="U746" s="19">
        <f>Clean_Data[[#This Row],[Revenue_EUR]]/Clean_Data[[#This Row],[Market_Revenue_EUR]]</f>
        <v>0.15961105070816234</v>
      </c>
      <c r="V746" s="19">
        <f>Clean_Data[[#This Row],[Returns_Units]]/Clean_Data[[#This Row],[Units_Sold]]</f>
        <v>8.6206896551724137E-3</v>
      </c>
      <c r="W746" s="21">
        <f>Clean_Data[[#This Row],[Revenue_EUR]]/Clean_Data[[#This Row],[Marketing_Spend_EUR]]</f>
        <v>55.300128338324271</v>
      </c>
    </row>
    <row r="747" spans="1:23">
      <c r="A747" s="17">
        <v>45170</v>
      </c>
      <c r="B747">
        <v>2023</v>
      </c>
      <c r="C747" s="16" t="s">
        <v>100</v>
      </c>
      <c r="D747" s="16" t="s">
        <v>92</v>
      </c>
      <c r="E747" s="16" t="s">
        <v>76</v>
      </c>
      <c r="F747" s="16" t="s">
        <v>77</v>
      </c>
      <c r="G747" s="16" t="s">
        <v>79</v>
      </c>
      <c r="H747">
        <v>190365.03</v>
      </c>
      <c r="I747">
        <v>183561.74</v>
      </c>
      <c r="J747">
        <v>1088</v>
      </c>
      <c r="K747">
        <v>1039</v>
      </c>
      <c r="L747">
        <v>125329.06</v>
      </c>
      <c r="M747">
        <v>4824.3100000000004</v>
      </c>
      <c r="N747">
        <v>1095251.1599999999</v>
      </c>
      <c r="O747">
        <v>7021</v>
      </c>
      <c r="P747">
        <v>7</v>
      </c>
      <c r="Q747">
        <v>16</v>
      </c>
      <c r="R747" s="25">
        <f>Clean_Data[[#This Row],[Revenue_EUR]]/Clean_Data[[#This Row],[Units_Sold]]</f>
        <v>174.96785845588235</v>
      </c>
      <c r="S747" s="19">
        <f>Clean_Data[[#This Row],[Gross_Profit_EUR]]/Clean_Data[[#This Row],[Revenue_EUR]]</f>
        <v>0.658361779997093</v>
      </c>
      <c r="T747" s="19">
        <f>Clean_Data[[#This Row],[Revenue_EUR]]/Clean_Data[[#This Row],[Revenue_Target_EUR]]</f>
        <v>1.0370626798373126</v>
      </c>
      <c r="U747" s="19">
        <f>Clean_Data[[#This Row],[Revenue_EUR]]/Clean_Data[[#This Row],[Market_Revenue_EUR]]</f>
        <v>0.1738094758100964</v>
      </c>
      <c r="V747" s="19">
        <f>Clean_Data[[#This Row],[Returns_Units]]/Clean_Data[[#This Row],[Units_Sold]]</f>
        <v>1.4705882352941176E-2</v>
      </c>
      <c r="W747" s="21">
        <f>Clean_Data[[#This Row],[Revenue_EUR]]/Clean_Data[[#This Row],[Marketing_Spend_EUR]]</f>
        <v>39.459535145958696</v>
      </c>
    </row>
    <row r="748" spans="1:23">
      <c r="A748" s="17">
        <v>45170</v>
      </c>
      <c r="B748">
        <v>2023</v>
      </c>
      <c r="C748" s="16" t="s">
        <v>100</v>
      </c>
      <c r="D748" s="16" t="s">
        <v>92</v>
      </c>
      <c r="E748" s="16" t="s">
        <v>76</v>
      </c>
      <c r="F748" s="16" t="s">
        <v>77</v>
      </c>
      <c r="G748" s="16" t="s">
        <v>80</v>
      </c>
      <c r="H748">
        <v>44561.96</v>
      </c>
      <c r="I748">
        <v>40970.68</v>
      </c>
      <c r="J748">
        <v>318</v>
      </c>
      <c r="K748">
        <v>294</v>
      </c>
      <c r="L748">
        <v>30295.71</v>
      </c>
      <c r="M748">
        <v>2398.44</v>
      </c>
      <c r="N748">
        <v>338216.08</v>
      </c>
      <c r="O748">
        <v>2610</v>
      </c>
      <c r="P748">
        <v>2</v>
      </c>
      <c r="Q748">
        <v>5</v>
      </c>
      <c r="R748" s="25">
        <f>Clean_Data[[#This Row],[Revenue_EUR]]/Clean_Data[[#This Row],[Units_Sold]]</f>
        <v>140.13194968553458</v>
      </c>
      <c r="S748" s="19">
        <f>Clean_Data[[#This Row],[Gross_Profit_EUR]]/Clean_Data[[#This Row],[Revenue_EUR]]</f>
        <v>0.67985586809915899</v>
      </c>
      <c r="T748" s="19">
        <f>Clean_Data[[#This Row],[Revenue_EUR]]/Clean_Data[[#This Row],[Revenue_Target_EUR]]</f>
        <v>1.0876548790500915</v>
      </c>
      <c r="U748" s="19">
        <f>Clean_Data[[#This Row],[Revenue_EUR]]/Clean_Data[[#This Row],[Market_Revenue_EUR]]</f>
        <v>0.13175588812926931</v>
      </c>
      <c r="V748" s="19">
        <f>Clean_Data[[#This Row],[Returns_Units]]/Clean_Data[[#This Row],[Units_Sold]]</f>
        <v>1.5723270440251572E-2</v>
      </c>
      <c r="W748" s="21">
        <f>Clean_Data[[#This Row],[Revenue_EUR]]/Clean_Data[[#This Row],[Marketing_Spend_EUR]]</f>
        <v>18.579560047364119</v>
      </c>
    </row>
    <row r="749" spans="1:23">
      <c r="A749" s="17">
        <v>45170</v>
      </c>
      <c r="B749">
        <v>2023</v>
      </c>
      <c r="C749" s="16" t="s">
        <v>100</v>
      </c>
      <c r="D749" s="16" t="s">
        <v>92</v>
      </c>
      <c r="E749" s="16" t="s">
        <v>76</v>
      </c>
      <c r="F749" s="16" t="s">
        <v>77</v>
      </c>
      <c r="G749" s="16" t="s">
        <v>81</v>
      </c>
      <c r="H749">
        <v>84716.73</v>
      </c>
      <c r="I749">
        <v>83413.399999999994</v>
      </c>
      <c r="J749">
        <v>737</v>
      </c>
      <c r="K749">
        <v>733</v>
      </c>
      <c r="L749">
        <v>52490.67</v>
      </c>
      <c r="M749">
        <v>2778.74</v>
      </c>
      <c r="N749">
        <v>507671.97</v>
      </c>
      <c r="O749">
        <v>4694</v>
      </c>
      <c r="P749">
        <v>3</v>
      </c>
      <c r="Q749">
        <v>14</v>
      </c>
      <c r="R749" s="25">
        <f>Clean_Data[[#This Row],[Revenue_EUR]]/Clean_Data[[#This Row],[Units_Sold]]</f>
        <v>114.94807327001357</v>
      </c>
      <c r="S749" s="19">
        <f>Clean_Data[[#This Row],[Gross_Profit_EUR]]/Clean_Data[[#This Row],[Revenue_EUR]]</f>
        <v>0.61960217303004972</v>
      </c>
      <c r="T749" s="19">
        <f>Clean_Data[[#This Row],[Revenue_EUR]]/Clean_Data[[#This Row],[Revenue_Target_EUR]]</f>
        <v>1.0156249475503936</v>
      </c>
      <c r="U749" s="19">
        <f>Clean_Data[[#This Row],[Revenue_EUR]]/Clean_Data[[#This Row],[Market_Revenue_EUR]]</f>
        <v>0.16687297114315766</v>
      </c>
      <c r="V749" s="19">
        <f>Clean_Data[[#This Row],[Returns_Units]]/Clean_Data[[#This Row],[Units_Sold]]</f>
        <v>1.8995929443690638E-2</v>
      </c>
      <c r="W749" s="21">
        <f>Clean_Data[[#This Row],[Revenue_EUR]]/Clean_Data[[#This Row],[Marketing_Spend_EUR]]</f>
        <v>30.487461943182883</v>
      </c>
    </row>
    <row r="750" spans="1:23">
      <c r="A750" s="17">
        <v>45170</v>
      </c>
      <c r="B750">
        <v>2023</v>
      </c>
      <c r="C750" s="16" t="s">
        <v>100</v>
      </c>
      <c r="D750" s="16" t="s">
        <v>92</v>
      </c>
      <c r="E750" s="16" t="s">
        <v>76</v>
      </c>
      <c r="F750" s="16" t="s">
        <v>82</v>
      </c>
      <c r="G750" s="16" t="s">
        <v>78</v>
      </c>
      <c r="H750">
        <v>169385.71</v>
      </c>
      <c r="I750">
        <v>168621.54</v>
      </c>
      <c r="J750">
        <v>2353</v>
      </c>
      <c r="K750">
        <v>2302</v>
      </c>
      <c r="L750">
        <v>88815.74</v>
      </c>
      <c r="M750">
        <v>2747.61</v>
      </c>
      <c r="N750">
        <v>1226098.6299999999</v>
      </c>
      <c r="O750">
        <v>17613</v>
      </c>
      <c r="P750">
        <v>8</v>
      </c>
      <c r="Q750">
        <v>42</v>
      </c>
      <c r="R750" s="25">
        <f>Clean_Data[[#This Row],[Revenue_EUR]]/Clean_Data[[#This Row],[Units_Sold]]</f>
        <v>71.987127071823195</v>
      </c>
      <c r="S750" s="19">
        <f>Clean_Data[[#This Row],[Gross_Profit_EUR]]/Clean_Data[[#This Row],[Revenue_EUR]]</f>
        <v>0.52434021736544367</v>
      </c>
      <c r="T750" s="19">
        <f>Clean_Data[[#This Row],[Revenue_EUR]]/Clean_Data[[#This Row],[Revenue_Target_EUR]]</f>
        <v>1.004531864671619</v>
      </c>
      <c r="U750" s="19">
        <f>Clean_Data[[#This Row],[Revenue_EUR]]/Clean_Data[[#This Row],[Market_Revenue_EUR]]</f>
        <v>0.1381501502860337</v>
      </c>
      <c r="V750" s="19">
        <f>Clean_Data[[#This Row],[Returns_Units]]/Clean_Data[[#This Row],[Units_Sold]]</f>
        <v>1.7849553761155972E-2</v>
      </c>
      <c r="W750" s="21">
        <f>Clean_Data[[#This Row],[Revenue_EUR]]/Clean_Data[[#This Row],[Marketing_Spend_EUR]]</f>
        <v>61.648381684445752</v>
      </c>
    </row>
    <row r="751" spans="1:23">
      <c r="A751" s="17">
        <v>45170</v>
      </c>
      <c r="B751">
        <v>2023</v>
      </c>
      <c r="C751" s="16" t="s">
        <v>100</v>
      </c>
      <c r="D751" s="16" t="s">
        <v>92</v>
      </c>
      <c r="E751" s="16" t="s">
        <v>76</v>
      </c>
      <c r="F751" s="16" t="s">
        <v>82</v>
      </c>
      <c r="G751" s="16" t="s">
        <v>79</v>
      </c>
      <c r="H751">
        <v>170916.26</v>
      </c>
      <c r="I751">
        <v>160007.44</v>
      </c>
      <c r="J751">
        <v>977</v>
      </c>
      <c r="K751">
        <v>931</v>
      </c>
      <c r="L751">
        <v>104405.32</v>
      </c>
      <c r="M751">
        <v>4374.17</v>
      </c>
      <c r="N751">
        <v>970412.62</v>
      </c>
      <c r="O751">
        <v>6031</v>
      </c>
      <c r="P751">
        <v>9</v>
      </c>
      <c r="Q751">
        <v>17</v>
      </c>
      <c r="R751" s="25">
        <f>Clean_Data[[#This Row],[Revenue_EUR]]/Clean_Data[[#This Row],[Units_Sold]]</f>
        <v>174.9398771750256</v>
      </c>
      <c r="S751" s="19">
        <f>Clean_Data[[#This Row],[Gross_Profit_EUR]]/Clean_Data[[#This Row],[Revenue_EUR]]</f>
        <v>0.61085656800587607</v>
      </c>
      <c r="T751" s="19">
        <f>Clean_Data[[#This Row],[Revenue_EUR]]/Clean_Data[[#This Row],[Revenue_Target_EUR]]</f>
        <v>1.0681769547716031</v>
      </c>
      <c r="U751" s="19">
        <f>Clean_Data[[#This Row],[Revenue_EUR]]/Clean_Data[[#This Row],[Market_Revenue_EUR]]</f>
        <v>0.17612740856564707</v>
      </c>
      <c r="V751" s="19">
        <f>Clean_Data[[#This Row],[Returns_Units]]/Clean_Data[[#This Row],[Units_Sold]]</f>
        <v>1.7400204708290685E-2</v>
      </c>
      <c r="W751" s="21">
        <f>Clean_Data[[#This Row],[Revenue_EUR]]/Clean_Data[[#This Row],[Marketing_Spend_EUR]]</f>
        <v>39.073986607745013</v>
      </c>
    </row>
    <row r="752" spans="1:23">
      <c r="A752" s="17">
        <v>45170</v>
      </c>
      <c r="B752">
        <v>2023</v>
      </c>
      <c r="C752" s="16" t="s">
        <v>100</v>
      </c>
      <c r="D752" s="16" t="s">
        <v>92</v>
      </c>
      <c r="E752" s="16" t="s">
        <v>76</v>
      </c>
      <c r="F752" s="16" t="s">
        <v>82</v>
      </c>
      <c r="G752" s="16" t="s">
        <v>80</v>
      </c>
      <c r="H752">
        <v>34774.49</v>
      </c>
      <c r="I752">
        <v>32997.31</v>
      </c>
      <c r="J752">
        <v>248</v>
      </c>
      <c r="K752">
        <v>236</v>
      </c>
      <c r="L752">
        <v>21937.95</v>
      </c>
      <c r="M752">
        <v>1764.15</v>
      </c>
      <c r="N752">
        <v>279024.25</v>
      </c>
      <c r="O752">
        <v>2109</v>
      </c>
      <c r="P752">
        <v>2</v>
      </c>
      <c r="Q752">
        <v>3</v>
      </c>
      <c r="R752" s="25">
        <f>Clean_Data[[#This Row],[Revenue_EUR]]/Clean_Data[[#This Row],[Units_Sold]]</f>
        <v>140.21971774193548</v>
      </c>
      <c r="S752" s="19">
        <f>Clean_Data[[#This Row],[Gross_Profit_EUR]]/Clean_Data[[#This Row],[Revenue_EUR]]</f>
        <v>0.63086331388325179</v>
      </c>
      <c r="T752" s="19">
        <f>Clean_Data[[#This Row],[Revenue_EUR]]/Clean_Data[[#This Row],[Revenue_Target_EUR]]</f>
        <v>1.0538583296638424</v>
      </c>
      <c r="U752" s="19">
        <f>Clean_Data[[#This Row],[Revenue_EUR]]/Clean_Data[[#This Row],[Market_Revenue_EUR]]</f>
        <v>0.12462891666226143</v>
      </c>
      <c r="V752" s="19">
        <f>Clean_Data[[#This Row],[Returns_Units]]/Clean_Data[[#This Row],[Units_Sold]]</f>
        <v>1.2096774193548387E-2</v>
      </c>
      <c r="W752" s="21">
        <f>Clean_Data[[#This Row],[Revenue_EUR]]/Clean_Data[[#This Row],[Marketing_Spend_EUR]]</f>
        <v>19.711753535697074</v>
      </c>
    </row>
    <row r="753" spans="1:23">
      <c r="A753" s="17">
        <v>45170</v>
      </c>
      <c r="B753">
        <v>2023</v>
      </c>
      <c r="C753" s="16" t="s">
        <v>100</v>
      </c>
      <c r="D753" s="16" t="s">
        <v>92</v>
      </c>
      <c r="E753" s="16" t="s">
        <v>76</v>
      </c>
      <c r="F753" s="16" t="s">
        <v>82</v>
      </c>
      <c r="G753" s="16" t="s">
        <v>81</v>
      </c>
      <c r="H753">
        <v>66872.61</v>
      </c>
      <c r="I753">
        <v>65686.7</v>
      </c>
      <c r="J753">
        <v>582</v>
      </c>
      <c r="K753">
        <v>577</v>
      </c>
      <c r="L753">
        <v>39067.050000000003</v>
      </c>
      <c r="M753">
        <v>2122.54</v>
      </c>
      <c r="N753">
        <v>430344.15</v>
      </c>
      <c r="O753">
        <v>4242</v>
      </c>
      <c r="P753">
        <v>3</v>
      </c>
      <c r="Q753">
        <v>9</v>
      </c>
      <c r="R753" s="25">
        <f>Clean_Data[[#This Row],[Revenue_EUR]]/Clean_Data[[#This Row],[Units_Sold]]</f>
        <v>114.90139175257733</v>
      </c>
      <c r="S753" s="19">
        <f>Clean_Data[[#This Row],[Gross_Profit_EUR]]/Clean_Data[[#This Row],[Revenue_EUR]]</f>
        <v>0.5842010652791928</v>
      </c>
      <c r="T753" s="19">
        <f>Clean_Data[[#This Row],[Revenue_EUR]]/Clean_Data[[#This Row],[Revenue_Target_EUR]]</f>
        <v>1.0180540352917715</v>
      </c>
      <c r="U753" s="19">
        <f>Clean_Data[[#This Row],[Revenue_EUR]]/Clean_Data[[#This Row],[Market_Revenue_EUR]]</f>
        <v>0.15539332880439991</v>
      </c>
      <c r="V753" s="19">
        <f>Clean_Data[[#This Row],[Returns_Units]]/Clean_Data[[#This Row],[Units_Sold]]</f>
        <v>1.5463917525773196E-2</v>
      </c>
      <c r="W753" s="21">
        <f>Clean_Data[[#This Row],[Revenue_EUR]]/Clean_Data[[#This Row],[Marketing_Spend_EUR]]</f>
        <v>31.505936283886289</v>
      </c>
    </row>
    <row r="754" spans="1:23">
      <c r="A754" s="17">
        <v>45170</v>
      </c>
      <c r="B754">
        <v>2023</v>
      </c>
      <c r="C754" s="16" t="s">
        <v>100</v>
      </c>
      <c r="D754" s="16" t="s">
        <v>92</v>
      </c>
      <c r="E754" s="16" t="s">
        <v>76</v>
      </c>
      <c r="F754" s="16" t="s">
        <v>83</v>
      </c>
      <c r="G754" s="16" t="s">
        <v>78</v>
      </c>
      <c r="H754">
        <v>12882.47</v>
      </c>
      <c r="I754">
        <v>13386.73</v>
      </c>
      <c r="J754">
        <v>179</v>
      </c>
      <c r="K754">
        <v>185</v>
      </c>
      <c r="L754">
        <v>6158.96</v>
      </c>
      <c r="M754">
        <v>253.4</v>
      </c>
      <c r="N754">
        <v>128766.06</v>
      </c>
      <c r="O754">
        <v>1909</v>
      </c>
      <c r="P754">
        <v>1</v>
      </c>
      <c r="Q754">
        <v>3</v>
      </c>
      <c r="R754" s="25">
        <f>Clean_Data[[#This Row],[Revenue_EUR]]/Clean_Data[[#This Row],[Units_Sold]]</f>
        <v>71.969106145251388</v>
      </c>
      <c r="S754" s="19">
        <f>Clean_Data[[#This Row],[Gross_Profit_EUR]]/Clean_Data[[#This Row],[Revenue_EUR]]</f>
        <v>0.47808844111416526</v>
      </c>
      <c r="T754" s="19">
        <f>Clean_Data[[#This Row],[Revenue_EUR]]/Clean_Data[[#This Row],[Revenue_Target_EUR]]</f>
        <v>0.9623313535120227</v>
      </c>
      <c r="U754" s="19">
        <f>Clean_Data[[#This Row],[Revenue_EUR]]/Clean_Data[[#This Row],[Market_Revenue_EUR]]</f>
        <v>0.1000455399505118</v>
      </c>
      <c r="V754" s="19">
        <f>Clean_Data[[#This Row],[Returns_Units]]/Clean_Data[[#This Row],[Units_Sold]]</f>
        <v>1.6759776536312849E-2</v>
      </c>
      <c r="W754" s="21">
        <f>Clean_Data[[#This Row],[Revenue_EUR]]/Clean_Data[[#This Row],[Marketing_Spend_EUR]]</f>
        <v>50.83847671665351</v>
      </c>
    </row>
    <row r="755" spans="1:23">
      <c r="A755" s="17">
        <v>45170</v>
      </c>
      <c r="B755">
        <v>2023</v>
      </c>
      <c r="C755" s="16" t="s">
        <v>100</v>
      </c>
      <c r="D755" s="16" t="s">
        <v>92</v>
      </c>
      <c r="E755" s="16" t="s">
        <v>76</v>
      </c>
      <c r="F755" s="16" t="s">
        <v>83</v>
      </c>
      <c r="G755" s="16" t="s">
        <v>79</v>
      </c>
      <c r="H755">
        <v>12650.12</v>
      </c>
      <c r="I755">
        <v>12356.17</v>
      </c>
      <c r="J755">
        <v>72</v>
      </c>
      <c r="K755">
        <v>70</v>
      </c>
      <c r="L755">
        <v>6909.69</v>
      </c>
      <c r="M755">
        <v>324.5</v>
      </c>
      <c r="N755">
        <v>106726.2</v>
      </c>
      <c r="O755">
        <v>649</v>
      </c>
      <c r="P755">
        <v>1</v>
      </c>
      <c r="Q755">
        <v>2</v>
      </c>
      <c r="R755" s="25">
        <f>Clean_Data[[#This Row],[Revenue_EUR]]/Clean_Data[[#This Row],[Units_Sold]]</f>
        <v>175.69611111111112</v>
      </c>
      <c r="S755" s="19">
        <f>Clean_Data[[#This Row],[Gross_Profit_EUR]]/Clean_Data[[#This Row],[Revenue_EUR]]</f>
        <v>0.54621537186999014</v>
      </c>
      <c r="T755" s="19">
        <f>Clean_Data[[#This Row],[Revenue_EUR]]/Clean_Data[[#This Row],[Revenue_Target_EUR]]</f>
        <v>1.023789734197571</v>
      </c>
      <c r="U755" s="19">
        <f>Clean_Data[[#This Row],[Revenue_EUR]]/Clean_Data[[#This Row],[Market_Revenue_EUR]]</f>
        <v>0.11852872115750399</v>
      </c>
      <c r="V755" s="19">
        <f>Clean_Data[[#This Row],[Returns_Units]]/Clean_Data[[#This Row],[Units_Sold]]</f>
        <v>2.7777777777777776E-2</v>
      </c>
      <c r="W755" s="21">
        <f>Clean_Data[[#This Row],[Revenue_EUR]]/Clean_Data[[#This Row],[Marketing_Spend_EUR]]</f>
        <v>38.983420647149465</v>
      </c>
    </row>
    <row r="756" spans="1:23">
      <c r="A756" s="17">
        <v>45170</v>
      </c>
      <c r="B756">
        <v>2023</v>
      </c>
      <c r="C756" s="16" t="s">
        <v>100</v>
      </c>
      <c r="D756" s="16" t="s">
        <v>92</v>
      </c>
      <c r="E756" s="16" t="s">
        <v>76</v>
      </c>
      <c r="F756" s="16" t="s">
        <v>83</v>
      </c>
      <c r="G756" s="16" t="s">
        <v>80</v>
      </c>
      <c r="H756">
        <v>2897.96</v>
      </c>
      <c r="I756">
        <v>2656.41</v>
      </c>
      <c r="J756">
        <v>21</v>
      </c>
      <c r="K756">
        <v>19</v>
      </c>
      <c r="L756">
        <v>1682.51</v>
      </c>
      <c r="M756">
        <v>158.94999999999999</v>
      </c>
      <c r="N756">
        <v>31636.85</v>
      </c>
      <c r="O756">
        <v>243</v>
      </c>
      <c r="P756">
        <v>0</v>
      </c>
      <c r="Q756">
        <v>1</v>
      </c>
      <c r="R756" s="25">
        <f>Clean_Data[[#This Row],[Revenue_EUR]]/Clean_Data[[#This Row],[Units_Sold]]</f>
        <v>137.99809523809523</v>
      </c>
      <c r="S756" s="19">
        <f>Clean_Data[[#This Row],[Gross_Profit_EUR]]/Clean_Data[[#This Row],[Revenue_EUR]]</f>
        <v>0.58058427307485261</v>
      </c>
      <c r="T756" s="19">
        <f>Clean_Data[[#This Row],[Revenue_EUR]]/Clean_Data[[#This Row],[Revenue_Target_EUR]]</f>
        <v>1.0909309933331075</v>
      </c>
      <c r="U756" s="19">
        <f>Clean_Data[[#This Row],[Revenue_EUR]]/Clean_Data[[#This Row],[Market_Revenue_EUR]]</f>
        <v>9.1600775677730242E-2</v>
      </c>
      <c r="V756" s="19">
        <f>Clean_Data[[#This Row],[Returns_Units]]/Clean_Data[[#This Row],[Units_Sold]]</f>
        <v>4.7619047619047616E-2</v>
      </c>
      <c r="W756" s="21">
        <f>Clean_Data[[#This Row],[Revenue_EUR]]/Clean_Data[[#This Row],[Marketing_Spend_EUR]]</f>
        <v>18.231896822900286</v>
      </c>
    </row>
    <row r="757" spans="1:23">
      <c r="A757" s="17">
        <v>45170</v>
      </c>
      <c r="B757">
        <v>2023</v>
      </c>
      <c r="C757" s="16" t="s">
        <v>100</v>
      </c>
      <c r="D757" s="16" t="s">
        <v>92</v>
      </c>
      <c r="E757" s="16" t="s">
        <v>76</v>
      </c>
      <c r="F757" s="16" t="s">
        <v>83</v>
      </c>
      <c r="G757" s="16" t="s">
        <v>81</v>
      </c>
      <c r="H757">
        <v>5437.27</v>
      </c>
      <c r="I757">
        <v>5213.2700000000004</v>
      </c>
      <c r="J757">
        <v>47</v>
      </c>
      <c r="K757">
        <v>46</v>
      </c>
      <c r="L757">
        <v>2864.16</v>
      </c>
      <c r="M757">
        <v>157.11000000000001</v>
      </c>
      <c r="N757">
        <v>48060.02</v>
      </c>
      <c r="O757">
        <v>450</v>
      </c>
      <c r="P757">
        <v>0</v>
      </c>
      <c r="Q757">
        <v>1</v>
      </c>
      <c r="R757" s="25">
        <f>Clean_Data[[#This Row],[Revenue_EUR]]/Clean_Data[[#This Row],[Units_Sold]]</f>
        <v>115.68659574468086</v>
      </c>
      <c r="S757" s="19">
        <f>Clean_Data[[#This Row],[Gross_Profit_EUR]]/Clean_Data[[#This Row],[Revenue_EUR]]</f>
        <v>0.52676435049206671</v>
      </c>
      <c r="T757" s="19">
        <f>Clean_Data[[#This Row],[Revenue_EUR]]/Clean_Data[[#This Row],[Revenue_Target_EUR]]</f>
        <v>1.0429672738991074</v>
      </c>
      <c r="U757" s="19">
        <f>Clean_Data[[#This Row],[Revenue_EUR]]/Clean_Data[[#This Row],[Market_Revenue_EUR]]</f>
        <v>0.11313499245318667</v>
      </c>
      <c r="V757" s="19">
        <f>Clean_Data[[#This Row],[Returns_Units]]/Clean_Data[[#This Row],[Units_Sold]]</f>
        <v>2.1276595744680851E-2</v>
      </c>
      <c r="W757" s="21">
        <f>Clean_Data[[#This Row],[Revenue_EUR]]/Clean_Data[[#This Row],[Marketing_Spend_EUR]]</f>
        <v>34.60804531856661</v>
      </c>
    </row>
    <row r="758" spans="1:23">
      <c r="A758" s="17">
        <v>45200</v>
      </c>
      <c r="B758">
        <v>2023</v>
      </c>
      <c r="C758" s="16" t="s">
        <v>101</v>
      </c>
      <c r="D758" s="16" t="s">
        <v>75</v>
      </c>
      <c r="E758" s="16" t="s">
        <v>76</v>
      </c>
      <c r="F758" s="16" t="s">
        <v>77</v>
      </c>
      <c r="G758" s="16" t="s">
        <v>78</v>
      </c>
      <c r="H758">
        <v>1168816.8799999999</v>
      </c>
      <c r="I758">
        <v>1160521.7</v>
      </c>
      <c r="J758">
        <v>16234</v>
      </c>
      <c r="K758">
        <v>15978</v>
      </c>
      <c r="L758">
        <v>660297.06000000006</v>
      </c>
      <c r="M758">
        <v>19022.38</v>
      </c>
      <c r="N758">
        <v>6967812.4800000004</v>
      </c>
      <c r="O758">
        <v>107293</v>
      </c>
      <c r="P758">
        <v>51</v>
      </c>
      <c r="Q758">
        <v>183</v>
      </c>
      <c r="R758" s="25">
        <f>Clean_Data[[#This Row],[Revenue_EUR]]/Clean_Data[[#This Row],[Units_Sold]]</f>
        <v>71.998083035604282</v>
      </c>
      <c r="S758" s="19">
        <f>Clean_Data[[#This Row],[Gross_Profit_EUR]]/Clean_Data[[#This Row],[Revenue_EUR]]</f>
        <v>0.56492772417865844</v>
      </c>
      <c r="T758" s="19">
        <f>Clean_Data[[#This Row],[Revenue_EUR]]/Clean_Data[[#This Row],[Revenue_Target_EUR]]</f>
        <v>1.0071478025787883</v>
      </c>
      <c r="U758" s="19">
        <f>Clean_Data[[#This Row],[Revenue_EUR]]/Clean_Data[[#This Row],[Market_Revenue_EUR]]</f>
        <v>0.16774516871039558</v>
      </c>
      <c r="V758" s="19">
        <f>Clean_Data[[#This Row],[Returns_Units]]/Clean_Data[[#This Row],[Units_Sold]]</f>
        <v>1.1272637674017495E-2</v>
      </c>
      <c r="W758" s="21">
        <f>Clean_Data[[#This Row],[Revenue_EUR]]/Clean_Data[[#This Row],[Marketing_Spend_EUR]]</f>
        <v>61.444302973655233</v>
      </c>
    </row>
    <row r="759" spans="1:23">
      <c r="A759" s="17">
        <v>45200</v>
      </c>
      <c r="B759">
        <v>2023</v>
      </c>
      <c r="C759" s="16" t="s">
        <v>101</v>
      </c>
      <c r="D759" s="16" t="s">
        <v>75</v>
      </c>
      <c r="E759" s="16" t="s">
        <v>76</v>
      </c>
      <c r="F759" s="16" t="s">
        <v>77</v>
      </c>
      <c r="G759" s="16" t="s">
        <v>79</v>
      </c>
      <c r="H759">
        <v>1098458.2</v>
      </c>
      <c r="I759">
        <v>1001762.12</v>
      </c>
      <c r="J759">
        <v>6277</v>
      </c>
      <c r="K759">
        <v>5671</v>
      </c>
      <c r="L759">
        <v>721914.29</v>
      </c>
      <c r="M759">
        <v>29342.38</v>
      </c>
      <c r="N759">
        <v>5462060.9800000004</v>
      </c>
      <c r="O759">
        <v>31980</v>
      </c>
      <c r="P759">
        <v>47</v>
      </c>
      <c r="Q759">
        <v>113</v>
      </c>
      <c r="R759" s="25">
        <f>Clean_Data[[#This Row],[Revenue_EUR]]/Clean_Data[[#This Row],[Units_Sold]]</f>
        <v>174.99732356221125</v>
      </c>
      <c r="S759" s="19">
        <f>Clean_Data[[#This Row],[Gross_Profit_EUR]]/Clean_Data[[#This Row],[Revenue_EUR]]</f>
        <v>0.65720688324781051</v>
      </c>
      <c r="T759" s="19">
        <f>Clean_Data[[#This Row],[Revenue_EUR]]/Clean_Data[[#This Row],[Revenue_Target_EUR]]</f>
        <v>1.0965259896231652</v>
      </c>
      <c r="U759" s="19">
        <f>Clean_Data[[#This Row],[Revenue_EUR]]/Clean_Data[[#This Row],[Market_Revenue_EUR]]</f>
        <v>0.20110690891627503</v>
      </c>
      <c r="V759" s="19">
        <f>Clean_Data[[#This Row],[Returns_Units]]/Clean_Data[[#This Row],[Units_Sold]]</f>
        <v>1.800223036482396E-2</v>
      </c>
      <c r="W759" s="21">
        <f>Clean_Data[[#This Row],[Revenue_EUR]]/Clean_Data[[#This Row],[Marketing_Spend_EUR]]</f>
        <v>37.435893066615591</v>
      </c>
    </row>
    <row r="760" spans="1:23">
      <c r="A760" s="17">
        <v>45200</v>
      </c>
      <c r="B760">
        <v>2023</v>
      </c>
      <c r="C760" s="16" t="s">
        <v>101</v>
      </c>
      <c r="D760" s="16" t="s">
        <v>75</v>
      </c>
      <c r="E760" s="16" t="s">
        <v>76</v>
      </c>
      <c r="F760" s="16" t="s">
        <v>77</v>
      </c>
      <c r="G760" s="16" t="s">
        <v>80</v>
      </c>
      <c r="H760">
        <v>258321.47</v>
      </c>
      <c r="I760">
        <v>232326.23</v>
      </c>
      <c r="J760">
        <v>1845</v>
      </c>
      <c r="K760">
        <v>1687</v>
      </c>
      <c r="L760">
        <v>178559.69</v>
      </c>
      <c r="M760">
        <v>15048.7</v>
      </c>
      <c r="N760">
        <v>1645426.81</v>
      </c>
      <c r="O760">
        <v>12308</v>
      </c>
      <c r="P760">
        <v>13</v>
      </c>
      <c r="Q760">
        <v>22</v>
      </c>
      <c r="R760" s="25">
        <f>Clean_Data[[#This Row],[Revenue_EUR]]/Clean_Data[[#This Row],[Units_Sold]]</f>
        <v>140.01163685636857</v>
      </c>
      <c r="S760" s="19">
        <f>Clean_Data[[#This Row],[Gross_Profit_EUR]]/Clean_Data[[#This Row],[Revenue_EUR]]</f>
        <v>0.69123054309035947</v>
      </c>
      <c r="T760" s="19">
        <f>Clean_Data[[#This Row],[Revenue_EUR]]/Clean_Data[[#This Row],[Revenue_Target_EUR]]</f>
        <v>1.111891111046738</v>
      </c>
      <c r="U760" s="19">
        <f>Clean_Data[[#This Row],[Revenue_EUR]]/Clean_Data[[#This Row],[Market_Revenue_EUR]]</f>
        <v>0.15699359487159445</v>
      </c>
      <c r="V760" s="19">
        <f>Clean_Data[[#This Row],[Returns_Units]]/Clean_Data[[#This Row],[Units_Sold]]</f>
        <v>1.1924119241192412E-2</v>
      </c>
      <c r="W760" s="21">
        <f>Clean_Data[[#This Row],[Revenue_EUR]]/Clean_Data[[#This Row],[Marketing_Spend_EUR]]</f>
        <v>17.165700027244878</v>
      </c>
    </row>
    <row r="761" spans="1:23">
      <c r="A761" s="17">
        <v>45200</v>
      </c>
      <c r="B761">
        <v>2023</v>
      </c>
      <c r="C761" s="16" t="s">
        <v>101</v>
      </c>
      <c r="D761" s="16" t="s">
        <v>75</v>
      </c>
      <c r="E761" s="16" t="s">
        <v>76</v>
      </c>
      <c r="F761" s="16" t="s">
        <v>77</v>
      </c>
      <c r="G761" s="16" t="s">
        <v>81</v>
      </c>
      <c r="H761">
        <v>429611.13</v>
      </c>
      <c r="I761">
        <v>427991.6</v>
      </c>
      <c r="J761">
        <v>3736</v>
      </c>
      <c r="K761">
        <v>3794</v>
      </c>
      <c r="L761">
        <v>265660.5</v>
      </c>
      <c r="M761">
        <v>13160.92</v>
      </c>
      <c r="N761">
        <v>2436209.37</v>
      </c>
      <c r="O761">
        <v>23514</v>
      </c>
      <c r="P761">
        <v>24</v>
      </c>
      <c r="Q761">
        <v>46</v>
      </c>
      <c r="R761" s="25">
        <f>Clean_Data[[#This Row],[Revenue_EUR]]/Clean_Data[[#This Row],[Units_Sold]]</f>
        <v>114.99227248394004</v>
      </c>
      <c r="S761" s="19">
        <f>Clean_Data[[#This Row],[Gross_Profit_EUR]]/Clean_Data[[#This Row],[Revenue_EUR]]</f>
        <v>0.61837434239657618</v>
      </c>
      <c r="T761" s="19">
        <f>Clean_Data[[#This Row],[Revenue_EUR]]/Clean_Data[[#This Row],[Revenue_Target_EUR]]</f>
        <v>1.0037840228640003</v>
      </c>
      <c r="U761" s="19">
        <f>Clean_Data[[#This Row],[Revenue_EUR]]/Clean_Data[[#This Row],[Market_Revenue_EUR]]</f>
        <v>0.17634409229778145</v>
      </c>
      <c r="V761" s="19">
        <f>Clean_Data[[#This Row],[Returns_Units]]/Clean_Data[[#This Row],[Units_Sold]]</f>
        <v>1.2312633832976445E-2</v>
      </c>
      <c r="W761" s="21">
        <f>Clean_Data[[#This Row],[Revenue_EUR]]/Clean_Data[[#This Row],[Marketing_Spend_EUR]]</f>
        <v>32.642940615093778</v>
      </c>
    </row>
    <row r="762" spans="1:23">
      <c r="A762" s="17">
        <v>45200</v>
      </c>
      <c r="B762">
        <v>2023</v>
      </c>
      <c r="C762" s="16" t="s">
        <v>101</v>
      </c>
      <c r="D762" s="16" t="s">
        <v>75</v>
      </c>
      <c r="E762" s="16" t="s">
        <v>76</v>
      </c>
      <c r="F762" s="16" t="s">
        <v>82</v>
      </c>
      <c r="G762" s="16" t="s">
        <v>78</v>
      </c>
      <c r="H762">
        <v>844631.26</v>
      </c>
      <c r="I762">
        <v>852495.86</v>
      </c>
      <c r="J762">
        <v>11731</v>
      </c>
      <c r="K762">
        <v>11942</v>
      </c>
      <c r="L762">
        <v>447473.44</v>
      </c>
      <c r="M762">
        <v>14768.68</v>
      </c>
      <c r="N762">
        <v>5508257.9100000001</v>
      </c>
      <c r="O762">
        <v>86311</v>
      </c>
      <c r="P762">
        <v>46</v>
      </c>
      <c r="Q762">
        <v>99</v>
      </c>
      <c r="R762" s="25">
        <f>Clean_Data[[#This Row],[Revenue_EUR]]/Clean_Data[[#This Row],[Units_Sold]]</f>
        <v>71.999936919273722</v>
      </c>
      <c r="S762" s="19">
        <f>Clean_Data[[#This Row],[Gross_Profit_EUR]]/Clean_Data[[#This Row],[Revenue_EUR]]</f>
        <v>0.52978555399429572</v>
      </c>
      <c r="T762" s="19">
        <f>Clean_Data[[#This Row],[Revenue_EUR]]/Clean_Data[[#This Row],[Revenue_Target_EUR]]</f>
        <v>0.99077461795532951</v>
      </c>
      <c r="U762" s="19">
        <f>Clean_Data[[#This Row],[Revenue_EUR]]/Clean_Data[[#This Row],[Market_Revenue_EUR]]</f>
        <v>0.15333909083425615</v>
      </c>
      <c r="V762" s="19">
        <f>Clean_Data[[#This Row],[Returns_Units]]/Clean_Data[[#This Row],[Units_Sold]]</f>
        <v>8.4391782456738548E-3</v>
      </c>
      <c r="W762" s="21">
        <f>Clean_Data[[#This Row],[Revenue_EUR]]/Clean_Data[[#This Row],[Marketing_Spend_EUR]]</f>
        <v>57.190707632638798</v>
      </c>
    </row>
    <row r="763" spans="1:23">
      <c r="A763" s="17">
        <v>45200</v>
      </c>
      <c r="B763">
        <v>2023</v>
      </c>
      <c r="C763" s="16" t="s">
        <v>101</v>
      </c>
      <c r="D763" s="16" t="s">
        <v>75</v>
      </c>
      <c r="E763" s="16" t="s">
        <v>76</v>
      </c>
      <c r="F763" s="16" t="s">
        <v>82</v>
      </c>
      <c r="G763" s="16" t="s">
        <v>79</v>
      </c>
      <c r="H763">
        <v>884458.16</v>
      </c>
      <c r="I763">
        <v>837927.08</v>
      </c>
      <c r="J763">
        <v>5054</v>
      </c>
      <c r="K763">
        <v>4868</v>
      </c>
      <c r="L763">
        <v>534341.93000000005</v>
      </c>
      <c r="M763">
        <v>20891.32</v>
      </c>
      <c r="N763">
        <v>4465715.32</v>
      </c>
      <c r="O763">
        <v>26368</v>
      </c>
      <c r="P763">
        <v>39</v>
      </c>
      <c r="Q763">
        <v>44</v>
      </c>
      <c r="R763" s="25">
        <f>Clean_Data[[#This Row],[Revenue_EUR]]/Clean_Data[[#This Row],[Units_Sold]]</f>
        <v>175.00161456272261</v>
      </c>
      <c r="S763" s="19">
        <f>Clean_Data[[#This Row],[Gross_Profit_EUR]]/Clean_Data[[#This Row],[Revenue_EUR]]</f>
        <v>0.60414607967436251</v>
      </c>
      <c r="T763" s="19">
        <f>Clean_Data[[#This Row],[Revenue_EUR]]/Clean_Data[[#This Row],[Revenue_Target_EUR]]</f>
        <v>1.0555311805891272</v>
      </c>
      <c r="U763" s="19">
        <f>Clean_Data[[#This Row],[Revenue_EUR]]/Clean_Data[[#This Row],[Market_Revenue_EUR]]</f>
        <v>0.19805520428919773</v>
      </c>
      <c r="V763" s="19">
        <f>Clean_Data[[#This Row],[Returns_Units]]/Clean_Data[[#This Row],[Units_Sold]]</f>
        <v>8.7059754649782342E-3</v>
      </c>
      <c r="W763" s="21">
        <f>Clean_Data[[#This Row],[Revenue_EUR]]/Clean_Data[[#This Row],[Marketing_Spend_EUR]]</f>
        <v>42.336154919842308</v>
      </c>
    </row>
    <row r="764" spans="1:23">
      <c r="A764" s="17">
        <v>45200</v>
      </c>
      <c r="B764">
        <v>2023</v>
      </c>
      <c r="C764" s="16" t="s">
        <v>101</v>
      </c>
      <c r="D764" s="16" t="s">
        <v>75</v>
      </c>
      <c r="E764" s="16" t="s">
        <v>76</v>
      </c>
      <c r="F764" s="16" t="s">
        <v>82</v>
      </c>
      <c r="G764" s="16" t="s">
        <v>80</v>
      </c>
      <c r="H764">
        <v>187427.43</v>
      </c>
      <c r="I764">
        <v>178175.71</v>
      </c>
      <c r="J764">
        <v>1339</v>
      </c>
      <c r="K764">
        <v>1259</v>
      </c>
      <c r="L764">
        <v>120675.48</v>
      </c>
      <c r="M764">
        <v>10340.23</v>
      </c>
      <c r="N764">
        <v>1335488.17</v>
      </c>
      <c r="O764">
        <v>10305</v>
      </c>
      <c r="P764">
        <v>10</v>
      </c>
      <c r="Q764">
        <v>19</v>
      </c>
      <c r="R764" s="25">
        <f>Clean_Data[[#This Row],[Revenue_EUR]]/Clean_Data[[#This Row],[Units_Sold]]</f>
        <v>139.97567587752053</v>
      </c>
      <c r="S764" s="19">
        <f>Clean_Data[[#This Row],[Gross_Profit_EUR]]/Clean_Data[[#This Row],[Revenue_EUR]]</f>
        <v>0.64385175638379077</v>
      </c>
      <c r="T764" s="19">
        <f>Clean_Data[[#This Row],[Revenue_EUR]]/Clean_Data[[#This Row],[Revenue_Target_EUR]]</f>
        <v>1.0519246983777979</v>
      </c>
      <c r="U764" s="19">
        <f>Clean_Data[[#This Row],[Revenue_EUR]]/Clean_Data[[#This Row],[Market_Revenue_EUR]]</f>
        <v>0.14034375909147889</v>
      </c>
      <c r="V764" s="19">
        <f>Clean_Data[[#This Row],[Returns_Units]]/Clean_Data[[#This Row],[Units_Sold]]</f>
        <v>1.4189693801344288E-2</v>
      </c>
      <c r="W764" s="21">
        <f>Clean_Data[[#This Row],[Revenue_EUR]]/Clean_Data[[#This Row],[Marketing_Spend_EUR]]</f>
        <v>18.126040716695858</v>
      </c>
    </row>
    <row r="765" spans="1:23">
      <c r="A765" s="17">
        <v>45200</v>
      </c>
      <c r="B765">
        <v>2023</v>
      </c>
      <c r="C765" s="16" t="s">
        <v>101</v>
      </c>
      <c r="D765" s="16" t="s">
        <v>75</v>
      </c>
      <c r="E765" s="16" t="s">
        <v>76</v>
      </c>
      <c r="F765" s="16" t="s">
        <v>82</v>
      </c>
      <c r="G765" s="16" t="s">
        <v>81</v>
      </c>
      <c r="H765">
        <v>351377.75</v>
      </c>
      <c r="I765">
        <v>330627.76</v>
      </c>
      <c r="J765">
        <v>3055</v>
      </c>
      <c r="K765">
        <v>2913</v>
      </c>
      <c r="L765">
        <v>202083.98</v>
      </c>
      <c r="M765">
        <v>10774.45</v>
      </c>
      <c r="N765">
        <v>2096981.42</v>
      </c>
      <c r="O765">
        <v>20476</v>
      </c>
      <c r="P765">
        <v>19</v>
      </c>
      <c r="Q765">
        <v>26</v>
      </c>
      <c r="R765" s="25">
        <f>Clean_Data[[#This Row],[Revenue_EUR]]/Clean_Data[[#This Row],[Units_Sold]]</f>
        <v>115.01726677577741</v>
      </c>
      <c r="S765" s="19">
        <f>Clean_Data[[#This Row],[Gross_Profit_EUR]]/Clean_Data[[#This Row],[Revenue_EUR]]</f>
        <v>0.5751188855868079</v>
      </c>
      <c r="T765" s="19">
        <f>Clean_Data[[#This Row],[Revenue_EUR]]/Clean_Data[[#This Row],[Revenue_Target_EUR]]</f>
        <v>1.0627593702355784</v>
      </c>
      <c r="U765" s="19">
        <f>Clean_Data[[#This Row],[Revenue_EUR]]/Clean_Data[[#This Row],[Market_Revenue_EUR]]</f>
        <v>0.16756359720154315</v>
      </c>
      <c r="V765" s="19">
        <f>Clean_Data[[#This Row],[Returns_Units]]/Clean_Data[[#This Row],[Units_Sold]]</f>
        <v>8.5106382978723406E-3</v>
      </c>
      <c r="W765" s="21">
        <f>Clean_Data[[#This Row],[Revenue_EUR]]/Clean_Data[[#This Row],[Marketing_Spend_EUR]]</f>
        <v>32.612128693343976</v>
      </c>
    </row>
    <row r="766" spans="1:23">
      <c r="A766" s="17">
        <v>45200</v>
      </c>
      <c r="B766">
        <v>2023</v>
      </c>
      <c r="C766" s="16" t="s">
        <v>101</v>
      </c>
      <c r="D766" s="16" t="s">
        <v>75</v>
      </c>
      <c r="E766" s="16" t="s">
        <v>76</v>
      </c>
      <c r="F766" s="16" t="s">
        <v>83</v>
      </c>
      <c r="G766" s="16" t="s">
        <v>78</v>
      </c>
      <c r="H766">
        <v>78533.62</v>
      </c>
      <c r="I766">
        <v>78966.710000000006</v>
      </c>
      <c r="J766">
        <v>1091</v>
      </c>
      <c r="K766">
        <v>1098</v>
      </c>
      <c r="L766">
        <v>37779.31</v>
      </c>
      <c r="M766">
        <v>1316.64</v>
      </c>
      <c r="N766">
        <v>641640.66</v>
      </c>
      <c r="O766">
        <v>10014</v>
      </c>
      <c r="P766">
        <v>4</v>
      </c>
      <c r="Q766">
        <v>31</v>
      </c>
      <c r="R766" s="25">
        <f>Clean_Data[[#This Row],[Revenue_EUR]]/Clean_Data[[#This Row],[Units_Sold]]</f>
        <v>71.983153070577444</v>
      </c>
      <c r="S766" s="19">
        <f>Clean_Data[[#This Row],[Gross_Profit_EUR]]/Clean_Data[[#This Row],[Revenue_EUR]]</f>
        <v>0.48105906744143462</v>
      </c>
      <c r="T766" s="19">
        <f>Clean_Data[[#This Row],[Revenue_EUR]]/Clean_Data[[#This Row],[Revenue_Target_EUR]]</f>
        <v>0.99451553699020756</v>
      </c>
      <c r="U766" s="19">
        <f>Clean_Data[[#This Row],[Revenue_EUR]]/Clean_Data[[#This Row],[Market_Revenue_EUR]]</f>
        <v>0.12239501779703299</v>
      </c>
      <c r="V766" s="19">
        <f>Clean_Data[[#This Row],[Returns_Units]]/Clean_Data[[#This Row],[Units_Sold]]</f>
        <v>2.8414298808432631E-2</v>
      </c>
      <c r="W766" s="21">
        <f>Clean_Data[[#This Row],[Revenue_EUR]]/Clean_Data[[#This Row],[Marketing_Spend_EUR]]</f>
        <v>59.646995382184947</v>
      </c>
    </row>
    <row r="767" spans="1:23">
      <c r="A767" s="17">
        <v>45200</v>
      </c>
      <c r="B767">
        <v>2023</v>
      </c>
      <c r="C767" s="16" t="s">
        <v>101</v>
      </c>
      <c r="D767" s="16" t="s">
        <v>75</v>
      </c>
      <c r="E767" s="16" t="s">
        <v>76</v>
      </c>
      <c r="F767" s="16" t="s">
        <v>83</v>
      </c>
      <c r="G767" s="16" t="s">
        <v>79</v>
      </c>
      <c r="H767">
        <v>69578.490000000005</v>
      </c>
      <c r="I767">
        <v>66485.56</v>
      </c>
      <c r="J767">
        <v>398</v>
      </c>
      <c r="K767">
        <v>386</v>
      </c>
      <c r="L767">
        <v>38155.129999999997</v>
      </c>
      <c r="M767">
        <v>1860.74</v>
      </c>
      <c r="N767">
        <v>504831.48</v>
      </c>
      <c r="O767">
        <v>3002</v>
      </c>
      <c r="P767">
        <v>4</v>
      </c>
      <c r="Q767">
        <v>7</v>
      </c>
      <c r="R767" s="25">
        <f>Clean_Data[[#This Row],[Revenue_EUR]]/Clean_Data[[#This Row],[Units_Sold]]</f>
        <v>174.82032663316585</v>
      </c>
      <c r="S767" s="19">
        <f>Clean_Data[[#This Row],[Gross_Profit_EUR]]/Clean_Data[[#This Row],[Revenue_EUR]]</f>
        <v>0.5483753671572924</v>
      </c>
      <c r="T767" s="19">
        <f>Clean_Data[[#This Row],[Revenue_EUR]]/Clean_Data[[#This Row],[Revenue_Target_EUR]]</f>
        <v>1.046520327120656</v>
      </c>
      <c r="U767" s="19">
        <f>Clean_Data[[#This Row],[Revenue_EUR]]/Clean_Data[[#This Row],[Market_Revenue_EUR]]</f>
        <v>0.1378251807910236</v>
      </c>
      <c r="V767" s="19">
        <f>Clean_Data[[#This Row],[Returns_Units]]/Clean_Data[[#This Row],[Units_Sold]]</f>
        <v>1.7587939698492462E-2</v>
      </c>
      <c r="W767" s="21">
        <f>Clean_Data[[#This Row],[Revenue_EUR]]/Clean_Data[[#This Row],[Marketing_Spend_EUR]]</f>
        <v>37.392913572019737</v>
      </c>
    </row>
    <row r="768" spans="1:23">
      <c r="A768" s="17">
        <v>45200</v>
      </c>
      <c r="B768">
        <v>2023</v>
      </c>
      <c r="C768" s="16" t="s">
        <v>101</v>
      </c>
      <c r="D768" s="16" t="s">
        <v>75</v>
      </c>
      <c r="E768" s="16" t="s">
        <v>76</v>
      </c>
      <c r="F768" s="16" t="s">
        <v>83</v>
      </c>
      <c r="G768" s="16" t="s">
        <v>80</v>
      </c>
      <c r="H768">
        <v>15752.92</v>
      </c>
      <c r="I768">
        <v>15091.27</v>
      </c>
      <c r="J768">
        <v>113</v>
      </c>
      <c r="K768">
        <v>110</v>
      </c>
      <c r="L768">
        <v>9035.4500000000007</v>
      </c>
      <c r="M768">
        <v>844.31</v>
      </c>
      <c r="N768">
        <v>149280.60999999999</v>
      </c>
      <c r="O768">
        <v>1116</v>
      </c>
      <c r="P768">
        <v>1</v>
      </c>
      <c r="Q768">
        <v>2</v>
      </c>
      <c r="R768" s="25">
        <f>Clean_Data[[#This Row],[Revenue_EUR]]/Clean_Data[[#This Row],[Units_Sold]]</f>
        <v>139.40637168141592</v>
      </c>
      <c r="S768" s="19">
        <f>Clean_Data[[#This Row],[Gross_Profit_EUR]]/Clean_Data[[#This Row],[Revenue_EUR]]</f>
        <v>0.57357302646112596</v>
      </c>
      <c r="T768" s="19">
        <f>Clean_Data[[#This Row],[Revenue_EUR]]/Clean_Data[[#This Row],[Revenue_Target_EUR]]</f>
        <v>1.0438432285685697</v>
      </c>
      <c r="U768" s="19">
        <f>Clean_Data[[#This Row],[Revenue_EUR]]/Clean_Data[[#This Row],[Market_Revenue_EUR]]</f>
        <v>0.10552556021843695</v>
      </c>
      <c r="V768" s="19">
        <f>Clean_Data[[#This Row],[Returns_Units]]/Clean_Data[[#This Row],[Units_Sold]]</f>
        <v>1.7699115044247787E-2</v>
      </c>
      <c r="W768" s="21">
        <f>Clean_Data[[#This Row],[Revenue_EUR]]/Clean_Data[[#This Row],[Marketing_Spend_EUR]]</f>
        <v>18.657744193483438</v>
      </c>
    </row>
    <row r="769" spans="1:23">
      <c r="A769" s="17">
        <v>45200</v>
      </c>
      <c r="B769">
        <v>2023</v>
      </c>
      <c r="C769" s="16" t="s">
        <v>101</v>
      </c>
      <c r="D769" s="16" t="s">
        <v>75</v>
      </c>
      <c r="E769" s="16" t="s">
        <v>76</v>
      </c>
      <c r="F769" s="16" t="s">
        <v>83</v>
      </c>
      <c r="G769" s="16" t="s">
        <v>81</v>
      </c>
      <c r="H769">
        <v>27592.44</v>
      </c>
      <c r="I769">
        <v>25723.360000000001</v>
      </c>
      <c r="J769">
        <v>240</v>
      </c>
      <c r="K769">
        <v>228</v>
      </c>
      <c r="L769">
        <v>14700.7</v>
      </c>
      <c r="M769">
        <v>813.44</v>
      </c>
      <c r="N769">
        <v>225379.73</v>
      </c>
      <c r="O769">
        <v>2139</v>
      </c>
      <c r="P769">
        <v>1</v>
      </c>
      <c r="Q769">
        <v>7</v>
      </c>
      <c r="R769" s="25">
        <f>Clean_Data[[#This Row],[Revenue_EUR]]/Clean_Data[[#This Row],[Units_Sold]]</f>
        <v>114.96849999999999</v>
      </c>
      <c r="S769" s="19">
        <f>Clean_Data[[#This Row],[Gross_Profit_EUR]]/Clean_Data[[#This Row],[Revenue_EUR]]</f>
        <v>0.53277999336050019</v>
      </c>
      <c r="T769" s="19">
        <f>Clean_Data[[#This Row],[Revenue_EUR]]/Clean_Data[[#This Row],[Revenue_Target_EUR]]</f>
        <v>1.0726608032543181</v>
      </c>
      <c r="U769" s="19">
        <f>Clean_Data[[#This Row],[Revenue_EUR]]/Clean_Data[[#This Row],[Market_Revenue_EUR]]</f>
        <v>0.12242644890913658</v>
      </c>
      <c r="V769" s="19">
        <f>Clean_Data[[#This Row],[Returns_Units]]/Clean_Data[[#This Row],[Units_Sold]]</f>
        <v>2.9166666666666667E-2</v>
      </c>
      <c r="W769" s="21">
        <f>Clean_Data[[#This Row],[Revenue_EUR]]/Clean_Data[[#This Row],[Marketing_Spend_EUR]]</f>
        <v>33.920682533438232</v>
      </c>
    </row>
    <row r="770" spans="1:23">
      <c r="A770" s="17">
        <v>45200</v>
      </c>
      <c r="B770">
        <v>2023</v>
      </c>
      <c r="C770" s="16" t="s">
        <v>101</v>
      </c>
      <c r="D770" s="16" t="s">
        <v>84</v>
      </c>
      <c r="E770" s="16" t="s">
        <v>85</v>
      </c>
      <c r="F770" s="16" t="s">
        <v>77</v>
      </c>
      <c r="G770" s="16" t="s">
        <v>78</v>
      </c>
      <c r="H770">
        <v>579306.71</v>
      </c>
      <c r="I770">
        <v>634706.46</v>
      </c>
      <c r="J770">
        <v>8046</v>
      </c>
      <c r="K770">
        <v>8956</v>
      </c>
      <c r="L770">
        <v>320555.67</v>
      </c>
      <c r="M770">
        <v>11066.2</v>
      </c>
      <c r="N770">
        <v>4801896.41</v>
      </c>
      <c r="O770">
        <v>74398</v>
      </c>
      <c r="P770">
        <v>25</v>
      </c>
      <c r="Q770">
        <v>175</v>
      </c>
      <c r="R770" s="25">
        <f>Clean_Data[[#This Row],[Revenue_EUR]]/Clean_Data[[#This Row],[Units_Sold]]</f>
        <v>71.999342530449908</v>
      </c>
      <c r="S770" s="19">
        <f>Clean_Data[[#This Row],[Gross_Profit_EUR]]/Clean_Data[[#This Row],[Revenue_EUR]]</f>
        <v>0.55334361654467978</v>
      </c>
      <c r="T770" s="19">
        <f>Clean_Data[[#This Row],[Revenue_EUR]]/Clean_Data[[#This Row],[Revenue_Target_EUR]]</f>
        <v>0.91271595061439892</v>
      </c>
      <c r="U770" s="19">
        <f>Clean_Data[[#This Row],[Revenue_EUR]]/Clean_Data[[#This Row],[Market_Revenue_EUR]]</f>
        <v>0.12064123432433645</v>
      </c>
      <c r="V770" s="19">
        <f>Clean_Data[[#This Row],[Returns_Units]]/Clean_Data[[#This Row],[Units_Sold]]</f>
        <v>2.1749937857320406E-2</v>
      </c>
      <c r="W770" s="21">
        <f>Clean_Data[[#This Row],[Revenue_EUR]]/Clean_Data[[#This Row],[Marketing_Spend_EUR]]</f>
        <v>52.349199363828589</v>
      </c>
    </row>
    <row r="771" spans="1:23">
      <c r="A771" s="17">
        <v>45200</v>
      </c>
      <c r="B771">
        <v>2023</v>
      </c>
      <c r="C771" s="16" t="s">
        <v>101</v>
      </c>
      <c r="D771" s="16" t="s">
        <v>84</v>
      </c>
      <c r="E771" s="16" t="s">
        <v>85</v>
      </c>
      <c r="F771" s="16" t="s">
        <v>77</v>
      </c>
      <c r="G771" s="16" t="s">
        <v>79</v>
      </c>
      <c r="H771">
        <v>589758.80000000005</v>
      </c>
      <c r="I771">
        <v>617832.23</v>
      </c>
      <c r="J771">
        <v>3370</v>
      </c>
      <c r="K771">
        <v>3554</v>
      </c>
      <c r="L771">
        <v>388266.77</v>
      </c>
      <c r="M771">
        <v>15161.12</v>
      </c>
      <c r="N771">
        <v>3782862.43</v>
      </c>
      <c r="O771">
        <v>22849</v>
      </c>
      <c r="P771">
        <v>29</v>
      </c>
      <c r="Q771">
        <v>61</v>
      </c>
      <c r="R771" s="25">
        <f>Clean_Data[[#This Row],[Revenue_EUR]]/Clean_Data[[#This Row],[Units_Sold]]</f>
        <v>175.0026112759644</v>
      </c>
      <c r="S771" s="19">
        <f>Clean_Data[[#This Row],[Gross_Profit_EUR]]/Clean_Data[[#This Row],[Revenue_EUR]]</f>
        <v>0.65834841294441049</v>
      </c>
      <c r="T771" s="19">
        <f>Clean_Data[[#This Row],[Revenue_EUR]]/Clean_Data[[#This Row],[Revenue_Target_EUR]]</f>
        <v>0.95456140253479504</v>
      </c>
      <c r="U771" s="19">
        <f>Clean_Data[[#This Row],[Revenue_EUR]]/Clean_Data[[#This Row],[Market_Revenue_EUR]]</f>
        <v>0.15590278814342187</v>
      </c>
      <c r="V771" s="19">
        <f>Clean_Data[[#This Row],[Returns_Units]]/Clean_Data[[#This Row],[Units_Sold]]</f>
        <v>1.8100890207715135E-2</v>
      </c>
      <c r="W771" s="21">
        <f>Clean_Data[[#This Row],[Revenue_EUR]]/Clean_Data[[#This Row],[Marketing_Spend_EUR]]</f>
        <v>38.8994216786095</v>
      </c>
    </row>
    <row r="772" spans="1:23">
      <c r="A772" s="17">
        <v>45200</v>
      </c>
      <c r="B772">
        <v>2023</v>
      </c>
      <c r="C772" s="16" t="s">
        <v>101</v>
      </c>
      <c r="D772" s="16" t="s">
        <v>84</v>
      </c>
      <c r="E772" s="16" t="s">
        <v>85</v>
      </c>
      <c r="F772" s="16" t="s">
        <v>77</v>
      </c>
      <c r="G772" s="16" t="s">
        <v>80</v>
      </c>
      <c r="H772">
        <v>131624.76</v>
      </c>
      <c r="I772">
        <v>129852.16</v>
      </c>
      <c r="J772">
        <v>940</v>
      </c>
      <c r="K772">
        <v>910</v>
      </c>
      <c r="L772">
        <v>90081.62</v>
      </c>
      <c r="M772">
        <v>7501.24</v>
      </c>
      <c r="N772">
        <v>1189879.74</v>
      </c>
      <c r="O772">
        <v>9649</v>
      </c>
      <c r="P772">
        <v>7</v>
      </c>
      <c r="Q772">
        <v>19</v>
      </c>
      <c r="R772" s="25">
        <f>Clean_Data[[#This Row],[Revenue_EUR]]/Clean_Data[[#This Row],[Units_Sold]]</f>
        <v>140.02634042553191</v>
      </c>
      <c r="S772" s="19">
        <f>Clean_Data[[#This Row],[Gross_Profit_EUR]]/Clean_Data[[#This Row],[Revenue_EUR]]</f>
        <v>0.68438202660350522</v>
      </c>
      <c r="T772" s="19">
        <f>Clean_Data[[#This Row],[Revenue_EUR]]/Clean_Data[[#This Row],[Revenue_Target_EUR]]</f>
        <v>1.0136509088489556</v>
      </c>
      <c r="U772" s="19">
        <f>Clean_Data[[#This Row],[Revenue_EUR]]/Clean_Data[[#This Row],[Market_Revenue_EUR]]</f>
        <v>0.11062022116621635</v>
      </c>
      <c r="V772" s="19">
        <f>Clean_Data[[#This Row],[Returns_Units]]/Clean_Data[[#This Row],[Units_Sold]]</f>
        <v>2.021276595744681E-2</v>
      </c>
      <c r="W772" s="21">
        <f>Clean_Data[[#This Row],[Revenue_EUR]]/Clean_Data[[#This Row],[Marketing_Spend_EUR]]</f>
        <v>17.547066884941692</v>
      </c>
    </row>
    <row r="773" spans="1:23">
      <c r="A773" s="17">
        <v>45200</v>
      </c>
      <c r="B773">
        <v>2023</v>
      </c>
      <c r="C773" s="16" t="s">
        <v>101</v>
      </c>
      <c r="D773" s="16" t="s">
        <v>84</v>
      </c>
      <c r="E773" s="16" t="s">
        <v>85</v>
      </c>
      <c r="F773" s="16" t="s">
        <v>77</v>
      </c>
      <c r="G773" s="16" t="s">
        <v>81</v>
      </c>
      <c r="H773">
        <v>239016.88</v>
      </c>
      <c r="I773">
        <v>242796.5</v>
      </c>
      <c r="J773">
        <v>2078</v>
      </c>
      <c r="K773">
        <v>2085</v>
      </c>
      <c r="L773">
        <v>151027.79</v>
      </c>
      <c r="M773">
        <v>7457.75</v>
      </c>
      <c r="N773">
        <v>1750605.54</v>
      </c>
      <c r="O773">
        <v>16105</v>
      </c>
      <c r="P773">
        <v>11</v>
      </c>
      <c r="Q773">
        <v>40</v>
      </c>
      <c r="R773" s="25">
        <f>Clean_Data[[#This Row],[Revenue_EUR]]/Clean_Data[[#This Row],[Units_Sold]]</f>
        <v>115.02256015399422</v>
      </c>
      <c r="S773" s="19">
        <f>Clean_Data[[#This Row],[Gross_Profit_EUR]]/Clean_Data[[#This Row],[Revenue_EUR]]</f>
        <v>0.6318708118020786</v>
      </c>
      <c r="T773" s="19">
        <f>Clean_Data[[#This Row],[Revenue_EUR]]/Clean_Data[[#This Row],[Revenue_Target_EUR]]</f>
        <v>0.98443297164497845</v>
      </c>
      <c r="U773" s="19">
        <f>Clean_Data[[#This Row],[Revenue_EUR]]/Clean_Data[[#This Row],[Market_Revenue_EUR]]</f>
        <v>0.13653383045960199</v>
      </c>
      <c r="V773" s="19">
        <f>Clean_Data[[#This Row],[Returns_Units]]/Clean_Data[[#This Row],[Units_Sold]]</f>
        <v>1.9249278152069296E-2</v>
      </c>
      <c r="W773" s="21">
        <f>Clean_Data[[#This Row],[Revenue_EUR]]/Clean_Data[[#This Row],[Marketing_Spend_EUR]]</f>
        <v>32.049462639536053</v>
      </c>
    </row>
    <row r="774" spans="1:23">
      <c r="A774" s="17">
        <v>45200</v>
      </c>
      <c r="B774">
        <v>2023</v>
      </c>
      <c r="C774" s="16" t="s">
        <v>101</v>
      </c>
      <c r="D774" s="16" t="s">
        <v>84</v>
      </c>
      <c r="E774" s="16" t="s">
        <v>85</v>
      </c>
      <c r="F774" s="16" t="s">
        <v>82</v>
      </c>
      <c r="G774" s="16" t="s">
        <v>78</v>
      </c>
      <c r="H774">
        <v>607226.21</v>
      </c>
      <c r="I774">
        <v>664097.44999999995</v>
      </c>
      <c r="J774">
        <v>8434</v>
      </c>
      <c r="K774">
        <v>9310</v>
      </c>
      <c r="L774">
        <v>320751.75</v>
      </c>
      <c r="M774">
        <v>10721.32</v>
      </c>
      <c r="N774">
        <v>4835276.58</v>
      </c>
      <c r="O774">
        <v>70505</v>
      </c>
      <c r="P774">
        <v>23</v>
      </c>
      <c r="Q774">
        <v>107</v>
      </c>
      <c r="R774" s="25">
        <f>Clean_Data[[#This Row],[Revenue_EUR]]/Clean_Data[[#This Row],[Units_Sold]]</f>
        <v>71.997416409769968</v>
      </c>
      <c r="S774" s="19">
        <f>Clean_Data[[#This Row],[Gross_Profit_EUR]]/Clean_Data[[#This Row],[Revenue_EUR]]</f>
        <v>0.52822448161452062</v>
      </c>
      <c r="T774" s="19">
        <f>Clean_Data[[#This Row],[Revenue_EUR]]/Clean_Data[[#This Row],[Revenue_Target_EUR]]</f>
        <v>0.91436311041399121</v>
      </c>
      <c r="U774" s="19">
        <f>Clean_Data[[#This Row],[Revenue_EUR]]/Clean_Data[[#This Row],[Market_Revenue_EUR]]</f>
        <v>0.12558251838408796</v>
      </c>
      <c r="V774" s="19">
        <f>Clean_Data[[#This Row],[Returns_Units]]/Clean_Data[[#This Row],[Units_Sold]]</f>
        <v>1.2686744130898743E-2</v>
      </c>
      <c r="W774" s="21">
        <f>Clean_Data[[#This Row],[Revenue_EUR]]/Clean_Data[[#This Row],[Marketing_Spend_EUR]]</f>
        <v>56.637262016244264</v>
      </c>
    </row>
    <row r="775" spans="1:23">
      <c r="A775" s="17">
        <v>45200</v>
      </c>
      <c r="B775">
        <v>2023</v>
      </c>
      <c r="C775" s="16" t="s">
        <v>101</v>
      </c>
      <c r="D775" s="16" t="s">
        <v>84</v>
      </c>
      <c r="E775" s="16" t="s">
        <v>85</v>
      </c>
      <c r="F775" s="16" t="s">
        <v>82</v>
      </c>
      <c r="G775" s="16" t="s">
        <v>79</v>
      </c>
      <c r="H775">
        <v>524276.86</v>
      </c>
      <c r="I775">
        <v>550865.51</v>
      </c>
      <c r="J775">
        <v>2996</v>
      </c>
      <c r="K775">
        <v>3114</v>
      </c>
      <c r="L775">
        <v>325113.75</v>
      </c>
      <c r="M775">
        <v>12540.51</v>
      </c>
      <c r="N775">
        <v>3811886.41</v>
      </c>
      <c r="O775">
        <v>24310</v>
      </c>
      <c r="P775">
        <v>25</v>
      </c>
      <c r="Q775">
        <v>56</v>
      </c>
      <c r="R775" s="25">
        <f>Clean_Data[[#This Row],[Revenue_EUR]]/Clean_Data[[#This Row],[Units_Sold]]</f>
        <v>174.9922763684913</v>
      </c>
      <c r="S775" s="19">
        <f>Clean_Data[[#This Row],[Gross_Profit_EUR]]/Clean_Data[[#This Row],[Revenue_EUR]]</f>
        <v>0.6201184427632378</v>
      </c>
      <c r="T775" s="19">
        <f>Clean_Data[[#This Row],[Revenue_EUR]]/Clean_Data[[#This Row],[Revenue_Target_EUR]]</f>
        <v>0.95173295565373117</v>
      </c>
      <c r="U775" s="19">
        <f>Clean_Data[[#This Row],[Revenue_EUR]]/Clean_Data[[#This Row],[Market_Revenue_EUR]]</f>
        <v>0.13753737745821235</v>
      </c>
      <c r="V775" s="19">
        <f>Clean_Data[[#This Row],[Returns_Units]]/Clean_Data[[#This Row],[Units_Sold]]</f>
        <v>1.8691588785046728E-2</v>
      </c>
      <c r="W775" s="21">
        <f>Clean_Data[[#This Row],[Revenue_EUR]]/Clean_Data[[#This Row],[Marketing_Spend_EUR]]</f>
        <v>41.806661770534049</v>
      </c>
    </row>
    <row r="776" spans="1:23">
      <c r="A776" s="17">
        <v>45200</v>
      </c>
      <c r="B776">
        <v>2023</v>
      </c>
      <c r="C776" s="16" t="s">
        <v>101</v>
      </c>
      <c r="D776" s="16" t="s">
        <v>84</v>
      </c>
      <c r="E776" s="16" t="s">
        <v>85</v>
      </c>
      <c r="F776" s="16" t="s">
        <v>82</v>
      </c>
      <c r="G776" s="16" t="s">
        <v>80</v>
      </c>
      <c r="H776">
        <v>121971.02</v>
      </c>
      <c r="I776">
        <v>120637.7</v>
      </c>
      <c r="J776">
        <v>871</v>
      </c>
      <c r="K776">
        <v>861</v>
      </c>
      <c r="L776">
        <v>78302.55</v>
      </c>
      <c r="M776">
        <v>6361.37</v>
      </c>
      <c r="N776">
        <v>1090546.77</v>
      </c>
      <c r="O776">
        <v>8792</v>
      </c>
      <c r="P776">
        <v>7</v>
      </c>
      <c r="Q776">
        <v>8</v>
      </c>
      <c r="R776" s="25">
        <f>Clean_Data[[#This Row],[Revenue_EUR]]/Clean_Data[[#This Row],[Units_Sold]]</f>
        <v>140.03561423650976</v>
      </c>
      <c r="S776" s="19">
        <f>Clean_Data[[#This Row],[Gross_Profit_EUR]]/Clean_Data[[#This Row],[Revenue_EUR]]</f>
        <v>0.64197667609896192</v>
      </c>
      <c r="T776" s="19">
        <f>Clean_Data[[#This Row],[Revenue_EUR]]/Clean_Data[[#This Row],[Revenue_Target_EUR]]</f>
        <v>1.0110522664142305</v>
      </c>
      <c r="U776" s="19">
        <f>Clean_Data[[#This Row],[Revenue_EUR]]/Clean_Data[[#This Row],[Market_Revenue_EUR]]</f>
        <v>0.11184391477313715</v>
      </c>
      <c r="V776" s="19">
        <f>Clean_Data[[#This Row],[Returns_Units]]/Clean_Data[[#This Row],[Units_Sold]]</f>
        <v>9.1848450057405284E-3</v>
      </c>
      <c r="W776" s="21">
        <f>Clean_Data[[#This Row],[Revenue_EUR]]/Clean_Data[[#This Row],[Marketing_Spend_EUR]]</f>
        <v>19.173703148850013</v>
      </c>
    </row>
    <row r="777" spans="1:23">
      <c r="A777" s="17">
        <v>45200</v>
      </c>
      <c r="B777">
        <v>2023</v>
      </c>
      <c r="C777" s="16" t="s">
        <v>101</v>
      </c>
      <c r="D777" s="16" t="s">
        <v>84</v>
      </c>
      <c r="E777" s="16" t="s">
        <v>85</v>
      </c>
      <c r="F777" s="16" t="s">
        <v>82</v>
      </c>
      <c r="G777" s="16" t="s">
        <v>81</v>
      </c>
      <c r="H777">
        <v>221408.11</v>
      </c>
      <c r="I777">
        <v>224113.78</v>
      </c>
      <c r="J777">
        <v>1925</v>
      </c>
      <c r="K777">
        <v>1949</v>
      </c>
      <c r="L777">
        <v>128296.94</v>
      </c>
      <c r="M777">
        <v>6041.43</v>
      </c>
      <c r="N777">
        <v>1682752.84</v>
      </c>
      <c r="O777">
        <v>15814</v>
      </c>
      <c r="P777">
        <v>9</v>
      </c>
      <c r="Q777">
        <v>35</v>
      </c>
      <c r="R777" s="25">
        <f>Clean_Data[[#This Row],[Revenue_EUR]]/Clean_Data[[#This Row],[Units_Sold]]</f>
        <v>115.01719999999999</v>
      </c>
      <c r="S777" s="19">
        <f>Clean_Data[[#This Row],[Gross_Profit_EUR]]/Clean_Data[[#This Row],[Revenue_EUR]]</f>
        <v>0.57945908124142342</v>
      </c>
      <c r="T777" s="19">
        <f>Clean_Data[[#This Row],[Revenue_EUR]]/Clean_Data[[#This Row],[Revenue_Target_EUR]]</f>
        <v>0.98792724838249568</v>
      </c>
      <c r="U777" s="19">
        <f>Clean_Data[[#This Row],[Revenue_EUR]]/Clean_Data[[#This Row],[Market_Revenue_EUR]]</f>
        <v>0.13157494359064636</v>
      </c>
      <c r="V777" s="19">
        <f>Clean_Data[[#This Row],[Returns_Units]]/Clean_Data[[#This Row],[Units_Sold]]</f>
        <v>1.8181818181818181E-2</v>
      </c>
      <c r="W777" s="21">
        <f>Clean_Data[[#This Row],[Revenue_EUR]]/Clean_Data[[#This Row],[Marketing_Spend_EUR]]</f>
        <v>36.648295188390826</v>
      </c>
    </row>
    <row r="778" spans="1:23">
      <c r="A778" s="17">
        <v>45200</v>
      </c>
      <c r="B778">
        <v>2023</v>
      </c>
      <c r="C778" s="16" t="s">
        <v>101</v>
      </c>
      <c r="D778" s="16" t="s">
        <v>84</v>
      </c>
      <c r="E778" s="16" t="s">
        <v>85</v>
      </c>
      <c r="F778" s="16" t="s">
        <v>83</v>
      </c>
      <c r="G778" s="16" t="s">
        <v>78</v>
      </c>
      <c r="H778">
        <v>46416.62</v>
      </c>
      <c r="I778">
        <v>48045.24</v>
      </c>
      <c r="J778">
        <v>645</v>
      </c>
      <c r="K778">
        <v>663</v>
      </c>
      <c r="L778">
        <v>22380.76</v>
      </c>
      <c r="M778">
        <v>846.46</v>
      </c>
      <c r="N778">
        <v>518237.84</v>
      </c>
      <c r="O778">
        <v>7866</v>
      </c>
      <c r="P778">
        <v>2</v>
      </c>
      <c r="Q778">
        <v>16</v>
      </c>
      <c r="R778" s="25">
        <f>Clean_Data[[#This Row],[Revenue_EUR]]/Clean_Data[[#This Row],[Units_Sold]]</f>
        <v>71.963751937984497</v>
      </c>
      <c r="S778" s="19">
        <f>Clean_Data[[#This Row],[Gross_Profit_EUR]]/Clean_Data[[#This Row],[Revenue_EUR]]</f>
        <v>0.48217125676104805</v>
      </c>
      <c r="T778" s="19">
        <f>Clean_Data[[#This Row],[Revenue_EUR]]/Clean_Data[[#This Row],[Revenue_Target_EUR]]</f>
        <v>0.96610236518747761</v>
      </c>
      <c r="U778" s="19">
        <f>Clean_Data[[#This Row],[Revenue_EUR]]/Clean_Data[[#This Row],[Market_Revenue_EUR]]</f>
        <v>8.956625012175877E-2</v>
      </c>
      <c r="V778" s="19">
        <f>Clean_Data[[#This Row],[Returns_Units]]/Clean_Data[[#This Row],[Units_Sold]]</f>
        <v>2.4806201550387597E-2</v>
      </c>
      <c r="W778" s="21">
        <f>Clean_Data[[#This Row],[Revenue_EUR]]/Clean_Data[[#This Row],[Marketing_Spend_EUR]]</f>
        <v>54.836164733123837</v>
      </c>
    </row>
    <row r="779" spans="1:23">
      <c r="A779" s="17">
        <v>45200</v>
      </c>
      <c r="B779">
        <v>2023</v>
      </c>
      <c r="C779" s="16" t="s">
        <v>101</v>
      </c>
      <c r="D779" s="16" t="s">
        <v>84</v>
      </c>
      <c r="E779" s="16" t="s">
        <v>85</v>
      </c>
      <c r="F779" s="16" t="s">
        <v>83</v>
      </c>
      <c r="G779" s="16" t="s">
        <v>79</v>
      </c>
      <c r="H779">
        <v>41311.22</v>
      </c>
      <c r="I779">
        <v>43305.54</v>
      </c>
      <c r="J779">
        <v>236</v>
      </c>
      <c r="K779">
        <v>252</v>
      </c>
      <c r="L779">
        <v>23050.560000000001</v>
      </c>
      <c r="M779">
        <v>1068.4000000000001</v>
      </c>
      <c r="N779">
        <v>385282.34</v>
      </c>
      <c r="O779">
        <v>2347</v>
      </c>
      <c r="P779">
        <v>2</v>
      </c>
      <c r="Q779">
        <v>5</v>
      </c>
      <c r="R779" s="25">
        <f>Clean_Data[[#This Row],[Revenue_EUR]]/Clean_Data[[#This Row],[Units_Sold]]</f>
        <v>175.04754237288137</v>
      </c>
      <c r="S779" s="19">
        <f>Clean_Data[[#This Row],[Gross_Profit_EUR]]/Clean_Data[[#This Row],[Revenue_EUR]]</f>
        <v>0.55797335445431051</v>
      </c>
      <c r="T779" s="19">
        <f>Clean_Data[[#This Row],[Revenue_EUR]]/Clean_Data[[#This Row],[Revenue_Target_EUR]]</f>
        <v>0.95394769352835684</v>
      </c>
      <c r="U779" s="19">
        <f>Clean_Data[[#This Row],[Revenue_EUR]]/Clean_Data[[#This Row],[Market_Revenue_EUR]]</f>
        <v>0.10722323789873162</v>
      </c>
      <c r="V779" s="19">
        <f>Clean_Data[[#This Row],[Returns_Units]]/Clean_Data[[#This Row],[Units_Sold]]</f>
        <v>2.1186440677966101E-2</v>
      </c>
      <c r="W779" s="21">
        <f>Clean_Data[[#This Row],[Revenue_EUR]]/Clean_Data[[#This Row],[Marketing_Spend_EUR]]</f>
        <v>38.666435791838261</v>
      </c>
    </row>
    <row r="780" spans="1:23">
      <c r="A780" s="17">
        <v>45200</v>
      </c>
      <c r="B780">
        <v>2023</v>
      </c>
      <c r="C780" s="16" t="s">
        <v>101</v>
      </c>
      <c r="D780" s="16" t="s">
        <v>84</v>
      </c>
      <c r="E780" s="16" t="s">
        <v>85</v>
      </c>
      <c r="F780" s="16" t="s">
        <v>83</v>
      </c>
      <c r="G780" s="16" t="s">
        <v>80</v>
      </c>
      <c r="H780">
        <v>9318.7199999999993</v>
      </c>
      <c r="I780">
        <v>9370.19</v>
      </c>
      <c r="J780">
        <v>67</v>
      </c>
      <c r="K780">
        <v>66</v>
      </c>
      <c r="L780">
        <v>5347.04</v>
      </c>
      <c r="M780">
        <v>534.22</v>
      </c>
      <c r="N780">
        <v>121868.3</v>
      </c>
      <c r="O780">
        <v>938</v>
      </c>
      <c r="P780">
        <v>0</v>
      </c>
      <c r="Q780">
        <v>2</v>
      </c>
      <c r="R780" s="25">
        <f>Clean_Data[[#This Row],[Revenue_EUR]]/Clean_Data[[#This Row],[Units_Sold]]</f>
        <v>139.08537313432834</v>
      </c>
      <c r="S780" s="19">
        <f>Clean_Data[[#This Row],[Gross_Profit_EUR]]/Clean_Data[[#This Row],[Revenue_EUR]]</f>
        <v>0.57379554273548306</v>
      </c>
      <c r="T780" s="19">
        <f>Clean_Data[[#This Row],[Revenue_EUR]]/Clean_Data[[#This Row],[Revenue_Target_EUR]]</f>
        <v>0.99450704841630733</v>
      </c>
      <c r="U780" s="19">
        <f>Clean_Data[[#This Row],[Revenue_EUR]]/Clean_Data[[#This Row],[Market_Revenue_EUR]]</f>
        <v>7.6465495949315773E-2</v>
      </c>
      <c r="V780" s="19">
        <f>Clean_Data[[#This Row],[Returns_Units]]/Clean_Data[[#This Row],[Units_Sold]]</f>
        <v>2.9850746268656716E-2</v>
      </c>
      <c r="W780" s="21">
        <f>Clean_Data[[#This Row],[Revenue_EUR]]/Clean_Data[[#This Row],[Marketing_Spend_EUR]]</f>
        <v>17.4436000149751</v>
      </c>
    </row>
    <row r="781" spans="1:23">
      <c r="A781" s="17">
        <v>45200</v>
      </c>
      <c r="B781">
        <v>2023</v>
      </c>
      <c r="C781" s="16" t="s">
        <v>101</v>
      </c>
      <c r="D781" s="16" t="s">
        <v>84</v>
      </c>
      <c r="E781" s="16" t="s">
        <v>85</v>
      </c>
      <c r="F781" s="16" t="s">
        <v>83</v>
      </c>
      <c r="G781" s="16" t="s">
        <v>81</v>
      </c>
      <c r="H781">
        <v>16296.9</v>
      </c>
      <c r="I781">
        <v>16334.94</v>
      </c>
      <c r="J781">
        <v>142</v>
      </c>
      <c r="K781">
        <v>144</v>
      </c>
      <c r="L781">
        <v>8611.5400000000009</v>
      </c>
      <c r="M781">
        <v>497.54</v>
      </c>
      <c r="N781">
        <v>177432.52</v>
      </c>
      <c r="O781">
        <v>1673</v>
      </c>
      <c r="P781">
        <v>1</v>
      </c>
      <c r="Q781">
        <v>3</v>
      </c>
      <c r="R781" s="25">
        <f>Clean_Data[[#This Row],[Revenue_EUR]]/Clean_Data[[#This Row],[Units_Sold]]</f>
        <v>114.76690140845071</v>
      </c>
      <c r="S781" s="19">
        <f>Clean_Data[[#This Row],[Gross_Profit_EUR]]/Clean_Data[[#This Row],[Revenue_EUR]]</f>
        <v>0.52841583368616118</v>
      </c>
      <c r="T781" s="19">
        <f>Clean_Data[[#This Row],[Revenue_EUR]]/Clean_Data[[#This Row],[Revenue_Target_EUR]]</f>
        <v>0.99767124948117347</v>
      </c>
      <c r="U781" s="19">
        <f>Clean_Data[[#This Row],[Revenue_EUR]]/Clean_Data[[#This Row],[Market_Revenue_EUR]]</f>
        <v>9.1848439057282169E-2</v>
      </c>
      <c r="V781" s="19">
        <f>Clean_Data[[#This Row],[Returns_Units]]/Clean_Data[[#This Row],[Units_Sold]]</f>
        <v>2.1126760563380281E-2</v>
      </c>
      <c r="W781" s="21">
        <f>Clean_Data[[#This Row],[Revenue_EUR]]/Clean_Data[[#This Row],[Marketing_Spend_EUR]]</f>
        <v>32.754954375527596</v>
      </c>
    </row>
    <row r="782" spans="1:23">
      <c r="A782" s="17">
        <v>45200</v>
      </c>
      <c r="B782">
        <v>2023</v>
      </c>
      <c r="C782" s="16" t="s">
        <v>101</v>
      </c>
      <c r="D782" s="16" t="s">
        <v>86</v>
      </c>
      <c r="E782" s="16" t="s">
        <v>87</v>
      </c>
      <c r="F782" s="16" t="s">
        <v>77</v>
      </c>
      <c r="G782" s="16" t="s">
        <v>78</v>
      </c>
      <c r="H782">
        <v>444923.79</v>
      </c>
      <c r="I782">
        <v>459966.74</v>
      </c>
      <c r="J782">
        <v>6179</v>
      </c>
      <c r="K782">
        <v>6458</v>
      </c>
      <c r="L782">
        <v>249790.8</v>
      </c>
      <c r="M782">
        <v>8766.68</v>
      </c>
      <c r="N782">
        <v>3837117.78</v>
      </c>
      <c r="O782">
        <v>59683</v>
      </c>
      <c r="P782">
        <v>17</v>
      </c>
      <c r="Q782">
        <v>111</v>
      </c>
      <c r="R782" s="25">
        <f>Clean_Data[[#This Row],[Revenue_EUR]]/Clean_Data[[#This Row],[Units_Sold]]</f>
        <v>72.005792199385013</v>
      </c>
      <c r="S782" s="19">
        <f>Clean_Data[[#This Row],[Gross_Profit_EUR]]/Clean_Data[[#This Row],[Revenue_EUR]]</f>
        <v>0.56142378900440459</v>
      </c>
      <c r="T782" s="19">
        <f>Clean_Data[[#This Row],[Revenue_EUR]]/Clean_Data[[#This Row],[Revenue_Target_EUR]]</f>
        <v>0.96729557011013445</v>
      </c>
      <c r="U782" s="19">
        <f>Clean_Data[[#This Row],[Revenue_EUR]]/Clean_Data[[#This Row],[Market_Revenue_EUR]]</f>
        <v>0.11595260179894712</v>
      </c>
      <c r="V782" s="19">
        <f>Clean_Data[[#This Row],[Returns_Units]]/Clean_Data[[#This Row],[Units_Sold]]</f>
        <v>1.7964071856287425E-2</v>
      </c>
      <c r="W782" s="21">
        <f>Clean_Data[[#This Row],[Revenue_EUR]]/Clean_Data[[#This Row],[Marketing_Spend_EUR]]</f>
        <v>50.751685928994782</v>
      </c>
    </row>
    <row r="783" spans="1:23">
      <c r="A783" s="17">
        <v>45200</v>
      </c>
      <c r="B783">
        <v>2023</v>
      </c>
      <c r="C783" s="16" t="s">
        <v>101</v>
      </c>
      <c r="D783" s="16" t="s">
        <v>86</v>
      </c>
      <c r="E783" s="16" t="s">
        <v>87</v>
      </c>
      <c r="F783" s="16" t="s">
        <v>77</v>
      </c>
      <c r="G783" s="16" t="s">
        <v>79</v>
      </c>
      <c r="H783">
        <v>425104.66</v>
      </c>
      <c r="I783">
        <v>419758.16</v>
      </c>
      <c r="J783">
        <v>2429</v>
      </c>
      <c r="K783">
        <v>2436</v>
      </c>
      <c r="L783">
        <v>275337.12</v>
      </c>
      <c r="M783">
        <v>10016.83</v>
      </c>
      <c r="N783">
        <v>3078966.97</v>
      </c>
      <c r="O783">
        <v>18042</v>
      </c>
      <c r="P783">
        <v>24</v>
      </c>
      <c r="Q783">
        <v>32</v>
      </c>
      <c r="R783" s="25">
        <f>Clean_Data[[#This Row],[Revenue_EUR]]/Clean_Data[[#This Row],[Units_Sold]]</f>
        <v>175.01221078633182</v>
      </c>
      <c r="S783" s="19">
        <f>Clean_Data[[#This Row],[Gross_Profit_EUR]]/Clean_Data[[#This Row],[Revenue_EUR]]</f>
        <v>0.64769254705417723</v>
      </c>
      <c r="T783" s="19">
        <f>Clean_Data[[#This Row],[Revenue_EUR]]/Clean_Data[[#This Row],[Revenue_Target_EUR]]</f>
        <v>1.012737096045971</v>
      </c>
      <c r="U783" s="19">
        <f>Clean_Data[[#This Row],[Revenue_EUR]]/Clean_Data[[#This Row],[Market_Revenue_EUR]]</f>
        <v>0.1380673011896584</v>
      </c>
      <c r="V783" s="19">
        <f>Clean_Data[[#This Row],[Returns_Units]]/Clean_Data[[#This Row],[Units_Sold]]</f>
        <v>1.3174145738987238E-2</v>
      </c>
      <c r="W783" s="21">
        <f>Clean_Data[[#This Row],[Revenue_EUR]]/Clean_Data[[#This Row],[Marketing_Spend_EUR]]</f>
        <v>42.439041093839066</v>
      </c>
    </row>
    <row r="784" spans="1:23">
      <c r="A784" s="17">
        <v>45200</v>
      </c>
      <c r="B784">
        <v>2023</v>
      </c>
      <c r="C784" s="16" t="s">
        <v>101</v>
      </c>
      <c r="D784" s="16" t="s">
        <v>86</v>
      </c>
      <c r="E784" s="16" t="s">
        <v>87</v>
      </c>
      <c r="F784" s="16" t="s">
        <v>77</v>
      </c>
      <c r="G784" s="16" t="s">
        <v>80</v>
      </c>
      <c r="H784">
        <v>90821.96</v>
      </c>
      <c r="I784">
        <v>87754.1</v>
      </c>
      <c r="J784">
        <v>649</v>
      </c>
      <c r="K784">
        <v>618</v>
      </c>
      <c r="L784">
        <v>61631.13</v>
      </c>
      <c r="M784">
        <v>5066.8999999999996</v>
      </c>
      <c r="N784">
        <v>925461.52</v>
      </c>
      <c r="O784">
        <v>7262</v>
      </c>
      <c r="P784">
        <v>4</v>
      </c>
      <c r="Q784">
        <v>14</v>
      </c>
      <c r="R784" s="25">
        <f>Clean_Data[[#This Row],[Revenue_EUR]]/Clean_Data[[#This Row],[Units_Sold]]</f>
        <v>139.94138674884439</v>
      </c>
      <c r="S784" s="19">
        <f>Clean_Data[[#This Row],[Gross_Profit_EUR]]/Clean_Data[[#This Row],[Revenue_EUR]]</f>
        <v>0.67859282050288272</v>
      </c>
      <c r="T784" s="19">
        <f>Clean_Data[[#This Row],[Revenue_EUR]]/Clean_Data[[#This Row],[Revenue_Target_EUR]]</f>
        <v>1.0349597340751031</v>
      </c>
      <c r="U784" s="19">
        <f>Clean_Data[[#This Row],[Revenue_EUR]]/Clean_Data[[#This Row],[Market_Revenue_EUR]]</f>
        <v>9.8136938205707361E-2</v>
      </c>
      <c r="V784" s="19">
        <f>Clean_Data[[#This Row],[Returns_Units]]/Clean_Data[[#This Row],[Units_Sold]]</f>
        <v>2.1571648690292759E-2</v>
      </c>
      <c r="W784" s="21">
        <f>Clean_Data[[#This Row],[Revenue_EUR]]/Clean_Data[[#This Row],[Marketing_Spend_EUR]]</f>
        <v>17.92456136888433</v>
      </c>
    </row>
    <row r="785" spans="1:23">
      <c r="A785" s="17">
        <v>45200</v>
      </c>
      <c r="B785">
        <v>2023</v>
      </c>
      <c r="C785" s="16" t="s">
        <v>101</v>
      </c>
      <c r="D785" s="16" t="s">
        <v>86</v>
      </c>
      <c r="E785" s="16" t="s">
        <v>87</v>
      </c>
      <c r="F785" s="16" t="s">
        <v>77</v>
      </c>
      <c r="G785" s="16" t="s">
        <v>81</v>
      </c>
      <c r="H785">
        <v>169497.8</v>
      </c>
      <c r="I785">
        <v>173442.09</v>
      </c>
      <c r="J785">
        <v>1474</v>
      </c>
      <c r="K785">
        <v>1535</v>
      </c>
      <c r="L785">
        <v>104631.14</v>
      </c>
      <c r="M785">
        <v>5176.08</v>
      </c>
      <c r="N785">
        <v>1375449.56</v>
      </c>
      <c r="O785">
        <v>12434</v>
      </c>
      <c r="P785">
        <v>9</v>
      </c>
      <c r="Q785">
        <v>16</v>
      </c>
      <c r="R785" s="25">
        <f>Clean_Data[[#This Row],[Revenue_EUR]]/Clean_Data[[#This Row],[Units_Sold]]</f>
        <v>114.99172320217096</v>
      </c>
      <c r="S785" s="19">
        <f>Clean_Data[[#This Row],[Gross_Profit_EUR]]/Clean_Data[[#This Row],[Revenue_EUR]]</f>
        <v>0.6173008735216623</v>
      </c>
      <c r="T785" s="19">
        <f>Clean_Data[[#This Row],[Revenue_EUR]]/Clean_Data[[#This Row],[Revenue_Target_EUR]]</f>
        <v>0.97725874959186665</v>
      </c>
      <c r="U785" s="19">
        <f>Clean_Data[[#This Row],[Revenue_EUR]]/Clean_Data[[#This Row],[Market_Revenue_EUR]]</f>
        <v>0.12323083661461201</v>
      </c>
      <c r="V785" s="19">
        <f>Clean_Data[[#This Row],[Returns_Units]]/Clean_Data[[#This Row],[Units_Sold]]</f>
        <v>1.0854816824966078E-2</v>
      </c>
      <c r="W785" s="21">
        <f>Clean_Data[[#This Row],[Revenue_EUR]]/Clean_Data[[#This Row],[Marketing_Spend_EUR]]</f>
        <v>32.746364043832394</v>
      </c>
    </row>
    <row r="786" spans="1:23">
      <c r="A786" s="17">
        <v>45200</v>
      </c>
      <c r="B786">
        <v>2023</v>
      </c>
      <c r="C786" s="16" t="s">
        <v>101</v>
      </c>
      <c r="D786" s="16" t="s">
        <v>86</v>
      </c>
      <c r="E786" s="16" t="s">
        <v>87</v>
      </c>
      <c r="F786" s="16" t="s">
        <v>82</v>
      </c>
      <c r="G786" s="16" t="s">
        <v>78</v>
      </c>
      <c r="H786">
        <v>347529.59</v>
      </c>
      <c r="I786">
        <v>355764.47</v>
      </c>
      <c r="J786">
        <v>4827</v>
      </c>
      <c r="K786">
        <v>4945</v>
      </c>
      <c r="L786">
        <v>181209.46</v>
      </c>
      <c r="M786">
        <v>6718.98</v>
      </c>
      <c r="N786">
        <v>3466929.08</v>
      </c>
      <c r="O786">
        <v>50256</v>
      </c>
      <c r="P786">
        <v>17</v>
      </c>
      <c r="Q786">
        <v>99</v>
      </c>
      <c r="R786" s="25">
        <f>Clean_Data[[#This Row],[Revenue_EUR]]/Clean_Data[[#This Row],[Units_Sold]]</f>
        <v>71.997014708928944</v>
      </c>
      <c r="S786" s="19">
        <f>Clean_Data[[#This Row],[Gross_Profit_EUR]]/Clean_Data[[#This Row],[Revenue_EUR]]</f>
        <v>0.52142167232436232</v>
      </c>
      <c r="T786" s="19">
        <f>Clean_Data[[#This Row],[Revenue_EUR]]/Clean_Data[[#This Row],[Revenue_Target_EUR]]</f>
        <v>0.97685300052588175</v>
      </c>
      <c r="U786" s="19">
        <f>Clean_Data[[#This Row],[Revenue_EUR]]/Clean_Data[[#This Row],[Market_Revenue_EUR]]</f>
        <v>0.1002413323089955</v>
      </c>
      <c r="V786" s="19">
        <f>Clean_Data[[#This Row],[Returns_Units]]/Clean_Data[[#This Row],[Units_Sold]]</f>
        <v>2.0509633312616533E-2</v>
      </c>
      <c r="W786" s="21">
        <f>Clean_Data[[#This Row],[Revenue_EUR]]/Clean_Data[[#This Row],[Marketing_Spend_EUR]]</f>
        <v>51.723563695680006</v>
      </c>
    </row>
    <row r="787" spans="1:23">
      <c r="A787" s="17">
        <v>45200</v>
      </c>
      <c r="B787">
        <v>2023</v>
      </c>
      <c r="C787" s="16" t="s">
        <v>101</v>
      </c>
      <c r="D787" s="16" t="s">
        <v>86</v>
      </c>
      <c r="E787" s="16" t="s">
        <v>87</v>
      </c>
      <c r="F787" s="16" t="s">
        <v>82</v>
      </c>
      <c r="G787" s="16" t="s">
        <v>79</v>
      </c>
      <c r="H787">
        <v>351905.85</v>
      </c>
      <c r="I787">
        <v>336827.16</v>
      </c>
      <c r="J787">
        <v>2011</v>
      </c>
      <c r="K787">
        <v>1928</v>
      </c>
      <c r="L787">
        <v>215731.65</v>
      </c>
      <c r="M787">
        <v>9258.56</v>
      </c>
      <c r="N787">
        <v>2721056.71</v>
      </c>
      <c r="O787">
        <v>16086</v>
      </c>
      <c r="P787">
        <v>16</v>
      </c>
      <c r="Q787">
        <v>29</v>
      </c>
      <c r="R787" s="25">
        <f>Clean_Data[[#This Row],[Revenue_EUR]]/Clean_Data[[#This Row],[Units_Sold]]</f>
        <v>174.99047737444056</v>
      </c>
      <c r="S787" s="19">
        <f>Clean_Data[[#This Row],[Gross_Profit_EUR]]/Clean_Data[[#This Row],[Revenue_EUR]]</f>
        <v>0.61303797592452647</v>
      </c>
      <c r="T787" s="19">
        <f>Clean_Data[[#This Row],[Revenue_EUR]]/Clean_Data[[#This Row],[Revenue_Target_EUR]]</f>
        <v>1.0447668471865512</v>
      </c>
      <c r="U787" s="19">
        <f>Clean_Data[[#This Row],[Revenue_EUR]]/Clean_Data[[#This Row],[Market_Revenue_EUR]]</f>
        <v>0.12932690770711647</v>
      </c>
      <c r="V787" s="19">
        <f>Clean_Data[[#This Row],[Returns_Units]]/Clean_Data[[#This Row],[Units_Sold]]</f>
        <v>1.4420686225758329E-2</v>
      </c>
      <c r="W787" s="21">
        <f>Clean_Data[[#This Row],[Revenue_EUR]]/Clean_Data[[#This Row],[Marketing_Spend_EUR]]</f>
        <v>38.008702217191441</v>
      </c>
    </row>
    <row r="788" spans="1:23">
      <c r="A788" s="17">
        <v>45200</v>
      </c>
      <c r="B788">
        <v>2023</v>
      </c>
      <c r="C788" s="16" t="s">
        <v>101</v>
      </c>
      <c r="D788" s="16" t="s">
        <v>86</v>
      </c>
      <c r="E788" s="16" t="s">
        <v>87</v>
      </c>
      <c r="F788" s="16" t="s">
        <v>82</v>
      </c>
      <c r="G788" s="16" t="s">
        <v>80</v>
      </c>
      <c r="H788">
        <v>79753.88</v>
      </c>
      <c r="I788">
        <v>76500.36</v>
      </c>
      <c r="J788">
        <v>570</v>
      </c>
      <c r="K788">
        <v>546</v>
      </c>
      <c r="L788">
        <v>51310.41</v>
      </c>
      <c r="M788">
        <v>4307.18</v>
      </c>
      <c r="N788">
        <v>814647.5</v>
      </c>
      <c r="O788">
        <v>6005</v>
      </c>
      <c r="P788">
        <v>4</v>
      </c>
      <c r="Q788">
        <v>12</v>
      </c>
      <c r="R788" s="25">
        <f>Clean_Data[[#This Row],[Revenue_EUR]]/Clean_Data[[#This Row],[Units_Sold]]</f>
        <v>139.91908771929826</v>
      </c>
      <c r="S788" s="19">
        <f>Clean_Data[[#This Row],[Gross_Profit_EUR]]/Clean_Data[[#This Row],[Revenue_EUR]]</f>
        <v>0.6433594202564189</v>
      </c>
      <c r="T788" s="19">
        <f>Clean_Data[[#This Row],[Revenue_EUR]]/Clean_Data[[#This Row],[Revenue_Target_EUR]]</f>
        <v>1.0425294730639176</v>
      </c>
      <c r="U788" s="19">
        <f>Clean_Data[[#This Row],[Revenue_EUR]]/Clean_Data[[#This Row],[Market_Revenue_EUR]]</f>
        <v>9.7899864665392092E-2</v>
      </c>
      <c r="V788" s="19">
        <f>Clean_Data[[#This Row],[Returns_Units]]/Clean_Data[[#This Row],[Units_Sold]]</f>
        <v>2.1052631578947368E-2</v>
      </c>
      <c r="W788" s="21">
        <f>Clean_Data[[#This Row],[Revenue_EUR]]/Clean_Data[[#This Row],[Marketing_Spend_EUR]]</f>
        <v>18.516495711811441</v>
      </c>
    </row>
    <row r="789" spans="1:23">
      <c r="A789" s="17">
        <v>45200</v>
      </c>
      <c r="B789">
        <v>2023</v>
      </c>
      <c r="C789" s="16" t="s">
        <v>101</v>
      </c>
      <c r="D789" s="16" t="s">
        <v>86</v>
      </c>
      <c r="E789" s="16" t="s">
        <v>87</v>
      </c>
      <c r="F789" s="16" t="s">
        <v>82</v>
      </c>
      <c r="G789" s="16" t="s">
        <v>81</v>
      </c>
      <c r="H789">
        <v>145696.21</v>
      </c>
      <c r="I789">
        <v>147447.19</v>
      </c>
      <c r="J789">
        <v>1267</v>
      </c>
      <c r="K789">
        <v>1270</v>
      </c>
      <c r="L789">
        <v>85726.13</v>
      </c>
      <c r="M789">
        <v>4552.0200000000004</v>
      </c>
      <c r="N789">
        <v>1262689.3400000001</v>
      </c>
      <c r="O789">
        <v>12304</v>
      </c>
      <c r="P789">
        <v>7</v>
      </c>
      <c r="Q789">
        <v>20</v>
      </c>
      <c r="R789" s="25">
        <f>Clean_Data[[#This Row],[Revenue_EUR]]/Clean_Data[[#This Row],[Units_Sold]]</f>
        <v>114.99306235201261</v>
      </c>
      <c r="S789" s="19">
        <f>Clean_Data[[#This Row],[Gross_Profit_EUR]]/Clean_Data[[#This Row],[Revenue_EUR]]</f>
        <v>0.58838956758037841</v>
      </c>
      <c r="T789" s="19">
        <f>Clean_Data[[#This Row],[Revenue_EUR]]/Clean_Data[[#This Row],[Revenue_Target_EUR]]</f>
        <v>0.98812469739165587</v>
      </c>
      <c r="U789" s="19">
        <f>Clean_Data[[#This Row],[Revenue_EUR]]/Clean_Data[[#This Row],[Market_Revenue_EUR]]</f>
        <v>0.1153856339675759</v>
      </c>
      <c r="V789" s="19">
        <f>Clean_Data[[#This Row],[Returns_Units]]/Clean_Data[[#This Row],[Units_Sold]]</f>
        <v>1.5785319652722968E-2</v>
      </c>
      <c r="W789" s="21">
        <f>Clean_Data[[#This Row],[Revenue_EUR]]/Clean_Data[[#This Row],[Marketing_Spend_EUR]]</f>
        <v>32.006935382533463</v>
      </c>
    </row>
    <row r="790" spans="1:23">
      <c r="A790" s="17">
        <v>45200</v>
      </c>
      <c r="B790">
        <v>2023</v>
      </c>
      <c r="C790" s="16" t="s">
        <v>101</v>
      </c>
      <c r="D790" s="16" t="s">
        <v>86</v>
      </c>
      <c r="E790" s="16" t="s">
        <v>87</v>
      </c>
      <c r="F790" s="16" t="s">
        <v>83</v>
      </c>
      <c r="G790" s="16" t="s">
        <v>78</v>
      </c>
      <c r="H790">
        <v>28205.8</v>
      </c>
      <c r="I790">
        <v>29955.33</v>
      </c>
      <c r="J790">
        <v>392</v>
      </c>
      <c r="K790">
        <v>423</v>
      </c>
      <c r="L790">
        <v>13451.13</v>
      </c>
      <c r="M790">
        <v>515.51</v>
      </c>
      <c r="N790">
        <v>387390.73</v>
      </c>
      <c r="O790">
        <v>5549</v>
      </c>
      <c r="P790">
        <v>1</v>
      </c>
      <c r="Q790">
        <v>9</v>
      </c>
      <c r="R790" s="25">
        <f>Clean_Data[[#This Row],[Revenue_EUR]]/Clean_Data[[#This Row],[Units_Sold]]</f>
        <v>71.953571428571422</v>
      </c>
      <c r="S790" s="19">
        <f>Clean_Data[[#This Row],[Gross_Profit_EUR]]/Clean_Data[[#This Row],[Revenue_EUR]]</f>
        <v>0.47689234129150743</v>
      </c>
      <c r="T790" s="19">
        <f>Clean_Data[[#This Row],[Revenue_EUR]]/Clean_Data[[#This Row],[Revenue_Target_EUR]]</f>
        <v>0.94159536883753236</v>
      </c>
      <c r="U790" s="19">
        <f>Clean_Data[[#This Row],[Revenue_EUR]]/Clean_Data[[#This Row],[Market_Revenue_EUR]]</f>
        <v>7.2809692684179611E-2</v>
      </c>
      <c r="V790" s="19">
        <f>Clean_Data[[#This Row],[Returns_Units]]/Clean_Data[[#This Row],[Units_Sold]]</f>
        <v>2.2959183673469389E-2</v>
      </c>
      <c r="W790" s="21">
        <f>Clean_Data[[#This Row],[Revenue_EUR]]/Clean_Data[[#This Row],[Marketing_Spend_EUR]]</f>
        <v>54.714360536168066</v>
      </c>
    </row>
    <row r="791" spans="1:23">
      <c r="A791" s="17">
        <v>45200</v>
      </c>
      <c r="B791">
        <v>2023</v>
      </c>
      <c r="C791" s="16" t="s">
        <v>101</v>
      </c>
      <c r="D791" s="16" t="s">
        <v>86</v>
      </c>
      <c r="E791" s="16" t="s">
        <v>87</v>
      </c>
      <c r="F791" s="16" t="s">
        <v>83</v>
      </c>
      <c r="G791" s="16" t="s">
        <v>79</v>
      </c>
      <c r="H791">
        <v>28042.66</v>
      </c>
      <c r="I791">
        <v>27294.04</v>
      </c>
      <c r="J791">
        <v>160</v>
      </c>
      <c r="K791">
        <v>157</v>
      </c>
      <c r="L791">
        <v>15397.48</v>
      </c>
      <c r="M791">
        <v>633.62</v>
      </c>
      <c r="N791">
        <v>293737.49</v>
      </c>
      <c r="O791">
        <v>1816</v>
      </c>
      <c r="P791">
        <v>1</v>
      </c>
      <c r="Q791">
        <v>5</v>
      </c>
      <c r="R791" s="25">
        <f>Clean_Data[[#This Row],[Revenue_EUR]]/Clean_Data[[#This Row],[Units_Sold]]</f>
        <v>175.266625</v>
      </c>
      <c r="S791" s="19">
        <f>Clean_Data[[#This Row],[Gross_Profit_EUR]]/Clean_Data[[#This Row],[Revenue_EUR]]</f>
        <v>0.54907344738337949</v>
      </c>
      <c r="T791" s="19">
        <f>Clean_Data[[#This Row],[Revenue_EUR]]/Clean_Data[[#This Row],[Revenue_Target_EUR]]</f>
        <v>1.0274279659588685</v>
      </c>
      <c r="U791" s="19">
        <f>Clean_Data[[#This Row],[Revenue_EUR]]/Clean_Data[[#This Row],[Market_Revenue_EUR]]</f>
        <v>9.5468440204891786E-2</v>
      </c>
      <c r="V791" s="19">
        <f>Clean_Data[[#This Row],[Returns_Units]]/Clean_Data[[#This Row],[Units_Sold]]</f>
        <v>3.125E-2</v>
      </c>
      <c r="W791" s="21">
        <f>Clean_Data[[#This Row],[Revenue_EUR]]/Clean_Data[[#This Row],[Marketing_Spend_EUR]]</f>
        <v>44.257851709226351</v>
      </c>
    </row>
    <row r="792" spans="1:23">
      <c r="A792" s="17">
        <v>45200</v>
      </c>
      <c r="B792">
        <v>2023</v>
      </c>
      <c r="C792" s="16" t="s">
        <v>101</v>
      </c>
      <c r="D792" s="16" t="s">
        <v>86</v>
      </c>
      <c r="E792" s="16" t="s">
        <v>87</v>
      </c>
      <c r="F792" s="16" t="s">
        <v>83</v>
      </c>
      <c r="G792" s="16" t="s">
        <v>80</v>
      </c>
      <c r="H792">
        <v>6481.49</v>
      </c>
      <c r="I792">
        <v>6178.01</v>
      </c>
      <c r="J792">
        <v>46</v>
      </c>
      <c r="K792">
        <v>44</v>
      </c>
      <c r="L792">
        <v>3753.36</v>
      </c>
      <c r="M792">
        <v>324.04000000000002</v>
      </c>
      <c r="N792">
        <v>94054.03</v>
      </c>
      <c r="O792">
        <v>695</v>
      </c>
      <c r="P792">
        <v>0</v>
      </c>
      <c r="Q792">
        <v>1</v>
      </c>
      <c r="R792" s="25">
        <f>Clean_Data[[#This Row],[Revenue_EUR]]/Clean_Data[[#This Row],[Units_Sold]]</f>
        <v>140.90195652173912</v>
      </c>
      <c r="S792" s="19">
        <f>Clean_Data[[#This Row],[Gross_Profit_EUR]]/Clean_Data[[#This Row],[Revenue_EUR]]</f>
        <v>0.57908906748293987</v>
      </c>
      <c r="T792" s="19">
        <f>Clean_Data[[#This Row],[Revenue_EUR]]/Clean_Data[[#This Row],[Revenue_Target_EUR]]</f>
        <v>1.0491226139161316</v>
      </c>
      <c r="U792" s="19">
        <f>Clean_Data[[#This Row],[Revenue_EUR]]/Clean_Data[[#This Row],[Market_Revenue_EUR]]</f>
        <v>6.8912411302312085E-2</v>
      </c>
      <c r="V792" s="19">
        <f>Clean_Data[[#This Row],[Returns_Units]]/Clean_Data[[#This Row],[Units_Sold]]</f>
        <v>2.1739130434782608E-2</v>
      </c>
      <c r="W792" s="21">
        <f>Clean_Data[[#This Row],[Revenue_EUR]]/Clean_Data[[#This Row],[Marketing_Spend_EUR]]</f>
        <v>20.002129366744846</v>
      </c>
    </row>
    <row r="793" spans="1:23">
      <c r="A793" s="17">
        <v>45200</v>
      </c>
      <c r="B793">
        <v>2023</v>
      </c>
      <c r="C793" s="16" t="s">
        <v>101</v>
      </c>
      <c r="D793" s="16" t="s">
        <v>86</v>
      </c>
      <c r="E793" s="16" t="s">
        <v>87</v>
      </c>
      <c r="F793" s="16" t="s">
        <v>83</v>
      </c>
      <c r="G793" s="16" t="s">
        <v>81</v>
      </c>
      <c r="H793">
        <v>10755.86</v>
      </c>
      <c r="I793">
        <v>11082.65</v>
      </c>
      <c r="J793">
        <v>94</v>
      </c>
      <c r="K793">
        <v>95</v>
      </c>
      <c r="L793">
        <v>5613.44</v>
      </c>
      <c r="M793">
        <v>296.82</v>
      </c>
      <c r="N793">
        <v>135688.28</v>
      </c>
      <c r="O793">
        <v>1296</v>
      </c>
      <c r="P793">
        <v>0</v>
      </c>
      <c r="Q793">
        <v>1</v>
      </c>
      <c r="R793" s="25">
        <f>Clean_Data[[#This Row],[Revenue_EUR]]/Clean_Data[[#This Row],[Units_Sold]]</f>
        <v>114.4240425531915</v>
      </c>
      <c r="S793" s="19">
        <f>Clean_Data[[#This Row],[Gross_Profit_EUR]]/Clean_Data[[#This Row],[Revenue_EUR]]</f>
        <v>0.52189597112643704</v>
      </c>
      <c r="T793" s="19">
        <f>Clean_Data[[#This Row],[Revenue_EUR]]/Clean_Data[[#This Row],[Revenue_Target_EUR]]</f>
        <v>0.97051336999724802</v>
      </c>
      <c r="U793" s="19">
        <f>Clean_Data[[#This Row],[Revenue_EUR]]/Clean_Data[[#This Row],[Market_Revenue_EUR]]</f>
        <v>7.9268894852230432E-2</v>
      </c>
      <c r="V793" s="19">
        <f>Clean_Data[[#This Row],[Returns_Units]]/Clean_Data[[#This Row],[Units_Sold]]</f>
        <v>1.0638297872340425E-2</v>
      </c>
      <c r="W793" s="21">
        <f>Clean_Data[[#This Row],[Revenue_EUR]]/Clean_Data[[#This Row],[Marketing_Spend_EUR]]</f>
        <v>36.236978640253355</v>
      </c>
    </row>
    <row r="794" spans="1:23">
      <c r="A794" s="17">
        <v>45200</v>
      </c>
      <c r="B794">
        <v>2023</v>
      </c>
      <c r="C794" s="16" t="s">
        <v>101</v>
      </c>
      <c r="D794" s="16" t="s">
        <v>88</v>
      </c>
      <c r="E794" s="16" t="s">
        <v>87</v>
      </c>
      <c r="F794" s="16" t="s">
        <v>77</v>
      </c>
      <c r="G794" s="16" t="s">
        <v>78</v>
      </c>
      <c r="H794">
        <v>301896.92</v>
      </c>
      <c r="I794">
        <v>299982.67</v>
      </c>
      <c r="J794">
        <v>4193</v>
      </c>
      <c r="K794">
        <v>4122</v>
      </c>
      <c r="L794">
        <v>170127.58</v>
      </c>
      <c r="M794">
        <v>5244.27</v>
      </c>
      <c r="N794">
        <v>3151646.73</v>
      </c>
      <c r="O794">
        <v>47513</v>
      </c>
      <c r="P794">
        <v>13</v>
      </c>
      <c r="Q794">
        <v>52</v>
      </c>
      <c r="R794" s="25">
        <f>Clean_Data[[#This Row],[Revenue_EUR]]/Clean_Data[[#This Row],[Units_Sold]]</f>
        <v>72.000219413307889</v>
      </c>
      <c r="S794" s="19">
        <f>Clean_Data[[#This Row],[Gross_Profit_EUR]]/Clean_Data[[#This Row],[Revenue_EUR]]</f>
        <v>0.56352870377081021</v>
      </c>
      <c r="T794" s="19">
        <f>Clean_Data[[#This Row],[Revenue_EUR]]/Clean_Data[[#This Row],[Revenue_Target_EUR]]</f>
        <v>1.0063812019540996</v>
      </c>
      <c r="U794" s="19">
        <f>Clean_Data[[#This Row],[Revenue_EUR]]/Clean_Data[[#This Row],[Market_Revenue_EUR]]</f>
        <v>9.5790215675600157E-2</v>
      </c>
      <c r="V794" s="19">
        <f>Clean_Data[[#This Row],[Returns_Units]]/Clean_Data[[#This Row],[Units_Sold]]</f>
        <v>1.2401621750536608E-2</v>
      </c>
      <c r="W794" s="21">
        <f>Clean_Data[[#This Row],[Revenue_EUR]]/Clean_Data[[#This Row],[Marketing_Spend_EUR]]</f>
        <v>57.567005512683359</v>
      </c>
    </row>
    <row r="795" spans="1:23">
      <c r="A795" s="17">
        <v>45200</v>
      </c>
      <c r="B795">
        <v>2023</v>
      </c>
      <c r="C795" s="16" t="s">
        <v>101</v>
      </c>
      <c r="D795" s="16" t="s">
        <v>88</v>
      </c>
      <c r="E795" s="16" t="s">
        <v>87</v>
      </c>
      <c r="F795" s="16" t="s">
        <v>77</v>
      </c>
      <c r="G795" s="16" t="s">
        <v>79</v>
      </c>
      <c r="H795">
        <v>290029.8</v>
      </c>
      <c r="I795">
        <v>260597.49</v>
      </c>
      <c r="J795">
        <v>1657</v>
      </c>
      <c r="K795">
        <v>1479</v>
      </c>
      <c r="L795">
        <v>191895.92</v>
      </c>
      <c r="M795">
        <v>6701.09</v>
      </c>
      <c r="N795">
        <v>2459716.6800000002</v>
      </c>
      <c r="O795">
        <v>14714</v>
      </c>
      <c r="P795">
        <v>14</v>
      </c>
      <c r="Q795">
        <v>25</v>
      </c>
      <c r="R795" s="25">
        <f>Clean_Data[[#This Row],[Revenue_EUR]]/Clean_Data[[#This Row],[Units_Sold]]</f>
        <v>175.03307181653591</v>
      </c>
      <c r="S795" s="19">
        <f>Clean_Data[[#This Row],[Gross_Profit_EUR]]/Clean_Data[[#This Row],[Revenue_EUR]]</f>
        <v>0.66164207953803378</v>
      </c>
      <c r="T795" s="19">
        <f>Clean_Data[[#This Row],[Revenue_EUR]]/Clean_Data[[#This Row],[Revenue_Target_EUR]]</f>
        <v>1.1129416480565488</v>
      </c>
      <c r="U795" s="19">
        <f>Clean_Data[[#This Row],[Revenue_EUR]]/Clean_Data[[#This Row],[Market_Revenue_EUR]]</f>
        <v>0.11791187267958031</v>
      </c>
      <c r="V795" s="19">
        <f>Clean_Data[[#This Row],[Returns_Units]]/Clean_Data[[#This Row],[Units_Sold]]</f>
        <v>1.5087507543753771E-2</v>
      </c>
      <c r="W795" s="21">
        <f>Clean_Data[[#This Row],[Revenue_EUR]]/Clean_Data[[#This Row],[Marketing_Spend_EUR]]</f>
        <v>43.280988615284976</v>
      </c>
    </row>
    <row r="796" spans="1:23">
      <c r="A796" s="17">
        <v>45200</v>
      </c>
      <c r="B796">
        <v>2023</v>
      </c>
      <c r="C796" s="16" t="s">
        <v>101</v>
      </c>
      <c r="D796" s="16" t="s">
        <v>88</v>
      </c>
      <c r="E796" s="16" t="s">
        <v>87</v>
      </c>
      <c r="F796" s="16" t="s">
        <v>77</v>
      </c>
      <c r="G796" s="16" t="s">
        <v>80</v>
      </c>
      <c r="H796">
        <v>64139.66</v>
      </c>
      <c r="I796">
        <v>58927.03</v>
      </c>
      <c r="J796">
        <v>458</v>
      </c>
      <c r="K796">
        <v>427</v>
      </c>
      <c r="L796">
        <v>43445.16</v>
      </c>
      <c r="M796">
        <v>3502.86</v>
      </c>
      <c r="N796">
        <v>749047.74</v>
      </c>
      <c r="O796">
        <v>5524</v>
      </c>
      <c r="P796">
        <v>3</v>
      </c>
      <c r="Q796">
        <v>5</v>
      </c>
      <c r="R796" s="25">
        <f>Clean_Data[[#This Row],[Revenue_EUR]]/Clean_Data[[#This Row],[Units_Sold]]</f>
        <v>140.04292576419215</v>
      </c>
      <c r="S796" s="19">
        <f>Clean_Data[[#This Row],[Gross_Profit_EUR]]/Clean_Data[[#This Row],[Revenue_EUR]]</f>
        <v>0.67735251480909009</v>
      </c>
      <c r="T796" s="19">
        <f>Clean_Data[[#This Row],[Revenue_EUR]]/Clean_Data[[#This Row],[Revenue_Target_EUR]]</f>
        <v>1.088459065389856</v>
      </c>
      <c r="U796" s="19">
        <f>Clean_Data[[#This Row],[Revenue_EUR]]/Clean_Data[[#This Row],[Market_Revenue_EUR]]</f>
        <v>8.5628267164920627E-2</v>
      </c>
      <c r="V796" s="19">
        <f>Clean_Data[[#This Row],[Returns_Units]]/Clean_Data[[#This Row],[Units_Sold]]</f>
        <v>1.0917030567685589E-2</v>
      </c>
      <c r="W796" s="21">
        <f>Clean_Data[[#This Row],[Revenue_EUR]]/Clean_Data[[#This Row],[Marketing_Spend_EUR]]</f>
        <v>18.310654722141336</v>
      </c>
    </row>
    <row r="797" spans="1:23">
      <c r="A797" s="17">
        <v>45200</v>
      </c>
      <c r="B797">
        <v>2023</v>
      </c>
      <c r="C797" s="16" t="s">
        <v>101</v>
      </c>
      <c r="D797" s="16" t="s">
        <v>88</v>
      </c>
      <c r="E797" s="16" t="s">
        <v>87</v>
      </c>
      <c r="F797" s="16" t="s">
        <v>77</v>
      </c>
      <c r="G797" s="16" t="s">
        <v>81</v>
      </c>
      <c r="H797">
        <v>126578.77</v>
      </c>
      <c r="I797">
        <v>118267.98</v>
      </c>
      <c r="J797">
        <v>1101</v>
      </c>
      <c r="K797">
        <v>1048</v>
      </c>
      <c r="L797">
        <v>79400.06</v>
      </c>
      <c r="M797">
        <v>3604.7</v>
      </c>
      <c r="N797">
        <v>1113058.17</v>
      </c>
      <c r="O797">
        <v>10895</v>
      </c>
      <c r="P797">
        <v>5</v>
      </c>
      <c r="Q797">
        <v>15</v>
      </c>
      <c r="R797" s="25">
        <f>Clean_Data[[#This Row],[Revenue_EUR]]/Clean_Data[[#This Row],[Units_Sold]]</f>
        <v>114.96709355131699</v>
      </c>
      <c r="S797" s="19">
        <f>Clean_Data[[#This Row],[Gross_Profit_EUR]]/Clean_Data[[#This Row],[Revenue_EUR]]</f>
        <v>0.62727786026045285</v>
      </c>
      <c r="T797" s="19">
        <f>Clean_Data[[#This Row],[Revenue_EUR]]/Clean_Data[[#This Row],[Revenue_Target_EUR]]</f>
        <v>1.0702708374658974</v>
      </c>
      <c r="U797" s="19">
        <f>Clean_Data[[#This Row],[Revenue_EUR]]/Clean_Data[[#This Row],[Market_Revenue_EUR]]</f>
        <v>0.11372161259101131</v>
      </c>
      <c r="V797" s="19">
        <f>Clean_Data[[#This Row],[Returns_Units]]/Clean_Data[[#This Row],[Units_Sold]]</f>
        <v>1.3623978201634877E-2</v>
      </c>
      <c r="W797" s="21">
        <f>Clean_Data[[#This Row],[Revenue_EUR]]/Clean_Data[[#This Row],[Marketing_Spend_EUR]]</f>
        <v>35.1149249590812</v>
      </c>
    </row>
    <row r="798" spans="1:23">
      <c r="A798" s="17">
        <v>45200</v>
      </c>
      <c r="B798">
        <v>2023</v>
      </c>
      <c r="C798" s="16" t="s">
        <v>101</v>
      </c>
      <c r="D798" s="16" t="s">
        <v>88</v>
      </c>
      <c r="E798" s="16" t="s">
        <v>87</v>
      </c>
      <c r="F798" s="16" t="s">
        <v>82</v>
      </c>
      <c r="G798" s="16" t="s">
        <v>78</v>
      </c>
      <c r="H798">
        <v>280543.13</v>
      </c>
      <c r="I798">
        <v>283449.18</v>
      </c>
      <c r="J798">
        <v>3896</v>
      </c>
      <c r="K798">
        <v>3946</v>
      </c>
      <c r="L798">
        <v>149011.26</v>
      </c>
      <c r="M798">
        <v>4921.82</v>
      </c>
      <c r="N798">
        <v>3062049.14</v>
      </c>
      <c r="O798">
        <v>43792</v>
      </c>
      <c r="P798">
        <v>13</v>
      </c>
      <c r="Q798">
        <v>54</v>
      </c>
      <c r="R798" s="25">
        <f>Clean_Data[[#This Row],[Revenue_EUR]]/Clean_Data[[#This Row],[Units_Sold]]</f>
        <v>72.007990246406578</v>
      </c>
      <c r="S798" s="19">
        <f>Clean_Data[[#This Row],[Gross_Profit_EUR]]/Clean_Data[[#This Row],[Revenue_EUR]]</f>
        <v>0.53115276784713994</v>
      </c>
      <c r="T798" s="19">
        <f>Clean_Data[[#This Row],[Revenue_EUR]]/Clean_Data[[#This Row],[Revenue_Target_EUR]]</f>
        <v>0.989747544868537</v>
      </c>
      <c r="U798" s="19">
        <f>Clean_Data[[#This Row],[Revenue_EUR]]/Clean_Data[[#This Row],[Market_Revenue_EUR]]</f>
        <v>9.1619408171875388E-2</v>
      </c>
      <c r="V798" s="19">
        <f>Clean_Data[[#This Row],[Returns_Units]]/Clean_Data[[#This Row],[Units_Sold]]</f>
        <v>1.3860369609856264E-2</v>
      </c>
      <c r="W798" s="21">
        <f>Clean_Data[[#This Row],[Revenue_EUR]]/Clean_Data[[#This Row],[Marketing_Spend_EUR]]</f>
        <v>56.999876062107113</v>
      </c>
    </row>
    <row r="799" spans="1:23">
      <c r="A799" s="17">
        <v>45200</v>
      </c>
      <c r="B799">
        <v>2023</v>
      </c>
      <c r="C799" s="16" t="s">
        <v>101</v>
      </c>
      <c r="D799" s="16" t="s">
        <v>88</v>
      </c>
      <c r="E799" s="16" t="s">
        <v>87</v>
      </c>
      <c r="F799" s="16" t="s">
        <v>82</v>
      </c>
      <c r="G799" s="16" t="s">
        <v>79</v>
      </c>
      <c r="H799">
        <v>254092.83</v>
      </c>
      <c r="I799">
        <v>234144.84</v>
      </c>
      <c r="J799">
        <v>1452</v>
      </c>
      <c r="K799">
        <v>1347</v>
      </c>
      <c r="L799">
        <v>155111.47</v>
      </c>
      <c r="M799">
        <v>6770.78</v>
      </c>
      <c r="N799">
        <v>2370850.73</v>
      </c>
      <c r="O799">
        <v>14595</v>
      </c>
      <c r="P799">
        <v>9</v>
      </c>
      <c r="Q799">
        <v>31</v>
      </c>
      <c r="R799" s="25">
        <f>Clean_Data[[#This Row],[Revenue_EUR]]/Clean_Data[[#This Row],[Units_Sold]]</f>
        <v>174.99506198347106</v>
      </c>
      <c r="S799" s="19">
        <f>Clean_Data[[#This Row],[Gross_Profit_EUR]]/Clean_Data[[#This Row],[Revenue_EUR]]</f>
        <v>0.61045197536664064</v>
      </c>
      <c r="T799" s="19">
        <f>Clean_Data[[#This Row],[Revenue_EUR]]/Clean_Data[[#This Row],[Revenue_Target_EUR]]</f>
        <v>1.085195086938495</v>
      </c>
      <c r="U799" s="19">
        <f>Clean_Data[[#This Row],[Revenue_EUR]]/Clean_Data[[#This Row],[Market_Revenue_EUR]]</f>
        <v>0.10717369372301225</v>
      </c>
      <c r="V799" s="19">
        <f>Clean_Data[[#This Row],[Returns_Units]]/Clean_Data[[#This Row],[Units_Sold]]</f>
        <v>2.1349862258953169E-2</v>
      </c>
      <c r="W799" s="21">
        <f>Clean_Data[[#This Row],[Revenue_EUR]]/Clean_Data[[#This Row],[Marketing_Spend_EUR]]</f>
        <v>37.527852034772948</v>
      </c>
    </row>
    <row r="800" spans="1:23">
      <c r="A800" s="17">
        <v>45200</v>
      </c>
      <c r="B800">
        <v>2023</v>
      </c>
      <c r="C800" s="16" t="s">
        <v>101</v>
      </c>
      <c r="D800" s="16" t="s">
        <v>88</v>
      </c>
      <c r="E800" s="16" t="s">
        <v>87</v>
      </c>
      <c r="F800" s="16" t="s">
        <v>82</v>
      </c>
      <c r="G800" s="16" t="s">
        <v>80</v>
      </c>
      <c r="H800">
        <v>64679.25</v>
      </c>
      <c r="I800">
        <v>56930.59</v>
      </c>
      <c r="J800">
        <v>462</v>
      </c>
      <c r="K800">
        <v>411</v>
      </c>
      <c r="L800">
        <v>41258.78</v>
      </c>
      <c r="M800">
        <v>3451.65</v>
      </c>
      <c r="N800">
        <v>726870.77</v>
      </c>
      <c r="O800">
        <v>5443</v>
      </c>
      <c r="P800">
        <v>3</v>
      </c>
      <c r="Q800">
        <v>4</v>
      </c>
      <c r="R800" s="25">
        <f>Clean_Data[[#This Row],[Revenue_EUR]]/Clean_Data[[#This Row],[Units_Sold]]</f>
        <v>139.99837662337663</v>
      </c>
      <c r="S800" s="19">
        <f>Clean_Data[[#This Row],[Gross_Profit_EUR]]/Clean_Data[[#This Row],[Revenue_EUR]]</f>
        <v>0.63789824402725759</v>
      </c>
      <c r="T800" s="19">
        <f>Clean_Data[[#This Row],[Revenue_EUR]]/Clean_Data[[#This Row],[Revenue_Target_EUR]]</f>
        <v>1.1361071438044117</v>
      </c>
      <c r="U800" s="19">
        <f>Clean_Data[[#This Row],[Revenue_EUR]]/Clean_Data[[#This Row],[Market_Revenue_EUR]]</f>
        <v>8.8983148957826441E-2</v>
      </c>
      <c r="V800" s="19">
        <f>Clean_Data[[#This Row],[Returns_Units]]/Clean_Data[[#This Row],[Units_Sold]]</f>
        <v>8.658008658008658E-3</v>
      </c>
      <c r="W800" s="21">
        <f>Clean_Data[[#This Row],[Revenue_EUR]]/Clean_Data[[#This Row],[Marketing_Spend_EUR]]</f>
        <v>18.738646734170615</v>
      </c>
    </row>
    <row r="801" spans="1:23">
      <c r="A801" s="17">
        <v>45200</v>
      </c>
      <c r="B801">
        <v>2023</v>
      </c>
      <c r="C801" s="16" t="s">
        <v>101</v>
      </c>
      <c r="D801" s="16" t="s">
        <v>88</v>
      </c>
      <c r="E801" s="16" t="s">
        <v>87</v>
      </c>
      <c r="F801" s="16" t="s">
        <v>82</v>
      </c>
      <c r="G801" s="16" t="s">
        <v>81</v>
      </c>
      <c r="H801">
        <v>108887.71</v>
      </c>
      <c r="I801">
        <v>98785.89</v>
      </c>
      <c r="J801">
        <v>947</v>
      </c>
      <c r="K801">
        <v>856</v>
      </c>
      <c r="L801">
        <v>63173.599999999999</v>
      </c>
      <c r="M801">
        <v>3020.31</v>
      </c>
      <c r="N801">
        <v>1087295.51</v>
      </c>
      <c r="O801">
        <v>10047</v>
      </c>
      <c r="P801">
        <v>5</v>
      </c>
      <c r="Q801">
        <v>13</v>
      </c>
      <c r="R801" s="25">
        <f>Clean_Data[[#This Row],[Revenue_EUR]]/Clean_Data[[#This Row],[Units_Sold]]</f>
        <v>114.98174234424499</v>
      </c>
      <c r="S801" s="19">
        <f>Clean_Data[[#This Row],[Gross_Profit_EUR]]/Clean_Data[[#This Row],[Revenue_EUR]]</f>
        <v>0.5801719955355843</v>
      </c>
      <c r="T801" s="19">
        <f>Clean_Data[[#This Row],[Revenue_EUR]]/Clean_Data[[#This Row],[Revenue_Target_EUR]]</f>
        <v>1.1022597457997292</v>
      </c>
      <c r="U801" s="19">
        <f>Clean_Data[[#This Row],[Revenue_EUR]]/Clean_Data[[#This Row],[Market_Revenue_EUR]]</f>
        <v>0.10014546091522074</v>
      </c>
      <c r="V801" s="19">
        <f>Clean_Data[[#This Row],[Returns_Units]]/Clean_Data[[#This Row],[Units_Sold]]</f>
        <v>1.3727560718057022E-2</v>
      </c>
      <c r="W801" s="21">
        <f>Clean_Data[[#This Row],[Revenue_EUR]]/Clean_Data[[#This Row],[Marketing_Spend_EUR]]</f>
        <v>36.051832427797152</v>
      </c>
    </row>
    <row r="802" spans="1:23">
      <c r="A802" s="17">
        <v>45200</v>
      </c>
      <c r="B802">
        <v>2023</v>
      </c>
      <c r="C802" s="16" t="s">
        <v>101</v>
      </c>
      <c r="D802" s="16" t="s">
        <v>88</v>
      </c>
      <c r="E802" s="16" t="s">
        <v>87</v>
      </c>
      <c r="F802" s="16" t="s">
        <v>83</v>
      </c>
      <c r="G802" s="16" t="s">
        <v>78</v>
      </c>
      <c r="H802">
        <v>22022.25</v>
      </c>
      <c r="I802">
        <v>21347.65</v>
      </c>
      <c r="J802">
        <v>306</v>
      </c>
      <c r="K802">
        <v>294</v>
      </c>
      <c r="L802">
        <v>10522.14</v>
      </c>
      <c r="M802">
        <v>383.92</v>
      </c>
      <c r="N802">
        <v>329139.13</v>
      </c>
      <c r="O802">
        <v>4673</v>
      </c>
      <c r="P802">
        <v>1</v>
      </c>
      <c r="Q802">
        <v>5</v>
      </c>
      <c r="R802" s="25">
        <f>Clean_Data[[#This Row],[Revenue_EUR]]/Clean_Data[[#This Row],[Units_Sold]]</f>
        <v>71.968137254901961</v>
      </c>
      <c r="S802" s="19">
        <f>Clean_Data[[#This Row],[Gross_Profit_EUR]]/Clean_Data[[#This Row],[Revenue_EUR]]</f>
        <v>0.47779586554507369</v>
      </c>
      <c r="T802" s="19">
        <f>Clean_Data[[#This Row],[Revenue_EUR]]/Clean_Data[[#This Row],[Revenue_Target_EUR]]</f>
        <v>1.0316006679892165</v>
      </c>
      <c r="U802" s="19">
        <f>Clean_Data[[#This Row],[Revenue_EUR]]/Clean_Data[[#This Row],[Market_Revenue_EUR]]</f>
        <v>6.6908635263148442E-2</v>
      </c>
      <c r="V802" s="19">
        <f>Clean_Data[[#This Row],[Returns_Units]]/Clean_Data[[#This Row],[Units_Sold]]</f>
        <v>1.6339869281045753E-2</v>
      </c>
      <c r="W802" s="21">
        <f>Clean_Data[[#This Row],[Revenue_EUR]]/Clean_Data[[#This Row],[Marketing_Spend_EUR]]</f>
        <v>57.361559699937487</v>
      </c>
    </row>
    <row r="803" spans="1:23">
      <c r="A803" s="17">
        <v>45200</v>
      </c>
      <c r="B803">
        <v>2023</v>
      </c>
      <c r="C803" s="16" t="s">
        <v>101</v>
      </c>
      <c r="D803" s="16" t="s">
        <v>88</v>
      </c>
      <c r="E803" s="16" t="s">
        <v>87</v>
      </c>
      <c r="F803" s="16" t="s">
        <v>83</v>
      </c>
      <c r="G803" s="16" t="s">
        <v>79</v>
      </c>
      <c r="H803">
        <v>20120.349999999999</v>
      </c>
      <c r="I803">
        <v>18808.650000000001</v>
      </c>
      <c r="J803">
        <v>115</v>
      </c>
      <c r="K803">
        <v>108</v>
      </c>
      <c r="L803">
        <v>11188.02</v>
      </c>
      <c r="M803">
        <v>454.3</v>
      </c>
      <c r="N803">
        <v>246319.18</v>
      </c>
      <c r="O803">
        <v>1451</v>
      </c>
      <c r="P803">
        <v>1</v>
      </c>
      <c r="Q803">
        <v>3</v>
      </c>
      <c r="R803" s="25">
        <f>Clean_Data[[#This Row],[Revenue_EUR]]/Clean_Data[[#This Row],[Units_Sold]]</f>
        <v>174.95956521739129</v>
      </c>
      <c r="S803" s="19">
        <f>Clean_Data[[#This Row],[Gross_Profit_EUR]]/Clean_Data[[#This Row],[Revenue_EUR]]</f>
        <v>0.55605493940214767</v>
      </c>
      <c r="T803" s="19">
        <f>Clean_Data[[#This Row],[Revenue_EUR]]/Clean_Data[[#This Row],[Revenue_Target_EUR]]</f>
        <v>1.069739189149673</v>
      </c>
      <c r="U803" s="19">
        <f>Clean_Data[[#This Row],[Revenue_EUR]]/Clean_Data[[#This Row],[Market_Revenue_EUR]]</f>
        <v>8.1684057246374397E-2</v>
      </c>
      <c r="V803" s="19">
        <f>Clean_Data[[#This Row],[Returns_Units]]/Clean_Data[[#This Row],[Units_Sold]]</f>
        <v>2.6086956521739129E-2</v>
      </c>
      <c r="W803" s="21">
        <f>Clean_Data[[#This Row],[Revenue_EUR]]/Clean_Data[[#This Row],[Marketing_Spend_EUR]]</f>
        <v>44.288685890380805</v>
      </c>
    </row>
    <row r="804" spans="1:23">
      <c r="A804" s="17">
        <v>45200</v>
      </c>
      <c r="B804">
        <v>2023</v>
      </c>
      <c r="C804" s="16" t="s">
        <v>101</v>
      </c>
      <c r="D804" s="16" t="s">
        <v>88</v>
      </c>
      <c r="E804" s="16" t="s">
        <v>87</v>
      </c>
      <c r="F804" s="16" t="s">
        <v>83</v>
      </c>
      <c r="G804" s="16" t="s">
        <v>80</v>
      </c>
      <c r="H804">
        <v>4669.07</v>
      </c>
      <c r="I804">
        <v>4302.21</v>
      </c>
      <c r="J804">
        <v>33</v>
      </c>
      <c r="K804">
        <v>30</v>
      </c>
      <c r="L804">
        <v>2743.95</v>
      </c>
      <c r="M804">
        <v>267.24</v>
      </c>
      <c r="N804">
        <v>76644.53</v>
      </c>
      <c r="O804">
        <v>617</v>
      </c>
      <c r="P804">
        <v>0</v>
      </c>
      <c r="Q804">
        <v>1</v>
      </c>
      <c r="R804" s="25">
        <f>Clean_Data[[#This Row],[Revenue_EUR]]/Clean_Data[[#This Row],[Units_Sold]]</f>
        <v>141.48696969696968</v>
      </c>
      <c r="S804" s="19">
        <f>Clean_Data[[#This Row],[Gross_Profit_EUR]]/Clean_Data[[#This Row],[Revenue_EUR]]</f>
        <v>0.58768662710132857</v>
      </c>
      <c r="T804" s="19">
        <f>Clean_Data[[#This Row],[Revenue_EUR]]/Clean_Data[[#This Row],[Revenue_Target_EUR]]</f>
        <v>1.0852724529950886</v>
      </c>
      <c r="U804" s="19">
        <f>Clean_Data[[#This Row],[Revenue_EUR]]/Clean_Data[[#This Row],[Market_Revenue_EUR]]</f>
        <v>6.0918502598946066E-2</v>
      </c>
      <c r="V804" s="19">
        <f>Clean_Data[[#This Row],[Returns_Units]]/Clean_Data[[#This Row],[Units_Sold]]</f>
        <v>3.0303030303030304E-2</v>
      </c>
      <c r="W804" s="21">
        <f>Clean_Data[[#This Row],[Revenue_EUR]]/Clean_Data[[#This Row],[Marketing_Spend_EUR]]</f>
        <v>17.47144888489747</v>
      </c>
    </row>
    <row r="805" spans="1:23">
      <c r="A805" s="17">
        <v>45200</v>
      </c>
      <c r="B805">
        <v>2023</v>
      </c>
      <c r="C805" s="16" t="s">
        <v>101</v>
      </c>
      <c r="D805" s="16" t="s">
        <v>88</v>
      </c>
      <c r="E805" s="16" t="s">
        <v>87</v>
      </c>
      <c r="F805" s="16" t="s">
        <v>83</v>
      </c>
      <c r="G805" s="16" t="s">
        <v>81</v>
      </c>
      <c r="H805">
        <v>8384.0400000000009</v>
      </c>
      <c r="I805">
        <v>8088.39</v>
      </c>
      <c r="J805">
        <v>73</v>
      </c>
      <c r="K805">
        <v>71</v>
      </c>
      <c r="L805">
        <v>4449.57</v>
      </c>
      <c r="M805">
        <v>260.19</v>
      </c>
      <c r="N805">
        <v>109144.76</v>
      </c>
      <c r="O805">
        <v>1057</v>
      </c>
      <c r="P805">
        <v>0</v>
      </c>
      <c r="Q805">
        <v>1</v>
      </c>
      <c r="R805" s="25">
        <f>Clean_Data[[#This Row],[Revenue_EUR]]/Clean_Data[[#This Row],[Units_Sold]]</f>
        <v>114.84986301369864</v>
      </c>
      <c r="S805" s="19">
        <f>Clean_Data[[#This Row],[Gross_Profit_EUR]]/Clean_Data[[#This Row],[Revenue_EUR]]</f>
        <v>0.53071908053873784</v>
      </c>
      <c r="T805" s="19">
        <f>Clean_Data[[#This Row],[Revenue_EUR]]/Clean_Data[[#This Row],[Revenue_Target_EUR]]</f>
        <v>1.0365523917615249</v>
      </c>
      <c r="U805" s="19">
        <f>Clean_Data[[#This Row],[Revenue_EUR]]/Clean_Data[[#This Row],[Market_Revenue_EUR]]</f>
        <v>7.681578116988852E-2</v>
      </c>
      <c r="V805" s="19">
        <f>Clean_Data[[#This Row],[Returns_Units]]/Clean_Data[[#This Row],[Units_Sold]]</f>
        <v>1.3698630136986301E-2</v>
      </c>
      <c r="W805" s="21">
        <f>Clean_Data[[#This Row],[Revenue_EUR]]/Clean_Data[[#This Row],[Marketing_Spend_EUR]]</f>
        <v>32.222760290556906</v>
      </c>
    </row>
    <row r="806" spans="1:23">
      <c r="A806" s="17">
        <v>45200</v>
      </c>
      <c r="B806">
        <v>2023</v>
      </c>
      <c r="C806" s="16" t="s">
        <v>101</v>
      </c>
      <c r="D806" s="16" t="s">
        <v>89</v>
      </c>
      <c r="E806" s="16" t="s">
        <v>85</v>
      </c>
      <c r="F806" s="16" t="s">
        <v>77</v>
      </c>
      <c r="G806" s="16" t="s">
        <v>78</v>
      </c>
      <c r="H806">
        <v>268915.96999999997</v>
      </c>
      <c r="I806">
        <v>270519.32</v>
      </c>
      <c r="J806">
        <v>3735</v>
      </c>
      <c r="K806">
        <v>3694</v>
      </c>
      <c r="L806">
        <v>148796.06</v>
      </c>
      <c r="M806">
        <v>4804.37</v>
      </c>
      <c r="N806">
        <v>1853295.78</v>
      </c>
      <c r="O806">
        <v>28345</v>
      </c>
      <c r="P806">
        <v>11</v>
      </c>
      <c r="Q806">
        <v>31</v>
      </c>
      <c r="R806" s="25">
        <f>Clean_Data[[#This Row],[Revenue_EUR]]/Clean_Data[[#This Row],[Units_Sold]]</f>
        <v>71.998921017402935</v>
      </c>
      <c r="S806" s="19">
        <f>Clean_Data[[#This Row],[Gross_Profit_EUR]]/Clean_Data[[#This Row],[Revenue_EUR]]</f>
        <v>0.55331804950074182</v>
      </c>
      <c r="T806" s="19">
        <f>Clean_Data[[#This Row],[Revenue_EUR]]/Clean_Data[[#This Row],[Revenue_Target_EUR]]</f>
        <v>0.99407306657432071</v>
      </c>
      <c r="U806" s="19">
        <f>Clean_Data[[#This Row],[Revenue_EUR]]/Clean_Data[[#This Row],[Market_Revenue_EUR]]</f>
        <v>0.14510148509591922</v>
      </c>
      <c r="V806" s="19">
        <f>Clean_Data[[#This Row],[Returns_Units]]/Clean_Data[[#This Row],[Units_Sold]]</f>
        <v>8.2998661311914322E-3</v>
      </c>
      <c r="W806" s="21">
        <f>Clean_Data[[#This Row],[Revenue_EUR]]/Clean_Data[[#This Row],[Marketing_Spend_EUR]]</f>
        <v>55.973201481151527</v>
      </c>
    </row>
    <row r="807" spans="1:23">
      <c r="A807" s="17">
        <v>45200</v>
      </c>
      <c r="B807">
        <v>2023</v>
      </c>
      <c r="C807" s="16" t="s">
        <v>101</v>
      </c>
      <c r="D807" s="16" t="s">
        <v>89</v>
      </c>
      <c r="E807" s="16" t="s">
        <v>85</v>
      </c>
      <c r="F807" s="16" t="s">
        <v>77</v>
      </c>
      <c r="G807" s="16" t="s">
        <v>79</v>
      </c>
      <c r="H807">
        <v>246392.72</v>
      </c>
      <c r="I807">
        <v>230834.14</v>
      </c>
      <c r="J807">
        <v>1408</v>
      </c>
      <c r="K807">
        <v>1343</v>
      </c>
      <c r="L807">
        <v>159450.68</v>
      </c>
      <c r="M807">
        <v>6299.58</v>
      </c>
      <c r="N807">
        <v>1473659.68</v>
      </c>
      <c r="O807">
        <v>9190</v>
      </c>
      <c r="P807">
        <v>10</v>
      </c>
      <c r="Q807">
        <v>21</v>
      </c>
      <c r="R807" s="25">
        <f>Clean_Data[[#This Row],[Revenue_EUR]]/Clean_Data[[#This Row],[Units_Sold]]</f>
        <v>174.99482954545454</v>
      </c>
      <c r="S807" s="19">
        <f>Clean_Data[[#This Row],[Gross_Profit_EUR]]/Clean_Data[[#This Row],[Revenue_EUR]]</f>
        <v>0.64714038629063386</v>
      </c>
      <c r="T807" s="19">
        <f>Clean_Data[[#This Row],[Revenue_EUR]]/Clean_Data[[#This Row],[Revenue_Target_EUR]]</f>
        <v>1.0674015550732661</v>
      </c>
      <c r="U807" s="19">
        <f>Clean_Data[[#This Row],[Revenue_EUR]]/Clean_Data[[#This Row],[Market_Revenue_EUR]]</f>
        <v>0.16719784312752589</v>
      </c>
      <c r="V807" s="19">
        <f>Clean_Data[[#This Row],[Returns_Units]]/Clean_Data[[#This Row],[Units_Sold]]</f>
        <v>1.4914772727272728E-2</v>
      </c>
      <c r="W807" s="21">
        <f>Clean_Data[[#This Row],[Revenue_EUR]]/Clean_Data[[#This Row],[Marketing_Spend_EUR]]</f>
        <v>39.112563059759538</v>
      </c>
    </row>
    <row r="808" spans="1:23">
      <c r="A808" s="17">
        <v>45200</v>
      </c>
      <c r="B808">
        <v>2023</v>
      </c>
      <c r="C808" s="16" t="s">
        <v>101</v>
      </c>
      <c r="D808" s="16" t="s">
        <v>89</v>
      </c>
      <c r="E808" s="16" t="s">
        <v>85</v>
      </c>
      <c r="F808" s="16" t="s">
        <v>77</v>
      </c>
      <c r="G808" s="16" t="s">
        <v>80</v>
      </c>
      <c r="H808">
        <v>56774.04</v>
      </c>
      <c r="I808">
        <v>51752.35</v>
      </c>
      <c r="J808">
        <v>406</v>
      </c>
      <c r="K808">
        <v>364</v>
      </c>
      <c r="L808">
        <v>39211.67</v>
      </c>
      <c r="M808">
        <v>2940.89</v>
      </c>
      <c r="N808">
        <v>424422.94</v>
      </c>
      <c r="O808">
        <v>3236</v>
      </c>
      <c r="P808">
        <v>3</v>
      </c>
      <c r="Q808">
        <v>8</v>
      </c>
      <c r="R808" s="25">
        <f>Clean_Data[[#This Row],[Revenue_EUR]]/Clean_Data[[#This Row],[Units_Sold]]</f>
        <v>139.83753694581281</v>
      </c>
      <c r="S808" s="19">
        <f>Clean_Data[[#This Row],[Gross_Profit_EUR]]/Clean_Data[[#This Row],[Revenue_EUR]]</f>
        <v>0.69066196451758577</v>
      </c>
      <c r="T808" s="19">
        <f>Clean_Data[[#This Row],[Revenue_EUR]]/Clean_Data[[#This Row],[Revenue_Target_EUR]]</f>
        <v>1.0970330815895317</v>
      </c>
      <c r="U808" s="19">
        <f>Clean_Data[[#This Row],[Revenue_EUR]]/Clean_Data[[#This Row],[Market_Revenue_EUR]]</f>
        <v>0.13376760455031012</v>
      </c>
      <c r="V808" s="19">
        <f>Clean_Data[[#This Row],[Returns_Units]]/Clean_Data[[#This Row],[Units_Sold]]</f>
        <v>1.9704433497536946E-2</v>
      </c>
      <c r="W808" s="21">
        <f>Clean_Data[[#This Row],[Revenue_EUR]]/Clean_Data[[#This Row],[Marketing_Spend_EUR]]</f>
        <v>19.305053912251054</v>
      </c>
    </row>
    <row r="809" spans="1:23">
      <c r="A809" s="17">
        <v>45200</v>
      </c>
      <c r="B809">
        <v>2023</v>
      </c>
      <c r="C809" s="16" t="s">
        <v>101</v>
      </c>
      <c r="D809" s="16" t="s">
        <v>89</v>
      </c>
      <c r="E809" s="16" t="s">
        <v>85</v>
      </c>
      <c r="F809" s="16" t="s">
        <v>77</v>
      </c>
      <c r="G809" s="16" t="s">
        <v>81</v>
      </c>
      <c r="H809">
        <v>99770.96</v>
      </c>
      <c r="I809">
        <v>100611.06</v>
      </c>
      <c r="J809">
        <v>868</v>
      </c>
      <c r="K809">
        <v>859</v>
      </c>
      <c r="L809">
        <v>62555.61</v>
      </c>
      <c r="M809">
        <v>3032.46</v>
      </c>
      <c r="N809">
        <v>647689.55000000005</v>
      </c>
      <c r="O809">
        <v>6353</v>
      </c>
      <c r="P809">
        <v>4</v>
      </c>
      <c r="Q809">
        <v>9</v>
      </c>
      <c r="R809" s="25">
        <f>Clean_Data[[#This Row],[Revenue_EUR]]/Clean_Data[[#This Row],[Units_Sold]]</f>
        <v>114.94350230414747</v>
      </c>
      <c r="S809" s="19">
        <f>Clean_Data[[#This Row],[Gross_Profit_EUR]]/Clean_Data[[#This Row],[Revenue_EUR]]</f>
        <v>0.62699216284979109</v>
      </c>
      <c r="T809" s="19">
        <f>Clean_Data[[#This Row],[Revenue_EUR]]/Clean_Data[[#This Row],[Revenue_Target_EUR]]</f>
        <v>0.99165002336721242</v>
      </c>
      <c r="U809" s="19">
        <f>Clean_Data[[#This Row],[Revenue_EUR]]/Clean_Data[[#This Row],[Market_Revenue_EUR]]</f>
        <v>0.15404133044913262</v>
      </c>
      <c r="V809" s="19">
        <f>Clean_Data[[#This Row],[Returns_Units]]/Clean_Data[[#This Row],[Units_Sold]]</f>
        <v>1.0368663594470046E-2</v>
      </c>
      <c r="W809" s="21">
        <f>Clean_Data[[#This Row],[Revenue_EUR]]/Clean_Data[[#This Row],[Marketing_Spend_EUR]]</f>
        <v>32.900997869716335</v>
      </c>
    </row>
    <row r="810" spans="1:23">
      <c r="A810" s="17">
        <v>45200</v>
      </c>
      <c r="B810">
        <v>2023</v>
      </c>
      <c r="C810" s="16" t="s">
        <v>101</v>
      </c>
      <c r="D810" s="16" t="s">
        <v>89</v>
      </c>
      <c r="E810" s="16" t="s">
        <v>85</v>
      </c>
      <c r="F810" s="16" t="s">
        <v>82</v>
      </c>
      <c r="G810" s="16" t="s">
        <v>78</v>
      </c>
      <c r="H810">
        <v>218024</v>
      </c>
      <c r="I810">
        <v>226520.31</v>
      </c>
      <c r="J810">
        <v>3028</v>
      </c>
      <c r="K810">
        <v>3129</v>
      </c>
      <c r="L810">
        <v>113268.97</v>
      </c>
      <c r="M810">
        <v>3942.55</v>
      </c>
      <c r="N810">
        <v>1601558.11</v>
      </c>
      <c r="O810">
        <v>23432</v>
      </c>
      <c r="P810">
        <v>11</v>
      </c>
      <c r="Q810">
        <v>66</v>
      </c>
      <c r="R810" s="25">
        <f>Clean_Data[[#This Row],[Revenue_EUR]]/Clean_Data[[#This Row],[Units_Sold]]</f>
        <v>72.002642007926028</v>
      </c>
      <c r="S810" s="19">
        <f>Clean_Data[[#This Row],[Gross_Profit_EUR]]/Clean_Data[[#This Row],[Revenue_EUR]]</f>
        <v>0.519525235753862</v>
      </c>
      <c r="T810" s="19">
        <f>Clean_Data[[#This Row],[Revenue_EUR]]/Clean_Data[[#This Row],[Revenue_Target_EUR]]</f>
        <v>0.96249206086641859</v>
      </c>
      <c r="U810" s="19">
        <f>Clean_Data[[#This Row],[Revenue_EUR]]/Clean_Data[[#This Row],[Market_Revenue_EUR]]</f>
        <v>0.13613243168554151</v>
      </c>
      <c r="V810" s="19">
        <f>Clean_Data[[#This Row],[Returns_Units]]/Clean_Data[[#This Row],[Units_Sold]]</f>
        <v>2.1796565389696168E-2</v>
      </c>
      <c r="W810" s="21">
        <f>Clean_Data[[#This Row],[Revenue_EUR]]/Clean_Data[[#This Row],[Marketing_Spend_EUR]]</f>
        <v>55.300249838302619</v>
      </c>
    </row>
    <row r="811" spans="1:23">
      <c r="A811" s="17">
        <v>45200</v>
      </c>
      <c r="B811">
        <v>2023</v>
      </c>
      <c r="C811" s="16" t="s">
        <v>101</v>
      </c>
      <c r="D811" s="16" t="s">
        <v>89</v>
      </c>
      <c r="E811" s="16" t="s">
        <v>85</v>
      </c>
      <c r="F811" s="16" t="s">
        <v>82</v>
      </c>
      <c r="G811" s="16" t="s">
        <v>79</v>
      </c>
      <c r="H811">
        <v>202221.28</v>
      </c>
      <c r="I811">
        <v>195009.12</v>
      </c>
      <c r="J811">
        <v>1156</v>
      </c>
      <c r="K811">
        <v>1100</v>
      </c>
      <c r="L811">
        <v>123800.29</v>
      </c>
      <c r="M811">
        <v>5008.95</v>
      </c>
      <c r="N811">
        <v>1286421.22</v>
      </c>
      <c r="O811">
        <v>7548</v>
      </c>
      <c r="P811">
        <v>11</v>
      </c>
      <c r="Q811">
        <v>10</v>
      </c>
      <c r="R811" s="25">
        <f>Clean_Data[[#This Row],[Revenue_EUR]]/Clean_Data[[#This Row],[Units_Sold]]</f>
        <v>174.93190311418684</v>
      </c>
      <c r="S811" s="19">
        <f>Clean_Data[[#This Row],[Gross_Profit_EUR]]/Clean_Data[[#This Row],[Revenue_EUR]]</f>
        <v>0.61220208872181991</v>
      </c>
      <c r="T811" s="19">
        <f>Clean_Data[[#This Row],[Revenue_EUR]]/Clean_Data[[#This Row],[Revenue_Target_EUR]]</f>
        <v>1.0369837061979461</v>
      </c>
      <c r="U811" s="19">
        <f>Clean_Data[[#This Row],[Revenue_EUR]]/Clean_Data[[#This Row],[Market_Revenue_EUR]]</f>
        <v>0.15719678504681384</v>
      </c>
      <c r="V811" s="19">
        <f>Clean_Data[[#This Row],[Returns_Units]]/Clean_Data[[#This Row],[Units_Sold]]</f>
        <v>8.6505190311418692E-3</v>
      </c>
      <c r="W811" s="21">
        <f>Clean_Data[[#This Row],[Revenue_EUR]]/Clean_Data[[#This Row],[Marketing_Spend_EUR]]</f>
        <v>40.371990137653604</v>
      </c>
    </row>
    <row r="812" spans="1:23">
      <c r="A812" s="17">
        <v>45200</v>
      </c>
      <c r="B812">
        <v>2023</v>
      </c>
      <c r="C812" s="16" t="s">
        <v>101</v>
      </c>
      <c r="D812" s="16" t="s">
        <v>89</v>
      </c>
      <c r="E812" s="16" t="s">
        <v>85</v>
      </c>
      <c r="F812" s="16" t="s">
        <v>82</v>
      </c>
      <c r="G812" s="16" t="s">
        <v>80</v>
      </c>
      <c r="H812">
        <v>49775.76</v>
      </c>
      <c r="I812">
        <v>47245.52</v>
      </c>
      <c r="J812">
        <v>356</v>
      </c>
      <c r="K812">
        <v>342</v>
      </c>
      <c r="L812">
        <v>31650.42</v>
      </c>
      <c r="M812">
        <v>2836.32</v>
      </c>
      <c r="N812">
        <v>386701.98</v>
      </c>
      <c r="O812">
        <v>3061</v>
      </c>
      <c r="P812">
        <v>3</v>
      </c>
      <c r="Q812">
        <v>7</v>
      </c>
      <c r="R812" s="25">
        <f>Clean_Data[[#This Row],[Revenue_EUR]]/Clean_Data[[#This Row],[Units_Sold]]</f>
        <v>139.81955056179777</v>
      </c>
      <c r="S812" s="19">
        <f>Clean_Data[[#This Row],[Gross_Profit_EUR]]/Clean_Data[[#This Row],[Revenue_EUR]]</f>
        <v>0.63586010540070104</v>
      </c>
      <c r="T812" s="19">
        <f>Clean_Data[[#This Row],[Revenue_EUR]]/Clean_Data[[#This Row],[Revenue_Target_EUR]]</f>
        <v>1.0535551307298556</v>
      </c>
      <c r="U812" s="19">
        <f>Clean_Data[[#This Row],[Revenue_EUR]]/Clean_Data[[#This Row],[Market_Revenue_EUR]]</f>
        <v>0.12871865822874765</v>
      </c>
      <c r="V812" s="19">
        <f>Clean_Data[[#This Row],[Returns_Units]]/Clean_Data[[#This Row],[Units_Sold]]</f>
        <v>1.9662921348314606E-2</v>
      </c>
      <c r="W812" s="21">
        <f>Clean_Data[[#This Row],[Revenue_EUR]]/Clean_Data[[#This Row],[Marketing_Spend_EUR]]</f>
        <v>17.549416144863766</v>
      </c>
    </row>
    <row r="813" spans="1:23">
      <c r="A813" s="17">
        <v>45200</v>
      </c>
      <c r="B813">
        <v>2023</v>
      </c>
      <c r="C813" s="16" t="s">
        <v>101</v>
      </c>
      <c r="D813" s="16" t="s">
        <v>89</v>
      </c>
      <c r="E813" s="16" t="s">
        <v>85</v>
      </c>
      <c r="F813" s="16" t="s">
        <v>82</v>
      </c>
      <c r="G813" s="16" t="s">
        <v>81</v>
      </c>
      <c r="H813">
        <v>82718.789999999994</v>
      </c>
      <c r="I813">
        <v>82357.72</v>
      </c>
      <c r="J813">
        <v>719</v>
      </c>
      <c r="K813">
        <v>724</v>
      </c>
      <c r="L813">
        <v>48068.480000000003</v>
      </c>
      <c r="M813">
        <v>2235.9699999999998</v>
      </c>
      <c r="N813">
        <v>572839.24</v>
      </c>
      <c r="O813">
        <v>5223</v>
      </c>
      <c r="P813">
        <v>4</v>
      </c>
      <c r="Q813">
        <v>6</v>
      </c>
      <c r="R813" s="25">
        <f>Clean_Data[[#This Row],[Revenue_EUR]]/Clean_Data[[#This Row],[Units_Sold]]</f>
        <v>115.04699582753824</v>
      </c>
      <c r="S813" s="19">
        <f>Clean_Data[[#This Row],[Gross_Profit_EUR]]/Clean_Data[[#This Row],[Revenue_EUR]]</f>
        <v>0.58110714627232829</v>
      </c>
      <c r="T813" s="19">
        <f>Clean_Data[[#This Row],[Revenue_EUR]]/Clean_Data[[#This Row],[Revenue_Target_EUR]]</f>
        <v>1.0043841670216223</v>
      </c>
      <c r="U813" s="19">
        <f>Clean_Data[[#This Row],[Revenue_EUR]]/Clean_Data[[#This Row],[Market_Revenue_EUR]]</f>
        <v>0.14440140308823815</v>
      </c>
      <c r="V813" s="19">
        <f>Clean_Data[[#This Row],[Returns_Units]]/Clean_Data[[#This Row],[Units_Sold]]</f>
        <v>8.3449235048678721E-3</v>
      </c>
      <c r="W813" s="21">
        <f>Clean_Data[[#This Row],[Revenue_EUR]]/Clean_Data[[#This Row],[Marketing_Spend_EUR]]</f>
        <v>36.99458847837851</v>
      </c>
    </row>
    <row r="814" spans="1:23">
      <c r="A814" s="17">
        <v>45200</v>
      </c>
      <c r="B814">
        <v>2023</v>
      </c>
      <c r="C814" s="16" t="s">
        <v>101</v>
      </c>
      <c r="D814" s="16" t="s">
        <v>89</v>
      </c>
      <c r="E814" s="16" t="s">
        <v>85</v>
      </c>
      <c r="F814" s="16" t="s">
        <v>83</v>
      </c>
      <c r="G814" s="16" t="s">
        <v>78</v>
      </c>
      <c r="H814">
        <v>22678.89</v>
      </c>
      <c r="I814">
        <v>22327.87</v>
      </c>
      <c r="J814">
        <v>315</v>
      </c>
      <c r="K814">
        <v>311</v>
      </c>
      <c r="L814">
        <v>10639.42</v>
      </c>
      <c r="M814">
        <v>387.81</v>
      </c>
      <c r="N814">
        <v>235474.57</v>
      </c>
      <c r="O814">
        <v>3524</v>
      </c>
      <c r="P814">
        <v>1</v>
      </c>
      <c r="Q814">
        <v>5</v>
      </c>
      <c r="R814" s="25">
        <f>Clean_Data[[#This Row],[Revenue_EUR]]/Clean_Data[[#This Row],[Units_Sold]]</f>
        <v>71.996476190476187</v>
      </c>
      <c r="S814" s="19">
        <f>Clean_Data[[#This Row],[Gross_Profit_EUR]]/Clean_Data[[#This Row],[Revenue_EUR]]</f>
        <v>0.46913318949913335</v>
      </c>
      <c r="T814" s="19">
        <f>Clean_Data[[#This Row],[Revenue_EUR]]/Clean_Data[[#This Row],[Revenue_Target_EUR]]</f>
        <v>1.015721159250748</v>
      </c>
      <c r="U814" s="19">
        <f>Clean_Data[[#This Row],[Revenue_EUR]]/Clean_Data[[#This Row],[Market_Revenue_EUR]]</f>
        <v>9.6311419105680918E-2</v>
      </c>
      <c r="V814" s="19">
        <f>Clean_Data[[#This Row],[Returns_Units]]/Clean_Data[[#This Row],[Units_Sold]]</f>
        <v>1.5873015873015872E-2</v>
      </c>
      <c r="W814" s="21">
        <f>Clean_Data[[#This Row],[Revenue_EUR]]/Clean_Data[[#This Row],[Marketing_Spend_EUR]]</f>
        <v>58.479384234547844</v>
      </c>
    </row>
    <row r="815" spans="1:23">
      <c r="A815" s="17">
        <v>45200</v>
      </c>
      <c r="B815">
        <v>2023</v>
      </c>
      <c r="C815" s="16" t="s">
        <v>101</v>
      </c>
      <c r="D815" s="16" t="s">
        <v>89</v>
      </c>
      <c r="E815" s="16" t="s">
        <v>85</v>
      </c>
      <c r="F815" s="16" t="s">
        <v>83</v>
      </c>
      <c r="G815" s="16" t="s">
        <v>79</v>
      </c>
      <c r="H815">
        <v>21533.98</v>
      </c>
      <c r="I815">
        <v>21535.38</v>
      </c>
      <c r="J815">
        <v>123</v>
      </c>
      <c r="K815">
        <v>122</v>
      </c>
      <c r="L815">
        <v>11983.67</v>
      </c>
      <c r="M815">
        <v>520.51</v>
      </c>
      <c r="N815">
        <v>182591.69</v>
      </c>
      <c r="O815">
        <v>1178</v>
      </c>
      <c r="P815">
        <v>1</v>
      </c>
      <c r="Q815">
        <v>2</v>
      </c>
      <c r="R815" s="25">
        <f>Clean_Data[[#This Row],[Revenue_EUR]]/Clean_Data[[#This Row],[Units_Sold]]</f>
        <v>175.07300813008129</v>
      </c>
      <c r="S815" s="19">
        <f>Clean_Data[[#This Row],[Gross_Profit_EUR]]/Clean_Data[[#This Row],[Revenue_EUR]]</f>
        <v>0.55650047041930939</v>
      </c>
      <c r="T815" s="19">
        <f>Clean_Data[[#This Row],[Revenue_EUR]]/Clean_Data[[#This Row],[Revenue_Target_EUR]]</f>
        <v>0.99993499069902636</v>
      </c>
      <c r="U815" s="19">
        <f>Clean_Data[[#This Row],[Revenue_EUR]]/Clean_Data[[#This Row],[Market_Revenue_EUR]]</f>
        <v>0.11793515904256102</v>
      </c>
      <c r="V815" s="19">
        <f>Clean_Data[[#This Row],[Returns_Units]]/Clean_Data[[#This Row],[Units_Sold]]</f>
        <v>1.6260162601626018E-2</v>
      </c>
      <c r="W815" s="21">
        <f>Clean_Data[[#This Row],[Revenue_EUR]]/Clean_Data[[#This Row],[Marketing_Spend_EUR]]</f>
        <v>41.370924670035158</v>
      </c>
    </row>
    <row r="816" spans="1:23">
      <c r="A816" s="17">
        <v>45200</v>
      </c>
      <c r="B816">
        <v>2023</v>
      </c>
      <c r="C816" s="16" t="s">
        <v>101</v>
      </c>
      <c r="D816" s="16" t="s">
        <v>89</v>
      </c>
      <c r="E816" s="16" t="s">
        <v>85</v>
      </c>
      <c r="F816" s="16" t="s">
        <v>83</v>
      </c>
      <c r="G816" s="16" t="s">
        <v>80</v>
      </c>
      <c r="H816">
        <v>4825.53</v>
      </c>
      <c r="I816">
        <v>4492.37</v>
      </c>
      <c r="J816">
        <v>34</v>
      </c>
      <c r="K816">
        <v>32</v>
      </c>
      <c r="L816">
        <v>2839.96</v>
      </c>
      <c r="M816">
        <v>280.04000000000002</v>
      </c>
      <c r="N816">
        <v>53281.1</v>
      </c>
      <c r="O816">
        <v>428</v>
      </c>
      <c r="P816">
        <v>0</v>
      </c>
      <c r="Q816">
        <v>1</v>
      </c>
      <c r="R816" s="25">
        <f>Clean_Data[[#This Row],[Revenue_EUR]]/Clean_Data[[#This Row],[Units_Sold]]</f>
        <v>141.92735294117645</v>
      </c>
      <c r="S816" s="19">
        <f>Clean_Data[[#This Row],[Gross_Profit_EUR]]/Clean_Data[[#This Row],[Revenue_EUR]]</f>
        <v>0.58852809950409601</v>
      </c>
      <c r="T816" s="19">
        <f>Clean_Data[[#This Row],[Revenue_EUR]]/Clean_Data[[#This Row],[Revenue_Target_EUR]]</f>
        <v>1.0741613001600492</v>
      </c>
      <c r="U816" s="19">
        <f>Clean_Data[[#This Row],[Revenue_EUR]]/Clean_Data[[#This Row],[Market_Revenue_EUR]]</f>
        <v>9.0567386934579053E-2</v>
      </c>
      <c r="V816" s="19">
        <f>Clean_Data[[#This Row],[Returns_Units]]/Clean_Data[[#This Row],[Units_Sold]]</f>
        <v>2.9411764705882353E-2</v>
      </c>
      <c r="W816" s="21">
        <f>Clean_Data[[#This Row],[Revenue_EUR]]/Clean_Data[[#This Row],[Marketing_Spend_EUR]]</f>
        <v>17.231574060848448</v>
      </c>
    </row>
    <row r="817" spans="1:23">
      <c r="A817" s="17">
        <v>45200</v>
      </c>
      <c r="B817">
        <v>2023</v>
      </c>
      <c r="C817" s="16" t="s">
        <v>101</v>
      </c>
      <c r="D817" s="16" t="s">
        <v>89</v>
      </c>
      <c r="E817" s="16" t="s">
        <v>85</v>
      </c>
      <c r="F817" s="16" t="s">
        <v>83</v>
      </c>
      <c r="G817" s="16" t="s">
        <v>81</v>
      </c>
      <c r="H817">
        <v>7744.79</v>
      </c>
      <c r="I817">
        <v>7346.84</v>
      </c>
      <c r="J817">
        <v>67</v>
      </c>
      <c r="K817">
        <v>62</v>
      </c>
      <c r="L817">
        <v>4066.34</v>
      </c>
      <c r="M817">
        <v>248.5</v>
      </c>
      <c r="N817">
        <v>78153.25</v>
      </c>
      <c r="O817">
        <v>747</v>
      </c>
      <c r="P817">
        <v>0</v>
      </c>
      <c r="Q817">
        <v>1</v>
      </c>
      <c r="R817" s="25">
        <f>Clean_Data[[#This Row],[Revenue_EUR]]/Clean_Data[[#This Row],[Units_Sold]]</f>
        <v>115.59388059701493</v>
      </c>
      <c r="S817" s="19">
        <f>Clean_Data[[#This Row],[Gross_Profit_EUR]]/Clean_Data[[#This Row],[Revenue_EUR]]</f>
        <v>0.52504199597406775</v>
      </c>
      <c r="T817" s="19">
        <f>Clean_Data[[#This Row],[Revenue_EUR]]/Clean_Data[[#This Row],[Revenue_Target_EUR]]</f>
        <v>1.0541661449003925</v>
      </c>
      <c r="U817" s="19">
        <f>Clean_Data[[#This Row],[Revenue_EUR]]/Clean_Data[[#This Row],[Market_Revenue_EUR]]</f>
        <v>9.9097478351827972E-2</v>
      </c>
      <c r="V817" s="19">
        <f>Clean_Data[[#This Row],[Returns_Units]]/Clean_Data[[#This Row],[Units_Sold]]</f>
        <v>1.4925373134328358E-2</v>
      </c>
      <c r="W817" s="21">
        <f>Clean_Data[[#This Row],[Revenue_EUR]]/Clean_Data[[#This Row],[Marketing_Spend_EUR]]</f>
        <v>31.166156941649898</v>
      </c>
    </row>
    <row r="818" spans="1:23">
      <c r="A818" s="17">
        <v>45200</v>
      </c>
      <c r="B818">
        <v>2023</v>
      </c>
      <c r="C818" s="16" t="s">
        <v>101</v>
      </c>
      <c r="D818" s="16" t="s">
        <v>90</v>
      </c>
      <c r="E818" s="16" t="s">
        <v>91</v>
      </c>
      <c r="F818" s="16" t="s">
        <v>77</v>
      </c>
      <c r="G818" s="16" t="s">
        <v>78</v>
      </c>
      <c r="H818">
        <v>193808.84</v>
      </c>
      <c r="I818">
        <v>195025.87</v>
      </c>
      <c r="J818">
        <v>2692</v>
      </c>
      <c r="K818">
        <v>2690</v>
      </c>
      <c r="L818">
        <v>109422.84</v>
      </c>
      <c r="M818">
        <v>3529.9</v>
      </c>
      <c r="N818">
        <v>2290895.04</v>
      </c>
      <c r="O818">
        <v>35224</v>
      </c>
      <c r="P818">
        <v>7</v>
      </c>
      <c r="Q818">
        <v>50</v>
      </c>
      <c r="R818" s="25">
        <f>Clean_Data[[#This Row],[Revenue_EUR]]/Clean_Data[[#This Row],[Units_Sold]]</f>
        <v>71.99436849925705</v>
      </c>
      <c r="S818" s="19">
        <f>Clean_Data[[#This Row],[Gross_Profit_EUR]]/Clean_Data[[#This Row],[Revenue_EUR]]</f>
        <v>0.56459158416097011</v>
      </c>
      <c r="T818" s="19">
        <f>Clean_Data[[#This Row],[Revenue_EUR]]/Clean_Data[[#This Row],[Revenue_Target_EUR]]</f>
        <v>0.99375964839946618</v>
      </c>
      <c r="U818" s="19">
        <f>Clean_Data[[#This Row],[Revenue_EUR]]/Clean_Data[[#This Row],[Market_Revenue_EUR]]</f>
        <v>8.4599615703039796E-2</v>
      </c>
      <c r="V818" s="19">
        <f>Clean_Data[[#This Row],[Returns_Units]]/Clean_Data[[#This Row],[Units_Sold]]</f>
        <v>1.8573551263001486E-2</v>
      </c>
      <c r="W818" s="21">
        <f>Clean_Data[[#This Row],[Revenue_EUR]]/Clean_Data[[#This Row],[Marketing_Spend_EUR]]</f>
        <v>54.904909487520889</v>
      </c>
    </row>
    <row r="819" spans="1:23">
      <c r="A819" s="17">
        <v>45200</v>
      </c>
      <c r="B819">
        <v>2023</v>
      </c>
      <c r="C819" s="16" t="s">
        <v>101</v>
      </c>
      <c r="D819" s="16" t="s">
        <v>90</v>
      </c>
      <c r="E819" s="16" t="s">
        <v>91</v>
      </c>
      <c r="F819" s="16" t="s">
        <v>77</v>
      </c>
      <c r="G819" s="16" t="s">
        <v>79</v>
      </c>
      <c r="H819">
        <v>196059.72</v>
      </c>
      <c r="I819">
        <v>176961.5</v>
      </c>
      <c r="J819">
        <v>1120</v>
      </c>
      <c r="K819">
        <v>1027</v>
      </c>
      <c r="L819">
        <v>126572.33</v>
      </c>
      <c r="M819">
        <v>4787.7</v>
      </c>
      <c r="N819">
        <v>1796195.53</v>
      </c>
      <c r="O819">
        <v>10541</v>
      </c>
      <c r="P819">
        <v>10</v>
      </c>
      <c r="Q819">
        <v>14</v>
      </c>
      <c r="R819" s="25">
        <f>Clean_Data[[#This Row],[Revenue_EUR]]/Clean_Data[[#This Row],[Units_Sold]]</f>
        <v>175.05332142857142</v>
      </c>
      <c r="S819" s="19">
        <f>Clean_Data[[#This Row],[Gross_Profit_EUR]]/Clean_Data[[#This Row],[Revenue_EUR]]</f>
        <v>0.64558048945494773</v>
      </c>
      <c r="T819" s="19">
        <f>Clean_Data[[#This Row],[Revenue_EUR]]/Clean_Data[[#This Row],[Revenue_Target_EUR]]</f>
        <v>1.1079230228043953</v>
      </c>
      <c r="U819" s="19">
        <f>Clean_Data[[#This Row],[Revenue_EUR]]/Clean_Data[[#This Row],[Market_Revenue_EUR]]</f>
        <v>0.10915277135780424</v>
      </c>
      <c r="V819" s="19">
        <f>Clean_Data[[#This Row],[Returns_Units]]/Clean_Data[[#This Row],[Units_Sold]]</f>
        <v>1.2500000000000001E-2</v>
      </c>
      <c r="W819" s="21">
        <f>Clean_Data[[#This Row],[Revenue_EUR]]/Clean_Data[[#This Row],[Marketing_Spend_EUR]]</f>
        <v>40.950711197443454</v>
      </c>
    </row>
    <row r="820" spans="1:23">
      <c r="A820" s="17">
        <v>45200</v>
      </c>
      <c r="B820">
        <v>2023</v>
      </c>
      <c r="C820" s="16" t="s">
        <v>101</v>
      </c>
      <c r="D820" s="16" t="s">
        <v>90</v>
      </c>
      <c r="E820" s="16" t="s">
        <v>91</v>
      </c>
      <c r="F820" s="16" t="s">
        <v>77</v>
      </c>
      <c r="G820" s="16" t="s">
        <v>80</v>
      </c>
      <c r="H820">
        <v>49406.37</v>
      </c>
      <c r="I820">
        <v>44396.01</v>
      </c>
      <c r="J820">
        <v>353</v>
      </c>
      <c r="K820">
        <v>323</v>
      </c>
      <c r="L820">
        <v>33737.74</v>
      </c>
      <c r="M820">
        <v>2550.2199999999998</v>
      </c>
      <c r="N820">
        <v>552222.54</v>
      </c>
      <c r="O820">
        <v>4386</v>
      </c>
      <c r="P820">
        <v>2</v>
      </c>
      <c r="Q820">
        <v>7</v>
      </c>
      <c r="R820" s="25">
        <f>Clean_Data[[#This Row],[Revenue_EUR]]/Clean_Data[[#This Row],[Units_Sold]]</f>
        <v>139.961388101983</v>
      </c>
      <c r="S820" s="19">
        <f>Clean_Data[[#This Row],[Gross_Profit_EUR]]/Clean_Data[[#This Row],[Revenue_EUR]]</f>
        <v>0.68286214915202226</v>
      </c>
      <c r="T820" s="19">
        <f>Clean_Data[[#This Row],[Revenue_EUR]]/Clean_Data[[#This Row],[Revenue_Target_EUR]]</f>
        <v>1.1128560877430203</v>
      </c>
      <c r="U820" s="19">
        <f>Clean_Data[[#This Row],[Revenue_EUR]]/Clean_Data[[#This Row],[Market_Revenue_EUR]]</f>
        <v>8.9468224169190924E-2</v>
      </c>
      <c r="V820" s="19">
        <f>Clean_Data[[#This Row],[Returns_Units]]/Clean_Data[[#This Row],[Units_Sold]]</f>
        <v>1.9830028328611898E-2</v>
      </c>
      <c r="W820" s="21">
        <f>Clean_Data[[#This Row],[Revenue_EUR]]/Clean_Data[[#This Row],[Marketing_Spend_EUR]]</f>
        <v>19.373375630337776</v>
      </c>
    </row>
    <row r="821" spans="1:23">
      <c r="A821" s="17">
        <v>45200</v>
      </c>
      <c r="B821">
        <v>2023</v>
      </c>
      <c r="C821" s="16" t="s">
        <v>101</v>
      </c>
      <c r="D821" s="16" t="s">
        <v>90</v>
      </c>
      <c r="E821" s="16" t="s">
        <v>91</v>
      </c>
      <c r="F821" s="16" t="s">
        <v>77</v>
      </c>
      <c r="G821" s="16" t="s">
        <v>81</v>
      </c>
      <c r="H821">
        <v>79827.7</v>
      </c>
      <c r="I821">
        <v>78293.210000000006</v>
      </c>
      <c r="J821">
        <v>694</v>
      </c>
      <c r="K821">
        <v>678</v>
      </c>
      <c r="L821">
        <v>49448.29</v>
      </c>
      <c r="M821">
        <v>2357</v>
      </c>
      <c r="N821">
        <v>814744.15</v>
      </c>
      <c r="O821">
        <v>7996</v>
      </c>
      <c r="P821">
        <v>3</v>
      </c>
      <c r="Q821">
        <v>13</v>
      </c>
      <c r="R821" s="25">
        <f>Clean_Data[[#This Row],[Revenue_EUR]]/Clean_Data[[#This Row],[Units_Sold]]</f>
        <v>115.02550432276657</v>
      </c>
      <c r="S821" s="19">
        <f>Clean_Data[[#This Row],[Gross_Profit_EUR]]/Clean_Data[[#This Row],[Revenue_EUR]]</f>
        <v>0.61943773903043686</v>
      </c>
      <c r="T821" s="19">
        <f>Clean_Data[[#This Row],[Revenue_EUR]]/Clean_Data[[#This Row],[Revenue_Target_EUR]]</f>
        <v>1.0195992730404078</v>
      </c>
      <c r="U821" s="19">
        <f>Clean_Data[[#This Row],[Revenue_EUR]]/Clean_Data[[#This Row],[Market_Revenue_EUR]]</f>
        <v>9.7978856307222334E-2</v>
      </c>
      <c r="V821" s="19">
        <f>Clean_Data[[#This Row],[Returns_Units]]/Clean_Data[[#This Row],[Units_Sold]]</f>
        <v>1.8731988472622477E-2</v>
      </c>
      <c r="W821" s="21">
        <f>Clean_Data[[#This Row],[Revenue_EUR]]/Clean_Data[[#This Row],[Marketing_Spend_EUR]]</f>
        <v>33.868349596945265</v>
      </c>
    </row>
    <row r="822" spans="1:23">
      <c r="A822" s="17">
        <v>45200</v>
      </c>
      <c r="B822">
        <v>2023</v>
      </c>
      <c r="C822" s="16" t="s">
        <v>101</v>
      </c>
      <c r="D822" s="16" t="s">
        <v>90</v>
      </c>
      <c r="E822" s="16" t="s">
        <v>91</v>
      </c>
      <c r="F822" s="16" t="s">
        <v>82</v>
      </c>
      <c r="G822" s="16" t="s">
        <v>78</v>
      </c>
      <c r="H822">
        <v>169572.37</v>
      </c>
      <c r="I822">
        <v>162194.88</v>
      </c>
      <c r="J822">
        <v>2355</v>
      </c>
      <c r="K822">
        <v>2273</v>
      </c>
      <c r="L822">
        <v>90047.06</v>
      </c>
      <c r="M822">
        <v>3207.59</v>
      </c>
      <c r="N822">
        <v>2010445.95</v>
      </c>
      <c r="O822">
        <v>30655</v>
      </c>
      <c r="P822">
        <v>9</v>
      </c>
      <c r="Q822">
        <v>24</v>
      </c>
      <c r="R822" s="25">
        <f>Clean_Data[[#This Row],[Revenue_EUR]]/Clean_Data[[#This Row],[Units_Sold]]</f>
        <v>72.005252653927812</v>
      </c>
      <c r="S822" s="19">
        <f>Clean_Data[[#This Row],[Gross_Profit_EUR]]/Clean_Data[[#This Row],[Revenue_EUR]]</f>
        <v>0.53102436440559275</v>
      </c>
      <c r="T822" s="19">
        <f>Clean_Data[[#This Row],[Revenue_EUR]]/Clean_Data[[#This Row],[Revenue_Target_EUR]]</f>
        <v>1.0454853445435515</v>
      </c>
      <c r="U822" s="19">
        <f>Clean_Data[[#This Row],[Revenue_EUR]]/Clean_Data[[#This Row],[Market_Revenue_EUR]]</f>
        <v>8.4345649779841131E-2</v>
      </c>
      <c r="V822" s="19">
        <f>Clean_Data[[#This Row],[Returns_Units]]/Clean_Data[[#This Row],[Units_Sold]]</f>
        <v>1.019108280254777E-2</v>
      </c>
      <c r="W822" s="21">
        <f>Clean_Data[[#This Row],[Revenue_EUR]]/Clean_Data[[#This Row],[Marketing_Spend_EUR]]</f>
        <v>52.865974142580562</v>
      </c>
    </row>
    <row r="823" spans="1:23">
      <c r="A823" s="17">
        <v>45200</v>
      </c>
      <c r="B823">
        <v>2023</v>
      </c>
      <c r="C823" s="16" t="s">
        <v>101</v>
      </c>
      <c r="D823" s="16" t="s">
        <v>90</v>
      </c>
      <c r="E823" s="16" t="s">
        <v>91</v>
      </c>
      <c r="F823" s="16" t="s">
        <v>82</v>
      </c>
      <c r="G823" s="16" t="s">
        <v>79</v>
      </c>
      <c r="H823">
        <v>158989.06</v>
      </c>
      <c r="I823">
        <v>151803.82999999999</v>
      </c>
      <c r="J823">
        <v>909</v>
      </c>
      <c r="K823">
        <v>876</v>
      </c>
      <c r="L823">
        <v>95724.4</v>
      </c>
      <c r="M823">
        <v>4043.44</v>
      </c>
      <c r="N823">
        <v>1583643.48</v>
      </c>
      <c r="O823">
        <v>9369</v>
      </c>
      <c r="P823">
        <v>7</v>
      </c>
      <c r="Q823">
        <v>18</v>
      </c>
      <c r="R823" s="25">
        <f>Clean_Data[[#This Row],[Revenue_EUR]]/Clean_Data[[#This Row],[Units_Sold]]</f>
        <v>174.90545654565457</v>
      </c>
      <c r="S823" s="19">
        <f>Clean_Data[[#This Row],[Gross_Profit_EUR]]/Clean_Data[[#This Row],[Revenue_EUR]]</f>
        <v>0.60208167782110289</v>
      </c>
      <c r="T823" s="19">
        <f>Clean_Data[[#This Row],[Revenue_EUR]]/Clean_Data[[#This Row],[Revenue_Target_EUR]]</f>
        <v>1.0473323367401206</v>
      </c>
      <c r="U823" s="19">
        <f>Clean_Data[[#This Row],[Revenue_EUR]]/Clean_Data[[#This Row],[Market_Revenue_EUR]]</f>
        <v>0.10039447767625072</v>
      </c>
      <c r="V823" s="19">
        <f>Clean_Data[[#This Row],[Returns_Units]]/Clean_Data[[#This Row],[Units_Sold]]</f>
        <v>1.9801980198019802E-2</v>
      </c>
      <c r="W823" s="21">
        <f>Clean_Data[[#This Row],[Revenue_EUR]]/Clean_Data[[#This Row],[Marketing_Spend_EUR]]</f>
        <v>39.3202471163168</v>
      </c>
    </row>
    <row r="824" spans="1:23">
      <c r="A824" s="17">
        <v>45200</v>
      </c>
      <c r="B824">
        <v>2023</v>
      </c>
      <c r="C824" s="16" t="s">
        <v>101</v>
      </c>
      <c r="D824" s="16" t="s">
        <v>90</v>
      </c>
      <c r="E824" s="16" t="s">
        <v>91</v>
      </c>
      <c r="F824" s="16" t="s">
        <v>82</v>
      </c>
      <c r="G824" s="16" t="s">
        <v>80</v>
      </c>
      <c r="H824">
        <v>39868.33</v>
      </c>
      <c r="I824">
        <v>36236.480000000003</v>
      </c>
      <c r="J824">
        <v>285</v>
      </c>
      <c r="K824">
        <v>256</v>
      </c>
      <c r="L824">
        <v>25294.28</v>
      </c>
      <c r="M824">
        <v>2371.91</v>
      </c>
      <c r="N824">
        <v>482969.74</v>
      </c>
      <c r="O824">
        <v>3527</v>
      </c>
      <c r="P824">
        <v>2</v>
      </c>
      <c r="Q824">
        <v>5</v>
      </c>
      <c r="R824" s="25">
        <f>Clean_Data[[#This Row],[Revenue_EUR]]/Clean_Data[[#This Row],[Units_Sold]]</f>
        <v>139.88887719298245</v>
      </c>
      <c r="S824" s="19">
        <f>Clean_Data[[#This Row],[Gross_Profit_EUR]]/Clean_Data[[#This Row],[Revenue_EUR]]</f>
        <v>0.63444543576317336</v>
      </c>
      <c r="T824" s="19">
        <f>Clean_Data[[#This Row],[Revenue_EUR]]/Clean_Data[[#This Row],[Revenue_Target_EUR]]</f>
        <v>1.1002263464884006</v>
      </c>
      <c r="U824" s="19">
        <f>Clean_Data[[#This Row],[Revenue_EUR]]/Clean_Data[[#This Row],[Market_Revenue_EUR]]</f>
        <v>8.2548297953408012E-2</v>
      </c>
      <c r="V824" s="19">
        <f>Clean_Data[[#This Row],[Returns_Units]]/Clean_Data[[#This Row],[Units_Sold]]</f>
        <v>1.7543859649122806E-2</v>
      </c>
      <c r="W824" s="21">
        <f>Clean_Data[[#This Row],[Revenue_EUR]]/Clean_Data[[#This Row],[Marketing_Spend_EUR]]</f>
        <v>16.808534050617435</v>
      </c>
    </row>
    <row r="825" spans="1:23">
      <c r="A825" s="17">
        <v>45200</v>
      </c>
      <c r="B825">
        <v>2023</v>
      </c>
      <c r="C825" s="16" t="s">
        <v>101</v>
      </c>
      <c r="D825" s="16" t="s">
        <v>90</v>
      </c>
      <c r="E825" s="16" t="s">
        <v>91</v>
      </c>
      <c r="F825" s="16" t="s">
        <v>82</v>
      </c>
      <c r="G825" s="16" t="s">
        <v>81</v>
      </c>
      <c r="H825">
        <v>66089.47</v>
      </c>
      <c r="I825">
        <v>63289.07</v>
      </c>
      <c r="J825">
        <v>575</v>
      </c>
      <c r="K825">
        <v>556</v>
      </c>
      <c r="L825">
        <v>38554.550000000003</v>
      </c>
      <c r="M825">
        <v>2166.31</v>
      </c>
      <c r="N825">
        <v>734818.14</v>
      </c>
      <c r="O825">
        <v>6663</v>
      </c>
      <c r="P825">
        <v>3</v>
      </c>
      <c r="Q825">
        <v>8</v>
      </c>
      <c r="R825" s="25">
        <f>Clean_Data[[#This Row],[Revenue_EUR]]/Clean_Data[[#This Row],[Units_Sold]]</f>
        <v>114.93820869565218</v>
      </c>
      <c r="S825" s="19">
        <f>Clean_Data[[#This Row],[Gross_Profit_EUR]]/Clean_Data[[#This Row],[Revenue_EUR]]</f>
        <v>0.58336902989235662</v>
      </c>
      <c r="T825" s="19">
        <f>Clean_Data[[#This Row],[Revenue_EUR]]/Clean_Data[[#This Row],[Revenue_Target_EUR]]</f>
        <v>1.0442477666364824</v>
      </c>
      <c r="U825" s="19">
        <f>Clean_Data[[#This Row],[Revenue_EUR]]/Clean_Data[[#This Row],[Market_Revenue_EUR]]</f>
        <v>8.9939899959464803E-2</v>
      </c>
      <c r="V825" s="19">
        <f>Clean_Data[[#This Row],[Returns_Units]]/Clean_Data[[#This Row],[Units_Sold]]</f>
        <v>1.391304347826087E-2</v>
      </c>
      <c r="W825" s="21">
        <f>Clean_Data[[#This Row],[Revenue_EUR]]/Clean_Data[[#This Row],[Marketing_Spend_EUR]]</f>
        <v>30.507854369873197</v>
      </c>
    </row>
    <row r="826" spans="1:23">
      <c r="A826" s="17">
        <v>45200</v>
      </c>
      <c r="B826">
        <v>2023</v>
      </c>
      <c r="C826" s="16" t="s">
        <v>101</v>
      </c>
      <c r="D826" s="16" t="s">
        <v>90</v>
      </c>
      <c r="E826" s="16" t="s">
        <v>91</v>
      </c>
      <c r="F826" s="16" t="s">
        <v>83</v>
      </c>
      <c r="G826" s="16" t="s">
        <v>78</v>
      </c>
      <c r="H826">
        <v>12921.56</v>
      </c>
      <c r="I826">
        <v>12559.17</v>
      </c>
      <c r="J826">
        <v>179</v>
      </c>
      <c r="K826">
        <v>177</v>
      </c>
      <c r="L826">
        <v>6048.9</v>
      </c>
      <c r="M826">
        <v>219.7</v>
      </c>
      <c r="N826">
        <v>218493.53</v>
      </c>
      <c r="O826">
        <v>3112</v>
      </c>
      <c r="P826">
        <v>1</v>
      </c>
      <c r="Q826">
        <v>5</v>
      </c>
      <c r="R826" s="25">
        <f>Clean_Data[[#This Row],[Revenue_EUR]]/Clean_Data[[#This Row],[Units_Sold]]</f>
        <v>72.187486033519548</v>
      </c>
      <c r="S826" s="19">
        <f>Clean_Data[[#This Row],[Gross_Profit_EUR]]/Clean_Data[[#This Row],[Revenue_EUR]]</f>
        <v>0.46812459176755744</v>
      </c>
      <c r="T826" s="19">
        <f>Clean_Data[[#This Row],[Revenue_EUR]]/Clean_Data[[#This Row],[Revenue_Target_EUR]]</f>
        <v>1.0288546138001158</v>
      </c>
      <c r="U826" s="19">
        <f>Clean_Data[[#This Row],[Revenue_EUR]]/Clean_Data[[#This Row],[Market_Revenue_EUR]]</f>
        <v>5.9139325544330761E-2</v>
      </c>
      <c r="V826" s="19">
        <f>Clean_Data[[#This Row],[Returns_Units]]/Clean_Data[[#This Row],[Units_Sold]]</f>
        <v>2.7932960893854747E-2</v>
      </c>
      <c r="W826" s="21">
        <f>Clean_Data[[#This Row],[Revenue_EUR]]/Clean_Data[[#This Row],[Marketing_Spend_EUR]]</f>
        <v>58.814565316340463</v>
      </c>
    </row>
    <row r="827" spans="1:23">
      <c r="A827" s="17">
        <v>45200</v>
      </c>
      <c r="B827">
        <v>2023</v>
      </c>
      <c r="C827" s="16" t="s">
        <v>101</v>
      </c>
      <c r="D827" s="16" t="s">
        <v>90</v>
      </c>
      <c r="E827" s="16" t="s">
        <v>91</v>
      </c>
      <c r="F827" s="16" t="s">
        <v>83</v>
      </c>
      <c r="G827" s="16" t="s">
        <v>79</v>
      </c>
      <c r="H827">
        <v>13282.56</v>
      </c>
      <c r="I827">
        <v>12317.55</v>
      </c>
      <c r="J827">
        <v>76</v>
      </c>
      <c r="K827">
        <v>69</v>
      </c>
      <c r="L827">
        <v>7298.75</v>
      </c>
      <c r="M827">
        <v>311.08999999999997</v>
      </c>
      <c r="N827">
        <v>175798.08</v>
      </c>
      <c r="O827">
        <v>1127</v>
      </c>
      <c r="P827">
        <v>1</v>
      </c>
      <c r="Q827">
        <v>1</v>
      </c>
      <c r="R827" s="25">
        <f>Clean_Data[[#This Row],[Revenue_EUR]]/Clean_Data[[#This Row],[Units_Sold]]</f>
        <v>174.77052631578945</v>
      </c>
      <c r="S827" s="19">
        <f>Clean_Data[[#This Row],[Gross_Profit_EUR]]/Clean_Data[[#This Row],[Revenue_EUR]]</f>
        <v>0.54949874120651443</v>
      </c>
      <c r="T827" s="19">
        <f>Clean_Data[[#This Row],[Revenue_EUR]]/Clean_Data[[#This Row],[Revenue_Target_EUR]]</f>
        <v>1.0783443136013249</v>
      </c>
      <c r="U827" s="19">
        <f>Clean_Data[[#This Row],[Revenue_EUR]]/Clean_Data[[#This Row],[Market_Revenue_EUR]]</f>
        <v>7.5555773987975292E-2</v>
      </c>
      <c r="V827" s="19">
        <f>Clean_Data[[#This Row],[Returns_Units]]/Clean_Data[[#This Row],[Units_Sold]]</f>
        <v>1.3157894736842105E-2</v>
      </c>
      <c r="W827" s="21">
        <f>Clean_Data[[#This Row],[Revenue_EUR]]/Clean_Data[[#This Row],[Marketing_Spend_EUR]]</f>
        <v>42.696840142723971</v>
      </c>
    </row>
    <row r="828" spans="1:23">
      <c r="A828" s="17">
        <v>45200</v>
      </c>
      <c r="B828">
        <v>2023</v>
      </c>
      <c r="C828" s="16" t="s">
        <v>101</v>
      </c>
      <c r="D828" s="16" t="s">
        <v>90</v>
      </c>
      <c r="E828" s="16" t="s">
        <v>91</v>
      </c>
      <c r="F828" s="16" t="s">
        <v>83</v>
      </c>
      <c r="G828" s="16" t="s">
        <v>80</v>
      </c>
      <c r="H828">
        <v>3155.31</v>
      </c>
      <c r="I828">
        <v>2963.58</v>
      </c>
      <c r="J828">
        <v>23</v>
      </c>
      <c r="K828">
        <v>21</v>
      </c>
      <c r="L828">
        <v>1837.32</v>
      </c>
      <c r="M828">
        <v>182.76</v>
      </c>
      <c r="N828">
        <v>53095.29</v>
      </c>
      <c r="O828">
        <v>392</v>
      </c>
      <c r="P828">
        <v>0</v>
      </c>
      <c r="Q828">
        <v>0</v>
      </c>
      <c r="R828" s="25">
        <f>Clean_Data[[#This Row],[Revenue_EUR]]/Clean_Data[[#This Row],[Units_Sold]]</f>
        <v>137.18739130434781</v>
      </c>
      <c r="S828" s="19">
        <f>Clean_Data[[#This Row],[Gross_Profit_EUR]]/Clean_Data[[#This Row],[Revenue_EUR]]</f>
        <v>0.58229460813675993</v>
      </c>
      <c r="T828" s="19">
        <f>Clean_Data[[#This Row],[Revenue_EUR]]/Clean_Data[[#This Row],[Revenue_Target_EUR]]</f>
        <v>1.0646954021824955</v>
      </c>
      <c r="U828" s="19">
        <f>Clean_Data[[#This Row],[Revenue_EUR]]/Clean_Data[[#This Row],[Market_Revenue_EUR]]</f>
        <v>5.9427305133845205E-2</v>
      </c>
      <c r="V828" s="19">
        <f>Clean_Data[[#This Row],[Returns_Units]]/Clean_Data[[#This Row],[Units_Sold]]</f>
        <v>0</v>
      </c>
      <c r="W828" s="21">
        <f>Clean_Data[[#This Row],[Revenue_EUR]]/Clean_Data[[#This Row],[Marketing_Spend_EUR]]</f>
        <v>17.264773473407747</v>
      </c>
    </row>
    <row r="829" spans="1:23">
      <c r="A829" s="17">
        <v>45200</v>
      </c>
      <c r="B829">
        <v>2023</v>
      </c>
      <c r="C829" s="16" t="s">
        <v>101</v>
      </c>
      <c r="D829" s="16" t="s">
        <v>90</v>
      </c>
      <c r="E829" s="16" t="s">
        <v>91</v>
      </c>
      <c r="F829" s="16" t="s">
        <v>83</v>
      </c>
      <c r="G829" s="16" t="s">
        <v>81</v>
      </c>
      <c r="H829">
        <v>5342.79</v>
      </c>
      <c r="I829">
        <v>5209.87</v>
      </c>
      <c r="J829">
        <v>46</v>
      </c>
      <c r="K829">
        <v>44</v>
      </c>
      <c r="L829">
        <v>2825.61</v>
      </c>
      <c r="M829">
        <v>149.97999999999999</v>
      </c>
      <c r="N829">
        <v>82418.06</v>
      </c>
      <c r="O829">
        <v>756</v>
      </c>
      <c r="P829">
        <v>0</v>
      </c>
      <c r="Q829">
        <v>1</v>
      </c>
      <c r="R829" s="25">
        <f>Clean_Data[[#This Row],[Revenue_EUR]]/Clean_Data[[#This Row],[Units_Sold]]</f>
        <v>116.14760869565217</v>
      </c>
      <c r="S829" s="19">
        <f>Clean_Data[[#This Row],[Gross_Profit_EUR]]/Clean_Data[[#This Row],[Revenue_EUR]]</f>
        <v>0.52886413278455646</v>
      </c>
      <c r="T829" s="19">
        <f>Clean_Data[[#This Row],[Revenue_EUR]]/Clean_Data[[#This Row],[Revenue_Target_EUR]]</f>
        <v>1.0255131126112551</v>
      </c>
      <c r="U829" s="19">
        <f>Clean_Data[[#This Row],[Revenue_EUR]]/Clean_Data[[#This Row],[Market_Revenue_EUR]]</f>
        <v>6.4825476357973005E-2</v>
      </c>
      <c r="V829" s="19">
        <f>Clean_Data[[#This Row],[Returns_Units]]/Clean_Data[[#This Row],[Units_Sold]]</f>
        <v>2.1739130434782608E-2</v>
      </c>
      <c r="W829" s="21">
        <f>Clean_Data[[#This Row],[Revenue_EUR]]/Clean_Data[[#This Row],[Marketing_Spend_EUR]]</f>
        <v>35.623349779970667</v>
      </c>
    </row>
    <row r="830" spans="1:23">
      <c r="A830" s="17">
        <v>45200</v>
      </c>
      <c r="B830">
        <v>2023</v>
      </c>
      <c r="C830" s="16" t="s">
        <v>101</v>
      </c>
      <c r="D830" s="16" t="s">
        <v>92</v>
      </c>
      <c r="E830" s="16" t="s">
        <v>76</v>
      </c>
      <c r="F830" s="16" t="s">
        <v>77</v>
      </c>
      <c r="G830" s="16" t="s">
        <v>78</v>
      </c>
      <c r="H830">
        <v>224986.51</v>
      </c>
      <c r="I830">
        <v>225438.43</v>
      </c>
      <c r="J830">
        <v>3125</v>
      </c>
      <c r="K830">
        <v>3180</v>
      </c>
      <c r="L830">
        <v>124877.77</v>
      </c>
      <c r="M830">
        <v>4402.99</v>
      </c>
      <c r="N830">
        <v>1428476.19</v>
      </c>
      <c r="O830">
        <v>20367</v>
      </c>
      <c r="P830">
        <v>12</v>
      </c>
      <c r="Q830">
        <v>54</v>
      </c>
      <c r="R830" s="25">
        <f>Clean_Data[[#This Row],[Revenue_EUR]]/Clean_Data[[#This Row],[Units_Sold]]</f>
        <v>71.995683200000002</v>
      </c>
      <c r="S830" s="19">
        <f>Clean_Data[[#This Row],[Gross_Profit_EUR]]/Clean_Data[[#This Row],[Revenue_EUR]]</f>
        <v>0.55504558917776892</v>
      </c>
      <c r="T830" s="19">
        <f>Clean_Data[[#This Row],[Revenue_EUR]]/Clean_Data[[#This Row],[Revenue_Target_EUR]]</f>
        <v>0.99799537283860618</v>
      </c>
      <c r="U830" s="19">
        <f>Clean_Data[[#This Row],[Revenue_EUR]]/Clean_Data[[#This Row],[Market_Revenue_EUR]]</f>
        <v>0.15750105712297524</v>
      </c>
      <c r="V830" s="19">
        <f>Clean_Data[[#This Row],[Returns_Units]]/Clean_Data[[#This Row],[Units_Sold]]</f>
        <v>1.728E-2</v>
      </c>
      <c r="W830" s="21">
        <f>Clean_Data[[#This Row],[Revenue_EUR]]/Clean_Data[[#This Row],[Marketing_Spend_EUR]]</f>
        <v>51.098573923629175</v>
      </c>
    </row>
    <row r="831" spans="1:23">
      <c r="A831" s="17">
        <v>45200</v>
      </c>
      <c r="B831">
        <v>2023</v>
      </c>
      <c r="C831" s="16" t="s">
        <v>101</v>
      </c>
      <c r="D831" s="16" t="s">
        <v>92</v>
      </c>
      <c r="E831" s="16" t="s">
        <v>76</v>
      </c>
      <c r="F831" s="16" t="s">
        <v>77</v>
      </c>
      <c r="G831" s="16" t="s">
        <v>79</v>
      </c>
      <c r="H831">
        <v>227805.17</v>
      </c>
      <c r="I831">
        <v>214795.37</v>
      </c>
      <c r="J831">
        <v>1302</v>
      </c>
      <c r="K831">
        <v>1229</v>
      </c>
      <c r="L831">
        <v>150966.94</v>
      </c>
      <c r="M831">
        <v>6126.12</v>
      </c>
      <c r="N831">
        <v>1176609.95</v>
      </c>
      <c r="O831">
        <v>7477</v>
      </c>
      <c r="P831">
        <v>13</v>
      </c>
      <c r="Q831">
        <v>25</v>
      </c>
      <c r="R831" s="25">
        <f>Clean_Data[[#This Row],[Revenue_EUR]]/Clean_Data[[#This Row],[Units_Sold]]</f>
        <v>174.96556835637483</v>
      </c>
      <c r="S831" s="19">
        <f>Clean_Data[[#This Row],[Gross_Profit_EUR]]/Clean_Data[[#This Row],[Revenue_EUR]]</f>
        <v>0.66270199223309989</v>
      </c>
      <c r="T831" s="19">
        <f>Clean_Data[[#This Row],[Revenue_EUR]]/Clean_Data[[#This Row],[Revenue_Target_EUR]]</f>
        <v>1.0605683446528666</v>
      </c>
      <c r="U831" s="19">
        <f>Clean_Data[[#This Row],[Revenue_EUR]]/Clean_Data[[#This Row],[Market_Revenue_EUR]]</f>
        <v>0.19361145977050426</v>
      </c>
      <c r="V831" s="19">
        <f>Clean_Data[[#This Row],[Returns_Units]]/Clean_Data[[#This Row],[Units_Sold]]</f>
        <v>1.9201228878648235E-2</v>
      </c>
      <c r="W831" s="21">
        <f>Clean_Data[[#This Row],[Revenue_EUR]]/Clean_Data[[#This Row],[Marketing_Spend_EUR]]</f>
        <v>37.185881112351701</v>
      </c>
    </row>
    <row r="832" spans="1:23">
      <c r="A832" s="17">
        <v>45200</v>
      </c>
      <c r="B832">
        <v>2023</v>
      </c>
      <c r="C832" s="16" t="s">
        <v>101</v>
      </c>
      <c r="D832" s="16" t="s">
        <v>92</v>
      </c>
      <c r="E832" s="16" t="s">
        <v>76</v>
      </c>
      <c r="F832" s="16" t="s">
        <v>77</v>
      </c>
      <c r="G832" s="16" t="s">
        <v>80</v>
      </c>
      <c r="H832">
        <v>45898.11</v>
      </c>
      <c r="I832">
        <v>44966.14</v>
      </c>
      <c r="J832">
        <v>328</v>
      </c>
      <c r="K832">
        <v>317</v>
      </c>
      <c r="L832">
        <v>31598.55</v>
      </c>
      <c r="M832">
        <v>2765.21</v>
      </c>
      <c r="N832">
        <v>340093.4</v>
      </c>
      <c r="O832">
        <v>2602</v>
      </c>
      <c r="P832">
        <v>2</v>
      </c>
      <c r="Q832">
        <v>3</v>
      </c>
      <c r="R832" s="25">
        <f>Clean_Data[[#This Row],[Revenue_EUR]]/Clean_Data[[#This Row],[Units_Sold]]</f>
        <v>139.93326219512196</v>
      </c>
      <c r="S832" s="19">
        <f>Clean_Data[[#This Row],[Gross_Profit_EUR]]/Clean_Data[[#This Row],[Revenue_EUR]]</f>
        <v>0.68844991656519183</v>
      </c>
      <c r="T832" s="19">
        <f>Clean_Data[[#This Row],[Revenue_EUR]]/Clean_Data[[#This Row],[Revenue_Target_EUR]]</f>
        <v>1.0207260396378253</v>
      </c>
      <c r="U832" s="19">
        <f>Clean_Data[[#This Row],[Revenue_EUR]]/Clean_Data[[#This Row],[Market_Revenue_EUR]]</f>
        <v>0.1349573675937257</v>
      </c>
      <c r="V832" s="19">
        <f>Clean_Data[[#This Row],[Returns_Units]]/Clean_Data[[#This Row],[Units_Sold]]</f>
        <v>9.1463414634146336E-3</v>
      </c>
      <c r="W832" s="21">
        <f>Clean_Data[[#This Row],[Revenue_EUR]]/Clean_Data[[#This Row],[Marketing_Spend_EUR]]</f>
        <v>16.598417480046724</v>
      </c>
    </row>
    <row r="833" spans="1:23">
      <c r="A833" s="17">
        <v>45200</v>
      </c>
      <c r="B833">
        <v>2023</v>
      </c>
      <c r="C833" s="16" t="s">
        <v>101</v>
      </c>
      <c r="D833" s="16" t="s">
        <v>92</v>
      </c>
      <c r="E833" s="16" t="s">
        <v>76</v>
      </c>
      <c r="F833" s="16" t="s">
        <v>77</v>
      </c>
      <c r="G833" s="16" t="s">
        <v>81</v>
      </c>
      <c r="H833">
        <v>84877.99</v>
      </c>
      <c r="I833">
        <v>83206.320000000007</v>
      </c>
      <c r="J833">
        <v>738</v>
      </c>
      <c r="K833">
        <v>729</v>
      </c>
      <c r="L833">
        <v>52254.03</v>
      </c>
      <c r="M833">
        <v>2696.89</v>
      </c>
      <c r="N833">
        <v>527094.72</v>
      </c>
      <c r="O833">
        <v>5087</v>
      </c>
      <c r="P833">
        <v>5</v>
      </c>
      <c r="Q833">
        <v>15</v>
      </c>
      <c r="R833" s="25">
        <f>Clean_Data[[#This Row],[Revenue_EUR]]/Clean_Data[[#This Row],[Units_Sold]]</f>
        <v>115.01082655826559</v>
      </c>
      <c r="S833" s="19">
        <f>Clean_Data[[#This Row],[Gross_Profit_EUR]]/Clean_Data[[#This Row],[Revenue_EUR]]</f>
        <v>0.61563698669113154</v>
      </c>
      <c r="T833" s="19">
        <f>Clean_Data[[#This Row],[Revenue_EUR]]/Clean_Data[[#This Row],[Revenue_Target_EUR]]</f>
        <v>1.0200906613824527</v>
      </c>
      <c r="U833" s="19">
        <f>Clean_Data[[#This Row],[Revenue_EUR]]/Clean_Data[[#This Row],[Market_Revenue_EUR]]</f>
        <v>0.16102986195725885</v>
      </c>
      <c r="V833" s="19">
        <f>Clean_Data[[#This Row],[Returns_Units]]/Clean_Data[[#This Row],[Units_Sold]]</f>
        <v>2.032520325203252E-2</v>
      </c>
      <c r="W833" s="21">
        <f>Clean_Data[[#This Row],[Revenue_EUR]]/Clean_Data[[#This Row],[Marketing_Spend_EUR]]</f>
        <v>31.472544301028226</v>
      </c>
    </row>
    <row r="834" spans="1:23">
      <c r="A834" s="17">
        <v>45200</v>
      </c>
      <c r="B834">
        <v>2023</v>
      </c>
      <c r="C834" s="16" t="s">
        <v>101</v>
      </c>
      <c r="D834" s="16" t="s">
        <v>92</v>
      </c>
      <c r="E834" s="16" t="s">
        <v>76</v>
      </c>
      <c r="F834" s="16" t="s">
        <v>82</v>
      </c>
      <c r="G834" s="16" t="s">
        <v>78</v>
      </c>
      <c r="H834">
        <v>171033.41</v>
      </c>
      <c r="I834">
        <v>180599.85</v>
      </c>
      <c r="J834">
        <v>2375</v>
      </c>
      <c r="K834">
        <v>2499</v>
      </c>
      <c r="L834">
        <v>90026.73</v>
      </c>
      <c r="M834">
        <v>2810.68</v>
      </c>
      <c r="N834">
        <v>1183707.33</v>
      </c>
      <c r="O834">
        <v>17681</v>
      </c>
      <c r="P834">
        <v>8</v>
      </c>
      <c r="Q834">
        <v>36</v>
      </c>
      <c r="R834" s="25">
        <f>Clean_Data[[#This Row],[Revenue_EUR]]/Clean_Data[[#This Row],[Units_Sold]]</f>
        <v>72.014067368421053</v>
      </c>
      <c r="S834" s="19">
        <f>Clean_Data[[#This Row],[Gross_Profit_EUR]]/Clean_Data[[#This Row],[Revenue_EUR]]</f>
        <v>0.52636926317495503</v>
      </c>
      <c r="T834" s="19">
        <f>Clean_Data[[#This Row],[Revenue_EUR]]/Clean_Data[[#This Row],[Revenue_Target_EUR]]</f>
        <v>0.94702963485296365</v>
      </c>
      <c r="U834" s="19">
        <f>Clean_Data[[#This Row],[Revenue_EUR]]/Clean_Data[[#This Row],[Market_Revenue_EUR]]</f>
        <v>0.14448960960645568</v>
      </c>
      <c r="V834" s="19">
        <f>Clean_Data[[#This Row],[Returns_Units]]/Clean_Data[[#This Row],[Units_Sold]]</f>
        <v>1.5157894736842105E-2</v>
      </c>
      <c r="W834" s="21">
        <f>Clean_Data[[#This Row],[Revenue_EUR]]/Clean_Data[[#This Row],[Marketing_Spend_EUR]]</f>
        <v>60.851256635404958</v>
      </c>
    </row>
    <row r="835" spans="1:23">
      <c r="A835" s="17">
        <v>45200</v>
      </c>
      <c r="B835">
        <v>2023</v>
      </c>
      <c r="C835" s="16" t="s">
        <v>101</v>
      </c>
      <c r="D835" s="16" t="s">
        <v>92</v>
      </c>
      <c r="E835" s="16" t="s">
        <v>76</v>
      </c>
      <c r="F835" s="16" t="s">
        <v>82</v>
      </c>
      <c r="G835" s="16" t="s">
        <v>79</v>
      </c>
      <c r="H835">
        <v>163388.31</v>
      </c>
      <c r="I835">
        <v>164078.37</v>
      </c>
      <c r="J835">
        <v>934</v>
      </c>
      <c r="K835">
        <v>928</v>
      </c>
      <c r="L835">
        <v>99468.82</v>
      </c>
      <c r="M835">
        <v>4243.6099999999997</v>
      </c>
      <c r="N835">
        <v>959529.21</v>
      </c>
      <c r="O835">
        <v>5640</v>
      </c>
      <c r="P835">
        <v>7</v>
      </c>
      <c r="Q835">
        <v>13</v>
      </c>
      <c r="R835" s="25">
        <f>Clean_Data[[#This Row],[Revenue_EUR]]/Clean_Data[[#This Row],[Units_Sold]]</f>
        <v>174.93395074946466</v>
      </c>
      <c r="S835" s="19">
        <f>Clean_Data[[#This Row],[Gross_Profit_EUR]]/Clean_Data[[#This Row],[Revenue_EUR]]</f>
        <v>0.60878786248538841</v>
      </c>
      <c r="T835" s="19">
        <f>Clean_Data[[#This Row],[Revenue_EUR]]/Clean_Data[[#This Row],[Revenue_Target_EUR]]</f>
        <v>0.99579432682077473</v>
      </c>
      <c r="U835" s="19">
        <f>Clean_Data[[#This Row],[Revenue_EUR]]/Clean_Data[[#This Row],[Market_Revenue_EUR]]</f>
        <v>0.17027966246071863</v>
      </c>
      <c r="V835" s="19">
        <f>Clean_Data[[#This Row],[Returns_Units]]/Clean_Data[[#This Row],[Units_Sold]]</f>
        <v>1.3918629550321198E-2</v>
      </c>
      <c r="W835" s="21">
        <f>Clean_Data[[#This Row],[Revenue_EUR]]/Clean_Data[[#This Row],[Marketing_Spend_EUR]]</f>
        <v>38.502197421534966</v>
      </c>
    </row>
    <row r="836" spans="1:23">
      <c r="A836" s="17">
        <v>45200</v>
      </c>
      <c r="B836">
        <v>2023</v>
      </c>
      <c r="C836" s="16" t="s">
        <v>101</v>
      </c>
      <c r="D836" s="16" t="s">
        <v>92</v>
      </c>
      <c r="E836" s="16" t="s">
        <v>76</v>
      </c>
      <c r="F836" s="16" t="s">
        <v>82</v>
      </c>
      <c r="G836" s="16" t="s">
        <v>80</v>
      </c>
      <c r="H836">
        <v>36179.18</v>
      </c>
      <c r="I836">
        <v>33587.46</v>
      </c>
      <c r="J836">
        <v>258</v>
      </c>
      <c r="K836">
        <v>240</v>
      </c>
      <c r="L836">
        <v>22967.02</v>
      </c>
      <c r="M836">
        <v>1871.66</v>
      </c>
      <c r="N836">
        <v>293559.15000000002</v>
      </c>
      <c r="O836">
        <v>2238</v>
      </c>
      <c r="P836">
        <v>2</v>
      </c>
      <c r="Q836">
        <v>5</v>
      </c>
      <c r="R836" s="25">
        <f>Clean_Data[[#This Row],[Revenue_EUR]]/Clean_Data[[#This Row],[Units_Sold]]</f>
        <v>140.22937984496124</v>
      </c>
      <c r="S836" s="19">
        <f>Clean_Data[[#This Row],[Gross_Profit_EUR]]/Clean_Data[[#This Row],[Revenue_EUR]]</f>
        <v>0.63481317155336303</v>
      </c>
      <c r="T836" s="19">
        <f>Clean_Data[[#This Row],[Revenue_EUR]]/Clean_Data[[#This Row],[Revenue_Target_EUR]]</f>
        <v>1.0771633222637258</v>
      </c>
      <c r="U836" s="19">
        <f>Clean_Data[[#This Row],[Revenue_EUR]]/Clean_Data[[#This Row],[Market_Revenue_EUR]]</f>
        <v>0.12324323735097338</v>
      </c>
      <c r="V836" s="19">
        <f>Clean_Data[[#This Row],[Returns_Units]]/Clean_Data[[#This Row],[Units_Sold]]</f>
        <v>1.937984496124031E-2</v>
      </c>
      <c r="W836" s="21">
        <f>Clean_Data[[#This Row],[Revenue_EUR]]/Clean_Data[[#This Row],[Marketing_Spend_EUR]]</f>
        <v>19.329995832576429</v>
      </c>
    </row>
    <row r="837" spans="1:23">
      <c r="A837" s="17">
        <v>45200</v>
      </c>
      <c r="B837">
        <v>2023</v>
      </c>
      <c r="C837" s="16" t="s">
        <v>101</v>
      </c>
      <c r="D837" s="16" t="s">
        <v>92</v>
      </c>
      <c r="E837" s="16" t="s">
        <v>76</v>
      </c>
      <c r="F837" s="16" t="s">
        <v>82</v>
      </c>
      <c r="G837" s="16" t="s">
        <v>81</v>
      </c>
      <c r="H837">
        <v>69812.42</v>
      </c>
      <c r="I837">
        <v>69744</v>
      </c>
      <c r="J837">
        <v>607</v>
      </c>
      <c r="K837">
        <v>605</v>
      </c>
      <c r="L837">
        <v>40692.449999999997</v>
      </c>
      <c r="M837">
        <v>1941.2</v>
      </c>
      <c r="N837">
        <v>452638.98</v>
      </c>
      <c r="O837">
        <v>4248</v>
      </c>
      <c r="P837">
        <v>3</v>
      </c>
      <c r="Q837">
        <v>10</v>
      </c>
      <c r="R837" s="25">
        <f>Clean_Data[[#This Row],[Revenue_EUR]]/Clean_Data[[#This Row],[Units_Sold]]</f>
        <v>115.01222405271828</v>
      </c>
      <c r="S837" s="19">
        <f>Clean_Data[[#This Row],[Gross_Profit_EUR]]/Clean_Data[[#This Row],[Revenue_EUR]]</f>
        <v>0.58288267331228449</v>
      </c>
      <c r="T837" s="19">
        <f>Clean_Data[[#This Row],[Revenue_EUR]]/Clean_Data[[#This Row],[Revenue_Target_EUR]]</f>
        <v>1.0009810162881394</v>
      </c>
      <c r="U837" s="19">
        <f>Clean_Data[[#This Row],[Revenue_EUR]]/Clean_Data[[#This Row],[Market_Revenue_EUR]]</f>
        <v>0.15423421995162678</v>
      </c>
      <c r="V837" s="19">
        <f>Clean_Data[[#This Row],[Returns_Units]]/Clean_Data[[#This Row],[Units_Sold]]</f>
        <v>1.6474464579901153E-2</v>
      </c>
      <c r="W837" s="21">
        <f>Clean_Data[[#This Row],[Revenue_EUR]]/Clean_Data[[#This Row],[Marketing_Spend_EUR]]</f>
        <v>35.963538017720992</v>
      </c>
    </row>
    <row r="838" spans="1:23">
      <c r="A838" s="17">
        <v>45200</v>
      </c>
      <c r="B838">
        <v>2023</v>
      </c>
      <c r="C838" s="16" t="s">
        <v>101</v>
      </c>
      <c r="D838" s="16" t="s">
        <v>92</v>
      </c>
      <c r="E838" s="16" t="s">
        <v>76</v>
      </c>
      <c r="F838" s="16" t="s">
        <v>83</v>
      </c>
      <c r="G838" s="16" t="s">
        <v>78</v>
      </c>
      <c r="H838">
        <v>14217.21</v>
      </c>
      <c r="I838">
        <v>14658.52</v>
      </c>
      <c r="J838">
        <v>197</v>
      </c>
      <c r="K838">
        <v>199</v>
      </c>
      <c r="L838">
        <v>6749.44</v>
      </c>
      <c r="M838">
        <v>251.25</v>
      </c>
      <c r="N838">
        <v>137398.62</v>
      </c>
      <c r="O838">
        <v>2112</v>
      </c>
      <c r="P838">
        <v>1</v>
      </c>
      <c r="Q838">
        <v>3</v>
      </c>
      <c r="R838" s="25">
        <f>Clean_Data[[#This Row],[Revenue_EUR]]/Clean_Data[[#This Row],[Units_Sold]]</f>
        <v>72.168578680203041</v>
      </c>
      <c r="S838" s="19">
        <f>Clean_Data[[#This Row],[Gross_Profit_EUR]]/Clean_Data[[#This Row],[Revenue_EUR]]</f>
        <v>0.47473730781215162</v>
      </c>
      <c r="T838" s="19">
        <f>Clean_Data[[#This Row],[Revenue_EUR]]/Clean_Data[[#This Row],[Revenue_Target_EUR]]</f>
        <v>0.96989395928101874</v>
      </c>
      <c r="U838" s="19">
        <f>Clean_Data[[#This Row],[Revenue_EUR]]/Clean_Data[[#This Row],[Market_Revenue_EUR]]</f>
        <v>0.10347418336516043</v>
      </c>
      <c r="V838" s="19">
        <f>Clean_Data[[#This Row],[Returns_Units]]/Clean_Data[[#This Row],[Units_Sold]]</f>
        <v>1.5228426395939087E-2</v>
      </c>
      <c r="W838" s="21">
        <f>Clean_Data[[#This Row],[Revenue_EUR]]/Clean_Data[[#This Row],[Marketing_Spend_EUR]]</f>
        <v>56.585910447761194</v>
      </c>
    </row>
    <row r="839" spans="1:23">
      <c r="A839" s="17">
        <v>45200</v>
      </c>
      <c r="B839">
        <v>2023</v>
      </c>
      <c r="C839" s="16" t="s">
        <v>101</v>
      </c>
      <c r="D839" s="16" t="s">
        <v>92</v>
      </c>
      <c r="E839" s="16" t="s">
        <v>76</v>
      </c>
      <c r="F839" s="16" t="s">
        <v>83</v>
      </c>
      <c r="G839" s="16" t="s">
        <v>79</v>
      </c>
      <c r="H839">
        <v>13321.57</v>
      </c>
      <c r="I839">
        <v>13025.2</v>
      </c>
      <c r="J839">
        <v>76</v>
      </c>
      <c r="K839">
        <v>73</v>
      </c>
      <c r="L839">
        <v>7292.96</v>
      </c>
      <c r="M839">
        <v>355.86</v>
      </c>
      <c r="N839">
        <v>108163.31</v>
      </c>
      <c r="O839">
        <v>695</v>
      </c>
      <c r="P839">
        <v>1</v>
      </c>
      <c r="Q839">
        <v>2</v>
      </c>
      <c r="R839" s="25">
        <f>Clean_Data[[#This Row],[Revenue_EUR]]/Clean_Data[[#This Row],[Units_Sold]]</f>
        <v>175.28381578947369</v>
      </c>
      <c r="S839" s="19">
        <f>Clean_Data[[#This Row],[Gross_Profit_EUR]]/Clean_Data[[#This Row],[Revenue_EUR]]</f>
        <v>0.54745499216683924</v>
      </c>
      <c r="T839" s="19">
        <f>Clean_Data[[#This Row],[Revenue_EUR]]/Clean_Data[[#This Row],[Revenue_Target_EUR]]</f>
        <v>1.0227535853576144</v>
      </c>
      <c r="U839" s="19">
        <f>Clean_Data[[#This Row],[Revenue_EUR]]/Clean_Data[[#This Row],[Market_Revenue_EUR]]</f>
        <v>0.12316163401434368</v>
      </c>
      <c r="V839" s="19">
        <f>Clean_Data[[#This Row],[Returns_Units]]/Clean_Data[[#This Row],[Units_Sold]]</f>
        <v>2.6315789473684209E-2</v>
      </c>
      <c r="W839" s="21">
        <f>Clean_Data[[#This Row],[Revenue_EUR]]/Clean_Data[[#This Row],[Marketing_Spend_EUR]]</f>
        <v>37.434862024391613</v>
      </c>
    </row>
    <row r="840" spans="1:23">
      <c r="A840" s="17">
        <v>45200</v>
      </c>
      <c r="B840">
        <v>2023</v>
      </c>
      <c r="C840" s="16" t="s">
        <v>101</v>
      </c>
      <c r="D840" s="16" t="s">
        <v>92</v>
      </c>
      <c r="E840" s="16" t="s">
        <v>76</v>
      </c>
      <c r="F840" s="16" t="s">
        <v>83</v>
      </c>
      <c r="G840" s="16" t="s">
        <v>80</v>
      </c>
      <c r="H840">
        <v>2777.02</v>
      </c>
      <c r="I840">
        <v>2672.01</v>
      </c>
      <c r="J840">
        <v>20</v>
      </c>
      <c r="K840">
        <v>19</v>
      </c>
      <c r="L840">
        <v>1598.39</v>
      </c>
      <c r="M840">
        <v>143.47</v>
      </c>
      <c r="N840">
        <v>31288.94</v>
      </c>
      <c r="O840">
        <v>246</v>
      </c>
      <c r="P840">
        <v>0</v>
      </c>
      <c r="Q840">
        <v>1</v>
      </c>
      <c r="R840" s="25">
        <f>Clean_Data[[#This Row],[Revenue_EUR]]/Clean_Data[[#This Row],[Units_Sold]]</f>
        <v>138.851</v>
      </c>
      <c r="S840" s="19">
        <f>Clean_Data[[#This Row],[Gross_Profit_EUR]]/Clean_Data[[#This Row],[Revenue_EUR]]</f>
        <v>0.57557741751949931</v>
      </c>
      <c r="T840" s="19">
        <f>Clean_Data[[#This Row],[Revenue_EUR]]/Clean_Data[[#This Row],[Revenue_Target_EUR]]</f>
        <v>1.0393000026197505</v>
      </c>
      <c r="U840" s="19">
        <f>Clean_Data[[#This Row],[Revenue_EUR]]/Clean_Data[[#This Row],[Market_Revenue_EUR]]</f>
        <v>8.8754045359158859E-2</v>
      </c>
      <c r="V840" s="19">
        <f>Clean_Data[[#This Row],[Returns_Units]]/Clean_Data[[#This Row],[Units_Sold]]</f>
        <v>0.05</v>
      </c>
      <c r="W840" s="21">
        <f>Clean_Data[[#This Row],[Revenue_EUR]]/Clean_Data[[#This Row],[Marketing_Spend_EUR]]</f>
        <v>19.356102321042727</v>
      </c>
    </row>
    <row r="841" spans="1:23">
      <c r="A841" s="17">
        <v>45200</v>
      </c>
      <c r="B841">
        <v>2023</v>
      </c>
      <c r="C841" s="16" t="s">
        <v>101</v>
      </c>
      <c r="D841" s="16" t="s">
        <v>92</v>
      </c>
      <c r="E841" s="16" t="s">
        <v>76</v>
      </c>
      <c r="F841" s="16" t="s">
        <v>83</v>
      </c>
      <c r="G841" s="16" t="s">
        <v>81</v>
      </c>
      <c r="H841">
        <v>5902.75</v>
      </c>
      <c r="I841">
        <v>5668.26</v>
      </c>
      <c r="J841">
        <v>51</v>
      </c>
      <c r="K841">
        <v>50</v>
      </c>
      <c r="L841">
        <v>3163.25</v>
      </c>
      <c r="M841">
        <v>186.02</v>
      </c>
      <c r="N841">
        <v>49399.54</v>
      </c>
      <c r="O841">
        <v>446</v>
      </c>
      <c r="P841">
        <v>0</v>
      </c>
      <c r="Q841">
        <v>1</v>
      </c>
      <c r="R841" s="25">
        <f>Clean_Data[[#This Row],[Revenue_EUR]]/Clean_Data[[#This Row],[Units_Sold]]</f>
        <v>115.74019607843137</v>
      </c>
      <c r="S841" s="19">
        <f>Clean_Data[[#This Row],[Gross_Profit_EUR]]/Clean_Data[[#This Row],[Revenue_EUR]]</f>
        <v>0.53589428656134852</v>
      </c>
      <c r="T841" s="19">
        <f>Clean_Data[[#This Row],[Revenue_EUR]]/Clean_Data[[#This Row],[Revenue_Target_EUR]]</f>
        <v>1.0413689562581814</v>
      </c>
      <c r="U841" s="19">
        <f>Clean_Data[[#This Row],[Revenue_EUR]]/Clean_Data[[#This Row],[Market_Revenue_EUR]]</f>
        <v>0.11948997905648515</v>
      </c>
      <c r="V841" s="19">
        <f>Clean_Data[[#This Row],[Returns_Units]]/Clean_Data[[#This Row],[Units_Sold]]</f>
        <v>1.9607843137254902E-2</v>
      </c>
      <c r="W841" s="21">
        <f>Clean_Data[[#This Row],[Revenue_EUR]]/Clean_Data[[#This Row],[Marketing_Spend_EUR]]</f>
        <v>31.731803031932049</v>
      </c>
    </row>
    <row r="842" spans="1:23">
      <c r="A842" s="17">
        <v>45231</v>
      </c>
      <c r="B842">
        <v>2023</v>
      </c>
      <c r="C842" s="16" t="s">
        <v>102</v>
      </c>
      <c r="D842" s="16" t="s">
        <v>75</v>
      </c>
      <c r="E842" s="16" t="s">
        <v>76</v>
      </c>
      <c r="F842" s="16" t="s">
        <v>77</v>
      </c>
      <c r="G842" s="16" t="s">
        <v>78</v>
      </c>
      <c r="H842">
        <v>1152026.1299999999</v>
      </c>
      <c r="I842">
        <v>1121711.24</v>
      </c>
      <c r="J842">
        <v>16000</v>
      </c>
      <c r="K842">
        <v>15316</v>
      </c>
      <c r="L842">
        <v>645148.71</v>
      </c>
      <c r="M842">
        <v>21068.06</v>
      </c>
      <c r="N842">
        <v>6820152.7599999998</v>
      </c>
      <c r="O842">
        <v>105846</v>
      </c>
      <c r="P842">
        <v>54</v>
      </c>
      <c r="Q842">
        <v>298</v>
      </c>
      <c r="R842" s="25">
        <f>Clean_Data[[#This Row],[Revenue_EUR]]/Clean_Data[[#This Row],[Units_Sold]]</f>
        <v>72.001633124999998</v>
      </c>
      <c r="S842" s="19">
        <f>Clean_Data[[#This Row],[Gross_Profit_EUR]]/Clean_Data[[#This Row],[Revenue_EUR]]</f>
        <v>0.56001221951450009</v>
      </c>
      <c r="T842" s="19">
        <f>Clean_Data[[#This Row],[Revenue_EUR]]/Clean_Data[[#This Row],[Revenue_Target_EUR]]</f>
        <v>1.0270255738901215</v>
      </c>
      <c r="U842" s="19">
        <f>Clean_Data[[#This Row],[Revenue_EUR]]/Clean_Data[[#This Row],[Market_Revenue_EUR]]</f>
        <v>0.16891500389208289</v>
      </c>
      <c r="V842" s="19">
        <f>Clean_Data[[#This Row],[Returns_Units]]/Clean_Data[[#This Row],[Units_Sold]]</f>
        <v>1.8624999999999999E-2</v>
      </c>
      <c r="W842" s="21">
        <f>Clean_Data[[#This Row],[Revenue_EUR]]/Clean_Data[[#This Row],[Marketing_Spend_EUR]]</f>
        <v>54.681168080971851</v>
      </c>
    </row>
    <row r="843" spans="1:23">
      <c r="A843" s="17">
        <v>45231</v>
      </c>
      <c r="B843">
        <v>2023</v>
      </c>
      <c r="C843" s="16" t="s">
        <v>102</v>
      </c>
      <c r="D843" s="16" t="s">
        <v>75</v>
      </c>
      <c r="E843" s="16" t="s">
        <v>76</v>
      </c>
      <c r="F843" s="16" t="s">
        <v>77</v>
      </c>
      <c r="G843" s="16" t="s">
        <v>79</v>
      </c>
      <c r="H843">
        <v>1030807.87</v>
      </c>
      <c r="I843">
        <v>947473.4</v>
      </c>
      <c r="J843">
        <v>5890</v>
      </c>
      <c r="K843">
        <v>5381</v>
      </c>
      <c r="L843">
        <v>680433.22</v>
      </c>
      <c r="M843">
        <v>25638.45</v>
      </c>
      <c r="N843">
        <v>5197038.18</v>
      </c>
      <c r="O843">
        <v>32066</v>
      </c>
      <c r="P843">
        <v>53</v>
      </c>
      <c r="Q843">
        <v>107</v>
      </c>
      <c r="R843" s="25">
        <f>Clean_Data[[#This Row],[Revenue_EUR]]/Clean_Data[[#This Row],[Units_Sold]]</f>
        <v>175.00982512733447</v>
      </c>
      <c r="S843" s="19">
        <f>Clean_Data[[#This Row],[Gross_Profit_EUR]]/Clean_Data[[#This Row],[Revenue_EUR]]</f>
        <v>0.66009703631773786</v>
      </c>
      <c r="T843" s="19">
        <f>Clean_Data[[#This Row],[Revenue_EUR]]/Clean_Data[[#This Row],[Revenue_Target_EUR]]</f>
        <v>1.0879544164511636</v>
      </c>
      <c r="U843" s="19">
        <f>Clean_Data[[#This Row],[Revenue_EUR]]/Clean_Data[[#This Row],[Market_Revenue_EUR]]</f>
        <v>0.19834525633598482</v>
      </c>
      <c r="V843" s="19">
        <f>Clean_Data[[#This Row],[Returns_Units]]/Clean_Data[[#This Row],[Units_Sold]]</f>
        <v>1.8166383701188456E-2</v>
      </c>
      <c r="W843" s="21">
        <f>Clean_Data[[#This Row],[Revenue_EUR]]/Clean_Data[[#This Row],[Marketing_Spend_EUR]]</f>
        <v>40.205545577053215</v>
      </c>
    </row>
    <row r="844" spans="1:23">
      <c r="A844" s="17">
        <v>45231</v>
      </c>
      <c r="B844">
        <v>2023</v>
      </c>
      <c r="C844" s="16" t="s">
        <v>102</v>
      </c>
      <c r="D844" s="16" t="s">
        <v>75</v>
      </c>
      <c r="E844" s="16" t="s">
        <v>76</v>
      </c>
      <c r="F844" s="16" t="s">
        <v>77</v>
      </c>
      <c r="G844" s="16" t="s">
        <v>80</v>
      </c>
      <c r="H844">
        <v>244311.24</v>
      </c>
      <c r="I844">
        <v>224508.05</v>
      </c>
      <c r="J844">
        <v>1745</v>
      </c>
      <c r="K844">
        <v>1585</v>
      </c>
      <c r="L844">
        <v>166124.82999999999</v>
      </c>
      <c r="M844">
        <v>14163.07</v>
      </c>
      <c r="N844">
        <v>1624962.07</v>
      </c>
      <c r="O844">
        <v>12651</v>
      </c>
      <c r="P844">
        <v>11</v>
      </c>
      <c r="Q844">
        <v>28</v>
      </c>
      <c r="R844" s="25">
        <f>Clean_Data[[#This Row],[Revenue_EUR]]/Clean_Data[[#This Row],[Units_Sold]]</f>
        <v>140.00644126074499</v>
      </c>
      <c r="S844" s="19">
        <f>Clean_Data[[#This Row],[Gross_Profit_EUR]]/Clean_Data[[#This Row],[Revenue_EUR]]</f>
        <v>0.67997211262158874</v>
      </c>
      <c r="T844" s="19">
        <f>Clean_Data[[#This Row],[Revenue_EUR]]/Clean_Data[[#This Row],[Revenue_Target_EUR]]</f>
        <v>1.0882070375650228</v>
      </c>
      <c r="U844" s="19">
        <f>Clean_Data[[#This Row],[Revenue_EUR]]/Clean_Data[[#This Row],[Market_Revenue_EUR]]</f>
        <v>0.15034888783588651</v>
      </c>
      <c r="V844" s="19">
        <f>Clean_Data[[#This Row],[Returns_Units]]/Clean_Data[[#This Row],[Units_Sold]]</f>
        <v>1.6045845272206302E-2</v>
      </c>
      <c r="W844" s="21">
        <f>Clean_Data[[#This Row],[Revenue_EUR]]/Clean_Data[[#This Row],[Marketing_Spend_EUR]]</f>
        <v>17.249878733918564</v>
      </c>
    </row>
    <row r="845" spans="1:23">
      <c r="A845" s="17">
        <v>45231</v>
      </c>
      <c r="B845">
        <v>2023</v>
      </c>
      <c r="C845" s="16" t="s">
        <v>102</v>
      </c>
      <c r="D845" s="16" t="s">
        <v>75</v>
      </c>
      <c r="E845" s="16" t="s">
        <v>76</v>
      </c>
      <c r="F845" s="16" t="s">
        <v>77</v>
      </c>
      <c r="G845" s="16" t="s">
        <v>81</v>
      </c>
      <c r="H845">
        <v>422584.44</v>
      </c>
      <c r="I845">
        <v>403401.15</v>
      </c>
      <c r="J845">
        <v>3675</v>
      </c>
      <c r="K845">
        <v>3571</v>
      </c>
      <c r="L845">
        <v>267199.96999999997</v>
      </c>
      <c r="M845">
        <v>11434.33</v>
      </c>
      <c r="N845">
        <v>2396588.89</v>
      </c>
      <c r="O845">
        <v>21970</v>
      </c>
      <c r="P845">
        <v>18</v>
      </c>
      <c r="Q845">
        <v>51</v>
      </c>
      <c r="R845" s="25">
        <f>Clean_Data[[#This Row],[Revenue_EUR]]/Clean_Data[[#This Row],[Units_Sold]]</f>
        <v>114.98896326530613</v>
      </c>
      <c r="S845" s="19">
        <f>Clean_Data[[#This Row],[Gross_Profit_EUR]]/Clean_Data[[#This Row],[Revenue_EUR]]</f>
        <v>0.63229959437219219</v>
      </c>
      <c r="T845" s="19">
        <f>Clean_Data[[#This Row],[Revenue_EUR]]/Clean_Data[[#This Row],[Revenue_Target_EUR]]</f>
        <v>1.0475538803000437</v>
      </c>
      <c r="U845" s="19">
        <f>Clean_Data[[#This Row],[Revenue_EUR]]/Clean_Data[[#This Row],[Market_Revenue_EUR]]</f>
        <v>0.17632746348915937</v>
      </c>
      <c r="V845" s="19">
        <f>Clean_Data[[#This Row],[Returns_Units]]/Clean_Data[[#This Row],[Units_Sold]]</f>
        <v>1.3877551020408163E-2</v>
      </c>
      <c r="W845" s="21">
        <f>Clean_Data[[#This Row],[Revenue_EUR]]/Clean_Data[[#This Row],[Marketing_Spend_EUR]]</f>
        <v>36.957516531357761</v>
      </c>
    </row>
    <row r="846" spans="1:23">
      <c r="A846" s="17">
        <v>45231</v>
      </c>
      <c r="B846">
        <v>2023</v>
      </c>
      <c r="C846" s="16" t="s">
        <v>102</v>
      </c>
      <c r="D846" s="16" t="s">
        <v>75</v>
      </c>
      <c r="E846" s="16" t="s">
        <v>76</v>
      </c>
      <c r="F846" s="16" t="s">
        <v>82</v>
      </c>
      <c r="G846" s="16" t="s">
        <v>78</v>
      </c>
      <c r="H846">
        <v>945014.22</v>
      </c>
      <c r="I846">
        <v>919379.03</v>
      </c>
      <c r="J846">
        <v>13125</v>
      </c>
      <c r="K846">
        <v>12693</v>
      </c>
      <c r="L846">
        <v>495556.87</v>
      </c>
      <c r="M846">
        <v>16418.57</v>
      </c>
      <c r="N846">
        <v>5618666.4900000002</v>
      </c>
      <c r="O846">
        <v>80016</v>
      </c>
      <c r="P846">
        <v>52</v>
      </c>
      <c r="Q846">
        <v>133</v>
      </c>
      <c r="R846" s="25">
        <f>Clean_Data[[#This Row],[Revenue_EUR]]/Clean_Data[[#This Row],[Units_Sold]]</f>
        <v>72.00108342857142</v>
      </c>
      <c r="S846" s="19">
        <f>Clean_Data[[#This Row],[Gross_Profit_EUR]]/Clean_Data[[#This Row],[Revenue_EUR]]</f>
        <v>0.52439091339810739</v>
      </c>
      <c r="T846" s="19">
        <f>Clean_Data[[#This Row],[Revenue_EUR]]/Clean_Data[[#This Row],[Revenue_Target_EUR]]</f>
        <v>1.0278831571783837</v>
      </c>
      <c r="U846" s="19">
        <f>Clean_Data[[#This Row],[Revenue_EUR]]/Clean_Data[[#This Row],[Market_Revenue_EUR]]</f>
        <v>0.16819190490873928</v>
      </c>
      <c r="V846" s="19">
        <f>Clean_Data[[#This Row],[Returns_Units]]/Clean_Data[[#This Row],[Units_Sold]]</f>
        <v>1.0133333333333333E-2</v>
      </c>
      <c r="W846" s="21">
        <f>Clean_Data[[#This Row],[Revenue_EUR]]/Clean_Data[[#This Row],[Marketing_Spend_EUR]]</f>
        <v>57.557644788797077</v>
      </c>
    </row>
    <row r="847" spans="1:23">
      <c r="A847" s="17">
        <v>45231</v>
      </c>
      <c r="B847">
        <v>2023</v>
      </c>
      <c r="C847" s="16" t="s">
        <v>102</v>
      </c>
      <c r="D847" s="16" t="s">
        <v>75</v>
      </c>
      <c r="E847" s="16" t="s">
        <v>76</v>
      </c>
      <c r="F847" s="16" t="s">
        <v>82</v>
      </c>
      <c r="G847" s="16" t="s">
        <v>79</v>
      </c>
      <c r="H847">
        <v>870456.03</v>
      </c>
      <c r="I847">
        <v>825984.58</v>
      </c>
      <c r="J847">
        <v>4974</v>
      </c>
      <c r="K847">
        <v>4798</v>
      </c>
      <c r="L847">
        <v>533579.41</v>
      </c>
      <c r="M847">
        <v>22230.74</v>
      </c>
      <c r="N847">
        <v>4388641.95</v>
      </c>
      <c r="O847">
        <v>26866</v>
      </c>
      <c r="P847">
        <v>35</v>
      </c>
      <c r="Q847">
        <v>67</v>
      </c>
      <c r="R847" s="25">
        <f>Clean_Data[[#This Row],[Revenue_EUR]]/Clean_Data[[#This Row],[Units_Sold]]</f>
        <v>175.00121230398071</v>
      </c>
      <c r="S847" s="19">
        <f>Clean_Data[[#This Row],[Gross_Profit_EUR]]/Clean_Data[[#This Row],[Revenue_EUR]]</f>
        <v>0.61298835508095684</v>
      </c>
      <c r="T847" s="19">
        <f>Clean_Data[[#This Row],[Revenue_EUR]]/Clean_Data[[#This Row],[Revenue_Target_EUR]]</f>
        <v>1.0538405329552278</v>
      </c>
      <c r="U847" s="19">
        <f>Clean_Data[[#This Row],[Revenue_EUR]]/Clean_Data[[#This Row],[Market_Revenue_EUR]]</f>
        <v>0.19834291334703211</v>
      </c>
      <c r="V847" s="19">
        <f>Clean_Data[[#This Row],[Returns_Units]]/Clean_Data[[#This Row],[Units_Sold]]</f>
        <v>1.3470044229995979E-2</v>
      </c>
      <c r="W847" s="21">
        <f>Clean_Data[[#This Row],[Revenue_EUR]]/Clean_Data[[#This Row],[Marketing_Spend_EUR]]</f>
        <v>39.155513041851059</v>
      </c>
    </row>
    <row r="848" spans="1:23">
      <c r="A848" s="17">
        <v>45231</v>
      </c>
      <c r="B848">
        <v>2023</v>
      </c>
      <c r="C848" s="16" t="s">
        <v>102</v>
      </c>
      <c r="D848" s="16" t="s">
        <v>75</v>
      </c>
      <c r="E848" s="16" t="s">
        <v>76</v>
      </c>
      <c r="F848" s="16" t="s">
        <v>82</v>
      </c>
      <c r="G848" s="16" t="s">
        <v>80</v>
      </c>
      <c r="H848">
        <v>183510.92</v>
      </c>
      <c r="I848">
        <v>176108.23</v>
      </c>
      <c r="J848">
        <v>1311</v>
      </c>
      <c r="K848">
        <v>1260</v>
      </c>
      <c r="L848">
        <v>117728.7</v>
      </c>
      <c r="M848">
        <v>9995.27</v>
      </c>
      <c r="N848">
        <v>1314585.46</v>
      </c>
      <c r="O848">
        <v>10632</v>
      </c>
      <c r="P848">
        <v>7</v>
      </c>
      <c r="Q848">
        <v>21</v>
      </c>
      <c r="R848" s="25">
        <f>Clean_Data[[#This Row],[Revenue_EUR]]/Clean_Data[[#This Row],[Units_Sold]]</f>
        <v>139.97781845919147</v>
      </c>
      <c r="S848" s="19">
        <f>Clean_Data[[#This Row],[Gross_Profit_EUR]]/Clean_Data[[#This Row],[Revenue_EUR]]</f>
        <v>0.64153511954492948</v>
      </c>
      <c r="T848" s="19">
        <f>Clean_Data[[#This Row],[Revenue_EUR]]/Clean_Data[[#This Row],[Revenue_Target_EUR]]</f>
        <v>1.0420348895676255</v>
      </c>
      <c r="U848" s="19">
        <f>Clean_Data[[#This Row],[Revenue_EUR]]/Clean_Data[[#This Row],[Market_Revenue_EUR]]</f>
        <v>0.13959603660913761</v>
      </c>
      <c r="V848" s="19">
        <f>Clean_Data[[#This Row],[Returns_Units]]/Clean_Data[[#This Row],[Units_Sold]]</f>
        <v>1.6018306636155607E-2</v>
      </c>
      <c r="W848" s="21">
        <f>Clean_Data[[#This Row],[Revenue_EUR]]/Clean_Data[[#This Row],[Marketing_Spend_EUR]]</f>
        <v>18.359776174130364</v>
      </c>
    </row>
    <row r="849" spans="1:23">
      <c r="A849" s="17">
        <v>45231</v>
      </c>
      <c r="B849">
        <v>2023</v>
      </c>
      <c r="C849" s="16" t="s">
        <v>102</v>
      </c>
      <c r="D849" s="16" t="s">
        <v>75</v>
      </c>
      <c r="E849" s="16" t="s">
        <v>76</v>
      </c>
      <c r="F849" s="16" t="s">
        <v>82</v>
      </c>
      <c r="G849" s="16" t="s">
        <v>81</v>
      </c>
      <c r="H849">
        <v>360341.87</v>
      </c>
      <c r="I849">
        <v>358407.37</v>
      </c>
      <c r="J849">
        <v>3133</v>
      </c>
      <c r="K849">
        <v>3128</v>
      </c>
      <c r="L849">
        <v>207747.77</v>
      </c>
      <c r="M849">
        <v>9879.4699999999993</v>
      </c>
      <c r="N849">
        <v>2052881.15</v>
      </c>
      <c r="O849">
        <v>20125</v>
      </c>
      <c r="P849">
        <v>15</v>
      </c>
      <c r="Q849">
        <v>54</v>
      </c>
      <c r="R849" s="25">
        <f>Clean_Data[[#This Row],[Revenue_EUR]]/Clean_Data[[#This Row],[Units_Sold]]</f>
        <v>115.01496010213853</v>
      </c>
      <c r="S849" s="19">
        <f>Clean_Data[[#This Row],[Gross_Profit_EUR]]/Clean_Data[[#This Row],[Revenue_EUR]]</f>
        <v>0.57652964391842665</v>
      </c>
      <c r="T849" s="19">
        <f>Clean_Data[[#This Row],[Revenue_EUR]]/Clean_Data[[#This Row],[Revenue_Target_EUR]]</f>
        <v>1.0053974894545277</v>
      </c>
      <c r="U849" s="19">
        <f>Clean_Data[[#This Row],[Revenue_EUR]]/Clean_Data[[#This Row],[Market_Revenue_EUR]]</f>
        <v>0.17552982548453913</v>
      </c>
      <c r="V849" s="19">
        <f>Clean_Data[[#This Row],[Returns_Units]]/Clean_Data[[#This Row],[Units_Sold]]</f>
        <v>1.7235876157037984E-2</v>
      </c>
      <c r="W849" s="21">
        <f>Clean_Data[[#This Row],[Revenue_EUR]]/Clean_Data[[#This Row],[Marketing_Spend_EUR]]</f>
        <v>36.473805781079349</v>
      </c>
    </row>
    <row r="850" spans="1:23">
      <c r="A850" s="17">
        <v>45231</v>
      </c>
      <c r="B850">
        <v>2023</v>
      </c>
      <c r="C850" s="16" t="s">
        <v>102</v>
      </c>
      <c r="D850" s="16" t="s">
        <v>75</v>
      </c>
      <c r="E850" s="16" t="s">
        <v>76</v>
      </c>
      <c r="F850" s="16" t="s">
        <v>83</v>
      </c>
      <c r="G850" s="16" t="s">
        <v>78</v>
      </c>
      <c r="H850">
        <v>71272.97</v>
      </c>
      <c r="I850">
        <v>69760.160000000003</v>
      </c>
      <c r="J850">
        <v>990</v>
      </c>
      <c r="K850">
        <v>981</v>
      </c>
      <c r="L850">
        <v>33535.47</v>
      </c>
      <c r="M850">
        <v>1375.21</v>
      </c>
      <c r="N850">
        <v>606885.38</v>
      </c>
      <c r="O850">
        <v>9085</v>
      </c>
      <c r="P850">
        <v>3</v>
      </c>
      <c r="Q850">
        <v>24</v>
      </c>
      <c r="R850" s="25">
        <f>Clean_Data[[#This Row],[Revenue_EUR]]/Clean_Data[[#This Row],[Units_Sold]]</f>
        <v>71.99289898989899</v>
      </c>
      <c r="S850" s="19">
        <f>Clean_Data[[#This Row],[Gross_Profit_EUR]]/Clean_Data[[#This Row],[Revenue_EUR]]</f>
        <v>0.47052157360637559</v>
      </c>
      <c r="T850" s="19">
        <f>Clean_Data[[#This Row],[Revenue_EUR]]/Clean_Data[[#This Row],[Revenue_Target_EUR]]</f>
        <v>1.0216858734268959</v>
      </c>
      <c r="U850" s="19">
        <f>Clean_Data[[#This Row],[Revenue_EUR]]/Clean_Data[[#This Row],[Market_Revenue_EUR]]</f>
        <v>0.1174405783181002</v>
      </c>
      <c r="V850" s="19">
        <f>Clean_Data[[#This Row],[Returns_Units]]/Clean_Data[[#This Row],[Units_Sold]]</f>
        <v>2.4242424242424242E-2</v>
      </c>
      <c r="W850" s="21">
        <f>Clean_Data[[#This Row],[Revenue_EUR]]/Clean_Data[[#This Row],[Marketing_Spend_EUR]]</f>
        <v>51.826971880658228</v>
      </c>
    </row>
    <row r="851" spans="1:23">
      <c r="A851" s="17">
        <v>45231</v>
      </c>
      <c r="B851">
        <v>2023</v>
      </c>
      <c r="C851" s="16" t="s">
        <v>102</v>
      </c>
      <c r="D851" s="16" t="s">
        <v>75</v>
      </c>
      <c r="E851" s="16" t="s">
        <v>76</v>
      </c>
      <c r="F851" s="16" t="s">
        <v>83</v>
      </c>
      <c r="G851" s="16" t="s">
        <v>79</v>
      </c>
      <c r="H851">
        <v>70779.22</v>
      </c>
      <c r="I851">
        <v>64798.98</v>
      </c>
      <c r="J851">
        <v>404</v>
      </c>
      <c r="K851">
        <v>375</v>
      </c>
      <c r="L851">
        <v>39670.5</v>
      </c>
      <c r="M851">
        <v>1638.52</v>
      </c>
      <c r="N851">
        <v>477285.78</v>
      </c>
      <c r="O851">
        <v>2900</v>
      </c>
      <c r="P851">
        <v>4</v>
      </c>
      <c r="Q851">
        <v>9</v>
      </c>
      <c r="R851" s="25">
        <f>Clean_Data[[#This Row],[Revenue_EUR]]/Clean_Data[[#This Row],[Units_Sold]]</f>
        <v>175.19608910891088</v>
      </c>
      <c r="S851" s="19">
        <f>Clean_Data[[#This Row],[Gross_Profit_EUR]]/Clean_Data[[#This Row],[Revenue_EUR]]</f>
        <v>0.560482299748429</v>
      </c>
      <c r="T851" s="19">
        <f>Clean_Data[[#This Row],[Revenue_EUR]]/Clean_Data[[#This Row],[Revenue_Target_EUR]]</f>
        <v>1.0922891070198943</v>
      </c>
      <c r="U851" s="19">
        <f>Clean_Data[[#This Row],[Revenue_EUR]]/Clean_Data[[#This Row],[Market_Revenue_EUR]]</f>
        <v>0.14829526243166097</v>
      </c>
      <c r="V851" s="19">
        <f>Clean_Data[[#This Row],[Returns_Units]]/Clean_Data[[#This Row],[Units_Sold]]</f>
        <v>2.2277227722772276E-2</v>
      </c>
      <c r="W851" s="21">
        <f>Clean_Data[[#This Row],[Revenue_EUR]]/Clean_Data[[#This Row],[Marketing_Spend_EUR]]</f>
        <v>43.197043673559065</v>
      </c>
    </row>
    <row r="852" spans="1:23">
      <c r="A852" s="17">
        <v>45231</v>
      </c>
      <c r="B852">
        <v>2023</v>
      </c>
      <c r="C852" s="16" t="s">
        <v>102</v>
      </c>
      <c r="D852" s="16" t="s">
        <v>75</v>
      </c>
      <c r="E852" s="16" t="s">
        <v>76</v>
      </c>
      <c r="F852" s="16" t="s">
        <v>83</v>
      </c>
      <c r="G852" s="16" t="s">
        <v>80</v>
      </c>
      <c r="H852">
        <v>16524.93</v>
      </c>
      <c r="I852">
        <v>15609.24</v>
      </c>
      <c r="J852">
        <v>118</v>
      </c>
      <c r="K852">
        <v>110</v>
      </c>
      <c r="L852">
        <v>9598.39</v>
      </c>
      <c r="M852">
        <v>942.47</v>
      </c>
      <c r="N852">
        <v>155062.82</v>
      </c>
      <c r="O852">
        <v>1204</v>
      </c>
      <c r="P852">
        <v>1</v>
      </c>
      <c r="Q852">
        <v>2</v>
      </c>
      <c r="R852" s="25">
        <f>Clean_Data[[#This Row],[Revenue_EUR]]/Clean_Data[[#This Row],[Units_Sold]]</f>
        <v>140.04177966101696</v>
      </c>
      <c r="S852" s="19">
        <f>Clean_Data[[#This Row],[Gross_Profit_EUR]]/Clean_Data[[#This Row],[Revenue_EUR]]</f>
        <v>0.58084300508383391</v>
      </c>
      <c r="T852" s="19">
        <f>Clean_Data[[#This Row],[Revenue_EUR]]/Clean_Data[[#This Row],[Revenue_Target_EUR]]</f>
        <v>1.0586633301813542</v>
      </c>
      <c r="U852" s="19">
        <f>Clean_Data[[#This Row],[Revenue_EUR]]/Clean_Data[[#This Row],[Market_Revenue_EUR]]</f>
        <v>0.10656926012309076</v>
      </c>
      <c r="V852" s="19">
        <f>Clean_Data[[#This Row],[Returns_Units]]/Clean_Data[[#This Row],[Units_Sold]]</f>
        <v>1.6949152542372881E-2</v>
      </c>
      <c r="W852" s="21">
        <f>Clean_Data[[#This Row],[Revenue_EUR]]/Clean_Data[[#This Row],[Marketing_Spend_EUR]]</f>
        <v>17.533640328074103</v>
      </c>
    </row>
    <row r="853" spans="1:23">
      <c r="A853" s="17">
        <v>45231</v>
      </c>
      <c r="B853">
        <v>2023</v>
      </c>
      <c r="C853" s="16" t="s">
        <v>102</v>
      </c>
      <c r="D853" s="16" t="s">
        <v>75</v>
      </c>
      <c r="E853" s="16" t="s">
        <v>76</v>
      </c>
      <c r="F853" s="16" t="s">
        <v>83</v>
      </c>
      <c r="G853" s="16" t="s">
        <v>81</v>
      </c>
      <c r="H853">
        <v>29226.87</v>
      </c>
      <c r="I853">
        <v>29255.03</v>
      </c>
      <c r="J853">
        <v>254</v>
      </c>
      <c r="K853">
        <v>253</v>
      </c>
      <c r="L853">
        <v>15621.74</v>
      </c>
      <c r="M853">
        <v>943.31</v>
      </c>
      <c r="N853">
        <v>230228.8</v>
      </c>
      <c r="O853">
        <v>2068</v>
      </c>
      <c r="P853">
        <v>2</v>
      </c>
      <c r="Q853">
        <v>5</v>
      </c>
      <c r="R853" s="25">
        <f>Clean_Data[[#This Row],[Revenue_EUR]]/Clean_Data[[#This Row],[Units_Sold]]</f>
        <v>115.06641732283464</v>
      </c>
      <c r="S853" s="19">
        <f>Clean_Data[[#This Row],[Gross_Profit_EUR]]/Clean_Data[[#This Row],[Revenue_EUR]]</f>
        <v>0.53449924675478422</v>
      </c>
      <c r="T853" s="19">
        <f>Clean_Data[[#This Row],[Revenue_EUR]]/Clean_Data[[#This Row],[Revenue_Target_EUR]]</f>
        <v>0.99903743048631299</v>
      </c>
      <c r="U853" s="19">
        <f>Clean_Data[[#This Row],[Revenue_EUR]]/Clean_Data[[#This Row],[Market_Revenue_EUR]]</f>
        <v>0.12694706309549458</v>
      </c>
      <c r="V853" s="19">
        <f>Clean_Data[[#This Row],[Returns_Units]]/Clean_Data[[#This Row],[Units_Sold]]</f>
        <v>1.968503937007874E-2</v>
      </c>
      <c r="W853" s="21">
        <f>Clean_Data[[#This Row],[Revenue_EUR]]/Clean_Data[[#This Row],[Marketing_Spend_EUR]]</f>
        <v>30.983314074906446</v>
      </c>
    </row>
    <row r="854" spans="1:23">
      <c r="A854" s="17">
        <v>45231</v>
      </c>
      <c r="B854">
        <v>2023</v>
      </c>
      <c r="C854" s="16" t="s">
        <v>102</v>
      </c>
      <c r="D854" s="16" t="s">
        <v>84</v>
      </c>
      <c r="E854" s="16" t="s">
        <v>85</v>
      </c>
      <c r="F854" s="16" t="s">
        <v>77</v>
      </c>
      <c r="G854" s="16" t="s">
        <v>78</v>
      </c>
      <c r="H854">
        <v>635611.35</v>
      </c>
      <c r="I854">
        <v>666160</v>
      </c>
      <c r="J854">
        <v>8828</v>
      </c>
      <c r="K854">
        <v>9294</v>
      </c>
      <c r="L854">
        <v>359225.82</v>
      </c>
      <c r="M854">
        <v>10977.53</v>
      </c>
      <c r="N854">
        <v>4926120.49</v>
      </c>
      <c r="O854">
        <v>70535</v>
      </c>
      <c r="P854">
        <v>25</v>
      </c>
      <c r="Q854">
        <v>101</v>
      </c>
      <c r="R854" s="25">
        <f>Clean_Data[[#This Row],[Revenue_EUR]]/Clean_Data[[#This Row],[Units_Sold]]</f>
        <v>71.999473266878113</v>
      </c>
      <c r="S854" s="19">
        <f>Clean_Data[[#This Row],[Gross_Profit_EUR]]/Clean_Data[[#This Row],[Revenue_EUR]]</f>
        <v>0.56516583600969372</v>
      </c>
      <c r="T854" s="19">
        <f>Clean_Data[[#This Row],[Revenue_EUR]]/Clean_Data[[#This Row],[Revenue_Target_EUR]]</f>
        <v>0.95414217305151916</v>
      </c>
      <c r="U854" s="19">
        <f>Clean_Data[[#This Row],[Revenue_EUR]]/Clean_Data[[#This Row],[Market_Revenue_EUR]]</f>
        <v>0.12902878670756995</v>
      </c>
      <c r="V854" s="19">
        <f>Clean_Data[[#This Row],[Returns_Units]]/Clean_Data[[#This Row],[Units_Sold]]</f>
        <v>1.1440869959220662E-2</v>
      </c>
      <c r="W854" s="21">
        <f>Clean_Data[[#This Row],[Revenue_EUR]]/Clean_Data[[#This Row],[Marketing_Spend_EUR]]</f>
        <v>57.901126209630029</v>
      </c>
    </row>
    <row r="855" spans="1:23">
      <c r="A855" s="17">
        <v>45231</v>
      </c>
      <c r="B855">
        <v>2023</v>
      </c>
      <c r="C855" s="16" t="s">
        <v>102</v>
      </c>
      <c r="D855" s="16" t="s">
        <v>84</v>
      </c>
      <c r="E855" s="16" t="s">
        <v>85</v>
      </c>
      <c r="F855" s="16" t="s">
        <v>77</v>
      </c>
      <c r="G855" s="16" t="s">
        <v>79</v>
      </c>
      <c r="H855">
        <v>595206.77</v>
      </c>
      <c r="I855">
        <v>601840.46</v>
      </c>
      <c r="J855">
        <v>3401</v>
      </c>
      <c r="K855">
        <v>3390</v>
      </c>
      <c r="L855">
        <v>394785.97</v>
      </c>
      <c r="M855">
        <v>13938.09</v>
      </c>
      <c r="N855">
        <v>3956575.43</v>
      </c>
      <c r="O855">
        <v>23379</v>
      </c>
      <c r="P855">
        <v>33</v>
      </c>
      <c r="Q855">
        <v>39</v>
      </c>
      <c r="R855" s="25">
        <f>Clean_Data[[#This Row],[Revenue_EUR]]/Clean_Data[[#This Row],[Units_Sold]]</f>
        <v>175.00934137018524</v>
      </c>
      <c r="S855" s="19">
        <f>Clean_Data[[#This Row],[Gross_Profit_EUR]]/Clean_Data[[#This Row],[Revenue_EUR]]</f>
        <v>0.66327533539311045</v>
      </c>
      <c r="T855" s="19">
        <f>Clean_Data[[#This Row],[Revenue_EUR]]/Clean_Data[[#This Row],[Revenue_Target_EUR]]</f>
        <v>0.988977660292231</v>
      </c>
      <c r="U855" s="19">
        <f>Clean_Data[[#This Row],[Revenue_EUR]]/Clean_Data[[#This Row],[Market_Revenue_EUR]]</f>
        <v>0.15043483450029915</v>
      </c>
      <c r="V855" s="19">
        <f>Clean_Data[[#This Row],[Returns_Units]]/Clean_Data[[#This Row],[Units_Sold]]</f>
        <v>1.1467215524845633E-2</v>
      </c>
      <c r="W855" s="21">
        <f>Clean_Data[[#This Row],[Revenue_EUR]]/Clean_Data[[#This Row],[Marketing_Spend_EUR]]</f>
        <v>42.703610752979785</v>
      </c>
    </row>
    <row r="856" spans="1:23">
      <c r="A856" s="17">
        <v>45231</v>
      </c>
      <c r="B856">
        <v>2023</v>
      </c>
      <c r="C856" s="16" t="s">
        <v>102</v>
      </c>
      <c r="D856" s="16" t="s">
        <v>84</v>
      </c>
      <c r="E856" s="16" t="s">
        <v>85</v>
      </c>
      <c r="F856" s="16" t="s">
        <v>77</v>
      </c>
      <c r="G856" s="16" t="s">
        <v>80</v>
      </c>
      <c r="H856">
        <v>133070.57</v>
      </c>
      <c r="I856">
        <v>134151.34</v>
      </c>
      <c r="J856">
        <v>951</v>
      </c>
      <c r="K856">
        <v>940</v>
      </c>
      <c r="L856">
        <v>90769.38</v>
      </c>
      <c r="M856">
        <v>7928.25</v>
      </c>
      <c r="N856">
        <v>1155698.77</v>
      </c>
      <c r="O856">
        <v>8430</v>
      </c>
      <c r="P856">
        <v>5</v>
      </c>
      <c r="Q856">
        <v>14</v>
      </c>
      <c r="R856" s="25">
        <f>Clean_Data[[#This Row],[Revenue_EUR]]/Clean_Data[[#This Row],[Units_Sold]]</f>
        <v>139.92699263932704</v>
      </c>
      <c r="S856" s="19">
        <f>Clean_Data[[#This Row],[Gross_Profit_EUR]]/Clean_Data[[#This Row],[Revenue_EUR]]</f>
        <v>0.68211461031541387</v>
      </c>
      <c r="T856" s="19">
        <f>Clean_Data[[#This Row],[Revenue_EUR]]/Clean_Data[[#This Row],[Revenue_Target_EUR]]</f>
        <v>0.99194365110329874</v>
      </c>
      <c r="U856" s="19">
        <f>Clean_Data[[#This Row],[Revenue_EUR]]/Clean_Data[[#This Row],[Market_Revenue_EUR]]</f>
        <v>0.11514295373006238</v>
      </c>
      <c r="V856" s="19">
        <f>Clean_Data[[#This Row],[Returns_Units]]/Clean_Data[[#This Row],[Units_Sold]]</f>
        <v>1.4721345951629864E-2</v>
      </c>
      <c r="W856" s="21">
        <f>Clean_Data[[#This Row],[Revenue_EUR]]/Clean_Data[[#This Row],[Marketing_Spend_EUR]]</f>
        <v>16.784355942358026</v>
      </c>
    </row>
    <row r="857" spans="1:23">
      <c r="A857" s="17">
        <v>45231</v>
      </c>
      <c r="B857">
        <v>2023</v>
      </c>
      <c r="C857" s="16" t="s">
        <v>102</v>
      </c>
      <c r="D857" s="16" t="s">
        <v>84</v>
      </c>
      <c r="E857" s="16" t="s">
        <v>85</v>
      </c>
      <c r="F857" s="16" t="s">
        <v>77</v>
      </c>
      <c r="G857" s="16" t="s">
        <v>81</v>
      </c>
      <c r="H857">
        <v>255604.78</v>
      </c>
      <c r="I857">
        <v>268878.96000000002</v>
      </c>
      <c r="J857">
        <v>2223</v>
      </c>
      <c r="K857">
        <v>2331</v>
      </c>
      <c r="L857">
        <v>157471.13</v>
      </c>
      <c r="M857">
        <v>7062.7</v>
      </c>
      <c r="N857">
        <v>1772960.85</v>
      </c>
      <c r="O857">
        <v>16567</v>
      </c>
      <c r="P857">
        <v>12</v>
      </c>
      <c r="Q857">
        <v>26</v>
      </c>
      <c r="R857" s="25">
        <f>Clean_Data[[#This Row],[Revenue_EUR]]/Clean_Data[[#This Row],[Units_Sold]]</f>
        <v>114.98190733243365</v>
      </c>
      <c r="S857" s="19">
        <f>Clean_Data[[#This Row],[Gross_Profit_EUR]]/Clean_Data[[#This Row],[Revenue_EUR]]</f>
        <v>0.61607271194224145</v>
      </c>
      <c r="T857" s="19">
        <f>Clean_Data[[#This Row],[Revenue_EUR]]/Clean_Data[[#This Row],[Revenue_Target_EUR]]</f>
        <v>0.9506313919095789</v>
      </c>
      <c r="U857" s="19">
        <f>Clean_Data[[#This Row],[Revenue_EUR]]/Clean_Data[[#This Row],[Market_Revenue_EUR]]</f>
        <v>0.14416831595576404</v>
      </c>
      <c r="V857" s="19">
        <f>Clean_Data[[#This Row],[Returns_Units]]/Clean_Data[[#This Row],[Units_Sold]]</f>
        <v>1.1695906432748537E-2</v>
      </c>
      <c r="W857" s="21">
        <f>Clean_Data[[#This Row],[Revenue_EUR]]/Clean_Data[[#This Row],[Marketing_Spend_EUR]]</f>
        <v>36.190802384357255</v>
      </c>
    </row>
    <row r="858" spans="1:23">
      <c r="A858" s="17">
        <v>45231</v>
      </c>
      <c r="B858">
        <v>2023</v>
      </c>
      <c r="C858" s="16" t="s">
        <v>102</v>
      </c>
      <c r="D858" s="16" t="s">
        <v>84</v>
      </c>
      <c r="E858" s="16" t="s">
        <v>85</v>
      </c>
      <c r="F858" s="16" t="s">
        <v>82</v>
      </c>
      <c r="G858" s="16" t="s">
        <v>78</v>
      </c>
      <c r="H858">
        <v>535310.85</v>
      </c>
      <c r="I858">
        <v>557841.86</v>
      </c>
      <c r="J858">
        <v>7435</v>
      </c>
      <c r="K858">
        <v>7688</v>
      </c>
      <c r="L858">
        <v>282031.81</v>
      </c>
      <c r="M858">
        <v>10116.870000000001</v>
      </c>
      <c r="N858">
        <v>4701730.1399999997</v>
      </c>
      <c r="O858">
        <v>74116</v>
      </c>
      <c r="P858">
        <v>29</v>
      </c>
      <c r="Q858">
        <v>101</v>
      </c>
      <c r="R858" s="25">
        <f>Clean_Data[[#This Row],[Revenue_EUR]]/Clean_Data[[#This Row],[Units_Sold]]</f>
        <v>71.998769334229991</v>
      </c>
      <c r="S858" s="19">
        <f>Clean_Data[[#This Row],[Gross_Profit_EUR]]/Clean_Data[[#This Row],[Revenue_EUR]]</f>
        <v>0.52685614349120702</v>
      </c>
      <c r="T858" s="19">
        <f>Clean_Data[[#This Row],[Revenue_EUR]]/Clean_Data[[#This Row],[Revenue_Target_EUR]]</f>
        <v>0.95961039926261538</v>
      </c>
      <c r="U858" s="19">
        <f>Clean_Data[[#This Row],[Revenue_EUR]]/Clean_Data[[#This Row],[Market_Revenue_EUR]]</f>
        <v>0.11385401417359951</v>
      </c>
      <c r="V858" s="19">
        <f>Clean_Data[[#This Row],[Returns_Units]]/Clean_Data[[#This Row],[Units_Sold]]</f>
        <v>1.3584398117014122E-2</v>
      </c>
      <c r="W858" s="21">
        <f>Clean_Data[[#This Row],[Revenue_EUR]]/Clean_Data[[#This Row],[Marketing_Spend_EUR]]</f>
        <v>52.912694341233994</v>
      </c>
    </row>
    <row r="859" spans="1:23">
      <c r="A859" s="17">
        <v>45231</v>
      </c>
      <c r="B859">
        <v>2023</v>
      </c>
      <c r="C859" s="16" t="s">
        <v>102</v>
      </c>
      <c r="D859" s="16" t="s">
        <v>84</v>
      </c>
      <c r="E859" s="16" t="s">
        <v>85</v>
      </c>
      <c r="F859" s="16" t="s">
        <v>82</v>
      </c>
      <c r="G859" s="16" t="s">
        <v>79</v>
      </c>
      <c r="H859">
        <v>543020.15</v>
      </c>
      <c r="I859">
        <v>555549.9</v>
      </c>
      <c r="J859">
        <v>3103</v>
      </c>
      <c r="K859">
        <v>3149</v>
      </c>
      <c r="L859">
        <v>330118.46000000002</v>
      </c>
      <c r="M859">
        <v>14250.68</v>
      </c>
      <c r="N859">
        <v>3591210.06</v>
      </c>
      <c r="O859">
        <v>21047</v>
      </c>
      <c r="P859">
        <v>26</v>
      </c>
      <c r="Q859">
        <v>35</v>
      </c>
      <c r="R859" s="25">
        <f>Clean_Data[[#This Row],[Revenue_EUR]]/Clean_Data[[#This Row],[Units_Sold]]</f>
        <v>174.99843699645504</v>
      </c>
      <c r="S859" s="19">
        <f>Clean_Data[[#This Row],[Gross_Profit_EUR]]/Clean_Data[[#This Row],[Revenue_EUR]]</f>
        <v>0.60793040552915023</v>
      </c>
      <c r="T859" s="19">
        <f>Clean_Data[[#This Row],[Revenue_EUR]]/Clean_Data[[#This Row],[Revenue_Target_EUR]]</f>
        <v>0.97744622040252371</v>
      </c>
      <c r="U859" s="19">
        <f>Clean_Data[[#This Row],[Revenue_EUR]]/Clean_Data[[#This Row],[Market_Revenue_EUR]]</f>
        <v>0.15120812788099619</v>
      </c>
      <c r="V859" s="19">
        <f>Clean_Data[[#This Row],[Returns_Units]]/Clean_Data[[#This Row],[Units_Sold]]</f>
        <v>1.1279407025459234E-2</v>
      </c>
      <c r="W859" s="21">
        <f>Clean_Data[[#This Row],[Revenue_EUR]]/Clean_Data[[#This Row],[Marketing_Spend_EUR]]</f>
        <v>38.104858855858105</v>
      </c>
    </row>
    <row r="860" spans="1:23">
      <c r="A860" s="17">
        <v>45231</v>
      </c>
      <c r="B860">
        <v>2023</v>
      </c>
      <c r="C860" s="16" t="s">
        <v>102</v>
      </c>
      <c r="D860" s="16" t="s">
        <v>84</v>
      </c>
      <c r="E860" s="16" t="s">
        <v>85</v>
      </c>
      <c r="F860" s="16" t="s">
        <v>82</v>
      </c>
      <c r="G860" s="16" t="s">
        <v>80</v>
      </c>
      <c r="H860">
        <v>122307.34</v>
      </c>
      <c r="I860">
        <v>125540.2</v>
      </c>
      <c r="J860">
        <v>874</v>
      </c>
      <c r="K860">
        <v>880</v>
      </c>
      <c r="L860">
        <v>79103.5</v>
      </c>
      <c r="M860">
        <v>6283.72</v>
      </c>
      <c r="N860">
        <v>1090542.6599999999</v>
      </c>
      <c r="O860">
        <v>8475</v>
      </c>
      <c r="P860">
        <v>5</v>
      </c>
      <c r="Q860">
        <v>14</v>
      </c>
      <c r="R860" s="25">
        <f>Clean_Data[[#This Row],[Revenue_EUR]]/Clean_Data[[#This Row],[Units_Sold]]</f>
        <v>139.93974828375286</v>
      </c>
      <c r="S860" s="19">
        <f>Clean_Data[[#This Row],[Gross_Profit_EUR]]/Clean_Data[[#This Row],[Revenue_EUR]]</f>
        <v>0.64676003909495539</v>
      </c>
      <c r="T860" s="19">
        <f>Clean_Data[[#This Row],[Revenue_EUR]]/Clean_Data[[#This Row],[Revenue_Target_EUR]]</f>
        <v>0.97424840807964297</v>
      </c>
      <c r="U860" s="19">
        <f>Clean_Data[[#This Row],[Revenue_EUR]]/Clean_Data[[#This Row],[Market_Revenue_EUR]]</f>
        <v>0.1121527332089879</v>
      </c>
      <c r="V860" s="19">
        <f>Clean_Data[[#This Row],[Returns_Units]]/Clean_Data[[#This Row],[Units_Sold]]</f>
        <v>1.6018306636155607E-2</v>
      </c>
      <c r="W860" s="21">
        <f>Clean_Data[[#This Row],[Revenue_EUR]]/Clean_Data[[#This Row],[Marketing_Spend_EUR]]</f>
        <v>19.464161356648606</v>
      </c>
    </row>
    <row r="861" spans="1:23">
      <c r="A861" s="17">
        <v>45231</v>
      </c>
      <c r="B861">
        <v>2023</v>
      </c>
      <c r="C861" s="16" t="s">
        <v>102</v>
      </c>
      <c r="D861" s="16" t="s">
        <v>84</v>
      </c>
      <c r="E861" s="16" t="s">
        <v>85</v>
      </c>
      <c r="F861" s="16" t="s">
        <v>82</v>
      </c>
      <c r="G861" s="16" t="s">
        <v>81</v>
      </c>
      <c r="H861">
        <v>217578.23999999999</v>
      </c>
      <c r="I861">
        <v>228343.84</v>
      </c>
      <c r="J861">
        <v>1892</v>
      </c>
      <c r="K861">
        <v>1980</v>
      </c>
      <c r="L861">
        <v>127304.4</v>
      </c>
      <c r="M861">
        <v>6075</v>
      </c>
      <c r="N861">
        <v>1627369.59</v>
      </c>
      <c r="O861">
        <v>15695</v>
      </c>
      <c r="P861">
        <v>8</v>
      </c>
      <c r="Q861">
        <v>33</v>
      </c>
      <c r="R861" s="25">
        <f>Clean_Data[[#This Row],[Revenue_EUR]]/Clean_Data[[#This Row],[Units_Sold]]</f>
        <v>114.99906976744185</v>
      </c>
      <c r="S861" s="19">
        <f>Clean_Data[[#This Row],[Gross_Profit_EUR]]/Clean_Data[[#This Row],[Revenue_EUR]]</f>
        <v>0.58509711265244169</v>
      </c>
      <c r="T861" s="19">
        <f>Clean_Data[[#This Row],[Revenue_EUR]]/Clean_Data[[#This Row],[Revenue_Target_EUR]]</f>
        <v>0.95285355628599389</v>
      </c>
      <c r="U861" s="19">
        <f>Clean_Data[[#This Row],[Revenue_EUR]]/Clean_Data[[#This Row],[Market_Revenue_EUR]]</f>
        <v>0.13369933992683247</v>
      </c>
      <c r="V861" s="19">
        <f>Clean_Data[[#This Row],[Returns_Units]]/Clean_Data[[#This Row],[Units_Sold]]</f>
        <v>1.7441860465116279E-2</v>
      </c>
      <c r="W861" s="21">
        <f>Clean_Data[[#This Row],[Revenue_EUR]]/Clean_Data[[#This Row],[Marketing_Spend_EUR]]</f>
        <v>35.815348148148146</v>
      </c>
    </row>
    <row r="862" spans="1:23">
      <c r="A862" s="17">
        <v>45231</v>
      </c>
      <c r="B862">
        <v>2023</v>
      </c>
      <c r="C862" s="16" t="s">
        <v>102</v>
      </c>
      <c r="D862" s="16" t="s">
        <v>84</v>
      </c>
      <c r="E862" s="16" t="s">
        <v>85</v>
      </c>
      <c r="F862" s="16" t="s">
        <v>83</v>
      </c>
      <c r="G862" s="16" t="s">
        <v>78</v>
      </c>
      <c r="H862">
        <v>45135.040000000001</v>
      </c>
      <c r="I862">
        <v>50358.33</v>
      </c>
      <c r="J862">
        <v>627</v>
      </c>
      <c r="K862">
        <v>689</v>
      </c>
      <c r="L862">
        <v>21648.61</v>
      </c>
      <c r="M862">
        <v>835.34</v>
      </c>
      <c r="N862">
        <v>502120.61</v>
      </c>
      <c r="O862">
        <v>7878</v>
      </c>
      <c r="P862">
        <v>2</v>
      </c>
      <c r="Q862">
        <v>12</v>
      </c>
      <c r="R862" s="25">
        <f>Clean_Data[[#This Row],[Revenue_EUR]]/Clean_Data[[#This Row],[Units_Sold]]</f>
        <v>71.985709728867619</v>
      </c>
      <c r="S862" s="19">
        <f>Clean_Data[[#This Row],[Gross_Profit_EUR]]/Clean_Data[[#This Row],[Revenue_EUR]]</f>
        <v>0.47964087325501431</v>
      </c>
      <c r="T862" s="19">
        <f>Clean_Data[[#This Row],[Revenue_EUR]]/Clean_Data[[#This Row],[Revenue_Target_EUR]]</f>
        <v>0.89627753740046578</v>
      </c>
      <c r="U862" s="19">
        <f>Clean_Data[[#This Row],[Revenue_EUR]]/Clean_Data[[#This Row],[Market_Revenue_EUR]]</f>
        <v>8.9888841647029788E-2</v>
      </c>
      <c r="V862" s="19">
        <f>Clean_Data[[#This Row],[Returns_Units]]/Clean_Data[[#This Row],[Units_Sold]]</f>
        <v>1.9138755980861243E-2</v>
      </c>
      <c r="W862" s="21">
        <f>Clean_Data[[#This Row],[Revenue_EUR]]/Clean_Data[[#This Row],[Marketing_Spend_EUR]]</f>
        <v>54.031939090669667</v>
      </c>
    </row>
    <row r="863" spans="1:23">
      <c r="A863" s="17">
        <v>45231</v>
      </c>
      <c r="B863">
        <v>2023</v>
      </c>
      <c r="C863" s="16" t="s">
        <v>102</v>
      </c>
      <c r="D863" s="16" t="s">
        <v>84</v>
      </c>
      <c r="E863" s="16" t="s">
        <v>85</v>
      </c>
      <c r="F863" s="16" t="s">
        <v>83</v>
      </c>
      <c r="G863" s="16" t="s">
        <v>79</v>
      </c>
      <c r="H863">
        <v>39938.81</v>
      </c>
      <c r="I863">
        <v>39875.74</v>
      </c>
      <c r="J863">
        <v>228</v>
      </c>
      <c r="K863">
        <v>227</v>
      </c>
      <c r="L863">
        <v>22319.51</v>
      </c>
      <c r="M863">
        <v>1084.0999999999999</v>
      </c>
      <c r="N863">
        <v>373018.58</v>
      </c>
      <c r="O863">
        <v>2177</v>
      </c>
      <c r="P863">
        <v>2</v>
      </c>
      <c r="Q863">
        <v>5</v>
      </c>
      <c r="R863" s="25">
        <f>Clean_Data[[#This Row],[Revenue_EUR]]/Clean_Data[[#This Row],[Units_Sold]]</f>
        <v>175.1702192982456</v>
      </c>
      <c r="S863" s="19">
        <f>Clean_Data[[#This Row],[Gross_Profit_EUR]]/Clean_Data[[#This Row],[Revenue_EUR]]</f>
        <v>0.55884263952781765</v>
      </c>
      <c r="T863" s="19">
        <f>Clean_Data[[#This Row],[Revenue_EUR]]/Clean_Data[[#This Row],[Revenue_Target_EUR]]</f>
        <v>1.0015816634374686</v>
      </c>
      <c r="U863" s="19">
        <f>Clean_Data[[#This Row],[Revenue_EUR]]/Clean_Data[[#This Row],[Market_Revenue_EUR]]</f>
        <v>0.10706922427295712</v>
      </c>
      <c r="V863" s="19">
        <f>Clean_Data[[#This Row],[Returns_Units]]/Clean_Data[[#This Row],[Units_Sold]]</f>
        <v>2.1929824561403508E-2</v>
      </c>
      <c r="W863" s="21">
        <f>Clean_Data[[#This Row],[Revenue_EUR]]/Clean_Data[[#This Row],[Marketing_Spend_EUR]]</f>
        <v>36.840522092057931</v>
      </c>
    </row>
    <row r="864" spans="1:23">
      <c r="A864" s="17">
        <v>45231</v>
      </c>
      <c r="B864">
        <v>2023</v>
      </c>
      <c r="C864" s="16" t="s">
        <v>102</v>
      </c>
      <c r="D864" s="16" t="s">
        <v>84</v>
      </c>
      <c r="E864" s="16" t="s">
        <v>85</v>
      </c>
      <c r="F864" s="16" t="s">
        <v>83</v>
      </c>
      <c r="G864" s="16" t="s">
        <v>80</v>
      </c>
      <c r="H864">
        <v>8699.39</v>
      </c>
      <c r="I864">
        <v>8731.4500000000007</v>
      </c>
      <c r="J864">
        <v>62</v>
      </c>
      <c r="K864">
        <v>61</v>
      </c>
      <c r="L864">
        <v>5078.22</v>
      </c>
      <c r="M864">
        <v>451.73</v>
      </c>
      <c r="N864">
        <v>116166.29</v>
      </c>
      <c r="O864">
        <v>925</v>
      </c>
      <c r="P864">
        <v>0</v>
      </c>
      <c r="Q864">
        <v>1</v>
      </c>
      <c r="R864" s="25">
        <f>Clean_Data[[#This Row],[Revenue_EUR]]/Clean_Data[[#This Row],[Units_Sold]]</f>
        <v>140.31274193548387</v>
      </c>
      <c r="S864" s="19">
        <f>Clean_Data[[#This Row],[Gross_Profit_EUR]]/Clean_Data[[#This Row],[Revenue_EUR]]</f>
        <v>0.5837443774793406</v>
      </c>
      <c r="T864" s="19">
        <f>Clean_Data[[#This Row],[Revenue_EUR]]/Clean_Data[[#This Row],[Revenue_Target_EUR]]</f>
        <v>0.99632821581753306</v>
      </c>
      <c r="U864" s="19">
        <f>Clean_Data[[#This Row],[Revenue_EUR]]/Clean_Data[[#This Row],[Market_Revenue_EUR]]</f>
        <v>7.4887387726680438E-2</v>
      </c>
      <c r="V864" s="19">
        <f>Clean_Data[[#This Row],[Returns_Units]]/Clean_Data[[#This Row],[Units_Sold]]</f>
        <v>1.6129032258064516E-2</v>
      </c>
      <c r="W864" s="21">
        <f>Clean_Data[[#This Row],[Revenue_EUR]]/Clean_Data[[#This Row],[Marketing_Spend_EUR]]</f>
        <v>19.257941690833018</v>
      </c>
    </row>
    <row r="865" spans="1:23">
      <c r="A865" s="17">
        <v>45231</v>
      </c>
      <c r="B865">
        <v>2023</v>
      </c>
      <c r="C865" s="16" t="s">
        <v>102</v>
      </c>
      <c r="D865" s="16" t="s">
        <v>84</v>
      </c>
      <c r="E865" s="16" t="s">
        <v>85</v>
      </c>
      <c r="F865" s="16" t="s">
        <v>83</v>
      </c>
      <c r="G865" s="16" t="s">
        <v>81</v>
      </c>
      <c r="H865">
        <v>15592.76</v>
      </c>
      <c r="I865">
        <v>15820.86</v>
      </c>
      <c r="J865">
        <v>136</v>
      </c>
      <c r="K865">
        <v>140</v>
      </c>
      <c r="L865">
        <v>8190.29</v>
      </c>
      <c r="M865">
        <v>473.59</v>
      </c>
      <c r="N865">
        <v>175359.06</v>
      </c>
      <c r="O865">
        <v>1709</v>
      </c>
      <c r="P865">
        <v>1</v>
      </c>
      <c r="Q865">
        <v>4</v>
      </c>
      <c r="R865" s="25">
        <f>Clean_Data[[#This Row],[Revenue_EUR]]/Clean_Data[[#This Row],[Units_Sold]]</f>
        <v>114.65264705882353</v>
      </c>
      <c r="S865" s="19">
        <f>Clean_Data[[#This Row],[Gross_Profit_EUR]]/Clean_Data[[#This Row],[Revenue_EUR]]</f>
        <v>0.52526236535417714</v>
      </c>
      <c r="T865" s="19">
        <f>Clean_Data[[#This Row],[Revenue_EUR]]/Clean_Data[[#This Row],[Revenue_Target_EUR]]</f>
        <v>0.98558232611880769</v>
      </c>
      <c r="U865" s="19">
        <f>Clean_Data[[#This Row],[Revenue_EUR]]/Clean_Data[[#This Row],[Market_Revenue_EUR]]</f>
        <v>8.8919044160022304E-2</v>
      </c>
      <c r="V865" s="19">
        <f>Clean_Data[[#This Row],[Returns_Units]]/Clean_Data[[#This Row],[Units_Sold]]</f>
        <v>2.9411764705882353E-2</v>
      </c>
      <c r="W865" s="21">
        <f>Clean_Data[[#This Row],[Revenue_EUR]]/Clean_Data[[#This Row],[Marketing_Spend_EUR]]</f>
        <v>32.924597225448174</v>
      </c>
    </row>
    <row r="866" spans="1:23">
      <c r="A866" s="17">
        <v>45231</v>
      </c>
      <c r="B866">
        <v>2023</v>
      </c>
      <c r="C866" s="16" t="s">
        <v>102</v>
      </c>
      <c r="D866" s="16" t="s">
        <v>86</v>
      </c>
      <c r="E866" s="16" t="s">
        <v>87</v>
      </c>
      <c r="F866" s="16" t="s">
        <v>77</v>
      </c>
      <c r="G866" s="16" t="s">
        <v>78</v>
      </c>
      <c r="H866">
        <v>404418.51</v>
      </c>
      <c r="I866">
        <v>401045.18</v>
      </c>
      <c r="J866">
        <v>5617</v>
      </c>
      <c r="K866">
        <v>5596</v>
      </c>
      <c r="L866">
        <v>224897.61</v>
      </c>
      <c r="M866">
        <v>7137.06</v>
      </c>
      <c r="N866">
        <v>3732433.45</v>
      </c>
      <c r="O866">
        <v>53915</v>
      </c>
      <c r="P866">
        <v>19</v>
      </c>
      <c r="Q866">
        <v>50</v>
      </c>
      <c r="R866" s="25">
        <f>Clean_Data[[#This Row],[Revenue_EUR]]/Clean_Data[[#This Row],[Units_Sold]]</f>
        <v>71.99902260993413</v>
      </c>
      <c r="S866" s="19">
        <f>Clean_Data[[#This Row],[Gross_Profit_EUR]]/Clean_Data[[#This Row],[Revenue_EUR]]</f>
        <v>0.55610117845496232</v>
      </c>
      <c r="T866" s="19">
        <f>Clean_Data[[#This Row],[Revenue_EUR]]/Clean_Data[[#This Row],[Revenue_Target_EUR]]</f>
        <v>1.0084113465719748</v>
      </c>
      <c r="U866" s="19">
        <f>Clean_Data[[#This Row],[Revenue_EUR]]/Clean_Data[[#This Row],[Market_Revenue_EUR]]</f>
        <v>0.10835250391403495</v>
      </c>
      <c r="V866" s="19">
        <f>Clean_Data[[#This Row],[Returns_Units]]/Clean_Data[[#This Row],[Units_Sold]]</f>
        <v>8.9015488695032927E-3</v>
      </c>
      <c r="W866" s="21">
        <f>Clean_Data[[#This Row],[Revenue_EUR]]/Clean_Data[[#This Row],[Marketing_Spend_EUR]]</f>
        <v>56.664580373431072</v>
      </c>
    </row>
    <row r="867" spans="1:23">
      <c r="A867" s="17">
        <v>45231</v>
      </c>
      <c r="B867">
        <v>2023</v>
      </c>
      <c r="C867" s="16" t="s">
        <v>102</v>
      </c>
      <c r="D867" s="16" t="s">
        <v>86</v>
      </c>
      <c r="E867" s="16" t="s">
        <v>87</v>
      </c>
      <c r="F867" s="16" t="s">
        <v>77</v>
      </c>
      <c r="G867" s="16" t="s">
        <v>79</v>
      </c>
      <c r="H867">
        <v>395523.88</v>
      </c>
      <c r="I867">
        <v>374655.37</v>
      </c>
      <c r="J867">
        <v>2260</v>
      </c>
      <c r="K867">
        <v>2113</v>
      </c>
      <c r="L867">
        <v>255783.5</v>
      </c>
      <c r="M867">
        <v>9331.52</v>
      </c>
      <c r="N867">
        <v>3037352.99</v>
      </c>
      <c r="O867">
        <v>18590</v>
      </c>
      <c r="P867">
        <v>22</v>
      </c>
      <c r="Q867">
        <v>21</v>
      </c>
      <c r="R867" s="25">
        <f>Clean_Data[[#This Row],[Revenue_EUR]]/Clean_Data[[#This Row],[Units_Sold]]</f>
        <v>175.01056637168142</v>
      </c>
      <c r="S867" s="19">
        <f>Clean_Data[[#This Row],[Gross_Profit_EUR]]/Clean_Data[[#This Row],[Revenue_EUR]]</f>
        <v>0.64669546627627139</v>
      </c>
      <c r="T867" s="19">
        <f>Clean_Data[[#This Row],[Revenue_EUR]]/Clean_Data[[#This Row],[Revenue_Target_EUR]]</f>
        <v>1.0557005495477083</v>
      </c>
      <c r="U867" s="19">
        <f>Clean_Data[[#This Row],[Revenue_EUR]]/Clean_Data[[#This Row],[Market_Revenue_EUR]]</f>
        <v>0.1302199254753067</v>
      </c>
      <c r="V867" s="19">
        <f>Clean_Data[[#This Row],[Returns_Units]]/Clean_Data[[#This Row],[Units_Sold]]</f>
        <v>9.2920353982300884E-3</v>
      </c>
      <c r="W867" s="21">
        <f>Clean_Data[[#This Row],[Revenue_EUR]]/Clean_Data[[#This Row],[Marketing_Spend_EUR]]</f>
        <v>42.385793525599254</v>
      </c>
    </row>
    <row r="868" spans="1:23">
      <c r="A868" s="17">
        <v>45231</v>
      </c>
      <c r="B868">
        <v>2023</v>
      </c>
      <c r="C868" s="16" t="s">
        <v>102</v>
      </c>
      <c r="D868" s="16" t="s">
        <v>86</v>
      </c>
      <c r="E868" s="16" t="s">
        <v>87</v>
      </c>
      <c r="F868" s="16" t="s">
        <v>77</v>
      </c>
      <c r="G868" s="16" t="s">
        <v>80</v>
      </c>
      <c r="H868">
        <v>97730.85</v>
      </c>
      <c r="I868">
        <v>91675.19</v>
      </c>
      <c r="J868">
        <v>698</v>
      </c>
      <c r="K868">
        <v>664</v>
      </c>
      <c r="L868">
        <v>66421.279999999999</v>
      </c>
      <c r="M868">
        <v>5868.68</v>
      </c>
      <c r="N868">
        <v>945191.06</v>
      </c>
      <c r="O868">
        <v>6909</v>
      </c>
      <c r="P868">
        <v>5</v>
      </c>
      <c r="Q868">
        <v>12</v>
      </c>
      <c r="R868" s="25">
        <f>Clean_Data[[#This Row],[Revenue_EUR]]/Clean_Data[[#This Row],[Units_Sold]]</f>
        <v>140.01554441260745</v>
      </c>
      <c r="S868" s="19">
        <f>Clean_Data[[#This Row],[Gross_Profit_EUR]]/Clean_Data[[#This Row],[Revenue_EUR]]</f>
        <v>0.67963473151006049</v>
      </c>
      <c r="T868" s="19">
        <f>Clean_Data[[#This Row],[Revenue_EUR]]/Clean_Data[[#This Row],[Revenue_Target_EUR]]</f>
        <v>1.0660556034844324</v>
      </c>
      <c r="U868" s="19">
        <f>Clean_Data[[#This Row],[Revenue_EUR]]/Clean_Data[[#This Row],[Market_Revenue_EUR]]</f>
        <v>0.10339798389544649</v>
      </c>
      <c r="V868" s="19">
        <f>Clean_Data[[#This Row],[Returns_Units]]/Clean_Data[[#This Row],[Units_Sold]]</f>
        <v>1.7191977077363897E-2</v>
      </c>
      <c r="W868" s="21">
        <f>Clean_Data[[#This Row],[Revenue_EUR]]/Clean_Data[[#This Row],[Marketing_Spend_EUR]]</f>
        <v>16.652952623077081</v>
      </c>
    </row>
    <row r="869" spans="1:23">
      <c r="A869" s="17">
        <v>45231</v>
      </c>
      <c r="B869">
        <v>2023</v>
      </c>
      <c r="C869" s="16" t="s">
        <v>102</v>
      </c>
      <c r="D869" s="16" t="s">
        <v>86</v>
      </c>
      <c r="E869" s="16" t="s">
        <v>87</v>
      </c>
      <c r="F869" s="16" t="s">
        <v>77</v>
      </c>
      <c r="G869" s="16" t="s">
        <v>81</v>
      </c>
      <c r="H869">
        <v>161634.06</v>
      </c>
      <c r="I869">
        <v>156389.65</v>
      </c>
      <c r="J869">
        <v>1406</v>
      </c>
      <c r="K869">
        <v>1386</v>
      </c>
      <c r="L869">
        <v>101269.2</v>
      </c>
      <c r="M869">
        <v>5221.3900000000003</v>
      </c>
      <c r="N869">
        <v>1385392.68</v>
      </c>
      <c r="O869">
        <v>12804</v>
      </c>
      <c r="P869">
        <v>7</v>
      </c>
      <c r="Q869">
        <v>18</v>
      </c>
      <c r="R869" s="25">
        <f>Clean_Data[[#This Row],[Revenue_EUR]]/Clean_Data[[#This Row],[Units_Sold]]</f>
        <v>114.96021337126601</v>
      </c>
      <c r="S869" s="19">
        <f>Clean_Data[[#This Row],[Gross_Profit_EUR]]/Clean_Data[[#This Row],[Revenue_EUR]]</f>
        <v>0.62653378873239962</v>
      </c>
      <c r="T869" s="19">
        <f>Clean_Data[[#This Row],[Revenue_EUR]]/Clean_Data[[#This Row],[Revenue_Target_EUR]]</f>
        <v>1.0335342524265512</v>
      </c>
      <c r="U869" s="19">
        <f>Clean_Data[[#This Row],[Revenue_EUR]]/Clean_Data[[#This Row],[Market_Revenue_EUR]]</f>
        <v>0.11667021367544689</v>
      </c>
      <c r="V869" s="19">
        <f>Clean_Data[[#This Row],[Returns_Units]]/Clean_Data[[#This Row],[Units_Sold]]</f>
        <v>1.2802275960170697E-2</v>
      </c>
      <c r="W869" s="21">
        <f>Clean_Data[[#This Row],[Revenue_EUR]]/Clean_Data[[#This Row],[Marketing_Spend_EUR]]</f>
        <v>30.956136201279733</v>
      </c>
    </row>
    <row r="870" spans="1:23">
      <c r="A870" s="17">
        <v>45231</v>
      </c>
      <c r="B870">
        <v>2023</v>
      </c>
      <c r="C870" s="16" t="s">
        <v>102</v>
      </c>
      <c r="D870" s="16" t="s">
        <v>86</v>
      </c>
      <c r="E870" s="16" t="s">
        <v>87</v>
      </c>
      <c r="F870" s="16" t="s">
        <v>82</v>
      </c>
      <c r="G870" s="16" t="s">
        <v>78</v>
      </c>
      <c r="H870">
        <v>358306.22</v>
      </c>
      <c r="I870">
        <v>357846.18</v>
      </c>
      <c r="J870">
        <v>4976</v>
      </c>
      <c r="K870">
        <v>5056</v>
      </c>
      <c r="L870">
        <v>188472.39</v>
      </c>
      <c r="M870">
        <v>6104.37</v>
      </c>
      <c r="N870">
        <v>3461297.94</v>
      </c>
      <c r="O870">
        <v>49577</v>
      </c>
      <c r="P870">
        <v>15</v>
      </c>
      <c r="Q870">
        <v>83</v>
      </c>
      <c r="R870" s="25">
        <f>Clean_Data[[#This Row],[Revenue_EUR]]/Clean_Data[[#This Row],[Units_Sold]]</f>
        <v>72.006877009646303</v>
      </c>
      <c r="S870" s="19">
        <f>Clean_Data[[#This Row],[Gross_Profit_EUR]]/Clean_Data[[#This Row],[Revenue_EUR]]</f>
        <v>0.52600926101701506</v>
      </c>
      <c r="T870" s="19">
        <f>Clean_Data[[#This Row],[Revenue_EUR]]/Clean_Data[[#This Row],[Revenue_Target_EUR]]</f>
        <v>1.0012855803015697</v>
      </c>
      <c r="U870" s="19">
        <f>Clean_Data[[#This Row],[Revenue_EUR]]/Clean_Data[[#This Row],[Market_Revenue_EUR]]</f>
        <v>0.10351787861405538</v>
      </c>
      <c r="V870" s="19">
        <f>Clean_Data[[#This Row],[Returns_Units]]/Clean_Data[[#This Row],[Units_Sold]]</f>
        <v>1.6680064308681672E-2</v>
      </c>
      <c r="W870" s="21">
        <f>Clean_Data[[#This Row],[Revenue_EUR]]/Clean_Data[[#This Row],[Marketing_Spend_EUR]]</f>
        <v>58.696674677321326</v>
      </c>
    </row>
    <row r="871" spans="1:23">
      <c r="A871" s="17">
        <v>45231</v>
      </c>
      <c r="B871">
        <v>2023</v>
      </c>
      <c r="C871" s="16" t="s">
        <v>102</v>
      </c>
      <c r="D871" s="16" t="s">
        <v>86</v>
      </c>
      <c r="E871" s="16" t="s">
        <v>87</v>
      </c>
      <c r="F871" s="16" t="s">
        <v>82</v>
      </c>
      <c r="G871" s="16" t="s">
        <v>79</v>
      </c>
      <c r="H871">
        <v>344716.72</v>
      </c>
      <c r="I871">
        <v>342535.24</v>
      </c>
      <c r="J871">
        <v>1970</v>
      </c>
      <c r="K871">
        <v>1968</v>
      </c>
      <c r="L871">
        <v>212282.1</v>
      </c>
      <c r="M871">
        <v>8824.35</v>
      </c>
      <c r="N871">
        <v>2659907.7200000002</v>
      </c>
      <c r="O871">
        <v>16880</v>
      </c>
      <c r="P871">
        <v>15</v>
      </c>
      <c r="Q871">
        <v>20</v>
      </c>
      <c r="R871" s="25">
        <f>Clean_Data[[#This Row],[Revenue_EUR]]/Clean_Data[[#This Row],[Units_Sold]]</f>
        <v>174.98310659898476</v>
      </c>
      <c r="S871" s="19">
        <f>Clean_Data[[#This Row],[Gross_Profit_EUR]]/Clean_Data[[#This Row],[Revenue_EUR]]</f>
        <v>0.61581608226023976</v>
      </c>
      <c r="T871" s="19">
        <f>Clean_Data[[#This Row],[Revenue_EUR]]/Clean_Data[[#This Row],[Revenue_Target_EUR]]</f>
        <v>1.0063686293999998</v>
      </c>
      <c r="U871" s="19">
        <f>Clean_Data[[#This Row],[Revenue_EUR]]/Clean_Data[[#This Row],[Market_Revenue_EUR]]</f>
        <v>0.12959724783234208</v>
      </c>
      <c r="V871" s="19">
        <f>Clean_Data[[#This Row],[Returns_Units]]/Clean_Data[[#This Row],[Units_Sold]]</f>
        <v>1.015228426395939E-2</v>
      </c>
      <c r="W871" s="21">
        <f>Clean_Data[[#This Row],[Revenue_EUR]]/Clean_Data[[#This Row],[Marketing_Spend_EUR]]</f>
        <v>39.064261956971329</v>
      </c>
    </row>
    <row r="872" spans="1:23">
      <c r="A872" s="17">
        <v>45231</v>
      </c>
      <c r="B872">
        <v>2023</v>
      </c>
      <c r="C872" s="16" t="s">
        <v>102</v>
      </c>
      <c r="D872" s="16" t="s">
        <v>86</v>
      </c>
      <c r="E872" s="16" t="s">
        <v>87</v>
      </c>
      <c r="F872" s="16" t="s">
        <v>82</v>
      </c>
      <c r="G872" s="16" t="s">
        <v>80</v>
      </c>
      <c r="H872">
        <v>78278.38</v>
      </c>
      <c r="I872">
        <v>77144.570000000007</v>
      </c>
      <c r="J872">
        <v>559</v>
      </c>
      <c r="K872">
        <v>558</v>
      </c>
      <c r="L872">
        <v>50261.26</v>
      </c>
      <c r="M872">
        <v>4689.24</v>
      </c>
      <c r="N872">
        <v>788290.28</v>
      </c>
      <c r="O872">
        <v>5889</v>
      </c>
      <c r="P872">
        <v>3</v>
      </c>
      <c r="Q872">
        <v>10</v>
      </c>
      <c r="R872" s="25">
        <f>Clean_Data[[#This Row],[Revenue_EUR]]/Clean_Data[[#This Row],[Units_Sold]]</f>
        <v>140.03288014311272</v>
      </c>
      <c r="S872" s="19">
        <f>Clean_Data[[#This Row],[Gross_Profit_EUR]]/Clean_Data[[#This Row],[Revenue_EUR]]</f>
        <v>0.64208354848426852</v>
      </c>
      <c r="T872" s="19">
        <f>Clean_Data[[#This Row],[Revenue_EUR]]/Clean_Data[[#This Row],[Revenue_Target_EUR]]</f>
        <v>1.0146972107045253</v>
      </c>
      <c r="U872" s="19">
        <f>Clean_Data[[#This Row],[Revenue_EUR]]/Clean_Data[[#This Row],[Market_Revenue_EUR]]</f>
        <v>9.930146544493737E-2</v>
      </c>
      <c r="V872" s="19">
        <f>Clean_Data[[#This Row],[Returns_Units]]/Clean_Data[[#This Row],[Units_Sold]]</f>
        <v>1.7889087656529516E-2</v>
      </c>
      <c r="W872" s="21">
        <f>Clean_Data[[#This Row],[Revenue_EUR]]/Clean_Data[[#This Row],[Marketing_Spend_EUR]]</f>
        <v>16.69319122075219</v>
      </c>
    </row>
    <row r="873" spans="1:23">
      <c r="A873" s="17">
        <v>45231</v>
      </c>
      <c r="B873">
        <v>2023</v>
      </c>
      <c r="C873" s="16" t="s">
        <v>102</v>
      </c>
      <c r="D873" s="16" t="s">
        <v>86</v>
      </c>
      <c r="E873" s="16" t="s">
        <v>87</v>
      </c>
      <c r="F873" s="16" t="s">
        <v>82</v>
      </c>
      <c r="G873" s="16" t="s">
        <v>81</v>
      </c>
      <c r="H873">
        <v>147460.49</v>
      </c>
      <c r="I873">
        <v>148377.45000000001</v>
      </c>
      <c r="J873">
        <v>1282</v>
      </c>
      <c r="K873">
        <v>1267</v>
      </c>
      <c r="L873">
        <v>86203.18</v>
      </c>
      <c r="M873">
        <v>4236.6499999999996</v>
      </c>
      <c r="N873">
        <v>1229875.26</v>
      </c>
      <c r="O873">
        <v>11451</v>
      </c>
      <c r="P873">
        <v>6</v>
      </c>
      <c r="Q873">
        <v>15</v>
      </c>
      <c r="R873" s="25">
        <f>Clean_Data[[#This Row],[Revenue_EUR]]/Clean_Data[[#This Row],[Units_Sold]]</f>
        <v>115.02378315132604</v>
      </c>
      <c r="S873" s="19">
        <f>Clean_Data[[#This Row],[Gross_Profit_EUR]]/Clean_Data[[#This Row],[Revenue_EUR]]</f>
        <v>0.58458492847812993</v>
      </c>
      <c r="T873" s="19">
        <f>Clean_Data[[#This Row],[Revenue_EUR]]/Clean_Data[[#This Row],[Revenue_Target_EUR]]</f>
        <v>0.99382008519488629</v>
      </c>
      <c r="U873" s="19">
        <f>Clean_Data[[#This Row],[Revenue_EUR]]/Clean_Data[[#This Row],[Market_Revenue_EUR]]</f>
        <v>0.11989873672229165</v>
      </c>
      <c r="V873" s="19">
        <f>Clean_Data[[#This Row],[Returns_Units]]/Clean_Data[[#This Row],[Units_Sold]]</f>
        <v>1.1700468018720749E-2</v>
      </c>
      <c r="W873" s="21">
        <f>Clean_Data[[#This Row],[Revenue_EUR]]/Clean_Data[[#This Row],[Marketing_Spend_EUR]]</f>
        <v>34.80591741116212</v>
      </c>
    </row>
    <row r="874" spans="1:23">
      <c r="A874" s="17">
        <v>45231</v>
      </c>
      <c r="B874">
        <v>2023</v>
      </c>
      <c r="C874" s="16" t="s">
        <v>102</v>
      </c>
      <c r="D874" s="16" t="s">
        <v>86</v>
      </c>
      <c r="E874" s="16" t="s">
        <v>87</v>
      </c>
      <c r="F874" s="16" t="s">
        <v>83</v>
      </c>
      <c r="G874" s="16" t="s">
        <v>78</v>
      </c>
      <c r="H874">
        <v>30408.29</v>
      </c>
      <c r="I874">
        <v>31762.9</v>
      </c>
      <c r="J874">
        <v>422</v>
      </c>
      <c r="K874">
        <v>449</v>
      </c>
      <c r="L874">
        <v>14340.92</v>
      </c>
      <c r="M874">
        <v>567.86</v>
      </c>
      <c r="N874">
        <v>394416.35</v>
      </c>
      <c r="O874">
        <v>5927</v>
      </c>
      <c r="P874">
        <v>1</v>
      </c>
      <c r="Q874">
        <v>8</v>
      </c>
      <c r="R874" s="25">
        <f>Clean_Data[[#This Row],[Revenue_EUR]]/Clean_Data[[#This Row],[Units_Sold]]</f>
        <v>72.057559241706159</v>
      </c>
      <c r="S874" s="19">
        <f>Clean_Data[[#This Row],[Gross_Profit_EUR]]/Clean_Data[[#This Row],[Revenue_EUR]]</f>
        <v>0.47161218207271766</v>
      </c>
      <c r="T874" s="19">
        <f>Clean_Data[[#This Row],[Revenue_EUR]]/Clean_Data[[#This Row],[Revenue_Target_EUR]]</f>
        <v>0.95735244577793588</v>
      </c>
      <c r="U874" s="19">
        <f>Clean_Data[[#This Row],[Revenue_EUR]]/Clean_Data[[#This Row],[Market_Revenue_EUR]]</f>
        <v>7.7096930692655122E-2</v>
      </c>
      <c r="V874" s="19">
        <f>Clean_Data[[#This Row],[Returns_Units]]/Clean_Data[[#This Row],[Units_Sold]]</f>
        <v>1.8957345971563982E-2</v>
      </c>
      <c r="W874" s="21">
        <f>Clean_Data[[#This Row],[Revenue_EUR]]/Clean_Data[[#This Row],[Marketing_Spend_EUR]]</f>
        <v>53.54892050857606</v>
      </c>
    </row>
    <row r="875" spans="1:23">
      <c r="A875" s="17">
        <v>45231</v>
      </c>
      <c r="B875">
        <v>2023</v>
      </c>
      <c r="C875" s="16" t="s">
        <v>102</v>
      </c>
      <c r="D875" s="16" t="s">
        <v>86</v>
      </c>
      <c r="E875" s="16" t="s">
        <v>87</v>
      </c>
      <c r="F875" s="16" t="s">
        <v>83</v>
      </c>
      <c r="G875" s="16" t="s">
        <v>79</v>
      </c>
      <c r="H875">
        <v>27313.02</v>
      </c>
      <c r="I875">
        <v>25818.97</v>
      </c>
      <c r="J875">
        <v>156</v>
      </c>
      <c r="K875">
        <v>147</v>
      </c>
      <c r="L875">
        <v>14947</v>
      </c>
      <c r="M875">
        <v>640.83000000000004</v>
      </c>
      <c r="N875">
        <v>288274.69</v>
      </c>
      <c r="O875">
        <v>1754</v>
      </c>
      <c r="P875">
        <v>1</v>
      </c>
      <c r="Q875">
        <v>2</v>
      </c>
      <c r="R875" s="25">
        <f>Clean_Data[[#This Row],[Revenue_EUR]]/Clean_Data[[#This Row],[Units_Sold]]</f>
        <v>175.08346153846153</v>
      </c>
      <c r="S875" s="19">
        <f>Clean_Data[[#This Row],[Gross_Profit_EUR]]/Clean_Data[[#This Row],[Revenue_EUR]]</f>
        <v>0.54724816223178541</v>
      </c>
      <c r="T875" s="19">
        <f>Clean_Data[[#This Row],[Revenue_EUR]]/Clean_Data[[#This Row],[Revenue_Target_EUR]]</f>
        <v>1.0578663672485773</v>
      </c>
      <c r="U875" s="19">
        <f>Clean_Data[[#This Row],[Revenue_EUR]]/Clean_Data[[#This Row],[Market_Revenue_EUR]]</f>
        <v>9.474650722892114E-2</v>
      </c>
      <c r="V875" s="19">
        <f>Clean_Data[[#This Row],[Returns_Units]]/Clean_Data[[#This Row],[Units_Sold]]</f>
        <v>1.282051282051282E-2</v>
      </c>
      <c r="W875" s="21">
        <f>Clean_Data[[#This Row],[Revenue_EUR]]/Clean_Data[[#This Row],[Marketing_Spend_EUR]]</f>
        <v>42.621319226627968</v>
      </c>
    </row>
    <row r="876" spans="1:23">
      <c r="A876" s="17">
        <v>45231</v>
      </c>
      <c r="B876">
        <v>2023</v>
      </c>
      <c r="C876" s="16" t="s">
        <v>102</v>
      </c>
      <c r="D876" s="16" t="s">
        <v>86</v>
      </c>
      <c r="E876" s="16" t="s">
        <v>87</v>
      </c>
      <c r="F876" s="16" t="s">
        <v>83</v>
      </c>
      <c r="G876" s="16" t="s">
        <v>80</v>
      </c>
      <c r="H876">
        <v>6681.37</v>
      </c>
      <c r="I876">
        <v>6441.71</v>
      </c>
      <c r="J876">
        <v>48</v>
      </c>
      <c r="K876">
        <v>46</v>
      </c>
      <c r="L876">
        <v>3849.84</v>
      </c>
      <c r="M876">
        <v>336.47</v>
      </c>
      <c r="N876">
        <v>93359.96</v>
      </c>
      <c r="O876">
        <v>743</v>
      </c>
      <c r="P876">
        <v>0</v>
      </c>
      <c r="Q876">
        <v>1</v>
      </c>
      <c r="R876" s="25">
        <f>Clean_Data[[#This Row],[Revenue_EUR]]/Clean_Data[[#This Row],[Units_Sold]]</f>
        <v>139.19520833333334</v>
      </c>
      <c r="S876" s="19">
        <f>Clean_Data[[#This Row],[Gross_Profit_EUR]]/Clean_Data[[#This Row],[Revenue_EUR]]</f>
        <v>0.57620517947666428</v>
      </c>
      <c r="T876" s="19">
        <f>Clean_Data[[#This Row],[Revenue_EUR]]/Clean_Data[[#This Row],[Revenue_Target_EUR]]</f>
        <v>1.0372044069043778</v>
      </c>
      <c r="U876" s="19">
        <f>Clean_Data[[#This Row],[Revenue_EUR]]/Clean_Data[[#This Row],[Market_Revenue_EUR]]</f>
        <v>7.1565690473731985E-2</v>
      </c>
      <c r="V876" s="19">
        <f>Clean_Data[[#This Row],[Returns_Units]]/Clean_Data[[#This Row],[Units_Sold]]</f>
        <v>2.0833333333333332E-2</v>
      </c>
      <c r="W876" s="21">
        <f>Clean_Data[[#This Row],[Revenue_EUR]]/Clean_Data[[#This Row],[Marketing_Spend_EUR]]</f>
        <v>19.857253246946232</v>
      </c>
    </row>
    <row r="877" spans="1:23">
      <c r="A877" s="17">
        <v>45231</v>
      </c>
      <c r="B877">
        <v>2023</v>
      </c>
      <c r="C877" s="16" t="s">
        <v>102</v>
      </c>
      <c r="D877" s="16" t="s">
        <v>86</v>
      </c>
      <c r="E877" s="16" t="s">
        <v>87</v>
      </c>
      <c r="F877" s="16" t="s">
        <v>83</v>
      </c>
      <c r="G877" s="16" t="s">
        <v>81</v>
      </c>
      <c r="H877">
        <v>10633.99</v>
      </c>
      <c r="I877">
        <v>10854.15</v>
      </c>
      <c r="J877">
        <v>92</v>
      </c>
      <c r="K877">
        <v>93</v>
      </c>
      <c r="L877">
        <v>5606.03</v>
      </c>
      <c r="M877">
        <v>327.67</v>
      </c>
      <c r="N877">
        <v>133685.25</v>
      </c>
      <c r="O877">
        <v>1264</v>
      </c>
      <c r="P877">
        <v>0</v>
      </c>
      <c r="Q877">
        <v>3</v>
      </c>
      <c r="R877" s="25">
        <f>Clean_Data[[#This Row],[Revenue_EUR]]/Clean_Data[[#This Row],[Units_Sold]]</f>
        <v>115.58684782608695</v>
      </c>
      <c r="S877" s="19">
        <f>Clean_Data[[#This Row],[Gross_Profit_EUR]]/Clean_Data[[#This Row],[Revenue_EUR]]</f>
        <v>0.52718029638921982</v>
      </c>
      <c r="T877" s="19">
        <f>Clean_Data[[#This Row],[Revenue_EUR]]/Clean_Data[[#This Row],[Revenue_Target_EUR]]</f>
        <v>0.97971651396009818</v>
      </c>
      <c r="U877" s="19">
        <f>Clean_Data[[#This Row],[Revenue_EUR]]/Clean_Data[[#This Row],[Market_Revenue_EUR]]</f>
        <v>7.9544975979025365E-2</v>
      </c>
      <c r="V877" s="19">
        <f>Clean_Data[[#This Row],[Returns_Units]]/Clean_Data[[#This Row],[Units_Sold]]</f>
        <v>3.2608695652173912E-2</v>
      </c>
      <c r="W877" s="21">
        <f>Clean_Data[[#This Row],[Revenue_EUR]]/Clean_Data[[#This Row],[Marketing_Spend_EUR]]</f>
        <v>32.453352458265933</v>
      </c>
    </row>
    <row r="878" spans="1:23">
      <c r="A878" s="17">
        <v>45231</v>
      </c>
      <c r="B878">
        <v>2023</v>
      </c>
      <c r="C878" s="16" t="s">
        <v>102</v>
      </c>
      <c r="D878" s="16" t="s">
        <v>88</v>
      </c>
      <c r="E878" s="16" t="s">
        <v>87</v>
      </c>
      <c r="F878" s="16" t="s">
        <v>77</v>
      </c>
      <c r="G878" s="16" t="s">
        <v>78</v>
      </c>
      <c r="H878">
        <v>303304.5</v>
      </c>
      <c r="I878">
        <v>298457.56</v>
      </c>
      <c r="J878">
        <v>4213</v>
      </c>
      <c r="K878">
        <v>4152</v>
      </c>
      <c r="L878">
        <v>170362.85</v>
      </c>
      <c r="M878">
        <v>5716</v>
      </c>
      <c r="N878">
        <v>3062188.67</v>
      </c>
      <c r="O878">
        <v>46322</v>
      </c>
      <c r="P878">
        <v>16</v>
      </c>
      <c r="Q878">
        <v>35</v>
      </c>
      <c r="R878" s="25">
        <f>Clean_Data[[#This Row],[Revenue_EUR]]/Clean_Data[[#This Row],[Units_Sold]]</f>
        <v>71.992523142653695</v>
      </c>
      <c r="S878" s="19">
        <f>Clean_Data[[#This Row],[Gross_Profit_EUR]]/Clean_Data[[#This Row],[Revenue_EUR]]</f>
        <v>0.5616891605630645</v>
      </c>
      <c r="T878" s="19">
        <f>Clean_Data[[#This Row],[Revenue_EUR]]/Clean_Data[[#This Row],[Revenue_Target_EUR]]</f>
        <v>1.016239963899725</v>
      </c>
      <c r="U878" s="19">
        <f>Clean_Data[[#This Row],[Revenue_EUR]]/Clean_Data[[#This Row],[Market_Revenue_EUR]]</f>
        <v>9.9048273207803364E-2</v>
      </c>
      <c r="V878" s="19">
        <f>Clean_Data[[#This Row],[Returns_Units]]/Clean_Data[[#This Row],[Units_Sold]]</f>
        <v>8.3076192736767154E-3</v>
      </c>
      <c r="W878" s="21">
        <f>Clean_Data[[#This Row],[Revenue_EUR]]/Clean_Data[[#This Row],[Marketing_Spend_EUR]]</f>
        <v>53.062368789363191</v>
      </c>
    </row>
    <row r="879" spans="1:23">
      <c r="A879" s="17">
        <v>45231</v>
      </c>
      <c r="B879">
        <v>2023</v>
      </c>
      <c r="C879" s="16" t="s">
        <v>102</v>
      </c>
      <c r="D879" s="16" t="s">
        <v>88</v>
      </c>
      <c r="E879" s="16" t="s">
        <v>87</v>
      </c>
      <c r="F879" s="16" t="s">
        <v>77</v>
      </c>
      <c r="G879" s="16" t="s">
        <v>79</v>
      </c>
      <c r="H879">
        <v>313692.99</v>
      </c>
      <c r="I879">
        <v>301070.90999999997</v>
      </c>
      <c r="J879">
        <v>1793</v>
      </c>
      <c r="K879">
        <v>1712</v>
      </c>
      <c r="L879">
        <v>208130.8</v>
      </c>
      <c r="M879">
        <v>7991.62</v>
      </c>
      <c r="N879">
        <v>2541706.89</v>
      </c>
      <c r="O879">
        <v>15696</v>
      </c>
      <c r="P879">
        <v>13</v>
      </c>
      <c r="Q879">
        <v>26</v>
      </c>
      <c r="R879" s="25">
        <f>Clean_Data[[#This Row],[Revenue_EUR]]/Clean_Data[[#This Row],[Units_Sold]]</f>
        <v>174.95426101505856</v>
      </c>
      <c r="S879" s="19">
        <f>Clean_Data[[#This Row],[Gross_Profit_EUR]]/Clean_Data[[#This Row],[Revenue_EUR]]</f>
        <v>0.6634856583821015</v>
      </c>
      <c r="T879" s="19">
        <f>Clean_Data[[#This Row],[Revenue_EUR]]/Clean_Data[[#This Row],[Revenue_Target_EUR]]</f>
        <v>1.0419239440967578</v>
      </c>
      <c r="U879" s="19">
        <f>Clean_Data[[#This Row],[Revenue_EUR]]/Clean_Data[[#This Row],[Market_Revenue_EUR]]</f>
        <v>0.12341823962242947</v>
      </c>
      <c r="V879" s="19">
        <f>Clean_Data[[#This Row],[Returns_Units]]/Clean_Data[[#This Row],[Units_Sold]]</f>
        <v>1.4500836586726157E-2</v>
      </c>
      <c r="W879" s="21">
        <f>Clean_Data[[#This Row],[Revenue_EUR]]/Clean_Data[[#This Row],[Marketing_Spend_EUR]]</f>
        <v>39.252740996193509</v>
      </c>
    </row>
    <row r="880" spans="1:23">
      <c r="A880" s="17">
        <v>45231</v>
      </c>
      <c r="B880">
        <v>2023</v>
      </c>
      <c r="C880" s="16" t="s">
        <v>102</v>
      </c>
      <c r="D880" s="16" t="s">
        <v>88</v>
      </c>
      <c r="E880" s="16" t="s">
        <v>87</v>
      </c>
      <c r="F880" s="16" t="s">
        <v>77</v>
      </c>
      <c r="G880" s="16" t="s">
        <v>80</v>
      </c>
      <c r="H880">
        <v>67416.820000000007</v>
      </c>
      <c r="I880">
        <v>58804.03</v>
      </c>
      <c r="J880">
        <v>482</v>
      </c>
      <c r="K880">
        <v>421</v>
      </c>
      <c r="L880">
        <v>45680.65</v>
      </c>
      <c r="M880">
        <v>3438.47</v>
      </c>
      <c r="N880">
        <v>741518.8</v>
      </c>
      <c r="O880">
        <v>5695</v>
      </c>
      <c r="P880">
        <v>3</v>
      </c>
      <c r="Q880">
        <v>4</v>
      </c>
      <c r="R880" s="25">
        <f>Clean_Data[[#This Row],[Revenue_EUR]]/Clean_Data[[#This Row],[Units_Sold]]</f>
        <v>139.86892116182574</v>
      </c>
      <c r="S880" s="19">
        <f>Clean_Data[[#This Row],[Gross_Profit_EUR]]/Clean_Data[[#This Row],[Revenue_EUR]]</f>
        <v>0.67758535629535765</v>
      </c>
      <c r="T880" s="19">
        <f>Clean_Data[[#This Row],[Revenue_EUR]]/Clean_Data[[#This Row],[Revenue_Target_EUR]]</f>
        <v>1.146465982008376</v>
      </c>
      <c r="U880" s="19">
        <f>Clean_Data[[#This Row],[Revenue_EUR]]/Clean_Data[[#This Row],[Market_Revenue_EUR]]</f>
        <v>9.0917209381609743E-2</v>
      </c>
      <c r="V880" s="19">
        <f>Clean_Data[[#This Row],[Returns_Units]]/Clean_Data[[#This Row],[Units_Sold]]</f>
        <v>8.2987551867219917E-3</v>
      </c>
      <c r="W880" s="21">
        <f>Clean_Data[[#This Row],[Revenue_EUR]]/Clean_Data[[#This Row],[Marketing_Spend_EUR]]</f>
        <v>19.606633182781881</v>
      </c>
    </row>
    <row r="881" spans="1:23">
      <c r="A881" s="17">
        <v>45231</v>
      </c>
      <c r="B881">
        <v>2023</v>
      </c>
      <c r="C881" s="16" t="s">
        <v>102</v>
      </c>
      <c r="D881" s="16" t="s">
        <v>88</v>
      </c>
      <c r="E881" s="16" t="s">
        <v>87</v>
      </c>
      <c r="F881" s="16" t="s">
        <v>77</v>
      </c>
      <c r="G881" s="16" t="s">
        <v>81</v>
      </c>
      <c r="H881">
        <v>123090.26</v>
      </c>
      <c r="I881">
        <v>119161.15</v>
      </c>
      <c r="J881">
        <v>1070</v>
      </c>
      <c r="K881">
        <v>1055</v>
      </c>
      <c r="L881">
        <v>77789.22</v>
      </c>
      <c r="M881">
        <v>4017.88</v>
      </c>
      <c r="N881">
        <v>1143754.04</v>
      </c>
      <c r="O881">
        <v>10594</v>
      </c>
      <c r="P881">
        <v>6</v>
      </c>
      <c r="Q881">
        <v>18</v>
      </c>
      <c r="R881" s="25">
        <f>Clean_Data[[#This Row],[Revenue_EUR]]/Clean_Data[[#This Row],[Units_Sold]]</f>
        <v>115.03762616822429</v>
      </c>
      <c r="S881" s="19">
        <f>Clean_Data[[#This Row],[Gross_Profit_EUR]]/Clean_Data[[#This Row],[Revenue_EUR]]</f>
        <v>0.63196893076673988</v>
      </c>
      <c r="T881" s="19">
        <f>Clean_Data[[#This Row],[Revenue_EUR]]/Clean_Data[[#This Row],[Revenue_Target_EUR]]</f>
        <v>1.0329730788935823</v>
      </c>
      <c r="U881" s="19">
        <f>Clean_Data[[#This Row],[Revenue_EUR]]/Clean_Data[[#This Row],[Market_Revenue_EUR]]</f>
        <v>0.10761951931553396</v>
      </c>
      <c r="V881" s="19">
        <f>Clean_Data[[#This Row],[Returns_Units]]/Clean_Data[[#This Row],[Units_Sold]]</f>
        <v>1.6822429906542057E-2</v>
      </c>
      <c r="W881" s="21">
        <f>Clean_Data[[#This Row],[Revenue_EUR]]/Clean_Data[[#This Row],[Marketing_Spend_EUR]]</f>
        <v>30.635623761784821</v>
      </c>
    </row>
    <row r="882" spans="1:23">
      <c r="A882" s="17">
        <v>45231</v>
      </c>
      <c r="B882">
        <v>2023</v>
      </c>
      <c r="C882" s="16" t="s">
        <v>102</v>
      </c>
      <c r="D882" s="16" t="s">
        <v>88</v>
      </c>
      <c r="E882" s="16" t="s">
        <v>87</v>
      </c>
      <c r="F882" s="16" t="s">
        <v>82</v>
      </c>
      <c r="G882" s="16" t="s">
        <v>78</v>
      </c>
      <c r="H882">
        <v>267360.71999999997</v>
      </c>
      <c r="I882">
        <v>264279.01</v>
      </c>
      <c r="J882">
        <v>3713</v>
      </c>
      <c r="K882">
        <v>3734</v>
      </c>
      <c r="L882">
        <v>141814.82999999999</v>
      </c>
      <c r="M882">
        <v>4701.6400000000003</v>
      </c>
      <c r="N882">
        <v>2979194.24</v>
      </c>
      <c r="O882">
        <v>42600</v>
      </c>
      <c r="P882">
        <v>12</v>
      </c>
      <c r="Q882">
        <v>43</v>
      </c>
      <c r="R882" s="25">
        <f>Clean_Data[[#This Row],[Revenue_EUR]]/Clean_Data[[#This Row],[Units_Sold]]</f>
        <v>72.006657689200097</v>
      </c>
      <c r="S882" s="19">
        <f>Clean_Data[[#This Row],[Gross_Profit_EUR]]/Clean_Data[[#This Row],[Revenue_EUR]]</f>
        <v>0.53042507515688919</v>
      </c>
      <c r="T882" s="19">
        <f>Clean_Data[[#This Row],[Revenue_EUR]]/Clean_Data[[#This Row],[Revenue_Target_EUR]]</f>
        <v>1.0116608201309667</v>
      </c>
      <c r="U882" s="19">
        <f>Clean_Data[[#This Row],[Revenue_EUR]]/Clean_Data[[#This Row],[Market_Revenue_EUR]]</f>
        <v>8.9742627859001209E-2</v>
      </c>
      <c r="V882" s="19">
        <f>Clean_Data[[#This Row],[Returns_Units]]/Clean_Data[[#This Row],[Units_Sold]]</f>
        <v>1.1580931861028817E-2</v>
      </c>
      <c r="W882" s="21">
        <f>Clean_Data[[#This Row],[Revenue_EUR]]/Clean_Data[[#This Row],[Marketing_Spend_EUR]]</f>
        <v>56.865417173581974</v>
      </c>
    </row>
    <row r="883" spans="1:23">
      <c r="A883" s="17">
        <v>45231</v>
      </c>
      <c r="B883">
        <v>2023</v>
      </c>
      <c r="C883" s="16" t="s">
        <v>102</v>
      </c>
      <c r="D883" s="16" t="s">
        <v>88</v>
      </c>
      <c r="E883" s="16" t="s">
        <v>87</v>
      </c>
      <c r="F883" s="16" t="s">
        <v>82</v>
      </c>
      <c r="G883" s="16" t="s">
        <v>79</v>
      </c>
      <c r="H883">
        <v>273907.03999999998</v>
      </c>
      <c r="I883">
        <v>244830.12</v>
      </c>
      <c r="J883">
        <v>1565</v>
      </c>
      <c r="K883">
        <v>1396</v>
      </c>
      <c r="L883">
        <v>167327.45000000001</v>
      </c>
      <c r="M883">
        <v>7105.82</v>
      </c>
      <c r="N883">
        <v>2399926.1800000002</v>
      </c>
      <c r="O883">
        <v>15166</v>
      </c>
      <c r="P883">
        <v>15</v>
      </c>
      <c r="Q883">
        <v>29</v>
      </c>
      <c r="R883" s="25">
        <f>Clean_Data[[#This Row],[Revenue_EUR]]/Clean_Data[[#This Row],[Units_Sold]]</f>
        <v>175.02047284345048</v>
      </c>
      <c r="S883" s="19">
        <f>Clean_Data[[#This Row],[Gross_Profit_EUR]]/Clean_Data[[#This Row],[Revenue_EUR]]</f>
        <v>0.61089138125109899</v>
      </c>
      <c r="T883" s="19">
        <f>Clean_Data[[#This Row],[Revenue_EUR]]/Clean_Data[[#This Row],[Revenue_Target_EUR]]</f>
        <v>1.1187636553868454</v>
      </c>
      <c r="U883" s="19">
        <f>Clean_Data[[#This Row],[Revenue_EUR]]/Clean_Data[[#This Row],[Market_Revenue_EUR]]</f>
        <v>0.11413144382632634</v>
      </c>
      <c r="V883" s="19">
        <f>Clean_Data[[#This Row],[Returns_Units]]/Clean_Data[[#This Row],[Units_Sold]]</f>
        <v>1.8530351437699679E-2</v>
      </c>
      <c r="W883" s="21">
        <f>Clean_Data[[#This Row],[Revenue_EUR]]/Clean_Data[[#This Row],[Marketing_Spend_EUR]]</f>
        <v>38.546858772105118</v>
      </c>
    </row>
    <row r="884" spans="1:23">
      <c r="A884" s="17">
        <v>45231</v>
      </c>
      <c r="B884">
        <v>2023</v>
      </c>
      <c r="C884" s="16" t="s">
        <v>102</v>
      </c>
      <c r="D884" s="16" t="s">
        <v>88</v>
      </c>
      <c r="E884" s="16" t="s">
        <v>87</v>
      </c>
      <c r="F884" s="16" t="s">
        <v>82</v>
      </c>
      <c r="G884" s="16" t="s">
        <v>80</v>
      </c>
      <c r="H884">
        <v>61028.71</v>
      </c>
      <c r="I884">
        <v>55079.41</v>
      </c>
      <c r="J884">
        <v>436</v>
      </c>
      <c r="K884">
        <v>391</v>
      </c>
      <c r="L884">
        <v>39224.07</v>
      </c>
      <c r="M884">
        <v>3475.02</v>
      </c>
      <c r="N884">
        <v>687936.74</v>
      </c>
      <c r="O884">
        <v>5183</v>
      </c>
      <c r="P884">
        <v>3</v>
      </c>
      <c r="Q884">
        <v>6</v>
      </c>
      <c r="R884" s="25">
        <f>Clean_Data[[#This Row],[Revenue_EUR]]/Clean_Data[[#This Row],[Units_Sold]]</f>
        <v>139.97410550458716</v>
      </c>
      <c r="S884" s="19">
        <f>Clean_Data[[#This Row],[Gross_Profit_EUR]]/Clean_Data[[#This Row],[Revenue_EUR]]</f>
        <v>0.64271504346069253</v>
      </c>
      <c r="T884" s="19">
        <f>Clean_Data[[#This Row],[Revenue_EUR]]/Clean_Data[[#This Row],[Revenue_Target_EUR]]</f>
        <v>1.1080131395742983</v>
      </c>
      <c r="U884" s="19">
        <f>Clean_Data[[#This Row],[Revenue_EUR]]/Clean_Data[[#This Row],[Market_Revenue_EUR]]</f>
        <v>8.8712677273203935E-2</v>
      </c>
      <c r="V884" s="19">
        <f>Clean_Data[[#This Row],[Returns_Units]]/Clean_Data[[#This Row],[Units_Sold]]</f>
        <v>1.3761467889908258E-2</v>
      </c>
      <c r="W884" s="21">
        <f>Clean_Data[[#This Row],[Revenue_EUR]]/Clean_Data[[#This Row],[Marketing_Spend_EUR]]</f>
        <v>17.562117628099983</v>
      </c>
    </row>
    <row r="885" spans="1:23">
      <c r="A885" s="17">
        <v>45231</v>
      </c>
      <c r="B885">
        <v>2023</v>
      </c>
      <c r="C885" s="16" t="s">
        <v>102</v>
      </c>
      <c r="D885" s="16" t="s">
        <v>88</v>
      </c>
      <c r="E885" s="16" t="s">
        <v>87</v>
      </c>
      <c r="F885" s="16" t="s">
        <v>82</v>
      </c>
      <c r="G885" s="16" t="s">
        <v>81</v>
      </c>
      <c r="H885">
        <v>109128.47</v>
      </c>
      <c r="I885">
        <v>106012.1</v>
      </c>
      <c r="J885">
        <v>949</v>
      </c>
      <c r="K885">
        <v>916</v>
      </c>
      <c r="L885">
        <v>64373.58</v>
      </c>
      <c r="M885">
        <v>3497.47</v>
      </c>
      <c r="N885">
        <v>1050750.3</v>
      </c>
      <c r="O885">
        <v>9934</v>
      </c>
      <c r="P885">
        <v>5</v>
      </c>
      <c r="Q885">
        <v>20</v>
      </c>
      <c r="R885" s="25">
        <f>Clean_Data[[#This Row],[Revenue_EUR]]/Clean_Data[[#This Row],[Units_Sold]]</f>
        <v>114.99311907270811</v>
      </c>
      <c r="S885" s="19">
        <f>Clean_Data[[#This Row],[Gross_Profit_EUR]]/Clean_Data[[#This Row],[Revenue_EUR]]</f>
        <v>0.58988804662981165</v>
      </c>
      <c r="T885" s="19">
        <f>Clean_Data[[#This Row],[Revenue_EUR]]/Clean_Data[[#This Row],[Revenue_Target_EUR]]</f>
        <v>1.0293963613587505</v>
      </c>
      <c r="U885" s="19">
        <f>Clean_Data[[#This Row],[Revenue_EUR]]/Clean_Data[[#This Row],[Market_Revenue_EUR]]</f>
        <v>0.10385766247223531</v>
      </c>
      <c r="V885" s="19">
        <f>Clean_Data[[#This Row],[Returns_Units]]/Clean_Data[[#This Row],[Units_Sold]]</f>
        <v>2.107481559536354E-2</v>
      </c>
      <c r="W885" s="21">
        <f>Clean_Data[[#This Row],[Revenue_EUR]]/Clean_Data[[#This Row],[Marketing_Spend_EUR]]</f>
        <v>31.202117530672172</v>
      </c>
    </row>
    <row r="886" spans="1:23">
      <c r="A886" s="17">
        <v>45231</v>
      </c>
      <c r="B886">
        <v>2023</v>
      </c>
      <c r="C886" s="16" t="s">
        <v>102</v>
      </c>
      <c r="D886" s="16" t="s">
        <v>88</v>
      </c>
      <c r="E886" s="16" t="s">
        <v>87</v>
      </c>
      <c r="F886" s="16" t="s">
        <v>83</v>
      </c>
      <c r="G886" s="16" t="s">
        <v>78</v>
      </c>
      <c r="H886">
        <v>22708.12</v>
      </c>
      <c r="I886">
        <v>22962.37</v>
      </c>
      <c r="J886">
        <v>315</v>
      </c>
      <c r="K886">
        <v>316</v>
      </c>
      <c r="L886">
        <v>10796.9</v>
      </c>
      <c r="M886">
        <v>383.31</v>
      </c>
      <c r="N886">
        <v>316748.34999999998</v>
      </c>
      <c r="O886">
        <v>4504</v>
      </c>
      <c r="P886">
        <v>1</v>
      </c>
      <c r="Q886">
        <v>6</v>
      </c>
      <c r="R886" s="25">
        <f>Clean_Data[[#This Row],[Revenue_EUR]]/Clean_Data[[#This Row],[Units_Sold]]</f>
        <v>72.089269841269839</v>
      </c>
      <c r="S886" s="19">
        <f>Clean_Data[[#This Row],[Gross_Profit_EUR]]/Clean_Data[[#This Row],[Revenue_EUR]]</f>
        <v>0.47546428326078954</v>
      </c>
      <c r="T886" s="19">
        <f>Clean_Data[[#This Row],[Revenue_EUR]]/Clean_Data[[#This Row],[Revenue_Target_EUR]]</f>
        <v>0.9889275366610677</v>
      </c>
      <c r="U886" s="19">
        <f>Clean_Data[[#This Row],[Revenue_EUR]]/Clean_Data[[#This Row],[Market_Revenue_EUR]]</f>
        <v>7.1691360033919668E-2</v>
      </c>
      <c r="V886" s="19">
        <f>Clean_Data[[#This Row],[Returns_Units]]/Clean_Data[[#This Row],[Units_Sold]]</f>
        <v>1.9047619047619049E-2</v>
      </c>
      <c r="W886" s="21">
        <f>Clean_Data[[#This Row],[Revenue_EUR]]/Clean_Data[[#This Row],[Marketing_Spend_EUR]]</f>
        <v>59.242179958780099</v>
      </c>
    </row>
    <row r="887" spans="1:23">
      <c r="A887" s="17">
        <v>45231</v>
      </c>
      <c r="B887">
        <v>2023</v>
      </c>
      <c r="C887" s="16" t="s">
        <v>102</v>
      </c>
      <c r="D887" s="16" t="s">
        <v>88</v>
      </c>
      <c r="E887" s="16" t="s">
        <v>87</v>
      </c>
      <c r="F887" s="16" t="s">
        <v>83</v>
      </c>
      <c r="G887" s="16" t="s">
        <v>79</v>
      </c>
      <c r="H887">
        <v>20255.97</v>
      </c>
      <c r="I887">
        <v>18054.05</v>
      </c>
      <c r="J887">
        <v>116</v>
      </c>
      <c r="K887">
        <v>104</v>
      </c>
      <c r="L887">
        <v>11165.22</v>
      </c>
      <c r="M887">
        <v>497.45</v>
      </c>
      <c r="N887">
        <v>250303.84</v>
      </c>
      <c r="O887">
        <v>1494</v>
      </c>
      <c r="P887">
        <v>1</v>
      </c>
      <c r="Q887">
        <v>3</v>
      </c>
      <c r="R887" s="25">
        <f>Clean_Data[[#This Row],[Revenue_EUR]]/Clean_Data[[#This Row],[Units_Sold]]</f>
        <v>174.62043103448278</v>
      </c>
      <c r="S887" s="19">
        <f>Clean_Data[[#This Row],[Gross_Profit_EUR]]/Clean_Data[[#This Row],[Revenue_EUR]]</f>
        <v>0.55120638508054653</v>
      </c>
      <c r="T887" s="19">
        <f>Clean_Data[[#This Row],[Revenue_EUR]]/Clean_Data[[#This Row],[Revenue_Target_EUR]]</f>
        <v>1.1219626621173644</v>
      </c>
      <c r="U887" s="19">
        <f>Clean_Data[[#This Row],[Revenue_EUR]]/Clean_Data[[#This Row],[Market_Revenue_EUR]]</f>
        <v>8.0925526352292484E-2</v>
      </c>
      <c r="V887" s="19">
        <f>Clean_Data[[#This Row],[Returns_Units]]/Clean_Data[[#This Row],[Units_Sold]]</f>
        <v>2.5862068965517241E-2</v>
      </c>
      <c r="W887" s="21">
        <f>Clean_Data[[#This Row],[Revenue_EUR]]/Clean_Data[[#This Row],[Marketing_Spend_EUR]]</f>
        <v>40.719610011056389</v>
      </c>
    </row>
    <row r="888" spans="1:23">
      <c r="A888" s="17">
        <v>45231</v>
      </c>
      <c r="B888">
        <v>2023</v>
      </c>
      <c r="C888" s="16" t="s">
        <v>102</v>
      </c>
      <c r="D888" s="16" t="s">
        <v>88</v>
      </c>
      <c r="E888" s="16" t="s">
        <v>87</v>
      </c>
      <c r="F888" s="16" t="s">
        <v>83</v>
      </c>
      <c r="G888" s="16" t="s">
        <v>80</v>
      </c>
      <c r="H888">
        <v>4358.22</v>
      </c>
      <c r="I888">
        <v>3831.36</v>
      </c>
      <c r="J888">
        <v>31</v>
      </c>
      <c r="K888">
        <v>28</v>
      </c>
      <c r="L888">
        <v>2550.14</v>
      </c>
      <c r="M888">
        <v>260.32</v>
      </c>
      <c r="N888">
        <v>73967.600000000006</v>
      </c>
      <c r="O888">
        <v>600</v>
      </c>
      <c r="P888">
        <v>0</v>
      </c>
      <c r="Q888">
        <v>1</v>
      </c>
      <c r="R888" s="25">
        <f>Clean_Data[[#This Row],[Revenue_EUR]]/Clean_Data[[#This Row],[Units_Sold]]</f>
        <v>140.58774193548388</v>
      </c>
      <c r="S888" s="19">
        <f>Clean_Data[[#This Row],[Gross_Profit_EUR]]/Clean_Data[[#This Row],[Revenue_EUR]]</f>
        <v>0.58513338014143379</v>
      </c>
      <c r="T888" s="19">
        <f>Clean_Data[[#This Row],[Revenue_EUR]]/Clean_Data[[#This Row],[Revenue_Target_EUR]]</f>
        <v>1.137512528188424</v>
      </c>
      <c r="U888" s="19">
        <f>Clean_Data[[#This Row],[Revenue_EUR]]/Clean_Data[[#This Row],[Market_Revenue_EUR]]</f>
        <v>5.8920662560364268E-2</v>
      </c>
      <c r="V888" s="19">
        <f>Clean_Data[[#This Row],[Returns_Units]]/Clean_Data[[#This Row],[Units_Sold]]</f>
        <v>3.2258064516129031E-2</v>
      </c>
      <c r="W888" s="21">
        <f>Clean_Data[[#This Row],[Revenue_EUR]]/Clean_Data[[#This Row],[Marketing_Spend_EUR]]</f>
        <v>16.741779348494163</v>
      </c>
    </row>
    <row r="889" spans="1:23">
      <c r="A889" s="17">
        <v>45231</v>
      </c>
      <c r="B889">
        <v>2023</v>
      </c>
      <c r="C889" s="16" t="s">
        <v>102</v>
      </c>
      <c r="D889" s="16" t="s">
        <v>88</v>
      </c>
      <c r="E889" s="16" t="s">
        <v>87</v>
      </c>
      <c r="F889" s="16" t="s">
        <v>83</v>
      </c>
      <c r="G889" s="16" t="s">
        <v>81</v>
      </c>
      <c r="H889">
        <v>8202.7000000000007</v>
      </c>
      <c r="I889">
        <v>7811.76</v>
      </c>
      <c r="J889">
        <v>71</v>
      </c>
      <c r="K889">
        <v>68</v>
      </c>
      <c r="L889">
        <v>4334.2700000000004</v>
      </c>
      <c r="M889">
        <v>253.69</v>
      </c>
      <c r="N889">
        <v>108483.74</v>
      </c>
      <c r="O889">
        <v>1048</v>
      </c>
      <c r="P889">
        <v>0</v>
      </c>
      <c r="Q889">
        <v>2</v>
      </c>
      <c r="R889" s="25">
        <f>Clean_Data[[#This Row],[Revenue_EUR]]/Clean_Data[[#This Row],[Units_Sold]]</f>
        <v>115.53098591549296</v>
      </c>
      <c r="S889" s="19">
        <f>Clean_Data[[#This Row],[Gross_Profit_EUR]]/Clean_Data[[#This Row],[Revenue_EUR]]</f>
        <v>0.52839552830165681</v>
      </c>
      <c r="T889" s="19">
        <f>Clean_Data[[#This Row],[Revenue_EUR]]/Clean_Data[[#This Row],[Revenue_Target_EUR]]</f>
        <v>1.0500450602681086</v>
      </c>
      <c r="U889" s="19">
        <f>Clean_Data[[#This Row],[Revenue_EUR]]/Clean_Data[[#This Row],[Market_Revenue_EUR]]</f>
        <v>7.5612253043635849E-2</v>
      </c>
      <c r="V889" s="19">
        <f>Clean_Data[[#This Row],[Returns_Units]]/Clean_Data[[#This Row],[Units_Sold]]</f>
        <v>2.8169014084507043E-2</v>
      </c>
      <c r="W889" s="21">
        <f>Clean_Data[[#This Row],[Revenue_EUR]]/Clean_Data[[#This Row],[Marketing_Spend_EUR]]</f>
        <v>32.333556703062797</v>
      </c>
    </row>
    <row r="890" spans="1:23">
      <c r="A890" s="17">
        <v>45231</v>
      </c>
      <c r="B890">
        <v>2023</v>
      </c>
      <c r="C890" s="16" t="s">
        <v>102</v>
      </c>
      <c r="D890" s="16" t="s">
        <v>89</v>
      </c>
      <c r="E890" s="16" t="s">
        <v>85</v>
      </c>
      <c r="F890" s="16" t="s">
        <v>77</v>
      </c>
      <c r="G890" s="16" t="s">
        <v>78</v>
      </c>
      <c r="H890">
        <v>261691.59</v>
      </c>
      <c r="I890">
        <v>262031.73</v>
      </c>
      <c r="J890">
        <v>3635</v>
      </c>
      <c r="K890">
        <v>3659</v>
      </c>
      <c r="L890">
        <v>146748.46</v>
      </c>
      <c r="M890">
        <v>5006.6099999999997</v>
      </c>
      <c r="N890">
        <v>1751866.8</v>
      </c>
      <c r="O890">
        <v>26858</v>
      </c>
      <c r="P890">
        <v>10</v>
      </c>
      <c r="Q890">
        <v>68</v>
      </c>
      <c r="R890" s="25">
        <f>Clean_Data[[#This Row],[Revenue_EUR]]/Clean_Data[[#This Row],[Units_Sold]]</f>
        <v>71.992184319119673</v>
      </c>
      <c r="S890" s="19">
        <f>Clean_Data[[#This Row],[Gross_Profit_EUR]]/Clean_Data[[#This Row],[Revenue_EUR]]</f>
        <v>0.56076872779900944</v>
      </c>
      <c r="T890" s="19">
        <f>Clean_Data[[#This Row],[Revenue_EUR]]/Clean_Data[[#This Row],[Revenue_Target_EUR]]</f>
        <v>0.99870191293245281</v>
      </c>
      <c r="U890" s="19">
        <f>Clean_Data[[#This Row],[Revenue_EUR]]/Clean_Data[[#This Row],[Market_Revenue_EUR]]</f>
        <v>0.14937870276438825</v>
      </c>
      <c r="V890" s="19">
        <f>Clean_Data[[#This Row],[Returns_Units]]/Clean_Data[[#This Row],[Units_Sold]]</f>
        <v>1.8707015130674003E-2</v>
      </c>
      <c r="W890" s="21">
        <f>Clean_Data[[#This Row],[Revenue_EUR]]/Clean_Data[[#This Row],[Marketing_Spend_EUR]]</f>
        <v>52.269218093680159</v>
      </c>
    </row>
    <row r="891" spans="1:23">
      <c r="A891" s="17">
        <v>45231</v>
      </c>
      <c r="B891">
        <v>2023</v>
      </c>
      <c r="C891" s="16" t="s">
        <v>102</v>
      </c>
      <c r="D891" s="16" t="s">
        <v>89</v>
      </c>
      <c r="E891" s="16" t="s">
        <v>85</v>
      </c>
      <c r="F891" s="16" t="s">
        <v>77</v>
      </c>
      <c r="G891" s="16" t="s">
        <v>79</v>
      </c>
      <c r="H891">
        <v>245266.78</v>
      </c>
      <c r="I891">
        <v>228739.19</v>
      </c>
      <c r="J891">
        <v>1402</v>
      </c>
      <c r="K891">
        <v>1312</v>
      </c>
      <c r="L891">
        <v>161310.26999999999</v>
      </c>
      <c r="M891">
        <v>6284.25</v>
      </c>
      <c r="N891">
        <v>1457853.66</v>
      </c>
      <c r="O891">
        <v>9178</v>
      </c>
      <c r="P891">
        <v>10</v>
      </c>
      <c r="Q891">
        <v>19</v>
      </c>
      <c r="R891" s="25">
        <f>Clean_Data[[#This Row],[Revenue_EUR]]/Clean_Data[[#This Row],[Units_Sold]]</f>
        <v>174.94064194008558</v>
      </c>
      <c r="S891" s="19">
        <f>Clean_Data[[#This Row],[Gross_Profit_EUR]]/Clean_Data[[#This Row],[Revenue_EUR]]</f>
        <v>0.65769310462672514</v>
      </c>
      <c r="T891" s="19">
        <f>Clean_Data[[#This Row],[Revenue_EUR]]/Clean_Data[[#This Row],[Revenue_Target_EUR]]</f>
        <v>1.0722551741133646</v>
      </c>
      <c r="U891" s="19">
        <f>Clean_Data[[#This Row],[Revenue_EUR]]/Clean_Data[[#This Row],[Market_Revenue_EUR]]</f>
        <v>0.16823827159716429</v>
      </c>
      <c r="V891" s="19">
        <f>Clean_Data[[#This Row],[Returns_Units]]/Clean_Data[[#This Row],[Units_Sold]]</f>
        <v>1.355206847360913E-2</v>
      </c>
      <c r="W891" s="21">
        <f>Clean_Data[[#This Row],[Revenue_EUR]]/Clean_Data[[#This Row],[Marketing_Spend_EUR]]</f>
        <v>39.028806937979873</v>
      </c>
    </row>
    <row r="892" spans="1:23">
      <c r="A892" s="17">
        <v>45231</v>
      </c>
      <c r="B892">
        <v>2023</v>
      </c>
      <c r="C892" s="16" t="s">
        <v>102</v>
      </c>
      <c r="D892" s="16" t="s">
        <v>89</v>
      </c>
      <c r="E892" s="16" t="s">
        <v>85</v>
      </c>
      <c r="F892" s="16" t="s">
        <v>77</v>
      </c>
      <c r="G892" s="16" t="s">
        <v>80</v>
      </c>
      <c r="H892">
        <v>54466.68</v>
      </c>
      <c r="I892">
        <v>51296.97</v>
      </c>
      <c r="J892">
        <v>389</v>
      </c>
      <c r="K892">
        <v>366</v>
      </c>
      <c r="L892">
        <v>37361.14</v>
      </c>
      <c r="M892">
        <v>3099.2</v>
      </c>
      <c r="N892">
        <v>422595.28</v>
      </c>
      <c r="O892">
        <v>3217</v>
      </c>
      <c r="P892">
        <v>3</v>
      </c>
      <c r="Q892">
        <v>3</v>
      </c>
      <c r="R892" s="25">
        <f>Clean_Data[[#This Row],[Revenue_EUR]]/Clean_Data[[#This Row],[Units_Sold]]</f>
        <v>140.01717223650385</v>
      </c>
      <c r="S892" s="19">
        <f>Clean_Data[[#This Row],[Gross_Profit_EUR]]/Clean_Data[[#This Row],[Revenue_EUR]]</f>
        <v>0.6859448749216952</v>
      </c>
      <c r="T892" s="19">
        <f>Clean_Data[[#This Row],[Revenue_EUR]]/Clean_Data[[#This Row],[Revenue_Target_EUR]]</f>
        <v>1.0617913689638978</v>
      </c>
      <c r="U892" s="19">
        <f>Clean_Data[[#This Row],[Revenue_EUR]]/Clean_Data[[#This Row],[Market_Revenue_EUR]]</f>
        <v>0.12888615320076457</v>
      </c>
      <c r="V892" s="19">
        <f>Clean_Data[[#This Row],[Returns_Units]]/Clean_Data[[#This Row],[Units_Sold]]</f>
        <v>7.7120822622107968E-3</v>
      </c>
      <c r="W892" s="21">
        <f>Clean_Data[[#This Row],[Revenue_EUR]]/Clean_Data[[#This Row],[Marketing_Spend_EUR]]</f>
        <v>17.57443211151265</v>
      </c>
    </row>
    <row r="893" spans="1:23">
      <c r="A893" s="17">
        <v>45231</v>
      </c>
      <c r="B893">
        <v>2023</v>
      </c>
      <c r="C893" s="16" t="s">
        <v>102</v>
      </c>
      <c r="D893" s="16" t="s">
        <v>89</v>
      </c>
      <c r="E893" s="16" t="s">
        <v>85</v>
      </c>
      <c r="F893" s="16" t="s">
        <v>77</v>
      </c>
      <c r="G893" s="16" t="s">
        <v>81</v>
      </c>
      <c r="H893">
        <v>97177.43</v>
      </c>
      <c r="I893">
        <v>98854.05</v>
      </c>
      <c r="J893">
        <v>845</v>
      </c>
      <c r="K893">
        <v>853</v>
      </c>
      <c r="L893">
        <v>60679.35</v>
      </c>
      <c r="M893">
        <v>2628.02</v>
      </c>
      <c r="N893">
        <v>667044.1</v>
      </c>
      <c r="O893">
        <v>6255</v>
      </c>
      <c r="P893">
        <v>5</v>
      </c>
      <c r="Q893">
        <v>18</v>
      </c>
      <c r="R893" s="25">
        <f>Clean_Data[[#This Row],[Revenue_EUR]]/Clean_Data[[#This Row],[Units_Sold]]</f>
        <v>115.00287573964496</v>
      </c>
      <c r="S893" s="19">
        <f>Clean_Data[[#This Row],[Gross_Profit_EUR]]/Clean_Data[[#This Row],[Revenue_EUR]]</f>
        <v>0.62441813906788857</v>
      </c>
      <c r="T893" s="19">
        <f>Clean_Data[[#This Row],[Revenue_EUR]]/Clean_Data[[#This Row],[Revenue_Target_EUR]]</f>
        <v>0.98303944046804348</v>
      </c>
      <c r="U893" s="19">
        <f>Clean_Data[[#This Row],[Revenue_EUR]]/Clean_Data[[#This Row],[Market_Revenue_EUR]]</f>
        <v>0.14568366619238518</v>
      </c>
      <c r="V893" s="19">
        <f>Clean_Data[[#This Row],[Returns_Units]]/Clean_Data[[#This Row],[Units_Sold]]</f>
        <v>2.1301775147928994E-2</v>
      </c>
      <c r="W893" s="21">
        <f>Clean_Data[[#This Row],[Revenue_EUR]]/Clean_Data[[#This Row],[Marketing_Spend_EUR]]</f>
        <v>36.977431678602137</v>
      </c>
    </row>
    <row r="894" spans="1:23">
      <c r="A894" s="17">
        <v>45231</v>
      </c>
      <c r="B894">
        <v>2023</v>
      </c>
      <c r="C894" s="16" t="s">
        <v>102</v>
      </c>
      <c r="D894" s="16" t="s">
        <v>89</v>
      </c>
      <c r="E894" s="16" t="s">
        <v>85</v>
      </c>
      <c r="F894" s="16" t="s">
        <v>82</v>
      </c>
      <c r="G894" s="16" t="s">
        <v>78</v>
      </c>
      <c r="H894">
        <v>213736.03</v>
      </c>
      <c r="I894">
        <v>214019.69</v>
      </c>
      <c r="J894">
        <v>2969</v>
      </c>
      <c r="K894">
        <v>2974</v>
      </c>
      <c r="L894">
        <v>111520.95</v>
      </c>
      <c r="M894">
        <v>4147.45</v>
      </c>
      <c r="N894">
        <v>1596747.25</v>
      </c>
      <c r="O894">
        <v>24162</v>
      </c>
      <c r="P894">
        <v>12</v>
      </c>
      <c r="Q894">
        <v>51</v>
      </c>
      <c r="R894" s="25">
        <f>Clean_Data[[#This Row],[Revenue_EUR]]/Clean_Data[[#This Row],[Units_Sold]]</f>
        <v>71.989232064668244</v>
      </c>
      <c r="S894" s="19">
        <f>Clean_Data[[#This Row],[Gross_Profit_EUR]]/Clean_Data[[#This Row],[Revenue_EUR]]</f>
        <v>0.52176953974488993</v>
      </c>
      <c r="T894" s="19">
        <f>Clean_Data[[#This Row],[Revenue_EUR]]/Clean_Data[[#This Row],[Revenue_Target_EUR]]</f>
        <v>0.9986746079297657</v>
      </c>
      <c r="U894" s="19">
        <f>Clean_Data[[#This Row],[Revenue_EUR]]/Clean_Data[[#This Row],[Market_Revenue_EUR]]</f>
        <v>0.13385714614507713</v>
      </c>
      <c r="V894" s="19">
        <f>Clean_Data[[#This Row],[Returns_Units]]/Clean_Data[[#This Row],[Units_Sold]]</f>
        <v>1.7177500842034354E-2</v>
      </c>
      <c r="W894" s="21">
        <f>Clean_Data[[#This Row],[Revenue_EUR]]/Clean_Data[[#This Row],[Marketing_Spend_EUR]]</f>
        <v>51.534323499981916</v>
      </c>
    </row>
    <row r="895" spans="1:23">
      <c r="A895" s="17">
        <v>45231</v>
      </c>
      <c r="B895">
        <v>2023</v>
      </c>
      <c r="C895" s="16" t="s">
        <v>102</v>
      </c>
      <c r="D895" s="16" t="s">
        <v>89</v>
      </c>
      <c r="E895" s="16" t="s">
        <v>85</v>
      </c>
      <c r="F895" s="16" t="s">
        <v>82</v>
      </c>
      <c r="G895" s="16" t="s">
        <v>79</v>
      </c>
      <c r="H895">
        <v>195202.12</v>
      </c>
      <c r="I895">
        <v>181729.46</v>
      </c>
      <c r="J895">
        <v>1115</v>
      </c>
      <c r="K895">
        <v>1041</v>
      </c>
      <c r="L895">
        <v>118680.56</v>
      </c>
      <c r="M895">
        <v>4489.82</v>
      </c>
      <c r="N895">
        <v>1226134.6499999999</v>
      </c>
      <c r="O895">
        <v>7838</v>
      </c>
      <c r="P895">
        <v>10</v>
      </c>
      <c r="Q895">
        <v>23</v>
      </c>
      <c r="R895" s="25">
        <f>Clean_Data[[#This Row],[Revenue_EUR]]/Clean_Data[[#This Row],[Units_Sold]]</f>
        <v>175.06916591928251</v>
      </c>
      <c r="S895" s="19">
        <f>Clean_Data[[#This Row],[Gross_Profit_EUR]]/Clean_Data[[#This Row],[Revenue_EUR]]</f>
        <v>0.60798806898203772</v>
      </c>
      <c r="T895" s="19">
        <f>Clean_Data[[#This Row],[Revenue_EUR]]/Clean_Data[[#This Row],[Revenue_Target_EUR]]</f>
        <v>1.0741358060492778</v>
      </c>
      <c r="U895" s="19">
        <f>Clean_Data[[#This Row],[Revenue_EUR]]/Clean_Data[[#This Row],[Market_Revenue_EUR]]</f>
        <v>0.15920121007917035</v>
      </c>
      <c r="V895" s="19">
        <f>Clean_Data[[#This Row],[Returns_Units]]/Clean_Data[[#This Row],[Units_Sold]]</f>
        <v>2.062780269058296E-2</v>
      </c>
      <c r="W895" s="21">
        <f>Clean_Data[[#This Row],[Revenue_EUR]]/Clean_Data[[#This Row],[Marketing_Spend_EUR]]</f>
        <v>43.476602625495012</v>
      </c>
    </row>
    <row r="896" spans="1:23">
      <c r="A896" s="17">
        <v>45231</v>
      </c>
      <c r="B896">
        <v>2023</v>
      </c>
      <c r="C896" s="16" t="s">
        <v>102</v>
      </c>
      <c r="D896" s="16" t="s">
        <v>89</v>
      </c>
      <c r="E896" s="16" t="s">
        <v>85</v>
      </c>
      <c r="F896" s="16" t="s">
        <v>82</v>
      </c>
      <c r="G896" s="16" t="s">
        <v>80</v>
      </c>
      <c r="H896">
        <v>49272.67</v>
      </c>
      <c r="I896">
        <v>48028.32</v>
      </c>
      <c r="J896">
        <v>352</v>
      </c>
      <c r="K896">
        <v>340</v>
      </c>
      <c r="L896">
        <v>31335.67</v>
      </c>
      <c r="M896">
        <v>2818</v>
      </c>
      <c r="N896">
        <v>388340.43</v>
      </c>
      <c r="O896">
        <v>2991</v>
      </c>
      <c r="P896">
        <v>2</v>
      </c>
      <c r="Q896">
        <v>6</v>
      </c>
      <c r="R896" s="25">
        <f>Clean_Data[[#This Row],[Revenue_EUR]]/Clean_Data[[#This Row],[Units_Sold]]</f>
        <v>139.97917613636363</v>
      </c>
      <c r="S896" s="19">
        <f>Clean_Data[[#This Row],[Gross_Profit_EUR]]/Clean_Data[[#This Row],[Revenue_EUR]]</f>
        <v>0.63596452150857663</v>
      </c>
      <c r="T896" s="19">
        <f>Clean_Data[[#This Row],[Revenue_EUR]]/Clean_Data[[#This Row],[Revenue_Target_EUR]]</f>
        <v>1.0259086722167254</v>
      </c>
      <c r="U896" s="19">
        <f>Clean_Data[[#This Row],[Revenue_EUR]]/Clean_Data[[#This Row],[Market_Revenue_EUR]]</f>
        <v>0.12688009332430311</v>
      </c>
      <c r="V896" s="19">
        <f>Clean_Data[[#This Row],[Returns_Units]]/Clean_Data[[#This Row],[Units_Sold]]</f>
        <v>1.7045454545454544E-2</v>
      </c>
      <c r="W896" s="21">
        <f>Clean_Data[[#This Row],[Revenue_EUR]]/Clean_Data[[#This Row],[Marketing_Spend_EUR]]</f>
        <v>17.48497870830376</v>
      </c>
    </row>
    <row r="897" spans="1:23">
      <c r="A897" s="17">
        <v>45231</v>
      </c>
      <c r="B897">
        <v>2023</v>
      </c>
      <c r="C897" s="16" t="s">
        <v>102</v>
      </c>
      <c r="D897" s="16" t="s">
        <v>89</v>
      </c>
      <c r="E897" s="16" t="s">
        <v>85</v>
      </c>
      <c r="F897" s="16" t="s">
        <v>82</v>
      </c>
      <c r="G897" s="16" t="s">
        <v>81</v>
      </c>
      <c r="H897">
        <v>80524.960000000006</v>
      </c>
      <c r="I897">
        <v>81583.09</v>
      </c>
      <c r="J897">
        <v>700</v>
      </c>
      <c r="K897">
        <v>716</v>
      </c>
      <c r="L897">
        <v>47549.08</v>
      </c>
      <c r="M897">
        <v>2636.81</v>
      </c>
      <c r="N897">
        <v>573784.36</v>
      </c>
      <c r="O897">
        <v>5193</v>
      </c>
      <c r="P897">
        <v>4</v>
      </c>
      <c r="Q897">
        <v>6</v>
      </c>
      <c r="R897" s="25">
        <f>Clean_Data[[#This Row],[Revenue_EUR]]/Clean_Data[[#This Row],[Units_Sold]]</f>
        <v>115.03565714285715</v>
      </c>
      <c r="S897" s="19">
        <f>Clean_Data[[#This Row],[Gross_Profit_EUR]]/Clean_Data[[#This Row],[Revenue_EUR]]</f>
        <v>0.59048871306486828</v>
      </c>
      <c r="T897" s="19">
        <f>Clean_Data[[#This Row],[Revenue_EUR]]/Clean_Data[[#This Row],[Revenue_Target_EUR]]</f>
        <v>0.98703003281684976</v>
      </c>
      <c r="U897" s="19">
        <f>Clean_Data[[#This Row],[Revenue_EUR]]/Clean_Data[[#This Row],[Market_Revenue_EUR]]</f>
        <v>0.14034010965373822</v>
      </c>
      <c r="V897" s="19">
        <f>Clean_Data[[#This Row],[Returns_Units]]/Clean_Data[[#This Row],[Units_Sold]]</f>
        <v>8.5714285714285719E-3</v>
      </c>
      <c r="W897" s="21">
        <f>Clean_Data[[#This Row],[Revenue_EUR]]/Clean_Data[[#This Row],[Marketing_Spend_EUR]]</f>
        <v>30.538779813486755</v>
      </c>
    </row>
    <row r="898" spans="1:23">
      <c r="A898" s="17">
        <v>45231</v>
      </c>
      <c r="B898">
        <v>2023</v>
      </c>
      <c r="C898" s="16" t="s">
        <v>102</v>
      </c>
      <c r="D898" s="16" t="s">
        <v>89</v>
      </c>
      <c r="E898" s="16" t="s">
        <v>85</v>
      </c>
      <c r="F898" s="16" t="s">
        <v>83</v>
      </c>
      <c r="G898" s="16" t="s">
        <v>78</v>
      </c>
      <c r="H898">
        <v>21392.06</v>
      </c>
      <c r="I898">
        <v>21473.3</v>
      </c>
      <c r="J898">
        <v>297</v>
      </c>
      <c r="K898">
        <v>298</v>
      </c>
      <c r="L898">
        <v>10198.06</v>
      </c>
      <c r="M898">
        <v>377.37</v>
      </c>
      <c r="N898">
        <v>221563.64</v>
      </c>
      <c r="O898">
        <v>3162</v>
      </c>
      <c r="P898">
        <v>1</v>
      </c>
      <c r="Q898">
        <v>10</v>
      </c>
      <c r="R898" s="25">
        <f>Clean_Data[[#This Row],[Revenue_EUR]]/Clean_Data[[#This Row],[Units_Sold]]</f>
        <v>72.027138047138052</v>
      </c>
      <c r="S898" s="19">
        <f>Clean_Data[[#This Row],[Gross_Profit_EUR]]/Clean_Data[[#This Row],[Revenue_EUR]]</f>
        <v>0.4767217369435201</v>
      </c>
      <c r="T898" s="19">
        <f>Clean_Data[[#This Row],[Revenue_EUR]]/Clean_Data[[#This Row],[Revenue_Target_EUR]]</f>
        <v>0.99621669701443194</v>
      </c>
      <c r="U898" s="19">
        <f>Clean_Data[[#This Row],[Revenue_EUR]]/Clean_Data[[#This Row],[Market_Revenue_EUR]]</f>
        <v>9.6550408722297573E-2</v>
      </c>
      <c r="V898" s="19">
        <f>Clean_Data[[#This Row],[Returns_Units]]/Clean_Data[[#This Row],[Units_Sold]]</f>
        <v>3.3670033670033669E-2</v>
      </c>
      <c r="W898" s="21">
        <f>Clean_Data[[#This Row],[Revenue_EUR]]/Clean_Data[[#This Row],[Marketing_Spend_EUR]]</f>
        <v>56.687230039483801</v>
      </c>
    </row>
    <row r="899" spans="1:23">
      <c r="A899" s="17">
        <v>45231</v>
      </c>
      <c r="B899">
        <v>2023</v>
      </c>
      <c r="C899" s="16" t="s">
        <v>102</v>
      </c>
      <c r="D899" s="16" t="s">
        <v>89</v>
      </c>
      <c r="E899" s="16" t="s">
        <v>85</v>
      </c>
      <c r="F899" s="16" t="s">
        <v>83</v>
      </c>
      <c r="G899" s="16" t="s">
        <v>79</v>
      </c>
      <c r="H899">
        <v>22311.69</v>
      </c>
      <c r="I899">
        <v>22240.44</v>
      </c>
      <c r="J899">
        <v>127</v>
      </c>
      <c r="K899">
        <v>125</v>
      </c>
      <c r="L899">
        <v>12519.97</v>
      </c>
      <c r="M899">
        <v>583.92999999999995</v>
      </c>
      <c r="N899">
        <v>183426.57</v>
      </c>
      <c r="O899">
        <v>1118</v>
      </c>
      <c r="P899">
        <v>1</v>
      </c>
      <c r="Q899">
        <v>3</v>
      </c>
      <c r="R899" s="25">
        <f>Clean_Data[[#This Row],[Revenue_EUR]]/Clean_Data[[#This Row],[Units_Sold]]</f>
        <v>175.68259842519683</v>
      </c>
      <c r="S899" s="19">
        <f>Clean_Data[[#This Row],[Gross_Profit_EUR]]/Clean_Data[[#This Row],[Revenue_EUR]]</f>
        <v>0.56113947441901535</v>
      </c>
      <c r="T899" s="19">
        <f>Clean_Data[[#This Row],[Revenue_EUR]]/Clean_Data[[#This Row],[Revenue_Target_EUR]]</f>
        <v>1.0032036236693158</v>
      </c>
      <c r="U899" s="19">
        <f>Clean_Data[[#This Row],[Revenue_EUR]]/Clean_Data[[#This Row],[Market_Revenue_EUR]]</f>
        <v>0.12163826647360847</v>
      </c>
      <c r="V899" s="19">
        <f>Clean_Data[[#This Row],[Returns_Units]]/Clean_Data[[#This Row],[Units_Sold]]</f>
        <v>2.3622047244094488E-2</v>
      </c>
      <c r="W899" s="21">
        <f>Clean_Data[[#This Row],[Revenue_EUR]]/Clean_Data[[#This Row],[Marketing_Spend_EUR]]</f>
        <v>38.209528539379718</v>
      </c>
    </row>
    <row r="900" spans="1:23">
      <c r="A900" s="17">
        <v>45231</v>
      </c>
      <c r="B900">
        <v>2023</v>
      </c>
      <c r="C900" s="16" t="s">
        <v>102</v>
      </c>
      <c r="D900" s="16" t="s">
        <v>89</v>
      </c>
      <c r="E900" s="16" t="s">
        <v>85</v>
      </c>
      <c r="F900" s="16" t="s">
        <v>83</v>
      </c>
      <c r="G900" s="16" t="s">
        <v>80</v>
      </c>
      <c r="H900">
        <v>4816.45</v>
      </c>
      <c r="I900">
        <v>4554.97</v>
      </c>
      <c r="J900">
        <v>34</v>
      </c>
      <c r="K900">
        <v>32</v>
      </c>
      <c r="L900">
        <v>2766.16</v>
      </c>
      <c r="M900">
        <v>280.63</v>
      </c>
      <c r="N900">
        <v>55027.12</v>
      </c>
      <c r="O900">
        <v>438</v>
      </c>
      <c r="P900">
        <v>0</v>
      </c>
      <c r="Q900">
        <v>1</v>
      </c>
      <c r="R900" s="25">
        <f>Clean_Data[[#This Row],[Revenue_EUR]]/Clean_Data[[#This Row],[Units_Sold]]</f>
        <v>141.66029411764706</v>
      </c>
      <c r="S900" s="19">
        <f>Clean_Data[[#This Row],[Gross_Profit_EUR]]/Clean_Data[[#This Row],[Revenue_EUR]]</f>
        <v>0.57431510759999582</v>
      </c>
      <c r="T900" s="19">
        <f>Clean_Data[[#This Row],[Revenue_EUR]]/Clean_Data[[#This Row],[Revenue_Target_EUR]]</f>
        <v>1.0574054274781173</v>
      </c>
      <c r="U900" s="19">
        <f>Clean_Data[[#This Row],[Revenue_EUR]]/Clean_Data[[#This Row],[Market_Revenue_EUR]]</f>
        <v>8.752865859597958E-2</v>
      </c>
      <c r="V900" s="19">
        <f>Clean_Data[[#This Row],[Returns_Units]]/Clean_Data[[#This Row],[Units_Sold]]</f>
        <v>2.9411764705882353E-2</v>
      </c>
      <c r="W900" s="21">
        <f>Clean_Data[[#This Row],[Revenue_EUR]]/Clean_Data[[#This Row],[Marketing_Spend_EUR]]</f>
        <v>17.162990414424687</v>
      </c>
    </row>
    <row r="901" spans="1:23">
      <c r="A901" s="17">
        <v>45231</v>
      </c>
      <c r="B901">
        <v>2023</v>
      </c>
      <c r="C901" s="16" t="s">
        <v>102</v>
      </c>
      <c r="D901" s="16" t="s">
        <v>89</v>
      </c>
      <c r="E901" s="16" t="s">
        <v>85</v>
      </c>
      <c r="F901" s="16" t="s">
        <v>83</v>
      </c>
      <c r="G901" s="16" t="s">
        <v>81</v>
      </c>
      <c r="H901">
        <v>8001.28</v>
      </c>
      <c r="I901">
        <v>7676.31</v>
      </c>
      <c r="J901">
        <v>70</v>
      </c>
      <c r="K901">
        <v>68</v>
      </c>
      <c r="L901">
        <v>4245.29</v>
      </c>
      <c r="M901">
        <v>227.6</v>
      </c>
      <c r="N901">
        <v>79905.16</v>
      </c>
      <c r="O901">
        <v>752</v>
      </c>
      <c r="P901">
        <v>0</v>
      </c>
      <c r="Q901">
        <v>1</v>
      </c>
      <c r="R901" s="25">
        <f>Clean_Data[[#This Row],[Revenue_EUR]]/Clean_Data[[#This Row],[Units_Sold]]</f>
        <v>114.304</v>
      </c>
      <c r="S901" s="19">
        <f>Clean_Data[[#This Row],[Gross_Profit_EUR]]/Clean_Data[[#This Row],[Revenue_EUR]]</f>
        <v>0.5305763577827548</v>
      </c>
      <c r="T901" s="19">
        <f>Clean_Data[[#This Row],[Revenue_EUR]]/Clean_Data[[#This Row],[Revenue_Target_EUR]]</f>
        <v>1.0423341423157739</v>
      </c>
      <c r="U901" s="19">
        <f>Clean_Data[[#This Row],[Revenue_EUR]]/Clean_Data[[#This Row],[Market_Revenue_EUR]]</f>
        <v>0.10013470969834738</v>
      </c>
      <c r="V901" s="19">
        <f>Clean_Data[[#This Row],[Returns_Units]]/Clean_Data[[#This Row],[Units_Sold]]</f>
        <v>1.4285714285714285E-2</v>
      </c>
      <c r="W901" s="21">
        <f>Clean_Data[[#This Row],[Revenue_EUR]]/Clean_Data[[#This Row],[Marketing_Spend_EUR]]</f>
        <v>35.155008787346219</v>
      </c>
    </row>
    <row r="902" spans="1:23">
      <c r="A902" s="17">
        <v>45231</v>
      </c>
      <c r="B902">
        <v>2023</v>
      </c>
      <c r="C902" s="16" t="s">
        <v>102</v>
      </c>
      <c r="D902" s="16" t="s">
        <v>90</v>
      </c>
      <c r="E902" s="16" t="s">
        <v>91</v>
      </c>
      <c r="F902" s="16" t="s">
        <v>77</v>
      </c>
      <c r="G902" s="16" t="s">
        <v>78</v>
      </c>
      <c r="H902">
        <v>195688.69</v>
      </c>
      <c r="I902">
        <v>188907.06</v>
      </c>
      <c r="J902">
        <v>2718</v>
      </c>
      <c r="K902">
        <v>2632</v>
      </c>
      <c r="L902">
        <v>111313.06</v>
      </c>
      <c r="M902">
        <v>3806.05</v>
      </c>
      <c r="N902">
        <v>2285785.94</v>
      </c>
      <c r="O902">
        <v>32737</v>
      </c>
      <c r="P902">
        <v>8</v>
      </c>
      <c r="Q902">
        <v>40</v>
      </c>
      <c r="R902" s="25">
        <f>Clean_Data[[#This Row],[Revenue_EUR]]/Clean_Data[[#This Row],[Units_Sold]]</f>
        <v>71.997310522442973</v>
      </c>
      <c r="S902" s="19">
        <f>Clean_Data[[#This Row],[Gross_Profit_EUR]]/Clean_Data[[#This Row],[Revenue_EUR]]</f>
        <v>0.56882725312331539</v>
      </c>
      <c r="T902" s="19">
        <f>Clean_Data[[#This Row],[Revenue_EUR]]/Clean_Data[[#This Row],[Revenue_Target_EUR]]</f>
        <v>1.0358992935467843</v>
      </c>
      <c r="U902" s="19">
        <f>Clean_Data[[#This Row],[Revenue_EUR]]/Clean_Data[[#This Row],[Market_Revenue_EUR]]</f>
        <v>8.5611118073462292E-2</v>
      </c>
      <c r="V902" s="19">
        <f>Clean_Data[[#This Row],[Returns_Units]]/Clean_Data[[#This Row],[Units_Sold]]</f>
        <v>1.4716703458425313E-2</v>
      </c>
      <c r="W902" s="21">
        <f>Clean_Data[[#This Row],[Revenue_EUR]]/Clean_Data[[#This Row],[Marketing_Spend_EUR]]</f>
        <v>51.415165328884278</v>
      </c>
    </row>
    <row r="903" spans="1:23">
      <c r="A903" s="17">
        <v>45231</v>
      </c>
      <c r="B903">
        <v>2023</v>
      </c>
      <c r="C903" s="16" t="s">
        <v>102</v>
      </c>
      <c r="D903" s="16" t="s">
        <v>90</v>
      </c>
      <c r="E903" s="16" t="s">
        <v>91</v>
      </c>
      <c r="F903" s="16" t="s">
        <v>77</v>
      </c>
      <c r="G903" s="16" t="s">
        <v>79</v>
      </c>
      <c r="H903">
        <v>175368.17</v>
      </c>
      <c r="I903">
        <v>157568.24</v>
      </c>
      <c r="J903">
        <v>1002</v>
      </c>
      <c r="K903">
        <v>914</v>
      </c>
      <c r="L903">
        <v>115020.3</v>
      </c>
      <c r="M903">
        <v>4581.8599999999997</v>
      </c>
      <c r="N903">
        <v>1712266.38</v>
      </c>
      <c r="O903">
        <v>10228</v>
      </c>
      <c r="P903">
        <v>10</v>
      </c>
      <c r="Q903">
        <v>21</v>
      </c>
      <c r="R903" s="25">
        <f>Clean_Data[[#This Row],[Revenue_EUR]]/Clean_Data[[#This Row],[Units_Sold]]</f>
        <v>175.01813373253495</v>
      </c>
      <c r="S903" s="19">
        <f>Clean_Data[[#This Row],[Gross_Profit_EUR]]/Clean_Data[[#This Row],[Revenue_EUR]]</f>
        <v>0.65587900016291434</v>
      </c>
      <c r="T903" s="19">
        <f>Clean_Data[[#This Row],[Revenue_EUR]]/Clean_Data[[#This Row],[Revenue_Target_EUR]]</f>
        <v>1.11296648360101</v>
      </c>
      <c r="U903" s="19">
        <f>Clean_Data[[#This Row],[Revenue_EUR]]/Clean_Data[[#This Row],[Market_Revenue_EUR]]</f>
        <v>0.10241874281266915</v>
      </c>
      <c r="V903" s="19">
        <f>Clean_Data[[#This Row],[Returns_Units]]/Clean_Data[[#This Row],[Units_Sold]]</f>
        <v>2.0958083832335328E-2</v>
      </c>
      <c r="W903" s="21">
        <f>Clean_Data[[#This Row],[Revenue_EUR]]/Clean_Data[[#This Row],[Marketing_Spend_EUR]]</f>
        <v>38.274449677641833</v>
      </c>
    </row>
    <row r="904" spans="1:23">
      <c r="A904" s="17">
        <v>45231</v>
      </c>
      <c r="B904">
        <v>2023</v>
      </c>
      <c r="C904" s="16" t="s">
        <v>102</v>
      </c>
      <c r="D904" s="16" t="s">
        <v>90</v>
      </c>
      <c r="E904" s="16" t="s">
        <v>91</v>
      </c>
      <c r="F904" s="16" t="s">
        <v>77</v>
      </c>
      <c r="G904" s="16" t="s">
        <v>80</v>
      </c>
      <c r="H904">
        <v>49356.72</v>
      </c>
      <c r="I904">
        <v>46808.9</v>
      </c>
      <c r="J904">
        <v>353</v>
      </c>
      <c r="K904">
        <v>330</v>
      </c>
      <c r="L904">
        <v>33753.449999999997</v>
      </c>
      <c r="M904">
        <v>2832.67</v>
      </c>
      <c r="N904">
        <v>539309.07999999996</v>
      </c>
      <c r="O904">
        <v>3989</v>
      </c>
      <c r="P904">
        <v>2</v>
      </c>
      <c r="Q904">
        <v>6</v>
      </c>
      <c r="R904" s="25">
        <f>Clean_Data[[#This Row],[Revenue_EUR]]/Clean_Data[[#This Row],[Units_Sold]]</f>
        <v>139.82073654390936</v>
      </c>
      <c r="S904" s="19">
        <f>Clean_Data[[#This Row],[Gross_Profit_EUR]]/Clean_Data[[#This Row],[Revenue_EUR]]</f>
        <v>0.68386736395773451</v>
      </c>
      <c r="T904" s="19">
        <f>Clean_Data[[#This Row],[Revenue_EUR]]/Clean_Data[[#This Row],[Revenue_Target_EUR]]</f>
        <v>1.054430247239307</v>
      </c>
      <c r="U904" s="19">
        <f>Clean_Data[[#This Row],[Revenue_EUR]]/Clean_Data[[#This Row],[Market_Revenue_EUR]]</f>
        <v>9.1518429469053267E-2</v>
      </c>
      <c r="V904" s="19">
        <f>Clean_Data[[#This Row],[Returns_Units]]/Clean_Data[[#This Row],[Units_Sold]]</f>
        <v>1.69971671388102E-2</v>
      </c>
      <c r="W904" s="21">
        <f>Clean_Data[[#This Row],[Revenue_EUR]]/Clean_Data[[#This Row],[Marketing_Spend_EUR]]</f>
        <v>17.424098112381603</v>
      </c>
    </row>
    <row r="905" spans="1:23">
      <c r="A905" s="17">
        <v>45231</v>
      </c>
      <c r="B905">
        <v>2023</v>
      </c>
      <c r="C905" s="16" t="s">
        <v>102</v>
      </c>
      <c r="D905" s="16" t="s">
        <v>90</v>
      </c>
      <c r="E905" s="16" t="s">
        <v>91</v>
      </c>
      <c r="F905" s="16" t="s">
        <v>77</v>
      </c>
      <c r="G905" s="16" t="s">
        <v>81</v>
      </c>
      <c r="H905">
        <v>76632.3</v>
      </c>
      <c r="I905">
        <v>71070.67</v>
      </c>
      <c r="J905">
        <v>666</v>
      </c>
      <c r="K905">
        <v>618</v>
      </c>
      <c r="L905">
        <v>47267.24</v>
      </c>
      <c r="M905">
        <v>2109.39</v>
      </c>
      <c r="N905">
        <v>822302.33</v>
      </c>
      <c r="O905">
        <v>8020</v>
      </c>
      <c r="P905">
        <v>4</v>
      </c>
      <c r="Q905">
        <v>12</v>
      </c>
      <c r="R905" s="25">
        <f>Clean_Data[[#This Row],[Revenue_EUR]]/Clean_Data[[#This Row],[Units_Sold]]</f>
        <v>115.06351351351351</v>
      </c>
      <c r="S905" s="19">
        <f>Clean_Data[[#This Row],[Gross_Profit_EUR]]/Clean_Data[[#This Row],[Revenue_EUR]]</f>
        <v>0.61680570725399075</v>
      </c>
      <c r="T905" s="19">
        <f>Clean_Data[[#This Row],[Revenue_EUR]]/Clean_Data[[#This Row],[Revenue_Target_EUR]]</f>
        <v>1.0782549256957898</v>
      </c>
      <c r="U905" s="19">
        <f>Clean_Data[[#This Row],[Revenue_EUR]]/Clean_Data[[#This Row],[Market_Revenue_EUR]]</f>
        <v>9.3192366364813789E-2</v>
      </c>
      <c r="V905" s="19">
        <f>Clean_Data[[#This Row],[Returns_Units]]/Clean_Data[[#This Row],[Units_Sold]]</f>
        <v>1.8018018018018018E-2</v>
      </c>
      <c r="W905" s="21">
        <f>Clean_Data[[#This Row],[Revenue_EUR]]/Clean_Data[[#This Row],[Marketing_Spend_EUR]]</f>
        <v>36.329128326198571</v>
      </c>
    </row>
    <row r="906" spans="1:23">
      <c r="A906" s="17">
        <v>45231</v>
      </c>
      <c r="B906">
        <v>2023</v>
      </c>
      <c r="C906" s="16" t="s">
        <v>102</v>
      </c>
      <c r="D906" s="16" t="s">
        <v>90</v>
      </c>
      <c r="E906" s="16" t="s">
        <v>91</v>
      </c>
      <c r="F906" s="16" t="s">
        <v>82</v>
      </c>
      <c r="G906" s="16" t="s">
        <v>78</v>
      </c>
      <c r="H906">
        <v>177287.86</v>
      </c>
      <c r="I906">
        <v>177444.62</v>
      </c>
      <c r="J906">
        <v>2462</v>
      </c>
      <c r="K906">
        <v>2496</v>
      </c>
      <c r="L906">
        <v>94128.37</v>
      </c>
      <c r="M906">
        <v>3240.27</v>
      </c>
      <c r="N906">
        <v>2000901.97</v>
      </c>
      <c r="O906">
        <v>28416</v>
      </c>
      <c r="P906">
        <v>8</v>
      </c>
      <c r="Q906">
        <v>49</v>
      </c>
      <c r="R906" s="25">
        <f>Clean_Data[[#This Row],[Revenue_EUR]]/Clean_Data[[#This Row],[Units_Sold]]</f>
        <v>72.009691307879763</v>
      </c>
      <c r="S906" s="19">
        <f>Clean_Data[[#This Row],[Gross_Profit_EUR]]/Clean_Data[[#This Row],[Revenue_EUR]]</f>
        <v>0.53093522590886932</v>
      </c>
      <c r="T906" s="19">
        <f>Clean_Data[[#This Row],[Revenue_EUR]]/Clean_Data[[#This Row],[Revenue_Target_EUR]]</f>
        <v>0.99911656944008775</v>
      </c>
      <c r="U906" s="19">
        <f>Clean_Data[[#This Row],[Revenue_EUR]]/Clean_Data[[#This Row],[Market_Revenue_EUR]]</f>
        <v>8.8603970938166451E-2</v>
      </c>
      <c r="V906" s="19">
        <f>Clean_Data[[#This Row],[Returns_Units]]/Clean_Data[[#This Row],[Units_Sold]]</f>
        <v>1.9902518277822908E-2</v>
      </c>
      <c r="W906" s="21">
        <f>Clean_Data[[#This Row],[Revenue_EUR]]/Clean_Data[[#This Row],[Marketing_Spend_EUR]]</f>
        <v>54.71391581565733</v>
      </c>
    </row>
    <row r="907" spans="1:23">
      <c r="A907" s="17">
        <v>45231</v>
      </c>
      <c r="B907">
        <v>2023</v>
      </c>
      <c r="C907" s="16" t="s">
        <v>102</v>
      </c>
      <c r="D907" s="16" t="s">
        <v>90</v>
      </c>
      <c r="E907" s="16" t="s">
        <v>91</v>
      </c>
      <c r="F907" s="16" t="s">
        <v>82</v>
      </c>
      <c r="G907" s="16" t="s">
        <v>79</v>
      </c>
      <c r="H907">
        <v>157147.18</v>
      </c>
      <c r="I907">
        <v>145286.59</v>
      </c>
      <c r="J907">
        <v>898</v>
      </c>
      <c r="K907">
        <v>820</v>
      </c>
      <c r="L907">
        <v>96549.21</v>
      </c>
      <c r="M907">
        <v>4161.7</v>
      </c>
      <c r="N907">
        <v>1566023.74</v>
      </c>
      <c r="O907">
        <v>9583</v>
      </c>
      <c r="P907">
        <v>6</v>
      </c>
      <c r="Q907">
        <v>12</v>
      </c>
      <c r="R907" s="25">
        <f>Clean_Data[[#This Row],[Revenue_EUR]]/Clean_Data[[#This Row],[Units_Sold]]</f>
        <v>174.996859688196</v>
      </c>
      <c r="S907" s="19">
        <f>Clean_Data[[#This Row],[Gross_Profit_EUR]]/Clean_Data[[#This Row],[Revenue_EUR]]</f>
        <v>0.61438716240405977</v>
      </c>
      <c r="T907" s="19">
        <f>Clean_Data[[#This Row],[Revenue_EUR]]/Clean_Data[[#This Row],[Revenue_Target_EUR]]</f>
        <v>1.0816358206218482</v>
      </c>
      <c r="U907" s="19">
        <f>Clean_Data[[#This Row],[Revenue_EUR]]/Clean_Data[[#This Row],[Market_Revenue_EUR]]</f>
        <v>0.10034789127781676</v>
      </c>
      <c r="V907" s="19">
        <f>Clean_Data[[#This Row],[Returns_Units]]/Clean_Data[[#This Row],[Units_Sold]]</f>
        <v>1.3363028953229399E-2</v>
      </c>
      <c r="W907" s="21">
        <f>Clean_Data[[#This Row],[Revenue_EUR]]/Clean_Data[[#This Row],[Marketing_Spend_EUR]]</f>
        <v>37.760333517552922</v>
      </c>
    </row>
    <row r="908" spans="1:23">
      <c r="A908" s="17">
        <v>45231</v>
      </c>
      <c r="B908">
        <v>2023</v>
      </c>
      <c r="C908" s="16" t="s">
        <v>102</v>
      </c>
      <c r="D908" s="16" t="s">
        <v>90</v>
      </c>
      <c r="E908" s="16" t="s">
        <v>91</v>
      </c>
      <c r="F908" s="16" t="s">
        <v>82</v>
      </c>
      <c r="G908" s="16" t="s">
        <v>80</v>
      </c>
      <c r="H908">
        <v>39371.5</v>
      </c>
      <c r="I908">
        <v>36545.379999999997</v>
      </c>
      <c r="J908">
        <v>281</v>
      </c>
      <c r="K908">
        <v>262</v>
      </c>
      <c r="L908">
        <v>25540.53</v>
      </c>
      <c r="M908">
        <v>2311.48</v>
      </c>
      <c r="N908">
        <v>479982.42</v>
      </c>
      <c r="O908">
        <v>3622</v>
      </c>
      <c r="P908">
        <v>2</v>
      </c>
      <c r="Q908">
        <v>3</v>
      </c>
      <c r="R908" s="25">
        <f>Clean_Data[[#This Row],[Revenue_EUR]]/Clean_Data[[#This Row],[Units_Sold]]</f>
        <v>140.11209964412811</v>
      </c>
      <c r="S908" s="19">
        <f>Clean_Data[[#This Row],[Gross_Profit_EUR]]/Clean_Data[[#This Row],[Revenue_EUR]]</f>
        <v>0.64870604371182194</v>
      </c>
      <c r="T908" s="19">
        <f>Clean_Data[[#This Row],[Revenue_EUR]]/Clean_Data[[#This Row],[Revenue_Target_EUR]]</f>
        <v>1.0773317995325264</v>
      </c>
      <c r="U908" s="19">
        <f>Clean_Data[[#This Row],[Revenue_EUR]]/Clean_Data[[#This Row],[Market_Revenue_EUR]]</f>
        <v>8.2026962570837497E-2</v>
      </c>
      <c r="V908" s="19">
        <f>Clean_Data[[#This Row],[Returns_Units]]/Clean_Data[[#This Row],[Units_Sold]]</f>
        <v>1.0676156583629894E-2</v>
      </c>
      <c r="W908" s="21">
        <f>Clean_Data[[#This Row],[Revenue_EUR]]/Clean_Data[[#This Row],[Marketing_Spend_EUR]]</f>
        <v>17.033026459238236</v>
      </c>
    </row>
    <row r="909" spans="1:23">
      <c r="A909" s="17">
        <v>45231</v>
      </c>
      <c r="B909">
        <v>2023</v>
      </c>
      <c r="C909" s="16" t="s">
        <v>102</v>
      </c>
      <c r="D909" s="16" t="s">
        <v>90</v>
      </c>
      <c r="E909" s="16" t="s">
        <v>91</v>
      </c>
      <c r="F909" s="16" t="s">
        <v>82</v>
      </c>
      <c r="G909" s="16" t="s">
        <v>81</v>
      </c>
      <c r="H909">
        <v>69554.45</v>
      </c>
      <c r="I909">
        <v>64064.79</v>
      </c>
      <c r="J909">
        <v>605</v>
      </c>
      <c r="K909">
        <v>550</v>
      </c>
      <c r="L909">
        <v>40600.769999999997</v>
      </c>
      <c r="M909">
        <v>2006.88</v>
      </c>
      <c r="N909">
        <v>739658.64</v>
      </c>
      <c r="O909">
        <v>6932</v>
      </c>
      <c r="P909">
        <v>4</v>
      </c>
      <c r="Q909">
        <v>11</v>
      </c>
      <c r="R909" s="25">
        <f>Clean_Data[[#This Row],[Revenue_EUR]]/Clean_Data[[#This Row],[Units_Sold]]</f>
        <v>114.96603305785123</v>
      </c>
      <c r="S909" s="19">
        <f>Clean_Data[[#This Row],[Gross_Profit_EUR]]/Clean_Data[[#This Row],[Revenue_EUR]]</f>
        <v>0.5837264186547374</v>
      </c>
      <c r="T909" s="19">
        <f>Clean_Data[[#This Row],[Revenue_EUR]]/Clean_Data[[#This Row],[Revenue_Target_EUR]]</f>
        <v>1.0856891905834702</v>
      </c>
      <c r="U909" s="19">
        <f>Clean_Data[[#This Row],[Revenue_EUR]]/Clean_Data[[#This Row],[Market_Revenue_EUR]]</f>
        <v>9.4035878496599459E-2</v>
      </c>
      <c r="V909" s="19">
        <f>Clean_Data[[#This Row],[Returns_Units]]/Clean_Data[[#This Row],[Units_Sold]]</f>
        <v>1.8181818181818181E-2</v>
      </c>
      <c r="W909" s="21">
        <f>Clean_Data[[#This Row],[Revenue_EUR]]/Clean_Data[[#This Row],[Marketing_Spend_EUR]]</f>
        <v>34.658001474926252</v>
      </c>
    </row>
    <row r="910" spans="1:23">
      <c r="A910" s="17">
        <v>45231</v>
      </c>
      <c r="B910">
        <v>2023</v>
      </c>
      <c r="C910" s="16" t="s">
        <v>102</v>
      </c>
      <c r="D910" s="16" t="s">
        <v>90</v>
      </c>
      <c r="E910" s="16" t="s">
        <v>91</v>
      </c>
      <c r="F910" s="16" t="s">
        <v>83</v>
      </c>
      <c r="G910" s="16" t="s">
        <v>78</v>
      </c>
      <c r="H910">
        <v>14104.81</v>
      </c>
      <c r="I910">
        <v>13721.33</v>
      </c>
      <c r="J910">
        <v>196</v>
      </c>
      <c r="K910">
        <v>193</v>
      </c>
      <c r="L910">
        <v>6743.66</v>
      </c>
      <c r="M910">
        <v>247.63</v>
      </c>
      <c r="N910">
        <v>230608.48</v>
      </c>
      <c r="O910">
        <v>3360</v>
      </c>
      <c r="P910">
        <v>1</v>
      </c>
      <c r="Q910">
        <v>3</v>
      </c>
      <c r="R910" s="25">
        <f>Clean_Data[[#This Row],[Revenue_EUR]]/Clean_Data[[#This Row],[Units_Sold]]</f>
        <v>71.963316326530617</v>
      </c>
      <c r="S910" s="19">
        <f>Clean_Data[[#This Row],[Gross_Profit_EUR]]/Clean_Data[[#This Row],[Revenue_EUR]]</f>
        <v>0.47811065870437108</v>
      </c>
      <c r="T910" s="19">
        <f>Clean_Data[[#This Row],[Revenue_EUR]]/Clean_Data[[#This Row],[Revenue_Target_EUR]]</f>
        <v>1.027947728099244</v>
      </c>
      <c r="U910" s="19">
        <f>Clean_Data[[#This Row],[Revenue_EUR]]/Clean_Data[[#This Row],[Market_Revenue_EUR]]</f>
        <v>6.116344897637762E-2</v>
      </c>
      <c r="V910" s="19">
        <f>Clean_Data[[#This Row],[Returns_Units]]/Clean_Data[[#This Row],[Units_Sold]]</f>
        <v>1.5306122448979591E-2</v>
      </c>
      <c r="W910" s="21">
        <f>Clean_Data[[#This Row],[Revenue_EUR]]/Clean_Data[[#This Row],[Marketing_Spend_EUR]]</f>
        <v>56.959213342486777</v>
      </c>
    </row>
    <row r="911" spans="1:23">
      <c r="A911" s="17">
        <v>45231</v>
      </c>
      <c r="B911">
        <v>2023</v>
      </c>
      <c r="C911" s="16" t="s">
        <v>102</v>
      </c>
      <c r="D911" s="16" t="s">
        <v>90</v>
      </c>
      <c r="E911" s="16" t="s">
        <v>91</v>
      </c>
      <c r="F911" s="16" t="s">
        <v>83</v>
      </c>
      <c r="G911" s="16" t="s">
        <v>79</v>
      </c>
      <c r="H911">
        <v>13607.38</v>
      </c>
      <c r="I911">
        <v>12826.27</v>
      </c>
      <c r="J911">
        <v>78</v>
      </c>
      <c r="K911">
        <v>74</v>
      </c>
      <c r="L911">
        <v>7442.67</v>
      </c>
      <c r="M911">
        <v>365.05</v>
      </c>
      <c r="N911">
        <v>180934.35</v>
      </c>
      <c r="O911">
        <v>1093</v>
      </c>
      <c r="P911">
        <v>1</v>
      </c>
      <c r="Q911">
        <v>3</v>
      </c>
      <c r="R911" s="25">
        <f>Clean_Data[[#This Row],[Revenue_EUR]]/Clean_Data[[#This Row],[Units_Sold]]</f>
        <v>174.45358974358973</v>
      </c>
      <c r="S911" s="19">
        <f>Clean_Data[[#This Row],[Gross_Profit_EUR]]/Clean_Data[[#This Row],[Revenue_EUR]]</f>
        <v>0.54695834172338842</v>
      </c>
      <c r="T911" s="19">
        <f>Clean_Data[[#This Row],[Revenue_EUR]]/Clean_Data[[#This Row],[Revenue_Target_EUR]]</f>
        <v>1.0608992325906128</v>
      </c>
      <c r="U911" s="19">
        <f>Clean_Data[[#This Row],[Revenue_EUR]]/Clean_Data[[#This Row],[Market_Revenue_EUR]]</f>
        <v>7.5206172846670624E-2</v>
      </c>
      <c r="V911" s="19">
        <f>Clean_Data[[#This Row],[Returns_Units]]/Clean_Data[[#This Row],[Units_Sold]]</f>
        <v>3.8461538461538464E-2</v>
      </c>
      <c r="W911" s="21">
        <f>Clean_Data[[#This Row],[Revenue_EUR]]/Clean_Data[[#This Row],[Marketing_Spend_EUR]]</f>
        <v>37.275386933296808</v>
      </c>
    </row>
    <row r="912" spans="1:23">
      <c r="A912" s="17">
        <v>45231</v>
      </c>
      <c r="B912">
        <v>2023</v>
      </c>
      <c r="C912" s="16" t="s">
        <v>102</v>
      </c>
      <c r="D912" s="16" t="s">
        <v>90</v>
      </c>
      <c r="E912" s="16" t="s">
        <v>91</v>
      </c>
      <c r="F912" s="16" t="s">
        <v>83</v>
      </c>
      <c r="G912" s="16" t="s">
        <v>80</v>
      </c>
      <c r="H912">
        <v>3592.32</v>
      </c>
      <c r="I912">
        <v>3341.73</v>
      </c>
      <c r="J912">
        <v>26</v>
      </c>
      <c r="K912">
        <v>24</v>
      </c>
      <c r="L912">
        <v>2089.42</v>
      </c>
      <c r="M912">
        <v>191.15</v>
      </c>
      <c r="N912">
        <v>54991.66</v>
      </c>
      <c r="O912">
        <v>421</v>
      </c>
      <c r="P912">
        <v>0</v>
      </c>
      <c r="Q912">
        <v>1</v>
      </c>
      <c r="R912" s="25">
        <f>Clean_Data[[#This Row],[Revenue_EUR]]/Clean_Data[[#This Row],[Units_Sold]]</f>
        <v>138.16615384615386</v>
      </c>
      <c r="S912" s="19">
        <f>Clean_Data[[#This Row],[Gross_Profit_EUR]]/Clean_Data[[#This Row],[Revenue_EUR]]</f>
        <v>0.5816352663459825</v>
      </c>
      <c r="T912" s="19">
        <f>Clean_Data[[#This Row],[Revenue_EUR]]/Clean_Data[[#This Row],[Revenue_Target_EUR]]</f>
        <v>1.0749881049635968</v>
      </c>
      <c r="U912" s="19">
        <f>Clean_Data[[#This Row],[Revenue_EUR]]/Clean_Data[[#This Row],[Market_Revenue_EUR]]</f>
        <v>6.5324814708266676E-2</v>
      </c>
      <c r="V912" s="19">
        <f>Clean_Data[[#This Row],[Returns_Units]]/Clean_Data[[#This Row],[Units_Sold]]</f>
        <v>3.8461538461538464E-2</v>
      </c>
      <c r="W912" s="21">
        <f>Clean_Data[[#This Row],[Revenue_EUR]]/Clean_Data[[#This Row],[Marketing_Spend_EUR]]</f>
        <v>18.793199058331155</v>
      </c>
    </row>
    <row r="913" spans="1:23">
      <c r="A913" s="17">
        <v>45231</v>
      </c>
      <c r="B913">
        <v>2023</v>
      </c>
      <c r="C913" s="16" t="s">
        <v>102</v>
      </c>
      <c r="D913" s="16" t="s">
        <v>90</v>
      </c>
      <c r="E913" s="16" t="s">
        <v>91</v>
      </c>
      <c r="F913" s="16" t="s">
        <v>83</v>
      </c>
      <c r="G913" s="16" t="s">
        <v>81</v>
      </c>
      <c r="H913">
        <v>5334.96</v>
      </c>
      <c r="I913">
        <v>5119.07</v>
      </c>
      <c r="J913">
        <v>46</v>
      </c>
      <c r="K913">
        <v>45</v>
      </c>
      <c r="L913">
        <v>2791.09</v>
      </c>
      <c r="M913">
        <v>171.45</v>
      </c>
      <c r="N913">
        <v>78857.119999999995</v>
      </c>
      <c r="O913">
        <v>714</v>
      </c>
      <c r="P913">
        <v>0</v>
      </c>
      <c r="Q913">
        <v>1</v>
      </c>
      <c r="R913" s="25">
        <f>Clean_Data[[#This Row],[Revenue_EUR]]/Clean_Data[[#This Row],[Units_Sold]]</f>
        <v>115.97739130434783</v>
      </c>
      <c r="S913" s="19">
        <f>Clean_Data[[#This Row],[Gross_Profit_EUR]]/Clean_Data[[#This Row],[Revenue_EUR]]</f>
        <v>0.52316980820849646</v>
      </c>
      <c r="T913" s="19">
        <f>Clean_Data[[#This Row],[Revenue_EUR]]/Clean_Data[[#This Row],[Revenue_Target_EUR]]</f>
        <v>1.0421736760778815</v>
      </c>
      <c r="U913" s="19">
        <f>Clean_Data[[#This Row],[Revenue_EUR]]/Clean_Data[[#This Row],[Market_Revenue_EUR]]</f>
        <v>6.7653497870579102E-2</v>
      </c>
      <c r="V913" s="19">
        <f>Clean_Data[[#This Row],[Returns_Units]]/Clean_Data[[#This Row],[Units_Sold]]</f>
        <v>2.1739130434782608E-2</v>
      </c>
      <c r="W913" s="21">
        <f>Clean_Data[[#This Row],[Revenue_EUR]]/Clean_Data[[#This Row],[Marketing_Spend_EUR]]</f>
        <v>31.116710411198603</v>
      </c>
    </row>
    <row r="914" spans="1:23">
      <c r="A914" s="17">
        <v>45231</v>
      </c>
      <c r="B914">
        <v>2023</v>
      </c>
      <c r="C914" s="16" t="s">
        <v>102</v>
      </c>
      <c r="D914" s="16" t="s">
        <v>92</v>
      </c>
      <c r="E914" s="16" t="s">
        <v>76</v>
      </c>
      <c r="F914" s="16" t="s">
        <v>77</v>
      </c>
      <c r="G914" s="16" t="s">
        <v>78</v>
      </c>
      <c r="H914">
        <v>229293.53</v>
      </c>
      <c r="I914">
        <v>233740.53</v>
      </c>
      <c r="J914">
        <v>3185</v>
      </c>
      <c r="K914">
        <v>3307</v>
      </c>
      <c r="L914">
        <v>128607.19</v>
      </c>
      <c r="M914">
        <v>3849.68</v>
      </c>
      <c r="N914">
        <v>1469084.82</v>
      </c>
      <c r="O914">
        <v>22625</v>
      </c>
      <c r="P914">
        <v>10</v>
      </c>
      <c r="Q914">
        <v>32</v>
      </c>
      <c r="R914" s="25">
        <f>Clean_Data[[#This Row],[Revenue_EUR]]/Clean_Data[[#This Row],[Units_Sold]]</f>
        <v>71.991689167974883</v>
      </c>
      <c r="S914" s="19">
        <f>Clean_Data[[#This Row],[Gross_Profit_EUR]]/Clean_Data[[#This Row],[Revenue_EUR]]</f>
        <v>0.56088451340079248</v>
      </c>
      <c r="T914" s="19">
        <f>Clean_Data[[#This Row],[Revenue_EUR]]/Clean_Data[[#This Row],[Revenue_Target_EUR]]</f>
        <v>0.98097463028769549</v>
      </c>
      <c r="U914" s="19">
        <f>Clean_Data[[#This Row],[Revenue_EUR]]/Clean_Data[[#This Row],[Market_Revenue_EUR]]</f>
        <v>0.15607916362514723</v>
      </c>
      <c r="V914" s="19">
        <f>Clean_Data[[#This Row],[Returns_Units]]/Clean_Data[[#This Row],[Units_Sold]]</f>
        <v>1.0047095761381476E-2</v>
      </c>
      <c r="W914" s="21">
        <f>Clean_Data[[#This Row],[Revenue_EUR]]/Clean_Data[[#This Row],[Marketing_Spend_EUR]]</f>
        <v>59.56171162278423</v>
      </c>
    </row>
    <row r="915" spans="1:23">
      <c r="A915" s="17">
        <v>45231</v>
      </c>
      <c r="B915">
        <v>2023</v>
      </c>
      <c r="C915" s="16" t="s">
        <v>102</v>
      </c>
      <c r="D915" s="16" t="s">
        <v>92</v>
      </c>
      <c r="E915" s="16" t="s">
        <v>76</v>
      </c>
      <c r="F915" s="16" t="s">
        <v>77</v>
      </c>
      <c r="G915" s="16" t="s">
        <v>79</v>
      </c>
      <c r="H915">
        <v>215130.62</v>
      </c>
      <c r="I915">
        <v>206257.12</v>
      </c>
      <c r="J915">
        <v>1229</v>
      </c>
      <c r="K915">
        <v>1177</v>
      </c>
      <c r="L915">
        <v>138877.89000000001</v>
      </c>
      <c r="M915">
        <v>5621.32</v>
      </c>
      <c r="N915">
        <v>1145169.8600000001</v>
      </c>
      <c r="O915">
        <v>6711</v>
      </c>
      <c r="P915">
        <v>12</v>
      </c>
      <c r="Q915">
        <v>12</v>
      </c>
      <c r="R915" s="25">
        <f>Clean_Data[[#This Row],[Revenue_EUR]]/Clean_Data[[#This Row],[Units_Sold]]</f>
        <v>175.04525630593977</v>
      </c>
      <c r="S915" s="19">
        <f>Clean_Data[[#This Row],[Gross_Profit_EUR]]/Clean_Data[[#This Row],[Revenue_EUR]]</f>
        <v>0.64555147937564639</v>
      </c>
      <c r="T915" s="19">
        <f>Clean_Data[[#This Row],[Revenue_EUR]]/Clean_Data[[#This Row],[Revenue_Target_EUR]]</f>
        <v>1.0430215451471445</v>
      </c>
      <c r="U915" s="19">
        <f>Clean_Data[[#This Row],[Revenue_EUR]]/Clean_Data[[#This Row],[Market_Revenue_EUR]]</f>
        <v>0.18785913558709968</v>
      </c>
      <c r="V915" s="19">
        <f>Clean_Data[[#This Row],[Returns_Units]]/Clean_Data[[#This Row],[Units_Sold]]</f>
        <v>9.7640358014646055E-3</v>
      </c>
      <c r="W915" s="21">
        <f>Clean_Data[[#This Row],[Revenue_EUR]]/Clean_Data[[#This Row],[Marketing_Spend_EUR]]</f>
        <v>38.270480954651219</v>
      </c>
    </row>
    <row r="916" spans="1:23">
      <c r="A916" s="17">
        <v>45231</v>
      </c>
      <c r="B916">
        <v>2023</v>
      </c>
      <c r="C916" s="16" t="s">
        <v>102</v>
      </c>
      <c r="D916" s="16" t="s">
        <v>92</v>
      </c>
      <c r="E916" s="16" t="s">
        <v>76</v>
      </c>
      <c r="F916" s="16" t="s">
        <v>77</v>
      </c>
      <c r="G916" s="16" t="s">
        <v>80</v>
      </c>
      <c r="H916">
        <v>48252.66</v>
      </c>
      <c r="I916">
        <v>47743.03</v>
      </c>
      <c r="J916">
        <v>345</v>
      </c>
      <c r="K916">
        <v>335</v>
      </c>
      <c r="L916">
        <v>33543.89</v>
      </c>
      <c r="M916">
        <v>2439.4899999999998</v>
      </c>
      <c r="N916">
        <v>338275.9</v>
      </c>
      <c r="O916">
        <v>2557</v>
      </c>
      <c r="P916">
        <v>2</v>
      </c>
      <c r="Q916">
        <v>7</v>
      </c>
      <c r="R916" s="25">
        <f>Clean_Data[[#This Row],[Revenue_EUR]]/Clean_Data[[#This Row],[Units_Sold]]</f>
        <v>139.86278260869565</v>
      </c>
      <c r="S916" s="19">
        <f>Clean_Data[[#This Row],[Gross_Profit_EUR]]/Clean_Data[[#This Row],[Revenue_EUR]]</f>
        <v>0.695171830941548</v>
      </c>
      <c r="T916" s="19">
        <f>Clean_Data[[#This Row],[Revenue_EUR]]/Clean_Data[[#This Row],[Revenue_Target_EUR]]</f>
        <v>1.0106744377137356</v>
      </c>
      <c r="U916" s="19">
        <f>Clean_Data[[#This Row],[Revenue_EUR]]/Clean_Data[[#This Row],[Market_Revenue_EUR]]</f>
        <v>0.14264291366899032</v>
      </c>
      <c r="V916" s="19">
        <f>Clean_Data[[#This Row],[Returns_Units]]/Clean_Data[[#This Row],[Units_Sold]]</f>
        <v>2.0289855072463767E-2</v>
      </c>
      <c r="W916" s="21">
        <f>Clean_Data[[#This Row],[Revenue_EUR]]/Clean_Data[[#This Row],[Marketing_Spend_EUR]]</f>
        <v>19.77981463338649</v>
      </c>
    </row>
    <row r="917" spans="1:23">
      <c r="A917" s="17">
        <v>45231</v>
      </c>
      <c r="B917">
        <v>2023</v>
      </c>
      <c r="C917" s="16" t="s">
        <v>102</v>
      </c>
      <c r="D917" s="16" t="s">
        <v>92</v>
      </c>
      <c r="E917" s="16" t="s">
        <v>76</v>
      </c>
      <c r="F917" s="16" t="s">
        <v>77</v>
      </c>
      <c r="G917" s="16" t="s">
        <v>81</v>
      </c>
      <c r="H917">
        <v>89316.33</v>
      </c>
      <c r="I917">
        <v>90569.93</v>
      </c>
      <c r="J917">
        <v>777</v>
      </c>
      <c r="K917">
        <v>789</v>
      </c>
      <c r="L917">
        <v>55945.69</v>
      </c>
      <c r="M917">
        <v>2628.04</v>
      </c>
      <c r="N917">
        <v>514203.32</v>
      </c>
      <c r="O917">
        <v>4584</v>
      </c>
      <c r="P917">
        <v>4</v>
      </c>
      <c r="Q917">
        <v>14</v>
      </c>
      <c r="R917" s="25">
        <f>Clean_Data[[#This Row],[Revenue_EUR]]/Clean_Data[[#This Row],[Units_Sold]]</f>
        <v>114.95023166023167</v>
      </c>
      <c r="S917" s="19">
        <f>Clean_Data[[#This Row],[Gross_Profit_EUR]]/Clean_Data[[#This Row],[Revenue_EUR]]</f>
        <v>0.62637694585077552</v>
      </c>
      <c r="T917" s="19">
        <f>Clean_Data[[#This Row],[Revenue_EUR]]/Clean_Data[[#This Row],[Revenue_Target_EUR]]</f>
        <v>0.98615876152272619</v>
      </c>
      <c r="U917" s="19">
        <f>Clean_Data[[#This Row],[Revenue_EUR]]/Clean_Data[[#This Row],[Market_Revenue_EUR]]</f>
        <v>0.17369847009155834</v>
      </c>
      <c r="V917" s="19">
        <f>Clean_Data[[#This Row],[Returns_Units]]/Clean_Data[[#This Row],[Units_Sold]]</f>
        <v>1.8018018018018018E-2</v>
      </c>
      <c r="W917" s="21">
        <f>Clean_Data[[#This Row],[Revenue_EUR]]/Clean_Data[[#This Row],[Marketing_Spend_EUR]]</f>
        <v>33.985909651299067</v>
      </c>
    </row>
    <row r="918" spans="1:23">
      <c r="A918" s="17">
        <v>45231</v>
      </c>
      <c r="B918">
        <v>2023</v>
      </c>
      <c r="C918" s="16" t="s">
        <v>102</v>
      </c>
      <c r="D918" s="16" t="s">
        <v>92</v>
      </c>
      <c r="E918" s="16" t="s">
        <v>76</v>
      </c>
      <c r="F918" s="16" t="s">
        <v>82</v>
      </c>
      <c r="G918" s="16" t="s">
        <v>78</v>
      </c>
      <c r="H918">
        <v>175427.33</v>
      </c>
      <c r="I918">
        <v>177571.67</v>
      </c>
      <c r="J918">
        <v>2436</v>
      </c>
      <c r="K918">
        <v>2446</v>
      </c>
      <c r="L918">
        <v>92417.55</v>
      </c>
      <c r="M918">
        <v>3344.2</v>
      </c>
      <c r="N918">
        <v>1228212.06</v>
      </c>
      <c r="O918">
        <v>18797</v>
      </c>
      <c r="P918">
        <v>9</v>
      </c>
      <c r="Q918">
        <v>42</v>
      </c>
      <c r="R918" s="25">
        <f>Clean_Data[[#This Row],[Revenue_EUR]]/Clean_Data[[#This Row],[Units_Sold]]</f>
        <v>72.014503284072248</v>
      </c>
      <c r="S918" s="19">
        <f>Clean_Data[[#This Row],[Gross_Profit_EUR]]/Clean_Data[[#This Row],[Revenue_EUR]]</f>
        <v>0.52681386645969019</v>
      </c>
      <c r="T918" s="19">
        <f>Clean_Data[[#This Row],[Revenue_EUR]]/Clean_Data[[#This Row],[Revenue_Target_EUR]]</f>
        <v>0.9879240872150381</v>
      </c>
      <c r="U918" s="19">
        <f>Clean_Data[[#This Row],[Revenue_EUR]]/Clean_Data[[#This Row],[Market_Revenue_EUR]]</f>
        <v>0.14283146674198915</v>
      </c>
      <c r="V918" s="19">
        <f>Clean_Data[[#This Row],[Returns_Units]]/Clean_Data[[#This Row],[Units_Sold]]</f>
        <v>1.7241379310344827E-2</v>
      </c>
      <c r="W918" s="21">
        <f>Clean_Data[[#This Row],[Revenue_EUR]]/Clean_Data[[#This Row],[Marketing_Spend_EUR]]</f>
        <v>52.457188565277193</v>
      </c>
    </row>
    <row r="919" spans="1:23">
      <c r="A919" s="17">
        <v>45231</v>
      </c>
      <c r="B919">
        <v>2023</v>
      </c>
      <c r="C919" s="16" t="s">
        <v>102</v>
      </c>
      <c r="D919" s="16" t="s">
        <v>92</v>
      </c>
      <c r="E919" s="16" t="s">
        <v>76</v>
      </c>
      <c r="F919" s="16" t="s">
        <v>82</v>
      </c>
      <c r="G919" s="16" t="s">
        <v>79</v>
      </c>
      <c r="H919">
        <v>165245.94</v>
      </c>
      <c r="I919">
        <v>158239.34</v>
      </c>
      <c r="J919">
        <v>944</v>
      </c>
      <c r="K919">
        <v>922</v>
      </c>
      <c r="L919">
        <v>99830.6</v>
      </c>
      <c r="M919">
        <v>3786.31</v>
      </c>
      <c r="N919">
        <v>965054.16</v>
      </c>
      <c r="O919">
        <v>5884</v>
      </c>
      <c r="P919">
        <v>8</v>
      </c>
      <c r="Q919">
        <v>8</v>
      </c>
      <c r="R919" s="25">
        <f>Clean_Data[[#This Row],[Revenue_EUR]]/Clean_Data[[#This Row],[Units_Sold]]</f>
        <v>175.04866525423728</v>
      </c>
      <c r="S919" s="19">
        <f>Clean_Data[[#This Row],[Gross_Profit_EUR]]/Clean_Data[[#This Row],[Revenue_EUR]]</f>
        <v>0.60413345102457583</v>
      </c>
      <c r="T919" s="19">
        <f>Clean_Data[[#This Row],[Revenue_EUR]]/Clean_Data[[#This Row],[Revenue_Target_EUR]]</f>
        <v>1.0442784961059621</v>
      </c>
      <c r="U919" s="19">
        <f>Clean_Data[[#This Row],[Revenue_EUR]]/Clean_Data[[#This Row],[Market_Revenue_EUR]]</f>
        <v>0.17122970590583225</v>
      </c>
      <c r="V919" s="19">
        <f>Clean_Data[[#This Row],[Returns_Units]]/Clean_Data[[#This Row],[Units_Sold]]</f>
        <v>8.4745762711864406E-3</v>
      </c>
      <c r="W919" s="21">
        <f>Clean_Data[[#This Row],[Revenue_EUR]]/Clean_Data[[#This Row],[Marketing_Spend_EUR]]</f>
        <v>43.643003346265893</v>
      </c>
    </row>
    <row r="920" spans="1:23">
      <c r="A920" s="17">
        <v>45231</v>
      </c>
      <c r="B920">
        <v>2023</v>
      </c>
      <c r="C920" s="16" t="s">
        <v>102</v>
      </c>
      <c r="D920" s="16" t="s">
        <v>92</v>
      </c>
      <c r="E920" s="16" t="s">
        <v>76</v>
      </c>
      <c r="F920" s="16" t="s">
        <v>82</v>
      </c>
      <c r="G920" s="16" t="s">
        <v>80</v>
      </c>
      <c r="H920">
        <v>36890.86</v>
      </c>
      <c r="I920">
        <v>34046.550000000003</v>
      </c>
      <c r="J920">
        <v>264</v>
      </c>
      <c r="K920">
        <v>246</v>
      </c>
      <c r="L920">
        <v>23791.37</v>
      </c>
      <c r="M920">
        <v>2148.44</v>
      </c>
      <c r="N920">
        <v>290578.64</v>
      </c>
      <c r="O920">
        <v>2215</v>
      </c>
      <c r="P920">
        <v>2</v>
      </c>
      <c r="Q920">
        <v>4</v>
      </c>
      <c r="R920" s="25">
        <f>Clean_Data[[#This Row],[Revenue_EUR]]/Clean_Data[[#This Row],[Units_Sold]]</f>
        <v>139.73810606060607</v>
      </c>
      <c r="S920" s="19">
        <f>Clean_Data[[#This Row],[Gross_Profit_EUR]]/Clean_Data[[#This Row],[Revenue_EUR]]</f>
        <v>0.64491231703462593</v>
      </c>
      <c r="T920" s="19">
        <f>Clean_Data[[#This Row],[Revenue_EUR]]/Clean_Data[[#This Row],[Revenue_Target_EUR]]</f>
        <v>1.0835417979207878</v>
      </c>
      <c r="U920" s="19">
        <f>Clean_Data[[#This Row],[Revenue_EUR]]/Clean_Data[[#This Row],[Market_Revenue_EUR]]</f>
        <v>0.12695654436265513</v>
      </c>
      <c r="V920" s="19">
        <f>Clean_Data[[#This Row],[Returns_Units]]/Clean_Data[[#This Row],[Units_Sold]]</f>
        <v>1.5151515151515152E-2</v>
      </c>
      <c r="W920" s="21">
        <f>Clean_Data[[#This Row],[Revenue_EUR]]/Clean_Data[[#This Row],[Marketing_Spend_EUR]]</f>
        <v>17.170998491929026</v>
      </c>
    </row>
    <row r="921" spans="1:23">
      <c r="A921" s="17">
        <v>45231</v>
      </c>
      <c r="B921">
        <v>2023</v>
      </c>
      <c r="C921" s="16" t="s">
        <v>102</v>
      </c>
      <c r="D921" s="16" t="s">
        <v>92</v>
      </c>
      <c r="E921" s="16" t="s">
        <v>76</v>
      </c>
      <c r="F921" s="16" t="s">
        <v>82</v>
      </c>
      <c r="G921" s="16" t="s">
        <v>81</v>
      </c>
      <c r="H921">
        <v>62247.22</v>
      </c>
      <c r="I921">
        <v>61165.65</v>
      </c>
      <c r="J921">
        <v>541</v>
      </c>
      <c r="K921">
        <v>527</v>
      </c>
      <c r="L921">
        <v>36672.269999999997</v>
      </c>
      <c r="M921">
        <v>1977.68</v>
      </c>
      <c r="N921">
        <v>419463.43</v>
      </c>
      <c r="O921">
        <v>3907</v>
      </c>
      <c r="P921">
        <v>2</v>
      </c>
      <c r="Q921">
        <v>9</v>
      </c>
      <c r="R921" s="25">
        <f>Clean_Data[[#This Row],[Revenue_EUR]]/Clean_Data[[#This Row],[Units_Sold]]</f>
        <v>115.05955637707949</v>
      </c>
      <c r="S921" s="19">
        <f>Clean_Data[[#This Row],[Gross_Profit_EUR]]/Clean_Data[[#This Row],[Revenue_EUR]]</f>
        <v>0.58913908123125813</v>
      </c>
      <c r="T921" s="19">
        <f>Clean_Data[[#This Row],[Revenue_EUR]]/Clean_Data[[#This Row],[Revenue_Target_EUR]]</f>
        <v>1.017682637231845</v>
      </c>
      <c r="U921" s="19">
        <f>Clean_Data[[#This Row],[Revenue_EUR]]/Clean_Data[[#This Row],[Market_Revenue_EUR]]</f>
        <v>0.14839725122163808</v>
      </c>
      <c r="V921" s="19">
        <f>Clean_Data[[#This Row],[Returns_Units]]/Clean_Data[[#This Row],[Units_Sold]]</f>
        <v>1.6635859519408502E-2</v>
      </c>
      <c r="W921" s="21">
        <f>Clean_Data[[#This Row],[Revenue_EUR]]/Clean_Data[[#This Row],[Marketing_Spend_EUR]]</f>
        <v>31.474869544112291</v>
      </c>
    </row>
    <row r="922" spans="1:23">
      <c r="A922" s="17">
        <v>45231</v>
      </c>
      <c r="B922">
        <v>2023</v>
      </c>
      <c r="C922" s="16" t="s">
        <v>102</v>
      </c>
      <c r="D922" s="16" t="s">
        <v>92</v>
      </c>
      <c r="E922" s="16" t="s">
        <v>76</v>
      </c>
      <c r="F922" s="16" t="s">
        <v>83</v>
      </c>
      <c r="G922" s="16" t="s">
        <v>78</v>
      </c>
      <c r="H922">
        <v>14406.95</v>
      </c>
      <c r="I922">
        <v>14779.63</v>
      </c>
      <c r="J922">
        <v>200</v>
      </c>
      <c r="K922">
        <v>202</v>
      </c>
      <c r="L922">
        <v>6850.06</v>
      </c>
      <c r="M922">
        <v>263.72000000000003</v>
      </c>
      <c r="N922">
        <v>138187.22</v>
      </c>
      <c r="O922">
        <v>1965</v>
      </c>
      <c r="P922">
        <v>1</v>
      </c>
      <c r="Q922">
        <v>6</v>
      </c>
      <c r="R922" s="25">
        <f>Clean_Data[[#This Row],[Revenue_EUR]]/Clean_Data[[#This Row],[Units_Sold]]</f>
        <v>72.034750000000003</v>
      </c>
      <c r="S922" s="19">
        <f>Clean_Data[[#This Row],[Gross_Profit_EUR]]/Clean_Data[[#This Row],[Revenue_EUR]]</f>
        <v>0.47546913121791912</v>
      </c>
      <c r="T922" s="19">
        <f>Clean_Data[[#This Row],[Revenue_EUR]]/Clean_Data[[#This Row],[Revenue_Target_EUR]]</f>
        <v>0.97478421313659414</v>
      </c>
      <c r="U922" s="19">
        <f>Clean_Data[[#This Row],[Revenue_EUR]]/Clean_Data[[#This Row],[Market_Revenue_EUR]]</f>
        <v>0.10425674675270261</v>
      </c>
      <c r="V922" s="19">
        <f>Clean_Data[[#This Row],[Returns_Units]]/Clean_Data[[#This Row],[Units_Sold]]</f>
        <v>0.03</v>
      </c>
      <c r="W922" s="21">
        <f>Clean_Data[[#This Row],[Revenue_EUR]]/Clean_Data[[#This Row],[Marketing_Spend_EUR]]</f>
        <v>54.629720916123155</v>
      </c>
    </row>
    <row r="923" spans="1:23">
      <c r="A923" s="17">
        <v>45231</v>
      </c>
      <c r="B923">
        <v>2023</v>
      </c>
      <c r="C923" s="16" t="s">
        <v>102</v>
      </c>
      <c r="D923" s="16" t="s">
        <v>92</v>
      </c>
      <c r="E923" s="16" t="s">
        <v>76</v>
      </c>
      <c r="F923" s="16" t="s">
        <v>83</v>
      </c>
      <c r="G923" s="16" t="s">
        <v>79</v>
      </c>
      <c r="H923">
        <v>13168.31</v>
      </c>
      <c r="I923">
        <v>12656.96</v>
      </c>
      <c r="J923">
        <v>75</v>
      </c>
      <c r="K923">
        <v>73</v>
      </c>
      <c r="L923">
        <v>7322.22</v>
      </c>
      <c r="M923">
        <v>308.13</v>
      </c>
      <c r="N923">
        <v>109299.44</v>
      </c>
      <c r="O923">
        <v>693</v>
      </c>
      <c r="P923">
        <v>1</v>
      </c>
      <c r="Q923">
        <v>1</v>
      </c>
      <c r="R923" s="25">
        <f>Clean_Data[[#This Row],[Revenue_EUR]]/Clean_Data[[#This Row],[Units_Sold]]</f>
        <v>175.57746666666665</v>
      </c>
      <c r="S923" s="19">
        <f>Clean_Data[[#This Row],[Gross_Profit_EUR]]/Clean_Data[[#This Row],[Revenue_EUR]]</f>
        <v>0.55604857419061371</v>
      </c>
      <c r="T923" s="19">
        <f>Clean_Data[[#This Row],[Revenue_EUR]]/Clean_Data[[#This Row],[Revenue_Target_EUR]]</f>
        <v>1.0404006965337649</v>
      </c>
      <c r="U923" s="19">
        <f>Clean_Data[[#This Row],[Revenue_EUR]]/Clean_Data[[#This Row],[Market_Revenue_EUR]]</f>
        <v>0.12047920831067387</v>
      </c>
      <c r="V923" s="19">
        <f>Clean_Data[[#This Row],[Returns_Units]]/Clean_Data[[#This Row],[Units_Sold]]</f>
        <v>1.3333333333333334E-2</v>
      </c>
      <c r="W923" s="21">
        <f>Clean_Data[[#This Row],[Revenue_EUR]]/Clean_Data[[#This Row],[Marketing_Spend_EUR]]</f>
        <v>42.736215233829874</v>
      </c>
    </row>
    <row r="924" spans="1:23">
      <c r="A924" s="17">
        <v>45231</v>
      </c>
      <c r="B924">
        <v>2023</v>
      </c>
      <c r="C924" s="16" t="s">
        <v>102</v>
      </c>
      <c r="D924" s="16" t="s">
        <v>92</v>
      </c>
      <c r="E924" s="16" t="s">
        <v>76</v>
      </c>
      <c r="F924" s="16" t="s">
        <v>83</v>
      </c>
      <c r="G924" s="16" t="s">
        <v>80</v>
      </c>
      <c r="H924">
        <v>2956.38</v>
      </c>
      <c r="I924">
        <v>2761.76</v>
      </c>
      <c r="J924">
        <v>21</v>
      </c>
      <c r="K924">
        <v>19</v>
      </c>
      <c r="L924">
        <v>1735.17</v>
      </c>
      <c r="M924">
        <v>147.47999999999999</v>
      </c>
      <c r="N924">
        <v>31229.99</v>
      </c>
      <c r="O924">
        <v>242</v>
      </c>
      <c r="P924">
        <v>0</v>
      </c>
      <c r="Q924">
        <v>1</v>
      </c>
      <c r="R924" s="25">
        <f>Clean_Data[[#This Row],[Revenue_EUR]]/Clean_Data[[#This Row],[Units_Sold]]</f>
        <v>140.78</v>
      </c>
      <c r="S924" s="19">
        <f>Clean_Data[[#This Row],[Gross_Profit_EUR]]/Clean_Data[[#This Row],[Revenue_EUR]]</f>
        <v>0.58692387311509342</v>
      </c>
      <c r="T924" s="19">
        <f>Clean_Data[[#This Row],[Revenue_EUR]]/Clean_Data[[#This Row],[Revenue_Target_EUR]]</f>
        <v>1.0704695556456751</v>
      </c>
      <c r="U924" s="19">
        <f>Clean_Data[[#This Row],[Revenue_EUR]]/Clean_Data[[#This Row],[Market_Revenue_EUR]]</f>
        <v>9.466477574920773E-2</v>
      </c>
      <c r="V924" s="19">
        <f>Clean_Data[[#This Row],[Returns_Units]]/Clean_Data[[#This Row],[Units_Sold]]</f>
        <v>4.7619047619047616E-2</v>
      </c>
      <c r="W924" s="21">
        <f>Clean_Data[[#This Row],[Revenue_EUR]]/Clean_Data[[#This Row],[Marketing_Spend_EUR]]</f>
        <v>20.045972335231898</v>
      </c>
    </row>
    <row r="925" spans="1:23">
      <c r="A925" s="17">
        <v>45231</v>
      </c>
      <c r="B925">
        <v>2023</v>
      </c>
      <c r="C925" s="16" t="s">
        <v>102</v>
      </c>
      <c r="D925" s="16" t="s">
        <v>92</v>
      </c>
      <c r="E925" s="16" t="s">
        <v>76</v>
      </c>
      <c r="F925" s="16" t="s">
        <v>83</v>
      </c>
      <c r="G925" s="16" t="s">
        <v>81</v>
      </c>
      <c r="H925">
        <v>5285.1</v>
      </c>
      <c r="I925">
        <v>5073.8900000000003</v>
      </c>
      <c r="J925">
        <v>46</v>
      </c>
      <c r="K925">
        <v>45</v>
      </c>
      <c r="L925">
        <v>2773.84</v>
      </c>
      <c r="M925">
        <v>172.7</v>
      </c>
      <c r="N925">
        <v>49865.02</v>
      </c>
      <c r="O925">
        <v>462</v>
      </c>
      <c r="P925">
        <v>0</v>
      </c>
      <c r="Q925">
        <v>1</v>
      </c>
      <c r="R925" s="25">
        <f>Clean_Data[[#This Row],[Revenue_EUR]]/Clean_Data[[#This Row],[Units_Sold]]</f>
        <v>114.89347826086957</v>
      </c>
      <c r="S925" s="19">
        <f>Clean_Data[[#This Row],[Gross_Profit_EUR]]/Clean_Data[[#This Row],[Revenue_EUR]]</f>
        <v>0.52484153563792546</v>
      </c>
      <c r="T925" s="19">
        <f>Clean_Data[[#This Row],[Revenue_EUR]]/Clean_Data[[#This Row],[Revenue_Target_EUR]]</f>
        <v>1.0416268385794725</v>
      </c>
      <c r="U925" s="19">
        <f>Clean_Data[[#This Row],[Revenue_EUR]]/Clean_Data[[#This Row],[Market_Revenue_EUR]]</f>
        <v>0.10598812554371784</v>
      </c>
      <c r="V925" s="19">
        <f>Clean_Data[[#This Row],[Returns_Units]]/Clean_Data[[#This Row],[Units_Sold]]</f>
        <v>2.1739130434782608E-2</v>
      </c>
      <c r="W925" s="21">
        <f>Clean_Data[[#This Row],[Revenue_EUR]]/Clean_Data[[#This Row],[Marketing_Spend_EUR]]</f>
        <v>30.602779386218881</v>
      </c>
    </row>
    <row r="926" spans="1:23">
      <c r="A926" s="17">
        <v>45261</v>
      </c>
      <c r="B926">
        <v>2023</v>
      </c>
      <c r="C926" s="16" t="s">
        <v>103</v>
      </c>
      <c r="D926" s="16" t="s">
        <v>75</v>
      </c>
      <c r="E926" s="16" t="s">
        <v>76</v>
      </c>
      <c r="F926" s="16" t="s">
        <v>77</v>
      </c>
      <c r="G926" s="16" t="s">
        <v>78</v>
      </c>
      <c r="H926">
        <v>1095520.94</v>
      </c>
      <c r="I926">
        <v>1096600.73</v>
      </c>
      <c r="J926">
        <v>15216</v>
      </c>
      <c r="K926">
        <v>14992</v>
      </c>
      <c r="L926">
        <v>624215.18000000005</v>
      </c>
      <c r="M926">
        <v>19136.150000000001</v>
      </c>
      <c r="N926">
        <v>6393383.1100000003</v>
      </c>
      <c r="O926">
        <v>98258</v>
      </c>
      <c r="P926">
        <v>42</v>
      </c>
      <c r="Q926">
        <v>296</v>
      </c>
      <c r="R926" s="25">
        <f>Clean_Data[[#This Row],[Revenue_EUR]]/Clean_Data[[#This Row],[Units_Sold]]</f>
        <v>71.997958727655103</v>
      </c>
      <c r="S926" s="19">
        <f>Clean_Data[[#This Row],[Gross_Profit_EUR]]/Clean_Data[[#This Row],[Revenue_EUR]]</f>
        <v>0.56978845151056634</v>
      </c>
      <c r="T926" s="19">
        <f>Clean_Data[[#This Row],[Revenue_EUR]]/Clean_Data[[#This Row],[Revenue_Target_EUR]]</f>
        <v>0.99901532985483232</v>
      </c>
      <c r="U926" s="19">
        <f>Clean_Data[[#This Row],[Revenue_EUR]]/Clean_Data[[#This Row],[Market_Revenue_EUR]]</f>
        <v>0.17135230615016278</v>
      </c>
      <c r="V926" s="19">
        <f>Clean_Data[[#This Row],[Returns_Units]]/Clean_Data[[#This Row],[Units_Sold]]</f>
        <v>1.9453207150368034E-2</v>
      </c>
      <c r="W926" s="21">
        <f>Clean_Data[[#This Row],[Revenue_EUR]]/Clean_Data[[#This Row],[Marketing_Spend_EUR]]</f>
        <v>57.248764249862163</v>
      </c>
    </row>
    <row r="927" spans="1:23">
      <c r="A927" s="17">
        <v>45261</v>
      </c>
      <c r="B927">
        <v>2023</v>
      </c>
      <c r="C927" s="16" t="s">
        <v>103</v>
      </c>
      <c r="D927" s="16" t="s">
        <v>75</v>
      </c>
      <c r="E927" s="16" t="s">
        <v>76</v>
      </c>
      <c r="F927" s="16" t="s">
        <v>77</v>
      </c>
      <c r="G927" s="16" t="s">
        <v>79</v>
      </c>
      <c r="H927">
        <v>965206.2</v>
      </c>
      <c r="I927">
        <v>943310.71</v>
      </c>
      <c r="J927">
        <v>5515</v>
      </c>
      <c r="K927">
        <v>5377</v>
      </c>
      <c r="L927">
        <v>638713.75</v>
      </c>
      <c r="M927">
        <v>26337.69</v>
      </c>
      <c r="N927">
        <v>4822744.6900000004</v>
      </c>
      <c r="O927">
        <v>29248</v>
      </c>
      <c r="P927">
        <v>42</v>
      </c>
      <c r="Q927">
        <v>54</v>
      </c>
      <c r="R927" s="25">
        <f>Clean_Data[[#This Row],[Revenue_EUR]]/Clean_Data[[#This Row],[Units_Sold]]</f>
        <v>175.01472348141431</v>
      </c>
      <c r="S927" s="19">
        <f>Clean_Data[[#This Row],[Gross_Profit_EUR]]/Clean_Data[[#This Row],[Revenue_EUR]]</f>
        <v>0.66173813429710671</v>
      </c>
      <c r="T927" s="19">
        <f>Clean_Data[[#This Row],[Revenue_EUR]]/Clean_Data[[#This Row],[Revenue_Target_EUR]]</f>
        <v>1.0232113234461209</v>
      </c>
      <c r="U927" s="19">
        <f>Clean_Data[[#This Row],[Revenue_EUR]]/Clean_Data[[#This Row],[Market_Revenue_EUR]]</f>
        <v>0.20013628380564344</v>
      </c>
      <c r="V927" s="19">
        <f>Clean_Data[[#This Row],[Returns_Units]]/Clean_Data[[#This Row],[Units_Sold]]</f>
        <v>9.7914777878513153E-3</v>
      </c>
      <c r="W927" s="21">
        <f>Clean_Data[[#This Row],[Revenue_EUR]]/Clean_Data[[#This Row],[Marketing_Spend_EUR]]</f>
        <v>36.647336953240774</v>
      </c>
    </row>
    <row r="928" spans="1:23">
      <c r="A928" s="17">
        <v>45261</v>
      </c>
      <c r="B928">
        <v>2023</v>
      </c>
      <c r="C928" s="16" t="s">
        <v>103</v>
      </c>
      <c r="D928" s="16" t="s">
        <v>75</v>
      </c>
      <c r="E928" s="16" t="s">
        <v>76</v>
      </c>
      <c r="F928" s="16" t="s">
        <v>77</v>
      </c>
      <c r="G928" s="16" t="s">
        <v>80</v>
      </c>
      <c r="H928">
        <v>216122.86</v>
      </c>
      <c r="I928">
        <v>196592.59</v>
      </c>
      <c r="J928">
        <v>1544</v>
      </c>
      <c r="K928">
        <v>1382</v>
      </c>
      <c r="L928">
        <v>147820.62</v>
      </c>
      <c r="M928">
        <v>12846.4</v>
      </c>
      <c r="N928">
        <v>1447802.66</v>
      </c>
      <c r="O928">
        <v>10892</v>
      </c>
      <c r="P928">
        <v>9</v>
      </c>
      <c r="Q928">
        <v>22</v>
      </c>
      <c r="R928" s="25">
        <f>Clean_Data[[#This Row],[Revenue_EUR]]/Clean_Data[[#This Row],[Units_Sold]]</f>
        <v>139.97594559585491</v>
      </c>
      <c r="S928" s="19">
        <f>Clean_Data[[#This Row],[Gross_Profit_EUR]]/Clean_Data[[#This Row],[Revenue_EUR]]</f>
        <v>0.68396568507375854</v>
      </c>
      <c r="T928" s="19">
        <f>Clean_Data[[#This Row],[Revenue_EUR]]/Clean_Data[[#This Row],[Revenue_Target_EUR]]</f>
        <v>1.0993438765927037</v>
      </c>
      <c r="U928" s="19">
        <f>Clean_Data[[#This Row],[Revenue_EUR]]/Clean_Data[[#This Row],[Market_Revenue_EUR]]</f>
        <v>0.14927646285716867</v>
      </c>
      <c r="V928" s="19">
        <f>Clean_Data[[#This Row],[Returns_Units]]/Clean_Data[[#This Row],[Units_Sold]]</f>
        <v>1.4248704663212436E-2</v>
      </c>
      <c r="W928" s="21">
        <f>Clean_Data[[#This Row],[Revenue_EUR]]/Clean_Data[[#This Row],[Marketing_Spend_EUR]]</f>
        <v>16.823612840951551</v>
      </c>
    </row>
    <row r="929" spans="1:23">
      <c r="A929" s="17">
        <v>45261</v>
      </c>
      <c r="B929">
        <v>2023</v>
      </c>
      <c r="C929" s="16" t="s">
        <v>103</v>
      </c>
      <c r="D929" s="16" t="s">
        <v>75</v>
      </c>
      <c r="E929" s="16" t="s">
        <v>76</v>
      </c>
      <c r="F929" s="16" t="s">
        <v>77</v>
      </c>
      <c r="G929" s="16" t="s">
        <v>81</v>
      </c>
      <c r="H929">
        <v>394683.03</v>
      </c>
      <c r="I929">
        <v>379526.13</v>
      </c>
      <c r="J929">
        <v>3432</v>
      </c>
      <c r="K929">
        <v>3294</v>
      </c>
      <c r="L929">
        <v>248001.32</v>
      </c>
      <c r="M929">
        <v>13013.55</v>
      </c>
      <c r="N929">
        <v>2254717.7799999998</v>
      </c>
      <c r="O929">
        <v>20380</v>
      </c>
      <c r="P929">
        <v>17</v>
      </c>
      <c r="Q929">
        <v>59</v>
      </c>
      <c r="R929" s="25">
        <f>Clean_Data[[#This Row],[Revenue_EUR]]/Clean_Data[[#This Row],[Units_Sold]]</f>
        <v>115.00088286713287</v>
      </c>
      <c r="S929" s="19">
        <f>Clean_Data[[#This Row],[Gross_Profit_EUR]]/Clean_Data[[#This Row],[Revenue_EUR]]</f>
        <v>0.62835567062510889</v>
      </c>
      <c r="T929" s="19">
        <f>Clean_Data[[#This Row],[Revenue_EUR]]/Clean_Data[[#This Row],[Revenue_Target_EUR]]</f>
        <v>1.039936380665015</v>
      </c>
      <c r="U929" s="19">
        <f>Clean_Data[[#This Row],[Revenue_EUR]]/Clean_Data[[#This Row],[Market_Revenue_EUR]]</f>
        <v>0.17504764166094439</v>
      </c>
      <c r="V929" s="19">
        <f>Clean_Data[[#This Row],[Returns_Units]]/Clean_Data[[#This Row],[Units_Sold]]</f>
        <v>1.7191142191142192E-2</v>
      </c>
      <c r="W929" s="21">
        <f>Clean_Data[[#This Row],[Revenue_EUR]]/Clean_Data[[#This Row],[Marketing_Spend_EUR]]</f>
        <v>30.328621321622467</v>
      </c>
    </row>
    <row r="930" spans="1:23">
      <c r="A930" s="17">
        <v>45261</v>
      </c>
      <c r="B930">
        <v>2023</v>
      </c>
      <c r="C930" s="16" t="s">
        <v>103</v>
      </c>
      <c r="D930" s="16" t="s">
        <v>75</v>
      </c>
      <c r="E930" s="16" t="s">
        <v>76</v>
      </c>
      <c r="F930" s="16" t="s">
        <v>82</v>
      </c>
      <c r="G930" s="16" t="s">
        <v>78</v>
      </c>
      <c r="H930">
        <v>868734.9</v>
      </c>
      <c r="I930">
        <v>863300.74</v>
      </c>
      <c r="J930">
        <v>12066</v>
      </c>
      <c r="K930">
        <v>12091</v>
      </c>
      <c r="L930">
        <v>450313.05</v>
      </c>
      <c r="M930">
        <v>17177.34</v>
      </c>
      <c r="N930">
        <v>5389793.6799999997</v>
      </c>
      <c r="O930">
        <v>83878</v>
      </c>
      <c r="P930">
        <v>42</v>
      </c>
      <c r="Q930">
        <v>110</v>
      </c>
      <c r="R930" s="25">
        <f>Clean_Data[[#This Row],[Revenue_EUR]]/Clean_Data[[#This Row],[Units_Sold]]</f>
        <v>71.998582794629542</v>
      </c>
      <c r="S930" s="19">
        <f>Clean_Data[[#This Row],[Gross_Profit_EUR]]/Clean_Data[[#This Row],[Revenue_EUR]]</f>
        <v>0.51835496651510138</v>
      </c>
      <c r="T930" s="19">
        <f>Clean_Data[[#This Row],[Revenue_EUR]]/Clean_Data[[#This Row],[Revenue_Target_EUR]]</f>
        <v>1.0062946314629593</v>
      </c>
      <c r="U930" s="19">
        <f>Clean_Data[[#This Row],[Revenue_EUR]]/Clean_Data[[#This Row],[Market_Revenue_EUR]]</f>
        <v>0.16118147587423051</v>
      </c>
      <c r="V930" s="19">
        <f>Clean_Data[[#This Row],[Returns_Units]]/Clean_Data[[#This Row],[Units_Sold]]</f>
        <v>9.1165257749046911E-3</v>
      </c>
      <c r="W930" s="21">
        <f>Clean_Data[[#This Row],[Revenue_EUR]]/Clean_Data[[#This Row],[Marketing_Spend_EUR]]</f>
        <v>50.574471949673232</v>
      </c>
    </row>
    <row r="931" spans="1:23">
      <c r="A931" s="17">
        <v>45261</v>
      </c>
      <c r="B931">
        <v>2023</v>
      </c>
      <c r="C931" s="16" t="s">
        <v>103</v>
      </c>
      <c r="D931" s="16" t="s">
        <v>75</v>
      </c>
      <c r="E931" s="16" t="s">
        <v>76</v>
      </c>
      <c r="F931" s="16" t="s">
        <v>82</v>
      </c>
      <c r="G931" s="16" t="s">
        <v>79</v>
      </c>
      <c r="H931">
        <v>799199.76</v>
      </c>
      <c r="I931">
        <v>732043.9</v>
      </c>
      <c r="J931">
        <v>4567</v>
      </c>
      <c r="K931">
        <v>4139</v>
      </c>
      <c r="L931">
        <v>482031.53</v>
      </c>
      <c r="M931">
        <v>20540.14</v>
      </c>
      <c r="N931">
        <v>4068549.79</v>
      </c>
      <c r="O931">
        <v>25758</v>
      </c>
      <c r="P931">
        <v>34</v>
      </c>
      <c r="Q931">
        <v>92</v>
      </c>
      <c r="R931" s="25">
        <f>Clean_Data[[#This Row],[Revenue_EUR]]/Clean_Data[[#This Row],[Units_Sold]]</f>
        <v>174.99447339610248</v>
      </c>
      <c r="S931" s="19">
        <f>Clean_Data[[#This Row],[Gross_Profit_EUR]]/Clean_Data[[#This Row],[Revenue_EUR]]</f>
        <v>0.60314273617899983</v>
      </c>
      <c r="T931" s="19">
        <f>Clean_Data[[#This Row],[Revenue_EUR]]/Clean_Data[[#This Row],[Revenue_Target_EUR]]</f>
        <v>1.091737476399981</v>
      </c>
      <c r="U931" s="19">
        <f>Clean_Data[[#This Row],[Revenue_EUR]]/Clean_Data[[#This Row],[Market_Revenue_EUR]]</f>
        <v>0.19643357000677139</v>
      </c>
      <c r="V931" s="19">
        <f>Clean_Data[[#This Row],[Returns_Units]]/Clean_Data[[#This Row],[Units_Sold]]</f>
        <v>2.014451499890519E-2</v>
      </c>
      <c r="W931" s="21">
        <f>Clean_Data[[#This Row],[Revenue_EUR]]/Clean_Data[[#This Row],[Marketing_Spend_EUR]]</f>
        <v>38.90916809719895</v>
      </c>
    </row>
    <row r="932" spans="1:23">
      <c r="A932" s="17">
        <v>45261</v>
      </c>
      <c r="B932">
        <v>2023</v>
      </c>
      <c r="C932" s="16" t="s">
        <v>103</v>
      </c>
      <c r="D932" s="16" t="s">
        <v>75</v>
      </c>
      <c r="E932" s="16" t="s">
        <v>76</v>
      </c>
      <c r="F932" s="16" t="s">
        <v>82</v>
      </c>
      <c r="G932" s="16" t="s">
        <v>80</v>
      </c>
      <c r="H932">
        <v>176454.92</v>
      </c>
      <c r="I932">
        <v>158306.25</v>
      </c>
      <c r="J932">
        <v>1260</v>
      </c>
      <c r="K932">
        <v>1128</v>
      </c>
      <c r="L932">
        <v>114555.11</v>
      </c>
      <c r="M932">
        <v>9469.4500000000007</v>
      </c>
      <c r="N932">
        <v>1222700.17</v>
      </c>
      <c r="O932">
        <v>9590</v>
      </c>
      <c r="P932">
        <v>7</v>
      </c>
      <c r="Q932">
        <v>23</v>
      </c>
      <c r="R932" s="25">
        <f>Clean_Data[[#This Row],[Revenue_EUR]]/Clean_Data[[#This Row],[Units_Sold]]</f>
        <v>140.04358730158731</v>
      </c>
      <c r="S932" s="19">
        <f>Clean_Data[[#This Row],[Gross_Profit_EUR]]/Clean_Data[[#This Row],[Revenue_EUR]]</f>
        <v>0.64920326392712646</v>
      </c>
      <c r="T932" s="19">
        <f>Clean_Data[[#This Row],[Revenue_EUR]]/Clean_Data[[#This Row],[Revenue_Target_EUR]]</f>
        <v>1.114642788898101</v>
      </c>
      <c r="U932" s="19">
        <f>Clean_Data[[#This Row],[Revenue_EUR]]/Clean_Data[[#This Row],[Market_Revenue_EUR]]</f>
        <v>0.14431577285214578</v>
      </c>
      <c r="V932" s="19">
        <f>Clean_Data[[#This Row],[Returns_Units]]/Clean_Data[[#This Row],[Units_Sold]]</f>
        <v>1.8253968253968255E-2</v>
      </c>
      <c r="W932" s="21">
        <f>Clean_Data[[#This Row],[Revenue_EUR]]/Clean_Data[[#This Row],[Marketing_Spend_EUR]]</f>
        <v>18.63412552999382</v>
      </c>
    </row>
    <row r="933" spans="1:23">
      <c r="A933" s="17">
        <v>45261</v>
      </c>
      <c r="B933">
        <v>2023</v>
      </c>
      <c r="C933" s="16" t="s">
        <v>103</v>
      </c>
      <c r="D933" s="16" t="s">
        <v>75</v>
      </c>
      <c r="E933" s="16" t="s">
        <v>76</v>
      </c>
      <c r="F933" s="16" t="s">
        <v>82</v>
      </c>
      <c r="G933" s="16" t="s">
        <v>81</v>
      </c>
      <c r="H933">
        <v>343724.17</v>
      </c>
      <c r="I933">
        <v>322735.21999999997</v>
      </c>
      <c r="J933">
        <v>2989</v>
      </c>
      <c r="K933">
        <v>2839</v>
      </c>
      <c r="L933">
        <v>200221.27</v>
      </c>
      <c r="M933">
        <v>10725.13</v>
      </c>
      <c r="N933">
        <v>1957972.97</v>
      </c>
      <c r="O933">
        <v>18979</v>
      </c>
      <c r="P933">
        <v>17</v>
      </c>
      <c r="Q933">
        <v>61</v>
      </c>
      <c r="R933" s="25">
        <f>Clean_Data[[#This Row],[Revenue_EUR]]/Clean_Data[[#This Row],[Units_Sold]]</f>
        <v>114.99637671462027</v>
      </c>
      <c r="S933" s="19">
        <f>Clean_Data[[#This Row],[Gross_Profit_EUR]]/Clean_Data[[#This Row],[Revenue_EUR]]</f>
        <v>0.58250564689704543</v>
      </c>
      <c r="T933" s="19">
        <f>Clean_Data[[#This Row],[Revenue_EUR]]/Clean_Data[[#This Row],[Revenue_Target_EUR]]</f>
        <v>1.0650345815991202</v>
      </c>
      <c r="U933" s="19">
        <f>Clean_Data[[#This Row],[Revenue_EUR]]/Clean_Data[[#This Row],[Market_Revenue_EUR]]</f>
        <v>0.17555102918504539</v>
      </c>
      <c r="V933" s="19">
        <f>Clean_Data[[#This Row],[Returns_Units]]/Clean_Data[[#This Row],[Units_Sold]]</f>
        <v>2.0408163265306121E-2</v>
      </c>
      <c r="W933" s="21">
        <f>Clean_Data[[#This Row],[Revenue_EUR]]/Clean_Data[[#This Row],[Marketing_Spend_EUR]]</f>
        <v>32.048485193186472</v>
      </c>
    </row>
    <row r="934" spans="1:23">
      <c r="A934" s="17">
        <v>45261</v>
      </c>
      <c r="B934">
        <v>2023</v>
      </c>
      <c r="C934" s="16" t="s">
        <v>103</v>
      </c>
      <c r="D934" s="16" t="s">
        <v>75</v>
      </c>
      <c r="E934" s="16" t="s">
        <v>76</v>
      </c>
      <c r="F934" s="16" t="s">
        <v>83</v>
      </c>
      <c r="G934" s="16" t="s">
        <v>78</v>
      </c>
      <c r="H934">
        <v>71121.509999999995</v>
      </c>
      <c r="I934">
        <v>70181.149999999994</v>
      </c>
      <c r="J934">
        <v>988</v>
      </c>
      <c r="K934">
        <v>963</v>
      </c>
      <c r="L934">
        <v>33639.96</v>
      </c>
      <c r="M934">
        <v>1341.97</v>
      </c>
      <c r="N934">
        <v>615093.88</v>
      </c>
      <c r="O934">
        <v>9209</v>
      </c>
      <c r="P934">
        <v>3</v>
      </c>
      <c r="Q934">
        <v>30</v>
      </c>
      <c r="R934" s="25">
        <f>Clean_Data[[#This Row],[Revenue_EUR]]/Clean_Data[[#This Row],[Units_Sold]]</f>
        <v>71.985334008097155</v>
      </c>
      <c r="S934" s="19">
        <f>Clean_Data[[#This Row],[Gross_Profit_EUR]]/Clean_Data[[#This Row],[Revenue_EUR]]</f>
        <v>0.47299276969794374</v>
      </c>
      <c r="T934" s="19">
        <f>Clean_Data[[#This Row],[Revenue_EUR]]/Clean_Data[[#This Row],[Revenue_Target_EUR]]</f>
        <v>1.0133990394856738</v>
      </c>
      <c r="U934" s="19">
        <f>Clean_Data[[#This Row],[Revenue_EUR]]/Clean_Data[[#This Row],[Market_Revenue_EUR]]</f>
        <v>0.11562708118637109</v>
      </c>
      <c r="V934" s="19">
        <f>Clean_Data[[#This Row],[Returns_Units]]/Clean_Data[[#This Row],[Units_Sold]]</f>
        <v>3.0364372469635626E-2</v>
      </c>
      <c r="W934" s="21">
        <f>Clean_Data[[#This Row],[Revenue_EUR]]/Clean_Data[[#This Row],[Marketing_Spend_EUR]]</f>
        <v>52.997838997891158</v>
      </c>
    </row>
    <row r="935" spans="1:23">
      <c r="A935" s="17">
        <v>45261</v>
      </c>
      <c r="B935">
        <v>2023</v>
      </c>
      <c r="C935" s="16" t="s">
        <v>103</v>
      </c>
      <c r="D935" s="16" t="s">
        <v>75</v>
      </c>
      <c r="E935" s="16" t="s">
        <v>76</v>
      </c>
      <c r="F935" s="16" t="s">
        <v>83</v>
      </c>
      <c r="G935" s="16" t="s">
        <v>79</v>
      </c>
      <c r="H935">
        <v>59912.31</v>
      </c>
      <c r="I935">
        <v>58215.9</v>
      </c>
      <c r="J935">
        <v>342</v>
      </c>
      <c r="K935">
        <v>331</v>
      </c>
      <c r="L935">
        <v>33228.9</v>
      </c>
      <c r="M935">
        <v>1394.61</v>
      </c>
      <c r="N935">
        <v>452717.42</v>
      </c>
      <c r="O935">
        <v>2716</v>
      </c>
      <c r="P935">
        <v>3</v>
      </c>
      <c r="Q935">
        <v>5</v>
      </c>
      <c r="R935" s="25">
        <f>Clean_Data[[#This Row],[Revenue_EUR]]/Clean_Data[[#This Row],[Units_Sold]]</f>
        <v>175.18219298245614</v>
      </c>
      <c r="S935" s="19">
        <f>Clean_Data[[#This Row],[Gross_Profit_EUR]]/Clean_Data[[#This Row],[Revenue_EUR]]</f>
        <v>0.55462558529290562</v>
      </c>
      <c r="T935" s="19">
        <f>Clean_Data[[#This Row],[Revenue_EUR]]/Clean_Data[[#This Row],[Revenue_Target_EUR]]</f>
        <v>1.0291399772227174</v>
      </c>
      <c r="U935" s="19">
        <f>Clean_Data[[#This Row],[Revenue_EUR]]/Clean_Data[[#This Row],[Market_Revenue_EUR]]</f>
        <v>0.13233930781810871</v>
      </c>
      <c r="V935" s="19">
        <f>Clean_Data[[#This Row],[Returns_Units]]/Clean_Data[[#This Row],[Units_Sold]]</f>
        <v>1.4619883040935672E-2</v>
      </c>
      <c r="W935" s="21">
        <f>Clean_Data[[#This Row],[Revenue_EUR]]/Clean_Data[[#This Row],[Marketing_Spend_EUR]]</f>
        <v>42.959902768515931</v>
      </c>
    </row>
    <row r="936" spans="1:23">
      <c r="A936" s="17">
        <v>45261</v>
      </c>
      <c r="B936">
        <v>2023</v>
      </c>
      <c r="C936" s="16" t="s">
        <v>103</v>
      </c>
      <c r="D936" s="16" t="s">
        <v>75</v>
      </c>
      <c r="E936" s="16" t="s">
        <v>76</v>
      </c>
      <c r="F936" s="16" t="s">
        <v>83</v>
      </c>
      <c r="G936" s="16" t="s">
        <v>80</v>
      </c>
      <c r="H936">
        <v>15863.82</v>
      </c>
      <c r="I936">
        <v>14991.37</v>
      </c>
      <c r="J936">
        <v>113</v>
      </c>
      <c r="K936">
        <v>107</v>
      </c>
      <c r="L936">
        <v>9144.36</v>
      </c>
      <c r="M936">
        <v>891.48</v>
      </c>
      <c r="N936">
        <v>146767.54</v>
      </c>
      <c r="O936">
        <v>1127</v>
      </c>
      <c r="P936">
        <v>1</v>
      </c>
      <c r="Q936">
        <v>3</v>
      </c>
      <c r="R936" s="25">
        <f>Clean_Data[[#This Row],[Revenue_EUR]]/Clean_Data[[#This Row],[Units_Sold]]</f>
        <v>140.38778761061945</v>
      </c>
      <c r="S936" s="19">
        <f>Clean_Data[[#This Row],[Gross_Profit_EUR]]/Clean_Data[[#This Row],[Revenue_EUR]]</f>
        <v>0.57642862816143914</v>
      </c>
      <c r="T936" s="19">
        <f>Clean_Data[[#This Row],[Revenue_EUR]]/Clean_Data[[#This Row],[Revenue_Target_EUR]]</f>
        <v>1.0581968159014152</v>
      </c>
      <c r="U936" s="19">
        <f>Clean_Data[[#This Row],[Revenue_EUR]]/Clean_Data[[#This Row],[Market_Revenue_EUR]]</f>
        <v>0.10808806906486269</v>
      </c>
      <c r="V936" s="19">
        <f>Clean_Data[[#This Row],[Returns_Units]]/Clean_Data[[#This Row],[Units_Sold]]</f>
        <v>2.6548672566371681E-2</v>
      </c>
      <c r="W936" s="21">
        <f>Clean_Data[[#This Row],[Revenue_EUR]]/Clean_Data[[#This Row],[Marketing_Spend_EUR]]</f>
        <v>17.79492529277157</v>
      </c>
    </row>
    <row r="937" spans="1:23">
      <c r="A937" s="17">
        <v>45261</v>
      </c>
      <c r="B937">
        <v>2023</v>
      </c>
      <c r="C937" s="16" t="s">
        <v>103</v>
      </c>
      <c r="D937" s="16" t="s">
        <v>75</v>
      </c>
      <c r="E937" s="16" t="s">
        <v>76</v>
      </c>
      <c r="F937" s="16" t="s">
        <v>83</v>
      </c>
      <c r="G937" s="16" t="s">
        <v>81</v>
      </c>
      <c r="H937">
        <v>26132.3</v>
      </c>
      <c r="I937">
        <v>25173.040000000001</v>
      </c>
      <c r="J937">
        <v>227</v>
      </c>
      <c r="K937">
        <v>218</v>
      </c>
      <c r="L937">
        <v>13980.68</v>
      </c>
      <c r="M937">
        <v>843.77</v>
      </c>
      <c r="N937">
        <v>208296.16</v>
      </c>
      <c r="O937">
        <v>1967</v>
      </c>
      <c r="P937">
        <v>1</v>
      </c>
      <c r="Q937">
        <v>7</v>
      </c>
      <c r="R937" s="25">
        <f>Clean_Data[[#This Row],[Revenue_EUR]]/Clean_Data[[#This Row],[Units_Sold]]</f>
        <v>115.12026431718061</v>
      </c>
      <c r="S937" s="19">
        <f>Clean_Data[[#This Row],[Gross_Profit_EUR]]/Clean_Data[[#This Row],[Revenue_EUR]]</f>
        <v>0.53499615418466806</v>
      </c>
      <c r="T937" s="19">
        <f>Clean_Data[[#This Row],[Revenue_EUR]]/Clean_Data[[#This Row],[Revenue_Target_EUR]]</f>
        <v>1.0381066410731481</v>
      </c>
      <c r="U937" s="19">
        <f>Clean_Data[[#This Row],[Revenue_EUR]]/Clean_Data[[#This Row],[Market_Revenue_EUR]]</f>
        <v>0.1254574256193681</v>
      </c>
      <c r="V937" s="19">
        <f>Clean_Data[[#This Row],[Returns_Units]]/Clean_Data[[#This Row],[Units_Sold]]</f>
        <v>3.0837004405286344E-2</v>
      </c>
      <c r="W937" s="21">
        <f>Clean_Data[[#This Row],[Revenue_EUR]]/Clean_Data[[#This Row],[Marketing_Spend_EUR]]</f>
        <v>30.970880690235489</v>
      </c>
    </row>
    <row r="938" spans="1:23">
      <c r="A938" s="17">
        <v>45261</v>
      </c>
      <c r="B938">
        <v>2023</v>
      </c>
      <c r="C938" s="16" t="s">
        <v>103</v>
      </c>
      <c r="D938" s="16" t="s">
        <v>84</v>
      </c>
      <c r="E938" s="16" t="s">
        <v>85</v>
      </c>
      <c r="F938" s="16" t="s">
        <v>77</v>
      </c>
      <c r="G938" s="16" t="s">
        <v>78</v>
      </c>
      <c r="H938">
        <v>550649.64</v>
      </c>
      <c r="I938">
        <v>602765.5</v>
      </c>
      <c r="J938">
        <v>7648</v>
      </c>
      <c r="K938">
        <v>8490</v>
      </c>
      <c r="L938">
        <v>305343.48</v>
      </c>
      <c r="M938">
        <v>10367.540000000001</v>
      </c>
      <c r="N938">
        <v>4596295.4400000004</v>
      </c>
      <c r="O938">
        <v>68245</v>
      </c>
      <c r="P938">
        <v>21</v>
      </c>
      <c r="Q938">
        <v>141</v>
      </c>
      <c r="R938" s="25">
        <f>Clean_Data[[#This Row],[Revenue_EUR]]/Clean_Data[[#This Row],[Units_Sold]]</f>
        <v>71.999168410041847</v>
      </c>
      <c r="S938" s="19">
        <f>Clean_Data[[#This Row],[Gross_Profit_EUR]]/Clean_Data[[#This Row],[Revenue_EUR]]</f>
        <v>0.55451499069353782</v>
      </c>
      <c r="T938" s="19">
        <f>Clean_Data[[#This Row],[Revenue_EUR]]/Clean_Data[[#This Row],[Revenue_Target_EUR]]</f>
        <v>0.91353874765559739</v>
      </c>
      <c r="U938" s="19">
        <f>Clean_Data[[#This Row],[Revenue_EUR]]/Clean_Data[[#This Row],[Market_Revenue_EUR]]</f>
        <v>0.11980292546207603</v>
      </c>
      <c r="V938" s="19">
        <f>Clean_Data[[#This Row],[Returns_Units]]/Clean_Data[[#This Row],[Units_Sold]]</f>
        <v>1.8436192468619248E-2</v>
      </c>
      <c r="W938" s="21">
        <f>Clean_Data[[#This Row],[Revenue_EUR]]/Clean_Data[[#This Row],[Marketing_Spend_EUR]]</f>
        <v>53.112854158267048</v>
      </c>
    </row>
    <row r="939" spans="1:23">
      <c r="A939" s="17">
        <v>45261</v>
      </c>
      <c r="B939">
        <v>2023</v>
      </c>
      <c r="C939" s="16" t="s">
        <v>103</v>
      </c>
      <c r="D939" s="16" t="s">
        <v>84</v>
      </c>
      <c r="E939" s="16" t="s">
        <v>85</v>
      </c>
      <c r="F939" s="16" t="s">
        <v>77</v>
      </c>
      <c r="G939" s="16" t="s">
        <v>79</v>
      </c>
      <c r="H939">
        <v>578915.72</v>
      </c>
      <c r="I939">
        <v>603184.31000000006</v>
      </c>
      <c r="J939">
        <v>3308</v>
      </c>
      <c r="K939">
        <v>3433</v>
      </c>
      <c r="L939">
        <v>384564.65</v>
      </c>
      <c r="M939">
        <v>14252.86</v>
      </c>
      <c r="N939">
        <v>3664203.03</v>
      </c>
      <c r="O939">
        <v>21370</v>
      </c>
      <c r="P939">
        <v>27</v>
      </c>
      <c r="Q939">
        <v>50</v>
      </c>
      <c r="R939" s="25">
        <f>Clean_Data[[#This Row],[Revenue_EUR]]/Clean_Data[[#This Row],[Units_Sold]]</f>
        <v>175.00475211608222</v>
      </c>
      <c r="S939" s="19">
        <f>Clean_Data[[#This Row],[Gross_Profit_EUR]]/Clean_Data[[#This Row],[Revenue_EUR]]</f>
        <v>0.66428434522386093</v>
      </c>
      <c r="T939" s="19">
        <f>Clean_Data[[#This Row],[Revenue_EUR]]/Clean_Data[[#This Row],[Revenue_Target_EUR]]</f>
        <v>0.95976587985188133</v>
      </c>
      <c r="U939" s="19">
        <f>Clean_Data[[#This Row],[Revenue_EUR]]/Clean_Data[[#This Row],[Market_Revenue_EUR]]</f>
        <v>0.15799226059807062</v>
      </c>
      <c r="V939" s="19">
        <f>Clean_Data[[#This Row],[Returns_Units]]/Clean_Data[[#This Row],[Units_Sold]]</f>
        <v>1.5114873035066506E-2</v>
      </c>
      <c r="W939" s="21">
        <f>Clean_Data[[#This Row],[Revenue_EUR]]/Clean_Data[[#This Row],[Marketing_Spend_EUR]]</f>
        <v>40.617512555374844</v>
      </c>
    </row>
    <row r="940" spans="1:23">
      <c r="A940" s="17">
        <v>45261</v>
      </c>
      <c r="B940">
        <v>2023</v>
      </c>
      <c r="C940" s="16" t="s">
        <v>103</v>
      </c>
      <c r="D940" s="16" t="s">
        <v>84</v>
      </c>
      <c r="E940" s="16" t="s">
        <v>85</v>
      </c>
      <c r="F940" s="16" t="s">
        <v>77</v>
      </c>
      <c r="G940" s="16" t="s">
        <v>80</v>
      </c>
      <c r="H940">
        <v>132983.42000000001</v>
      </c>
      <c r="I940">
        <v>130613.33</v>
      </c>
      <c r="J940">
        <v>950</v>
      </c>
      <c r="K940">
        <v>934</v>
      </c>
      <c r="L940">
        <v>91020.96</v>
      </c>
      <c r="M940">
        <v>7484.19</v>
      </c>
      <c r="N940">
        <v>1145492.6000000001</v>
      </c>
      <c r="O940">
        <v>8568</v>
      </c>
      <c r="P940">
        <v>7</v>
      </c>
      <c r="Q940">
        <v>17</v>
      </c>
      <c r="R940" s="25">
        <f>Clean_Data[[#This Row],[Revenue_EUR]]/Clean_Data[[#This Row],[Units_Sold]]</f>
        <v>139.98254736842105</v>
      </c>
      <c r="S940" s="19">
        <f>Clean_Data[[#This Row],[Gross_Profit_EUR]]/Clean_Data[[#This Row],[Revenue_EUR]]</f>
        <v>0.68445344539943398</v>
      </c>
      <c r="T940" s="19">
        <f>Clean_Data[[#This Row],[Revenue_EUR]]/Clean_Data[[#This Row],[Revenue_Target_EUR]]</f>
        <v>1.0181458508101739</v>
      </c>
      <c r="U940" s="19">
        <f>Clean_Data[[#This Row],[Revenue_EUR]]/Clean_Data[[#This Row],[Market_Revenue_EUR]]</f>
        <v>0.11609277964781266</v>
      </c>
      <c r="V940" s="19">
        <f>Clean_Data[[#This Row],[Returns_Units]]/Clean_Data[[#This Row],[Units_Sold]]</f>
        <v>1.7894736842105262E-2</v>
      </c>
      <c r="W940" s="21">
        <f>Clean_Data[[#This Row],[Revenue_EUR]]/Clean_Data[[#This Row],[Marketing_Spend_EUR]]</f>
        <v>17.768578830842085</v>
      </c>
    </row>
    <row r="941" spans="1:23">
      <c r="A941" s="17">
        <v>45261</v>
      </c>
      <c r="B941">
        <v>2023</v>
      </c>
      <c r="C941" s="16" t="s">
        <v>103</v>
      </c>
      <c r="D941" s="16" t="s">
        <v>84</v>
      </c>
      <c r="E941" s="16" t="s">
        <v>85</v>
      </c>
      <c r="F941" s="16" t="s">
        <v>77</v>
      </c>
      <c r="G941" s="16" t="s">
        <v>81</v>
      </c>
      <c r="H941">
        <v>228507.47</v>
      </c>
      <c r="I941">
        <v>233258.38</v>
      </c>
      <c r="J941">
        <v>1987</v>
      </c>
      <c r="K941">
        <v>1992</v>
      </c>
      <c r="L941">
        <v>144517.32</v>
      </c>
      <c r="M941">
        <v>7298.57</v>
      </c>
      <c r="N941">
        <v>1632400.24</v>
      </c>
      <c r="O941">
        <v>14537</v>
      </c>
      <c r="P941">
        <v>11</v>
      </c>
      <c r="Q941">
        <v>33</v>
      </c>
      <c r="R941" s="25">
        <f>Clean_Data[[#This Row],[Revenue_EUR]]/Clean_Data[[#This Row],[Units_Sold]]</f>
        <v>115.00124308002013</v>
      </c>
      <c r="S941" s="19">
        <f>Clean_Data[[#This Row],[Gross_Profit_EUR]]/Clean_Data[[#This Row],[Revenue_EUR]]</f>
        <v>0.63244024363842466</v>
      </c>
      <c r="T941" s="19">
        <f>Clean_Data[[#This Row],[Revenue_EUR]]/Clean_Data[[#This Row],[Revenue_Target_EUR]]</f>
        <v>0.97963241449246108</v>
      </c>
      <c r="U941" s="19">
        <f>Clean_Data[[#This Row],[Revenue_EUR]]/Clean_Data[[#This Row],[Market_Revenue_EUR]]</f>
        <v>0.13998250208539542</v>
      </c>
      <c r="V941" s="19">
        <f>Clean_Data[[#This Row],[Returns_Units]]/Clean_Data[[#This Row],[Units_Sold]]</f>
        <v>1.660795168595873E-2</v>
      </c>
      <c r="W941" s="21">
        <f>Clean_Data[[#This Row],[Revenue_EUR]]/Clean_Data[[#This Row],[Marketing_Spend_EUR]]</f>
        <v>31.308526190746957</v>
      </c>
    </row>
    <row r="942" spans="1:23">
      <c r="A942" s="17">
        <v>45261</v>
      </c>
      <c r="B942">
        <v>2023</v>
      </c>
      <c r="C942" s="16" t="s">
        <v>103</v>
      </c>
      <c r="D942" s="16" t="s">
        <v>84</v>
      </c>
      <c r="E942" s="16" t="s">
        <v>85</v>
      </c>
      <c r="F942" s="16" t="s">
        <v>82</v>
      </c>
      <c r="G942" s="16" t="s">
        <v>78</v>
      </c>
      <c r="H942">
        <v>566469.25</v>
      </c>
      <c r="I942">
        <v>599913.76</v>
      </c>
      <c r="J942">
        <v>7868</v>
      </c>
      <c r="K942">
        <v>8200</v>
      </c>
      <c r="L942">
        <v>296925.93</v>
      </c>
      <c r="M942">
        <v>9635.7800000000007</v>
      </c>
      <c r="N942">
        <v>4513706.4000000004</v>
      </c>
      <c r="O942">
        <v>67974</v>
      </c>
      <c r="P942">
        <v>27</v>
      </c>
      <c r="Q942">
        <v>168</v>
      </c>
      <c r="R942" s="25">
        <f>Clean_Data[[#This Row],[Revenue_EUR]]/Clean_Data[[#This Row],[Units_Sold]]</f>
        <v>71.996600152516521</v>
      </c>
      <c r="S942" s="19">
        <f>Clean_Data[[#This Row],[Gross_Profit_EUR]]/Clean_Data[[#This Row],[Revenue_EUR]]</f>
        <v>0.52416954671414207</v>
      </c>
      <c r="T942" s="19">
        <f>Clean_Data[[#This Row],[Revenue_EUR]]/Clean_Data[[#This Row],[Revenue_Target_EUR]]</f>
        <v>0.94425113703009578</v>
      </c>
      <c r="U942" s="19">
        <f>Clean_Data[[#This Row],[Revenue_EUR]]/Clean_Data[[#This Row],[Market_Revenue_EUR]]</f>
        <v>0.12549979989837176</v>
      </c>
      <c r="V942" s="19">
        <f>Clean_Data[[#This Row],[Returns_Units]]/Clean_Data[[#This Row],[Units_Sold]]</f>
        <v>2.1352313167259787E-2</v>
      </c>
      <c r="W942" s="21">
        <f>Clean_Data[[#This Row],[Revenue_EUR]]/Clean_Data[[#This Row],[Marketing_Spend_EUR]]</f>
        <v>58.788105373929248</v>
      </c>
    </row>
    <row r="943" spans="1:23">
      <c r="A943" s="17">
        <v>45261</v>
      </c>
      <c r="B943">
        <v>2023</v>
      </c>
      <c r="C943" s="16" t="s">
        <v>103</v>
      </c>
      <c r="D943" s="16" t="s">
        <v>84</v>
      </c>
      <c r="E943" s="16" t="s">
        <v>85</v>
      </c>
      <c r="F943" s="16" t="s">
        <v>82</v>
      </c>
      <c r="G943" s="16" t="s">
        <v>79</v>
      </c>
      <c r="H943">
        <v>491205.42</v>
      </c>
      <c r="I943">
        <v>516745.65</v>
      </c>
      <c r="J943">
        <v>2807</v>
      </c>
      <c r="K943">
        <v>2978</v>
      </c>
      <c r="L943">
        <v>296692.7</v>
      </c>
      <c r="M943">
        <v>13297.04</v>
      </c>
      <c r="N943">
        <v>3463819.46</v>
      </c>
      <c r="O943">
        <v>21753</v>
      </c>
      <c r="P943">
        <v>26</v>
      </c>
      <c r="Q943">
        <v>27</v>
      </c>
      <c r="R943" s="25">
        <f>Clean_Data[[#This Row],[Revenue_EUR]]/Clean_Data[[#This Row],[Units_Sold]]</f>
        <v>174.99302458140363</v>
      </c>
      <c r="S943" s="19">
        <f>Clean_Data[[#This Row],[Gross_Profit_EUR]]/Clean_Data[[#This Row],[Revenue_EUR]]</f>
        <v>0.60400941829998545</v>
      </c>
      <c r="T943" s="19">
        <f>Clean_Data[[#This Row],[Revenue_EUR]]/Clean_Data[[#This Row],[Revenue_Target_EUR]]</f>
        <v>0.95057485244433104</v>
      </c>
      <c r="U943" s="19">
        <f>Clean_Data[[#This Row],[Revenue_EUR]]/Clean_Data[[#This Row],[Market_Revenue_EUR]]</f>
        <v>0.14181034135075851</v>
      </c>
      <c r="V943" s="19">
        <f>Clean_Data[[#This Row],[Returns_Units]]/Clean_Data[[#This Row],[Units_Sold]]</f>
        <v>9.6188101175632354E-3</v>
      </c>
      <c r="W943" s="21">
        <f>Clean_Data[[#This Row],[Revenue_EUR]]/Clean_Data[[#This Row],[Marketing_Spend_EUR]]</f>
        <v>36.940959792555333</v>
      </c>
    </row>
    <row r="944" spans="1:23">
      <c r="A944" s="17">
        <v>45261</v>
      </c>
      <c r="B944">
        <v>2023</v>
      </c>
      <c r="C944" s="16" t="s">
        <v>103</v>
      </c>
      <c r="D944" s="16" t="s">
        <v>84</v>
      </c>
      <c r="E944" s="16" t="s">
        <v>85</v>
      </c>
      <c r="F944" s="16" t="s">
        <v>82</v>
      </c>
      <c r="G944" s="16" t="s">
        <v>80</v>
      </c>
      <c r="H944">
        <v>108701.65</v>
      </c>
      <c r="I944">
        <v>106882.76</v>
      </c>
      <c r="J944">
        <v>776</v>
      </c>
      <c r="K944">
        <v>752</v>
      </c>
      <c r="L944">
        <v>70087.73</v>
      </c>
      <c r="M944">
        <v>6060.91</v>
      </c>
      <c r="N944">
        <v>1042388.37</v>
      </c>
      <c r="O944">
        <v>7735</v>
      </c>
      <c r="P944">
        <v>6</v>
      </c>
      <c r="Q944">
        <v>13</v>
      </c>
      <c r="R944" s="25">
        <f>Clean_Data[[#This Row],[Revenue_EUR]]/Clean_Data[[#This Row],[Units_Sold]]</f>
        <v>140.07944587628864</v>
      </c>
      <c r="S944" s="19">
        <f>Clean_Data[[#This Row],[Gross_Profit_EUR]]/Clean_Data[[#This Row],[Revenue_EUR]]</f>
        <v>0.64477153750656035</v>
      </c>
      <c r="T944" s="19">
        <f>Clean_Data[[#This Row],[Revenue_EUR]]/Clean_Data[[#This Row],[Revenue_Target_EUR]]</f>
        <v>1.0170176181827639</v>
      </c>
      <c r="U944" s="19">
        <f>Clean_Data[[#This Row],[Revenue_EUR]]/Clean_Data[[#This Row],[Market_Revenue_EUR]]</f>
        <v>0.10428133422094876</v>
      </c>
      <c r="V944" s="19">
        <f>Clean_Data[[#This Row],[Returns_Units]]/Clean_Data[[#This Row],[Units_Sold]]</f>
        <v>1.6752577319587628E-2</v>
      </c>
      <c r="W944" s="21">
        <f>Clean_Data[[#This Row],[Revenue_EUR]]/Clean_Data[[#This Row],[Marketing_Spend_EUR]]</f>
        <v>17.934872816128269</v>
      </c>
    </row>
    <row r="945" spans="1:23">
      <c r="A945" s="17">
        <v>45261</v>
      </c>
      <c r="B945">
        <v>2023</v>
      </c>
      <c r="C945" s="16" t="s">
        <v>103</v>
      </c>
      <c r="D945" s="16" t="s">
        <v>84</v>
      </c>
      <c r="E945" s="16" t="s">
        <v>85</v>
      </c>
      <c r="F945" s="16" t="s">
        <v>82</v>
      </c>
      <c r="G945" s="16" t="s">
        <v>81</v>
      </c>
      <c r="H945">
        <v>197506.18</v>
      </c>
      <c r="I945">
        <v>198775.06</v>
      </c>
      <c r="J945">
        <v>1717</v>
      </c>
      <c r="K945">
        <v>1722</v>
      </c>
      <c r="L945">
        <v>115354.65</v>
      </c>
      <c r="M945">
        <v>5911.28</v>
      </c>
      <c r="N945">
        <v>1530753.49</v>
      </c>
      <c r="O945">
        <v>15117</v>
      </c>
      <c r="P945">
        <v>9</v>
      </c>
      <c r="Q945">
        <v>22</v>
      </c>
      <c r="R945" s="25">
        <f>Clean_Data[[#This Row],[Revenue_EUR]]/Clean_Data[[#This Row],[Units_Sold]]</f>
        <v>115.02980780430984</v>
      </c>
      <c r="S945" s="19">
        <f>Clean_Data[[#This Row],[Gross_Profit_EUR]]/Clean_Data[[#This Row],[Revenue_EUR]]</f>
        <v>0.58405590144065367</v>
      </c>
      <c r="T945" s="19">
        <f>Clean_Data[[#This Row],[Revenue_EUR]]/Clean_Data[[#This Row],[Revenue_Target_EUR]]</f>
        <v>0.99361650299589899</v>
      </c>
      <c r="U945" s="19">
        <f>Clean_Data[[#This Row],[Revenue_EUR]]/Clean_Data[[#This Row],[Market_Revenue_EUR]]</f>
        <v>0.12902546444627083</v>
      </c>
      <c r="V945" s="19">
        <f>Clean_Data[[#This Row],[Returns_Units]]/Clean_Data[[#This Row],[Units_Sold]]</f>
        <v>1.28130460104834E-2</v>
      </c>
      <c r="W945" s="21">
        <f>Clean_Data[[#This Row],[Revenue_EUR]]/Clean_Data[[#This Row],[Marketing_Spend_EUR]]</f>
        <v>33.41174500277436</v>
      </c>
    </row>
    <row r="946" spans="1:23">
      <c r="A946" s="17">
        <v>45261</v>
      </c>
      <c r="B946">
        <v>2023</v>
      </c>
      <c r="C946" s="16" t="s">
        <v>103</v>
      </c>
      <c r="D946" s="16" t="s">
        <v>84</v>
      </c>
      <c r="E946" s="16" t="s">
        <v>85</v>
      </c>
      <c r="F946" s="16" t="s">
        <v>83</v>
      </c>
      <c r="G946" s="16" t="s">
        <v>78</v>
      </c>
      <c r="H946">
        <v>40008.720000000001</v>
      </c>
      <c r="I946">
        <v>41787.68</v>
      </c>
      <c r="J946">
        <v>556</v>
      </c>
      <c r="K946">
        <v>576</v>
      </c>
      <c r="L946">
        <v>18929.169999999998</v>
      </c>
      <c r="M946">
        <v>662.74</v>
      </c>
      <c r="N946">
        <v>481185.87</v>
      </c>
      <c r="O946">
        <v>7489</v>
      </c>
      <c r="P946">
        <v>2</v>
      </c>
      <c r="Q946">
        <v>9</v>
      </c>
      <c r="R946" s="25">
        <f>Clean_Data[[#This Row],[Revenue_EUR]]/Clean_Data[[#This Row],[Units_Sold]]</f>
        <v>71.958129496402876</v>
      </c>
      <c r="S946" s="19">
        <f>Clean_Data[[#This Row],[Gross_Profit_EUR]]/Clean_Data[[#This Row],[Revenue_EUR]]</f>
        <v>0.47312610850834513</v>
      </c>
      <c r="T946" s="19">
        <f>Clean_Data[[#This Row],[Revenue_EUR]]/Clean_Data[[#This Row],[Revenue_Target_EUR]]</f>
        <v>0.95742860096564353</v>
      </c>
      <c r="U946" s="19">
        <f>Clean_Data[[#This Row],[Revenue_EUR]]/Clean_Data[[#This Row],[Market_Revenue_EUR]]</f>
        <v>8.3146082406783894E-2</v>
      </c>
      <c r="V946" s="19">
        <f>Clean_Data[[#This Row],[Returns_Units]]/Clean_Data[[#This Row],[Units_Sold]]</f>
        <v>1.618705035971223E-2</v>
      </c>
      <c r="W946" s="21">
        <f>Clean_Data[[#This Row],[Revenue_EUR]]/Clean_Data[[#This Row],[Marketing_Spend_EUR]]</f>
        <v>60.368651356489728</v>
      </c>
    </row>
    <row r="947" spans="1:23">
      <c r="A947" s="17">
        <v>45261</v>
      </c>
      <c r="B947">
        <v>2023</v>
      </c>
      <c r="C947" s="16" t="s">
        <v>103</v>
      </c>
      <c r="D947" s="16" t="s">
        <v>84</v>
      </c>
      <c r="E947" s="16" t="s">
        <v>85</v>
      </c>
      <c r="F947" s="16" t="s">
        <v>83</v>
      </c>
      <c r="G947" s="16" t="s">
        <v>79</v>
      </c>
      <c r="H947">
        <v>36404.67</v>
      </c>
      <c r="I947">
        <v>37403.26</v>
      </c>
      <c r="J947">
        <v>208</v>
      </c>
      <c r="K947">
        <v>217</v>
      </c>
      <c r="L947">
        <v>20277.59</v>
      </c>
      <c r="M947">
        <v>860.26</v>
      </c>
      <c r="N947">
        <v>366260.79</v>
      </c>
      <c r="O947">
        <v>2178</v>
      </c>
      <c r="P947">
        <v>2</v>
      </c>
      <c r="Q947">
        <v>3</v>
      </c>
      <c r="R947" s="25">
        <f>Clean_Data[[#This Row],[Revenue_EUR]]/Clean_Data[[#This Row],[Units_Sold]]</f>
        <v>175.02245192307691</v>
      </c>
      <c r="S947" s="19">
        <f>Clean_Data[[#This Row],[Gross_Profit_EUR]]/Clean_Data[[#This Row],[Revenue_EUR]]</f>
        <v>0.55700518642251118</v>
      </c>
      <c r="T947" s="19">
        <f>Clean_Data[[#This Row],[Revenue_EUR]]/Clean_Data[[#This Row],[Revenue_Target_EUR]]</f>
        <v>0.97330205976698281</v>
      </c>
      <c r="U947" s="19">
        <f>Clean_Data[[#This Row],[Revenue_EUR]]/Clean_Data[[#This Row],[Market_Revenue_EUR]]</f>
        <v>9.9395488116541225E-2</v>
      </c>
      <c r="V947" s="19">
        <f>Clean_Data[[#This Row],[Returns_Units]]/Clean_Data[[#This Row],[Units_Sold]]</f>
        <v>1.4423076923076924E-2</v>
      </c>
      <c r="W947" s="21">
        <f>Clean_Data[[#This Row],[Revenue_EUR]]/Clean_Data[[#This Row],[Marketing_Spend_EUR]]</f>
        <v>42.318217748122656</v>
      </c>
    </row>
    <row r="948" spans="1:23">
      <c r="A948" s="17">
        <v>45261</v>
      </c>
      <c r="B948">
        <v>2023</v>
      </c>
      <c r="C948" s="16" t="s">
        <v>103</v>
      </c>
      <c r="D948" s="16" t="s">
        <v>84</v>
      </c>
      <c r="E948" s="16" t="s">
        <v>85</v>
      </c>
      <c r="F948" s="16" t="s">
        <v>83</v>
      </c>
      <c r="G948" s="16" t="s">
        <v>80</v>
      </c>
      <c r="H948">
        <v>8307</v>
      </c>
      <c r="I948">
        <v>8300.4</v>
      </c>
      <c r="J948">
        <v>59</v>
      </c>
      <c r="K948">
        <v>59</v>
      </c>
      <c r="L948">
        <v>4873.83</v>
      </c>
      <c r="M948">
        <v>425.98</v>
      </c>
      <c r="N948">
        <v>107622.08</v>
      </c>
      <c r="O948">
        <v>854</v>
      </c>
      <c r="P948">
        <v>0</v>
      </c>
      <c r="Q948">
        <v>2</v>
      </c>
      <c r="R948" s="25">
        <f>Clean_Data[[#This Row],[Revenue_EUR]]/Clean_Data[[#This Row],[Units_Sold]]</f>
        <v>140.79661016949152</v>
      </c>
      <c r="S948" s="19">
        <f>Clean_Data[[#This Row],[Gross_Profit_EUR]]/Clean_Data[[#This Row],[Revenue_EUR]]</f>
        <v>0.58671361502347419</v>
      </c>
      <c r="T948" s="19">
        <f>Clean_Data[[#This Row],[Revenue_EUR]]/Clean_Data[[#This Row],[Revenue_Target_EUR]]</f>
        <v>1.0007951424027759</v>
      </c>
      <c r="U948" s="19">
        <f>Clean_Data[[#This Row],[Revenue_EUR]]/Clean_Data[[#This Row],[Market_Revenue_EUR]]</f>
        <v>7.7186763162354788E-2</v>
      </c>
      <c r="V948" s="19">
        <f>Clean_Data[[#This Row],[Returns_Units]]/Clean_Data[[#This Row],[Units_Sold]]</f>
        <v>3.3898305084745763E-2</v>
      </c>
      <c r="W948" s="21">
        <f>Clean_Data[[#This Row],[Revenue_EUR]]/Clean_Data[[#This Row],[Marketing_Spend_EUR]]</f>
        <v>19.500915535940653</v>
      </c>
    </row>
    <row r="949" spans="1:23">
      <c r="A949" s="17">
        <v>45261</v>
      </c>
      <c r="B949">
        <v>2023</v>
      </c>
      <c r="C949" s="16" t="s">
        <v>103</v>
      </c>
      <c r="D949" s="16" t="s">
        <v>84</v>
      </c>
      <c r="E949" s="16" t="s">
        <v>85</v>
      </c>
      <c r="F949" s="16" t="s">
        <v>83</v>
      </c>
      <c r="G949" s="16" t="s">
        <v>81</v>
      </c>
      <c r="H949">
        <v>14327.65</v>
      </c>
      <c r="I949">
        <v>15484.09</v>
      </c>
      <c r="J949">
        <v>125</v>
      </c>
      <c r="K949">
        <v>134</v>
      </c>
      <c r="L949">
        <v>7541.07</v>
      </c>
      <c r="M949">
        <v>450.8</v>
      </c>
      <c r="N949">
        <v>162511.31</v>
      </c>
      <c r="O949">
        <v>1493</v>
      </c>
      <c r="P949">
        <v>1</v>
      </c>
      <c r="Q949">
        <v>3</v>
      </c>
      <c r="R949" s="25">
        <f>Clean_Data[[#This Row],[Revenue_EUR]]/Clean_Data[[#This Row],[Units_Sold]]</f>
        <v>114.6212</v>
      </c>
      <c r="S949" s="19">
        <f>Clean_Data[[#This Row],[Gross_Profit_EUR]]/Clean_Data[[#This Row],[Revenue_EUR]]</f>
        <v>0.52632985869978677</v>
      </c>
      <c r="T949" s="19">
        <f>Clean_Data[[#This Row],[Revenue_EUR]]/Clean_Data[[#This Row],[Revenue_Target_EUR]]</f>
        <v>0.9253143064913727</v>
      </c>
      <c r="U949" s="19">
        <f>Clean_Data[[#This Row],[Revenue_EUR]]/Clean_Data[[#This Row],[Market_Revenue_EUR]]</f>
        <v>8.8164017630526767E-2</v>
      </c>
      <c r="V949" s="19">
        <f>Clean_Data[[#This Row],[Returns_Units]]/Clean_Data[[#This Row],[Units_Sold]]</f>
        <v>2.4E-2</v>
      </c>
      <c r="W949" s="21">
        <f>Clean_Data[[#This Row],[Revenue_EUR]]/Clean_Data[[#This Row],[Marketing_Spend_EUR]]</f>
        <v>31.782719609582962</v>
      </c>
    </row>
    <row r="950" spans="1:23">
      <c r="A950" s="17">
        <v>45261</v>
      </c>
      <c r="B950">
        <v>2023</v>
      </c>
      <c r="C950" s="16" t="s">
        <v>103</v>
      </c>
      <c r="D950" s="16" t="s">
        <v>86</v>
      </c>
      <c r="E950" s="16" t="s">
        <v>87</v>
      </c>
      <c r="F950" s="16" t="s">
        <v>77</v>
      </c>
      <c r="G950" s="16" t="s">
        <v>78</v>
      </c>
      <c r="H950">
        <v>386386.82</v>
      </c>
      <c r="I950">
        <v>402243.39</v>
      </c>
      <c r="J950">
        <v>5366</v>
      </c>
      <c r="K950">
        <v>5478</v>
      </c>
      <c r="L950">
        <v>217321.14</v>
      </c>
      <c r="M950">
        <v>7372.01</v>
      </c>
      <c r="N950">
        <v>3538143.5</v>
      </c>
      <c r="O950">
        <v>52829</v>
      </c>
      <c r="P950">
        <v>20</v>
      </c>
      <c r="Q950">
        <v>109</v>
      </c>
      <c r="R950" s="25">
        <f>Clean_Data[[#This Row],[Revenue_EUR]]/Clean_Data[[#This Row],[Units_Sold]]</f>
        <v>72.006489004845321</v>
      </c>
      <c r="S950" s="19">
        <f>Clean_Data[[#This Row],[Gross_Profit_EUR]]/Clean_Data[[#This Row],[Revenue_EUR]]</f>
        <v>0.56244449538936137</v>
      </c>
      <c r="T950" s="19">
        <f>Clean_Data[[#This Row],[Revenue_EUR]]/Clean_Data[[#This Row],[Revenue_Target_EUR]]</f>
        <v>0.96057966297469799</v>
      </c>
      <c r="U950" s="19">
        <f>Clean_Data[[#This Row],[Revenue_EUR]]/Clean_Data[[#This Row],[Market_Revenue_EUR]]</f>
        <v>0.10920609070830507</v>
      </c>
      <c r="V950" s="19">
        <f>Clean_Data[[#This Row],[Returns_Units]]/Clean_Data[[#This Row],[Units_Sold]]</f>
        <v>2.0313082370480805E-2</v>
      </c>
      <c r="W950" s="21">
        <f>Clean_Data[[#This Row],[Revenue_EUR]]/Clean_Data[[#This Row],[Marketing_Spend_EUR]]</f>
        <v>52.412682565541829</v>
      </c>
    </row>
    <row r="951" spans="1:23">
      <c r="A951" s="17">
        <v>45261</v>
      </c>
      <c r="B951">
        <v>2023</v>
      </c>
      <c r="C951" s="16" t="s">
        <v>103</v>
      </c>
      <c r="D951" s="16" t="s">
        <v>86</v>
      </c>
      <c r="E951" s="16" t="s">
        <v>87</v>
      </c>
      <c r="F951" s="16" t="s">
        <v>77</v>
      </c>
      <c r="G951" s="16" t="s">
        <v>79</v>
      </c>
      <c r="H951">
        <v>403465.96</v>
      </c>
      <c r="I951">
        <v>398529.32</v>
      </c>
      <c r="J951">
        <v>2306</v>
      </c>
      <c r="K951">
        <v>2245</v>
      </c>
      <c r="L951">
        <v>263469.40999999997</v>
      </c>
      <c r="M951">
        <v>9299.35</v>
      </c>
      <c r="N951">
        <v>2929047.62</v>
      </c>
      <c r="O951">
        <v>17494</v>
      </c>
      <c r="P951">
        <v>16</v>
      </c>
      <c r="Q951">
        <v>35</v>
      </c>
      <c r="R951" s="25">
        <f>Clean_Data[[#This Row],[Revenue_EUR]]/Clean_Data[[#This Row],[Units_Sold]]</f>
        <v>174.96355594102343</v>
      </c>
      <c r="S951" s="19">
        <f>Clean_Data[[#This Row],[Gross_Profit_EUR]]/Clean_Data[[#This Row],[Revenue_EUR]]</f>
        <v>0.65301521347674529</v>
      </c>
      <c r="T951" s="19">
        <f>Clean_Data[[#This Row],[Revenue_EUR]]/Clean_Data[[#This Row],[Revenue_Target_EUR]]</f>
        <v>1.0123871438116523</v>
      </c>
      <c r="U951" s="19">
        <f>Clean_Data[[#This Row],[Revenue_EUR]]/Clean_Data[[#This Row],[Market_Revenue_EUR]]</f>
        <v>0.13774646654600994</v>
      </c>
      <c r="V951" s="19">
        <f>Clean_Data[[#This Row],[Returns_Units]]/Clean_Data[[#This Row],[Units_Sold]]</f>
        <v>1.5177797051170859E-2</v>
      </c>
      <c r="W951" s="21">
        <f>Clean_Data[[#This Row],[Revenue_EUR]]/Clean_Data[[#This Row],[Marketing_Spend_EUR]]</f>
        <v>43.386468946754341</v>
      </c>
    </row>
    <row r="952" spans="1:23">
      <c r="A952" s="17">
        <v>45261</v>
      </c>
      <c r="B952">
        <v>2023</v>
      </c>
      <c r="C952" s="16" t="s">
        <v>103</v>
      </c>
      <c r="D952" s="16" t="s">
        <v>86</v>
      </c>
      <c r="E952" s="16" t="s">
        <v>87</v>
      </c>
      <c r="F952" s="16" t="s">
        <v>77</v>
      </c>
      <c r="G952" s="16" t="s">
        <v>80</v>
      </c>
      <c r="H952">
        <v>85173.3</v>
      </c>
      <c r="I952">
        <v>79560.23</v>
      </c>
      <c r="J952">
        <v>608</v>
      </c>
      <c r="K952">
        <v>561</v>
      </c>
      <c r="L952">
        <v>58186.080000000002</v>
      </c>
      <c r="M952">
        <v>5130.91</v>
      </c>
      <c r="N952">
        <v>840403.16</v>
      </c>
      <c r="O952">
        <v>6279</v>
      </c>
      <c r="P952">
        <v>4</v>
      </c>
      <c r="Q952">
        <v>9</v>
      </c>
      <c r="R952" s="25">
        <f>Clean_Data[[#This Row],[Revenue_EUR]]/Clean_Data[[#This Row],[Units_Sold]]</f>
        <v>140.08766447368421</v>
      </c>
      <c r="S952" s="19">
        <f>Clean_Data[[#This Row],[Gross_Profit_EUR]]/Clean_Data[[#This Row],[Revenue_EUR]]</f>
        <v>0.68314929678666902</v>
      </c>
      <c r="T952" s="19">
        <f>Clean_Data[[#This Row],[Revenue_EUR]]/Clean_Data[[#This Row],[Revenue_Target_EUR]]</f>
        <v>1.0705512037861129</v>
      </c>
      <c r="U952" s="19">
        <f>Clean_Data[[#This Row],[Revenue_EUR]]/Clean_Data[[#This Row],[Market_Revenue_EUR]]</f>
        <v>0.10134814343154064</v>
      </c>
      <c r="V952" s="19">
        <f>Clean_Data[[#This Row],[Returns_Units]]/Clean_Data[[#This Row],[Units_Sold]]</f>
        <v>1.4802631578947368E-2</v>
      </c>
      <c r="W952" s="21">
        <f>Clean_Data[[#This Row],[Revenue_EUR]]/Clean_Data[[#This Row],[Marketing_Spend_EUR]]</f>
        <v>16.600037810057085</v>
      </c>
    </row>
    <row r="953" spans="1:23">
      <c r="A953" s="17">
        <v>45261</v>
      </c>
      <c r="B953">
        <v>2023</v>
      </c>
      <c r="C953" s="16" t="s">
        <v>103</v>
      </c>
      <c r="D953" s="16" t="s">
        <v>86</v>
      </c>
      <c r="E953" s="16" t="s">
        <v>87</v>
      </c>
      <c r="F953" s="16" t="s">
        <v>77</v>
      </c>
      <c r="G953" s="16" t="s">
        <v>81</v>
      </c>
      <c r="H953">
        <v>143973.10999999999</v>
      </c>
      <c r="I953">
        <v>143594.06</v>
      </c>
      <c r="J953">
        <v>1252</v>
      </c>
      <c r="K953">
        <v>1226</v>
      </c>
      <c r="L953">
        <v>89869.51</v>
      </c>
      <c r="M953">
        <v>4102.7700000000004</v>
      </c>
      <c r="N953">
        <v>1261762.93</v>
      </c>
      <c r="O953">
        <v>11405</v>
      </c>
      <c r="P953">
        <v>8</v>
      </c>
      <c r="Q953">
        <v>14</v>
      </c>
      <c r="R953" s="25">
        <f>Clean_Data[[#This Row],[Revenue_EUR]]/Clean_Data[[#This Row],[Units_Sold]]</f>
        <v>114.99449680511181</v>
      </c>
      <c r="S953" s="19">
        <f>Clean_Data[[#This Row],[Gross_Profit_EUR]]/Clean_Data[[#This Row],[Revenue_EUR]]</f>
        <v>0.62421038206370627</v>
      </c>
      <c r="T953" s="19">
        <f>Clean_Data[[#This Row],[Revenue_EUR]]/Clean_Data[[#This Row],[Revenue_Target_EUR]]</f>
        <v>1.0026397331477359</v>
      </c>
      <c r="U953" s="19">
        <f>Clean_Data[[#This Row],[Revenue_EUR]]/Clean_Data[[#This Row],[Market_Revenue_EUR]]</f>
        <v>0.11410472330170612</v>
      </c>
      <c r="V953" s="19">
        <f>Clean_Data[[#This Row],[Returns_Units]]/Clean_Data[[#This Row],[Units_Sold]]</f>
        <v>1.1182108626198083E-2</v>
      </c>
      <c r="W953" s="21">
        <f>Clean_Data[[#This Row],[Revenue_EUR]]/Clean_Data[[#This Row],[Marketing_Spend_EUR]]</f>
        <v>35.091684398589237</v>
      </c>
    </row>
    <row r="954" spans="1:23">
      <c r="A954" s="17">
        <v>45261</v>
      </c>
      <c r="B954">
        <v>2023</v>
      </c>
      <c r="C954" s="16" t="s">
        <v>103</v>
      </c>
      <c r="D954" s="16" t="s">
        <v>86</v>
      </c>
      <c r="E954" s="16" t="s">
        <v>87</v>
      </c>
      <c r="F954" s="16" t="s">
        <v>82</v>
      </c>
      <c r="G954" s="16" t="s">
        <v>78</v>
      </c>
      <c r="H954">
        <v>340755.87</v>
      </c>
      <c r="I954">
        <v>355156.13</v>
      </c>
      <c r="J954">
        <v>4733</v>
      </c>
      <c r="K954">
        <v>4947</v>
      </c>
      <c r="L954">
        <v>180147.61</v>
      </c>
      <c r="M954">
        <v>6380.35</v>
      </c>
      <c r="N954">
        <v>3166834.74</v>
      </c>
      <c r="O954">
        <v>46620</v>
      </c>
      <c r="P954">
        <v>19</v>
      </c>
      <c r="Q954">
        <v>77</v>
      </c>
      <c r="R954" s="25">
        <f>Clean_Data[[#This Row],[Revenue_EUR]]/Clean_Data[[#This Row],[Units_Sold]]</f>
        <v>71.995746883583351</v>
      </c>
      <c r="S954" s="19">
        <f>Clean_Data[[#This Row],[Gross_Profit_EUR]]/Clean_Data[[#This Row],[Revenue_EUR]]</f>
        <v>0.52867059927683713</v>
      </c>
      <c r="T954" s="19">
        <f>Clean_Data[[#This Row],[Revenue_EUR]]/Clean_Data[[#This Row],[Revenue_Target_EUR]]</f>
        <v>0.95945371969223792</v>
      </c>
      <c r="U954" s="19">
        <f>Clean_Data[[#This Row],[Revenue_EUR]]/Clean_Data[[#This Row],[Market_Revenue_EUR]]</f>
        <v>0.10760140581254328</v>
      </c>
      <c r="V954" s="19">
        <f>Clean_Data[[#This Row],[Returns_Units]]/Clean_Data[[#This Row],[Units_Sold]]</f>
        <v>1.6268751320515529E-2</v>
      </c>
      <c r="W954" s="21">
        <f>Clean_Data[[#This Row],[Revenue_EUR]]/Clean_Data[[#This Row],[Marketing_Spend_EUR]]</f>
        <v>53.407081116239702</v>
      </c>
    </row>
    <row r="955" spans="1:23">
      <c r="A955" s="17">
        <v>45261</v>
      </c>
      <c r="B955">
        <v>2023</v>
      </c>
      <c r="C955" s="16" t="s">
        <v>103</v>
      </c>
      <c r="D955" s="16" t="s">
        <v>86</v>
      </c>
      <c r="E955" s="16" t="s">
        <v>87</v>
      </c>
      <c r="F955" s="16" t="s">
        <v>82</v>
      </c>
      <c r="G955" s="16" t="s">
        <v>79</v>
      </c>
      <c r="H955">
        <v>300443.77</v>
      </c>
      <c r="I955">
        <v>294292.15000000002</v>
      </c>
      <c r="J955">
        <v>1717</v>
      </c>
      <c r="K955">
        <v>1668</v>
      </c>
      <c r="L955">
        <v>181058.49</v>
      </c>
      <c r="M955">
        <v>8247.7800000000007</v>
      </c>
      <c r="N955">
        <v>2494544.9</v>
      </c>
      <c r="O955">
        <v>16105</v>
      </c>
      <c r="P955">
        <v>15</v>
      </c>
      <c r="Q955">
        <v>16</v>
      </c>
      <c r="R955" s="25">
        <f>Clean_Data[[#This Row],[Revenue_EUR]]/Clean_Data[[#This Row],[Units_Sold]]</f>
        <v>174.98181129877696</v>
      </c>
      <c r="S955" s="19">
        <f>Clean_Data[[#This Row],[Gross_Profit_EUR]]/Clean_Data[[#This Row],[Revenue_EUR]]</f>
        <v>0.60263685946957724</v>
      </c>
      <c r="T955" s="19">
        <f>Clean_Data[[#This Row],[Revenue_EUR]]/Clean_Data[[#This Row],[Revenue_Target_EUR]]</f>
        <v>1.0209031059781921</v>
      </c>
      <c r="U955" s="19">
        <f>Clean_Data[[#This Row],[Revenue_EUR]]/Clean_Data[[#This Row],[Market_Revenue_EUR]]</f>
        <v>0.12044031358184815</v>
      </c>
      <c r="V955" s="19">
        <f>Clean_Data[[#This Row],[Returns_Units]]/Clean_Data[[#This Row],[Units_Sold]]</f>
        <v>9.3185789167152012E-3</v>
      </c>
      <c r="W955" s="21">
        <f>Clean_Data[[#This Row],[Revenue_EUR]]/Clean_Data[[#This Row],[Marketing_Spend_EUR]]</f>
        <v>36.427228902807784</v>
      </c>
    </row>
    <row r="956" spans="1:23">
      <c r="A956" s="17">
        <v>45261</v>
      </c>
      <c r="B956">
        <v>2023</v>
      </c>
      <c r="C956" s="16" t="s">
        <v>103</v>
      </c>
      <c r="D956" s="16" t="s">
        <v>86</v>
      </c>
      <c r="E956" s="16" t="s">
        <v>87</v>
      </c>
      <c r="F956" s="16" t="s">
        <v>82</v>
      </c>
      <c r="G956" s="16" t="s">
        <v>80</v>
      </c>
      <c r="H956">
        <v>70790.61</v>
      </c>
      <c r="I956">
        <v>70840.27</v>
      </c>
      <c r="J956">
        <v>506</v>
      </c>
      <c r="K956">
        <v>500</v>
      </c>
      <c r="L956">
        <v>45501.4</v>
      </c>
      <c r="M956">
        <v>3684.35</v>
      </c>
      <c r="N956">
        <v>766919.85</v>
      </c>
      <c r="O956">
        <v>6017</v>
      </c>
      <c r="P956">
        <v>3</v>
      </c>
      <c r="Q956">
        <v>9</v>
      </c>
      <c r="R956" s="25">
        <f>Clean_Data[[#This Row],[Revenue_EUR]]/Clean_Data[[#This Row],[Units_Sold]]</f>
        <v>139.90239130434782</v>
      </c>
      <c r="S956" s="19">
        <f>Clean_Data[[#This Row],[Gross_Profit_EUR]]/Clean_Data[[#This Row],[Revenue_EUR]]</f>
        <v>0.64276038870126984</v>
      </c>
      <c r="T956" s="19">
        <f>Clean_Data[[#This Row],[Revenue_EUR]]/Clean_Data[[#This Row],[Revenue_Target_EUR]]</f>
        <v>0.99929898629691838</v>
      </c>
      <c r="U956" s="19">
        <f>Clean_Data[[#This Row],[Revenue_EUR]]/Clean_Data[[#This Row],[Market_Revenue_EUR]]</f>
        <v>9.2305095506394833E-2</v>
      </c>
      <c r="V956" s="19">
        <f>Clean_Data[[#This Row],[Returns_Units]]/Clean_Data[[#This Row],[Units_Sold]]</f>
        <v>1.7786561264822136E-2</v>
      </c>
      <c r="W956" s="21">
        <f>Clean_Data[[#This Row],[Revenue_EUR]]/Clean_Data[[#This Row],[Marketing_Spend_EUR]]</f>
        <v>19.213866760758343</v>
      </c>
    </row>
    <row r="957" spans="1:23">
      <c r="A957" s="17">
        <v>45261</v>
      </c>
      <c r="B957">
        <v>2023</v>
      </c>
      <c r="C957" s="16" t="s">
        <v>103</v>
      </c>
      <c r="D957" s="16" t="s">
        <v>86</v>
      </c>
      <c r="E957" s="16" t="s">
        <v>87</v>
      </c>
      <c r="F957" s="16" t="s">
        <v>82</v>
      </c>
      <c r="G957" s="16" t="s">
        <v>81</v>
      </c>
      <c r="H957">
        <v>125604.53</v>
      </c>
      <c r="I957">
        <v>125639.85</v>
      </c>
      <c r="J957">
        <v>1092</v>
      </c>
      <c r="K957">
        <v>1106</v>
      </c>
      <c r="L957">
        <v>72775.13</v>
      </c>
      <c r="M957">
        <v>3706.39</v>
      </c>
      <c r="N957">
        <v>1137579.96</v>
      </c>
      <c r="O957">
        <v>10364</v>
      </c>
      <c r="P957">
        <v>5</v>
      </c>
      <c r="Q957">
        <v>10</v>
      </c>
      <c r="R957" s="25">
        <f>Clean_Data[[#This Row],[Revenue_EUR]]/Clean_Data[[#This Row],[Units_Sold]]</f>
        <v>115.02246336996338</v>
      </c>
      <c r="S957" s="19">
        <f>Clean_Data[[#This Row],[Gross_Profit_EUR]]/Clean_Data[[#This Row],[Revenue_EUR]]</f>
        <v>0.57939892772975632</v>
      </c>
      <c r="T957" s="19">
        <f>Clean_Data[[#This Row],[Revenue_EUR]]/Clean_Data[[#This Row],[Revenue_Target_EUR]]</f>
        <v>0.99971887900216372</v>
      </c>
      <c r="U957" s="19">
        <f>Clean_Data[[#This Row],[Revenue_EUR]]/Clean_Data[[#This Row],[Market_Revenue_EUR]]</f>
        <v>0.11041380335145848</v>
      </c>
      <c r="V957" s="19">
        <f>Clean_Data[[#This Row],[Returns_Units]]/Clean_Data[[#This Row],[Units_Sold]]</f>
        <v>9.1575091575091579E-3</v>
      </c>
      <c r="W957" s="21">
        <f>Clean_Data[[#This Row],[Revenue_EUR]]/Clean_Data[[#This Row],[Marketing_Spend_EUR]]</f>
        <v>33.888643666748507</v>
      </c>
    </row>
    <row r="958" spans="1:23">
      <c r="A958" s="17">
        <v>45261</v>
      </c>
      <c r="B958">
        <v>2023</v>
      </c>
      <c r="C958" s="16" t="s">
        <v>103</v>
      </c>
      <c r="D958" s="16" t="s">
        <v>86</v>
      </c>
      <c r="E958" s="16" t="s">
        <v>87</v>
      </c>
      <c r="F958" s="16" t="s">
        <v>83</v>
      </c>
      <c r="G958" s="16" t="s">
        <v>78</v>
      </c>
      <c r="H958">
        <v>26541.7</v>
      </c>
      <c r="I958">
        <v>27681.82</v>
      </c>
      <c r="J958">
        <v>369</v>
      </c>
      <c r="K958">
        <v>387</v>
      </c>
      <c r="L958">
        <v>12767.18</v>
      </c>
      <c r="M958">
        <v>439.6</v>
      </c>
      <c r="N958">
        <v>352261.82</v>
      </c>
      <c r="O958">
        <v>5499</v>
      </c>
      <c r="P958">
        <v>1</v>
      </c>
      <c r="Q958">
        <v>7</v>
      </c>
      <c r="R958" s="25">
        <f>Clean_Data[[#This Row],[Revenue_EUR]]/Clean_Data[[#This Row],[Units_Sold]]</f>
        <v>71.928726287262876</v>
      </c>
      <c r="S958" s="19">
        <f>Clean_Data[[#This Row],[Gross_Profit_EUR]]/Clean_Data[[#This Row],[Revenue_EUR]]</f>
        <v>0.48102344612440046</v>
      </c>
      <c r="T958" s="19">
        <f>Clean_Data[[#This Row],[Revenue_EUR]]/Clean_Data[[#This Row],[Revenue_Target_EUR]]</f>
        <v>0.95881340171997365</v>
      </c>
      <c r="U958" s="19">
        <f>Clean_Data[[#This Row],[Revenue_EUR]]/Clean_Data[[#This Row],[Market_Revenue_EUR]]</f>
        <v>7.5346513567663961E-2</v>
      </c>
      <c r="V958" s="19">
        <f>Clean_Data[[#This Row],[Returns_Units]]/Clean_Data[[#This Row],[Units_Sold]]</f>
        <v>1.8970189701897018E-2</v>
      </c>
      <c r="W958" s="21">
        <f>Clean_Data[[#This Row],[Revenue_EUR]]/Clean_Data[[#This Row],[Marketing_Spend_EUR]]</f>
        <v>60.376933575978164</v>
      </c>
    </row>
    <row r="959" spans="1:23">
      <c r="A959" s="17">
        <v>45261</v>
      </c>
      <c r="B959">
        <v>2023</v>
      </c>
      <c r="C959" s="16" t="s">
        <v>103</v>
      </c>
      <c r="D959" s="16" t="s">
        <v>86</v>
      </c>
      <c r="E959" s="16" t="s">
        <v>87</v>
      </c>
      <c r="F959" s="16" t="s">
        <v>83</v>
      </c>
      <c r="G959" s="16" t="s">
        <v>79</v>
      </c>
      <c r="H959">
        <v>24854.91</v>
      </c>
      <c r="I959">
        <v>23909.61</v>
      </c>
      <c r="J959">
        <v>142</v>
      </c>
      <c r="K959">
        <v>136</v>
      </c>
      <c r="L959">
        <v>13929.2</v>
      </c>
      <c r="M959">
        <v>600.4</v>
      </c>
      <c r="N959">
        <v>272282.43</v>
      </c>
      <c r="O959">
        <v>1696</v>
      </c>
      <c r="P959">
        <v>1</v>
      </c>
      <c r="Q959">
        <v>3</v>
      </c>
      <c r="R959" s="25">
        <f>Clean_Data[[#This Row],[Revenue_EUR]]/Clean_Data[[#This Row],[Units_Sold]]</f>
        <v>175.03457746478873</v>
      </c>
      <c r="S959" s="19">
        <f>Clean_Data[[#This Row],[Gross_Profit_EUR]]/Clean_Data[[#This Row],[Revenue_EUR]]</f>
        <v>0.56042045615936653</v>
      </c>
      <c r="T959" s="19">
        <f>Clean_Data[[#This Row],[Revenue_EUR]]/Clean_Data[[#This Row],[Revenue_Target_EUR]]</f>
        <v>1.0395364039814954</v>
      </c>
      <c r="U959" s="19">
        <f>Clean_Data[[#This Row],[Revenue_EUR]]/Clean_Data[[#This Row],[Market_Revenue_EUR]]</f>
        <v>9.1283561704660857E-2</v>
      </c>
      <c r="V959" s="19">
        <f>Clean_Data[[#This Row],[Returns_Units]]/Clean_Data[[#This Row],[Units_Sold]]</f>
        <v>2.1126760563380281E-2</v>
      </c>
      <c r="W959" s="21">
        <f>Clean_Data[[#This Row],[Revenue_EUR]]/Clean_Data[[#This Row],[Marketing_Spend_EUR]]</f>
        <v>41.397251832111927</v>
      </c>
    </row>
    <row r="960" spans="1:23">
      <c r="A960" s="17">
        <v>45261</v>
      </c>
      <c r="B960">
        <v>2023</v>
      </c>
      <c r="C960" s="16" t="s">
        <v>103</v>
      </c>
      <c r="D960" s="16" t="s">
        <v>86</v>
      </c>
      <c r="E960" s="16" t="s">
        <v>87</v>
      </c>
      <c r="F960" s="16" t="s">
        <v>83</v>
      </c>
      <c r="G960" s="16" t="s">
        <v>80</v>
      </c>
      <c r="H960">
        <v>5705.75</v>
      </c>
      <c r="I960">
        <v>5625.83</v>
      </c>
      <c r="J960">
        <v>41</v>
      </c>
      <c r="K960">
        <v>40</v>
      </c>
      <c r="L960">
        <v>3302.37</v>
      </c>
      <c r="M960">
        <v>338.12</v>
      </c>
      <c r="N960">
        <v>86881.91</v>
      </c>
      <c r="O960">
        <v>639</v>
      </c>
      <c r="P960">
        <v>0</v>
      </c>
      <c r="Q960">
        <v>1</v>
      </c>
      <c r="R960" s="25">
        <f>Clean_Data[[#This Row],[Revenue_EUR]]/Clean_Data[[#This Row],[Units_Sold]]</f>
        <v>139.16463414634146</v>
      </c>
      <c r="S960" s="19">
        <f>Clean_Data[[#This Row],[Gross_Profit_EUR]]/Clean_Data[[#This Row],[Revenue_EUR]]</f>
        <v>0.57877930158173774</v>
      </c>
      <c r="T960" s="19">
        <f>Clean_Data[[#This Row],[Revenue_EUR]]/Clean_Data[[#This Row],[Revenue_Target_EUR]]</f>
        <v>1.0142059038399667</v>
      </c>
      <c r="U960" s="19">
        <f>Clean_Data[[#This Row],[Revenue_EUR]]/Clean_Data[[#This Row],[Market_Revenue_EUR]]</f>
        <v>6.5672474281470092E-2</v>
      </c>
      <c r="V960" s="19">
        <f>Clean_Data[[#This Row],[Returns_Units]]/Clean_Data[[#This Row],[Units_Sold]]</f>
        <v>2.4390243902439025E-2</v>
      </c>
      <c r="W960" s="21">
        <f>Clean_Data[[#This Row],[Revenue_EUR]]/Clean_Data[[#This Row],[Marketing_Spend_EUR]]</f>
        <v>16.874926061753225</v>
      </c>
    </row>
    <row r="961" spans="1:23">
      <c r="A961" s="17">
        <v>45261</v>
      </c>
      <c r="B961">
        <v>2023</v>
      </c>
      <c r="C961" s="16" t="s">
        <v>103</v>
      </c>
      <c r="D961" s="16" t="s">
        <v>86</v>
      </c>
      <c r="E961" s="16" t="s">
        <v>87</v>
      </c>
      <c r="F961" s="16" t="s">
        <v>83</v>
      </c>
      <c r="G961" s="16" t="s">
        <v>81</v>
      </c>
      <c r="H961">
        <v>10248.65</v>
      </c>
      <c r="I961">
        <v>10426.08</v>
      </c>
      <c r="J961">
        <v>89</v>
      </c>
      <c r="K961">
        <v>92</v>
      </c>
      <c r="L961">
        <v>5444.51</v>
      </c>
      <c r="M961">
        <v>333.62</v>
      </c>
      <c r="N961">
        <v>130365.17</v>
      </c>
      <c r="O961">
        <v>1158</v>
      </c>
      <c r="P961">
        <v>0</v>
      </c>
      <c r="Q961">
        <v>3</v>
      </c>
      <c r="R961" s="25">
        <f>Clean_Data[[#This Row],[Revenue_EUR]]/Clean_Data[[#This Row],[Units_Sold]]</f>
        <v>115.15337078651685</v>
      </c>
      <c r="S961" s="19">
        <f>Clean_Data[[#This Row],[Gross_Profit_EUR]]/Clean_Data[[#This Row],[Revenue_EUR]]</f>
        <v>0.53124167573290149</v>
      </c>
      <c r="T961" s="19">
        <f>Clean_Data[[#This Row],[Revenue_EUR]]/Clean_Data[[#This Row],[Revenue_Target_EUR]]</f>
        <v>0.98298209873701325</v>
      </c>
      <c r="U961" s="19">
        <f>Clean_Data[[#This Row],[Revenue_EUR]]/Clean_Data[[#This Row],[Market_Revenue_EUR]]</f>
        <v>7.8614939864689315E-2</v>
      </c>
      <c r="V961" s="19">
        <f>Clean_Data[[#This Row],[Returns_Units]]/Clean_Data[[#This Row],[Units_Sold]]</f>
        <v>3.3707865168539325E-2</v>
      </c>
      <c r="W961" s="21">
        <f>Clean_Data[[#This Row],[Revenue_EUR]]/Clean_Data[[#This Row],[Marketing_Spend_EUR]]</f>
        <v>30.719531203165275</v>
      </c>
    </row>
    <row r="962" spans="1:23">
      <c r="A962" s="17">
        <v>45261</v>
      </c>
      <c r="B962">
        <v>2023</v>
      </c>
      <c r="C962" s="16" t="s">
        <v>103</v>
      </c>
      <c r="D962" s="16" t="s">
        <v>88</v>
      </c>
      <c r="E962" s="16" t="s">
        <v>87</v>
      </c>
      <c r="F962" s="16" t="s">
        <v>77</v>
      </c>
      <c r="G962" s="16" t="s">
        <v>78</v>
      </c>
      <c r="H962">
        <v>296796.17</v>
      </c>
      <c r="I962">
        <v>287094.31</v>
      </c>
      <c r="J962">
        <v>4122</v>
      </c>
      <c r="K962">
        <v>3962</v>
      </c>
      <c r="L962">
        <v>164399.59</v>
      </c>
      <c r="M962">
        <v>5012.93</v>
      </c>
      <c r="N962">
        <v>2898609.29</v>
      </c>
      <c r="O962">
        <v>41474</v>
      </c>
      <c r="P962">
        <v>16</v>
      </c>
      <c r="Q962">
        <v>82</v>
      </c>
      <c r="R962" s="25">
        <f>Clean_Data[[#This Row],[Revenue_EUR]]/Clean_Data[[#This Row],[Units_Sold]]</f>
        <v>72.002952450266861</v>
      </c>
      <c r="S962" s="19">
        <f>Clean_Data[[#This Row],[Gross_Profit_EUR]]/Clean_Data[[#This Row],[Revenue_EUR]]</f>
        <v>0.55391412227455628</v>
      </c>
      <c r="T962" s="19">
        <f>Clean_Data[[#This Row],[Revenue_EUR]]/Clean_Data[[#This Row],[Revenue_Target_EUR]]</f>
        <v>1.0337932855583241</v>
      </c>
      <c r="U962" s="19">
        <f>Clean_Data[[#This Row],[Revenue_EUR]]/Clean_Data[[#This Row],[Market_Revenue_EUR]]</f>
        <v>0.1023926098021993</v>
      </c>
      <c r="V962" s="19">
        <f>Clean_Data[[#This Row],[Returns_Units]]/Clean_Data[[#This Row],[Units_Sold]]</f>
        <v>1.9893255701115962E-2</v>
      </c>
      <c r="W962" s="21">
        <f>Clean_Data[[#This Row],[Revenue_EUR]]/Clean_Data[[#This Row],[Marketing_Spend_EUR]]</f>
        <v>59.206126955692575</v>
      </c>
    </row>
    <row r="963" spans="1:23">
      <c r="A963" s="17">
        <v>45261</v>
      </c>
      <c r="B963">
        <v>2023</v>
      </c>
      <c r="C963" s="16" t="s">
        <v>103</v>
      </c>
      <c r="D963" s="16" t="s">
        <v>88</v>
      </c>
      <c r="E963" s="16" t="s">
        <v>87</v>
      </c>
      <c r="F963" s="16" t="s">
        <v>77</v>
      </c>
      <c r="G963" s="16" t="s">
        <v>79</v>
      </c>
      <c r="H963">
        <v>303624.86</v>
      </c>
      <c r="I963">
        <v>279934.09999999998</v>
      </c>
      <c r="J963">
        <v>1735</v>
      </c>
      <c r="K963">
        <v>1576</v>
      </c>
      <c r="L963">
        <v>198627.55</v>
      </c>
      <c r="M963">
        <v>7920.55</v>
      </c>
      <c r="N963">
        <v>2421781.35</v>
      </c>
      <c r="O963">
        <v>14874</v>
      </c>
      <c r="P963">
        <v>14</v>
      </c>
      <c r="Q963">
        <v>37</v>
      </c>
      <c r="R963" s="25">
        <f>Clean_Data[[#This Row],[Revenue_EUR]]/Clean_Data[[#This Row],[Units_Sold]]</f>
        <v>174.99991930835733</v>
      </c>
      <c r="S963" s="19">
        <f>Clean_Data[[#This Row],[Gross_Profit_EUR]]/Clean_Data[[#This Row],[Revenue_EUR]]</f>
        <v>0.65418737451208708</v>
      </c>
      <c r="T963" s="19">
        <f>Clean_Data[[#This Row],[Revenue_EUR]]/Clean_Data[[#This Row],[Revenue_Target_EUR]]</f>
        <v>1.0846297753649878</v>
      </c>
      <c r="U963" s="19">
        <f>Clean_Data[[#This Row],[Revenue_EUR]]/Clean_Data[[#This Row],[Market_Revenue_EUR]]</f>
        <v>0.12537253208263413</v>
      </c>
      <c r="V963" s="19">
        <f>Clean_Data[[#This Row],[Returns_Units]]/Clean_Data[[#This Row],[Units_Sold]]</f>
        <v>2.132564841498559E-2</v>
      </c>
      <c r="W963" s="21">
        <f>Clean_Data[[#This Row],[Revenue_EUR]]/Clean_Data[[#This Row],[Marketing_Spend_EUR]]</f>
        <v>38.333810152072772</v>
      </c>
    </row>
    <row r="964" spans="1:23">
      <c r="A964" s="17">
        <v>45261</v>
      </c>
      <c r="B964">
        <v>2023</v>
      </c>
      <c r="C964" s="16" t="s">
        <v>103</v>
      </c>
      <c r="D964" s="16" t="s">
        <v>88</v>
      </c>
      <c r="E964" s="16" t="s">
        <v>87</v>
      </c>
      <c r="F964" s="16" t="s">
        <v>77</v>
      </c>
      <c r="G964" s="16" t="s">
        <v>80</v>
      </c>
      <c r="H964">
        <v>61769.48</v>
      </c>
      <c r="I964">
        <v>54011.72</v>
      </c>
      <c r="J964">
        <v>441</v>
      </c>
      <c r="K964">
        <v>389</v>
      </c>
      <c r="L964">
        <v>42648.77</v>
      </c>
      <c r="M964">
        <v>3145.2</v>
      </c>
      <c r="N964">
        <v>679957.24</v>
      </c>
      <c r="O964">
        <v>5091</v>
      </c>
      <c r="P964">
        <v>3</v>
      </c>
      <c r="Q964">
        <v>8</v>
      </c>
      <c r="R964" s="25">
        <f>Clean_Data[[#This Row],[Revenue_EUR]]/Clean_Data[[#This Row],[Units_Sold]]</f>
        <v>140.06684807256238</v>
      </c>
      <c r="S964" s="19">
        <f>Clean_Data[[#This Row],[Gross_Profit_EUR]]/Clean_Data[[#This Row],[Revenue_EUR]]</f>
        <v>0.69045052670024087</v>
      </c>
      <c r="T964" s="19">
        <f>Clean_Data[[#This Row],[Revenue_EUR]]/Clean_Data[[#This Row],[Revenue_Target_EUR]]</f>
        <v>1.1436310489649284</v>
      </c>
      <c r="U964" s="19">
        <f>Clean_Data[[#This Row],[Revenue_EUR]]/Clean_Data[[#This Row],[Market_Revenue_EUR]]</f>
        <v>9.0843183021332347E-2</v>
      </c>
      <c r="V964" s="19">
        <f>Clean_Data[[#This Row],[Returns_Units]]/Clean_Data[[#This Row],[Units_Sold]]</f>
        <v>1.8140589569160998E-2</v>
      </c>
      <c r="W964" s="21">
        <f>Clean_Data[[#This Row],[Revenue_EUR]]/Clean_Data[[#This Row],[Marketing_Spend_EUR]]</f>
        <v>19.639285260078854</v>
      </c>
    </row>
    <row r="965" spans="1:23">
      <c r="A965" s="17">
        <v>45261</v>
      </c>
      <c r="B965">
        <v>2023</v>
      </c>
      <c r="C965" s="16" t="s">
        <v>103</v>
      </c>
      <c r="D965" s="16" t="s">
        <v>88</v>
      </c>
      <c r="E965" s="16" t="s">
        <v>87</v>
      </c>
      <c r="F965" s="16" t="s">
        <v>77</v>
      </c>
      <c r="G965" s="16" t="s">
        <v>81</v>
      </c>
      <c r="H965">
        <v>115822.12</v>
      </c>
      <c r="I965">
        <v>110516.93</v>
      </c>
      <c r="J965">
        <v>1007</v>
      </c>
      <c r="K965">
        <v>957</v>
      </c>
      <c r="L965">
        <v>73075.789999999994</v>
      </c>
      <c r="M965">
        <v>3802.35</v>
      </c>
      <c r="N965">
        <v>1051803.3799999999</v>
      </c>
      <c r="O965">
        <v>9941</v>
      </c>
      <c r="P965">
        <v>5</v>
      </c>
      <c r="Q965">
        <v>19</v>
      </c>
      <c r="R965" s="25">
        <f>Clean_Data[[#This Row],[Revenue_EUR]]/Clean_Data[[#This Row],[Units_Sold]]</f>
        <v>115.01700099304865</v>
      </c>
      <c r="S965" s="19">
        <f>Clean_Data[[#This Row],[Gross_Profit_EUR]]/Clean_Data[[#This Row],[Revenue_EUR]]</f>
        <v>0.63093120726852514</v>
      </c>
      <c r="T965" s="19">
        <f>Clean_Data[[#This Row],[Revenue_EUR]]/Clean_Data[[#This Row],[Revenue_Target_EUR]]</f>
        <v>1.0480034144994799</v>
      </c>
      <c r="U965" s="19">
        <f>Clean_Data[[#This Row],[Revenue_EUR]]/Clean_Data[[#This Row],[Market_Revenue_EUR]]</f>
        <v>0.11011765335836818</v>
      </c>
      <c r="V965" s="19">
        <f>Clean_Data[[#This Row],[Returns_Units]]/Clean_Data[[#This Row],[Units_Sold]]</f>
        <v>1.8867924528301886E-2</v>
      </c>
      <c r="W965" s="21">
        <f>Clean_Data[[#This Row],[Revenue_EUR]]/Clean_Data[[#This Row],[Marketing_Spend_EUR]]</f>
        <v>30.460667744947202</v>
      </c>
    </row>
    <row r="966" spans="1:23">
      <c r="A966" s="17">
        <v>45261</v>
      </c>
      <c r="B966">
        <v>2023</v>
      </c>
      <c r="C966" s="16" t="s">
        <v>103</v>
      </c>
      <c r="D966" s="16" t="s">
        <v>88</v>
      </c>
      <c r="E966" s="16" t="s">
        <v>87</v>
      </c>
      <c r="F966" s="16" t="s">
        <v>82</v>
      </c>
      <c r="G966" s="16" t="s">
        <v>78</v>
      </c>
      <c r="H966">
        <v>254180.89</v>
      </c>
      <c r="I966">
        <v>255419.55</v>
      </c>
      <c r="J966">
        <v>3530</v>
      </c>
      <c r="K966">
        <v>3526</v>
      </c>
      <c r="L966">
        <v>131781.94</v>
      </c>
      <c r="M966">
        <v>4317.04</v>
      </c>
      <c r="N966">
        <v>2781022.56</v>
      </c>
      <c r="O966">
        <v>40625</v>
      </c>
      <c r="P966">
        <v>13</v>
      </c>
      <c r="Q966">
        <v>51</v>
      </c>
      <c r="R966" s="25">
        <f>Clean_Data[[#This Row],[Revenue_EUR]]/Clean_Data[[#This Row],[Units_Sold]]</f>
        <v>72.005917847025501</v>
      </c>
      <c r="S966" s="19">
        <f>Clean_Data[[#This Row],[Gross_Profit_EUR]]/Clean_Data[[#This Row],[Revenue_EUR]]</f>
        <v>0.51845730810054202</v>
      </c>
      <c r="T966" s="19">
        <f>Clean_Data[[#This Row],[Revenue_EUR]]/Clean_Data[[#This Row],[Revenue_Target_EUR]]</f>
        <v>0.9951504886763759</v>
      </c>
      <c r="U966" s="19">
        <f>Clean_Data[[#This Row],[Revenue_EUR]]/Clean_Data[[#This Row],[Market_Revenue_EUR]]</f>
        <v>9.1398356006144738E-2</v>
      </c>
      <c r="V966" s="19">
        <f>Clean_Data[[#This Row],[Returns_Units]]/Clean_Data[[#This Row],[Units_Sold]]</f>
        <v>1.4447592067988669E-2</v>
      </c>
      <c r="W966" s="21">
        <f>Clean_Data[[#This Row],[Revenue_EUR]]/Clean_Data[[#This Row],[Marketing_Spend_EUR]]</f>
        <v>58.878511665400367</v>
      </c>
    </row>
    <row r="967" spans="1:23">
      <c r="A967" s="17">
        <v>45261</v>
      </c>
      <c r="B967">
        <v>2023</v>
      </c>
      <c r="C967" s="16" t="s">
        <v>103</v>
      </c>
      <c r="D967" s="16" t="s">
        <v>88</v>
      </c>
      <c r="E967" s="16" t="s">
        <v>87</v>
      </c>
      <c r="F967" s="16" t="s">
        <v>82</v>
      </c>
      <c r="G967" s="16" t="s">
        <v>79</v>
      </c>
      <c r="H967">
        <v>248249.69</v>
      </c>
      <c r="I967">
        <v>226964.08</v>
      </c>
      <c r="J967">
        <v>1419</v>
      </c>
      <c r="K967">
        <v>1302</v>
      </c>
      <c r="L967">
        <v>150432.59</v>
      </c>
      <c r="M967">
        <v>6464.74</v>
      </c>
      <c r="N967">
        <v>2230241.9900000002</v>
      </c>
      <c r="O967">
        <v>14418</v>
      </c>
      <c r="P967">
        <v>9</v>
      </c>
      <c r="Q967">
        <v>16</v>
      </c>
      <c r="R967" s="25">
        <f>Clean_Data[[#This Row],[Revenue_EUR]]/Clean_Data[[#This Row],[Units_Sold]]</f>
        <v>174.9469274136716</v>
      </c>
      <c r="S967" s="19">
        <f>Clean_Data[[#This Row],[Gross_Profit_EUR]]/Clean_Data[[#This Row],[Revenue_EUR]]</f>
        <v>0.60597292185943918</v>
      </c>
      <c r="T967" s="19">
        <f>Clean_Data[[#This Row],[Revenue_EUR]]/Clean_Data[[#This Row],[Revenue_Target_EUR]]</f>
        <v>1.0937840472377833</v>
      </c>
      <c r="U967" s="19">
        <f>Clean_Data[[#This Row],[Revenue_EUR]]/Clean_Data[[#This Row],[Market_Revenue_EUR]]</f>
        <v>0.11131065198893506</v>
      </c>
      <c r="V967" s="19">
        <f>Clean_Data[[#This Row],[Returns_Units]]/Clean_Data[[#This Row],[Units_Sold]]</f>
        <v>1.127554615926709E-2</v>
      </c>
      <c r="W967" s="21">
        <f>Clean_Data[[#This Row],[Revenue_EUR]]/Clean_Data[[#This Row],[Marketing_Spend_EUR]]</f>
        <v>38.400568313652215</v>
      </c>
    </row>
    <row r="968" spans="1:23">
      <c r="A968" s="17">
        <v>45261</v>
      </c>
      <c r="B968">
        <v>2023</v>
      </c>
      <c r="C968" s="16" t="s">
        <v>103</v>
      </c>
      <c r="D968" s="16" t="s">
        <v>88</v>
      </c>
      <c r="E968" s="16" t="s">
        <v>87</v>
      </c>
      <c r="F968" s="16" t="s">
        <v>82</v>
      </c>
      <c r="G968" s="16" t="s">
        <v>80</v>
      </c>
      <c r="H968">
        <v>58624.45</v>
      </c>
      <c r="I968">
        <v>55389.21</v>
      </c>
      <c r="J968">
        <v>419</v>
      </c>
      <c r="K968">
        <v>389</v>
      </c>
      <c r="L968">
        <v>38012.43</v>
      </c>
      <c r="M968">
        <v>3076.31</v>
      </c>
      <c r="N968">
        <v>655492.23</v>
      </c>
      <c r="O968">
        <v>5016</v>
      </c>
      <c r="P968">
        <v>2</v>
      </c>
      <c r="Q968">
        <v>8</v>
      </c>
      <c r="R968" s="25">
        <f>Clean_Data[[#This Row],[Revenue_EUR]]/Clean_Data[[#This Row],[Units_Sold]]</f>
        <v>139.9151551312649</v>
      </c>
      <c r="S968" s="19">
        <f>Clean_Data[[#This Row],[Gross_Profit_EUR]]/Clean_Data[[#This Row],[Revenue_EUR]]</f>
        <v>0.64840574197284584</v>
      </c>
      <c r="T968" s="19">
        <f>Clean_Data[[#This Row],[Revenue_EUR]]/Clean_Data[[#This Row],[Revenue_Target_EUR]]</f>
        <v>1.0584092100248406</v>
      </c>
      <c r="U968" s="19">
        <f>Clean_Data[[#This Row],[Revenue_EUR]]/Clean_Data[[#This Row],[Market_Revenue_EUR]]</f>
        <v>8.9435766462098262E-2</v>
      </c>
      <c r="V968" s="19">
        <f>Clean_Data[[#This Row],[Returns_Units]]/Clean_Data[[#This Row],[Units_Sold]]</f>
        <v>1.9093078758949882E-2</v>
      </c>
      <c r="W968" s="21">
        <f>Clean_Data[[#This Row],[Revenue_EUR]]/Clean_Data[[#This Row],[Marketing_Spend_EUR]]</f>
        <v>19.056743306103741</v>
      </c>
    </row>
    <row r="969" spans="1:23">
      <c r="A969" s="17">
        <v>45261</v>
      </c>
      <c r="B969">
        <v>2023</v>
      </c>
      <c r="C969" s="16" t="s">
        <v>103</v>
      </c>
      <c r="D969" s="16" t="s">
        <v>88</v>
      </c>
      <c r="E969" s="16" t="s">
        <v>87</v>
      </c>
      <c r="F969" s="16" t="s">
        <v>82</v>
      </c>
      <c r="G969" s="16" t="s">
        <v>81</v>
      </c>
      <c r="H969">
        <v>97837.440000000002</v>
      </c>
      <c r="I969">
        <v>89660.160000000003</v>
      </c>
      <c r="J969">
        <v>851</v>
      </c>
      <c r="K969">
        <v>782</v>
      </c>
      <c r="L969">
        <v>57121.03</v>
      </c>
      <c r="M969">
        <v>2858.29</v>
      </c>
      <c r="N969">
        <v>971361.63</v>
      </c>
      <c r="O969">
        <v>9173</v>
      </c>
      <c r="P969">
        <v>5</v>
      </c>
      <c r="Q969">
        <v>15</v>
      </c>
      <c r="R969" s="25">
        <f>Clean_Data[[#This Row],[Revenue_EUR]]/Clean_Data[[#This Row],[Units_Sold]]</f>
        <v>114.96761457109284</v>
      </c>
      <c r="S969" s="19">
        <f>Clean_Data[[#This Row],[Gross_Profit_EUR]]/Clean_Data[[#This Row],[Revenue_EUR]]</f>
        <v>0.58383610609598935</v>
      </c>
      <c r="T969" s="19">
        <f>Clean_Data[[#This Row],[Revenue_EUR]]/Clean_Data[[#This Row],[Revenue_Target_EUR]]</f>
        <v>1.0912030493811298</v>
      </c>
      <c r="U969" s="19">
        <f>Clean_Data[[#This Row],[Revenue_EUR]]/Clean_Data[[#This Row],[Market_Revenue_EUR]]</f>
        <v>0.1007219525440798</v>
      </c>
      <c r="V969" s="19">
        <f>Clean_Data[[#This Row],[Returns_Units]]/Clean_Data[[#This Row],[Units_Sold]]</f>
        <v>1.7626321974148061E-2</v>
      </c>
      <c r="W969" s="21">
        <f>Clean_Data[[#This Row],[Revenue_EUR]]/Clean_Data[[#This Row],[Marketing_Spend_EUR]]</f>
        <v>34.229360911593993</v>
      </c>
    </row>
    <row r="970" spans="1:23">
      <c r="A970" s="17">
        <v>45261</v>
      </c>
      <c r="B970">
        <v>2023</v>
      </c>
      <c r="C970" s="16" t="s">
        <v>103</v>
      </c>
      <c r="D970" s="16" t="s">
        <v>88</v>
      </c>
      <c r="E970" s="16" t="s">
        <v>87</v>
      </c>
      <c r="F970" s="16" t="s">
        <v>83</v>
      </c>
      <c r="G970" s="16" t="s">
        <v>78</v>
      </c>
      <c r="H970">
        <v>20060.61</v>
      </c>
      <c r="I970">
        <v>19132.310000000001</v>
      </c>
      <c r="J970">
        <v>279</v>
      </c>
      <c r="K970">
        <v>262</v>
      </c>
      <c r="L970">
        <v>9406.19</v>
      </c>
      <c r="M970">
        <v>383.91</v>
      </c>
      <c r="N970">
        <v>299588.28000000003</v>
      </c>
      <c r="O970">
        <v>4258</v>
      </c>
      <c r="P970">
        <v>1</v>
      </c>
      <c r="Q970">
        <v>5</v>
      </c>
      <c r="R970" s="25">
        <f>Clean_Data[[#This Row],[Revenue_EUR]]/Clean_Data[[#This Row],[Units_Sold]]</f>
        <v>71.901827956989251</v>
      </c>
      <c r="S970" s="19">
        <f>Clean_Data[[#This Row],[Gross_Profit_EUR]]/Clean_Data[[#This Row],[Revenue_EUR]]</f>
        <v>0.46888853329983488</v>
      </c>
      <c r="T970" s="19">
        <f>Clean_Data[[#This Row],[Revenue_EUR]]/Clean_Data[[#This Row],[Revenue_Target_EUR]]</f>
        <v>1.0485200166629121</v>
      </c>
      <c r="U970" s="19">
        <f>Clean_Data[[#This Row],[Revenue_EUR]]/Clean_Data[[#This Row],[Market_Revenue_EUR]]</f>
        <v>6.6960596722942564E-2</v>
      </c>
      <c r="V970" s="19">
        <f>Clean_Data[[#This Row],[Returns_Units]]/Clean_Data[[#This Row],[Units_Sold]]</f>
        <v>1.7921146953405017E-2</v>
      </c>
      <c r="W970" s="21">
        <f>Clean_Data[[#This Row],[Revenue_EUR]]/Clean_Data[[#This Row],[Marketing_Spend_EUR]]</f>
        <v>52.253418770024226</v>
      </c>
    </row>
    <row r="971" spans="1:23">
      <c r="A971" s="17">
        <v>45261</v>
      </c>
      <c r="B971">
        <v>2023</v>
      </c>
      <c r="C971" s="16" t="s">
        <v>103</v>
      </c>
      <c r="D971" s="16" t="s">
        <v>88</v>
      </c>
      <c r="E971" s="16" t="s">
        <v>87</v>
      </c>
      <c r="F971" s="16" t="s">
        <v>83</v>
      </c>
      <c r="G971" s="16" t="s">
        <v>79</v>
      </c>
      <c r="H971">
        <v>20310.86</v>
      </c>
      <c r="I971">
        <v>18249.259999999998</v>
      </c>
      <c r="J971">
        <v>116</v>
      </c>
      <c r="K971">
        <v>105</v>
      </c>
      <c r="L971">
        <v>11354.31</v>
      </c>
      <c r="M971">
        <v>536.26</v>
      </c>
      <c r="N971">
        <v>234007.85</v>
      </c>
      <c r="O971">
        <v>1383</v>
      </c>
      <c r="P971">
        <v>1</v>
      </c>
      <c r="Q971">
        <v>3</v>
      </c>
      <c r="R971" s="25">
        <f>Clean_Data[[#This Row],[Revenue_EUR]]/Clean_Data[[#This Row],[Units_Sold]]</f>
        <v>175.09362068965518</v>
      </c>
      <c r="S971" s="19">
        <f>Clean_Data[[#This Row],[Gross_Profit_EUR]]/Clean_Data[[#This Row],[Revenue_EUR]]</f>
        <v>0.559026550328248</v>
      </c>
      <c r="T971" s="19">
        <f>Clean_Data[[#This Row],[Revenue_EUR]]/Clean_Data[[#This Row],[Revenue_Target_EUR]]</f>
        <v>1.1129689642210152</v>
      </c>
      <c r="U971" s="19">
        <f>Clean_Data[[#This Row],[Revenue_EUR]]/Clean_Data[[#This Row],[Market_Revenue_EUR]]</f>
        <v>8.6795635274628608E-2</v>
      </c>
      <c r="V971" s="19">
        <f>Clean_Data[[#This Row],[Returns_Units]]/Clean_Data[[#This Row],[Units_Sold]]</f>
        <v>2.5862068965517241E-2</v>
      </c>
      <c r="W971" s="21">
        <f>Clean_Data[[#This Row],[Revenue_EUR]]/Clean_Data[[#This Row],[Marketing_Spend_EUR]]</f>
        <v>37.875023309588634</v>
      </c>
    </row>
    <row r="972" spans="1:23">
      <c r="A972" s="17">
        <v>45261</v>
      </c>
      <c r="B972">
        <v>2023</v>
      </c>
      <c r="C972" s="16" t="s">
        <v>103</v>
      </c>
      <c r="D972" s="16" t="s">
        <v>88</v>
      </c>
      <c r="E972" s="16" t="s">
        <v>87</v>
      </c>
      <c r="F972" s="16" t="s">
        <v>83</v>
      </c>
      <c r="G972" s="16" t="s">
        <v>80</v>
      </c>
      <c r="H972">
        <v>4425.91</v>
      </c>
      <c r="I972">
        <v>4039.01</v>
      </c>
      <c r="J972">
        <v>32</v>
      </c>
      <c r="K972">
        <v>29</v>
      </c>
      <c r="L972">
        <v>2595</v>
      </c>
      <c r="M972">
        <v>229.82</v>
      </c>
      <c r="N972">
        <v>71459.63</v>
      </c>
      <c r="O972">
        <v>570</v>
      </c>
      <c r="P972">
        <v>0</v>
      </c>
      <c r="Q972">
        <v>1</v>
      </c>
      <c r="R972" s="25">
        <f>Clean_Data[[#This Row],[Revenue_EUR]]/Clean_Data[[#This Row],[Units_Sold]]</f>
        <v>138.3096875</v>
      </c>
      <c r="S972" s="19">
        <f>Clean_Data[[#This Row],[Gross_Profit_EUR]]/Clean_Data[[#This Row],[Revenue_EUR]]</f>
        <v>0.58632010140287538</v>
      </c>
      <c r="T972" s="19">
        <f>Clean_Data[[#This Row],[Revenue_EUR]]/Clean_Data[[#This Row],[Revenue_Target_EUR]]</f>
        <v>1.0957908002208461</v>
      </c>
      <c r="U972" s="19">
        <f>Clean_Data[[#This Row],[Revenue_EUR]]/Clean_Data[[#This Row],[Market_Revenue_EUR]]</f>
        <v>6.1935809071499523E-2</v>
      </c>
      <c r="V972" s="19">
        <f>Clean_Data[[#This Row],[Returns_Units]]/Clean_Data[[#This Row],[Units_Sold]]</f>
        <v>3.125E-2</v>
      </c>
      <c r="W972" s="21">
        <f>Clean_Data[[#This Row],[Revenue_EUR]]/Clean_Data[[#This Row],[Marketing_Spend_EUR]]</f>
        <v>19.258158558872161</v>
      </c>
    </row>
    <row r="973" spans="1:23">
      <c r="A973" s="17">
        <v>45261</v>
      </c>
      <c r="B973">
        <v>2023</v>
      </c>
      <c r="C973" s="16" t="s">
        <v>103</v>
      </c>
      <c r="D973" s="16" t="s">
        <v>88</v>
      </c>
      <c r="E973" s="16" t="s">
        <v>87</v>
      </c>
      <c r="F973" s="16" t="s">
        <v>83</v>
      </c>
      <c r="G973" s="16" t="s">
        <v>81</v>
      </c>
      <c r="H973">
        <v>7874.15</v>
      </c>
      <c r="I973">
        <v>7671.35</v>
      </c>
      <c r="J973">
        <v>68</v>
      </c>
      <c r="K973">
        <v>67</v>
      </c>
      <c r="L973">
        <v>4141.17</v>
      </c>
      <c r="M973">
        <v>255.22</v>
      </c>
      <c r="N973">
        <v>103773.94</v>
      </c>
      <c r="O973">
        <v>1004</v>
      </c>
      <c r="P973">
        <v>0</v>
      </c>
      <c r="Q973">
        <v>2</v>
      </c>
      <c r="R973" s="25">
        <f>Clean_Data[[#This Row],[Revenue_EUR]]/Clean_Data[[#This Row],[Units_Sold]]</f>
        <v>115.79632352941177</v>
      </c>
      <c r="S973" s="19">
        <f>Clean_Data[[#This Row],[Gross_Profit_EUR]]/Clean_Data[[#This Row],[Revenue_EUR]]</f>
        <v>0.52591962307042672</v>
      </c>
      <c r="T973" s="19">
        <f>Clean_Data[[#This Row],[Revenue_EUR]]/Clean_Data[[#This Row],[Revenue_Target_EUR]]</f>
        <v>1.0264360249499762</v>
      </c>
      <c r="U973" s="19">
        <f>Clean_Data[[#This Row],[Revenue_EUR]]/Clean_Data[[#This Row],[Market_Revenue_EUR]]</f>
        <v>7.5877913086850129E-2</v>
      </c>
      <c r="V973" s="19">
        <f>Clean_Data[[#This Row],[Returns_Units]]/Clean_Data[[#This Row],[Units_Sold]]</f>
        <v>2.9411764705882353E-2</v>
      </c>
      <c r="W973" s="21">
        <f>Clean_Data[[#This Row],[Revenue_EUR]]/Clean_Data[[#This Row],[Marketing_Spend_EUR]]</f>
        <v>30.852401849384844</v>
      </c>
    </row>
    <row r="974" spans="1:23">
      <c r="A974" s="17">
        <v>45261</v>
      </c>
      <c r="B974">
        <v>2023</v>
      </c>
      <c r="C974" s="16" t="s">
        <v>103</v>
      </c>
      <c r="D974" s="16" t="s">
        <v>89</v>
      </c>
      <c r="E974" s="16" t="s">
        <v>85</v>
      </c>
      <c r="F974" s="16" t="s">
        <v>77</v>
      </c>
      <c r="G974" s="16" t="s">
        <v>78</v>
      </c>
      <c r="H974">
        <v>246957.32</v>
      </c>
      <c r="I974">
        <v>240438.12</v>
      </c>
      <c r="J974">
        <v>3430</v>
      </c>
      <c r="K974">
        <v>3302</v>
      </c>
      <c r="L974">
        <v>139305.20000000001</v>
      </c>
      <c r="M974">
        <v>4019.42</v>
      </c>
      <c r="N974">
        <v>1695512.93</v>
      </c>
      <c r="O974">
        <v>26550</v>
      </c>
      <c r="P974">
        <v>11</v>
      </c>
      <c r="Q974">
        <v>57</v>
      </c>
      <c r="R974" s="25">
        <f>Clean_Data[[#This Row],[Revenue_EUR]]/Clean_Data[[#This Row],[Units_Sold]]</f>
        <v>71.999218658892133</v>
      </c>
      <c r="S974" s="19">
        <f>Clean_Data[[#This Row],[Gross_Profit_EUR]]/Clean_Data[[#This Row],[Revenue_EUR]]</f>
        <v>0.564086134397636</v>
      </c>
      <c r="T974" s="19">
        <f>Clean_Data[[#This Row],[Revenue_EUR]]/Clean_Data[[#This Row],[Revenue_Target_EUR]]</f>
        <v>1.0271138370238464</v>
      </c>
      <c r="U974" s="19">
        <f>Clean_Data[[#This Row],[Revenue_EUR]]/Clean_Data[[#This Row],[Market_Revenue_EUR]]</f>
        <v>0.14565345721073328</v>
      </c>
      <c r="V974" s="19">
        <f>Clean_Data[[#This Row],[Returns_Units]]/Clean_Data[[#This Row],[Units_Sold]]</f>
        <v>1.6618075801749271E-2</v>
      </c>
      <c r="W974" s="21">
        <f>Clean_Data[[#This Row],[Revenue_EUR]]/Clean_Data[[#This Row],[Marketing_Spend_EUR]]</f>
        <v>61.44103378099328</v>
      </c>
    </row>
    <row r="975" spans="1:23">
      <c r="A975" s="17">
        <v>45261</v>
      </c>
      <c r="B975">
        <v>2023</v>
      </c>
      <c r="C975" s="16" t="s">
        <v>103</v>
      </c>
      <c r="D975" s="16" t="s">
        <v>89</v>
      </c>
      <c r="E975" s="16" t="s">
        <v>85</v>
      </c>
      <c r="F975" s="16" t="s">
        <v>77</v>
      </c>
      <c r="G975" s="16" t="s">
        <v>79</v>
      </c>
      <c r="H975">
        <v>212318.21</v>
      </c>
      <c r="I975">
        <v>202012.82</v>
      </c>
      <c r="J975">
        <v>1213</v>
      </c>
      <c r="K975">
        <v>1155</v>
      </c>
      <c r="L975">
        <v>140818.32999999999</v>
      </c>
      <c r="M975">
        <v>5807.31</v>
      </c>
      <c r="N975">
        <v>1287556.43</v>
      </c>
      <c r="O975">
        <v>7824</v>
      </c>
      <c r="P975">
        <v>11</v>
      </c>
      <c r="Q975">
        <v>23</v>
      </c>
      <c r="R975" s="25">
        <f>Clean_Data[[#This Row],[Revenue_EUR]]/Clean_Data[[#This Row],[Units_Sold]]</f>
        <v>175.03562242374278</v>
      </c>
      <c r="S975" s="19">
        <f>Clean_Data[[#This Row],[Gross_Profit_EUR]]/Clean_Data[[#This Row],[Revenue_EUR]]</f>
        <v>0.66324188584672028</v>
      </c>
      <c r="T975" s="19">
        <f>Clean_Data[[#This Row],[Revenue_EUR]]/Clean_Data[[#This Row],[Revenue_Target_EUR]]</f>
        <v>1.0510135445859325</v>
      </c>
      <c r="U975" s="19">
        <f>Clean_Data[[#This Row],[Revenue_EUR]]/Clean_Data[[#This Row],[Market_Revenue_EUR]]</f>
        <v>0.16490012014463709</v>
      </c>
      <c r="V975" s="19">
        <f>Clean_Data[[#This Row],[Returns_Units]]/Clean_Data[[#This Row],[Units_Sold]]</f>
        <v>1.8961253091508656E-2</v>
      </c>
      <c r="W975" s="21">
        <f>Clean_Data[[#This Row],[Revenue_EUR]]/Clean_Data[[#This Row],[Marketing_Spend_EUR]]</f>
        <v>36.560509082518408</v>
      </c>
    </row>
    <row r="976" spans="1:23">
      <c r="A976" s="17">
        <v>45261</v>
      </c>
      <c r="B976">
        <v>2023</v>
      </c>
      <c r="C976" s="16" t="s">
        <v>103</v>
      </c>
      <c r="D976" s="16" t="s">
        <v>89</v>
      </c>
      <c r="E976" s="16" t="s">
        <v>85</v>
      </c>
      <c r="F976" s="16" t="s">
        <v>77</v>
      </c>
      <c r="G976" s="16" t="s">
        <v>80</v>
      </c>
      <c r="H976">
        <v>48101.42</v>
      </c>
      <c r="I976">
        <v>45918.15</v>
      </c>
      <c r="J976">
        <v>344</v>
      </c>
      <c r="K976">
        <v>333</v>
      </c>
      <c r="L976">
        <v>33340.28</v>
      </c>
      <c r="M976">
        <v>2784.97</v>
      </c>
      <c r="N976">
        <v>400052.92</v>
      </c>
      <c r="O976">
        <v>3195</v>
      </c>
      <c r="P976">
        <v>2</v>
      </c>
      <c r="Q976">
        <v>3</v>
      </c>
      <c r="R976" s="25">
        <f>Clean_Data[[#This Row],[Revenue_EUR]]/Clean_Data[[#This Row],[Units_Sold]]</f>
        <v>139.82970930232557</v>
      </c>
      <c r="S976" s="19">
        <f>Clean_Data[[#This Row],[Gross_Profit_EUR]]/Clean_Data[[#This Row],[Revenue_EUR]]</f>
        <v>0.69312465203729956</v>
      </c>
      <c r="T976" s="19">
        <f>Clean_Data[[#This Row],[Revenue_EUR]]/Clean_Data[[#This Row],[Revenue_Target_EUR]]</f>
        <v>1.0475469939446602</v>
      </c>
      <c r="U976" s="19">
        <f>Clean_Data[[#This Row],[Revenue_EUR]]/Clean_Data[[#This Row],[Market_Revenue_EUR]]</f>
        <v>0.12023764255988932</v>
      </c>
      <c r="V976" s="19">
        <f>Clean_Data[[#This Row],[Returns_Units]]/Clean_Data[[#This Row],[Units_Sold]]</f>
        <v>8.7209302325581394E-3</v>
      </c>
      <c r="W976" s="21">
        <f>Clean_Data[[#This Row],[Revenue_EUR]]/Clean_Data[[#This Row],[Marketing_Spend_EUR]]</f>
        <v>17.271791078539447</v>
      </c>
    </row>
    <row r="977" spans="1:23">
      <c r="A977" s="17">
        <v>45261</v>
      </c>
      <c r="B977">
        <v>2023</v>
      </c>
      <c r="C977" s="16" t="s">
        <v>103</v>
      </c>
      <c r="D977" s="16" t="s">
        <v>89</v>
      </c>
      <c r="E977" s="16" t="s">
        <v>85</v>
      </c>
      <c r="F977" s="16" t="s">
        <v>77</v>
      </c>
      <c r="G977" s="16" t="s">
        <v>81</v>
      </c>
      <c r="H977">
        <v>88246.67</v>
      </c>
      <c r="I977">
        <v>84667.61</v>
      </c>
      <c r="J977">
        <v>767</v>
      </c>
      <c r="K977">
        <v>736</v>
      </c>
      <c r="L977">
        <v>55836.34</v>
      </c>
      <c r="M977">
        <v>2889.7</v>
      </c>
      <c r="N977">
        <v>612175.59</v>
      </c>
      <c r="O977">
        <v>5913</v>
      </c>
      <c r="P977">
        <v>4</v>
      </c>
      <c r="Q977">
        <v>14</v>
      </c>
      <c r="R977" s="25">
        <f>Clean_Data[[#This Row],[Revenue_EUR]]/Clean_Data[[#This Row],[Units_Sold]]</f>
        <v>115.05432855280313</v>
      </c>
      <c r="S977" s="19">
        <f>Clean_Data[[#This Row],[Gross_Profit_EUR]]/Clean_Data[[#This Row],[Revenue_EUR]]</f>
        <v>0.63273027752775257</v>
      </c>
      <c r="T977" s="19">
        <f>Clean_Data[[#This Row],[Revenue_EUR]]/Clean_Data[[#This Row],[Revenue_Target_EUR]]</f>
        <v>1.0422718912226292</v>
      </c>
      <c r="U977" s="19">
        <f>Clean_Data[[#This Row],[Revenue_EUR]]/Clean_Data[[#This Row],[Market_Revenue_EUR]]</f>
        <v>0.14415254616735046</v>
      </c>
      <c r="V977" s="19">
        <f>Clean_Data[[#This Row],[Returns_Units]]/Clean_Data[[#This Row],[Units_Sold]]</f>
        <v>1.8252933507170794E-2</v>
      </c>
      <c r="W977" s="21">
        <f>Clean_Data[[#This Row],[Revenue_EUR]]/Clean_Data[[#This Row],[Marketing_Spend_EUR]]</f>
        <v>30.538350001730286</v>
      </c>
    </row>
    <row r="978" spans="1:23">
      <c r="A978" s="17">
        <v>45261</v>
      </c>
      <c r="B978">
        <v>2023</v>
      </c>
      <c r="C978" s="16" t="s">
        <v>103</v>
      </c>
      <c r="D978" s="16" t="s">
        <v>89</v>
      </c>
      <c r="E978" s="16" t="s">
        <v>85</v>
      </c>
      <c r="F978" s="16" t="s">
        <v>82</v>
      </c>
      <c r="G978" s="16" t="s">
        <v>78</v>
      </c>
      <c r="H978">
        <v>207390.82</v>
      </c>
      <c r="I978">
        <v>205148.12</v>
      </c>
      <c r="J978">
        <v>2880</v>
      </c>
      <c r="K978">
        <v>2900</v>
      </c>
      <c r="L978">
        <v>108449.88</v>
      </c>
      <c r="M978">
        <v>3481.54</v>
      </c>
      <c r="N978">
        <v>1524728.58</v>
      </c>
      <c r="O978">
        <v>22463</v>
      </c>
      <c r="P978">
        <v>8</v>
      </c>
      <c r="Q978">
        <v>51</v>
      </c>
      <c r="R978" s="25">
        <f>Clean_Data[[#This Row],[Revenue_EUR]]/Clean_Data[[#This Row],[Units_Sold]]</f>
        <v>72.01070138888889</v>
      </c>
      <c r="S978" s="19">
        <f>Clean_Data[[#This Row],[Gross_Profit_EUR]]/Clean_Data[[#This Row],[Revenue_EUR]]</f>
        <v>0.52292517094054602</v>
      </c>
      <c r="T978" s="19">
        <f>Clean_Data[[#This Row],[Revenue_EUR]]/Clean_Data[[#This Row],[Revenue_Target_EUR]]</f>
        <v>1.0109321011569592</v>
      </c>
      <c r="U978" s="19">
        <f>Clean_Data[[#This Row],[Revenue_EUR]]/Clean_Data[[#This Row],[Market_Revenue_EUR]]</f>
        <v>0.13601818888972358</v>
      </c>
      <c r="V978" s="19">
        <f>Clean_Data[[#This Row],[Returns_Units]]/Clean_Data[[#This Row],[Units_Sold]]</f>
        <v>1.7708333333333333E-2</v>
      </c>
      <c r="W978" s="21">
        <f>Clean_Data[[#This Row],[Revenue_EUR]]/Clean_Data[[#This Row],[Marketing_Spend_EUR]]</f>
        <v>59.568702355854022</v>
      </c>
    </row>
    <row r="979" spans="1:23">
      <c r="A979" s="17">
        <v>45261</v>
      </c>
      <c r="B979">
        <v>2023</v>
      </c>
      <c r="C979" s="16" t="s">
        <v>103</v>
      </c>
      <c r="D979" s="16" t="s">
        <v>89</v>
      </c>
      <c r="E979" s="16" t="s">
        <v>85</v>
      </c>
      <c r="F979" s="16" t="s">
        <v>82</v>
      </c>
      <c r="G979" s="16" t="s">
        <v>79</v>
      </c>
      <c r="H979">
        <v>195869.77</v>
      </c>
      <c r="I979">
        <v>195995.08</v>
      </c>
      <c r="J979">
        <v>1119</v>
      </c>
      <c r="K979">
        <v>1141</v>
      </c>
      <c r="L979">
        <v>118269.77</v>
      </c>
      <c r="M979">
        <v>4697.68</v>
      </c>
      <c r="N979">
        <v>1163698.8700000001</v>
      </c>
      <c r="O979">
        <v>7536</v>
      </c>
      <c r="P979">
        <v>8</v>
      </c>
      <c r="Q979">
        <v>23</v>
      </c>
      <c r="R979" s="25">
        <f>Clean_Data[[#This Row],[Revenue_EUR]]/Clean_Data[[#This Row],[Units_Sold]]</f>
        <v>175.04000893655049</v>
      </c>
      <c r="S979" s="19">
        <f>Clean_Data[[#This Row],[Gross_Profit_EUR]]/Clean_Data[[#This Row],[Revenue_EUR]]</f>
        <v>0.6038183942320452</v>
      </c>
      <c r="T979" s="19">
        <f>Clean_Data[[#This Row],[Revenue_EUR]]/Clean_Data[[#This Row],[Revenue_Target_EUR]]</f>
        <v>0.99936064721624651</v>
      </c>
      <c r="U979" s="19">
        <f>Clean_Data[[#This Row],[Revenue_EUR]]/Clean_Data[[#This Row],[Market_Revenue_EUR]]</f>
        <v>0.16831654223398873</v>
      </c>
      <c r="V979" s="19">
        <f>Clean_Data[[#This Row],[Returns_Units]]/Clean_Data[[#This Row],[Units_Sold]]</f>
        <v>2.0554066130473638E-2</v>
      </c>
      <c r="W979" s="21">
        <f>Clean_Data[[#This Row],[Revenue_EUR]]/Clean_Data[[#This Row],[Marketing_Spend_EUR]]</f>
        <v>41.69500051089048</v>
      </c>
    </row>
    <row r="980" spans="1:23">
      <c r="A980" s="17">
        <v>45261</v>
      </c>
      <c r="B980">
        <v>2023</v>
      </c>
      <c r="C980" s="16" t="s">
        <v>103</v>
      </c>
      <c r="D980" s="16" t="s">
        <v>89</v>
      </c>
      <c r="E980" s="16" t="s">
        <v>85</v>
      </c>
      <c r="F980" s="16" t="s">
        <v>82</v>
      </c>
      <c r="G980" s="16" t="s">
        <v>80</v>
      </c>
      <c r="H980">
        <v>42061.42</v>
      </c>
      <c r="I980">
        <v>39814.800000000003</v>
      </c>
      <c r="J980">
        <v>300</v>
      </c>
      <c r="K980">
        <v>282</v>
      </c>
      <c r="L980">
        <v>27053.23</v>
      </c>
      <c r="M980">
        <v>2186.5500000000002</v>
      </c>
      <c r="N980">
        <v>361480.52</v>
      </c>
      <c r="O980">
        <v>2897</v>
      </c>
      <c r="P980">
        <v>2</v>
      </c>
      <c r="Q980">
        <v>6</v>
      </c>
      <c r="R980" s="25">
        <f>Clean_Data[[#This Row],[Revenue_EUR]]/Clean_Data[[#This Row],[Units_Sold]]</f>
        <v>140.20473333333334</v>
      </c>
      <c r="S980" s="19">
        <f>Clean_Data[[#This Row],[Gross_Profit_EUR]]/Clean_Data[[#This Row],[Revenue_EUR]]</f>
        <v>0.64318394386114408</v>
      </c>
      <c r="T980" s="19">
        <f>Clean_Data[[#This Row],[Revenue_EUR]]/Clean_Data[[#This Row],[Revenue_Target_EUR]]</f>
        <v>1.0564267558797229</v>
      </c>
      <c r="U980" s="19">
        <f>Clean_Data[[#This Row],[Revenue_EUR]]/Clean_Data[[#This Row],[Market_Revenue_EUR]]</f>
        <v>0.11635874597059891</v>
      </c>
      <c r="V980" s="19">
        <f>Clean_Data[[#This Row],[Returns_Units]]/Clean_Data[[#This Row],[Units_Sold]]</f>
        <v>0.02</v>
      </c>
      <c r="W980" s="21">
        <f>Clean_Data[[#This Row],[Revenue_EUR]]/Clean_Data[[#This Row],[Marketing_Spend_EUR]]</f>
        <v>19.23643182181976</v>
      </c>
    </row>
    <row r="981" spans="1:23">
      <c r="A981" s="17">
        <v>45261</v>
      </c>
      <c r="B981">
        <v>2023</v>
      </c>
      <c r="C981" s="16" t="s">
        <v>103</v>
      </c>
      <c r="D981" s="16" t="s">
        <v>89</v>
      </c>
      <c r="E981" s="16" t="s">
        <v>85</v>
      </c>
      <c r="F981" s="16" t="s">
        <v>82</v>
      </c>
      <c r="G981" s="16" t="s">
        <v>81</v>
      </c>
      <c r="H981">
        <v>73795.34</v>
      </c>
      <c r="I981">
        <v>71495.210000000006</v>
      </c>
      <c r="J981">
        <v>642</v>
      </c>
      <c r="K981">
        <v>622</v>
      </c>
      <c r="L981">
        <v>42435.74</v>
      </c>
      <c r="M981">
        <v>2415.6999999999998</v>
      </c>
      <c r="N981">
        <v>530982.19999999995</v>
      </c>
      <c r="O981">
        <v>4750</v>
      </c>
      <c r="P981">
        <v>3</v>
      </c>
      <c r="Q981">
        <v>13</v>
      </c>
      <c r="R981" s="25">
        <f>Clean_Data[[#This Row],[Revenue_EUR]]/Clean_Data[[#This Row],[Units_Sold]]</f>
        <v>114.94601246105918</v>
      </c>
      <c r="S981" s="19">
        <f>Clean_Data[[#This Row],[Gross_Profit_EUR]]/Clean_Data[[#This Row],[Revenue_EUR]]</f>
        <v>0.57504633761427215</v>
      </c>
      <c r="T981" s="19">
        <f>Clean_Data[[#This Row],[Revenue_EUR]]/Clean_Data[[#This Row],[Revenue_Target_EUR]]</f>
        <v>1.0321718056356501</v>
      </c>
      <c r="U981" s="19">
        <f>Clean_Data[[#This Row],[Revenue_EUR]]/Clean_Data[[#This Row],[Market_Revenue_EUR]]</f>
        <v>0.13897893375710146</v>
      </c>
      <c r="V981" s="19">
        <f>Clean_Data[[#This Row],[Returns_Units]]/Clean_Data[[#This Row],[Units_Sold]]</f>
        <v>2.0249221183800622E-2</v>
      </c>
      <c r="W981" s="21">
        <f>Clean_Data[[#This Row],[Revenue_EUR]]/Clean_Data[[#This Row],[Marketing_Spend_EUR]]</f>
        <v>30.548222047439666</v>
      </c>
    </row>
    <row r="982" spans="1:23">
      <c r="A982" s="17">
        <v>45261</v>
      </c>
      <c r="B982">
        <v>2023</v>
      </c>
      <c r="C982" s="16" t="s">
        <v>103</v>
      </c>
      <c r="D982" s="16" t="s">
        <v>89</v>
      </c>
      <c r="E982" s="16" t="s">
        <v>85</v>
      </c>
      <c r="F982" s="16" t="s">
        <v>83</v>
      </c>
      <c r="G982" s="16" t="s">
        <v>78</v>
      </c>
      <c r="H982">
        <v>21535.279999999999</v>
      </c>
      <c r="I982">
        <v>21692</v>
      </c>
      <c r="J982">
        <v>299</v>
      </c>
      <c r="K982">
        <v>304</v>
      </c>
      <c r="L982">
        <v>10134.73</v>
      </c>
      <c r="M982">
        <v>390</v>
      </c>
      <c r="N982">
        <v>218812.31</v>
      </c>
      <c r="O982">
        <v>3339</v>
      </c>
      <c r="P982">
        <v>1</v>
      </c>
      <c r="Q982">
        <v>8</v>
      </c>
      <c r="R982" s="25">
        <f>Clean_Data[[#This Row],[Revenue_EUR]]/Clean_Data[[#This Row],[Units_Sold]]</f>
        <v>72.024347826086952</v>
      </c>
      <c r="S982" s="19">
        <f>Clean_Data[[#This Row],[Gross_Profit_EUR]]/Clean_Data[[#This Row],[Revenue_EUR]]</f>
        <v>0.47061055161576726</v>
      </c>
      <c r="T982" s="19">
        <f>Clean_Data[[#This Row],[Revenue_EUR]]/Clean_Data[[#This Row],[Revenue_Target_EUR]]</f>
        <v>0.99277521666973989</v>
      </c>
      <c r="U982" s="19">
        <f>Clean_Data[[#This Row],[Revenue_EUR]]/Clean_Data[[#This Row],[Market_Revenue_EUR]]</f>
        <v>9.8418960066734812E-2</v>
      </c>
      <c r="V982" s="19">
        <f>Clean_Data[[#This Row],[Returns_Units]]/Clean_Data[[#This Row],[Units_Sold]]</f>
        <v>2.6755852842809364E-2</v>
      </c>
      <c r="W982" s="21">
        <f>Clean_Data[[#This Row],[Revenue_EUR]]/Clean_Data[[#This Row],[Marketing_Spend_EUR]]</f>
        <v>55.218666666666664</v>
      </c>
    </row>
    <row r="983" spans="1:23">
      <c r="A983" s="17">
        <v>45261</v>
      </c>
      <c r="B983">
        <v>2023</v>
      </c>
      <c r="C983" s="16" t="s">
        <v>103</v>
      </c>
      <c r="D983" s="16" t="s">
        <v>89</v>
      </c>
      <c r="E983" s="16" t="s">
        <v>85</v>
      </c>
      <c r="F983" s="16" t="s">
        <v>83</v>
      </c>
      <c r="G983" s="16" t="s">
        <v>79</v>
      </c>
      <c r="H983">
        <v>19569.240000000002</v>
      </c>
      <c r="I983">
        <v>19565.47</v>
      </c>
      <c r="J983">
        <v>112</v>
      </c>
      <c r="K983">
        <v>113</v>
      </c>
      <c r="L983">
        <v>10720.28</v>
      </c>
      <c r="M983">
        <v>529.96</v>
      </c>
      <c r="N983">
        <v>170883.74</v>
      </c>
      <c r="O983">
        <v>1100</v>
      </c>
      <c r="P983">
        <v>1</v>
      </c>
      <c r="Q983">
        <v>3</v>
      </c>
      <c r="R983" s="25">
        <f>Clean_Data[[#This Row],[Revenue_EUR]]/Clean_Data[[#This Row],[Units_Sold]]</f>
        <v>174.72535714285715</v>
      </c>
      <c r="S983" s="19">
        <f>Clean_Data[[#This Row],[Gross_Profit_EUR]]/Clean_Data[[#This Row],[Revenue_EUR]]</f>
        <v>0.54781279191220511</v>
      </c>
      <c r="T983" s="19">
        <f>Clean_Data[[#This Row],[Revenue_EUR]]/Clean_Data[[#This Row],[Revenue_Target_EUR]]</f>
        <v>1.0001926864010933</v>
      </c>
      <c r="U983" s="19">
        <f>Clean_Data[[#This Row],[Revenue_EUR]]/Clean_Data[[#This Row],[Market_Revenue_EUR]]</f>
        <v>0.11451785875004844</v>
      </c>
      <c r="V983" s="19">
        <f>Clean_Data[[#This Row],[Returns_Units]]/Clean_Data[[#This Row],[Units_Sold]]</f>
        <v>2.6785714285714284E-2</v>
      </c>
      <c r="W983" s="21">
        <f>Clean_Data[[#This Row],[Revenue_EUR]]/Clean_Data[[#This Row],[Marketing_Spend_EUR]]</f>
        <v>36.925881198581024</v>
      </c>
    </row>
    <row r="984" spans="1:23">
      <c r="A984" s="17">
        <v>45261</v>
      </c>
      <c r="B984">
        <v>2023</v>
      </c>
      <c r="C984" s="16" t="s">
        <v>103</v>
      </c>
      <c r="D984" s="16" t="s">
        <v>89</v>
      </c>
      <c r="E984" s="16" t="s">
        <v>85</v>
      </c>
      <c r="F984" s="16" t="s">
        <v>83</v>
      </c>
      <c r="G984" s="16" t="s">
        <v>80</v>
      </c>
      <c r="H984">
        <v>4462.25</v>
      </c>
      <c r="I984">
        <v>4184.32</v>
      </c>
      <c r="J984">
        <v>32</v>
      </c>
      <c r="K984">
        <v>30</v>
      </c>
      <c r="L984">
        <v>2564.36</v>
      </c>
      <c r="M984">
        <v>253.07</v>
      </c>
      <c r="N984">
        <v>48488.800000000003</v>
      </c>
      <c r="O984">
        <v>373</v>
      </c>
      <c r="P984">
        <v>0</v>
      </c>
      <c r="Q984">
        <v>1</v>
      </c>
      <c r="R984" s="25">
        <f>Clean_Data[[#This Row],[Revenue_EUR]]/Clean_Data[[#This Row],[Units_Sold]]</f>
        <v>139.4453125</v>
      </c>
      <c r="S984" s="19">
        <f>Clean_Data[[#This Row],[Gross_Profit_EUR]]/Clean_Data[[#This Row],[Revenue_EUR]]</f>
        <v>0.57467869348422884</v>
      </c>
      <c r="T984" s="19">
        <f>Clean_Data[[#This Row],[Revenue_EUR]]/Clean_Data[[#This Row],[Revenue_Target_EUR]]</f>
        <v>1.0664217841847661</v>
      </c>
      <c r="U984" s="19">
        <f>Clean_Data[[#This Row],[Revenue_EUR]]/Clean_Data[[#This Row],[Market_Revenue_EUR]]</f>
        <v>9.202640609790301E-2</v>
      </c>
      <c r="V984" s="19">
        <f>Clean_Data[[#This Row],[Returns_Units]]/Clean_Data[[#This Row],[Units_Sold]]</f>
        <v>3.125E-2</v>
      </c>
      <c r="W984" s="21">
        <f>Clean_Data[[#This Row],[Revenue_EUR]]/Clean_Data[[#This Row],[Marketing_Spend_EUR]]</f>
        <v>17.632473228750939</v>
      </c>
    </row>
    <row r="985" spans="1:23">
      <c r="A985" s="17">
        <v>45261</v>
      </c>
      <c r="B985">
        <v>2023</v>
      </c>
      <c r="C985" s="16" t="s">
        <v>103</v>
      </c>
      <c r="D985" s="16" t="s">
        <v>89</v>
      </c>
      <c r="E985" s="16" t="s">
        <v>85</v>
      </c>
      <c r="F985" s="16" t="s">
        <v>83</v>
      </c>
      <c r="G985" s="16" t="s">
        <v>81</v>
      </c>
      <c r="H985">
        <v>7748.39</v>
      </c>
      <c r="I985">
        <v>7479.04</v>
      </c>
      <c r="J985">
        <v>67</v>
      </c>
      <c r="K985">
        <v>65</v>
      </c>
      <c r="L985">
        <v>4147.55</v>
      </c>
      <c r="M985">
        <v>222.15</v>
      </c>
      <c r="N985">
        <v>73127.92</v>
      </c>
      <c r="O985">
        <v>697</v>
      </c>
      <c r="P985">
        <v>0</v>
      </c>
      <c r="Q985">
        <v>1</v>
      </c>
      <c r="R985" s="25">
        <f>Clean_Data[[#This Row],[Revenue_EUR]]/Clean_Data[[#This Row],[Units_Sold]]</f>
        <v>115.64761194029852</v>
      </c>
      <c r="S985" s="19">
        <f>Clean_Data[[#This Row],[Gross_Profit_EUR]]/Clean_Data[[#This Row],[Revenue_EUR]]</f>
        <v>0.53527894181888114</v>
      </c>
      <c r="T985" s="19">
        <f>Clean_Data[[#This Row],[Revenue_EUR]]/Clean_Data[[#This Row],[Revenue_Target_EUR]]</f>
        <v>1.0360139804039021</v>
      </c>
      <c r="U985" s="19">
        <f>Clean_Data[[#This Row],[Revenue_EUR]]/Clean_Data[[#This Row],[Market_Revenue_EUR]]</f>
        <v>0.10595665786747388</v>
      </c>
      <c r="V985" s="19">
        <f>Clean_Data[[#This Row],[Returns_Units]]/Clean_Data[[#This Row],[Units_Sold]]</f>
        <v>1.4925373134328358E-2</v>
      </c>
      <c r="W985" s="21">
        <f>Clean_Data[[#This Row],[Revenue_EUR]]/Clean_Data[[#This Row],[Marketing_Spend_EUR]]</f>
        <v>34.879090704478955</v>
      </c>
    </row>
    <row r="986" spans="1:23">
      <c r="A986" s="17">
        <v>45261</v>
      </c>
      <c r="B986">
        <v>2023</v>
      </c>
      <c r="C986" s="16" t="s">
        <v>103</v>
      </c>
      <c r="D986" s="16" t="s">
        <v>90</v>
      </c>
      <c r="E986" s="16" t="s">
        <v>91</v>
      </c>
      <c r="F986" s="16" t="s">
        <v>77</v>
      </c>
      <c r="G986" s="16" t="s">
        <v>78</v>
      </c>
      <c r="H986">
        <v>192512.72</v>
      </c>
      <c r="I986">
        <v>184192.79</v>
      </c>
      <c r="J986">
        <v>2674</v>
      </c>
      <c r="K986">
        <v>2537</v>
      </c>
      <c r="L986">
        <v>107836.03</v>
      </c>
      <c r="M986">
        <v>3668.64</v>
      </c>
      <c r="N986">
        <v>2108075.83</v>
      </c>
      <c r="O986">
        <v>31760</v>
      </c>
      <c r="P986">
        <v>10</v>
      </c>
      <c r="Q986">
        <v>31</v>
      </c>
      <c r="R986" s="25">
        <f>Clean_Data[[#This Row],[Revenue_EUR]]/Clean_Data[[#This Row],[Units_Sold]]</f>
        <v>71.994285714285709</v>
      </c>
      <c r="S986" s="19">
        <f>Clean_Data[[#This Row],[Gross_Profit_EUR]]/Clean_Data[[#This Row],[Revenue_EUR]]</f>
        <v>0.56015015527285672</v>
      </c>
      <c r="T986" s="19">
        <f>Clean_Data[[#This Row],[Revenue_EUR]]/Clean_Data[[#This Row],[Revenue_Target_EUR]]</f>
        <v>1.0451696833518835</v>
      </c>
      <c r="U986" s="19">
        <f>Clean_Data[[#This Row],[Revenue_EUR]]/Clean_Data[[#This Row],[Market_Revenue_EUR]]</f>
        <v>9.1321534671739008E-2</v>
      </c>
      <c r="V986" s="19">
        <f>Clean_Data[[#This Row],[Returns_Units]]/Clean_Data[[#This Row],[Units_Sold]]</f>
        <v>1.1593118922961856E-2</v>
      </c>
      <c r="W986" s="21">
        <f>Clean_Data[[#This Row],[Revenue_EUR]]/Clean_Data[[#This Row],[Marketing_Spend_EUR]]</f>
        <v>52.475227877360552</v>
      </c>
    </row>
    <row r="987" spans="1:23">
      <c r="A987" s="17">
        <v>45261</v>
      </c>
      <c r="B987">
        <v>2023</v>
      </c>
      <c r="C987" s="16" t="s">
        <v>103</v>
      </c>
      <c r="D987" s="16" t="s">
        <v>90</v>
      </c>
      <c r="E987" s="16" t="s">
        <v>91</v>
      </c>
      <c r="F987" s="16" t="s">
        <v>77</v>
      </c>
      <c r="G987" s="16" t="s">
        <v>79</v>
      </c>
      <c r="H987">
        <v>179163.9</v>
      </c>
      <c r="I987">
        <v>171684.66</v>
      </c>
      <c r="J987">
        <v>1024</v>
      </c>
      <c r="K987">
        <v>971</v>
      </c>
      <c r="L987">
        <v>117502.55</v>
      </c>
      <c r="M987">
        <v>4767.0200000000004</v>
      </c>
      <c r="N987">
        <v>1666113.68</v>
      </c>
      <c r="O987">
        <v>10029</v>
      </c>
      <c r="P987">
        <v>8</v>
      </c>
      <c r="Q987">
        <v>16</v>
      </c>
      <c r="R987" s="25">
        <f>Clean_Data[[#This Row],[Revenue_EUR]]/Clean_Data[[#This Row],[Units_Sold]]</f>
        <v>174.96474609374999</v>
      </c>
      <c r="S987" s="19">
        <f>Clean_Data[[#This Row],[Gross_Profit_EUR]]/Clean_Data[[#This Row],[Revenue_EUR]]</f>
        <v>0.65583831341023502</v>
      </c>
      <c r="T987" s="19">
        <f>Clean_Data[[#This Row],[Revenue_EUR]]/Clean_Data[[#This Row],[Revenue_Target_EUR]]</f>
        <v>1.04356382218423</v>
      </c>
      <c r="U987" s="19">
        <f>Clean_Data[[#This Row],[Revenue_EUR]]/Clean_Data[[#This Row],[Market_Revenue_EUR]]</f>
        <v>0.1075340189272079</v>
      </c>
      <c r="V987" s="19">
        <f>Clean_Data[[#This Row],[Returns_Units]]/Clean_Data[[#This Row],[Units_Sold]]</f>
        <v>1.5625E-2</v>
      </c>
      <c r="W987" s="21">
        <f>Clean_Data[[#This Row],[Revenue_EUR]]/Clean_Data[[#This Row],[Marketing_Spend_EUR]]</f>
        <v>37.584046217553102</v>
      </c>
    </row>
    <row r="988" spans="1:23">
      <c r="A988" s="17">
        <v>45261</v>
      </c>
      <c r="B988">
        <v>2023</v>
      </c>
      <c r="C988" s="16" t="s">
        <v>103</v>
      </c>
      <c r="D988" s="16" t="s">
        <v>90</v>
      </c>
      <c r="E988" s="16" t="s">
        <v>91</v>
      </c>
      <c r="F988" s="16" t="s">
        <v>77</v>
      </c>
      <c r="G988" s="16" t="s">
        <v>80</v>
      </c>
      <c r="H988">
        <v>47463.44</v>
      </c>
      <c r="I988">
        <v>45200.21</v>
      </c>
      <c r="J988">
        <v>339</v>
      </c>
      <c r="K988">
        <v>324</v>
      </c>
      <c r="L988">
        <v>32320.09</v>
      </c>
      <c r="M988">
        <v>2350.94</v>
      </c>
      <c r="N988">
        <v>515030.65</v>
      </c>
      <c r="O988">
        <v>3784</v>
      </c>
      <c r="P988">
        <v>2</v>
      </c>
      <c r="Q988">
        <v>7</v>
      </c>
      <c r="R988" s="25">
        <f>Clean_Data[[#This Row],[Revenue_EUR]]/Clean_Data[[#This Row],[Units_Sold]]</f>
        <v>140.01014749262538</v>
      </c>
      <c r="S988" s="19">
        <f>Clean_Data[[#This Row],[Gross_Profit_EUR]]/Clean_Data[[#This Row],[Revenue_EUR]]</f>
        <v>0.68094706156991569</v>
      </c>
      <c r="T988" s="19">
        <f>Clean_Data[[#This Row],[Revenue_EUR]]/Clean_Data[[#This Row],[Revenue_Target_EUR]]</f>
        <v>1.0500712275451818</v>
      </c>
      <c r="U988" s="19">
        <f>Clean_Data[[#This Row],[Revenue_EUR]]/Clean_Data[[#This Row],[Market_Revenue_EUR]]</f>
        <v>9.2156534761571957E-2</v>
      </c>
      <c r="V988" s="19">
        <f>Clean_Data[[#This Row],[Returns_Units]]/Clean_Data[[#This Row],[Units_Sold]]</f>
        <v>2.0648967551622419E-2</v>
      </c>
      <c r="W988" s="21">
        <f>Clean_Data[[#This Row],[Revenue_EUR]]/Clean_Data[[#This Row],[Marketing_Spend_EUR]]</f>
        <v>20.189132857495299</v>
      </c>
    </row>
    <row r="989" spans="1:23">
      <c r="A989" s="17">
        <v>45261</v>
      </c>
      <c r="B989">
        <v>2023</v>
      </c>
      <c r="C989" s="16" t="s">
        <v>103</v>
      </c>
      <c r="D989" s="16" t="s">
        <v>90</v>
      </c>
      <c r="E989" s="16" t="s">
        <v>91</v>
      </c>
      <c r="F989" s="16" t="s">
        <v>77</v>
      </c>
      <c r="G989" s="16" t="s">
        <v>81</v>
      </c>
      <c r="H989">
        <v>69169.33</v>
      </c>
      <c r="I989">
        <v>64687.43</v>
      </c>
      <c r="J989">
        <v>601</v>
      </c>
      <c r="K989">
        <v>563</v>
      </c>
      <c r="L989">
        <v>43613.24</v>
      </c>
      <c r="M989">
        <v>2227.3000000000002</v>
      </c>
      <c r="N989">
        <v>730810.39</v>
      </c>
      <c r="O989">
        <v>6503</v>
      </c>
      <c r="P989">
        <v>3</v>
      </c>
      <c r="Q989">
        <v>12</v>
      </c>
      <c r="R989" s="25">
        <f>Clean_Data[[#This Row],[Revenue_EUR]]/Clean_Data[[#This Row],[Units_Sold]]</f>
        <v>115.09039933444259</v>
      </c>
      <c r="S989" s="19">
        <f>Clean_Data[[#This Row],[Gross_Profit_EUR]]/Clean_Data[[#This Row],[Revenue_EUR]]</f>
        <v>0.63052858832086411</v>
      </c>
      <c r="T989" s="19">
        <f>Clean_Data[[#This Row],[Revenue_EUR]]/Clean_Data[[#This Row],[Revenue_Target_EUR]]</f>
        <v>1.0692854856036174</v>
      </c>
      <c r="U989" s="19">
        <f>Clean_Data[[#This Row],[Revenue_EUR]]/Clean_Data[[#This Row],[Market_Revenue_EUR]]</f>
        <v>9.4647436525909276E-2</v>
      </c>
      <c r="V989" s="19">
        <f>Clean_Data[[#This Row],[Returns_Units]]/Clean_Data[[#This Row],[Units_Sold]]</f>
        <v>1.9966722129783693E-2</v>
      </c>
      <c r="W989" s="21">
        <f>Clean_Data[[#This Row],[Revenue_EUR]]/Clean_Data[[#This Row],[Marketing_Spend_EUR]]</f>
        <v>31.055237282808779</v>
      </c>
    </row>
    <row r="990" spans="1:23">
      <c r="A990" s="17">
        <v>45261</v>
      </c>
      <c r="B990">
        <v>2023</v>
      </c>
      <c r="C990" s="16" t="s">
        <v>103</v>
      </c>
      <c r="D990" s="16" t="s">
        <v>90</v>
      </c>
      <c r="E990" s="16" t="s">
        <v>91</v>
      </c>
      <c r="F990" s="16" t="s">
        <v>82</v>
      </c>
      <c r="G990" s="16" t="s">
        <v>78</v>
      </c>
      <c r="H990">
        <v>162437.44</v>
      </c>
      <c r="I990">
        <v>158629.39000000001</v>
      </c>
      <c r="J990">
        <v>2256</v>
      </c>
      <c r="K990">
        <v>2192</v>
      </c>
      <c r="L990">
        <v>85921.51</v>
      </c>
      <c r="M990">
        <v>2664.16</v>
      </c>
      <c r="N990">
        <v>1971963.02</v>
      </c>
      <c r="O990">
        <v>31030</v>
      </c>
      <c r="P990">
        <v>8</v>
      </c>
      <c r="Q990">
        <v>30</v>
      </c>
      <c r="R990" s="25">
        <f>Clean_Data[[#This Row],[Revenue_EUR]]/Clean_Data[[#This Row],[Units_Sold]]</f>
        <v>72.002411347517736</v>
      </c>
      <c r="S990" s="19">
        <f>Clean_Data[[#This Row],[Gross_Profit_EUR]]/Clean_Data[[#This Row],[Revenue_EUR]]</f>
        <v>0.52895139199435792</v>
      </c>
      <c r="T990" s="19">
        <f>Clean_Data[[#This Row],[Revenue_EUR]]/Clean_Data[[#This Row],[Revenue_Target_EUR]]</f>
        <v>1.024005955012498</v>
      </c>
      <c r="U990" s="19">
        <f>Clean_Data[[#This Row],[Revenue_EUR]]/Clean_Data[[#This Row],[Market_Revenue_EUR]]</f>
        <v>8.2373471689139485E-2</v>
      </c>
      <c r="V990" s="19">
        <f>Clean_Data[[#This Row],[Returns_Units]]/Clean_Data[[#This Row],[Units_Sold]]</f>
        <v>1.3297872340425532E-2</v>
      </c>
      <c r="W990" s="21">
        <f>Clean_Data[[#This Row],[Revenue_EUR]]/Clean_Data[[#This Row],[Marketing_Spend_EUR]]</f>
        <v>60.971353071887577</v>
      </c>
    </row>
    <row r="991" spans="1:23">
      <c r="A991" s="17">
        <v>45261</v>
      </c>
      <c r="B991">
        <v>2023</v>
      </c>
      <c r="C991" s="16" t="s">
        <v>103</v>
      </c>
      <c r="D991" s="16" t="s">
        <v>90</v>
      </c>
      <c r="E991" s="16" t="s">
        <v>91</v>
      </c>
      <c r="F991" s="16" t="s">
        <v>82</v>
      </c>
      <c r="G991" s="16" t="s">
        <v>79</v>
      </c>
      <c r="H991">
        <v>156231.41</v>
      </c>
      <c r="I991">
        <v>146326.69</v>
      </c>
      <c r="J991">
        <v>893</v>
      </c>
      <c r="K991">
        <v>843</v>
      </c>
      <c r="L991">
        <v>96049.87</v>
      </c>
      <c r="M991">
        <v>4032.92</v>
      </c>
      <c r="N991">
        <v>1555634</v>
      </c>
      <c r="O991">
        <v>9699</v>
      </c>
      <c r="P991">
        <v>8</v>
      </c>
      <c r="Q991">
        <v>8</v>
      </c>
      <c r="R991" s="25">
        <f>Clean_Data[[#This Row],[Revenue_EUR]]/Clean_Data[[#This Row],[Units_Sold]]</f>
        <v>174.9511870100784</v>
      </c>
      <c r="S991" s="19">
        <f>Clean_Data[[#This Row],[Gross_Profit_EUR]]/Clean_Data[[#This Row],[Revenue_EUR]]</f>
        <v>0.61479231353029451</v>
      </c>
      <c r="T991" s="19">
        <f>Clean_Data[[#This Row],[Revenue_EUR]]/Clean_Data[[#This Row],[Revenue_Target_EUR]]</f>
        <v>1.0676890866594468</v>
      </c>
      <c r="U991" s="19">
        <f>Clean_Data[[#This Row],[Revenue_EUR]]/Clean_Data[[#This Row],[Market_Revenue_EUR]]</f>
        <v>0.10042941334529845</v>
      </c>
      <c r="V991" s="19">
        <f>Clean_Data[[#This Row],[Returns_Units]]/Clean_Data[[#This Row],[Units_Sold]]</f>
        <v>8.9585666293393058E-3</v>
      </c>
      <c r="W991" s="21">
        <f>Clean_Data[[#This Row],[Revenue_EUR]]/Clean_Data[[#This Row],[Marketing_Spend_EUR]]</f>
        <v>38.739030280789109</v>
      </c>
    </row>
    <row r="992" spans="1:23">
      <c r="A992" s="17">
        <v>45261</v>
      </c>
      <c r="B992">
        <v>2023</v>
      </c>
      <c r="C992" s="16" t="s">
        <v>103</v>
      </c>
      <c r="D992" s="16" t="s">
        <v>90</v>
      </c>
      <c r="E992" s="16" t="s">
        <v>91</v>
      </c>
      <c r="F992" s="16" t="s">
        <v>82</v>
      </c>
      <c r="G992" s="16" t="s">
        <v>80</v>
      </c>
      <c r="H992">
        <v>35720.18</v>
      </c>
      <c r="I992">
        <v>32394.560000000001</v>
      </c>
      <c r="J992">
        <v>255</v>
      </c>
      <c r="K992">
        <v>230</v>
      </c>
      <c r="L992">
        <v>22915.52</v>
      </c>
      <c r="M992">
        <v>2087.87</v>
      </c>
      <c r="N992">
        <v>439192.2</v>
      </c>
      <c r="O992">
        <v>3303</v>
      </c>
      <c r="P992">
        <v>2</v>
      </c>
      <c r="Q992">
        <v>5</v>
      </c>
      <c r="R992" s="25">
        <f>Clean_Data[[#This Row],[Revenue_EUR]]/Clean_Data[[#This Row],[Units_Sold]]</f>
        <v>140.07913725490195</v>
      </c>
      <c r="S992" s="19">
        <f>Clean_Data[[#This Row],[Gross_Profit_EUR]]/Clean_Data[[#This Row],[Revenue_EUR]]</f>
        <v>0.6415286821063052</v>
      </c>
      <c r="T992" s="19">
        <f>Clean_Data[[#This Row],[Revenue_EUR]]/Clean_Data[[#This Row],[Revenue_Target_EUR]]</f>
        <v>1.1026598293046734</v>
      </c>
      <c r="U992" s="19">
        <f>Clean_Data[[#This Row],[Revenue_EUR]]/Clean_Data[[#This Row],[Market_Revenue_EUR]]</f>
        <v>8.1331544594826596E-2</v>
      </c>
      <c r="V992" s="19">
        <f>Clean_Data[[#This Row],[Returns_Units]]/Clean_Data[[#This Row],[Units_Sold]]</f>
        <v>1.9607843137254902E-2</v>
      </c>
      <c r="W992" s="21">
        <f>Clean_Data[[#This Row],[Revenue_EUR]]/Clean_Data[[#This Row],[Marketing_Spend_EUR]]</f>
        <v>17.10843108047915</v>
      </c>
    </row>
    <row r="993" spans="1:23">
      <c r="A993" s="17">
        <v>45261</v>
      </c>
      <c r="B993">
        <v>2023</v>
      </c>
      <c r="C993" s="16" t="s">
        <v>103</v>
      </c>
      <c r="D993" s="16" t="s">
        <v>90</v>
      </c>
      <c r="E993" s="16" t="s">
        <v>91</v>
      </c>
      <c r="F993" s="16" t="s">
        <v>82</v>
      </c>
      <c r="G993" s="16" t="s">
        <v>81</v>
      </c>
      <c r="H993">
        <v>60927.01</v>
      </c>
      <c r="I993">
        <v>56208.26</v>
      </c>
      <c r="J993">
        <v>530</v>
      </c>
      <c r="K993">
        <v>495</v>
      </c>
      <c r="L993">
        <v>35286.480000000003</v>
      </c>
      <c r="M993">
        <v>1930.68</v>
      </c>
      <c r="N993">
        <v>670815.15</v>
      </c>
      <c r="O993">
        <v>6605</v>
      </c>
      <c r="P993">
        <v>2</v>
      </c>
      <c r="Q993">
        <v>11</v>
      </c>
      <c r="R993" s="25">
        <f>Clean_Data[[#This Row],[Revenue_EUR]]/Clean_Data[[#This Row],[Units_Sold]]</f>
        <v>114.95662264150944</v>
      </c>
      <c r="S993" s="19">
        <f>Clean_Data[[#This Row],[Gross_Profit_EUR]]/Clean_Data[[#This Row],[Revenue_EUR]]</f>
        <v>0.57915988327672741</v>
      </c>
      <c r="T993" s="19">
        <f>Clean_Data[[#This Row],[Revenue_EUR]]/Clean_Data[[#This Row],[Revenue_Target_EUR]]</f>
        <v>1.0839511843988765</v>
      </c>
      <c r="U993" s="19">
        <f>Clean_Data[[#This Row],[Revenue_EUR]]/Clean_Data[[#This Row],[Market_Revenue_EUR]]</f>
        <v>9.0825333923958043E-2</v>
      </c>
      <c r="V993" s="19">
        <f>Clean_Data[[#This Row],[Returns_Units]]/Clean_Data[[#This Row],[Units_Sold]]</f>
        <v>2.0754716981132074E-2</v>
      </c>
      <c r="W993" s="21">
        <f>Clean_Data[[#This Row],[Revenue_EUR]]/Clean_Data[[#This Row],[Marketing_Spend_EUR]]</f>
        <v>31.557280336461766</v>
      </c>
    </row>
    <row r="994" spans="1:23">
      <c r="A994" s="17">
        <v>45261</v>
      </c>
      <c r="B994">
        <v>2023</v>
      </c>
      <c r="C994" s="16" t="s">
        <v>103</v>
      </c>
      <c r="D994" s="16" t="s">
        <v>90</v>
      </c>
      <c r="E994" s="16" t="s">
        <v>91</v>
      </c>
      <c r="F994" s="16" t="s">
        <v>83</v>
      </c>
      <c r="G994" s="16" t="s">
        <v>78</v>
      </c>
      <c r="H994">
        <v>13246.54</v>
      </c>
      <c r="I994">
        <v>12904.08</v>
      </c>
      <c r="J994">
        <v>184</v>
      </c>
      <c r="K994">
        <v>178</v>
      </c>
      <c r="L994">
        <v>6202.39</v>
      </c>
      <c r="M994">
        <v>254.3</v>
      </c>
      <c r="N994">
        <v>216361.22</v>
      </c>
      <c r="O994">
        <v>3092</v>
      </c>
      <c r="P994">
        <v>1</v>
      </c>
      <c r="Q994">
        <v>6</v>
      </c>
      <c r="R994" s="25">
        <f>Clean_Data[[#This Row],[Revenue_EUR]]/Clean_Data[[#This Row],[Units_Sold]]</f>
        <v>71.992065217391314</v>
      </c>
      <c r="S994" s="19">
        <f>Clean_Data[[#This Row],[Gross_Profit_EUR]]/Clean_Data[[#This Row],[Revenue_EUR]]</f>
        <v>0.46822717479432363</v>
      </c>
      <c r="T994" s="19">
        <f>Clean_Data[[#This Row],[Revenue_EUR]]/Clean_Data[[#This Row],[Revenue_Target_EUR]]</f>
        <v>1.0265388931252752</v>
      </c>
      <c r="U994" s="19">
        <f>Clean_Data[[#This Row],[Revenue_EUR]]/Clean_Data[[#This Row],[Market_Revenue_EUR]]</f>
        <v>6.1224187957527695E-2</v>
      </c>
      <c r="V994" s="19">
        <f>Clean_Data[[#This Row],[Returns_Units]]/Clean_Data[[#This Row],[Units_Sold]]</f>
        <v>3.2608695652173912E-2</v>
      </c>
      <c r="W994" s="21">
        <f>Clean_Data[[#This Row],[Revenue_EUR]]/Clean_Data[[#This Row],[Marketing_Spend_EUR]]</f>
        <v>52.090208415257571</v>
      </c>
    </row>
    <row r="995" spans="1:23">
      <c r="A995" s="17">
        <v>45261</v>
      </c>
      <c r="B995">
        <v>2023</v>
      </c>
      <c r="C995" s="16" t="s">
        <v>103</v>
      </c>
      <c r="D995" s="16" t="s">
        <v>90</v>
      </c>
      <c r="E995" s="16" t="s">
        <v>91</v>
      </c>
      <c r="F995" s="16" t="s">
        <v>83</v>
      </c>
      <c r="G995" s="16" t="s">
        <v>79</v>
      </c>
      <c r="H995">
        <v>12548.12</v>
      </c>
      <c r="I995">
        <v>11420.12</v>
      </c>
      <c r="J995">
        <v>72</v>
      </c>
      <c r="K995">
        <v>65</v>
      </c>
      <c r="L995">
        <v>6940.75</v>
      </c>
      <c r="M995">
        <v>292.17</v>
      </c>
      <c r="N995">
        <v>166674.96</v>
      </c>
      <c r="O995">
        <v>1057</v>
      </c>
      <c r="P995">
        <v>1</v>
      </c>
      <c r="Q995">
        <v>1</v>
      </c>
      <c r="R995" s="25">
        <f>Clean_Data[[#This Row],[Revenue_EUR]]/Clean_Data[[#This Row],[Units_Sold]]</f>
        <v>174.27944444444447</v>
      </c>
      <c r="S995" s="19">
        <f>Clean_Data[[#This Row],[Gross_Profit_EUR]]/Clean_Data[[#This Row],[Revenue_EUR]]</f>
        <v>0.55313066817977508</v>
      </c>
      <c r="T995" s="19">
        <f>Clean_Data[[#This Row],[Revenue_EUR]]/Clean_Data[[#This Row],[Revenue_Target_EUR]]</f>
        <v>1.0987730426650508</v>
      </c>
      <c r="U995" s="19">
        <f>Clean_Data[[#This Row],[Revenue_EUR]]/Clean_Data[[#This Row],[Market_Revenue_EUR]]</f>
        <v>7.5284973819702741E-2</v>
      </c>
      <c r="V995" s="19">
        <f>Clean_Data[[#This Row],[Returns_Units]]/Clean_Data[[#This Row],[Units_Sold]]</f>
        <v>1.3888888888888888E-2</v>
      </c>
      <c r="W995" s="21">
        <f>Clean_Data[[#This Row],[Revenue_EUR]]/Clean_Data[[#This Row],[Marketing_Spend_EUR]]</f>
        <v>42.948009720368276</v>
      </c>
    </row>
    <row r="996" spans="1:23">
      <c r="A996" s="17">
        <v>45261</v>
      </c>
      <c r="B996">
        <v>2023</v>
      </c>
      <c r="C996" s="16" t="s">
        <v>103</v>
      </c>
      <c r="D996" s="16" t="s">
        <v>90</v>
      </c>
      <c r="E996" s="16" t="s">
        <v>91</v>
      </c>
      <c r="F996" s="16" t="s">
        <v>83</v>
      </c>
      <c r="G996" s="16" t="s">
        <v>80</v>
      </c>
      <c r="H996">
        <v>3038.91</v>
      </c>
      <c r="I996">
        <v>2882.09</v>
      </c>
      <c r="J996">
        <v>22</v>
      </c>
      <c r="K996">
        <v>21</v>
      </c>
      <c r="L996">
        <v>1748.25</v>
      </c>
      <c r="M996">
        <v>175.36</v>
      </c>
      <c r="N996">
        <v>50980.94</v>
      </c>
      <c r="O996">
        <v>400</v>
      </c>
      <c r="P996">
        <v>0</v>
      </c>
      <c r="Q996">
        <v>0</v>
      </c>
      <c r="R996" s="25">
        <f>Clean_Data[[#This Row],[Revenue_EUR]]/Clean_Data[[#This Row],[Units_Sold]]</f>
        <v>138.13227272727272</v>
      </c>
      <c r="S996" s="19">
        <f>Clean_Data[[#This Row],[Gross_Profit_EUR]]/Clean_Data[[#This Row],[Revenue_EUR]]</f>
        <v>0.57528850805058396</v>
      </c>
      <c r="T996" s="19">
        <f>Clean_Data[[#This Row],[Revenue_EUR]]/Clean_Data[[#This Row],[Revenue_Target_EUR]]</f>
        <v>1.0544119024735521</v>
      </c>
      <c r="U996" s="19">
        <f>Clean_Data[[#This Row],[Revenue_EUR]]/Clean_Data[[#This Row],[Market_Revenue_EUR]]</f>
        <v>5.960874789676298E-2</v>
      </c>
      <c r="V996" s="19">
        <f>Clean_Data[[#This Row],[Returns_Units]]/Clean_Data[[#This Row],[Units_Sold]]</f>
        <v>0</v>
      </c>
      <c r="W996" s="21">
        <f>Clean_Data[[#This Row],[Revenue_EUR]]/Clean_Data[[#This Row],[Marketing_Spend_EUR]]</f>
        <v>17.329550638686129</v>
      </c>
    </row>
    <row r="997" spans="1:23">
      <c r="A997" s="17">
        <v>45261</v>
      </c>
      <c r="B997">
        <v>2023</v>
      </c>
      <c r="C997" s="16" t="s">
        <v>103</v>
      </c>
      <c r="D997" s="16" t="s">
        <v>90</v>
      </c>
      <c r="E997" s="16" t="s">
        <v>91</v>
      </c>
      <c r="F997" s="16" t="s">
        <v>83</v>
      </c>
      <c r="G997" s="16" t="s">
        <v>81</v>
      </c>
      <c r="H997">
        <v>5262.46</v>
      </c>
      <c r="I997">
        <v>4845.99</v>
      </c>
      <c r="J997">
        <v>46</v>
      </c>
      <c r="K997">
        <v>42</v>
      </c>
      <c r="L997">
        <v>2750.64</v>
      </c>
      <c r="M997">
        <v>167.45</v>
      </c>
      <c r="N997">
        <v>76609.86</v>
      </c>
      <c r="O997">
        <v>708</v>
      </c>
      <c r="P997">
        <v>0</v>
      </c>
      <c r="Q997">
        <v>1</v>
      </c>
      <c r="R997" s="25">
        <f>Clean_Data[[#This Row],[Revenue_EUR]]/Clean_Data[[#This Row],[Units_Sold]]</f>
        <v>114.40130434782608</v>
      </c>
      <c r="S997" s="19">
        <f>Clean_Data[[#This Row],[Gross_Profit_EUR]]/Clean_Data[[#This Row],[Revenue_EUR]]</f>
        <v>0.52269090881450875</v>
      </c>
      <c r="T997" s="19">
        <f>Clean_Data[[#This Row],[Revenue_EUR]]/Clean_Data[[#This Row],[Revenue_Target_EUR]]</f>
        <v>1.0859411595979356</v>
      </c>
      <c r="U997" s="19">
        <f>Clean_Data[[#This Row],[Revenue_EUR]]/Clean_Data[[#This Row],[Market_Revenue_EUR]]</f>
        <v>6.8691680157097271E-2</v>
      </c>
      <c r="V997" s="19">
        <f>Clean_Data[[#This Row],[Returns_Units]]/Clean_Data[[#This Row],[Units_Sold]]</f>
        <v>2.1739130434782608E-2</v>
      </c>
      <c r="W997" s="21">
        <f>Clean_Data[[#This Row],[Revenue_EUR]]/Clean_Data[[#This Row],[Marketing_Spend_EUR]]</f>
        <v>31.427052851597495</v>
      </c>
    </row>
    <row r="998" spans="1:23">
      <c r="A998" s="17">
        <v>45261</v>
      </c>
      <c r="B998">
        <v>2023</v>
      </c>
      <c r="C998" s="16" t="s">
        <v>103</v>
      </c>
      <c r="D998" s="16" t="s">
        <v>92</v>
      </c>
      <c r="E998" s="16" t="s">
        <v>76</v>
      </c>
      <c r="F998" s="16" t="s">
        <v>77</v>
      </c>
      <c r="G998" s="16" t="s">
        <v>78</v>
      </c>
      <c r="H998">
        <v>199119.48</v>
      </c>
      <c r="I998">
        <v>199181.11</v>
      </c>
      <c r="J998">
        <v>2766</v>
      </c>
      <c r="K998">
        <v>2737</v>
      </c>
      <c r="L998">
        <v>111094.85</v>
      </c>
      <c r="M998">
        <v>3613.95</v>
      </c>
      <c r="N998">
        <v>1386360.85</v>
      </c>
      <c r="O998">
        <v>20590</v>
      </c>
      <c r="P998">
        <v>10</v>
      </c>
      <c r="Q998">
        <v>34</v>
      </c>
      <c r="R998" s="25">
        <f>Clean_Data[[#This Row],[Revenue_EUR]]/Clean_Data[[#This Row],[Units_Sold]]</f>
        <v>71.988242950108457</v>
      </c>
      <c r="S998" s="19">
        <f>Clean_Data[[#This Row],[Gross_Profit_EUR]]/Clean_Data[[#This Row],[Revenue_EUR]]</f>
        <v>0.55793059523859745</v>
      </c>
      <c r="T998" s="19">
        <f>Clean_Data[[#This Row],[Revenue_EUR]]/Clean_Data[[#This Row],[Revenue_Target_EUR]]</f>
        <v>0.99969058310800674</v>
      </c>
      <c r="U998" s="19">
        <f>Clean_Data[[#This Row],[Revenue_EUR]]/Clean_Data[[#This Row],[Market_Revenue_EUR]]</f>
        <v>0.14362745456927753</v>
      </c>
      <c r="V998" s="19">
        <f>Clean_Data[[#This Row],[Returns_Units]]/Clean_Data[[#This Row],[Units_Sold]]</f>
        <v>1.2292118582791034E-2</v>
      </c>
      <c r="W998" s="21">
        <f>Clean_Data[[#This Row],[Revenue_EUR]]/Clean_Data[[#This Row],[Marketing_Spend_EUR]]</f>
        <v>55.097463993691122</v>
      </c>
    </row>
    <row r="999" spans="1:23">
      <c r="A999" s="17">
        <v>45261</v>
      </c>
      <c r="B999">
        <v>2023</v>
      </c>
      <c r="C999" s="16" t="s">
        <v>103</v>
      </c>
      <c r="D999" s="16" t="s">
        <v>92</v>
      </c>
      <c r="E999" s="16" t="s">
        <v>76</v>
      </c>
      <c r="F999" s="16" t="s">
        <v>77</v>
      </c>
      <c r="G999" s="16" t="s">
        <v>79</v>
      </c>
      <c r="H999">
        <v>184799.72</v>
      </c>
      <c r="I999">
        <v>184552.21</v>
      </c>
      <c r="J999">
        <v>1056</v>
      </c>
      <c r="K999">
        <v>1058</v>
      </c>
      <c r="L999">
        <v>120242.3</v>
      </c>
      <c r="M999">
        <v>5060.43</v>
      </c>
      <c r="N999">
        <v>1071628.21</v>
      </c>
      <c r="O999">
        <v>6718</v>
      </c>
      <c r="P999">
        <v>10</v>
      </c>
      <c r="Q999">
        <v>9</v>
      </c>
      <c r="R999" s="25">
        <f>Clean_Data[[#This Row],[Revenue_EUR]]/Clean_Data[[#This Row],[Units_Sold]]</f>
        <v>174.99973484848485</v>
      </c>
      <c r="S999" s="19">
        <f>Clean_Data[[#This Row],[Gross_Profit_EUR]]/Clean_Data[[#This Row],[Revenue_EUR]]</f>
        <v>0.65066278238949715</v>
      </c>
      <c r="T999" s="19">
        <f>Clean_Data[[#This Row],[Revenue_EUR]]/Clean_Data[[#This Row],[Revenue_Target_EUR]]</f>
        <v>1.001341138098536</v>
      </c>
      <c r="U999" s="19">
        <f>Clean_Data[[#This Row],[Revenue_EUR]]/Clean_Data[[#This Row],[Market_Revenue_EUR]]</f>
        <v>0.17244760661909042</v>
      </c>
      <c r="V999" s="19">
        <f>Clean_Data[[#This Row],[Returns_Units]]/Clean_Data[[#This Row],[Units_Sold]]</f>
        <v>8.5227272727272721E-3</v>
      </c>
      <c r="W999" s="21">
        <f>Clean_Data[[#This Row],[Revenue_EUR]]/Clean_Data[[#This Row],[Marketing_Spend_EUR]]</f>
        <v>36.518580436840345</v>
      </c>
    </row>
    <row r="1000" spans="1:23">
      <c r="A1000" s="17">
        <v>45261</v>
      </c>
      <c r="B1000">
        <v>2023</v>
      </c>
      <c r="C1000" s="16" t="s">
        <v>103</v>
      </c>
      <c r="D1000" s="16" t="s">
        <v>92</v>
      </c>
      <c r="E1000" s="16" t="s">
        <v>76</v>
      </c>
      <c r="F1000" s="16" t="s">
        <v>77</v>
      </c>
      <c r="G1000" s="16" t="s">
        <v>80</v>
      </c>
      <c r="H1000">
        <v>42883.28</v>
      </c>
      <c r="I1000">
        <v>41810.31</v>
      </c>
      <c r="J1000">
        <v>306</v>
      </c>
      <c r="K1000">
        <v>299</v>
      </c>
      <c r="L1000">
        <v>29308.5</v>
      </c>
      <c r="M1000">
        <v>2255.94</v>
      </c>
      <c r="N1000">
        <v>332575.7</v>
      </c>
      <c r="O1000">
        <v>2431</v>
      </c>
      <c r="P1000">
        <v>2</v>
      </c>
      <c r="Q1000">
        <v>6</v>
      </c>
      <c r="R1000" s="25">
        <f>Clean_Data[[#This Row],[Revenue_EUR]]/Clean_Data[[#This Row],[Units_Sold]]</f>
        <v>140.14143790849673</v>
      </c>
      <c r="S1000" s="19">
        <f>Clean_Data[[#This Row],[Gross_Profit_EUR]]/Clean_Data[[#This Row],[Revenue_EUR]]</f>
        <v>0.68344818773190863</v>
      </c>
      <c r="T1000" s="19">
        <f>Clean_Data[[#This Row],[Revenue_EUR]]/Clean_Data[[#This Row],[Revenue_Target_EUR]]</f>
        <v>1.0256628090057214</v>
      </c>
      <c r="U1000" s="19">
        <f>Clean_Data[[#This Row],[Revenue_EUR]]/Clean_Data[[#This Row],[Market_Revenue_EUR]]</f>
        <v>0.12894291435002617</v>
      </c>
      <c r="V1000" s="19">
        <f>Clean_Data[[#This Row],[Returns_Units]]/Clean_Data[[#This Row],[Units_Sold]]</f>
        <v>1.9607843137254902E-2</v>
      </c>
      <c r="W1000" s="21">
        <f>Clean_Data[[#This Row],[Revenue_EUR]]/Clean_Data[[#This Row],[Marketing_Spend_EUR]]</f>
        <v>19.009051659175331</v>
      </c>
    </row>
    <row r="1001" spans="1:23">
      <c r="A1001" s="17">
        <v>45261</v>
      </c>
      <c r="B1001">
        <v>2023</v>
      </c>
      <c r="C1001" s="16" t="s">
        <v>103</v>
      </c>
      <c r="D1001" s="16" t="s">
        <v>92</v>
      </c>
      <c r="E1001" s="16" t="s">
        <v>76</v>
      </c>
      <c r="F1001" s="16" t="s">
        <v>77</v>
      </c>
      <c r="G1001" s="16" t="s">
        <v>81</v>
      </c>
      <c r="H1001">
        <v>76612.36</v>
      </c>
      <c r="I1001">
        <v>76700.09</v>
      </c>
      <c r="J1001">
        <v>666</v>
      </c>
      <c r="K1001">
        <v>657</v>
      </c>
      <c r="L1001">
        <v>47673.15</v>
      </c>
      <c r="M1001">
        <v>2409.36</v>
      </c>
      <c r="N1001">
        <v>489580.72</v>
      </c>
      <c r="O1001">
        <v>4636</v>
      </c>
      <c r="P1001">
        <v>3</v>
      </c>
      <c r="Q1001">
        <v>11</v>
      </c>
      <c r="R1001" s="25">
        <f>Clean_Data[[#This Row],[Revenue_EUR]]/Clean_Data[[#This Row],[Units_Sold]]</f>
        <v>115.03357357357358</v>
      </c>
      <c r="S1001" s="19">
        <f>Clean_Data[[#This Row],[Gross_Profit_EUR]]/Clean_Data[[#This Row],[Revenue_EUR]]</f>
        <v>0.62226447534053253</v>
      </c>
      <c r="T1001" s="19">
        <f>Clean_Data[[#This Row],[Revenue_EUR]]/Clean_Data[[#This Row],[Revenue_Target_EUR]]</f>
        <v>0.99885619430172778</v>
      </c>
      <c r="U1001" s="19">
        <f>Clean_Data[[#This Row],[Revenue_EUR]]/Clean_Data[[#This Row],[Market_Revenue_EUR]]</f>
        <v>0.1564856557259853</v>
      </c>
      <c r="V1001" s="19">
        <f>Clean_Data[[#This Row],[Returns_Units]]/Clean_Data[[#This Row],[Units_Sold]]</f>
        <v>1.6516516516516516E-2</v>
      </c>
      <c r="W1001" s="21">
        <f>Clean_Data[[#This Row],[Revenue_EUR]]/Clean_Data[[#This Row],[Marketing_Spend_EUR]]</f>
        <v>31.797805226284158</v>
      </c>
    </row>
    <row r="1002" spans="1:23">
      <c r="A1002" s="17">
        <v>45261</v>
      </c>
      <c r="B1002">
        <v>2023</v>
      </c>
      <c r="C1002" s="16" t="s">
        <v>103</v>
      </c>
      <c r="D1002" s="16" t="s">
        <v>92</v>
      </c>
      <c r="E1002" s="16" t="s">
        <v>76</v>
      </c>
      <c r="F1002" s="16" t="s">
        <v>82</v>
      </c>
      <c r="G1002" s="16" t="s">
        <v>78</v>
      </c>
      <c r="H1002">
        <v>174285.64</v>
      </c>
      <c r="I1002">
        <v>173737.27</v>
      </c>
      <c r="J1002">
        <v>2421</v>
      </c>
      <c r="K1002">
        <v>2378</v>
      </c>
      <c r="L1002">
        <v>90716.01</v>
      </c>
      <c r="M1002">
        <v>2918.51</v>
      </c>
      <c r="N1002">
        <v>1153252.76</v>
      </c>
      <c r="O1002">
        <v>16539</v>
      </c>
      <c r="P1002">
        <v>7</v>
      </c>
      <c r="Q1002">
        <v>44</v>
      </c>
      <c r="R1002" s="25">
        <f>Clean_Data[[#This Row],[Revenue_EUR]]/Clean_Data[[#This Row],[Units_Sold]]</f>
        <v>71.989111937216038</v>
      </c>
      <c r="S1002" s="19">
        <f>Clean_Data[[#This Row],[Gross_Profit_EUR]]/Clean_Data[[#This Row],[Revenue_EUR]]</f>
        <v>0.52050191857458816</v>
      </c>
      <c r="T1002" s="19">
        <f>Clean_Data[[#This Row],[Revenue_EUR]]/Clean_Data[[#This Row],[Revenue_Target_EUR]]</f>
        <v>1.0031563175822897</v>
      </c>
      <c r="U1002" s="19">
        <f>Clean_Data[[#This Row],[Revenue_EUR]]/Clean_Data[[#This Row],[Market_Revenue_EUR]]</f>
        <v>0.15112527456686947</v>
      </c>
      <c r="V1002" s="19">
        <f>Clean_Data[[#This Row],[Returns_Units]]/Clean_Data[[#This Row],[Units_Sold]]</f>
        <v>1.8174308137133416E-2</v>
      </c>
      <c r="W1002" s="21">
        <f>Clean_Data[[#This Row],[Revenue_EUR]]/Clean_Data[[#This Row],[Marketing_Spend_EUR]]</f>
        <v>59.717335215572326</v>
      </c>
    </row>
    <row r="1003" spans="1:23">
      <c r="A1003" s="17">
        <v>45261</v>
      </c>
      <c r="B1003">
        <v>2023</v>
      </c>
      <c r="C1003" s="16" t="s">
        <v>103</v>
      </c>
      <c r="D1003" s="16" t="s">
        <v>92</v>
      </c>
      <c r="E1003" s="16" t="s">
        <v>76</v>
      </c>
      <c r="F1003" s="16" t="s">
        <v>82</v>
      </c>
      <c r="G1003" s="16" t="s">
        <v>79</v>
      </c>
      <c r="H1003">
        <v>163405.10999999999</v>
      </c>
      <c r="I1003">
        <v>156940.48000000001</v>
      </c>
      <c r="J1003">
        <v>934</v>
      </c>
      <c r="K1003">
        <v>891</v>
      </c>
      <c r="L1003">
        <v>100662.19</v>
      </c>
      <c r="M1003">
        <v>3808.19</v>
      </c>
      <c r="N1003">
        <v>922046.06</v>
      </c>
      <c r="O1003">
        <v>5415</v>
      </c>
      <c r="P1003">
        <v>8</v>
      </c>
      <c r="Q1003">
        <v>16</v>
      </c>
      <c r="R1003" s="25">
        <f>Clean_Data[[#This Row],[Revenue_EUR]]/Clean_Data[[#This Row],[Units_Sold]]</f>
        <v>174.95193790149892</v>
      </c>
      <c r="S1003" s="19">
        <f>Clean_Data[[#This Row],[Gross_Profit_EUR]]/Clean_Data[[#This Row],[Revenue_EUR]]</f>
        <v>0.61602840939307224</v>
      </c>
      <c r="T1003" s="19">
        <f>Clean_Data[[#This Row],[Revenue_EUR]]/Clean_Data[[#This Row],[Revenue_Target_EUR]]</f>
        <v>1.0411916033390491</v>
      </c>
      <c r="U1003" s="19">
        <f>Clean_Data[[#This Row],[Revenue_EUR]]/Clean_Data[[#This Row],[Market_Revenue_EUR]]</f>
        <v>0.17722011631392903</v>
      </c>
      <c r="V1003" s="19">
        <f>Clean_Data[[#This Row],[Returns_Units]]/Clean_Data[[#This Row],[Units_Sold]]</f>
        <v>1.7130620985010708E-2</v>
      </c>
      <c r="W1003" s="21">
        <f>Clean_Data[[#This Row],[Revenue_EUR]]/Clean_Data[[#This Row],[Marketing_Spend_EUR]]</f>
        <v>42.90886484130256</v>
      </c>
    </row>
    <row r="1004" spans="1:23">
      <c r="A1004" s="17">
        <v>45261</v>
      </c>
      <c r="B1004">
        <v>2023</v>
      </c>
      <c r="C1004" s="16" t="s">
        <v>103</v>
      </c>
      <c r="D1004" s="16" t="s">
        <v>92</v>
      </c>
      <c r="E1004" s="16" t="s">
        <v>76</v>
      </c>
      <c r="F1004" s="16" t="s">
        <v>82</v>
      </c>
      <c r="G1004" s="16" t="s">
        <v>80</v>
      </c>
      <c r="H1004">
        <v>36338.99</v>
      </c>
      <c r="I1004">
        <v>34814.97</v>
      </c>
      <c r="J1004">
        <v>260</v>
      </c>
      <c r="K1004">
        <v>250</v>
      </c>
      <c r="L1004">
        <v>23151.87</v>
      </c>
      <c r="M1004">
        <v>1942.81</v>
      </c>
      <c r="N1004">
        <v>269240.32000000001</v>
      </c>
      <c r="O1004">
        <v>2093</v>
      </c>
      <c r="P1004">
        <v>2</v>
      </c>
      <c r="Q1004">
        <v>5</v>
      </c>
      <c r="R1004" s="25">
        <f>Clean_Data[[#This Row],[Revenue_EUR]]/Clean_Data[[#This Row],[Units_Sold]]</f>
        <v>139.76534615384614</v>
      </c>
      <c r="S1004" s="19">
        <f>Clean_Data[[#This Row],[Gross_Profit_EUR]]/Clean_Data[[#This Row],[Revenue_EUR]]</f>
        <v>0.63710824103806962</v>
      </c>
      <c r="T1004" s="19">
        <f>Clean_Data[[#This Row],[Revenue_EUR]]/Clean_Data[[#This Row],[Revenue_Target_EUR]]</f>
        <v>1.0437748474291375</v>
      </c>
      <c r="U1004" s="19">
        <f>Clean_Data[[#This Row],[Revenue_EUR]]/Clean_Data[[#This Row],[Market_Revenue_EUR]]</f>
        <v>0.13496860351376791</v>
      </c>
      <c r="V1004" s="19">
        <f>Clean_Data[[#This Row],[Returns_Units]]/Clean_Data[[#This Row],[Units_Sold]]</f>
        <v>1.9230769230769232E-2</v>
      </c>
      <c r="W1004" s="21">
        <f>Clean_Data[[#This Row],[Revenue_EUR]]/Clean_Data[[#This Row],[Marketing_Spend_EUR]]</f>
        <v>18.704345767213468</v>
      </c>
    </row>
    <row r="1005" spans="1:23">
      <c r="A1005" s="17">
        <v>45261</v>
      </c>
      <c r="B1005">
        <v>2023</v>
      </c>
      <c r="C1005" s="16" t="s">
        <v>103</v>
      </c>
      <c r="D1005" s="16" t="s">
        <v>92</v>
      </c>
      <c r="E1005" s="16" t="s">
        <v>76</v>
      </c>
      <c r="F1005" s="16" t="s">
        <v>82</v>
      </c>
      <c r="G1005" s="16" t="s">
        <v>81</v>
      </c>
      <c r="H1005">
        <v>63393.82</v>
      </c>
      <c r="I1005">
        <v>60470.62</v>
      </c>
      <c r="J1005">
        <v>551</v>
      </c>
      <c r="K1005">
        <v>534</v>
      </c>
      <c r="L1005">
        <v>36424.79</v>
      </c>
      <c r="M1005">
        <v>1769.6</v>
      </c>
      <c r="N1005">
        <v>399521.45</v>
      </c>
      <c r="O1005">
        <v>3592</v>
      </c>
      <c r="P1005">
        <v>3</v>
      </c>
      <c r="Q1005">
        <v>6</v>
      </c>
      <c r="R1005" s="25">
        <f>Clean_Data[[#This Row],[Revenue_EUR]]/Clean_Data[[#This Row],[Units_Sold]]</f>
        <v>115.05230490018148</v>
      </c>
      <c r="S1005" s="19">
        <f>Clean_Data[[#This Row],[Gross_Profit_EUR]]/Clean_Data[[#This Row],[Revenue_EUR]]</f>
        <v>0.57457950948530945</v>
      </c>
      <c r="T1005" s="19">
        <f>Clean_Data[[#This Row],[Revenue_EUR]]/Clean_Data[[#This Row],[Revenue_Target_EUR]]</f>
        <v>1.048340830638085</v>
      </c>
      <c r="U1005" s="19">
        <f>Clean_Data[[#This Row],[Revenue_EUR]]/Clean_Data[[#This Row],[Market_Revenue_EUR]]</f>
        <v>0.15867438406623724</v>
      </c>
      <c r="V1005" s="19">
        <f>Clean_Data[[#This Row],[Returns_Units]]/Clean_Data[[#This Row],[Units_Sold]]</f>
        <v>1.0889292196007259E-2</v>
      </c>
      <c r="W1005" s="21">
        <f>Clean_Data[[#This Row],[Revenue_EUR]]/Clean_Data[[#This Row],[Marketing_Spend_EUR]]</f>
        <v>35.823813291139246</v>
      </c>
    </row>
    <row r="1006" spans="1:23">
      <c r="A1006" s="17">
        <v>45261</v>
      </c>
      <c r="B1006">
        <v>2023</v>
      </c>
      <c r="C1006" s="16" t="s">
        <v>103</v>
      </c>
      <c r="D1006" s="16" t="s">
        <v>92</v>
      </c>
      <c r="E1006" s="16" t="s">
        <v>76</v>
      </c>
      <c r="F1006" s="16" t="s">
        <v>83</v>
      </c>
      <c r="G1006" s="16" t="s">
        <v>78</v>
      </c>
      <c r="H1006">
        <v>14086.51</v>
      </c>
      <c r="I1006">
        <v>14171.14</v>
      </c>
      <c r="J1006">
        <v>196</v>
      </c>
      <c r="K1006">
        <v>194</v>
      </c>
      <c r="L1006">
        <v>6750.43</v>
      </c>
      <c r="M1006">
        <v>232.62</v>
      </c>
      <c r="N1006">
        <v>127739.88</v>
      </c>
      <c r="O1006">
        <v>1954</v>
      </c>
      <c r="P1006">
        <v>1</v>
      </c>
      <c r="Q1006">
        <v>3</v>
      </c>
      <c r="R1006" s="25">
        <f>Clean_Data[[#This Row],[Revenue_EUR]]/Clean_Data[[#This Row],[Units_Sold]]</f>
        <v>71.86994897959184</v>
      </c>
      <c r="S1006" s="19">
        <f>Clean_Data[[#This Row],[Gross_Profit_EUR]]/Clean_Data[[#This Row],[Revenue_EUR]]</f>
        <v>0.4792123812072685</v>
      </c>
      <c r="T1006" s="19">
        <f>Clean_Data[[#This Row],[Revenue_EUR]]/Clean_Data[[#This Row],[Revenue_Target_EUR]]</f>
        <v>0.99402800339281105</v>
      </c>
      <c r="U1006" s="19">
        <f>Clean_Data[[#This Row],[Revenue_EUR]]/Clean_Data[[#This Row],[Market_Revenue_EUR]]</f>
        <v>0.11027495876777088</v>
      </c>
      <c r="V1006" s="19">
        <f>Clean_Data[[#This Row],[Returns_Units]]/Clean_Data[[#This Row],[Units_Sold]]</f>
        <v>1.5306122448979591E-2</v>
      </c>
      <c r="W1006" s="21">
        <f>Clean_Data[[#This Row],[Revenue_EUR]]/Clean_Data[[#This Row],[Marketing_Spend_EUR]]</f>
        <v>60.55588513455421</v>
      </c>
    </row>
    <row r="1007" spans="1:23">
      <c r="A1007" s="17">
        <v>45261</v>
      </c>
      <c r="B1007">
        <v>2023</v>
      </c>
      <c r="C1007" s="16" t="s">
        <v>103</v>
      </c>
      <c r="D1007" s="16" t="s">
        <v>92</v>
      </c>
      <c r="E1007" s="16" t="s">
        <v>76</v>
      </c>
      <c r="F1007" s="16" t="s">
        <v>83</v>
      </c>
      <c r="G1007" s="16" t="s">
        <v>79</v>
      </c>
      <c r="H1007">
        <v>11779.06</v>
      </c>
      <c r="I1007">
        <v>11662.39</v>
      </c>
      <c r="J1007">
        <v>67</v>
      </c>
      <c r="K1007">
        <v>67</v>
      </c>
      <c r="L1007">
        <v>6467.46</v>
      </c>
      <c r="M1007">
        <v>310.49</v>
      </c>
      <c r="N1007">
        <v>98896.74</v>
      </c>
      <c r="O1007">
        <v>598</v>
      </c>
      <c r="P1007">
        <v>0</v>
      </c>
      <c r="Q1007">
        <v>2</v>
      </c>
      <c r="R1007" s="25">
        <f>Clean_Data[[#This Row],[Revenue_EUR]]/Clean_Data[[#This Row],[Units_Sold]]</f>
        <v>175.80686567164179</v>
      </c>
      <c r="S1007" s="19">
        <f>Clean_Data[[#This Row],[Gross_Profit_EUR]]/Clean_Data[[#This Row],[Revenue_EUR]]</f>
        <v>0.54906418678570279</v>
      </c>
      <c r="T1007" s="19">
        <f>Clean_Data[[#This Row],[Revenue_EUR]]/Clean_Data[[#This Row],[Revenue_Target_EUR]]</f>
        <v>1.0100039528775835</v>
      </c>
      <c r="U1007" s="19">
        <f>Clean_Data[[#This Row],[Revenue_EUR]]/Clean_Data[[#This Row],[Market_Revenue_EUR]]</f>
        <v>0.11910463378267068</v>
      </c>
      <c r="V1007" s="19">
        <f>Clean_Data[[#This Row],[Returns_Units]]/Clean_Data[[#This Row],[Units_Sold]]</f>
        <v>2.9850746268656716E-2</v>
      </c>
      <c r="W1007" s="21">
        <f>Clean_Data[[#This Row],[Revenue_EUR]]/Clean_Data[[#This Row],[Marketing_Spend_EUR]]</f>
        <v>37.937002802022604</v>
      </c>
    </row>
    <row r="1008" spans="1:23">
      <c r="A1008" s="17">
        <v>45261</v>
      </c>
      <c r="B1008">
        <v>2023</v>
      </c>
      <c r="C1008" s="16" t="s">
        <v>103</v>
      </c>
      <c r="D1008" s="16" t="s">
        <v>92</v>
      </c>
      <c r="E1008" s="16" t="s">
        <v>76</v>
      </c>
      <c r="F1008" s="16" t="s">
        <v>83</v>
      </c>
      <c r="G1008" s="16" t="s">
        <v>80</v>
      </c>
      <c r="H1008">
        <v>2640.32</v>
      </c>
      <c r="I1008">
        <v>2604.65</v>
      </c>
      <c r="J1008">
        <v>19</v>
      </c>
      <c r="K1008">
        <v>19</v>
      </c>
      <c r="L1008">
        <v>1536.66</v>
      </c>
      <c r="M1008">
        <v>131.85</v>
      </c>
      <c r="N1008">
        <v>29428.44</v>
      </c>
      <c r="O1008">
        <v>235</v>
      </c>
      <c r="P1008">
        <v>0</v>
      </c>
      <c r="Q1008">
        <v>1</v>
      </c>
      <c r="R1008" s="25">
        <f>Clean_Data[[#This Row],[Revenue_EUR]]/Clean_Data[[#This Row],[Units_Sold]]</f>
        <v>138.96421052631581</v>
      </c>
      <c r="S1008" s="19">
        <f>Clean_Data[[#This Row],[Gross_Profit_EUR]]/Clean_Data[[#This Row],[Revenue_EUR]]</f>
        <v>0.58199763665010307</v>
      </c>
      <c r="T1008" s="19">
        <f>Clean_Data[[#This Row],[Revenue_EUR]]/Clean_Data[[#This Row],[Revenue_Target_EUR]]</f>
        <v>1.0136947382565795</v>
      </c>
      <c r="U1008" s="19">
        <f>Clean_Data[[#This Row],[Revenue_EUR]]/Clean_Data[[#This Row],[Market_Revenue_EUR]]</f>
        <v>8.9720012341802699E-2</v>
      </c>
      <c r="V1008" s="19">
        <f>Clean_Data[[#This Row],[Returns_Units]]/Clean_Data[[#This Row],[Units_Sold]]</f>
        <v>5.2631578947368418E-2</v>
      </c>
      <c r="W1008" s="21">
        <f>Clean_Data[[#This Row],[Revenue_EUR]]/Clean_Data[[#This Row],[Marketing_Spend_EUR]]</f>
        <v>20.025180128934398</v>
      </c>
    </row>
    <row r="1009" spans="1:23">
      <c r="A1009" s="17">
        <v>45261</v>
      </c>
      <c r="B1009">
        <v>2023</v>
      </c>
      <c r="C1009" s="16" t="s">
        <v>103</v>
      </c>
      <c r="D1009" s="16" t="s">
        <v>92</v>
      </c>
      <c r="E1009" s="16" t="s">
        <v>76</v>
      </c>
      <c r="F1009" s="16" t="s">
        <v>83</v>
      </c>
      <c r="G1009" s="16" t="s">
        <v>81</v>
      </c>
      <c r="H1009">
        <v>5279.74</v>
      </c>
      <c r="I1009">
        <v>5202.63</v>
      </c>
      <c r="J1009">
        <v>46</v>
      </c>
      <c r="K1009">
        <v>45</v>
      </c>
      <c r="L1009">
        <v>2825.51</v>
      </c>
      <c r="M1009">
        <v>154.38999999999999</v>
      </c>
      <c r="N1009">
        <v>44965.440000000002</v>
      </c>
      <c r="O1009">
        <v>412</v>
      </c>
      <c r="P1009">
        <v>0</v>
      </c>
      <c r="Q1009">
        <v>1</v>
      </c>
      <c r="R1009" s="25">
        <f>Clean_Data[[#This Row],[Revenue_EUR]]/Clean_Data[[#This Row],[Units_Sold]]</f>
        <v>114.77695652173912</v>
      </c>
      <c r="S1009" s="19">
        <f>Clean_Data[[#This Row],[Gross_Profit_EUR]]/Clean_Data[[#This Row],[Revenue_EUR]]</f>
        <v>0.53516082231322004</v>
      </c>
      <c r="T1009" s="19">
        <f>Clean_Data[[#This Row],[Revenue_EUR]]/Clean_Data[[#This Row],[Revenue_Target_EUR]]</f>
        <v>1.0148213499710723</v>
      </c>
      <c r="U1009" s="19">
        <f>Clean_Data[[#This Row],[Revenue_EUR]]/Clean_Data[[#This Row],[Market_Revenue_EUR]]</f>
        <v>0.11741773237401879</v>
      </c>
      <c r="V1009" s="19">
        <f>Clean_Data[[#This Row],[Returns_Units]]/Clean_Data[[#This Row],[Units_Sold]]</f>
        <v>2.1739130434782608E-2</v>
      </c>
      <c r="W1009" s="21">
        <f>Clean_Data[[#This Row],[Revenue_EUR]]/Clean_Data[[#This Row],[Marketing_Spend_EUR]]</f>
        <v>34.197422112831141</v>
      </c>
    </row>
    <row r="1010" spans="1:23">
      <c r="A1010" s="17">
        <v>45292</v>
      </c>
      <c r="B1010">
        <v>2024</v>
      </c>
      <c r="C1010" s="16" t="s">
        <v>74</v>
      </c>
      <c r="D1010" s="16" t="s">
        <v>75</v>
      </c>
      <c r="E1010" s="16" t="s">
        <v>76</v>
      </c>
      <c r="F1010" s="16" t="s">
        <v>77</v>
      </c>
      <c r="G1010" s="16" t="s">
        <v>78</v>
      </c>
      <c r="H1010">
        <v>1059368.44</v>
      </c>
      <c r="I1010">
        <v>1038890.58</v>
      </c>
      <c r="J1010">
        <v>14313</v>
      </c>
      <c r="K1010">
        <v>13792</v>
      </c>
      <c r="L1010">
        <v>599243.5</v>
      </c>
      <c r="M1010">
        <v>18095.43</v>
      </c>
      <c r="N1010">
        <v>6094008.4500000002</v>
      </c>
      <c r="O1010">
        <v>91909</v>
      </c>
      <c r="P1010">
        <v>57</v>
      </c>
      <c r="Q1010">
        <v>173</v>
      </c>
      <c r="R1010" s="25">
        <f>Clean_Data[[#This Row],[Revenue_EUR]]/Clean_Data[[#This Row],[Units_Sold]]</f>
        <v>74.014423251589463</v>
      </c>
      <c r="S1010" s="19">
        <f>Clean_Data[[#This Row],[Gross_Profit_EUR]]/Clean_Data[[#This Row],[Revenue_EUR]]</f>
        <v>0.56566108388126046</v>
      </c>
      <c r="T1010" s="19">
        <f>Clean_Data[[#This Row],[Revenue_EUR]]/Clean_Data[[#This Row],[Revenue_Target_EUR]]</f>
        <v>1.0197112770047447</v>
      </c>
      <c r="U1010" s="19">
        <f>Clean_Data[[#This Row],[Revenue_EUR]]/Clean_Data[[#This Row],[Market_Revenue_EUR]]</f>
        <v>0.17383770447512259</v>
      </c>
      <c r="V1010" s="19">
        <f>Clean_Data[[#This Row],[Returns_Units]]/Clean_Data[[#This Row],[Units_Sold]]</f>
        <v>1.2086913994270943E-2</v>
      </c>
      <c r="W1010" s="21">
        <f>Clean_Data[[#This Row],[Revenue_EUR]]/Clean_Data[[#This Row],[Marketing_Spend_EUR]]</f>
        <v>58.543424499998061</v>
      </c>
    </row>
    <row r="1011" spans="1:23">
      <c r="A1011" s="17">
        <v>45292</v>
      </c>
      <c r="B1011">
        <v>2024</v>
      </c>
      <c r="C1011" s="16" t="s">
        <v>74</v>
      </c>
      <c r="D1011" s="16" t="s">
        <v>75</v>
      </c>
      <c r="E1011" s="16" t="s">
        <v>76</v>
      </c>
      <c r="F1011" s="16" t="s">
        <v>77</v>
      </c>
      <c r="G1011" s="16" t="s">
        <v>79</v>
      </c>
      <c r="H1011">
        <v>946946.33</v>
      </c>
      <c r="I1011">
        <v>890684.45</v>
      </c>
      <c r="J1011">
        <v>5161</v>
      </c>
      <c r="K1011">
        <v>4771</v>
      </c>
      <c r="L1011">
        <v>618358.71</v>
      </c>
      <c r="M1011">
        <v>23495.06</v>
      </c>
      <c r="N1011">
        <v>4867193.6500000004</v>
      </c>
      <c r="O1011">
        <v>28629</v>
      </c>
      <c r="P1011">
        <v>47</v>
      </c>
      <c r="Q1011">
        <v>106</v>
      </c>
      <c r="R1011" s="25">
        <f>Clean_Data[[#This Row],[Revenue_EUR]]/Clean_Data[[#This Row],[Units_Sold]]</f>
        <v>183.48117225343924</v>
      </c>
      <c r="S1011" s="19">
        <f>Clean_Data[[#This Row],[Gross_Profit_EUR]]/Clean_Data[[#This Row],[Revenue_EUR]]</f>
        <v>0.65300291094638907</v>
      </c>
      <c r="T1011" s="19">
        <f>Clean_Data[[#This Row],[Revenue_EUR]]/Clean_Data[[#This Row],[Revenue_Target_EUR]]</f>
        <v>1.0631670172304006</v>
      </c>
      <c r="U1011" s="19">
        <f>Clean_Data[[#This Row],[Revenue_EUR]]/Clean_Data[[#This Row],[Market_Revenue_EUR]]</f>
        <v>0.19455694556143249</v>
      </c>
      <c r="V1011" s="19">
        <f>Clean_Data[[#This Row],[Returns_Units]]/Clean_Data[[#This Row],[Units_Sold]]</f>
        <v>2.0538655299360588E-2</v>
      </c>
      <c r="W1011" s="21">
        <f>Clean_Data[[#This Row],[Revenue_EUR]]/Clean_Data[[#This Row],[Marketing_Spend_EUR]]</f>
        <v>40.304060938767549</v>
      </c>
    </row>
    <row r="1012" spans="1:23">
      <c r="A1012" s="17">
        <v>45292</v>
      </c>
      <c r="B1012">
        <v>2024</v>
      </c>
      <c r="C1012" s="16" t="s">
        <v>74</v>
      </c>
      <c r="D1012" s="16" t="s">
        <v>75</v>
      </c>
      <c r="E1012" s="16" t="s">
        <v>76</v>
      </c>
      <c r="F1012" s="16" t="s">
        <v>77</v>
      </c>
      <c r="G1012" s="16" t="s">
        <v>80</v>
      </c>
      <c r="H1012">
        <v>243564.07</v>
      </c>
      <c r="I1012">
        <v>233936.84</v>
      </c>
      <c r="J1012">
        <v>1692</v>
      </c>
      <c r="K1012">
        <v>1639</v>
      </c>
      <c r="L1012">
        <v>169276.14</v>
      </c>
      <c r="M1012">
        <v>14527.96</v>
      </c>
      <c r="N1012">
        <v>1540799.57</v>
      </c>
      <c r="O1012">
        <v>10928</v>
      </c>
      <c r="P1012">
        <v>10</v>
      </c>
      <c r="Q1012">
        <v>21</v>
      </c>
      <c r="R1012" s="25">
        <f>Clean_Data[[#This Row],[Revenue_EUR]]/Clean_Data[[#This Row],[Units_Sold]]</f>
        <v>143.95039598108747</v>
      </c>
      <c r="S1012" s="19">
        <f>Clean_Data[[#This Row],[Gross_Profit_EUR]]/Clean_Data[[#This Row],[Revenue_EUR]]</f>
        <v>0.69499635147335159</v>
      </c>
      <c r="T1012" s="19">
        <f>Clean_Data[[#This Row],[Revenue_EUR]]/Clean_Data[[#This Row],[Revenue_Target_EUR]]</f>
        <v>1.0411531163710683</v>
      </c>
      <c r="U1012" s="19">
        <f>Clean_Data[[#This Row],[Revenue_EUR]]/Clean_Data[[#This Row],[Market_Revenue_EUR]]</f>
        <v>0.15807641353378624</v>
      </c>
      <c r="V1012" s="19">
        <f>Clean_Data[[#This Row],[Returns_Units]]/Clean_Data[[#This Row],[Units_Sold]]</f>
        <v>1.2411347517730497E-2</v>
      </c>
      <c r="W1012" s="21">
        <f>Clean_Data[[#This Row],[Revenue_EUR]]/Clean_Data[[#This Row],[Marketing_Spend_EUR]]</f>
        <v>16.76519414976363</v>
      </c>
    </row>
    <row r="1013" spans="1:23">
      <c r="A1013" s="17">
        <v>45292</v>
      </c>
      <c r="B1013">
        <v>2024</v>
      </c>
      <c r="C1013" s="16" t="s">
        <v>74</v>
      </c>
      <c r="D1013" s="16" t="s">
        <v>75</v>
      </c>
      <c r="E1013" s="16" t="s">
        <v>76</v>
      </c>
      <c r="F1013" s="16" t="s">
        <v>77</v>
      </c>
      <c r="G1013" s="16" t="s">
        <v>81</v>
      </c>
      <c r="H1013">
        <v>427201.94</v>
      </c>
      <c r="I1013">
        <v>412905.46</v>
      </c>
      <c r="J1013">
        <v>3614</v>
      </c>
      <c r="K1013">
        <v>3551</v>
      </c>
      <c r="L1013">
        <v>266383.83</v>
      </c>
      <c r="M1013">
        <v>12247.99</v>
      </c>
      <c r="N1013">
        <v>2259865.69</v>
      </c>
      <c r="O1013">
        <v>20960</v>
      </c>
      <c r="P1013">
        <v>20</v>
      </c>
      <c r="Q1013">
        <v>61</v>
      </c>
      <c r="R1013" s="25">
        <f>Clean_Data[[#This Row],[Revenue_EUR]]/Clean_Data[[#This Row],[Units_Sold]]</f>
        <v>118.20750968456005</v>
      </c>
      <c r="S1013" s="19">
        <f>Clean_Data[[#This Row],[Gross_Profit_EUR]]/Clean_Data[[#This Row],[Revenue_EUR]]</f>
        <v>0.62355482280815488</v>
      </c>
      <c r="T1013" s="19">
        <f>Clean_Data[[#This Row],[Revenue_EUR]]/Clean_Data[[#This Row],[Revenue_Target_EUR]]</f>
        <v>1.034624100151158</v>
      </c>
      <c r="U1013" s="19">
        <f>Clean_Data[[#This Row],[Revenue_EUR]]/Clean_Data[[#This Row],[Market_Revenue_EUR]]</f>
        <v>0.18903864149554836</v>
      </c>
      <c r="V1013" s="19">
        <f>Clean_Data[[#This Row],[Returns_Units]]/Clean_Data[[#This Row],[Units_Sold]]</f>
        <v>1.6878804648588822E-2</v>
      </c>
      <c r="W1013" s="21">
        <f>Clean_Data[[#This Row],[Revenue_EUR]]/Clean_Data[[#This Row],[Marketing_Spend_EUR]]</f>
        <v>34.879350815929797</v>
      </c>
    </row>
    <row r="1014" spans="1:23">
      <c r="A1014" s="17">
        <v>45292</v>
      </c>
      <c r="B1014">
        <v>2024</v>
      </c>
      <c r="C1014" s="16" t="s">
        <v>74</v>
      </c>
      <c r="D1014" s="16" t="s">
        <v>75</v>
      </c>
      <c r="E1014" s="16" t="s">
        <v>76</v>
      </c>
      <c r="F1014" s="16" t="s">
        <v>82</v>
      </c>
      <c r="G1014" s="16" t="s">
        <v>78</v>
      </c>
      <c r="H1014">
        <v>812511.67</v>
      </c>
      <c r="I1014">
        <v>819982.01</v>
      </c>
      <c r="J1014">
        <v>10978</v>
      </c>
      <c r="K1014">
        <v>10945</v>
      </c>
      <c r="L1014">
        <v>424065.11</v>
      </c>
      <c r="M1014">
        <v>15901.87</v>
      </c>
      <c r="N1014">
        <v>4932562.7300000004</v>
      </c>
      <c r="O1014">
        <v>68930</v>
      </c>
      <c r="P1014">
        <v>37</v>
      </c>
      <c r="Q1014">
        <v>96</v>
      </c>
      <c r="R1014" s="25">
        <f>Clean_Data[[#This Row],[Revenue_EUR]]/Clean_Data[[#This Row],[Units_Sold]]</f>
        <v>74.012722718163602</v>
      </c>
      <c r="S1014" s="19">
        <f>Clean_Data[[#This Row],[Gross_Profit_EUR]]/Clean_Data[[#This Row],[Revenue_EUR]]</f>
        <v>0.52191879287099963</v>
      </c>
      <c r="T1014" s="19">
        <f>Clean_Data[[#This Row],[Revenue_EUR]]/Clean_Data[[#This Row],[Revenue_Target_EUR]]</f>
        <v>0.99088962939564984</v>
      </c>
      <c r="U1014" s="19">
        <f>Clean_Data[[#This Row],[Revenue_EUR]]/Clean_Data[[#This Row],[Market_Revenue_EUR]]</f>
        <v>0.1647240419383374</v>
      </c>
      <c r="V1014" s="19">
        <f>Clean_Data[[#This Row],[Returns_Units]]/Clean_Data[[#This Row],[Units_Sold]]</f>
        <v>8.7447622517762801E-3</v>
      </c>
      <c r="W1014" s="21">
        <f>Clean_Data[[#This Row],[Revenue_EUR]]/Clean_Data[[#This Row],[Marketing_Spend_EUR]]</f>
        <v>51.095353565335401</v>
      </c>
    </row>
    <row r="1015" spans="1:23">
      <c r="A1015" s="17">
        <v>45292</v>
      </c>
      <c r="B1015">
        <v>2024</v>
      </c>
      <c r="C1015" s="16" t="s">
        <v>74</v>
      </c>
      <c r="D1015" s="16" t="s">
        <v>75</v>
      </c>
      <c r="E1015" s="16" t="s">
        <v>76</v>
      </c>
      <c r="F1015" s="16" t="s">
        <v>82</v>
      </c>
      <c r="G1015" s="16" t="s">
        <v>79</v>
      </c>
      <c r="H1015">
        <v>861683.21</v>
      </c>
      <c r="I1015">
        <v>805017.93</v>
      </c>
      <c r="J1015">
        <v>4696</v>
      </c>
      <c r="K1015">
        <v>4463</v>
      </c>
      <c r="L1015">
        <v>522938.85</v>
      </c>
      <c r="M1015">
        <v>22126.68</v>
      </c>
      <c r="N1015">
        <v>4316952.3099999996</v>
      </c>
      <c r="O1015">
        <v>24732</v>
      </c>
      <c r="P1015">
        <v>38</v>
      </c>
      <c r="Q1015">
        <v>57</v>
      </c>
      <c r="R1015" s="25">
        <f>Clean_Data[[#This Row],[Revenue_EUR]]/Clean_Data[[#This Row],[Units_Sold]]</f>
        <v>183.4930174616695</v>
      </c>
      <c r="S1015" s="19">
        <f>Clean_Data[[#This Row],[Gross_Profit_EUR]]/Clean_Data[[#This Row],[Revenue_EUR]]</f>
        <v>0.60688063075988219</v>
      </c>
      <c r="T1015" s="19">
        <f>Clean_Data[[#This Row],[Revenue_EUR]]/Clean_Data[[#This Row],[Revenue_Target_EUR]]</f>
        <v>1.0703900843550154</v>
      </c>
      <c r="U1015" s="19">
        <f>Clean_Data[[#This Row],[Revenue_EUR]]/Clean_Data[[#This Row],[Market_Revenue_EUR]]</f>
        <v>0.19960452377570972</v>
      </c>
      <c r="V1015" s="19">
        <f>Clean_Data[[#This Row],[Returns_Units]]/Clean_Data[[#This Row],[Units_Sold]]</f>
        <v>1.2137989778534924E-2</v>
      </c>
      <c r="W1015" s="21">
        <f>Clean_Data[[#This Row],[Revenue_EUR]]/Clean_Data[[#This Row],[Marketing_Spend_EUR]]</f>
        <v>38.943176744093556</v>
      </c>
    </row>
    <row r="1016" spans="1:23">
      <c r="A1016" s="17">
        <v>45292</v>
      </c>
      <c r="B1016">
        <v>2024</v>
      </c>
      <c r="C1016" s="16" t="s">
        <v>74</v>
      </c>
      <c r="D1016" s="16" t="s">
        <v>75</v>
      </c>
      <c r="E1016" s="16" t="s">
        <v>76</v>
      </c>
      <c r="F1016" s="16" t="s">
        <v>82</v>
      </c>
      <c r="G1016" s="16" t="s">
        <v>80</v>
      </c>
      <c r="H1016">
        <v>204682.88</v>
      </c>
      <c r="I1016">
        <v>185133.46</v>
      </c>
      <c r="J1016">
        <v>1422</v>
      </c>
      <c r="K1016">
        <v>1282</v>
      </c>
      <c r="L1016">
        <v>131704.88</v>
      </c>
      <c r="M1016">
        <v>10715.95</v>
      </c>
      <c r="N1016">
        <v>1393248.63</v>
      </c>
      <c r="O1016">
        <v>10134</v>
      </c>
      <c r="P1016">
        <v>11</v>
      </c>
      <c r="Q1016">
        <v>18</v>
      </c>
      <c r="R1016" s="25">
        <f>Clean_Data[[#This Row],[Revenue_EUR]]/Clean_Data[[#This Row],[Units_Sold]]</f>
        <v>143.94014064697609</v>
      </c>
      <c r="S1016" s="19">
        <f>Clean_Data[[#This Row],[Gross_Profit_EUR]]/Clean_Data[[#This Row],[Revenue_EUR]]</f>
        <v>0.64345821204001041</v>
      </c>
      <c r="T1016" s="19">
        <f>Clean_Data[[#This Row],[Revenue_EUR]]/Clean_Data[[#This Row],[Revenue_Target_EUR]]</f>
        <v>1.1055963627536589</v>
      </c>
      <c r="U1016" s="19">
        <f>Clean_Data[[#This Row],[Revenue_EUR]]/Clean_Data[[#This Row],[Market_Revenue_EUR]]</f>
        <v>0.14691051948136494</v>
      </c>
      <c r="V1016" s="19">
        <f>Clean_Data[[#This Row],[Returns_Units]]/Clean_Data[[#This Row],[Units_Sold]]</f>
        <v>1.2658227848101266E-2</v>
      </c>
      <c r="W1016" s="21">
        <f>Clean_Data[[#This Row],[Revenue_EUR]]/Clean_Data[[#This Row],[Marketing_Spend_EUR]]</f>
        <v>19.100768480629341</v>
      </c>
    </row>
    <row r="1017" spans="1:23">
      <c r="A1017" s="17">
        <v>45292</v>
      </c>
      <c r="B1017">
        <v>2024</v>
      </c>
      <c r="C1017" s="16" t="s">
        <v>74</v>
      </c>
      <c r="D1017" s="16" t="s">
        <v>75</v>
      </c>
      <c r="E1017" s="16" t="s">
        <v>76</v>
      </c>
      <c r="F1017" s="16" t="s">
        <v>82</v>
      </c>
      <c r="G1017" s="16" t="s">
        <v>81</v>
      </c>
      <c r="H1017">
        <v>322625.7</v>
      </c>
      <c r="I1017">
        <v>312449.37</v>
      </c>
      <c r="J1017">
        <v>2729</v>
      </c>
      <c r="K1017">
        <v>2660</v>
      </c>
      <c r="L1017">
        <v>187312.45</v>
      </c>
      <c r="M1017">
        <v>9631.34</v>
      </c>
      <c r="N1017">
        <v>1869309.15</v>
      </c>
      <c r="O1017">
        <v>16657</v>
      </c>
      <c r="P1017">
        <v>16</v>
      </c>
      <c r="Q1017">
        <v>35</v>
      </c>
      <c r="R1017" s="25">
        <f>Clean_Data[[#This Row],[Revenue_EUR]]/Clean_Data[[#This Row],[Units_Sold]]</f>
        <v>118.22121656284354</v>
      </c>
      <c r="S1017" s="19">
        <f>Clean_Data[[#This Row],[Gross_Profit_EUR]]/Clean_Data[[#This Row],[Revenue_EUR]]</f>
        <v>0.58058750434326845</v>
      </c>
      <c r="T1017" s="19">
        <f>Clean_Data[[#This Row],[Revenue_EUR]]/Clean_Data[[#This Row],[Revenue_Target_EUR]]</f>
        <v>1.0325695327854238</v>
      </c>
      <c r="U1017" s="19">
        <f>Clean_Data[[#This Row],[Revenue_EUR]]/Clean_Data[[#This Row],[Market_Revenue_EUR]]</f>
        <v>0.17259087401353598</v>
      </c>
      <c r="V1017" s="19">
        <f>Clean_Data[[#This Row],[Returns_Units]]/Clean_Data[[#This Row],[Units_Sold]]</f>
        <v>1.282521069989007E-2</v>
      </c>
      <c r="W1017" s="21">
        <f>Clean_Data[[#This Row],[Revenue_EUR]]/Clean_Data[[#This Row],[Marketing_Spend_EUR]]</f>
        <v>33.497488407635906</v>
      </c>
    </row>
    <row r="1018" spans="1:23">
      <c r="A1018" s="17">
        <v>45292</v>
      </c>
      <c r="B1018">
        <v>2024</v>
      </c>
      <c r="C1018" s="16" t="s">
        <v>74</v>
      </c>
      <c r="D1018" s="16" t="s">
        <v>75</v>
      </c>
      <c r="E1018" s="16" t="s">
        <v>76</v>
      </c>
      <c r="F1018" s="16" t="s">
        <v>83</v>
      </c>
      <c r="G1018" s="16" t="s">
        <v>78</v>
      </c>
      <c r="H1018">
        <v>73446.55</v>
      </c>
      <c r="I1018">
        <v>72902.490000000005</v>
      </c>
      <c r="J1018">
        <v>992</v>
      </c>
      <c r="K1018">
        <v>986</v>
      </c>
      <c r="L1018">
        <v>35198.19</v>
      </c>
      <c r="M1018">
        <v>1347.72</v>
      </c>
      <c r="N1018">
        <v>665947.22</v>
      </c>
      <c r="O1018">
        <v>9194</v>
      </c>
      <c r="P1018">
        <v>4</v>
      </c>
      <c r="Q1018">
        <v>19</v>
      </c>
      <c r="R1018" s="25">
        <f>Clean_Data[[#This Row],[Revenue_EUR]]/Clean_Data[[#This Row],[Units_Sold]]</f>
        <v>74.038860887096774</v>
      </c>
      <c r="S1018" s="19">
        <f>Clean_Data[[#This Row],[Gross_Profit_EUR]]/Clean_Data[[#This Row],[Revenue_EUR]]</f>
        <v>0.47923544400655987</v>
      </c>
      <c r="T1018" s="19">
        <f>Clean_Data[[#This Row],[Revenue_EUR]]/Clean_Data[[#This Row],[Revenue_Target_EUR]]</f>
        <v>1.0074628452334069</v>
      </c>
      <c r="U1018" s="19">
        <f>Clean_Data[[#This Row],[Revenue_EUR]]/Clean_Data[[#This Row],[Market_Revenue_EUR]]</f>
        <v>0.11028884541330468</v>
      </c>
      <c r="V1018" s="19">
        <f>Clean_Data[[#This Row],[Returns_Units]]/Clean_Data[[#This Row],[Units_Sold]]</f>
        <v>1.9153225806451613E-2</v>
      </c>
      <c r="W1018" s="21">
        <f>Clean_Data[[#This Row],[Revenue_EUR]]/Clean_Data[[#This Row],[Marketing_Spend_EUR]]</f>
        <v>54.496891045617787</v>
      </c>
    </row>
    <row r="1019" spans="1:23">
      <c r="A1019" s="17">
        <v>45292</v>
      </c>
      <c r="B1019">
        <v>2024</v>
      </c>
      <c r="C1019" s="16" t="s">
        <v>74</v>
      </c>
      <c r="D1019" s="16" t="s">
        <v>75</v>
      </c>
      <c r="E1019" s="16" t="s">
        <v>76</v>
      </c>
      <c r="F1019" s="16" t="s">
        <v>83</v>
      </c>
      <c r="G1019" s="16" t="s">
        <v>79</v>
      </c>
      <c r="H1019">
        <v>81821.48</v>
      </c>
      <c r="I1019">
        <v>78110.63</v>
      </c>
      <c r="J1019">
        <v>446</v>
      </c>
      <c r="K1019">
        <v>429</v>
      </c>
      <c r="L1019">
        <v>45683.97</v>
      </c>
      <c r="M1019">
        <v>1970.47</v>
      </c>
      <c r="N1019">
        <v>565402.81000000006</v>
      </c>
      <c r="O1019">
        <v>3457</v>
      </c>
      <c r="P1019">
        <v>3</v>
      </c>
      <c r="Q1019">
        <v>14</v>
      </c>
      <c r="R1019" s="25">
        <f>Clean_Data[[#This Row],[Revenue_EUR]]/Clean_Data[[#This Row],[Units_Sold]]</f>
        <v>183.45623318385648</v>
      </c>
      <c r="S1019" s="19">
        <f>Clean_Data[[#This Row],[Gross_Profit_EUR]]/Clean_Data[[#This Row],[Revenue_EUR]]</f>
        <v>0.55833712614340392</v>
      </c>
      <c r="T1019" s="19">
        <f>Clean_Data[[#This Row],[Revenue_EUR]]/Clean_Data[[#This Row],[Revenue_Target_EUR]]</f>
        <v>1.0475076183612908</v>
      </c>
      <c r="U1019" s="19">
        <f>Clean_Data[[#This Row],[Revenue_EUR]]/Clean_Data[[#This Row],[Market_Revenue_EUR]]</f>
        <v>0.14471360692388491</v>
      </c>
      <c r="V1019" s="19">
        <f>Clean_Data[[#This Row],[Returns_Units]]/Clean_Data[[#This Row],[Units_Sold]]</f>
        <v>3.1390134529147982E-2</v>
      </c>
      <c r="W1019" s="21">
        <f>Clean_Data[[#This Row],[Revenue_EUR]]/Clean_Data[[#This Row],[Marketing_Spend_EUR]]</f>
        <v>41.523839490070891</v>
      </c>
    </row>
    <row r="1020" spans="1:23">
      <c r="A1020" s="17">
        <v>45292</v>
      </c>
      <c r="B1020">
        <v>2024</v>
      </c>
      <c r="C1020" s="16" t="s">
        <v>74</v>
      </c>
      <c r="D1020" s="16" t="s">
        <v>75</v>
      </c>
      <c r="E1020" s="16" t="s">
        <v>76</v>
      </c>
      <c r="F1020" s="16" t="s">
        <v>83</v>
      </c>
      <c r="G1020" s="16" t="s">
        <v>80</v>
      </c>
      <c r="H1020">
        <v>19194.419999999998</v>
      </c>
      <c r="I1020">
        <v>18186.46</v>
      </c>
      <c r="J1020">
        <v>133</v>
      </c>
      <c r="K1020">
        <v>127</v>
      </c>
      <c r="L1020">
        <v>11155.04</v>
      </c>
      <c r="M1020">
        <v>950.9</v>
      </c>
      <c r="N1020">
        <v>184070.95</v>
      </c>
      <c r="O1020">
        <v>1309</v>
      </c>
      <c r="P1020">
        <v>1</v>
      </c>
      <c r="Q1020">
        <v>3</v>
      </c>
      <c r="R1020" s="25">
        <f>Clean_Data[[#This Row],[Revenue_EUR]]/Clean_Data[[#This Row],[Units_Sold]]</f>
        <v>144.31894736842105</v>
      </c>
      <c r="S1020" s="19">
        <f>Clean_Data[[#This Row],[Gross_Profit_EUR]]/Clean_Data[[#This Row],[Revenue_EUR]]</f>
        <v>0.5811605664562931</v>
      </c>
      <c r="T1020" s="19">
        <f>Clean_Data[[#This Row],[Revenue_EUR]]/Clean_Data[[#This Row],[Revenue_Target_EUR]]</f>
        <v>1.0554236503420675</v>
      </c>
      <c r="U1020" s="19">
        <f>Clean_Data[[#This Row],[Revenue_EUR]]/Clean_Data[[#This Row],[Market_Revenue_EUR]]</f>
        <v>0.10427729090331743</v>
      </c>
      <c r="V1020" s="19">
        <f>Clean_Data[[#This Row],[Returns_Units]]/Clean_Data[[#This Row],[Units_Sold]]</f>
        <v>2.2556390977443608E-2</v>
      </c>
      <c r="W1020" s="21">
        <f>Clean_Data[[#This Row],[Revenue_EUR]]/Clean_Data[[#This Row],[Marketing_Spend_EUR]]</f>
        <v>20.185529498369963</v>
      </c>
    </row>
    <row r="1021" spans="1:23">
      <c r="A1021" s="17">
        <v>45292</v>
      </c>
      <c r="B1021">
        <v>2024</v>
      </c>
      <c r="C1021" s="16" t="s">
        <v>74</v>
      </c>
      <c r="D1021" s="16" t="s">
        <v>75</v>
      </c>
      <c r="E1021" s="16" t="s">
        <v>76</v>
      </c>
      <c r="F1021" s="16" t="s">
        <v>83</v>
      </c>
      <c r="G1021" s="16" t="s">
        <v>81</v>
      </c>
      <c r="H1021">
        <v>29804.29</v>
      </c>
      <c r="I1021">
        <v>29489.78</v>
      </c>
      <c r="J1021">
        <v>252</v>
      </c>
      <c r="K1021">
        <v>253</v>
      </c>
      <c r="L1021">
        <v>15962.82</v>
      </c>
      <c r="M1021">
        <v>879.85</v>
      </c>
      <c r="N1021">
        <v>243735.55</v>
      </c>
      <c r="O1021">
        <v>2114</v>
      </c>
      <c r="P1021">
        <v>1</v>
      </c>
      <c r="Q1021">
        <v>5</v>
      </c>
      <c r="R1021" s="25">
        <f>Clean_Data[[#This Row],[Revenue_EUR]]/Clean_Data[[#This Row],[Units_Sold]]</f>
        <v>118.27099206349207</v>
      </c>
      <c r="S1021" s="19">
        <f>Clean_Data[[#This Row],[Gross_Profit_EUR]]/Clean_Data[[#This Row],[Revenue_EUR]]</f>
        <v>0.53558799756679321</v>
      </c>
      <c r="T1021" s="19">
        <f>Clean_Data[[#This Row],[Revenue_EUR]]/Clean_Data[[#This Row],[Revenue_Target_EUR]]</f>
        <v>1.0106650507396122</v>
      </c>
      <c r="U1021" s="19">
        <f>Clean_Data[[#This Row],[Revenue_EUR]]/Clean_Data[[#This Row],[Market_Revenue_EUR]]</f>
        <v>0.12228125934029731</v>
      </c>
      <c r="V1021" s="19">
        <f>Clean_Data[[#This Row],[Returns_Units]]/Clean_Data[[#This Row],[Units_Sold]]</f>
        <v>1.984126984126984E-2</v>
      </c>
      <c r="W1021" s="21">
        <f>Clean_Data[[#This Row],[Revenue_EUR]]/Clean_Data[[#This Row],[Marketing_Spend_EUR]]</f>
        <v>33.874285389555041</v>
      </c>
    </row>
    <row r="1022" spans="1:23">
      <c r="A1022" s="17">
        <v>45292</v>
      </c>
      <c r="B1022">
        <v>2024</v>
      </c>
      <c r="C1022" s="16" t="s">
        <v>74</v>
      </c>
      <c r="D1022" s="16" t="s">
        <v>84</v>
      </c>
      <c r="E1022" s="16" t="s">
        <v>85</v>
      </c>
      <c r="F1022" s="16" t="s">
        <v>77</v>
      </c>
      <c r="G1022" s="16" t="s">
        <v>78</v>
      </c>
      <c r="H1022">
        <v>589228.72</v>
      </c>
      <c r="I1022">
        <v>633695.09</v>
      </c>
      <c r="J1022">
        <v>7961</v>
      </c>
      <c r="K1022">
        <v>8734</v>
      </c>
      <c r="L1022">
        <v>326089.84999999998</v>
      </c>
      <c r="M1022">
        <v>11271.71</v>
      </c>
      <c r="N1022">
        <v>4633694.04</v>
      </c>
      <c r="O1022">
        <v>65904</v>
      </c>
      <c r="P1022">
        <v>27</v>
      </c>
      <c r="Q1022">
        <v>160</v>
      </c>
      <c r="R1022" s="25">
        <f>Clean_Data[[#This Row],[Revenue_EUR]]/Clean_Data[[#This Row],[Units_Sold]]</f>
        <v>74.014410249968591</v>
      </c>
      <c r="S1022" s="19">
        <f>Clean_Data[[#This Row],[Gross_Profit_EUR]]/Clean_Data[[#This Row],[Revenue_EUR]]</f>
        <v>0.55341811919826311</v>
      </c>
      <c r="T1022" s="19">
        <f>Clean_Data[[#This Row],[Revenue_EUR]]/Clean_Data[[#This Row],[Revenue_Target_EUR]]</f>
        <v>0.92983002282690874</v>
      </c>
      <c r="U1022" s="19">
        <f>Clean_Data[[#This Row],[Revenue_EUR]]/Clean_Data[[#This Row],[Market_Revenue_EUR]]</f>
        <v>0.12716176659777909</v>
      </c>
      <c r="V1022" s="19">
        <f>Clean_Data[[#This Row],[Returns_Units]]/Clean_Data[[#This Row],[Units_Sold]]</f>
        <v>2.0097977640999874E-2</v>
      </c>
      <c r="W1022" s="21">
        <f>Clean_Data[[#This Row],[Revenue_EUR]]/Clean_Data[[#This Row],[Marketing_Spend_EUR]]</f>
        <v>52.275007075235258</v>
      </c>
    </row>
    <row r="1023" spans="1:23">
      <c r="A1023" s="17">
        <v>45292</v>
      </c>
      <c r="B1023">
        <v>2024</v>
      </c>
      <c r="C1023" s="16" t="s">
        <v>74</v>
      </c>
      <c r="D1023" s="16" t="s">
        <v>84</v>
      </c>
      <c r="E1023" s="16" t="s">
        <v>85</v>
      </c>
      <c r="F1023" s="16" t="s">
        <v>77</v>
      </c>
      <c r="G1023" s="16" t="s">
        <v>79</v>
      </c>
      <c r="H1023">
        <v>552451.56000000006</v>
      </c>
      <c r="I1023">
        <v>566197.13</v>
      </c>
      <c r="J1023">
        <v>3011</v>
      </c>
      <c r="K1023">
        <v>3052</v>
      </c>
      <c r="L1023">
        <v>360993.15</v>
      </c>
      <c r="M1023">
        <v>13403.06</v>
      </c>
      <c r="N1023">
        <v>3673175.63</v>
      </c>
      <c r="O1023">
        <v>22302</v>
      </c>
      <c r="P1023">
        <v>29</v>
      </c>
      <c r="Q1023">
        <v>29</v>
      </c>
      <c r="R1023" s="25">
        <f>Clean_Data[[#This Row],[Revenue_EUR]]/Clean_Data[[#This Row],[Units_Sold]]</f>
        <v>183.47776818332781</v>
      </c>
      <c r="S1023" s="19">
        <f>Clean_Data[[#This Row],[Gross_Profit_EUR]]/Clean_Data[[#This Row],[Revenue_EUR]]</f>
        <v>0.65343855667635364</v>
      </c>
      <c r="T1023" s="19">
        <f>Clean_Data[[#This Row],[Revenue_EUR]]/Clean_Data[[#This Row],[Revenue_Target_EUR]]</f>
        <v>0.97572299598198253</v>
      </c>
      <c r="U1023" s="19">
        <f>Clean_Data[[#This Row],[Revenue_EUR]]/Clean_Data[[#This Row],[Market_Revenue_EUR]]</f>
        <v>0.15040161855805409</v>
      </c>
      <c r="V1023" s="19">
        <f>Clean_Data[[#This Row],[Returns_Units]]/Clean_Data[[#This Row],[Units_Sold]]</f>
        <v>9.6313517103952181E-3</v>
      </c>
      <c r="W1023" s="21">
        <f>Clean_Data[[#This Row],[Revenue_EUR]]/Clean_Data[[#This Row],[Marketing_Spend_EUR]]</f>
        <v>41.218315817432739</v>
      </c>
    </row>
    <row r="1024" spans="1:23">
      <c r="A1024" s="17">
        <v>45292</v>
      </c>
      <c r="B1024">
        <v>2024</v>
      </c>
      <c r="C1024" s="16" t="s">
        <v>74</v>
      </c>
      <c r="D1024" s="16" t="s">
        <v>84</v>
      </c>
      <c r="E1024" s="16" t="s">
        <v>85</v>
      </c>
      <c r="F1024" s="16" t="s">
        <v>77</v>
      </c>
      <c r="G1024" s="16" t="s">
        <v>80</v>
      </c>
      <c r="H1024">
        <v>127770.38</v>
      </c>
      <c r="I1024">
        <v>124283.25</v>
      </c>
      <c r="J1024">
        <v>888</v>
      </c>
      <c r="K1024">
        <v>868</v>
      </c>
      <c r="L1024">
        <v>87951.25</v>
      </c>
      <c r="M1024">
        <v>7087.47</v>
      </c>
      <c r="N1024">
        <v>1172171.01</v>
      </c>
      <c r="O1024">
        <v>8967</v>
      </c>
      <c r="P1024">
        <v>6</v>
      </c>
      <c r="Q1024">
        <v>13</v>
      </c>
      <c r="R1024" s="25">
        <f>Clean_Data[[#This Row],[Revenue_EUR]]/Clean_Data[[#This Row],[Units_Sold]]</f>
        <v>143.88556306306307</v>
      </c>
      <c r="S1024" s="19">
        <f>Clean_Data[[#This Row],[Gross_Profit_EUR]]/Clean_Data[[#This Row],[Revenue_EUR]]</f>
        <v>0.6883539831375628</v>
      </c>
      <c r="T1024" s="19">
        <f>Clean_Data[[#This Row],[Revenue_EUR]]/Clean_Data[[#This Row],[Revenue_Target_EUR]]</f>
        <v>1.0280579241370016</v>
      </c>
      <c r="U1024" s="19">
        <f>Clean_Data[[#This Row],[Revenue_EUR]]/Clean_Data[[#This Row],[Market_Revenue_EUR]]</f>
        <v>0.10900319058394048</v>
      </c>
      <c r="V1024" s="19">
        <f>Clean_Data[[#This Row],[Returns_Units]]/Clean_Data[[#This Row],[Units_Sold]]</f>
        <v>1.4639639639639639E-2</v>
      </c>
      <c r="W1024" s="21">
        <f>Clean_Data[[#This Row],[Revenue_EUR]]/Clean_Data[[#This Row],[Marketing_Spend_EUR]]</f>
        <v>18.027643150517743</v>
      </c>
    </row>
    <row r="1025" spans="1:23">
      <c r="A1025" s="17">
        <v>45292</v>
      </c>
      <c r="B1025">
        <v>2024</v>
      </c>
      <c r="C1025" s="16" t="s">
        <v>74</v>
      </c>
      <c r="D1025" s="16" t="s">
        <v>84</v>
      </c>
      <c r="E1025" s="16" t="s">
        <v>85</v>
      </c>
      <c r="F1025" s="16" t="s">
        <v>77</v>
      </c>
      <c r="G1025" s="16" t="s">
        <v>81</v>
      </c>
      <c r="H1025">
        <v>241674.86</v>
      </c>
      <c r="I1025">
        <v>248489.64</v>
      </c>
      <c r="J1025">
        <v>2044</v>
      </c>
      <c r="K1025">
        <v>2087</v>
      </c>
      <c r="L1025">
        <v>152420.22</v>
      </c>
      <c r="M1025">
        <v>7968.55</v>
      </c>
      <c r="N1025">
        <v>1689770.56</v>
      </c>
      <c r="O1025">
        <v>15517</v>
      </c>
      <c r="P1025">
        <v>12</v>
      </c>
      <c r="Q1025">
        <v>34</v>
      </c>
      <c r="R1025" s="25">
        <f>Clean_Data[[#This Row],[Revenue_EUR]]/Clean_Data[[#This Row],[Units_Sold]]</f>
        <v>118.23623287671232</v>
      </c>
      <c r="S1025" s="19">
        <f>Clean_Data[[#This Row],[Gross_Profit_EUR]]/Clean_Data[[#This Row],[Revenue_EUR]]</f>
        <v>0.6306829762930245</v>
      </c>
      <c r="T1025" s="19">
        <f>Clean_Data[[#This Row],[Revenue_EUR]]/Clean_Data[[#This Row],[Revenue_Target_EUR]]</f>
        <v>0.97257519468417264</v>
      </c>
      <c r="U1025" s="19">
        <f>Clean_Data[[#This Row],[Revenue_EUR]]/Clean_Data[[#This Row],[Market_Revenue_EUR]]</f>
        <v>0.14302229292005181</v>
      </c>
      <c r="V1025" s="19">
        <f>Clean_Data[[#This Row],[Returns_Units]]/Clean_Data[[#This Row],[Units_Sold]]</f>
        <v>1.6634050880626222E-2</v>
      </c>
      <c r="W1025" s="21">
        <f>Clean_Data[[#This Row],[Revenue_EUR]]/Clean_Data[[#This Row],[Marketing_Spend_EUR]]</f>
        <v>30.328586756687223</v>
      </c>
    </row>
    <row r="1026" spans="1:23">
      <c r="A1026" s="17">
        <v>45292</v>
      </c>
      <c r="B1026">
        <v>2024</v>
      </c>
      <c r="C1026" s="16" t="s">
        <v>74</v>
      </c>
      <c r="D1026" s="16" t="s">
        <v>84</v>
      </c>
      <c r="E1026" s="16" t="s">
        <v>85</v>
      </c>
      <c r="F1026" s="16" t="s">
        <v>82</v>
      </c>
      <c r="G1026" s="16" t="s">
        <v>78</v>
      </c>
      <c r="H1026">
        <v>526463.5</v>
      </c>
      <c r="I1026">
        <v>567012.47</v>
      </c>
      <c r="J1026">
        <v>7113</v>
      </c>
      <c r="K1026">
        <v>7676</v>
      </c>
      <c r="L1026">
        <v>279295.98</v>
      </c>
      <c r="M1026">
        <v>8717.67</v>
      </c>
      <c r="N1026">
        <v>4258556.68</v>
      </c>
      <c r="O1026">
        <v>62399</v>
      </c>
      <c r="P1026">
        <v>19</v>
      </c>
      <c r="Q1026">
        <v>86</v>
      </c>
      <c r="R1026" s="25">
        <f>Clean_Data[[#This Row],[Revenue_EUR]]/Clean_Data[[#This Row],[Units_Sold]]</f>
        <v>74.014269647124976</v>
      </c>
      <c r="S1026" s="19">
        <f>Clean_Data[[#This Row],[Gross_Profit_EUR]]/Clean_Data[[#This Row],[Revenue_EUR]]</f>
        <v>0.53051347339369204</v>
      </c>
      <c r="T1026" s="19">
        <f>Clean_Data[[#This Row],[Revenue_EUR]]/Clean_Data[[#This Row],[Revenue_Target_EUR]]</f>
        <v>0.92848663451793223</v>
      </c>
      <c r="U1026" s="19">
        <f>Clean_Data[[#This Row],[Revenue_EUR]]/Clean_Data[[#This Row],[Market_Revenue_EUR]]</f>
        <v>0.12362486625398163</v>
      </c>
      <c r="V1026" s="19">
        <f>Clean_Data[[#This Row],[Returns_Units]]/Clean_Data[[#This Row],[Units_Sold]]</f>
        <v>1.2090538450724027E-2</v>
      </c>
      <c r="W1026" s="21">
        <f>Clean_Data[[#This Row],[Revenue_EUR]]/Clean_Data[[#This Row],[Marketing_Spend_EUR]]</f>
        <v>60.390391010442009</v>
      </c>
    </row>
    <row r="1027" spans="1:23">
      <c r="A1027" s="17">
        <v>45292</v>
      </c>
      <c r="B1027">
        <v>2024</v>
      </c>
      <c r="C1027" s="16" t="s">
        <v>74</v>
      </c>
      <c r="D1027" s="16" t="s">
        <v>84</v>
      </c>
      <c r="E1027" s="16" t="s">
        <v>85</v>
      </c>
      <c r="F1027" s="16" t="s">
        <v>82</v>
      </c>
      <c r="G1027" s="16" t="s">
        <v>79</v>
      </c>
      <c r="H1027">
        <v>484955.61</v>
      </c>
      <c r="I1027">
        <v>479379.28</v>
      </c>
      <c r="J1027">
        <v>2643</v>
      </c>
      <c r="K1027">
        <v>2586</v>
      </c>
      <c r="L1027">
        <v>295299.09000000003</v>
      </c>
      <c r="M1027">
        <v>11385.69</v>
      </c>
      <c r="N1027">
        <v>3386183.07</v>
      </c>
      <c r="O1027">
        <v>20030</v>
      </c>
      <c r="P1027">
        <v>27</v>
      </c>
      <c r="Q1027">
        <v>55</v>
      </c>
      <c r="R1027" s="25">
        <f>Clean_Data[[#This Row],[Revenue_EUR]]/Clean_Data[[#This Row],[Units_Sold]]</f>
        <v>183.48679909194098</v>
      </c>
      <c r="S1027" s="19">
        <f>Clean_Data[[#This Row],[Gross_Profit_EUR]]/Clean_Data[[#This Row],[Revenue_EUR]]</f>
        <v>0.60891983495149182</v>
      </c>
      <c r="T1027" s="19">
        <f>Clean_Data[[#This Row],[Revenue_EUR]]/Clean_Data[[#This Row],[Revenue_Target_EUR]]</f>
        <v>1.0116323967944547</v>
      </c>
      <c r="U1027" s="19">
        <f>Clean_Data[[#This Row],[Revenue_EUR]]/Clean_Data[[#This Row],[Market_Revenue_EUR]]</f>
        <v>0.143216004561738</v>
      </c>
      <c r="V1027" s="19">
        <f>Clean_Data[[#This Row],[Returns_Units]]/Clean_Data[[#This Row],[Units_Sold]]</f>
        <v>2.0809685962920925E-2</v>
      </c>
      <c r="W1027" s="21">
        <f>Clean_Data[[#This Row],[Revenue_EUR]]/Clean_Data[[#This Row],[Marketing_Spend_EUR]]</f>
        <v>42.593431755124193</v>
      </c>
    </row>
    <row r="1028" spans="1:23">
      <c r="A1028" s="17">
        <v>45292</v>
      </c>
      <c r="B1028">
        <v>2024</v>
      </c>
      <c r="C1028" s="16" t="s">
        <v>74</v>
      </c>
      <c r="D1028" s="16" t="s">
        <v>84</v>
      </c>
      <c r="E1028" s="16" t="s">
        <v>85</v>
      </c>
      <c r="F1028" s="16" t="s">
        <v>82</v>
      </c>
      <c r="G1028" s="16" t="s">
        <v>80</v>
      </c>
      <c r="H1028">
        <v>127627.93</v>
      </c>
      <c r="I1028">
        <v>123460.86</v>
      </c>
      <c r="J1028">
        <v>887</v>
      </c>
      <c r="K1028">
        <v>842</v>
      </c>
      <c r="L1028">
        <v>82298.52</v>
      </c>
      <c r="M1028">
        <v>6328.26</v>
      </c>
      <c r="N1028">
        <v>1153524.67</v>
      </c>
      <c r="O1028">
        <v>8842</v>
      </c>
      <c r="P1028">
        <v>5</v>
      </c>
      <c r="Q1028">
        <v>18</v>
      </c>
      <c r="R1028" s="25">
        <f>Clean_Data[[#This Row],[Revenue_EUR]]/Clean_Data[[#This Row],[Units_Sold]]</f>
        <v>143.88718151071026</v>
      </c>
      <c r="S1028" s="19">
        <f>Clean_Data[[#This Row],[Gross_Profit_EUR]]/Clean_Data[[#This Row],[Revenue_EUR]]</f>
        <v>0.64483158192724754</v>
      </c>
      <c r="T1028" s="19">
        <f>Clean_Data[[#This Row],[Revenue_EUR]]/Clean_Data[[#This Row],[Revenue_Target_EUR]]</f>
        <v>1.0337521543264805</v>
      </c>
      <c r="U1028" s="19">
        <f>Clean_Data[[#This Row],[Revenue_EUR]]/Clean_Data[[#This Row],[Market_Revenue_EUR]]</f>
        <v>0.11064169958324342</v>
      </c>
      <c r="V1028" s="19">
        <f>Clean_Data[[#This Row],[Returns_Units]]/Clean_Data[[#This Row],[Units_Sold]]</f>
        <v>2.0293122886133032E-2</v>
      </c>
      <c r="W1028" s="21">
        <f>Clean_Data[[#This Row],[Revenue_EUR]]/Clean_Data[[#This Row],[Marketing_Spend_EUR]]</f>
        <v>20.167933997654963</v>
      </c>
    </row>
    <row r="1029" spans="1:23">
      <c r="A1029" s="17">
        <v>45292</v>
      </c>
      <c r="B1029">
        <v>2024</v>
      </c>
      <c r="C1029" s="16" t="s">
        <v>74</v>
      </c>
      <c r="D1029" s="16" t="s">
        <v>84</v>
      </c>
      <c r="E1029" s="16" t="s">
        <v>85</v>
      </c>
      <c r="F1029" s="16" t="s">
        <v>82</v>
      </c>
      <c r="G1029" s="16" t="s">
        <v>81</v>
      </c>
      <c r="H1029">
        <v>220058.26</v>
      </c>
      <c r="I1029">
        <v>234007.8</v>
      </c>
      <c r="J1029">
        <v>1861</v>
      </c>
      <c r="K1029">
        <v>1989</v>
      </c>
      <c r="L1029">
        <v>127746.23</v>
      </c>
      <c r="M1029">
        <v>6260.51</v>
      </c>
      <c r="N1029">
        <v>1639900.71</v>
      </c>
      <c r="O1029">
        <v>15120</v>
      </c>
      <c r="P1029">
        <v>8</v>
      </c>
      <c r="Q1029">
        <v>19</v>
      </c>
      <c r="R1029" s="25">
        <f>Clean_Data[[#This Row],[Revenue_EUR]]/Clean_Data[[#This Row],[Units_Sold]]</f>
        <v>118.24731864588931</v>
      </c>
      <c r="S1029" s="19">
        <f>Clean_Data[[#This Row],[Gross_Profit_EUR]]/Clean_Data[[#This Row],[Revenue_EUR]]</f>
        <v>0.58051095196335734</v>
      </c>
      <c r="T1029" s="19">
        <f>Clean_Data[[#This Row],[Revenue_EUR]]/Clean_Data[[#This Row],[Revenue_Target_EUR]]</f>
        <v>0.9403885682443065</v>
      </c>
      <c r="U1029" s="19">
        <f>Clean_Data[[#This Row],[Revenue_EUR]]/Clean_Data[[#This Row],[Market_Revenue_EUR]]</f>
        <v>0.13418999007567964</v>
      </c>
      <c r="V1029" s="19">
        <f>Clean_Data[[#This Row],[Returns_Units]]/Clean_Data[[#This Row],[Units_Sold]]</f>
        <v>1.0209564750134336E-2</v>
      </c>
      <c r="W1029" s="21">
        <f>Clean_Data[[#This Row],[Revenue_EUR]]/Clean_Data[[#This Row],[Marketing_Spend_EUR]]</f>
        <v>35.150213001816148</v>
      </c>
    </row>
    <row r="1030" spans="1:23">
      <c r="A1030" s="17">
        <v>45292</v>
      </c>
      <c r="B1030">
        <v>2024</v>
      </c>
      <c r="C1030" s="16" t="s">
        <v>74</v>
      </c>
      <c r="D1030" s="16" t="s">
        <v>84</v>
      </c>
      <c r="E1030" s="16" t="s">
        <v>85</v>
      </c>
      <c r="F1030" s="16" t="s">
        <v>83</v>
      </c>
      <c r="G1030" s="16" t="s">
        <v>78</v>
      </c>
      <c r="H1030">
        <v>48469.39</v>
      </c>
      <c r="I1030">
        <v>51107.22</v>
      </c>
      <c r="J1030">
        <v>655</v>
      </c>
      <c r="K1030">
        <v>686</v>
      </c>
      <c r="L1030">
        <v>23101.72</v>
      </c>
      <c r="M1030">
        <v>843.67</v>
      </c>
      <c r="N1030">
        <v>540240.86</v>
      </c>
      <c r="O1030">
        <v>8117</v>
      </c>
      <c r="P1030">
        <v>2</v>
      </c>
      <c r="Q1030">
        <v>22</v>
      </c>
      <c r="R1030" s="25">
        <f>Clean_Data[[#This Row],[Revenue_EUR]]/Clean_Data[[#This Row],[Units_Sold]]</f>
        <v>73.999068702290074</v>
      </c>
      <c r="S1030" s="19">
        <f>Clean_Data[[#This Row],[Gross_Profit_EUR]]/Clean_Data[[#This Row],[Revenue_EUR]]</f>
        <v>0.47662493792473976</v>
      </c>
      <c r="T1030" s="19">
        <f>Clean_Data[[#This Row],[Revenue_EUR]]/Clean_Data[[#This Row],[Revenue_Target_EUR]]</f>
        <v>0.94838635323932696</v>
      </c>
      <c r="U1030" s="19">
        <f>Clean_Data[[#This Row],[Revenue_EUR]]/Clean_Data[[#This Row],[Market_Revenue_EUR]]</f>
        <v>8.9718112028771765E-2</v>
      </c>
      <c r="V1030" s="19">
        <f>Clean_Data[[#This Row],[Returns_Units]]/Clean_Data[[#This Row],[Units_Sold]]</f>
        <v>3.3587786259541987E-2</v>
      </c>
      <c r="W1030" s="21">
        <f>Clean_Data[[#This Row],[Revenue_EUR]]/Clean_Data[[#This Row],[Marketing_Spend_EUR]]</f>
        <v>57.450650135716572</v>
      </c>
    </row>
    <row r="1031" spans="1:23">
      <c r="A1031" s="17">
        <v>45292</v>
      </c>
      <c r="B1031">
        <v>2024</v>
      </c>
      <c r="C1031" s="16" t="s">
        <v>74</v>
      </c>
      <c r="D1031" s="16" t="s">
        <v>84</v>
      </c>
      <c r="E1031" s="16" t="s">
        <v>85</v>
      </c>
      <c r="F1031" s="16" t="s">
        <v>83</v>
      </c>
      <c r="G1031" s="16" t="s">
        <v>79</v>
      </c>
      <c r="H1031">
        <v>46693.72</v>
      </c>
      <c r="I1031">
        <v>46965.87</v>
      </c>
      <c r="J1031">
        <v>254</v>
      </c>
      <c r="K1031">
        <v>257</v>
      </c>
      <c r="L1031">
        <v>26121.02</v>
      </c>
      <c r="M1031">
        <v>1185.52</v>
      </c>
      <c r="N1031">
        <v>433281.3</v>
      </c>
      <c r="O1031">
        <v>2433</v>
      </c>
      <c r="P1031">
        <v>3</v>
      </c>
      <c r="Q1031">
        <v>4</v>
      </c>
      <c r="R1031" s="25">
        <f>Clean_Data[[#This Row],[Revenue_EUR]]/Clean_Data[[#This Row],[Units_Sold]]</f>
        <v>183.83354330708661</v>
      </c>
      <c r="S1031" s="19">
        <f>Clean_Data[[#This Row],[Gross_Profit_EUR]]/Clean_Data[[#This Row],[Revenue_EUR]]</f>
        <v>0.55941184381968279</v>
      </c>
      <c r="T1031" s="19">
        <f>Clean_Data[[#This Row],[Revenue_EUR]]/Clean_Data[[#This Row],[Revenue_Target_EUR]]</f>
        <v>0.99420536657790004</v>
      </c>
      <c r="U1031" s="19">
        <f>Clean_Data[[#This Row],[Revenue_EUR]]/Clean_Data[[#This Row],[Market_Revenue_EUR]]</f>
        <v>0.10776767887282465</v>
      </c>
      <c r="V1031" s="19">
        <f>Clean_Data[[#This Row],[Returns_Units]]/Clean_Data[[#This Row],[Units_Sold]]</f>
        <v>1.5748031496062992E-2</v>
      </c>
      <c r="W1031" s="21">
        <f>Clean_Data[[#This Row],[Revenue_EUR]]/Clean_Data[[#This Row],[Marketing_Spend_EUR]]</f>
        <v>39.386699507389167</v>
      </c>
    </row>
    <row r="1032" spans="1:23">
      <c r="A1032" s="17">
        <v>45292</v>
      </c>
      <c r="B1032">
        <v>2024</v>
      </c>
      <c r="C1032" s="16" t="s">
        <v>74</v>
      </c>
      <c r="D1032" s="16" t="s">
        <v>84</v>
      </c>
      <c r="E1032" s="16" t="s">
        <v>85</v>
      </c>
      <c r="F1032" s="16" t="s">
        <v>83</v>
      </c>
      <c r="G1032" s="16" t="s">
        <v>80</v>
      </c>
      <c r="H1032">
        <v>10751.02</v>
      </c>
      <c r="I1032">
        <v>10716.76</v>
      </c>
      <c r="J1032">
        <v>75</v>
      </c>
      <c r="K1032">
        <v>75</v>
      </c>
      <c r="L1032">
        <v>6169.18</v>
      </c>
      <c r="M1032">
        <v>626.91999999999996</v>
      </c>
      <c r="N1032">
        <v>139305.48000000001</v>
      </c>
      <c r="O1032">
        <v>1027</v>
      </c>
      <c r="P1032">
        <v>1</v>
      </c>
      <c r="Q1032">
        <v>2</v>
      </c>
      <c r="R1032" s="25">
        <f>Clean_Data[[#This Row],[Revenue_EUR]]/Clean_Data[[#This Row],[Units_Sold]]</f>
        <v>143.34693333333334</v>
      </c>
      <c r="S1032" s="19">
        <f>Clean_Data[[#This Row],[Gross_Profit_EUR]]/Clean_Data[[#This Row],[Revenue_EUR]]</f>
        <v>0.57382276286343059</v>
      </c>
      <c r="T1032" s="19">
        <f>Clean_Data[[#This Row],[Revenue_EUR]]/Clean_Data[[#This Row],[Revenue_Target_EUR]]</f>
        <v>1.0031968617380627</v>
      </c>
      <c r="U1032" s="19">
        <f>Clean_Data[[#This Row],[Revenue_EUR]]/Clean_Data[[#This Row],[Market_Revenue_EUR]]</f>
        <v>7.7175858408441642E-2</v>
      </c>
      <c r="V1032" s="19">
        <f>Clean_Data[[#This Row],[Returns_Units]]/Clean_Data[[#This Row],[Units_Sold]]</f>
        <v>2.6666666666666668E-2</v>
      </c>
      <c r="W1032" s="21">
        <f>Clean_Data[[#This Row],[Revenue_EUR]]/Clean_Data[[#This Row],[Marketing_Spend_EUR]]</f>
        <v>17.148950424296562</v>
      </c>
    </row>
    <row r="1033" spans="1:23">
      <c r="A1033" s="17">
        <v>45292</v>
      </c>
      <c r="B1033">
        <v>2024</v>
      </c>
      <c r="C1033" s="16" t="s">
        <v>74</v>
      </c>
      <c r="D1033" s="16" t="s">
        <v>84</v>
      </c>
      <c r="E1033" s="16" t="s">
        <v>85</v>
      </c>
      <c r="F1033" s="16" t="s">
        <v>83</v>
      </c>
      <c r="G1033" s="16" t="s">
        <v>81</v>
      </c>
      <c r="H1033">
        <v>18189.55</v>
      </c>
      <c r="I1033">
        <v>19600.78</v>
      </c>
      <c r="J1033">
        <v>154</v>
      </c>
      <c r="K1033">
        <v>166</v>
      </c>
      <c r="L1033">
        <v>9733.36</v>
      </c>
      <c r="M1033">
        <v>513.36</v>
      </c>
      <c r="N1033">
        <v>193702.87</v>
      </c>
      <c r="O1033">
        <v>1856</v>
      </c>
      <c r="P1033">
        <v>1</v>
      </c>
      <c r="Q1033">
        <v>4</v>
      </c>
      <c r="R1033" s="25">
        <f>Clean_Data[[#This Row],[Revenue_EUR]]/Clean_Data[[#This Row],[Units_Sold]]</f>
        <v>118.11396103896104</v>
      </c>
      <c r="S1033" s="19">
        <f>Clean_Data[[#This Row],[Gross_Profit_EUR]]/Clean_Data[[#This Row],[Revenue_EUR]]</f>
        <v>0.53510724564379009</v>
      </c>
      <c r="T1033" s="19">
        <f>Clean_Data[[#This Row],[Revenue_EUR]]/Clean_Data[[#This Row],[Revenue_Target_EUR]]</f>
        <v>0.92800133464076429</v>
      </c>
      <c r="U1033" s="19">
        <f>Clean_Data[[#This Row],[Revenue_EUR]]/Clean_Data[[#This Row],[Market_Revenue_EUR]]</f>
        <v>9.3904390781613098E-2</v>
      </c>
      <c r="V1033" s="19">
        <f>Clean_Data[[#This Row],[Returns_Units]]/Clean_Data[[#This Row],[Units_Sold]]</f>
        <v>2.5974025974025976E-2</v>
      </c>
      <c r="W1033" s="21">
        <f>Clean_Data[[#This Row],[Revenue_EUR]]/Clean_Data[[#This Row],[Marketing_Spend_EUR]]</f>
        <v>35.432347670250891</v>
      </c>
    </row>
    <row r="1034" spans="1:23">
      <c r="A1034" s="17">
        <v>45292</v>
      </c>
      <c r="B1034">
        <v>2024</v>
      </c>
      <c r="C1034" s="16" t="s">
        <v>74</v>
      </c>
      <c r="D1034" s="16" t="s">
        <v>86</v>
      </c>
      <c r="E1034" s="16" t="s">
        <v>87</v>
      </c>
      <c r="F1034" s="16" t="s">
        <v>77</v>
      </c>
      <c r="G1034" s="16" t="s">
        <v>78</v>
      </c>
      <c r="H1034">
        <v>408632.5</v>
      </c>
      <c r="I1034">
        <v>423342.69</v>
      </c>
      <c r="J1034">
        <v>5521</v>
      </c>
      <c r="K1034">
        <v>5733</v>
      </c>
      <c r="L1034">
        <v>226588.01</v>
      </c>
      <c r="M1034">
        <v>7182.39</v>
      </c>
      <c r="N1034">
        <v>3528337.33</v>
      </c>
      <c r="O1034">
        <v>52052</v>
      </c>
      <c r="P1034">
        <v>19</v>
      </c>
      <c r="Q1034">
        <v>93</v>
      </c>
      <c r="R1034" s="25">
        <f>Clean_Data[[#This Row],[Revenue_EUR]]/Clean_Data[[#This Row],[Units_Sold]]</f>
        <v>74.014218438688644</v>
      </c>
      <c r="S1034" s="19">
        <f>Clean_Data[[#This Row],[Gross_Profit_EUR]]/Clean_Data[[#This Row],[Revenue_EUR]]</f>
        <v>0.55450315381179915</v>
      </c>
      <c r="T1034" s="19">
        <f>Clean_Data[[#This Row],[Revenue_EUR]]/Clean_Data[[#This Row],[Revenue_Target_EUR]]</f>
        <v>0.96525228769156257</v>
      </c>
      <c r="U1034" s="19">
        <f>Clean_Data[[#This Row],[Revenue_EUR]]/Clean_Data[[#This Row],[Market_Revenue_EUR]]</f>
        <v>0.11581446493949601</v>
      </c>
      <c r="V1034" s="19">
        <f>Clean_Data[[#This Row],[Returns_Units]]/Clean_Data[[#This Row],[Units_Sold]]</f>
        <v>1.6844774497373663E-2</v>
      </c>
      <c r="W1034" s="21">
        <f>Clean_Data[[#This Row],[Revenue_EUR]]/Clean_Data[[#This Row],[Marketing_Spend_EUR]]</f>
        <v>56.89366631441623</v>
      </c>
    </row>
    <row r="1035" spans="1:23">
      <c r="A1035" s="17">
        <v>45292</v>
      </c>
      <c r="B1035">
        <v>2024</v>
      </c>
      <c r="C1035" s="16" t="s">
        <v>74</v>
      </c>
      <c r="D1035" s="16" t="s">
        <v>86</v>
      </c>
      <c r="E1035" s="16" t="s">
        <v>87</v>
      </c>
      <c r="F1035" s="16" t="s">
        <v>77</v>
      </c>
      <c r="G1035" s="16" t="s">
        <v>79</v>
      </c>
      <c r="H1035">
        <v>382961.97</v>
      </c>
      <c r="I1035">
        <v>378721.66</v>
      </c>
      <c r="J1035">
        <v>2087</v>
      </c>
      <c r="K1035">
        <v>2025</v>
      </c>
      <c r="L1035">
        <v>249388.02</v>
      </c>
      <c r="M1035">
        <v>9641.8700000000008</v>
      </c>
      <c r="N1035">
        <v>2762730.38</v>
      </c>
      <c r="O1035">
        <v>15917</v>
      </c>
      <c r="P1035">
        <v>20</v>
      </c>
      <c r="Q1035">
        <v>39</v>
      </c>
      <c r="R1035" s="25">
        <f>Clean_Data[[#This Row],[Revenue_EUR]]/Clean_Data[[#This Row],[Units_Sold]]</f>
        <v>183.49878773358887</v>
      </c>
      <c r="S1035" s="19">
        <f>Clean_Data[[#This Row],[Gross_Profit_EUR]]/Clean_Data[[#This Row],[Revenue_EUR]]</f>
        <v>0.65120831710783189</v>
      </c>
      <c r="T1035" s="19">
        <f>Clean_Data[[#This Row],[Revenue_EUR]]/Clean_Data[[#This Row],[Revenue_Target_EUR]]</f>
        <v>1.0111963757235327</v>
      </c>
      <c r="U1035" s="19">
        <f>Clean_Data[[#This Row],[Revenue_EUR]]/Clean_Data[[#This Row],[Market_Revenue_EUR]]</f>
        <v>0.13861720737294675</v>
      </c>
      <c r="V1035" s="19">
        <f>Clean_Data[[#This Row],[Returns_Units]]/Clean_Data[[#This Row],[Units_Sold]]</f>
        <v>1.8687110685194058E-2</v>
      </c>
      <c r="W1035" s="21">
        <f>Clean_Data[[#This Row],[Revenue_EUR]]/Clean_Data[[#This Row],[Marketing_Spend_EUR]]</f>
        <v>39.718640678623537</v>
      </c>
    </row>
    <row r="1036" spans="1:23">
      <c r="A1036" s="17">
        <v>45292</v>
      </c>
      <c r="B1036">
        <v>2024</v>
      </c>
      <c r="C1036" s="16" t="s">
        <v>74</v>
      </c>
      <c r="D1036" s="16" t="s">
        <v>86</v>
      </c>
      <c r="E1036" s="16" t="s">
        <v>87</v>
      </c>
      <c r="F1036" s="16" t="s">
        <v>77</v>
      </c>
      <c r="G1036" s="16" t="s">
        <v>80</v>
      </c>
      <c r="H1036">
        <v>93949.23</v>
      </c>
      <c r="I1036">
        <v>90330.05</v>
      </c>
      <c r="J1036">
        <v>653</v>
      </c>
      <c r="K1036">
        <v>627</v>
      </c>
      <c r="L1036">
        <v>64733.29</v>
      </c>
      <c r="M1036">
        <v>5310.22</v>
      </c>
      <c r="N1036">
        <v>899860.11</v>
      </c>
      <c r="O1036">
        <v>7020</v>
      </c>
      <c r="P1036">
        <v>4</v>
      </c>
      <c r="Q1036">
        <v>11</v>
      </c>
      <c r="R1036" s="25">
        <f>Clean_Data[[#This Row],[Revenue_EUR]]/Clean_Data[[#This Row],[Units_Sold]]</f>
        <v>143.87324655436447</v>
      </c>
      <c r="S1036" s="19">
        <f>Clean_Data[[#This Row],[Gross_Profit_EUR]]/Clean_Data[[#This Row],[Revenue_EUR]]</f>
        <v>0.68902416762755803</v>
      </c>
      <c r="T1036" s="19">
        <f>Clean_Data[[#This Row],[Revenue_EUR]]/Clean_Data[[#This Row],[Revenue_Target_EUR]]</f>
        <v>1.0400661795271893</v>
      </c>
      <c r="U1036" s="19">
        <f>Clean_Data[[#This Row],[Revenue_EUR]]/Clean_Data[[#This Row],[Market_Revenue_EUR]]</f>
        <v>0.1044042612356714</v>
      </c>
      <c r="V1036" s="19">
        <f>Clean_Data[[#This Row],[Returns_Units]]/Clean_Data[[#This Row],[Units_Sold]]</f>
        <v>1.6845329249617153E-2</v>
      </c>
      <c r="W1036" s="21">
        <f>Clean_Data[[#This Row],[Revenue_EUR]]/Clean_Data[[#This Row],[Marketing_Spend_EUR]]</f>
        <v>17.692153997386171</v>
      </c>
    </row>
    <row r="1037" spans="1:23">
      <c r="A1037" s="17">
        <v>45292</v>
      </c>
      <c r="B1037">
        <v>2024</v>
      </c>
      <c r="C1037" s="16" t="s">
        <v>74</v>
      </c>
      <c r="D1037" s="16" t="s">
        <v>86</v>
      </c>
      <c r="E1037" s="16" t="s">
        <v>87</v>
      </c>
      <c r="F1037" s="16" t="s">
        <v>77</v>
      </c>
      <c r="G1037" s="16" t="s">
        <v>81</v>
      </c>
      <c r="H1037">
        <v>159409.64000000001</v>
      </c>
      <c r="I1037">
        <v>158353.47</v>
      </c>
      <c r="J1037">
        <v>1348</v>
      </c>
      <c r="K1037">
        <v>1325</v>
      </c>
      <c r="L1037">
        <v>98256.4</v>
      </c>
      <c r="M1037">
        <v>4776.78</v>
      </c>
      <c r="N1037">
        <v>1278260.3400000001</v>
      </c>
      <c r="O1037">
        <v>12256</v>
      </c>
      <c r="P1037">
        <v>7</v>
      </c>
      <c r="Q1037">
        <v>20</v>
      </c>
      <c r="R1037" s="25">
        <f>Clean_Data[[#This Row],[Revenue_EUR]]/Clean_Data[[#This Row],[Units_Sold]]</f>
        <v>118.25640949554897</v>
      </c>
      <c r="S1037" s="19">
        <f>Clean_Data[[#This Row],[Gross_Profit_EUR]]/Clean_Data[[#This Row],[Revenue_EUR]]</f>
        <v>0.61637677621002085</v>
      </c>
      <c r="T1037" s="19">
        <f>Clean_Data[[#This Row],[Revenue_EUR]]/Clean_Data[[#This Row],[Revenue_Target_EUR]]</f>
        <v>1.0066696991231074</v>
      </c>
      <c r="U1037" s="19">
        <f>Clean_Data[[#This Row],[Revenue_EUR]]/Clean_Data[[#This Row],[Market_Revenue_EUR]]</f>
        <v>0.12470827343356362</v>
      </c>
      <c r="V1037" s="19">
        <f>Clean_Data[[#This Row],[Returns_Units]]/Clean_Data[[#This Row],[Units_Sold]]</f>
        <v>1.483679525222552E-2</v>
      </c>
      <c r="W1037" s="21">
        <f>Clean_Data[[#This Row],[Revenue_EUR]]/Clean_Data[[#This Row],[Marketing_Spend_EUR]]</f>
        <v>33.371777641005032</v>
      </c>
    </row>
    <row r="1038" spans="1:23">
      <c r="A1038" s="17">
        <v>45292</v>
      </c>
      <c r="B1038">
        <v>2024</v>
      </c>
      <c r="C1038" s="16" t="s">
        <v>74</v>
      </c>
      <c r="D1038" s="16" t="s">
        <v>86</v>
      </c>
      <c r="E1038" s="16" t="s">
        <v>87</v>
      </c>
      <c r="F1038" s="16" t="s">
        <v>82</v>
      </c>
      <c r="G1038" s="16" t="s">
        <v>78</v>
      </c>
      <c r="H1038">
        <v>334249.86</v>
      </c>
      <c r="I1038">
        <v>337877.93</v>
      </c>
      <c r="J1038">
        <v>4516</v>
      </c>
      <c r="K1038">
        <v>4493</v>
      </c>
      <c r="L1038">
        <v>172854.7</v>
      </c>
      <c r="M1038">
        <v>6241.92</v>
      </c>
      <c r="N1038">
        <v>3017072.98</v>
      </c>
      <c r="O1038">
        <v>45393</v>
      </c>
      <c r="P1038">
        <v>18</v>
      </c>
      <c r="Q1038">
        <v>87</v>
      </c>
      <c r="R1038" s="25">
        <f>Clean_Data[[#This Row],[Revenue_EUR]]/Clean_Data[[#This Row],[Units_Sold]]</f>
        <v>74.014583702391491</v>
      </c>
      <c r="S1038" s="19">
        <f>Clean_Data[[#This Row],[Gross_Profit_EUR]]/Clean_Data[[#This Row],[Revenue_EUR]]</f>
        <v>0.51714217621512248</v>
      </c>
      <c r="T1038" s="19">
        <f>Clean_Data[[#This Row],[Revenue_EUR]]/Clean_Data[[#This Row],[Revenue_Target_EUR]]</f>
        <v>0.9892621870863243</v>
      </c>
      <c r="U1038" s="19">
        <f>Clean_Data[[#This Row],[Revenue_EUR]]/Clean_Data[[#This Row],[Market_Revenue_EUR]]</f>
        <v>0.11078613683385279</v>
      </c>
      <c r="V1038" s="19">
        <f>Clean_Data[[#This Row],[Returns_Units]]/Clean_Data[[#This Row],[Units_Sold]]</f>
        <v>1.9264836138175378E-2</v>
      </c>
      <c r="W1038" s="21">
        <f>Clean_Data[[#This Row],[Revenue_EUR]]/Clean_Data[[#This Row],[Marketing_Spend_EUR]]</f>
        <v>53.549206013534295</v>
      </c>
    </row>
    <row r="1039" spans="1:23">
      <c r="A1039" s="17">
        <v>45292</v>
      </c>
      <c r="B1039">
        <v>2024</v>
      </c>
      <c r="C1039" s="16" t="s">
        <v>74</v>
      </c>
      <c r="D1039" s="16" t="s">
        <v>86</v>
      </c>
      <c r="E1039" s="16" t="s">
        <v>87</v>
      </c>
      <c r="F1039" s="16" t="s">
        <v>82</v>
      </c>
      <c r="G1039" s="16" t="s">
        <v>79</v>
      </c>
      <c r="H1039">
        <v>295563.53000000003</v>
      </c>
      <c r="I1039">
        <v>280649.5</v>
      </c>
      <c r="J1039">
        <v>1611</v>
      </c>
      <c r="K1039">
        <v>1548</v>
      </c>
      <c r="L1039">
        <v>180983.51</v>
      </c>
      <c r="M1039">
        <v>7546.7</v>
      </c>
      <c r="N1039">
        <v>2439818.63</v>
      </c>
      <c r="O1039">
        <v>14124</v>
      </c>
      <c r="P1039">
        <v>17</v>
      </c>
      <c r="Q1039">
        <v>24</v>
      </c>
      <c r="R1039" s="25">
        <f>Clean_Data[[#This Row],[Revenue_EUR]]/Clean_Data[[#This Row],[Units_Sold]]</f>
        <v>183.46587833643702</v>
      </c>
      <c r="S1039" s="19">
        <f>Clean_Data[[#This Row],[Gross_Profit_EUR]]/Clean_Data[[#This Row],[Revenue_EUR]]</f>
        <v>0.61233370030463496</v>
      </c>
      <c r="T1039" s="19">
        <f>Clean_Data[[#This Row],[Revenue_EUR]]/Clean_Data[[#This Row],[Revenue_Target_EUR]]</f>
        <v>1.0531411244274442</v>
      </c>
      <c r="U1039" s="19">
        <f>Clean_Data[[#This Row],[Revenue_EUR]]/Clean_Data[[#This Row],[Market_Revenue_EUR]]</f>
        <v>0.12114159895565682</v>
      </c>
      <c r="V1039" s="19">
        <f>Clean_Data[[#This Row],[Returns_Units]]/Clean_Data[[#This Row],[Units_Sold]]</f>
        <v>1.4897579143389199E-2</v>
      </c>
      <c r="W1039" s="21">
        <f>Clean_Data[[#This Row],[Revenue_EUR]]/Clean_Data[[#This Row],[Marketing_Spend_EUR]]</f>
        <v>39.164605721706181</v>
      </c>
    </row>
    <row r="1040" spans="1:23">
      <c r="A1040" s="17">
        <v>45292</v>
      </c>
      <c r="B1040">
        <v>2024</v>
      </c>
      <c r="C1040" s="16" t="s">
        <v>74</v>
      </c>
      <c r="D1040" s="16" t="s">
        <v>86</v>
      </c>
      <c r="E1040" s="16" t="s">
        <v>87</v>
      </c>
      <c r="F1040" s="16" t="s">
        <v>82</v>
      </c>
      <c r="G1040" s="16" t="s">
        <v>80</v>
      </c>
      <c r="H1040">
        <v>75019.240000000005</v>
      </c>
      <c r="I1040">
        <v>71388.97</v>
      </c>
      <c r="J1040">
        <v>521</v>
      </c>
      <c r="K1040">
        <v>488</v>
      </c>
      <c r="L1040">
        <v>48375.56</v>
      </c>
      <c r="M1040">
        <v>4478.08</v>
      </c>
      <c r="N1040">
        <v>827788.23</v>
      </c>
      <c r="O1040">
        <v>6425</v>
      </c>
      <c r="P1040">
        <v>3</v>
      </c>
      <c r="Q1040">
        <v>8</v>
      </c>
      <c r="R1040" s="25">
        <f>Clean_Data[[#This Row],[Revenue_EUR]]/Clean_Data[[#This Row],[Units_Sold]]</f>
        <v>143.99086372360844</v>
      </c>
      <c r="S1040" s="19">
        <f>Clean_Data[[#This Row],[Gross_Profit_EUR]]/Clean_Data[[#This Row],[Revenue_EUR]]</f>
        <v>0.6448420431878541</v>
      </c>
      <c r="T1040" s="19">
        <f>Clean_Data[[#This Row],[Revenue_EUR]]/Clean_Data[[#This Row],[Revenue_Target_EUR]]</f>
        <v>1.0508519733510653</v>
      </c>
      <c r="U1040" s="19">
        <f>Clean_Data[[#This Row],[Revenue_EUR]]/Clean_Data[[#This Row],[Market_Revenue_EUR]]</f>
        <v>9.0626125476560598E-2</v>
      </c>
      <c r="V1040" s="19">
        <f>Clean_Data[[#This Row],[Returns_Units]]/Clean_Data[[#This Row],[Units_Sold]]</f>
        <v>1.5355086372360844E-2</v>
      </c>
      <c r="W1040" s="21">
        <f>Clean_Data[[#This Row],[Revenue_EUR]]/Clean_Data[[#This Row],[Marketing_Spend_EUR]]</f>
        <v>16.752545733885952</v>
      </c>
    </row>
    <row r="1041" spans="1:23">
      <c r="A1041" s="17">
        <v>45292</v>
      </c>
      <c r="B1041">
        <v>2024</v>
      </c>
      <c r="C1041" s="16" t="s">
        <v>74</v>
      </c>
      <c r="D1041" s="16" t="s">
        <v>86</v>
      </c>
      <c r="E1041" s="16" t="s">
        <v>87</v>
      </c>
      <c r="F1041" s="16" t="s">
        <v>82</v>
      </c>
      <c r="G1041" s="16" t="s">
        <v>81</v>
      </c>
      <c r="H1041">
        <v>130349.16</v>
      </c>
      <c r="I1041">
        <v>131146.72</v>
      </c>
      <c r="J1041">
        <v>1103</v>
      </c>
      <c r="K1041">
        <v>1121</v>
      </c>
      <c r="L1041">
        <v>75219.03</v>
      </c>
      <c r="M1041">
        <v>3775.59</v>
      </c>
      <c r="N1041">
        <v>1205173.06</v>
      </c>
      <c r="O1041">
        <v>10983</v>
      </c>
      <c r="P1041">
        <v>7</v>
      </c>
      <c r="Q1041">
        <v>13</v>
      </c>
      <c r="R1041" s="25">
        <f>Clean_Data[[#This Row],[Revenue_EUR]]/Clean_Data[[#This Row],[Units_Sold]]</f>
        <v>118.17693563009973</v>
      </c>
      <c r="S1041" s="19">
        <f>Clean_Data[[#This Row],[Gross_Profit_EUR]]/Clean_Data[[#This Row],[Revenue_EUR]]</f>
        <v>0.57705803397582311</v>
      </c>
      <c r="T1041" s="19">
        <f>Clean_Data[[#This Row],[Revenue_EUR]]/Clean_Data[[#This Row],[Revenue_Target_EUR]]</f>
        <v>0.99391856693022895</v>
      </c>
      <c r="U1041" s="19">
        <f>Clean_Data[[#This Row],[Revenue_EUR]]/Clean_Data[[#This Row],[Market_Revenue_EUR]]</f>
        <v>0.10815804329379881</v>
      </c>
      <c r="V1041" s="19">
        <f>Clean_Data[[#This Row],[Returns_Units]]/Clean_Data[[#This Row],[Units_Sold]]</f>
        <v>1.1786038077969175E-2</v>
      </c>
      <c r="W1041" s="21">
        <f>Clean_Data[[#This Row],[Revenue_EUR]]/Clean_Data[[#This Row],[Marketing_Spend_EUR]]</f>
        <v>34.524182975376036</v>
      </c>
    </row>
    <row r="1042" spans="1:23">
      <c r="A1042" s="17">
        <v>45292</v>
      </c>
      <c r="B1042">
        <v>2024</v>
      </c>
      <c r="C1042" s="16" t="s">
        <v>74</v>
      </c>
      <c r="D1042" s="16" t="s">
        <v>86</v>
      </c>
      <c r="E1042" s="16" t="s">
        <v>87</v>
      </c>
      <c r="F1042" s="16" t="s">
        <v>83</v>
      </c>
      <c r="G1042" s="16" t="s">
        <v>78</v>
      </c>
      <c r="H1042">
        <v>31500.97</v>
      </c>
      <c r="I1042">
        <v>32203.55</v>
      </c>
      <c r="J1042">
        <v>426</v>
      </c>
      <c r="K1042">
        <v>444</v>
      </c>
      <c r="L1042">
        <v>14992.39</v>
      </c>
      <c r="M1042">
        <v>543.69000000000005</v>
      </c>
      <c r="N1042">
        <v>424392.26</v>
      </c>
      <c r="O1042">
        <v>6376</v>
      </c>
      <c r="P1042">
        <v>1</v>
      </c>
      <c r="Q1042">
        <v>9</v>
      </c>
      <c r="R1042" s="25">
        <f>Clean_Data[[#This Row],[Revenue_EUR]]/Clean_Data[[#This Row],[Units_Sold]]</f>
        <v>73.945938967136158</v>
      </c>
      <c r="S1042" s="19">
        <f>Clean_Data[[#This Row],[Gross_Profit_EUR]]/Clean_Data[[#This Row],[Revenue_EUR]]</f>
        <v>0.47593423313631289</v>
      </c>
      <c r="T1042" s="19">
        <f>Clean_Data[[#This Row],[Revenue_EUR]]/Clean_Data[[#This Row],[Revenue_Target_EUR]]</f>
        <v>0.97818315061538252</v>
      </c>
      <c r="U1042" s="19">
        <f>Clean_Data[[#This Row],[Revenue_EUR]]/Clean_Data[[#This Row],[Market_Revenue_EUR]]</f>
        <v>7.4226070946722733E-2</v>
      </c>
      <c r="V1042" s="19">
        <f>Clean_Data[[#This Row],[Returns_Units]]/Clean_Data[[#This Row],[Units_Sold]]</f>
        <v>2.1126760563380281E-2</v>
      </c>
      <c r="W1042" s="21">
        <f>Clean_Data[[#This Row],[Revenue_EUR]]/Clean_Data[[#This Row],[Marketing_Spend_EUR]]</f>
        <v>57.939211683128249</v>
      </c>
    </row>
    <row r="1043" spans="1:23">
      <c r="A1043" s="17">
        <v>45292</v>
      </c>
      <c r="B1043">
        <v>2024</v>
      </c>
      <c r="C1043" s="16" t="s">
        <v>74</v>
      </c>
      <c r="D1043" s="16" t="s">
        <v>86</v>
      </c>
      <c r="E1043" s="16" t="s">
        <v>87</v>
      </c>
      <c r="F1043" s="16" t="s">
        <v>83</v>
      </c>
      <c r="G1043" s="16" t="s">
        <v>79</v>
      </c>
      <c r="H1043">
        <v>30073.84</v>
      </c>
      <c r="I1043">
        <v>28986.42</v>
      </c>
      <c r="J1043">
        <v>164</v>
      </c>
      <c r="K1043">
        <v>161</v>
      </c>
      <c r="L1043">
        <v>16866.669999999998</v>
      </c>
      <c r="M1043">
        <v>718.93</v>
      </c>
      <c r="N1043">
        <v>324223.98</v>
      </c>
      <c r="O1043">
        <v>1842</v>
      </c>
      <c r="P1043">
        <v>2</v>
      </c>
      <c r="Q1043">
        <v>3</v>
      </c>
      <c r="R1043" s="25">
        <f>Clean_Data[[#This Row],[Revenue_EUR]]/Clean_Data[[#This Row],[Units_Sold]]</f>
        <v>183.37707317073171</v>
      </c>
      <c r="S1043" s="19">
        <f>Clean_Data[[#This Row],[Gross_Profit_EUR]]/Clean_Data[[#This Row],[Revenue_EUR]]</f>
        <v>0.56084191443460485</v>
      </c>
      <c r="T1043" s="19">
        <f>Clean_Data[[#This Row],[Revenue_EUR]]/Clean_Data[[#This Row],[Revenue_Target_EUR]]</f>
        <v>1.0375148086586754</v>
      </c>
      <c r="U1043" s="19">
        <f>Clean_Data[[#This Row],[Revenue_EUR]]/Clean_Data[[#This Row],[Market_Revenue_EUR]]</f>
        <v>9.275637169095266E-2</v>
      </c>
      <c r="V1043" s="19">
        <f>Clean_Data[[#This Row],[Returns_Units]]/Clean_Data[[#This Row],[Units_Sold]]</f>
        <v>1.8292682926829267E-2</v>
      </c>
      <c r="W1043" s="21">
        <f>Clean_Data[[#This Row],[Revenue_EUR]]/Clean_Data[[#This Row],[Marketing_Spend_EUR]]</f>
        <v>41.831388313187659</v>
      </c>
    </row>
    <row r="1044" spans="1:23">
      <c r="A1044" s="17">
        <v>45292</v>
      </c>
      <c r="B1044">
        <v>2024</v>
      </c>
      <c r="C1044" s="16" t="s">
        <v>74</v>
      </c>
      <c r="D1044" s="16" t="s">
        <v>86</v>
      </c>
      <c r="E1044" s="16" t="s">
        <v>87</v>
      </c>
      <c r="F1044" s="16" t="s">
        <v>83</v>
      </c>
      <c r="G1044" s="16" t="s">
        <v>80</v>
      </c>
      <c r="H1044">
        <v>7613.11</v>
      </c>
      <c r="I1044">
        <v>7123.57</v>
      </c>
      <c r="J1044">
        <v>53</v>
      </c>
      <c r="K1044">
        <v>49</v>
      </c>
      <c r="L1044">
        <v>4472.4799999999996</v>
      </c>
      <c r="M1044">
        <v>412.33</v>
      </c>
      <c r="N1044">
        <v>112055.37</v>
      </c>
      <c r="O1044">
        <v>844</v>
      </c>
      <c r="P1044">
        <v>0</v>
      </c>
      <c r="Q1044">
        <v>1</v>
      </c>
      <c r="R1044" s="25">
        <f>Clean_Data[[#This Row],[Revenue_EUR]]/Clean_Data[[#This Row],[Units_Sold]]</f>
        <v>143.64358490566036</v>
      </c>
      <c r="S1044" s="19">
        <f>Clean_Data[[#This Row],[Gross_Profit_EUR]]/Clean_Data[[#This Row],[Revenue_EUR]]</f>
        <v>0.58747082335602663</v>
      </c>
      <c r="T1044" s="19">
        <f>Clean_Data[[#This Row],[Revenue_EUR]]/Clean_Data[[#This Row],[Revenue_Target_EUR]]</f>
        <v>1.0687211608786045</v>
      </c>
      <c r="U1044" s="19">
        <f>Clean_Data[[#This Row],[Revenue_EUR]]/Clean_Data[[#This Row],[Market_Revenue_EUR]]</f>
        <v>6.7940608290347884E-2</v>
      </c>
      <c r="V1044" s="19">
        <f>Clean_Data[[#This Row],[Returns_Units]]/Clean_Data[[#This Row],[Units_Sold]]</f>
        <v>1.8867924528301886E-2</v>
      </c>
      <c r="W1044" s="21">
        <f>Clean_Data[[#This Row],[Revenue_EUR]]/Clean_Data[[#This Row],[Marketing_Spend_EUR]]</f>
        <v>18.463633497441371</v>
      </c>
    </row>
    <row r="1045" spans="1:23">
      <c r="A1045" s="17">
        <v>45292</v>
      </c>
      <c r="B1045">
        <v>2024</v>
      </c>
      <c r="C1045" s="16" t="s">
        <v>74</v>
      </c>
      <c r="D1045" s="16" t="s">
        <v>86</v>
      </c>
      <c r="E1045" s="16" t="s">
        <v>87</v>
      </c>
      <c r="F1045" s="16" t="s">
        <v>83</v>
      </c>
      <c r="G1045" s="16" t="s">
        <v>81</v>
      </c>
      <c r="H1045">
        <v>12410.21</v>
      </c>
      <c r="I1045">
        <v>12758.93</v>
      </c>
      <c r="J1045">
        <v>105</v>
      </c>
      <c r="K1045">
        <v>110</v>
      </c>
      <c r="L1045">
        <v>6578.68</v>
      </c>
      <c r="M1045">
        <v>339.86</v>
      </c>
      <c r="N1045">
        <v>154330.72</v>
      </c>
      <c r="O1045">
        <v>1436</v>
      </c>
      <c r="P1045">
        <v>1</v>
      </c>
      <c r="Q1045">
        <v>3</v>
      </c>
      <c r="R1045" s="25">
        <f>Clean_Data[[#This Row],[Revenue_EUR]]/Clean_Data[[#This Row],[Units_Sold]]</f>
        <v>118.19247619047619</v>
      </c>
      <c r="S1045" s="19">
        <f>Clean_Data[[#This Row],[Gross_Profit_EUR]]/Clean_Data[[#This Row],[Revenue_EUR]]</f>
        <v>0.53010223034098547</v>
      </c>
      <c r="T1045" s="19">
        <f>Clean_Data[[#This Row],[Revenue_EUR]]/Clean_Data[[#This Row],[Revenue_Target_EUR]]</f>
        <v>0.97266855449477341</v>
      </c>
      <c r="U1045" s="19">
        <f>Clean_Data[[#This Row],[Revenue_EUR]]/Clean_Data[[#This Row],[Market_Revenue_EUR]]</f>
        <v>8.041308950026281E-2</v>
      </c>
      <c r="V1045" s="19">
        <f>Clean_Data[[#This Row],[Returns_Units]]/Clean_Data[[#This Row],[Units_Sold]]</f>
        <v>2.8571428571428571E-2</v>
      </c>
      <c r="W1045" s="21">
        <f>Clean_Data[[#This Row],[Revenue_EUR]]/Clean_Data[[#This Row],[Marketing_Spend_EUR]]</f>
        <v>36.515653504384154</v>
      </c>
    </row>
    <row r="1046" spans="1:23">
      <c r="A1046" s="17">
        <v>45292</v>
      </c>
      <c r="B1046">
        <v>2024</v>
      </c>
      <c r="C1046" s="16" t="s">
        <v>74</v>
      </c>
      <c r="D1046" s="16" t="s">
        <v>88</v>
      </c>
      <c r="E1046" s="16" t="s">
        <v>87</v>
      </c>
      <c r="F1046" s="16" t="s">
        <v>77</v>
      </c>
      <c r="G1046" s="16" t="s">
        <v>78</v>
      </c>
      <c r="H1046">
        <v>301722.73</v>
      </c>
      <c r="I1046">
        <v>300953.23</v>
      </c>
      <c r="J1046">
        <v>4076</v>
      </c>
      <c r="K1046">
        <v>4108</v>
      </c>
      <c r="L1046">
        <v>171812.02</v>
      </c>
      <c r="M1046">
        <v>5270.53</v>
      </c>
      <c r="N1046">
        <v>2973023.73</v>
      </c>
      <c r="O1046">
        <v>43862</v>
      </c>
      <c r="P1046">
        <v>13</v>
      </c>
      <c r="Q1046">
        <v>78</v>
      </c>
      <c r="R1046" s="25">
        <f>Clean_Data[[#This Row],[Revenue_EUR]]/Clean_Data[[#This Row],[Units_Sold]]</f>
        <v>74.024222276741895</v>
      </c>
      <c r="S1046" s="19">
        <f>Clean_Data[[#This Row],[Gross_Profit_EUR]]/Clean_Data[[#This Row],[Revenue_EUR]]</f>
        <v>0.56943678058328584</v>
      </c>
      <c r="T1046" s="19">
        <f>Clean_Data[[#This Row],[Revenue_EUR]]/Clean_Data[[#This Row],[Revenue_Target_EUR]]</f>
        <v>1.0025568756979282</v>
      </c>
      <c r="U1046" s="19">
        <f>Clean_Data[[#This Row],[Revenue_EUR]]/Clean_Data[[#This Row],[Market_Revenue_EUR]]</f>
        <v>0.10148682197030429</v>
      </c>
      <c r="V1046" s="19">
        <f>Clean_Data[[#This Row],[Returns_Units]]/Clean_Data[[#This Row],[Units_Sold]]</f>
        <v>1.9136408243375858E-2</v>
      </c>
      <c r="W1046" s="21">
        <f>Clean_Data[[#This Row],[Revenue_EUR]]/Clean_Data[[#This Row],[Marketing_Spend_EUR]]</f>
        <v>57.247132641309314</v>
      </c>
    </row>
    <row r="1047" spans="1:23">
      <c r="A1047" s="17">
        <v>45292</v>
      </c>
      <c r="B1047">
        <v>2024</v>
      </c>
      <c r="C1047" s="16" t="s">
        <v>74</v>
      </c>
      <c r="D1047" s="16" t="s">
        <v>88</v>
      </c>
      <c r="E1047" s="16" t="s">
        <v>87</v>
      </c>
      <c r="F1047" s="16" t="s">
        <v>77</v>
      </c>
      <c r="G1047" s="16" t="s">
        <v>79</v>
      </c>
      <c r="H1047">
        <v>277423.69</v>
      </c>
      <c r="I1047">
        <v>252446.28</v>
      </c>
      <c r="J1047">
        <v>1512</v>
      </c>
      <c r="K1047">
        <v>1403</v>
      </c>
      <c r="L1047">
        <v>181069.82</v>
      </c>
      <c r="M1047">
        <v>7323.31</v>
      </c>
      <c r="N1047">
        <v>2274813.13</v>
      </c>
      <c r="O1047">
        <v>13380</v>
      </c>
      <c r="P1047">
        <v>10</v>
      </c>
      <c r="Q1047">
        <v>19</v>
      </c>
      <c r="R1047" s="25">
        <f>Clean_Data[[#This Row],[Revenue_EUR]]/Clean_Data[[#This Row],[Units_Sold]]</f>
        <v>183.48127645502646</v>
      </c>
      <c r="S1047" s="19">
        <f>Clean_Data[[#This Row],[Gross_Profit_EUR]]/Clean_Data[[#This Row],[Revenue_EUR]]</f>
        <v>0.65268333789374655</v>
      </c>
      <c r="T1047" s="19">
        <f>Clean_Data[[#This Row],[Revenue_EUR]]/Clean_Data[[#This Row],[Revenue_Target_EUR]]</f>
        <v>1.0989414856895494</v>
      </c>
      <c r="U1047" s="19">
        <f>Clean_Data[[#This Row],[Revenue_EUR]]/Clean_Data[[#This Row],[Market_Revenue_EUR]]</f>
        <v>0.12195449654363479</v>
      </c>
      <c r="V1047" s="19">
        <f>Clean_Data[[#This Row],[Returns_Units]]/Clean_Data[[#This Row],[Units_Sold]]</f>
        <v>1.2566137566137565E-2</v>
      </c>
      <c r="W1047" s="21">
        <f>Clean_Data[[#This Row],[Revenue_EUR]]/Clean_Data[[#This Row],[Marketing_Spend_EUR]]</f>
        <v>37.882281372767231</v>
      </c>
    </row>
    <row r="1048" spans="1:23">
      <c r="A1048" s="17">
        <v>45292</v>
      </c>
      <c r="B1048">
        <v>2024</v>
      </c>
      <c r="C1048" s="16" t="s">
        <v>74</v>
      </c>
      <c r="D1048" s="16" t="s">
        <v>88</v>
      </c>
      <c r="E1048" s="16" t="s">
        <v>87</v>
      </c>
      <c r="F1048" s="16" t="s">
        <v>77</v>
      </c>
      <c r="G1048" s="16" t="s">
        <v>80</v>
      </c>
      <c r="H1048">
        <v>73660.37</v>
      </c>
      <c r="I1048">
        <v>67723.16</v>
      </c>
      <c r="J1048">
        <v>512</v>
      </c>
      <c r="K1048">
        <v>465</v>
      </c>
      <c r="L1048">
        <v>50653.98</v>
      </c>
      <c r="M1048">
        <v>3958.62</v>
      </c>
      <c r="N1048">
        <v>783032.29</v>
      </c>
      <c r="O1048">
        <v>5783</v>
      </c>
      <c r="P1048">
        <v>3</v>
      </c>
      <c r="Q1048">
        <v>6</v>
      </c>
      <c r="R1048" s="25">
        <f>Clean_Data[[#This Row],[Revenue_EUR]]/Clean_Data[[#This Row],[Units_Sold]]</f>
        <v>143.86791015624999</v>
      </c>
      <c r="S1048" s="19">
        <f>Clean_Data[[#This Row],[Gross_Profit_EUR]]/Clean_Data[[#This Row],[Revenue_EUR]]</f>
        <v>0.68766936685221658</v>
      </c>
      <c r="T1048" s="19">
        <f>Clean_Data[[#This Row],[Revenue_EUR]]/Clean_Data[[#This Row],[Revenue_Target_EUR]]</f>
        <v>1.0876688270305164</v>
      </c>
      <c r="U1048" s="19">
        <f>Clean_Data[[#This Row],[Revenue_EUR]]/Clean_Data[[#This Row],[Market_Revenue_EUR]]</f>
        <v>9.4070667251793652E-2</v>
      </c>
      <c r="V1048" s="19">
        <f>Clean_Data[[#This Row],[Returns_Units]]/Clean_Data[[#This Row],[Units_Sold]]</f>
        <v>1.171875E-2</v>
      </c>
      <c r="W1048" s="21">
        <f>Clean_Data[[#This Row],[Revenue_EUR]]/Clean_Data[[#This Row],[Marketing_Spend_EUR]]</f>
        <v>18.60758799783763</v>
      </c>
    </row>
    <row r="1049" spans="1:23">
      <c r="A1049" s="17">
        <v>45292</v>
      </c>
      <c r="B1049">
        <v>2024</v>
      </c>
      <c r="C1049" s="16" t="s">
        <v>74</v>
      </c>
      <c r="D1049" s="16" t="s">
        <v>88</v>
      </c>
      <c r="E1049" s="16" t="s">
        <v>87</v>
      </c>
      <c r="F1049" s="16" t="s">
        <v>77</v>
      </c>
      <c r="G1049" s="16" t="s">
        <v>81</v>
      </c>
      <c r="H1049">
        <v>125788.05</v>
      </c>
      <c r="I1049">
        <v>123006.96</v>
      </c>
      <c r="J1049">
        <v>1064</v>
      </c>
      <c r="K1049">
        <v>1059</v>
      </c>
      <c r="L1049">
        <v>77490.559999999998</v>
      </c>
      <c r="M1049">
        <v>4070</v>
      </c>
      <c r="N1049">
        <v>1119281.96</v>
      </c>
      <c r="O1049">
        <v>10523</v>
      </c>
      <c r="P1049">
        <v>5</v>
      </c>
      <c r="Q1049">
        <v>13</v>
      </c>
      <c r="R1049" s="25">
        <f>Clean_Data[[#This Row],[Revenue_EUR]]/Clean_Data[[#This Row],[Units_Sold]]</f>
        <v>118.2218515037594</v>
      </c>
      <c r="S1049" s="19">
        <f>Clean_Data[[#This Row],[Gross_Profit_EUR]]/Clean_Data[[#This Row],[Revenue_EUR]]</f>
        <v>0.61604071292940776</v>
      </c>
      <c r="T1049" s="19">
        <f>Clean_Data[[#This Row],[Revenue_EUR]]/Clean_Data[[#This Row],[Revenue_Target_EUR]]</f>
        <v>1.0226092084545459</v>
      </c>
      <c r="U1049" s="19">
        <f>Clean_Data[[#This Row],[Revenue_EUR]]/Clean_Data[[#This Row],[Market_Revenue_EUR]]</f>
        <v>0.11238280834973879</v>
      </c>
      <c r="V1049" s="19">
        <f>Clean_Data[[#This Row],[Returns_Units]]/Clean_Data[[#This Row],[Units_Sold]]</f>
        <v>1.2218045112781954E-2</v>
      </c>
      <c r="W1049" s="21">
        <f>Clean_Data[[#This Row],[Revenue_EUR]]/Clean_Data[[#This Row],[Marketing_Spend_EUR]]</f>
        <v>30.90615479115479</v>
      </c>
    </row>
    <row r="1050" spans="1:23">
      <c r="A1050" s="17">
        <v>45292</v>
      </c>
      <c r="B1050">
        <v>2024</v>
      </c>
      <c r="C1050" s="16" t="s">
        <v>74</v>
      </c>
      <c r="D1050" s="16" t="s">
        <v>88</v>
      </c>
      <c r="E1050" s="16" t="s">
        <v>87</v>
      </c>
      <c r="F1050" s="16" t="s">
        <v>82</v>
      </c>
      <c r="G1050" s="16" t="s">
        <v>78</v>
      </c>
      <c r="H1050">
        <v>268898.26</v>
      </c>
      <c r="I1050">
        <v>262431.31</v>
      </c>
      <c r="J1050">
        <v>3633</v>
      </c>
      <c r="K1050">
        <v>3582</v>
      </c>
      <c r="L1050">
        <v>142920.48000000001</v>
      </c>
      <c r="M1050">
        <v>4763.92</v>
      </c>
      <c r="N1050">
        <v>2830966.28</v>
      </c>
      <c r="O1050">
        <v>40792</v>
      </c>
      <c r="P1050">
        <v>12</v>
      </c>
      <c r="Q1050">
        <v>49</v>
      </c>
      <c r="R1050" s="25">
        <f>Clean_Data[[#This Row],[Revenue_EUR]]/Clean_Data[[#This Row],[Units_Sold]]</f>
        <v>74.015485824387568</v>
      </c>
      <c r="S1050" s="19">
        <f>Clean_Data[[#This Row],[Gross_Profit_EUR]]/Clean_Data[[#This Row],[Revenue_EUR]]</f>
        <v>0.53150392271039615</v>
      </c>
      <c r="T1050" s="19">
        <f>Clean_Data[[#This Row],[Revenue_EUR]]/Clean_Data[[#This Row],[Revenue_Target_EUR]]</f>
        <v>1.0246424483420062</v>
      </c>
      <c r="U1050" s="19">
        <f>Clean_Data[[#This Row],[Revenue_EUR]]/Clean_Data[[#This Row],[Market_Revenue_EUR]]</f>
        <v>9.4984621293334529E-2</v>
      </c>
      <c r="V1050" s="19">
        <f>Clean_Data[[#This Row],[Returns_Units]]/Clean_Data[[#This Row],[Units_Sold]]</f>
        <v>1.348747591522158E-2</v>
      </c>
      <c r="W1050" s="21">
        <f>Clean_Data[[#This Row],[Revenue_EUR]]/Clean_Data[[#This Row],[Marketing_Spend_EUR]]</f>
        <v>56.44474718299216</v>
      </c>
    </row>
    <row r="1051" spans="1:23">
      <c r="A1051" s="17">
        <v>45292</v>
      </c>
      <c r="B1051">
        <v>2024</v>
      </c>
      <c r="C1051" s="16" t="s">
        <v>74</v>
      </c>
      <c r="D1051" s="16" t="s">
        <v>88</v>
      </c>
      <c r="E1051" s="16" t="s">
        <v>87</v>
      </c>
      <c r="F1051" s="16" t="s">
        <v>82</v>
      </c>
      <c r="G1051" s="16" t="s">
        <v>79</v>
      </c>
      <c r="H1051">
        <v>256092.34</v>
      </c>
      <c r="I1051">
        <v>240445.3</v>
      </c>
      <c r="J1051">
        <v>1396</v>
      </c>
      <c r="K1051">
        <v>1295</v>
      </c>
      <c r="L1051">
        <v>158169.91</v>
      </c>
      <c r="M1051">
        <v>7027.12</v>
      </c>
      <c r="N1051">
        <v>2208352.0299999998</v>
      </c>
      <c r="O1051">
        <v>12412</v>
      </c>
      <c r="P1051">
        <v>14</v>
      </c>
      <c r="Q1051">
        <v>19</v>
      </c>
      <c r="R1051" s="25">
        <f>Clean_Data[[#This Row],[Revenue_EUR]]/Clean_Data[[#This Row],[Units_Sold]]</f>
        <v>183.44723495702004</v>
      </c>
      <c r="S1051" s="19">
        <f>Clean_Data[[#This Row],[Gross_Profit_EUR]]/Clean_Data[[#This Row],[Revenue_EUR]]</f>
        <v>0.61762843043255411</v>
      </c>
      <c r="T1051" s="19">
        <f>Clean_Data[[#This Row],[Revenue_EUR]]/Clean_Data[[#This Row],[Revenue_Target_EUR]]</f>
        <v>1.0650752582811975</v>
      </c>
      <c r="U1051" s="19">
        <f>Clean_Data[[#This Row],[Revenue_EUR]]/Clean_Data[[#This Row],[Market_Revenue_EUR]]</f>
        <v>0.11596536083062808</v>
      </c>
      <c r="V1051" s="19">
        <f>Clean_Data[[#This Row],[Returns_Units]]/Clean_Data[[#This Row],[Units_Sold]]</f>
        <v>1.3610315186246419E-2</v>
      </c>
      <c r="W1051" s="21">
        <f>Clean_Data[[#This Row],[Revenue_EUR]]/Clean_Data[[#This Row],[Marketing_Spend_EUR]]</f>
        <v>36.443427748494408</v>
      </c>
    </row>
    <row r="1052" spans="1:23">
      <c r="A1052" s="17">
        <v>45292</v>
      </c>
      <c r="B1052">
        <v>2024</v>
      </c>
      <c r="C1052" s="16" t="s">
        <v>74</v>
      </c>
      <c r="D1052" s="16" t="s">
        <v>88</v>
      </c>
      <c r="E1052" s="16" t="s">
        <v>87</v>
      </c>
      <c r="F1052" s="16" t="s">
        <v>82</v>
      </c>
      <c r="G1052" s="16" t="s">
        <v>80</v>
      </c>
      <c r="H1052">
        <v>60916.3</v>
      </c>
      <c r="I1052">
        <v>53694.75</v>
      </c>
      <c r="J1052">
        <v>423</v>
      </c>
      <c r="K1052">
        <v>378</v>
      </c>
      <c r="L1052">
        <v>39168</v>
      </c>
      <c r="M1052">
        <v>3061.9</v>
      </c>
      <c r="N1052">
        <v>754181.84</v>
      </c>
      <c r="O1052">
        <v>5485</v>
      </c>
      <c r="P1052">
        <v>3</v>
      </c>
      <c r="Q1052">
        <v>5</v>
      </c>
      <c r="R1052" s="25">
        <f>Clean_Data[[#This Row],[Revenue_EUR]]/Clean_Data[[#This Row],[Units_Sold]]</f>
        <v>144.01016548463357</v>
      </c>
      <c r="S1052" s="19">
        <f>Clean_Data[[#This Row],[Gross_Profit_EUR]]/Clean_Data[[#This Row],[Revenue_EUR]]</f>
        <v>0.64298061438399901</v>
      </c>
      <c r="T1052" s="19">
        <f>Clean_Data[[#This Row],[Revenue_EUR]]/Clean_Data[[#This Row],[Revenue_Target_EUR]]</f>
        <v>1.1344926645528661</v>
      </c>
      <c r="U1052" s="19">
        <f>Clean_Data[[#This Row],[Revenue_EUR]]/Clean_Data[[#This Row],[Market_Revenue_EUR]]</f>
        <v>8.0771369408735708E-2</v>
      </c>
      <c r="V1052" s="19">
        <f>Clean_Data[[#This Row],[Returns_Units]]/Clean_Data[[#This Row],[Units_Sold]]</f>
        <v>1.1820330969267139E-2</v>
      </c>
      <c r="W1052" s="21">
        <f>Clean_Data[[#This Row],[Revenue_EUR]]/Clean_Data[[#This Row],[Marketing_Spend_EUR]]</f>
        <v>19.894934517783078</v>
      </c>
    </row>
    <row r="1053" spans="1:23">
      <c r="A1053" s="17">
        <v>45292</v>
      </c>
      <c r="B1053">
        <v>2024</v>
      </c>
      <c r="C1053" s="16" t="s">
        <v>74</v>
      </c>
      <c r="D1053" s="16" t="s">
        <v>88</v>
      </c>
      <c r="E1053" s="16" t="s">
        <v>87</v>
      </c>
      <c r="F1053" s="16" t="s">
        <v>82</v>
      </c>
      <c r="G1053" s="16" t="s">
        <v>81</v>
      </c>
      <c r="H1053">
        <v>106162.67</v>
      </c>
      <c r="I1053">
        <v>98258.95</v>
      </c>
      <c r="J1053">
        <v>898</v>
      </c>
      <c r="K1053">
        <v>828</v>
      </c>
      <c r="L1053">
        <v>61440.38</v>
      </c>
      <c r="M1053">
        <v>3256.43</v>
      </c>
      <c r="N1053">
        <v>1027761.82</v>
      </c>
      <c r="O1053">
        <v>8901</v>
      </c>
      <c r="P1053">
        <v>5</v>
      </c>
      <c r="Q1053">
        <v>18</v>
      </c>
      <c r="R1053" s="25">
        <f>Clean_Data[[#This Row],[Revenue_EUR]]/Clean_Data[[#This Row],[Units_Sold]]</f>
        <v>118.22123608017817</v>
      </c>
      <c r="S1053" s="19">
        <f>Clean_Data[[#This Row],[Gross_Profit_EUR]]/Clean_Data[[#This Row],[Revenue_EUR]]</f>
        <v>0.57873808185118181</v>
      </c>
      <c r="T1053" s="19">
        <f>Clean_Data[[#This Row],[Revenue_EUR]]/Clean_Data[[#This Row],[Revenue_Target_EUR]]</f>
        <v>1.0804376598772936</v>
      </c>
      <c r="U1053" s="19">
        <f>Clean_Data[[#This Row],[Revenue_EUR]]/Clean_Data[[#This Row],[Market_Revenue_EUR]]</f>
        <v>0.10329501245726369</v>
      </c>
      <c r="V1053" s="19">
        <f>Clean_Data[[#This Row],[Returns_Units]]/Clean_Data[[#This Row],[Units_Sold]]</f>
        <v>2.0044543429844099E-2</v>
      </c>
      <c r="W1053" s="21">
        <f>Clean_Data[[#This Row],[Revenue_EUR]]/Clean_Data[[#This Row],[Marketing_Spend_EUR]]</f>
        <v>32.600937222664086</v>
      </c>
    </row>
    <row r="1054" spans="1:23">
      <c r="A1054" s="17">
        <v>45292</v>
      </c>
      <c r="B1054">
        <v>2024</v>
      </c>
      <c r="C1054" s="16" t="s">
        <v>74</v>
      </c>
      <c r="D1054" s="16" t="s">
        <v>88</v>
      </c>
      <c r="E1054" s="16" t="s">
        <v>87</v>
      </c>
      <c r="F1054" s="16" t="s">
        <v>83</v>
      </c>
      <c r="G1054" s="16" t="s">
        <v>78</v>
      </c>
      <c r="H1054">
        <v>22333.34</v>
      </c>
      <c r="I1054">
        <v>21800.63</v>
      </c>
      <c r="J1054">
        <v>302</v>
      </c>
      <c r="K1054">
        <v>298</v>
      </c>
      <c r="L1054">
        <v>10650.36</v>
      </c>
      <c r="M1054">
        <v>364.15</v>
      </c>
      <c r="N1054">
        <v>331527.19</v>
      </c>
      <c r="O1054">
        <v>4721</v>
      </c>
      <c r="P1054">
        <v>1</v>
      </c>
      <c r="Q1054">
        <v>6</v>
      </c>
      <c r="R1054" s="25">
        <f>Clean_Data[[#This Row],[Revenue_EUR]]/Clean_Data[[#This Row],[Units_Sold]]</f>
        <v>73.951456953642378</v>
      </c>
      <c r="S1054" s="19">
        <f>Clean_Data[[#This Row],[Gross_Profit_EUR]]/Clean_Data[[#This Row],[Revenue_EUR]]</f>
        <v>0.47688164869204519</v>
      </c>
      <c r="T1054" s="19">
        <f>Clean_Data[[#This Row],[Revenue_EUR]]/Clean_Data[[#This Row],[Revenue_Target_EUR]]</f>
        <v>1.0244355323676426</v>
      </c>
      <c r="U1054" s="19">
        <f>Clean_Data[[#This Row],[Revenue_EUR]]/Clean_Data[[#This Row],[Market_Revenue_EUR]]</f>
        <v>6.7365032714209655E-2</v>
      </c>
      <c r="V1054" s="19">
        <f>Clean_Data[[#This Row],[Returns_Units]]/Clean_Data[[#This Row],[Units_Sold]]</f>
        <v>1.9867549668874173E-2</v>
      </c>
      <c r="W1054" s="21">
        <f>Clean_Data[[#This Row],[Revenue_EUR]]/Clean_Data[[#This Row],[Marketing_Spend_EUR]]</f>
        <v>61.330056295482635</v>
      </c>
    </row>
    <row r="1055" spans="1:23">
      <c r="A1055" s="17">
        <v>45292</v>
      </c>
      <c r="B1055">
        <v>2024</v>
      </c>
      <c r="C1055" s="16" t="s">
        <v>74</v>
      </c>
      <c r="D1055" s="16" t="s">
        <v>88</v>
      </c>
      <c r="E1055" s="16" t="s">
        <v>87</v>
      </c>
      <c r="F1055" s="16" t="s">
        <v>83</v>
      </c>
      <c r="G1055" s="16" t="s">
        <v>79</v>
      </c>
      <c r="H1055">
        <v>21796.91</v>
      </c>
      <c r="I1055">
        <v>20698.25</v>
      </c>
      <c r="J1055">
        <v>119</v>
      </c>
      <c r="K1055">
        <v>113</v>
      </c>
      <c r="L1055">
        <v>11972.25</v>
      </c>
      <c r="M1055">
        <v>588.76</v>
      </c>
      <c r="N1055">
        <v>276499.96999999997</v>
      </c>
      <c r="O1055">
        <v>1559</v>
      </c>
      <c r="P1055">
        <v>1</v>
      </c>
      <c r="Q1055">
        <v>4</v>
      </c>
      <c r="R1055" s="25">
        <f>Clean_Data[[#This Row],[Revenue_EUR]]/Clean_Data[[#This Row],[Units_Sold]]</f>
        <v>183.16731092436976</v>
      </c>
      <c r="S1055" s="19">
        <f>Clean_Data[[#This Row],[Gross_Profit_EUR]]/Clean_Data[[#This Row],[Revenue_EUR]]</f>
        <v>0.5492636341573186</v>
      </c>
      <c r="T1055" s="19">
        <f>Clean_Data[[#This Row],[Revenue_EUR]]/Clean_Data[[#This Row],[Revenue_Target_EUR]]</f>
        <v>1.0530798497457514</v>
      </c>
      <c r="U1055" s="19">
        <f>Clean_Data[[#This Row],[Revenue_EUR]]/Clean_Data[[#This Row],[Market_Revenue_EUR]]</f>
        <v>7.8831509457306645E-2</v>
      </c>
      <c r="V1055" s="19">
        <f>Clean_Data[[#This Row],[Returns_Units]]/Clean_Data[[#This Row],[Units_Sold]]</f>
        <v>3.3613445378151259E-2</v>
      </c>
      <c r="W1055" s="21">
        <f>Clean_Data[[#This Row],[Revenue_EUR]]/Clean_Data[[#This Row],[Marketing_Spend_EUR]]</f>
        <v>37.021723622528704</v>
      </c>
    </row>
    <row r="1056" spans="1:23">
      <c r="A1056" s="17">
        <v>45292</v>
      </c>
      <c r="B1056">
        <v>2024</v>
      </c>
      <c r="C1056" s="16" t="s">
        <v>74</v>
      </c>
      <c r="D1056" s="16" t="s">
        <v>88</v>
      </c>
      <c r="E1056" s="16" t="s">
        <v>87</v>
      </c>
      <c r="F1056" s="16" t="s">
        <v>83</v>
      </c>
      <c r="G1056" s="16" t="s">
        <v>80</v>
      </c>
      <c r="H1056">
        <v>5636.29</v>
      </c>
      <c r="I1056">
        <v>5212.7299999999996</v>
      </c>
      <c r="J1056">
        <v>39</v>
      </c>
      <c r="K1056">
        <v>36</v>
      </c>
      <c r="L1056">
        <v>3235.33</v>
      </c>
      <c r="M1056">
        <v>337.72</v>
      </c>
      <c r="N1056">
        <v>88530.45</v>
      </c>
      <c r="O1056">
        <v>678</v>
      </c>
      <c r="P1056">
        <v>0</v>
      </c>
      <c r="Q1056">
        <v>1</v>
      </c>
      <c r="R1056" s="25">
        <f>Clean_Data[[#This Row],[Revenue_EUR]]/Clean_Data[[#This Row],[Units_Sold]]</f>
        <v>144.52025641025642</v>
      </c>
      <c r="S1056" s="19">
        <f>Clean_Data[[#This Row],[Gross_Profit_EUR]]/Clean_Data[[#This Row],[Revenue_EUR]]</f>
        <v>0.57401766055330727</v>
      </c>
      <c r="T1056" s="19">
        <f>Clean_Data[[#This Row],[Revenue_EUR]]/Clean_Data[[#This Row],[Revenue_Target_EUR]]</f>
        <v>1.0812549278401147</v>
      </c>
      <c r="U1056" s="19">
        <f>Clean_Data[[#This Row],[Revenue_EUR]]/Clean_Data[[#This Row],[Market_Revenue_EUR]]</f>
        <v>6.3664987583368207E-2</v>
      </c>
      <c r="V1056" s="19">
        <f>Clean_Data[[#This Row],[Returns_Units]]/Clean_Data[[#This Row],[Units_Sold]]</f>
        <v>2.564102564102564E-2</v>
      </c>
      <c r="W1056" s="21">
        <f>Clean_Data[[#This Row],[Revenue_EUR]]/Clean_Data[[#This Row],[Marketing_Spend_EUR]]</f>
        <v>16.689239606774841</v>
      </c>
    </row>
    <row r="1057" spans="1:23">
      <c r="A1057" s="17">
        <v>45292</v>
      </c>
      <c r="B1057">
        <v>2024</v>
      </c>
      <c r="C1057" s="16" t="s">
        <v>74</v>
      </c>
      <c r="D1057" s="16" t="s">
        <v>88</v>
      </c>
      <c r="E1057" s="16" t="s">
        <v>87</v>
      </c>
      <c r="F1057" s="16" t="s">
        <v>83</v>
      </c>
      <c r="G1057" s="16" t="s">
        <v>81</v>
      </c>
      <c r="H1057">
        <v>8816.0499999999993</v>
      </c>
      <c r="I1057">
        <v>8235.4599999999991</v>
      </c>
      <c r="J1057">
        <v>75</v>
      </c>
      <c r="K1057">
        <v>70</v>
      </c>
      <c r="L1057">
        <v>4649.3900000000003</v>
      </c>
      <c r="M1057">
        <v>244.71</v>
      </c>
      <c r="N1057">
        <v>124765.65</v>
      </c>
      <c r="O1057">
        <v>1145</v>
      </c>
      <c r="P1057">
        <v>0</v>
      </c>
      <c r="Q1057">
        <v>3</v>
      </c>
      <c r="R1057" s="25">
        <f>Clean_Data[[#This Row],[Revenue_EUR]]/Clean_Data[[#This Row],[Units_Sold]]</f>
        <v>117.54733333333333</v>
      </c>
      <c r="S1057" s="19">
        <f>Clean_Data[[#This Row],[Gross_Profit_EUR]]/Clean_Data[[#This Row],[Revenue_EUR]]</f>
        <v>0.52737790733945478</v>
      </c>
      <c r="T1057" s="19">
        <f>Clean_Data[[#This Row],[Revenue_EUR]]/Clean_Data[[#This Row],[Revenue_Target_EUR]]</f>
        <v>1.0704987942385733</v>
      </c>
      <c r="U1057" s="19">
        <f>Clean_Data[[#This Row],[Revenue_EUR]]/Clean_Data[[#This Row],[Market_Revenue_EUR]]</f>
        <v>7.0660875008465865E-2</v>
      </c>
      <c r="V1057" s="19">
        <f>Clean_Data[[#This Row],[Returns_Units]]/Clean_Data[[#This Row],[Units_Sold]]</f>
        <v>0.04</v>
      </c>
      <c r="W1057" s="21">
        <f>Clean_Data[[#This Row],[Revenue_EUR]]/Clean_Data[[#This Row],[Marketing_Spend_EUR]]</f>
        <v>36.026521188345384</v>
      </c>
    </row>
    <row r="1058" spans="1:23">
      <c r="A1058" s="17">
        <v>45292</v>
      </c>
      <c r="B1058">
        <v>2024</v>
      </c>
      <c r="C1058" s="16" t="s">
        <v>74</v>
      </c>
      <c r="D1058" s="16" t="s">
        <v>89</v>
      </c>
      <c r="E1058" s="16" t="s">
        <v>85</v>
      </c>
      <c r="F1058" s="16" t="s">
        <v>77</v>
      </c>
      <c r="G1058" s="16" t="s">
        <v>78</v>
      </c>
      <c r="H1058">
        <v>220943.73</v>
      </c>
      <c r="I1058">
        <v>223526.95</v>
      </c>
      <c r="J1058">
        <v>2985</v>
      </c>
      <c r="K1058">
        <v>3015</v>
      </c>
      <c r="L1058">
        <v>124184.7</v>
      </c>
      <c r="M1058">
        <v>4038.94</v>
      </c>
      <c r="N1058">
        <v>1632670.76</v>
      </c>
      <c r="O1058">
        <v>24439</v>
      </c>
      <c r="P1058">
        <v>9</v>
      </c>
      <c r="Q1058">
        <v>54</v>
      </c>
      <c r="R1058" s="25">
        <f>Clean_Data[[#This Row],[Revenue_EUR]]/Clean_Data[[#This Row],[Units_Sold]]</f>
        <v>74.018000000000001</v>
      </c>
      <c r="S1058" s="19">
        <f>Clean_Data[[#This Row],[Gross_Profit_EUR]]/Clean_Data[[#This Row],[Revenue_EUR]]</f>
        <v>0.5620648298098343</v>
      </c>
      <c r="T1058" s="19">
        <f>Clean_Data[[#This Row],[Revenue_EUR]]/Clean_Data[[#This Row],[Revenue_Target_EUR]]</f>
        <v>0.9884433621986074</v>
      </c>
      <c r="U1058" s="19">
        <f>Clean_Data[[#This Row],[Revenue_EUR]]/Clean_Data[[#This Row],[Market_Revenue_EUR]]</f>
        <v>0.13532656761734374</v>
      </c>
      <c r="V1058" s="19">
        <f>Clean_Data[[#This Row],[Returns_Units]]/Clean_Data[[#This Row],[Units_Sold]]</f>
        <v>1.8090452261306532E-2</v>
      </c>
      <c r="W1058" s="21">
        <f>Clean_Data[[#This Row],[Revenue_EUR]]/Clean_Data[[#This Row],[Marketing_Spend_EUR]]</f>
        <v>54.703394950160195</v>
      </c>
    </row>
    <row r="1059" spans="1:23">
      <c r="A1059" s="17">
        <v>45292</v>
      </c>
      <c r="B1059">
        <v>2024</v>
      </c>
      <c r="C1059" s="16" t="s">
        <v>74</v>
      </c>
      <c r="D1059" s="16" t="s">
        <v>89</v>
      </c>
      <c r="E1059" s="16" t="s">
        <v>85</v>
      </c>
      <c r="F1059" s="16" t="s">
        <v>77</v>
      </c>
      <c r="G1059" s="16" t="s">
        <v>79</v>
      </c>
      <c r="H1059">
        <v>217009.96</v>
      </c>
      <c r="I1059">
        <v>215523.27</v>
      </c>
      <c r="J1059">
        <v>1183</v>
      </c>
      <c r="K1059">
        <v>1171</v>
      </c>
      <c r="L1059">
        <v>140405.31</v>
      </c>
      <c r="M1059">
        <v>5488.74</v>
      </c>
      <c r="N1059">
        <v>1307755.82</v>
      </c>
      <c r="O1059">
        <v>8027</v>
      </c>
      <c r="P1059">
        <v>11</v>
      </c>
      <c r="Q1059">
        <v>13</v>
      </c>
      <c r="R1059" s="25">
        <f>Clean_Data[[#This Row],[Revenue_EUR]]/Clean_Data[[#This Row],[Units_Sold]]</f>
        <v>183.44037193575653</v>
      </c>
      <c r="S1059" s="19">
        <f>Clean_Data[[#This Row],[Gross_Profit_EUR]]/Clean_Data[[#This Row],[Revenue_EUR]]</f>
        <v>0.64699938196385087</v>
      </c>
      <c r="T1059" s="19">
        <f>Clean_Data[[#This Row],[Revenue_EUR]]/Clean_Data[[#This Row],[Revenue_Target_EUR]]</f>
        <v>1.006898048642265</v>
      </c>
      <c r="U1059" s="19">
        <f>Clean_Data[[#This Row],[Revenue_EUR]]/Clean_Data[[#This Row],[Market_Revenue_EUR]]</f>
        <v>0.16594073349258731</v>
      </c>
      <c r="V1059" s="19">
        <f>Clean_Data[[#This Row],[Returns_Units]]/Clean_Data[[#This Row],[Units_Sold]]</f>
        <v>1.098901098901099E-2</v>
      </c>
      <c r="W1059" s="21">
        <f>Clean_Data[[#This Row],[Revenue_EUR]]/Clean_Data[[#This Row],[Marketing_Spend_EUR]]</f>
        <v>39.537299999635614</v>
      </c>
    </row>
    <row r="1060" spans="1:23">
      <c r="A1060" s="17">
        <v>45292</v>
      </c>
      <c r="B1060">
        <v>2024</v>
      </c>
      <c r="C1060" s="16" t="s">
        <v>74</v>
      </c>
      <c r="D1060" s="16" t="s">
        <v>89</v>
      </c>
      <c r="E1060" s="16" t="s">
        <v>85</v>
      </c>
      <c r="F1060" s="16" t="s">
        <v>77</v>
      </c>
      <c r="G1060" s="16" t="s">
        <v>80</v>
      </c>
      <c r="H1060">
        <v>54288.77</v>
      </c>
      <c r="I1060">
        <v>49912.93</v>
      </c>
      <c r="J1060">
        <v>377</v>
      </c>
      <c r="K1060">
        <v>350</v>
      </c>
      <c r="L1060">
        <v>36719.53</v>
      </c>
      <c r="M1060">
        <v>2816.37</v>
      </c>
      <c r="N1060">
        <v>449249.96</v>
      </c>
      <c r="O1060">
        <v>3324</v>
      </c>
      <c r="P1060">
        <v>2</v>
      </c>
      <c r="Q1060">
        <v>4</v>
      </c>
      <c r="R1060" s="25">
        <f>Clean_Data[[#This Row],[Revenue_EUR]]/Clean_Data[[#This Row],[Units_Sold]]</f>
        <v>144.00204244031829</v>
      </c>
      <c r="S1060" s="19">
        <f>Clean_Data[[#This Row],[Gross_Profit_EUR]]/Clean_Data[[#This Row],[Revenue_EUR]]</f>
        <v>0.67637432198224423</v>
      </c>
      <c r="T1060" s="19">
        <f>Clean_Data[[#This Row],[Revenue_EUR]]/Clean_Data[[#This Row],[Revenue_Target_EUR]]</f>
        <v>1.0876694676108976</v>
      </c>
      <c r="U1060" s="19">
        <f>Clean_Data[[#This Row],[Revenue_EUR]]/Clean_Data[[#This Row],[Market_Revenue_EUR]]</f>
        <v>0.12084312706449656</v>
      </c>
      <c r="V1060" s="19">
        <f>Clean_Data[[#This Row],[Returns_Units]]/Clean_Data[[#This Row],[Units_Sold]]</f>
        <v>1.0610079575596816E-2</v>
      </c>
      <c r="W1060" s="21">
        <f>Clean_Data[[#This Row],[Revenue_EUR]]/Clean_Data[[#This Row],[Marketing_Spend_EUR]]</f>
        <v>19.276149795658952</v>
      </c>
    </row>
    <row r="1061" spans="1:23">
      <c r="A1061" s="17">
        <v>45292</v>
      </c>
      <c r="B1061">
        <v>2024</v>
      </c>
      <c r="C1061" s="16" t="s">
        <v>74</v>
      </c>
      <c r="D1061" s="16" t="s">
        <v>89</v>
      </c>
      <c r="E1061" s="16" t="s">
        <v>85</v>
      </c>
      <c r="F1061" s="16" t="s">
        <v>77</v>
      </c>
      <c r="G1061" s="16" t="s">
        <v>81</v>
      </c>
      <c r="H1061">
        <v>98350.12</v>
      </c>
      <c r="I1061">
        <v>98757.78</v>
      </c>
      <c r="J1061">
        <v>832</v>
      </c>
      <c r="K1061">
        <v>842</v>
      </c>
      <c r="L1061">
        <v>61850.06</v>
      </c>
      <c r="M1061">
        <v>2839.46</v>
      </c>
      <c r="N1061">
        <v>615938.71</v>
      </c>
      <c r="O1061">
        <v>5777</v>
      </c>
      <c r="P1061">
        <v>5</v>
      </c>
      <c r="Q1061">
        <v>17</v>
      </c>
      <c r="R1061" s="25">
        <f>Clean_Data[[#This Row],[Revenue_EUR]]/Clean_Data[[#This Row],[Units_Sold]]</f>
        <v>118.20927884615384</v>
      </c>
      <c r="S1061" s="19">
        <f>Clean_Data[[#This Row],[Gross_Profit_EUR]]/Clean_Data[[#This Row],[Revenue_EUR]]</f>
        <v>0.62887630437054887</v>
      </c>
      <c r="T1061" s="19">
        <f>Clean_Data[[#This Row],[Revenue_EUR]]/Clean_Data[[#This Row],[Revenue_Target_EUR]]</f>
        <v>0.99587212268238512</v>
      </c>
      <c r="U1061" s="19">
        <f>Clean_Data[[#This Row],[Revenue_EUR]]/Clean_Data[[#This Row],[Market_Revenue_EUR]]</f>
        <v>0.15967517287556096</v>
      </c>
      <c r="V1061" s="19">
        <f>Clean_Data[[#This Row],[Returns_Units]]/Clean_Data[[#This Row],[Units_Sold]]</f>
        <v>2.0432692307692308E-2</v>
      </c>
      <c r="W1061" s="21">
        <f>Clean_Data[[#This Row],[Revenue_EUR]]/Clean_Data[[#This Row],[Marketing_Spend_EUR]]</f>
        <v>34.63690983496862</v>
      </c>
    </row>
    <row r="1062" spans="1:23">
      <c r="A1062" s="17">
        <v>45292</v>
      </c>
      <c r="B1062">
        <v>2024</v>
      </c>
      <c r="C1062" s="16" t="s">
        <v>74</v>
      </c>
      <c r="D1062" s="16" t="s">
        <v>89</v>
      </c>
      <c r="E1062" s="16" t="s">
        <v>85</v>
      </c>
      <c r="F1062" s="16" t="s">
        <v>82</v>
      </c>
      <c r="G1062" s="16" t="s">
        <v>78</v>
      </c>
      <c r="H1062">
        <v>208277.59</v>
      </c>
      <c r="I1062">
        <v>208385.99</v>
      </c>
      <c r="J1062">
        <v>2814</v>
      </c>
      <c r="K1062">
        <v>2762</v>
      </c>
      <c r="L1062">
        <v>110299.76</v>
      </c>
      <c r="M1062">
        <v>3759.09</v>
      </c>
      <c r="N1062">
        <v>1459589.08</v>
      </c>
      <c r="O1062">
        <v>21653</v>
      </c>
      <c r="P1062">
        <v>9</v>
      </c>
      <c r="Q1062">
        <v>29</v>
      </c>
      <c r="R1062" s="25">
        <f>Clean_Data[[#This Row],[Revenue_EUR]]/Clean_Data[[#This Row],[Units_Sold]]</f>
        <v>74.014779673063259</v>
      </c>
      <c r="S1062" s="19">
        <f>Clean_Data[[#This Row],[Gross_Profit_EUR]]/Clean_Data[[#This Row],[Revenue_EUR]]</f>
        <v>0.52958054680774824</v>
      </c>
      <c r="T1062" s="19">
        <f>Clean_Data[[#This Row],[Revenue_EUR]]/Clean_Data[[#This Row],[Revenue_Target_EUR]]</f>
        <v>0.99947981147868914</v>
      </c>
      <c r="U1062" s="19">
        <f>Clean_Data[[#This Row],[Revenue_EUR]]/Clean_Data[[#This Row],[Market_Revenue_EUR]]</f>
        <v>0.14269604565690502</v>
      </c>
      <c r="V1062" s="19">
        <f>Clean_Data[[#This Row],[Returns_Units]]/Clean_Data[[#This Row],[Units_Sold]]</f>
        <v>1.0305614783226724E-2</v>
      </c>
      <c r="W1062" s="21">
        <f>Clean_Data[[#This Row],[Revenue_EUR]]/Clean_Data[[#This Row],[Marketing_Spend_EUR]]</f>
        <v>55.406385588001349</v>
      </c>
    </row>
    <row r="1063" spans="1:23">
      <c r="A1063" s="17">
        <v>45292</v>
      </c>
      <c r="B1063">
        <v>2024</v>
      </c>
      <c r="C1063" s="16" t="s">
        <v>74</v>
      </c>
      <c r="D1063" s="16" t="s">
        <v>89</v>
      </c>
      <c r="E1063" s="16" t="s">
        <v>85</v>
      </c>
      <c r="F1063" s="16" t="s">
        <v>82</v>
      </c>
      <c r="G1063" s="16" t="s">
        <v>79</v>
      </c>
      <c r="H1063">
        <v>203655.69</v>
      </c>
      <c r="I1063">
        <v>190163.74</v>
      </c>
      <c r="J1063">
        <v>1110</v>
      </c>
      <c r="K1063">
        <v>1035</v>
      </c>
      <c r="L1063">
        <v>123137.11</v>
      </c>
      <c r="M1063">
        <v>5474.46</v>
      </c>
      <c r="N1063">
        <v>1235141.01</v>
      </c>
      <c r="O1063">
        <v>7624</v>
      </c>
      <c r="P1063">
        <v>11</v>
      </c>
      <c r="Q1063">
        <v>12</v>
      </c>
      <c r="R1063" s="25">
        <f>Clean_Data[[#This Row],[Revenue_EUR]]/Clean_Data[[#This Row],[Units_Sold]]</f>
        <v>183.4735945945946</v>
      </c>
      <c r="S1063" s="19">
        <f>Clean_Data[[#This Row],[Gross_Profit_EUR]]/Clean_Data[[#This Row],[Revenue_EUR]]</f>
        <v>0.60463378165373138</v>
      </c>
      <c r="T1063" s="19">
        <f>Clean_Data[[#This Row],[Revenue_EUR]]/Clean_Data[[#This Row],[Revenue_Target_EUR]]</f>
        <v>1.070949119953152</v>
      </c>
      <c r="U1063" s="19">
        <f>Clean_Data[[#This Row],[Revenue_EUR]]/Clean_Data[[#This Row],[Market_Revenue_EUR]]</f>
        <v>0.16488456649982014</v>
      </c>
      <c r="V1063" s="19">
        <f>Clean_Data[[#This Row],[Returns_Units]]/Clean_Data[[#This Row],[Units_Sold]]</f>
        <v>1.0810810810810811E-2</v>
      </c>
      <c r="W1063" s="21">
        <f>Clean_Data[[#This Row],[Revenue_EUR]]/Clean_Data[[#This Row],[Marketing_Spend_EUR]]</f>
        <v>37.201055446564595</v>
      </c>
    </row>
    <row r="1064" spans="1:23">
      <c r="A1064" s="17">
        <v>45292</v>
      </c>
      <c r="B1064">
        <v>2024</v>
      </c>
      <c r="C1064" s="16" t="s">
        <v>74</v>
      </c>
      <c r="D1064" s="16" t="s">
        <v>89</v>
      </c>
      <c r="E1064" s="16" t="s">
        <v>85</v>
      </c>
      <c r="F1064" s="16" t="s">
        <v>82</v>
      </c>
      <c r="G1064" s="16" t="s">
        <v>80</v>
      </c>
      <c r="H1064">
        <v>47679.42</v>
      </c>
      <c r="I1064">
        <v>45562.53</v>
      </c>
      <c r="J1064">
        <v>331</v>
      </c>
      <c r="K1064">
        <v>312</v>
      </c>
      <c r="L1064">
        <v>30309.7</v>
      </c>
      <c r="M1064">
        <v>2846.28</v>
      </c>
      <c r="N1064">
        <v>394666.13</v>
      </c>
      <c r="O1064">
        <v>2946</v>
      </c>
      <c r="P1064">
        <v>2</v>
      </c>
      <c r="Q1064">
        <v>5</v>
      </c>
      <c r="R1064" s="25">
        <f>Clean_Data[[#This Row],[Revenue_EUR]]/Clean_Data[[#This Row],[Units_Sold]]</f>
        <v>144.04658610271903</v>
      </c>
      <c r="S1064" s="19">
        <f>Clean_Data[[#This Row],[Gross_Profit_EUR]]/Clean_Data[[#This Row],[Revenue_EUR]]</f>
        <v>0.63569774967900206</v>
      </c>
      <c r="T1064" s="19">
        <f>Clean_Data[[#This Row],[Revenue_EUR]]/Clean_Data[[#This Row],[Revenue_Target_EUR]]</f>
        <v>1.046461203976162</v>
      </c>
      <c r="U1064" s="19">
        <f>Clean_Data[[#This Row],[Revenue_EUR]]/Clean_Data[[#This Row],[Market_Revenue_EUR]]</f>
        <v>0.12080950549265526</v>
      </c>
      <c r="V1064" s="19">
        <f>Clean_Data[[#This Row],[Returns_Units]]/Clean_Data[[#This Row],[Units_Sold]]</f>
        <v>1.5105740181268883E-2</v>
      </c>
      <c r="W1064" s="21">
        <f>Clean_Data[[#This Row],[Revenue_EUR]]/Clean_Data[[#This Row],[Marketing_Spend_EUR]]</f>
        <v>16.751486150343606</v>
      </c>
    </row>
    <row r="1065" spans="1:23">
      <c r="A1065" s="17">
        <v>45292</v>
      </c>
      <c r="B1065">
        <v>2024</v>
      </c>
      <c r="C1065" s="16" t="s">
        <v>74</v>
      </c>
      <c r="D1065" s="16" t="s">
        <v>89</v>
      </c>
      <c r="E1065" s="16" t="s">
        <v>85</v>
      </c>
      <c r="F1065" s="16" t="s">
        <v>82</v>
      </c>
      <c r="G1065" s="16" t="s">
        <v>81</v>
      </c>
      <c r="H1065">
        <v>75640.19</v>
      </c>
      <c r="I1065">
        <v>73409.440000000002</v>
      </c>
      <c r="J1065">
        <v>640</v>
      </c>
      <c r="K1065">
        <v>632</v>
      </c>
      <c r="L1065">
        <v>43491.43</v>
      </c>
      <c r="M1065">
        <v>2336.66</v>
      </c>
      <c r="N1065">
        <v>533348.89</v>
      </c>
      <c r="O1065">
        <v>4803</v>
      </c>
      <c r="P1065">
        <v>3</v>
      </c>
      <c r="Q1065">
        <v>9</v>
      </c>
      <c r="R1065" s="25">
        <f>Clean_Data[[#This Row],[Revenue_EUR]]/Clean_Data[[#This Row],[Units_Sold]]</f>
        <v>118.187796875</v>
      </c>
      <c r="S1065" s="19">
        <f>Clean_Data[[#This Row],[Gross_Profit_EUR]]/Clean_Data[[#This Row],[Revenue_EUR]]</f>
        <v>0.57497779950050365</v>
      </c>
      <c r="T1065" s="19">
        <f>Clean_Data[[#This Row],[Revenue_EUR]]/Clean_Data[[#This Row],[Revenue_Target_EUR]]</f>
        <v>1.0303877811899942</v>
      </c>
      <c r="U1065" s="19">
        <f>Clean_Data[[#This Row],[Revenue_EUR]]/Clean_Data[[#This Row],[Market_Revenue_EUR]]</f>
        <v>0.14182121950230364</v>
      </c>
      <c r="V1065" s="19">
        <f>Clean_Data[[#This Row],[Returns_Units]]/Clean_Data[[#This Row],[Units_Sold]]</f>
        <v>1.40625E-2</v>
      </c>
      <c r="W1065" s="21">
        <f>Clean_Data[[#This Row],[Revenue_EUR]]/Clean_Data[[#This Row],[Marketing_Spend_EUR]]</f>
        <v>32.371072385370574</v>
      </c>
    </row>
    <row r="1066" spans="1:23">
      <c r="A1066" s="17">
        <v>45292</v>
      </c>
      <c r="B1066">
        <v>2024</v>
      </c>
      <c r="C1066" s="16" t="s">
        <v>74</v>
      </c>
      <c r="D1066" s="16" t="s">
        <v>89</v>
      </c>
      <c r="E1066" s="16" t="s">
        <v>85</v>
      </c>
      <c r="F1066" s="16" t="s">
        <v>83</v>
      </c>
      <c r="G1066" s="16" t="s">
        <v>78</v>
      </c>
      <c r="H1066">
        <v>23545.23</v>
      </c>
      <c r="I1066">
        <v>23338.68</v>
      </c>
      <c r="J1066">
        <v>318</v>
      </c>
      <c r="K1066">
        <v>317</v>
      </c>
      <c r="L1066">
        <v>11166.4</v>
      </c>
      <c r="M1066">
        <v>439.17</v>
      </c>
      <c r="N1066">
        <v>242420.61</v>
      </c>
      <c r="O1066">
        <v>3707</v>
      </c>
      <c r="P1066">
        <v>1</v>
      </c>
      <c r="Q1066">
        <v>4</v>
      </c>
      <c r="R1066" s="25">
        <f>Clean_Data[[#This Row],[Revenue_EUR]]/Clean_Data[[#This Row],[Units_Sold]]</f>
        <v>74.04160377358491</v>
      </c>
      <c r="S1066" s="19">
        <f>Clean_Data[[#This Row],[Gross_Profit_EUR]]/Clean_Data[[#This Row],[Revenue_EUR]]</f>
        <v>0.47425317144916401</v>
      </c>
      <c r="T1066" s="19">
        <f>Clean_Data[[#This Row],[Revenue_EUR]]/Clean_Data[[#This Row],[Revenue_Target_EUR]]</f>
        <v>1.0088501149165248</v>
      </c>
      <c r="U1066" s="19">
        <f>Clean_Data[[#This Row],[Revenue_EUR]]/Clean_Data[[#This Row],[Market_Revenue_EUR]]</f>
        <v>9.712552905464597E-2</v>
      </c>
      <c r="V1066" s="19">
        <f>Clean_Data[[#This Row],[Returns_Units]]/Clean_Data[[#This Row],[Units_Sold]]</f>
        <v>1.2578616352201259E-2</v>
      </c>
      <c r="W1066" s="21">
        <f>Clean_Data[[#This Row],[Revenue_EUR]]/Clean_Data[[#This Row],[Marketing_Spend_EUR]]</f>
        <v>53.613020015028347</v>
      </c>
    </row>
    <row r="1067" spans="1:23">
      <c r="A1067" s="17">
        <v>45292</v>
      </c>
      <c r="B1067">
        <v>2024</v>
      </c>
      <c r="C1067" s="16" t="s">
        <v>74</v>
      </c>
      <c r="D1067" s="16" t="s">
        <v>89</v>
      </c>
      <c r="E1067" s="16" t="s">
        <v>85</v>
      </c>
      <c r="F1067" s="16" t="s">
        <v>83</v>
      </c>
      <c r="G1067" s="16" t="s">
        <v>79</v>
      </c>
      <c r="H1067">
        <v>21331.1</v>
      </c>
      <c r="I1067">
        <v>19802.580000000002</v>
      </c>
      <c r="J1067">
        <v>116</v>
      </c>
      <c r="K1067">
        <v>106</v>
      </c>
      <c r="L1067">
        <v>11684.42</v>
      </c>
      <c r="M1067">
        <v>504.1</v>
      </c>
      <c r="N1067">
        <v>192931.20000000001</v>
      </c>
      <c r="O1067">
        <v>1103</v>
      </c>
      <c r="P1067">
        <v>1</v>
      </c>
      <c r="Q1067">
        <v>2</v>
      </c>
      <c r="R1067" s="25">
        <f>Clean_Data[[#This Row],[Revenue_EUR]]/Clean_Data[[#This Row],[Units_Sold]]</f>
        <v>183.88879310344825</v>
      </c>
      <c r="S1067" s="19">
        <f>Clean_Data[[#This Row],[Gross_Profit_EUR]]/Clean_Data[[#This Row],[Revenue_EUR]]</f>
        <v>0.54776453159940186</v>
      </c>
      <c r="T1067" s="19">
        <f>Clean_Data[[#This Row],[Revenue_EUR]]/Clean_Data[[#This Row],[Revenue_Target_EUR]]</f>
        <v>1.0771879219778431</v>
      </c>
      <c r="U1067" s="19">
        <f>Clean_Data[[#This Row],[Revenue_EUR]]/Clean_Data[[#This Row],[Market_Revenue_EUR]]</f>
        <v>0.11056324741669568</v>
      </c>
      <c r="V1067" s="19">
        <f>Clean_Data[[#This Row],[Returns_Units]]/Clean_Data[[#This Row],[Units_Sold]]</f>
        <v>1.7241379310344827E-2</v>
      </c>
      <c r="W1067" s="21">
        <f>Clean_Data[[#This Row],[Revenue_EUR]]/Clean_Data[[#This Row],[Marketing_Spend_EUR]]</f>
        <v>42.315215235072401</v>
      </c>
    </row>
    <row r="1068" spans="1:23">
      <c r="A1068" s="17">
        <v>45292</v>
      </c>
      <c r="B1068">
        <v>2024</v>
      </c>
      <c r="C1068" s="16" t="s">
        <v>74</v>
      </c>
      <c r="D1068" s="16" t="s">
        <v>89</v>
      </c>
      <c r="E1068" s="16" t="s">
        <v>85</v>
      </c>
      <c r="F1068" s="16" t="s">
        <v>83</v>
      </c>
      <c r="G1068" s="16" t="s">
        <v>80</v>
      </c>
      <c r="H1068">
        <v>5595.54</v>
      </c>
      <c r="I1068">
        <v>5075.29</v>
      </c>
      <c r="J1068">
        <v>39</v>
      </c>
      <c r="K1068">
        <v>35</v>
      </c>
      <c r="L1068">
        <v>3221.2</v>
      </c>
      <c r="M1068">
        <v>325.33999999999997</v>
      </c>
      <c r="N1068">
        <v>65793.19</v>
      </c>
      <c r="O1068">
        <v>514</v>
      </c>
      <c r="P1068">
        <v>0</v>
      </c>
      <c r="Q1068">
        <v>1</v>
      </c>
      <c r="R1068" s="25">
        <f>Clean_Data[[#This Row],[Revenue_EUR]]/Clean_Data[[#This Row],[Units_Sold]]</f>
        <v>143.47538461538463</v>
      </c>
      <c r="S1068" s="19">
        <f>Clean_Data[[#This Row],[Gross_Profit_EUR]]/Clean_Data[[#This Row],[Revenue_EUR]]</f>
        <v>0.57567276795447797</v>
      </c>
      <c r="T1068" s="19">
        <f>Clean_Data[[#This Row],[Revenue_EUR]]/Clean_Data[[#This Row],[Revenue_Target_EUR]]</f>
        <v>1.102506457759064</v>
      </c>
      <c r="U1068" s="19">
        <f>Clean_Data[[#This Row],[Revenue_EUR]]/Clean_Data[[#This Row],[Market_Revenue_EUR]]</f>
        <v>8.5047403842251762E-2</v>
      </c>
      <c r="V1068" s="19">
        <f>Clean_Data[[#This Row],[Returns_Units]]/Clean_Data[[#This Row],[Units_Sold]]</f>
        <v>2.564102564102564E-2</v>
      </c>
      <c r="W1068" s="21">
        <f>Clean_Data[[#This Row],[Revenue_EUR]]/Clean_Data[[#This Row],[Marketing_Spend_EUR]]</f>
        <v>17.199053298088156</v>
      </c>
    </row>
    <row r="1069" spans="1:23">
      <c r="A1069" s="17">
        <v>45292</v>
      </c>
      <c r="B1069">
        <v>2024</v>
      </c>
      <c r="C1069" s="16" t="s">
        <v>74</v>
      </c>
      <c r="D1069" s="16" t="s">
        <v>89</v>
      </c>
      <c r="E1069" s="16" t="s">
        <v>85</v>
      </c>
      <c r="F1069" s="16" t="s">
        <v>83</v>
      </c>
      <c r="G1069" s="16" t="s">
        <v>81</v>
      </c>
      <c r="H1069">
        <v>9747.58</v>
      </c>
      <c r="I1069">
        <v>9698.2999999999993</v>
      </c>
      <c r="J1069">
        <v>82</v>
      </c>
      <c r="K1069">
        <v>82</v>
      </c>
      <c r="L1069">
        <v>5143.13</v>
      </c>
      <c r="M1069">
        <v>281.04000000000002</v>
      </c>
      <c r="N1069">
        <v>90673.98</v>
      </c>
      <c r="O1069">
        <v>853</v>
      </c>
      <c r="P1069">
        <v>0</v>
      </c>
      <c r="Q1069">
        <v>1</v>
      </c>
      <c r="R1069" s="25">
        <f>Clean_Data[[#This Row],[Revenue_EUR]]/Clean_Data[[#This Row],[Units_Sold]]</f>
        <v>118.87292682926829</v>
      </c>
      <c r="S1069" s="19">
        <f>Clean_Data[[#This Row],[Gross_Profit_EUR]]/Clean_Data[[#This Row],[Revenue_EUR]]</f>
        <v>0.52763147365807717</v>
      </c>
      <c r="T1069" s="19">
        <f>Clean_Data[[#This Row],[Revenue_EUR]]/Clean_Data[[#This Row],[Revenue_Target_EUR]]</f>
        <v>1.0050813029087573</v>
      </c>
      <c r="U1069" s="19">
        <f>Clean_Data[[#This Row],[Revenue_EUR]]/Clean_Data[[#This Row],[Market_Revenue_EUR]]</f>
        <v>0.10750140227659578</v>
      </c>
      <c r="V1069" s="19">
        <f>Clean_Data[[#This Row],[Returns_Units]]/Clean_Data[[#This Row],[Units_Sold]]</f>
        <v>1.2195121951219513E-2</v>
      </c>
      <c r="W1069" s="21">
        <f>Clean_Data[[#This Row],[Revenue_EUR]]/Clean_Data[[#This Row],[Marketing_Spend_EUR]]</f>
        <v>34.683959578707658</v>
      </c>
    </row>
    <row r="1070" spans="1:23">
      <c r="A1070" s="17">
        <v>45292</v>
      </c>
      <c r="B1070">
        <v>2024</v>
      </c>
      <c r="C1070" s="16" t="s">
        <v>74</v>
      </c>
      <c r="D1070" s="16" t="s">
        <v>90</v>
      </c>
      <c r="E1070" s="16" t="s">
        <v>91</v>
      </c>
      <c r="F1070" s="16" t="s">
        <v>77</v>
      </c>
      <c r="G1070" s="16" t="s">
        <v>78</v>
      </c>
      <c r="H1070">
        <v>184528.04</v>
      </c>
      <c r="I1070">
        <v>177518.03</v>
      </c>
      <c r="J1070">
        <v>2493</v>
      </c>
      <c r="K1070">
        <v>2370</v>
      </c>
      <c r="L1070">
        <v>102116.08</v>
      </c>
      <c r="M1070">
        <v>3304.63</v>
      </c>
      <c r="N1070">
        <v>2160394.7599999998</v>
      </c>
      <c r="O1070">
        <v>30792</v>
      </c>
      <c r="P1070">
        <v>8</v>
      </c>
      <c r="Q1070">
        <v>23</v>
      </c>
      <c r="R1070" s="25">
        <f>Clean_Data[[#This Row],[Revenue_EUR]]/Clean_Data[[#This Row],[Units_Sold]]</f>
        <v>74.018467709586844</v>
      </c>
      <c r="S1070" s="19">
        <f>Clean_Data[[#This Row],[Gross_Profit_EUR]]/Clean_Data[[#This Row],[Revenue_EUR]]</f>
        <v>0.55339058497559501</v>
      </c>
      <c r="T1070" s="19">
        <f>Clean_Data[[#This Row],[Revenue_EUR]]/Clean_Data[[#This Row],[Revenue_Target_EUR]]</f>
        <v>1.0394890028917063</v>
      </c>
      <c r="U1070" s="19">
        <f>Clean_Data[[#This Row],[Revenue_EUR]]/Clean_Data[[#This Row],[Market_Revenue_EUR]]</f>
        <v>8.5414037941843574E-2</v>
      </c>
      <c r="V1070" s="19">
        <f>Clean_Data[[#This Row],[Returns_Units]]/Clean_Data[[#This Row],[Units_Sold]]</f>
        <v>9.2258323305254714E-3</v>
      </c>
      <c r="W1070" s="21">
        <f>Clean_Data[[#This Row],[Revenue_EUR]]/Clean_Data[[#This Row],[Marketing_Spend_EUR]]</f>
        <v>55.839243727739564</v>
      </c>
    </row>
    <row r="1071" spans="1:23">
      <c r="A1071" s="17">
        <v>45292</v>
      </c>
      <c r="B1071">
        <v>2024</v>
      </c>
      <c r="C1071" s="16" t="s">
        <v>74</v>
      </c>
      <c r="D1071" s="16" t="s">
        <v>90</v>
      </c>
      <c r="E1071" s="16" t="s">
        <v>91</v>
      </c>
      <c r="F1071" s="16" t="s">
        <v>77</v>
      </c>
      <c r="G1071" s="16" t="s">
        <v>79</v>
      </c>
      <c r="H1071">
        <v>189529.17</v>
      </c>
      <c r="I1071">
        <v>182639.5</v>
      </c>
      <c r="J1071">
        <v>1033</v>
      </c>
      <c r="K1071">
        <v>996</v>
      </c>
      <c r="L1071">
        <v>125928.74</v>
      </c>
      <c r="M1071">
        <v>4817.03</v>
      </c>
      <c r="N1071">
        <v>1749906.77</v>
      </c>
      <c r="O1071">
        <v>10181</v>
      </c>
      <c r="P1071">
        <v>7</v>
      </c>
      <c r="Q1071">
        <v>20</v>
      </c>
      <c r="R1071" s="25">
        <f>Clean_Data[[#This Row],[Revenue_EUR]]/Clean_Data[[#This Row],[Units_Sold]]</f>
        <v>183.47451113262343</v>
      </c>
      <c r="S1071" s="19">
        <f>Clean_Data[[#This Row],[Gross_Profit_EUR]]/Clean_Data[[#This Row],[Revenue_EUR]]</f>
        <v>0.66442933296230866</v>
      </c>
      <c r="T1071" s="19">
        <f>Clean_Data[[#This Row],[Revenue_EUR]]/Clean_Data[[#This Row],[Revenue_Target_EUR]]</f>
        <v>1.0377227817640764</v>
      </c>
      <c r="U1071" s="19">
        <f>Clean_Data[[#This Row],[Revenue_EUR]]/Clean_Data[[#This Row],[Market_Revenue_EUR]]</f>
        <v>0.10830815289662546</v>
      </c>
      <c r="V1071" s="19">
        <f>Clean_Data[[#This Row],[Returns_Units]]/Clean_Data[[#This Row],[Units_Sold]]</f>
        <v>1.9361084220716359E-2</v>
      </c>
      <c r="W1071" s="21">
        <f>Clean_Data[[#This Row],[Revenue_EUR]]/Clean_Data[[#This Row],[Marketing_Spend_EUR]]</f>
        <v>39.345648667332362</v>
      </c>
    </row>
    <row r="1072" spans="1:23">
      <c r="A1072" s="17">
        <v>45292</v>
      </c>
      <c r="B1072">
        <v>2024</v>
      </c>
      <c r="C1072" s="16" t="s">
        <v>74</v>
      </c>
      <c r="D1072" s="16" t="s">
        <v>90</v>
      </c>
      <c r="E1072" s="16" t="s">
        <v>91</v>
      </c>
      <c r="F1072" s="16" t="s">
        <v>77</v>
      </c>
      <c r="G1072" s="16" t="s">
        <v>80</v>
      </c>
      <c r="H1072">
        <v>53755.35</v>
      </c>
      <c r="I1072">
        <v>48585.06</v>
      </c>
      <c r="J1072">
        <v>374</v>
      </c>
      <c r="K1072">
        <v>342</v>
      </c>
      <c r="L1072">
        <v>36925.65</v>
      </c>
      <c r="M1072">
        <v>2759.82</v>
      </c>
      <c r="N1072">
        <v>574404.89</v>
      </c>
      <c r="O1072">
        <v>4314</v>
      </c>
      <c r="P1072">
        <v>2</v>
      </c>
      <c r="Q1072">
        <v>7</v>
      </c>
      <c r="R1072" s="25">
        <f>Clean_Data[[#This Row],[Revenue_EUR]]/Clean_Data[[#This Row],[Units_Sold]]</f>
        <v>143.73088235294117</v>
      </c>
      <c r="S1072" s="19">
        <f>Clean_Data[[#This Row],[Gross_Profit_EUR]]/Clean_Data[[#This Row],[Revenue_EUR]]</f>
        <v>0.68692046466072687</v>
      </c>
      <c r="T1072" s="19">
        <f>Clean_Data[[#This Row],[Revenue_EUR]]/Clean_Data[[#This Row],[Revenue_Target_EUR]]</f>
        <v>1.1064172813618014</v>
      </c>
      <c r="U1072" s="19">
        <f>Clean_Data[[#This Row],[Revenue_EUR]]/Clean_Data[[#This Row],[Market_Revenue_EUR]]</f>
        <v>9.3584422653504917E-2</v>
      </c>
      <c r="V1072" s="19">
        <f>Clean_Data[[#This Row],[Returns_Units]]/Clean_Data[[#This Row],[Units_Sold]]</f>
        <v>1.871657754010695E-2</v>
      </c>
      <c r="W1072" s="21">
        <f>Clean_Data[[#This Row],[Revenue_EUR]]/Clean_Data[[#This Row],[Marketing_Spend_EUR]]</f>
        <v>19.477846381285733</v>
      </c>
    </row>
    <row r="1073" spans="1:23">
      <c r="A1073" s="17">
        <v>45292</v>
      </c>
      <c r="B1073">
        <v>2024</v>
      </c>
      <c r="C1073" s="16" t="s">
        <v>74</v>
      </c>
      <c r="D1073" s="16" t="s">
        <v>90</v>
      </c>
      <c r="E1073" s="16" t="s">
        <v>91</v>
      </c>
      <c r="F1073" s="16" t="s">
        <v>77</v>
      </c>
      <c r="G1073" s="16" t="s">
        <v>81</v>
      </c>
      <c r="H1073">
        <v>81583.56</v>
      </c>
      <c r="I1073">
        <v>75246.75</v>
      </c>
      <c r="J1073">
        <v>690</v>
      </c>
      <c r="K1073">
        <v>646</v>
      </c>
      <c r="L1073">
        <v>50537.54</v>
      </c>
      <c r="M1073">
        <v>2440.9</v>
      </c>
      <c r="N1073">
        <v>799405.09</v>
      </c>
      <c r="O1073">
        <v>6977</v>
      </c>
      <c r="P1073">
        <v>4</v>
      </c>
      <c r="Q1073">
        <v>12</v>
      </c>
      <c r="R1073" s="25">
        <f>Clean_Data[[#This Row],[Revenue_EUR]]/Clean_Data[[#This Row],[Units_Sold]]</f>
        <v>118.23704347826087</v>
      </c>
      <c r="S1073" s="19">
        <f>Clean_Data[[#This Row],[Gross_Profit_EUR]]/Clean_Data[[#This Row],[Revenue_EUR]]</f>
        <v>0.61945740048607834</v>
      </c>
      <c r="T1073" s="19">
        <f>Clean_Data[[#This Row],[Revenue_EUR]]/Clean_Data[[#This Row],[Revenue_Target_EUR]]</f>
        <v>1.0842137368059086</v>
      </c>
      <c r="U1073" s="19">
        <f>Clean_Data[[#This Row],[Revenue_EUR]]/Clean_Data[[#This Row],[Market_Revenue_EUR]]</f>
        <v>0.10205534217952002</v>
      </c>
      <c r="V1073" s="19">
        <f>Clean_Data[[#This Row],[Returns_Units]]/Clean_Data[[#This Row],[Units_Sold]]</f>
        <v>1.7391304347826087E-2</v>
      </c>
      <c r="W1073" s="21">
        <f>Clean_Data[[#This Row],[Revenue_EUR]]/Clean_Data[[#This Row],[Marketing_Spend_EUR]]</f>
        <v>33.423556884755619</v>
      </c>
    </row>
    <row r="1074" spans="1:23">
      <c r="A1074" s="17">
        <v>45292</v>
      </c>
      <c r="B1074">
        <v>2024</v>
      </c>
      <c r="C1074" s="16" t="s">
        <v>74</v>
      </c>
      <c r="D1074" s="16" t="s">
        <v>90</v>
      </c>
      <c r="E1074" s="16" t="s">
        <v>91</v>
      </c>
      <c r="F1074" s="16" t="s">
        <v>82</v>
      </c>
      <c r="G1074" s="16" t="s">
        <v>78</v>
      </c>
      <c r="H1074">
        <v>170674.85</v>
      </c>
      <c r="I1074">
        <v>173949.64</v>
      </c>
      <c r="J1074">
        <v>2306</v>
      </c>
      <c r="K1074">
        <v>2363</v>
      </c>
      <c r="L1074">
        <v>90478.09</v>
      </c>
      <c r="M1074">
        <v>3130.98</v>
      </c>
      <c r="N1074">
        <v>1925462.75</v>
      </c>
      <c r="O1074">
        <v>26603</v>
      </c>
      <c r="P1074">
        <v>9</v>
      </c>
      <c r="Q1074">
        <v>19</v>
      </c>
      <c r="R1074" s="25">
        <f>Clean_Data[[#This Row],[Revenue_EUR]]/Clean_Data[[#This Row],[Units_Sold]]</f>
        <v>74.013378143972247</v>
      </c>
      <c r="S1074" s="19">
        <f>Clean_Data[[#This Row],[Gross_Profit_EUR]]/Clean_Data[[#This Row],[Revenue_EUR]]</f>
        <v>0.53011963977117893</v>
      </c>
      <c r="T1074" s="19">
        <f>Clean_Data[[#This Row],[Revenue_EUR]]/Clean_Data[[#This Row],[Revenue_Target_EUR]]</f>
        <v>0.98117391907220963</v>
      </c>
      <c r="U1074" s="19">
        <f>Clean_Data[[#This Row],[Revenue_EUR]]/Clean_Data[[#This Row],[Market_Revenue_EUR]]</f>
        <v>8.864095137649379E-2</v>
      </c>
      <c r="V1074" s="19">
        <f>Clean_Data[[#This Row],[Returns_Units]]/Clean_Data[[#This Row],[Units_Sold]]</f>
        <v>8.2393755420641802E-3</v>
      </c>
      <c r="W1074" s="21">
        <f>Clean_Data[[#This Row],[Revenue_EUR]]/Clean_Data[[#This Row],[Marketing_Spend_EUR]]</f>
        <v>54.511638528511838</v>
      </c>
    </row>
    <row r="1075" spans="1:23">
      <c r="A1075" s="17">
        <v>45292</v>
      </c>
      <c r="B1075">
        <v>2024</v>
      </c>
      <c r="C1075" s="16" t="s">
        <v>74</v>
      </c>
      <c r="D1075" s="16" t="s">
        <v>90</v>
      </c>
      <c r="E1075" s="16" t="s">
        <v>91</v>
      </c>
      <c r="F1075" s="16" t="s">
        <v>82</v>
      </c>
      <c r="G1075" s="16" t="s">
        <v>79</v>
      </c>
      <c r="H1075">
        <v>163754.01</v>
      </c>
      <c r="I1075">
        <v>156832.35</v>
      </c>
      <c r="J1075">
        <v>892</v>
      </c>
      <c r="K1075">
        <v>848</v>
      </c>
      <c r="L1075">
        <v>98994.22</v>
      </c>
      <c r="M1075">
        <v>4092.08</v>
      </c>
      <c r="N1075">
        <v>1575305.24</v>
      </c>
      <c r="O1075">
        <v>8995</v>
      </c>
      <c r="P1075">
        <v>9</v>
      </c>
      <c r="Q1075">
        <v>12</v>
      </c>
      <c r="R1075" s="25">
        <f>Clean_Data[[#This Row],[Revenue_EUR]]/Clean_Data[[#This Row],[Units_Sold]]</f>
        <v>183.58072869955157</v>
      </c>
      <c r="S1075" s="19">
        <f>Clean_Data[[#This Row],[Gross_Profit_EUR]]/Clean_Data[[#This Row],[Revenue_EUR]]</f>
        <v>0.60453005089768486</v>
      </c>
      <c r="T1075" s="19">
        <f>Clean_Data[[#This Row],[Revenue_EUR]]/Clean_Data[[#This Row],[Revenue_Target_EUR]]</f>
        <v>1.0441341343160389</v>
      </c>
      <c r="U1075" s="19">
        <f>Clean_Data[[#This Row],[Revenue_EUR]]/Clean_Data[[#This Row],[Market_Revenue_EUR]]</f>
        <v>0.10395065403324628</v>
      </c>
      <c r="V1075" s="19">
        <f>Clean_Data[[#This Row],[Returns_Units]]/Clean_Data[[#This Row],[Units_Sold]]</f>
        <v>1.3452914798206279E-2</v>
      </c>
      <c r="W1075" s="21">
        <f>Clean_Data[[#This Row],[Revenue_EUR]]/Clean_Data[[#This Row],[Marketing_Spend_EUR]]</f>
        <v>40.017304158276481</v>
      </c>
    </row>
    <row r="1076" spans="1:23">
      <c r="A1076" s="17">
        <v>45292</v>
      </c>
      <c r="B1076">
        <v>2024</v>
      </c>
      <c r="C1076" s="16" t="s">
        <v>74</v>
      </c>
      <c r="D1076" s="16" t="s">
        <v>90</v>
      </c>
      <c r="E1076" s="16" t="s">
        <v>91</v>
      </c>
      <c r="F1076" s="16" t="s">
        <v>82</v>
      </c>
      <c r="G1076" s="16" t="s">
        <v>80</v>
      </c>
      <c r="H1076">
        <v>43846.64</v>
      </c>
      <c r="I1076">
        <v>39262.800000000003</v>
      </c>
      <c r="J1076">
        <v>305</v>
      </c>
      <c r="K1076">
        <v>268</v>
      </c>
      <c r="L1076">
        <v>28187.45</v>
      </c>
      <c r="M1076">
        <v>2636.06</v>
      </c>
      <c r="N1076">
        <v>485264.19</v>
      </c>
      <c r="O1076">
        <v>3455</v>
      </c>
      <c r="P1076">
        <v>2</v>
      </c>
      <c r="Q1076">
        <v>4</v>
      </c>
      <c r="R1076" s="25">
        <f>Clean_Data[[#This Row],[Revenue_EUR]]/Clean_Data[[#This Row],[Units_Sold]]</f>
        <v>143.75947540983606</v>
      </c>
      <c r="S1076" s="19">
        <f>Clean_Data[[#This Row],[Gross_Profit_EUR]]/Clean_Data[[#This Row],[Revenue_EUR]]</f>
        <v>0.64286453876511407</v>
      </c>
      <c r="T1076" s="19">
        <f>Clean_Data[[#This Row],[Revenue_EUR]]/Clean_Data[[#This Row],[Revenue_Target_EUR]]</f>
        <v>1.1167476593620425</v>
      </c>
      <c r="U1076" s="19">
        <f>Clean_Data[[#This Row],[Revenue_EUR]]/Clean_Data[[#This Row],[Market_Revenue_EUR]]</f>
        <v>9.0356224307423141E-2</v>
      </c>
      <c r="V1076" s="19">
        <f>Clean_Data[[#This Row],[Returns_Units]]/Clean_Data[[#This Row],[Units_Sold]]</f>
        <v>1.3114754098360656E-2</v>
      </c>
      <c r="W1076" s="21">
        <f>Clean_Data[[#This Row],[Revenue_EUR]]/Clean_Data[[#This Row],[Marketing_Spend_EUR]]</f>
        <v>16.633399846740968</v>
      </c>
    </row>
    <row r="1077" spans="1:23">
      <c r="A1077" s="17">
        <v>45292</v>
      </c>
      <c r="B1077">
        <v>2024</v>
      </c>
      <c r="C1077" s="16" t="s">
        <v>74</v>
      </c>
      <c r="D1077" s="16" t="s">
        <v>90</v>
      </c>
      <c r="E1077" s="16" t="s">
        <v>91</v>
      </c>
      <c r="F1077" s="16" t="s">
        <v>82</v>
      </c>
      <c r="G1077" s="16" t="s">
        <v>81</v>
      </c>
      <c r="H1077">
        <v>63138.87</v>
      </c>
      <c r="I1077">
        <v>58035.86</v>
      </c>
      <c r="J1077">
        <v>534</v>
      </c>
      <c r="K1077">
        <v>492</v>
      </c>
      <c r="L1077">
        <v>36944.22</v>
      </c>
      <c r="M1077">
        <v>2041.15</v>
      </c>
      <c r="N1077">
        <v>707718.63</v>
      </c>
      <c r="O1077">
        <v>6771</v>
      </c>
      <c r="P1077">
        <v>4</v>
      </c>
      <c r="Q1077">
        <v>7</v>
      </c>
      <c r="R1077" s="25">
        <f>Clean_Data[[#This Row],[Revenue_EUR]]/Clean_Data[[#This Row],[Units_Sold]]</f>
        <v>118.23758426966293</v>
      </c>
      <c r="S1077" s="19">
        <f>Clean_Data[[#This Row],[Gross_Profit_EUR]]/Clean_Data[[#This Row],[Revenue_EUR]]</f>
        <v>0.5851264047012561</v>
      </c>
      <c r="T1077" s="19">
        <f>Clean_Data[[#This Row],[Revenue_EUR]]/Clean_Data[[#This Row],[Revenue_Target_EUR]]</f>
        <v>1.0879285669239673</v>
      </c>
      <c r="U1077" s="19">
        <f>Clean_Data[[#This Row],[Revenue_EUR]]/Clean_Data[[#This Row],[Market_Revenue_EUR]]</f>
        <v>8.921465017813647E-2</v>
      </c>
      <c r="V1077" s="19">
        <f>Clean_Data[[#This Row],[Returns_Units]]/Clean_Data[[#This Row],[Units_Sold]]</f>
        <v>1.3108614232209739E-2</v>
      </c>
      <c r="W1077" s="21">
        <f>Clean_Data[[#This Row],[Revenue_EUR]]/Clean_Data[[#This Row],[Marketing_Spend_EUR]]</f>
        <v>30.932988756338339</v>
      </c>
    </row>
    <row r="1078" spans="1:23">
      <c r="A1078" s="17">
        <v>45292</v>
      </c>
      <c r="B1078">
        <v>2024</v>
      </c>
      <c r="C1078" s="16" t="s">
        <v>74</v>
      </c>
      <c r="D1078" s="16" t="s">
        <v>90</v>
      </c>
      <c r="E1078" s="16" t="s">
        <v>91</v>
      </c>
      <c r="F1078" s="16" t="s">
        <v>83</v>
      </c>
      <c r="G1078" s="16" t="s">
        <v>78</v>
      </c>
      <c r="H1078">
        <v>14857.4</v>
      </c>
      <c r="I1078">
        <v>14507.86</v>
      </c>
      <c r="J1078">
        <v>201</v>
      </c>
      <c r="K1078">
        <v>199</v>
      </c>
      <c r="L1078">
        <v>7084.03</v>
      </c>
      <c r="M1078">
        <v>263.87</v>
      </c>
      <c r="N1078">
        <v>247421.16</v>
      </c>
      <c r="O1078">
        <v>3422</v>
      </c>
      <c r="P1078">
        <v>1</v>
      </c>
      <c r="Q1078">
        <v>4</v>
      </c>
      <c r="R1078" s="25">
        <f>Clean_Data[[#This Row],[Revenue_EUR]]/Clean_Data[[#This Row],[Units_Sold]]</f>
        <v>73.917412935323384</v>
      </c>
      <c r="S1078" s="19">
        <f>Clean_Data[[#This Row],[Gross_Profit_EUR]]/Clean_Data[[#This Row],[Revenue_EUR]]</f>
        <v>0.47680145920551376</v>
      </c>
      <c r="T1078" s="19">
        <f>Clean_Data[[#This Row],[Revenue_EUR]]/Clean_Data[[#This Row],[Revenue_Target_EUR]]</f>
        <v>1.0240931467494172</v>
      </c>
      <c r="U1078" s="19">
        <f>Clean_Data[[#This Row],[Revenue_EUR]]/Clean_Data[[#This Row],[Market_Revenue_EUR]]</f>
        <v>6.0049027334606299E-2</v>
      </c>
      <c r="V1078" s="19">
        <f>Clean_Data[[#This Row],[Returns_Units]]/Clean_Data[[#This Row],[Units_Sold]]</f>
        <v>1.9900497512437811E-2</v>
      </c>
      <c r="W1078" s="21">
        <f>Clean_Data[[#This Row],[Revenue_EUR]]/Clean_Data[[#This Row],[Marketing_Spend_EUR]]</f>
        <v>56.305756622579295</v>
      </c>
    </row>
    <row r="1079" spans="1:23">
      <c r="A1079" s="17">
        <v>45292</v>
      </c>
      <c r="B1079">
        <v>2024</v>
      </c>
      <c r="C1079" s="16" t="s">
        <v>74</v>
      </c>
      <c r="D1079" s="16" t="s">
        <v>90</v>
      </c>
      <c r="E1079" s="16" t="s">
        <v>91</v>
      </c>
      <c r="F1079" s="16" t="s">
        <v>83</v>
      </c>
      <c r="G1079" s="16" t="s">
        <v>79</v>
      </c>
      <c r="H1079">
        <v>15075.01</v>
      </c>
      <c r="I1079">
        <v>14451.47</v>
      </c>
      <c r="J1079">
        <v>82</v>
      </c>
      <c r="K1079">
        <v>79</v>
      </c>
      <c r="L1079">
        <v>8349.14</v>
      </c>
      <c r="M1079">
        <v>350.51</v>
      </c>
      <c r="N1079">
        <v>200799.26</v>
      </c>
      <c r="O1079">
        <v>1204</v>
      </c>
      <c r="P1079">
        <v>1</v>
      </c>
      <c r="Q1079">
        <v>2</v>
      </c>
      <c r="R1079" s="25">
        <f>Clean_Data[[#This Row],[Revenue_EUR]]/Clean_Data[[#This Row],[Units_Sold]]</f>
        <v>183.84158536585366</v>
      </c>
      <c r="S1079" s="19">
        <f>Clean_Data[[#This Row],[Gross_Profit_EUR]]/Clean_Data[[#This Row],[Revenue_EUR]]</f>
        <v>0.553839765280421</v>
      </c>
      <c r="T1079" s="19">
        <f>Clean_Data[[#This Row],[Revenue_EUR]]/Clean_Data[[#This Row],[Revenue_Target_EUR]]</f>
        <v>1.0431471677275739</v>
      </c>
      <c r="U1079" s="19">
        <f>Clean_Data[[#This Row],[Revenue_EUR]]/Clean_Data[[#This Row],[Market_Revenue_EUR]]</f>
        <v>7.5075027666934621E-2</v>
      </c>
      <c r="V1079" s="19">
        <f>Clean_Data[[#This Row],[Returns_Units]]/Clean_Data[[#This Row],[Units_Sold]]</f>
        <v>2.4390243902439025E-2</v>
      </c>
      <c r="W1079" s="21">
        <f>Clean_Data[[#This Row],[Revenue_EUR]]/Clean_Data[[#This Row],[Marketing_Spend_EUR]]</f>
        <v>43.008787195800409</v>
      </c>
    </row>
    <row r="1080" spans="1:23">
      <c r="A1080" s="17">
        <v>45292</v>
      </c>
      <c r="B1080">
        <v>2024</v>
      </c>
      <c r="C1080" s="16" t="s">
        <v>74</v>
      </c>
      <c r="D1080" s="16" t="s">
        <v>90</v>
      </c>
      <c r="E1080" s="16" t="s">
        <v>91</v>
      </c>
      <c r="F1080" s="16" t="s">
        <v>83</v>
      </c>
      <c r="G1080" s="16" t="s">
        <v>80</v>
      </c>
      <c r="H1080">
        <v>3880.46</v>
      </c>
      <c r="I1080">
        <v>3522.71</v>
      </c>
      <c r="J1080">
        <v>27</v>
      </c>
      <c r="K1080">
        <v>25</v>
      </c>
      <c r="L1080">
        <v>2222.73</v>
      </c>
      <c r="M1080">
        <v>204.16</v>
      </c>
      <c r="N1080">
        <v>66785.14</v>
      </c>
      <c r="O1080">
        <v>491</v>
      </c>
      <c r="P1080">
        <v>0</v>
      </c>
      <c r="Q1080">
        <v>1</v>
      </c>
      <c r="R1080" s="25">
        <f>Clean_Data[[#This Row],[Revenue_EUR]]/Clean_Data[[#This Row],[Units_Sold]]</f>
        <v>143.72074074074075</v>
      </c>
      <c r="S1080" s="19">
        <f>Clean_Data[[#This Row],[Gross_Profit_EUR]]/Clean_Data[[#This Row],[Revenue_EUR]]</f>
        <v>0.57280064734593317</v>
      </c>
      <c r="T1080" s="19">
        <f>Clean_Data[[#This Row],[Revenue_EUR]]/Clean_Data[[#This Row],[Revenue_Target_EUR]]</f>
        <v>1.101555336658425</v>
      </c>
      <c r="U1080" s="19">
        <f>Clean_Data[[#This Row],[Revenue_EUR]]/Clean_Data[[#This Row],[Market_Revenue_EUR]]</f>
        <v>5.8103644014222328E-2</v>
      </c>
      <c r="V1080" s="19">
        <f>Clean_Data[[#This Row],[Returns_Units]]/Clean_Data[[#This Row],[Units_Sold]]</f>
        <v>3.7037037037037035E-2</v>
      </c>
      <c r="W1080" s="21">
        <f>Clean_Data[[#This Row],[Revenue_EUR]]/Clean_Data[[#This Row],[Marketing_Spend_EUR]]</f>
        <v>19.006955329153605</v>
      </c>
    </row>
    <row r="1081" spans="1:23">
      <c r="A1081" s="17">
        <v>45292</v>
      </c>
      <c r="B1081">
        <v>2024</v>
      </c>
      <c r="C1081" s="16" t="s">
        <v>74</v>
      </c>
      <c r="D1081" s="16" t="s">
        <v>90</v>
      </c>
      <c r="E1081" s="16" t="s">
        <v>91</v>
      </c>
      <c r="F1081" s="16" t="s">
        <v>83</v>
      </c>
      <c r="G1081" s="16" t="s">
        <v>81</v>
      </c>
      <c r="H1081">
        <v>5700.13</v>
      </c>
      <c r="I1081">
        <v>5361.7</v>
      </c>
      <c r="J1081">
        <v>48</v>
      </c>
      <c r="K1081">
        <v>46</v>
      </c>
      <c r="L1081">
        <v>2996.14</v>
      </c>
      <c r="M1081">
        <v>163.59</v>
      </c>
      <c r="N1081">
        <v>88891.6</v>
      </c>
      <c r="O1081">
        <v>846</v>
      </c>
      <c r="P1081">
        <v>0</v>
      </c>
      <c r="Q1081">
        <v>1</v>
      </c>
      <c r="R1081" s="25">
        <f>Clean_Data[[#This Row],[Revenue_EUR]]/Clean_Data[[#This Row],[Units_Sold]]</f>
        <v>118.75270833333333</v>
      </c>
      <c r="S1081" s="19">
        <f>Clean_Data[[#This Row],[Gross_Profit_EUR]]/Clean_Data[[#This Row],[Revenue_EUR]]</f>
        <v>0.52562660851594611</v>
      </c>
      <c r="T1081" s="19">
        <f>Clean_Data[[#This Row],[Revenue_EUR]]/Clean_Data[[#This Row],[Revenue_Target_EUR]]</f>
        <v>1.0631199059999628</v>
      </c>
      <c r="U1081" s="19">
        <f>Clean_Data[[#This Row],[Revenue_EUR]]/Clean_Data[[#This Row],[Market_Revenue_EUR]]</f>
        <v>6.4124506702545575E-2</v>
      </c>
      <c r="V1081" s="19">
        <f>Clean_Data[[#This Row],[Returns_Units]]/Clean_Data[[#This Row],[Units_Sold]]</f>
        <v>2.0833333333333332E-2</v>
      </c>
      <c r="W1081" s="21">
        <f>Clean_Data[[#This Row],[Revenue_EUR]]/Clean_Data[[#This Row],[Marketing_Spend_EUR]]</f>
        <v>34.844000244513722</v>
      </c>
    </row>
    <row r="1082" spans="1:23">
      <c r="A1082" s="17">
        <v>45292</v>
      </c>
      <c r="B1082">
        <v>2024</v>
      </c>
      <c r="C1082" s="16" t="s">
        <v>74</v>
      </c>
      <c r="D1082" s="16" t="s">
        <v>92</v>
      </c>
      <c r="E1082" s="16" t="s">
        <v>76</v>
      </c>
      <c r="F1082" s="16" t="s">
        <v>77</v>
      </c>
      <c r="G1082" s="16" t="s">
        <v>78</v>
      </c>
      <c r="H1082">
        <v>205209.28</v>
      </c>
      <c r="I1082">
        <v>206169.13</v>
      </c>
      <c r="J1082">
        <v>2772</v>
      </c>
      <c r="K1082">
        <v>2753</v>
      </c>
      <c r="L1082">
        <v>114197.01</v>
      </c>
      <c r="M1082">
        <v>3756.73</v>
      </c>
      <c r="N1082">
        <v>1272139.56</v>
      </c>
      <c r="O1082">
        <v>17882</v>
      </c>
      <c r="P1082">
        <v>9</v>
      </c>
      <c r="Q1082">
        <v>36</v>
      </c>
      <c r="R1082" s="25">
        <f>Clean_Data[[#This Row],[Revenue_EUR]]/Clean_Data[[#This Row],[Units_Sold]]</f>
        <v>74.029321789321784</v>
      </c>
      <c r="S1082" s="19">
        <f>Clean_Data[[#This Row],[Gross_Profit_EUR]]/Clean_Data[[#This Row],[Revenue_EUR]]</f>
        <v>0.55649047645408622</v>
      </c>
      <c r="T1082" s="19">
        <f>Clean_Data[[#This Row],[Revenue_EUR]]/Clean_Data[[#This Row],[Revenue_Target_EUR]]</f>
        <v>0.99534435635441632</v>
      </c>
      <c r="U1082" s="19">
        <f>Clean_Data[[#This Row],[Revenue_EUR]]/Clean_Data[[#This Row],[Market_Revenue_EUR]]</f>
        <v>0.16131035182963729</v>
      </c>
      <c r="V1082" s="19">
        <f>Clean_Data[[#This Row],[Returns_Units]]/Clean_Data[[#This Row],[Units_Sold]]</f>
        <v>1.2987012987012988E-2</v>
      </c>
      <c r="W1082" s="21">
        <f>Clean_Data[[#This Row],[Revenue_EUR]]/Clean_Data[[#This Row],[Marketing_Spend_EUR]]</f>
        <v>54.62444200142145</v>
      </c>
    </row>
    <row r="1083" spans="1:23">
      <c r="A1083" s="17">
        <v>45292</v>
      </c>
      <c r="B1083">
        <v>2024</v>
      </c>
      <c r="C1083" s="16" t="s">
        <v>74</v>
      </c>
      <c r="D1083" s="16" t="s">
        <v>92</v>
      </c>
      <c r="E1083" s="16" t="s">
        <v>76</v>
      </c>
      <c r="F1083" s="16" t="s">
        <v>77</v>
      </c>
      <c r="G1083" s="16" t="s">
        <v>79</v>
      </c>
      <c r="H1083">
        <v>192777.19</v>
      </c>
      <c r="I1083">
        <v>192381.78</v>
      </c>
      <c r="J1083">
        <v>1051</v>
      </c>
      <c r="K1083">
        <v>1044</v>
      </c>
      <c r="L1083">
        <v>128076.83</v>
      </c>
      <c r="M1083">
        <v>4432.08</v>
      </c>
      <c r="N1083">
        <v>1065053.95</v>
      </c>
      <c r="O1083">
        <v>6123</v>
      </c>
      <c r="P1083">
        <v>8</v>
      </c>
      <c r="Q1083">
        <v>17</v>
      </c>
      <c r="R1083" s="25">
        <f>Clean_Data[[#This Row],[Revenue_EUR]]/Clean_Data[[#This Row],[Units_Sold]]</f>
        <v>183.422635585157</v>
      </c>
      <c r="S1083" s="19">
        <f>Clean_Data[[#This Row],[Gross_Profit_EUR]]/Clean_Data[[#This Row],[Revenue_EUR]]</f>
        <v>0.66437751271299261</v>
      </c>
      <c r="T1083" s="19">
        <f>Clean_Data[[#This Row],[Revenue_EUR]]/Clean_Data[[#This Row],[Revenue_Target_EUR]]</f>
        <v>1.0020553401678682</v>
      </c>
      <c r="U1083" s="19">
        <f>Clean_Data[[#This Row],[Revenue_EUR]]/Clean_Data[[#This Row],[Market_Revenue_EUR]]</f>
        <v>0.18100227692691062</v>
      </c>
      <c r="V1083" s="19">
        <f>Clean_Data[[#This Row],[Returns_Units]]/Clean_Data[[#This Row],[Units_Sold]]</f>
        <v>1.6175071360608945E-2</v>
      </c>
      <c r="W1083" s="21">
        <f>Clean_Data[[#This Row],[Revenue_EUR]]/Clean_Data[[#This Row],[Marketing_Spend_EUR]]</f>
        <v>43.49587326943557</v>
      </c>
    </row>
    <row r="1084" spans="1:23">
      <c r="A1084" s="17">
        <v>45292</v>
      </c>
      <c r="B1084">
        <v>2024</v>
      </c>
      <c r="C1084" s="16" t="s">
        <v>74</v>
      </c>
      <c r="D1084" s="16" t="s">
        <v>92</v>
      </c>
      <c r="E1084" s="16" t="s">
        <v>76</v>
      </c>
      <c r="F1084" s="16" t="s">
        <v>77</v>
      </c>
      <c r="G1084" s="16" t="s">
        <v>80</v>
      </c>
      <c r="H1084">
        <v>46651.6</v>
      </c>
      <c r="I1084">
        <v>44698.96</v>
      </c>
      <c r="J1084">
        <v>324</v>
      </c>
      <c r="K1084">
        <v>311</v>
      </c>
      <c r="L1084">
        <v>32197.77</v>
      </c>
      <c r="M1084">
        <v>2411.63</v>
      </c>
      <c r="N1084">
        <v>337296.63</v>
      </c>
      <c r="O1084">
        <v>2502</v>
      </c>
      <c r="P1084">
        <v>2</v>
      </c>
      <c r="Q1084">
        <v>3</v>
      </c>
      <c r="R1084" s="25">
        <f>Clean_Data[[#This Row],[Revenue_EUR]]/Clean_Data[[#This Row],[Units_Sold]]</f>
        <v>143.98641975308641</v>
      </c>
      <c r="S1084" s="19">
        <f>Clean_Data[[#This Row],[Gross_Profit_EUR]]/Clean_Data[[#This Row],[Revenue_EUR]]</f>
        <v>0.69017504222791937</v>
      </c>
      <c r="T1084" s="19">
        <f>Clean_Data[[#This Row],[Revenue_EUR]]/Clean_Data[[#This Row],[Revenue_Target_EUR]]</f>
        <v>1.0436842378435651</v>
      </c>
      <c r="U1084" s="19">
        <f>Clean_Data[[#This Row],[Revenue_EUR]]/Clean_Data[[#This Row],[Market_Revenue_EUR]]</f>
        <v>0.13831030567960315</v>
      </c>
      <c r="V1084" s="19">
        <f>Clean_Data[[#This Row],[Returns_Units]]/Clean_Data[[#This Row],[Units_Sold]]</f>
        <v>9.2592592592592587E-3</v>
      </c>
      <c r="W1084" s="21">
        <f>Clean_Data[[#This Row],[Revenue_EUR]]/Clean_Data[[#This Row],[Marketing_Spend_EUR]]</f>
        <v>19.344426798472401</v>
      </c>
    </row>
    <row r="1085" spans="1:23">
      <c r="A1085" s="17">
        <v>45292</v>
      </c>
      <c r="B1085">
        <v>2024</v>
      </c>
      <c r="C1085" s="16" t="s">
        <v>74</v>
      </c>
      <c r="D1085" s="16" t="s">
        <v>92</v>
      </c>
      <c r="E1085" s="16" t="s">
        <v>76</v>
      </c>
      <c r="F1085" s="16" t="s">
        <v>77</v>
      </c>
      <c r="G1085" s="16" t="s">
        <v>81</v>
      </c>
      <c r="H1085">
        <v>81133.740000000005</v>
      </c>
      <c r="I1085">
        <v>78914.12</v>
      </c>
      <c r="J1085">
        <v>686</v>
      </c>
      <c r="K1085">
        <v>663</v>
      </c>
      <c r="L1085">
        <v>50439.07</v>
      </c>
      <c r="M1085">
        <v>2617.0100000000002</v>
      </c>
      <c r="N1085">
        <v>490725.38</v>
      </c>
      <c r="O1085">
        <v>4264</v>
      </c>
      <c r="P1085">
        <v>4</v>
      </c>
      <c r="Q1085">
        <v>8</v>
      </c>
      <c r="R1085" s="25">
        <f>Clean_Data[[#This Row],[Revenue_EUR]]/Clean_Data[[#This Row],[Units_Sold]]</f>
        <v>118.27075801749272</v>
      </c>
      <c r="S1085" s="19">
        <f>Clean_Data[[#This Row],[Gross_Profit_EUR]]/Clean_Data[[#This Row],[Revenue_EUR]]</f>
        <v>0.62167810826913683</v>
      </c>
      <c r="T1085" s="19">
        <f>Clean_Data[[#This Row],[Revenue_EUR]]/Clean_Data[[#This Row],[Revenue_Target_EUR]]</f>
        <v>1.0281270322725515</v>
      </c>
      <c r="U1085" s="19">
        <f>Clean_Data[[#This Row],[Revenue_EUR]]/Clean_Data[[#This Row],[Market_Revenue_EUR]]</f>
        <v>0.1653343057169776</v>
      </c>
      <c r="V1085" s="19">
        <f>Clean_Data[[#This Row],[Returns_Units]]/Clean_Data[[#This Row],[Units_Sold]]</f>
        <v>1.1661807580174927E-2</v>
      </c>
      <c r="W1085" s="21">
        <f>Clean_Data[[#This Row],[Revenue_EUR]]/Clean_Data[[#This Row],[Marketing_Spend_EUR]]</f>
        <v>31.002457002457003</v>
      </c>
    </row>
    <row r="1086" spans="1:23">
      <c r="A1086" s="17">
        <v>45292</v>
      </c>
      <c r="B1086">
        <v>2024</v>
      </c>
      <c r="C1086" s="16" t="s">
        <v>74</v>
      </c>
      <c r="D1086" s="16" t="s">
        <v>92</v>
      </c>
      <c r="E1086" s="16" t="s">
        <v>76</v>
      </c>
      <c r="F1086" s="16" t="s">
        <v>82</v>
      </c>
      <c r="G1086" s="16" t="s">
        <v>78</v>
      </c>
      <c r="H1086">
        <v>161642.07999999999</v>
      </c>
      <c r="I1086">
        <v>164761.51</v>
      </c>
      <c r="J1086">
        <v>2184</v>
      </c>
      <c r="K1086">
        <v>2235</v>
      </c>
      <c r="L1086">
        <v>84484.4</v>
      </c>
      <c r="M1086">
        <v>2863.3</v>
      </c>
      <c r="N1086">
        <v>1119019.0900000001</v>
      </c>
      <c r="O1086">
        <v>16396</v>
      </c>
      <c r="P1086">
        <v>8</v>
      </c>
      <c r="Q1086">
        <v>47</v>
      </c>
      <c r="R1086" s="25">
        <f>Clean_Data[[#This Row],[Revenue_EUR]]/Clean_Data[[#This Row],[Units_Sold]]</f>
        <v>74.011941391941392</v>
      </c>
      <c r="S1086" s="19">
        <f>Clean_Data[[#This Row],[Gross_Profit_EUR]]/Clean_Data[[#This Row],[Revenue_EUR]]</f>
        <v>0.52266340546966483</v>
      </c>
      <c r="T1086" s="19">
        <f>Clean_Data[[#This Row],[Revenue_EUR]]/Clean_Data[[#This Row],[Revenue_Target_EUR]]</f>
        <v>0.98106699799000374</v>
      </c>
      <c r="U1086" s="19">
        <f>Clean_Data[[#This Row],[Revenue_EUR]]/Clean_Data[[#This Row],[Market_Revenue_EUR]]</f>
        <v>0.14444979665181581</v>
      </c>
      <c r="V1086" s="19">
        <f>Clean_Data[[#This Row],[Returns_Units]]/Clean_Data[[#This Row],[Units_Sold]]</f>
        <v>2.152014652014652E-2</v>
      </c>
      <c r="W1086" s="21">
        <f>Clean_Data[[#This Row],[Revenue_EUR]]/Clean_Data[[#This Row],[Marketing_Spend_EUR]]</f>
        <v>56.453071630635968</v>
      </c>
    </row>
    <row r="1087" spans="1:23">
      <c r="A1087" s="17">
        <v>45292</v>
      </c>
      <c r="B1087">
        <v>2024</v>
      </c>
      <c r="C1087" s="16" t="s">
        <v>74</v>
      </c>
      <c r="D1087" s="16" t="s">
        <v>92</v>
      </c>
      <c r="E1087" s="16" t="s">
        <v>76</v>
      </c>
      <c r="F1087" s="16" t="s">
        <v>82</v>
      </c>
      <c r="G1087" s="16" t="s">
        <v>79</v>
      </c>
      <c r="H1087">
        <v>161021.78</v>
      </c>
      <c r="I1087">
        <v>154595.79999999999</v>
      </c>
      <c r="J1087">
        <v>878</v>
      </c>
      <c r="K1087">
        <v>853</v>
      </c>
      <c r="L1087">
        <v>97817.06</v>
      </c>
      <c r="M1087">
        <v>3818.35</v>
      </c>
      <c r="N1087">
        <v>912793.11</v>
      </c>
      <c r="O1087">
        <v>5470</v>
      </c>
      <c r="P1087">
        <v>8</v>
      </c>
      <c r="Q1087">
        <v>14</v>
      </c>
      <c r="R1087" s="25">
        <f>Clean_Data[[#This Row],[Revenue_EUR]]/Clean_Data[[#This Row],[Units_Sold]]</f>
        <v>183.3961047835991</v>
      </c>
      <c r="S1087" s="19">
        <f>Clean_Data[[#This Row],[Gross_Profit_EUR]]/Clean_Data[[#This Row],[Revenue_EUR]]</f>
        <v>0.60747719966826852</v>
      </c>
      <c r="T1087" s="19">
        <f>Clean_Data[[#This Row],[Revenue_EUR]]/Clean_Data[[#This Row],[Revenue_Target_EUR]]</f>
        <v>1.0415663297450513</v>
      </c>
      <c r="U1087" s="19">
        <f>Clean_Data[[#This Row],[Revenue_EUR]]/Clean_Data[[#This Row],[Market_Revenue_EUR]]</f>
        <v>0.17640556029175111</v>
      </c>
      <c r="V1087" s="19">
        <f>Clean_Data[[#This Row],[Returns_Units]]/Clean_Data[[#This Row],[Units_Sold]]</f>
        <v>1.5945330296127564E-2</v>
      </c>
      <c r="W1087" s="21">
        <f>Clean_Data[[#This Row],[Revenue_EUR]]/Clean_Data[[#This Row],[Marketing_Spend_EUR]]</f>
        <v>42.170513441669833</v>
      </c>
    </row>
    <row r="1088" spans="1:23">
      <c r="A1088" s="17">
        <v>45292</v>
      </c>
      <c r="B1088">
        <v>2024</v>
      </c>
      <c r="C1088" s="16" t="s">
        <v>74</v>
      </c>
      <c r="D1088" s="16" t="s">
        <v>92</v>
      </c>
      <c r="E1088" s="16" t="s">
        <v>76</v>
      </c>
      <c r="F1088" s="16" t="s">
        <v>82</v>
      </c>
      <c r="G1088" s="16" t="s">
        <v>80</v>
      </c>
      <c r="H1088">
        <v>38187.61</v>
      </c>
      <c r="I1088">
        <v>37502</v>
      </c>
      <c r="J1088">
        <v>265</v>
      </c>
      <c r="K1088">
        <v>262</v>
      </c>
      <c r="L1088">
        <v>24376.52</v>
      </c>
      <c r="M1088">
        <v>1892.79</v>
      </c>
      <c r="N1088">
        <v>296443.82</v>
      </c>
      <c r="O1088">
        <v>2326</v>
      </c>
      <c r="P1088">
        <v>2</v>
      </c>
      <c r="Q1088">
        <v>2</v>
      </c>
      <c r="R1088" s="25">
        <f>Clean_Data[[#This Row],[Revenue_EUR]]/Clean_Data[[#This Row],[Units_Sold]]</f>
        <v>144.10418867924528</v>
      </c>
      <c r="S1088" s="19">
        <f>Clean_Data[[#This Row],[Gross_Profit_EUR]]/Clean_Data[[#This Row],[Revenue_EUR]]</f>
        <v>0.63833583719955245</v>
      </c>
      <c r="T1088" s="19">
        <f>Clean_Data[[#This Row],[Revenue_EUR]]/Clean_Data[[#This Row],[Revenue_Target_EUR]]</f>
        <v>1.0182819582955576</v>
      </c>
      <c r="U1088" s="19">
        <f>Clean_Data[[#This Row],[Revenue_EUR]]/Clean_Data[[#This Row],[Market_Revenue_EUR]]</f>
        <v>0.1288190457132822</v>
      </c>
      <c r="V1088" s="19">
        <f>Clean_Data[[#This Row],[Returns_Units]]/Clean_Data[[#This Row],[Units_Sold]]</f>
        <v>7.5471698113207548E-3</v>
      </c>
      <c r="W1088" s="21">
        <f>Clean_Data[[#This Row],[Revenue_EUR]]/Clean_Data[[#This Row],[Marketing_Spend_EUR]]</f>
        <v>20.175302067318615</v>
      </c>
    </row>
    <row r="1089" spans="1:23">
      <c r="A1089" s="17">
        <v>45292</v>
      </c>
      <c r="B1089">
        <v>2024</v>
      </c>
      <c r="C1089" s="16" t="s">
        <v>74</v>
      </c>
      <c r="D1089" s="16" t="s">
        <v>92</v>
      </c>
      <c r="E1089" s="16" t="s">
        <v>76</v>
      </c>
      <c r="F1089" s="16" t="s">
        <v>82</v>
      </c>
      <c r="G1089" s="16" t="s">
        <v>81</v>
      </c>
      <c r="H1089">
        <v>67481.710000000006</v>
      </c>
      <c r="I1089">
        <v>64251.76</v>
      </c>
      <c r="J1089">
        <v>571</v>
      </c>
      <c r="K1089">
        <v>547</v>
      </c>
      <c r="L1089">
        <v>39078.160000000003</v>
      </c>
      <c r="M1089">
        <v>1861.44</v>
      </c>
      <c r="N1089">
        <v>423304.32</v>
      </c>
      <c r="O1089">
        <v>3753</v>
      </c>
      <c r="P1089">
        <v>3</v>
      </c>
      <c r="Q1089">
        <v>5</v>
      </c>
      <c r="R1089" s="25">
        <f>Clean_Data[[#This Row],[Revenue_EUR]]/Clean_Data[[#This Row],[Units_Sold]]</f>
        <v>118.18162872154117</v>
      </c>
      <c r="S1089" s="19">
        <f>Clean_Data[[#This Row],[Gross_Profit_EUR]]/Clean_Data[[#This Row],[Revenue_EUR]]</f>
        <v>0.5790926163548612</v>
      </c>
      <c r="T1089" s="19">
        <f>Clean_Data[[#This Row],[Revenue_EUR]]/Clean_Data[[#This Row],[Revenue_Target_EUR]]</f>
        <v>1.0502702182788457</v>
      </c>
      <c r="U1089" s="19">
        <f>Clean_Data[[#This Row],[Revenue_EUR]]/Clean_Data[[#This Row],[Market_Revenue_EUR]]</f>
        <v>0.15941653985482596</v>
      </c>
      <c r="V1089" s="19">
        <f>Clean_Data[[#This Row],[Returns_Units]]/Clean_Data[[#This Row],[Units_Sold]]</f>
        <v>8.7565674255691769E-3</v>
      </c>
      <c r="W1089" s="21">
        <f>Clean_Data[[#This Row],[Revenue_EUR]]/Clean_Data[[#This Row],[Marketing_Spend_EUR]]</f>
        <v>36.25242285542376</v>
      </c>
    </row>
    <row r="1090" spans="1:23">
      <c r="A1090" s="17">
        <v>45292</v>
      </c>
      <c r="B1090">
        <v>2024</v>
      </c>
      <c r="C1090" s="16" t="s">
        <v>74</v>
      </c>
      <c r="D1090" s="16" t="s">
        <v>92</v>
      </c>
      <c r="E1090" s="16" t="s">
        <v>76</v>
      </c>
      <c r="F1090" s="16" t="s">
        <v>83</v>
      </c>
      <c r="G1090" s="16" t="s">
        <v>78</v>
      </c>
      <c r="H1090">
        <v>15709.77</v>
      </c>
      <c r="I1090">
        <v>15679.54</v>
      </c>
      <c r="J1090">
        <v>212</v>
      </c>
      <c r="K1090">
        <v>210</v>
      </c>
      <c r="L1090">
        <v>7365.18</v>
      </c>
      <c r="M1090">
        <v>266.10000000000002</v>
      </c>
      <c r="N1090">
        <v>146275.14000000001</v>
      </c>
      <c r="O1090">
        <v>2086</v>
      </c>
      <c r="P1090">
        <v>1</v>
      </c>
      <c r="Q1090">
        <v>4</v>
      </c>
      <c r="R1090" s="25">
        <f>Clean_Data[[#This Row],[Revenue_EUR]]/Clean_Data[[#This Row],[Units_Sold]]</f>
        <v>74.10268867924529</v>
      </c>
      <c r="S1090" s="19">
        <f>Clean_Data[[#This Row],[Gross_Profit_EUR]]/Clean_Data[[#This Row],[Revenue_EUR]]</f>
        <v>0.46882799684527526</v>
      </c>
      <c r="T1090" s="19">
        <f>Clean_Data[[#This Row],[Revenue_EUR]]/Clean_Data[[#This Row],[Revenue_Target_EUR]]</f>
        <v>1.0019279902344074</v>
      </c>
      <c r="U1090" s="19">
        <f>Clean_Data[[#This Row],[Revenue_EUR]]/Clean_Data[[#This Row],[Market_Revenue_EUR]]</f>
        <v>0.10739876919618739</v>
      </c>
      <c r="V1090" s="19">
        <f>Clean_Data[[#This Row],[Returns_Units]]/Clean_Data[[#This Row],[Units_Sold]]</f>
        <v>1.8867924528301886E-2</v>
      </c>
      <c r="W1090" s="21">
        <f>Clean_Data[[#This Row],[Revenue_EUR]]/Clean_Data[[#This Row],[Marketing_Spend_EUR]]</f>
        <v>59.037091319052983</v>
      </c>
    </row>
    <row r="1091" spans="1:23">
      <c r="A1091" s="17">
        <v>45292</v>
      </c>
      <c r="B1091">
        <v>2024</v>
      </c>
      <c r="C1091" s="16" t="s">
        <v>74</v>
      </c>
      <c r="D1091" s="16" t="s">
        <v>92</v>
      </c>
      <c r="E1091" s="16" t="s">
        <v>76</v>
      </c>
      <c r="F1091" s="16" t="s">
        <v>83</v>
      </c>
      <c r="G1091" s="16" t="s">
        <v>79</v>
      </c>
      <c r="H1091">
        <v>14745.54</v>
      </c>
      <c r="I1091">
        <v>14560.28</v>
      </c>
      <c r="J1091">
        <v>80</v>
      </c>
      <c r="K1091">
        <v>80</v>
      </c>
      <c r="L1091">
        <v>8128.55</v>
      </c>
      <c r="M1091">
        <v>404.7</v>
      </c>
      <c r="N1091">
        <v>120581.75</v>
      </c>
      <c r="O1091">
        <v>747</v>
      </c>
      <c r="P1091">
        <v>1</v>
      </c>
      <c r="Q1091">
        <v>1</v>
      </c>
      <c r="R1091" s="25">
        <f>Clean_Data[[#This Row],[Revenue_EUR]]/Clean_Data[[#This Row],[Units_Sold]]</f>
        <v>184.31925000000001</v>
      </c>
      <c r="S1091" s="19">
        <f>Clean_Data[[#This Row],[Gross_Profit_EUR]]/Clean_Data[[#This Row],[Revenue_EUR]]</f>
        <v>0.55125482010153581</v>
      </c>
      <c r="T1091" s="19">
        <f>Clean_Data[[#This Row],[Revenue_EUR]]/Clean_Data[[#This Row],[Revenue_Target_EUR]]</f>
        <v>1.0127236564132009</v>
      </c>
      <c r="U1091" s="19">
        <f>Clean_Data[[#This Row],[Revenue_EUR]]/Clean_Data[[#This Row],[Market_Revenue_EUR]]</f>
        <v>0.12228666444134374</v>
      </c>
      <c r="V1091" s="19">
        <f>Clean_Data[[#This Row],[Returns_Units]]/Clean_Data[[#This Row],[Units_Sold]]</f>
        <v>1.2500000000000001E-2</v>
      </c>
      <c r="W1091" s="21">
        <f>Clean_Data[[#This Row],[Revenue_EUR]]/Clean_Data[[#This Row],[Marketing_Spend_EUR]]</f>
        <v>36.435730170496669</v>
      </c>
    </row>
    <row r="1092" spans="1:23">
      <c r="A1092" s="17">
        <v>45292</v>
      </c>
      <c r="B1092">
        <v>2024</v>
      </c>
      <c r="C1092" s="16" t="s">
        <v>74</v>
      </c>
      <c r="D1092" s="16" t="s">
        <v>92</v>
      </c>
      <c r="E1092" s="16" t="s">
        <v>76</v>
      </c>
      <c r="F1092" s="16" t="s">
        <v>83</v>
      </c>
      <c r="G1092" s="16" t="s">
        <v>80</v>
      </c>
      <c r="H1092">
        <v>3444.46</v>
      </c>
      <c r="I1092">
        <v>3290.71</v>
      </c>
      <c r="J1092">
        <v>24</v>
      </c>
      <c r="K1092">
        <v>23</v>
      </c>
      <c r="L1092">
        <v>1976.35</v>
      </c>
      <c r="M1092">
        <v>178.24</v>
      </c>
      <c r="N1092">
        <v>38405.300000000003</v>
      </c>
      <c r="O1092">
        <v>299</v>
      </c>
      <c r="P1092">
        <v>0</v>
      </c>
      <c r="Q1092">
        <v>0</v>
      </c>
      <c r="R1092" s="25">
        <f>Clean_Data[[#This Row],[Revenue_EUR]]/Clean_Data[[#This Row],[Units_Sold]]</f>
        <v>143.51916666666668</v>
      </c>
      <c r="S1092" s="19">
        <f>Clean_Data[[#This Row],[Gross_Profit_EUR]]/Clean_Data[[#This Row],[Revenue_EUR]]</f>
        <v>0.57377644100962122</v>
      </c>
      <c r="T1092" s="19">
        <f>Clean_Data[[#This Row],[Revenue_EUR]]/Clean_Data[[#This Row],[Revenue_Target_EUR]]</f>
        <v>1.0467224398382111</v>
      </c>
      <c r="U1092" s="19">
        <f>Clean_Data[[#This Row],[Revenue_EUR]]/Clean_Data[[#This Row],[Market_Revenue_EUR]]</f>
        <v>8.968710047831939E-2</v>
      </c>
      <c r="V1092" s="19">
        <f>Clean_Data[[#This Row],[Returns_Units]]/Clean_Data[[#This Row],[Units_Sold]]</f>
        <v>0</v>
      </c>
      <c r="W1092" s="21">
        <f>Clean_Data[[#This Row],[Revenue_EUR]]/Clean_Data[[#This Row],[Marketing_Spend_EUR]]</f>
        <v>19.324842908438061</v>
      </c>
    </row>
    <row r="1093" spans="1:23">
      <c r="A1093" s="17">
        <v>45292</v>
      </c>
      <c r="B1093">
        <v>2024</v>
      </c>
      <c r="C1093" s="16" t="s">
        <v>74</v>
      </c>
      <c r="D1093" s="16" t="s">
        <v>92</v>
      </c>
      <c r="E1093" s="16" t="s">
        <v>76</v>
      </c>
      <c r="F1093" s="16" t="s">
        <v>83</v>
      </c>
      <c r="G1093" s="16" t="s">
        <v>81</v>
      </c>
      <c r="H1093">
        <v>6400.72</v>
      </c>
      <c r="I1093">
        <v>6474.39</v>
      </c>
      <c r="J1093">
        <v>54</v>
      </c>
      <c r="K1093">
        <v>55</v>
      </c>
      <c r="L1093">
        <v>3412.05</v>
      </c>
      <c r="M1093">
        <v>205.15</v>
      </c>
      <c r="N1093">
        <v>53659.97</v>
      </c>
      <c r="O1093">
        <v>482</v>
      </c>
      <c r="P1093">
        <v>0</v>
      </c>
      <c r="Q1093">
        <v>2</v>
      </c>
      <c r="R1093" s="25">
        <f>Clean_Data[[#This Row],[Revenue_EUR]]/Clean_Data[[#This Row],[Units_Sold]]</f>
        <v>118.53185185185185</v>
      </c>
      <c r="S1093" s="19">
        <f>Clean_Data[[#This Row],[Gross_Profit_EUR]]/Clean_Data[[#This Row],[Revenue_EUR]]</f>
        <v>0.5330728418052969</v>
      </c>
      <c r="T1093" s="19">
        <f>Clean_Data[[#This Row],[Revenue_EUR]]/Clean_Data[[#This Row],[Revenue_Target_EUR]]</f>
        <v>0.98862132185425966</v>
      </c>
      <c r="U1093" s="19">
        <f>Clean_Data[[#This Row],[Revenue_EUR]]/Clean_Data[[#This Row],[Market_Revenue_EUR]]</f>
        <v>0.11928295897295507</v>
      </c>
      <c r="V1093" s="19">
        <f>Clean_Data[[#This Row],[Returns_Units]]/Clean_Data[[#This Row],[Units_Sold]]</f>
        <v>3.7037037037037035E-2</v>
      </c>
      <c r="W1093" s="21">
        <f>Clean_Data[[#This Row],[Revenue_EUR]]/Clean_Data[[#This Row],[Marketing_Spend_EUR]]</f>
        <v>31.200194979283452</v>
      </c>
    </row>
    <row r="1094" spans="1:23">
      <c r="A1094" s="17">
        <v>45323</v>
      </c>
      <c r="B1094">
        <v>2024</v>
      </c>
      <c r="C1094" s="16" t="s">
        <v>93</v>
      </c>
      <c r="D1094" s="16" t="s">
        <v>75</v>
      </c>
      <c r="E1094" s="16" t="s">
        <v>76</v>
      </c>
      <c r="F1094" s="16" t="s">
        <v>77</v>
      </c>
      <c r="G1094" s="16" t="s">
        <v>78</v>
      </c>
      <c r="H1094">
        <v>1064805.27</v>
      </c>
      <c r="I1094">
        <v>1093667.42</v>
      </c>
      <c r="J1094">
        <v>14386</v>
      </c>
      <c r="K1094">
        <v>14510</v>
      </c>
      <c r="L1094">
        <v>592340.14</v>
      </c>
      <c r="M1094">
        <v>20387.59</v>
      </c>
      <c r="N1094">
        <v>6130830.5700000003</v>
      </c>
      <c r="O1094">
        <v>89295</v>
      </c>
      <c r="P1094">
        <v>55</v>
      </c>
      <c r="Q1094">
        <v>225</v>
      </c>
      <c r="R1094" s="25">
        <f>Clean_Data[[#This Row],[Revenue_EUR]]/Clean_Data[[#This Row],[Units_Sold]]</f>
        <v>74.016771166411786</v>
      </c>
      <c r="S1094" s="19">
        <f>Clean_Data[[#This Row],[Gross_Profit_EUR]]/Clean_Data[[#This Row],[Revenue_EUR]]</f>
        <v>0.55628963970097556</v>
      </c>
      <c r="T1094" s="19">
        <f>Clean_Data[[#This Row],[Revenue_EUR]]/Clean_Data[[#This Row],[Revenue_Target_EUR]]</f>
        <v>0.973609756062771</v>
      </c>
      <c r="U1094" s="19">
        <f>Clean_Data[[#This Row],[Revenue_EUR]]/Clean_Data[[#This Row],[Market_Revenue_EUR]]</f>
        <v>0.1736804267941138</v>
      </c>
      <c r="V1094" s="19">
        <f>Clean_Data[[#This Row],[Returns_Units]]/Clean_Data[[#This Row],[Units_Sold]]</f>
        <v>1.5640205755595719E-2</v>
      </c>
      <c r="W1094" s="21">
        <f>Clean_Data[[#This Row],[Revenue_EUR]]/Clean_Data[[#This Row],[Marketing_Spend_EUR]]</f>
        <v>52.228108864264975</v>
      </c>
    </row>
    <row r="1095" spans="1:23">
      <c r="A1095" s="17">
        <v>45323</v>
      </c>
      <c r="B1095">
        <v>2024</v>
      </c>
      <c r="C1095" s="16" t="s">
        <v>93</v>
      </c>
      <c r="D1095" s="16" t="s">
        <v>75</v>
      </c>
      <c r="E1095" s="16" t="s">
        <v>76</v>
      </c>
      <c r="F1095" s="16" t="s">
        <v>77</v>
      </c>
      <c r="G1095" s="16" t="s">
        <v>79</v>
      </c>
      <c r="H1095">
        <v>1030658.5</v>
      </c>
      <c r="I1095">
        <v>1001351.15</v>
      </c>
      <c r="J1095">
        <v>5617</v>
      </c>
      <c r="K1095">
        <v>5547</v>
      </c>
      <c r="L1095">
        <v>684588.01</v>
      </c>
      <c r="M1095">
        <v>25730.2</v>
      </c>
      <c r="N1095">
        <v>4926956.01</v>
      </c>
      <c r="O1095">
        <v>29131</v>
      </c>
      <c r="P1095">
        <v>52</v>
      </c>
      <c r="Q1095">
        <v>53</v>
      </c>
      <c r="R1095" s="25">
        <f>Clean_Data[[#This Row],[Revenue_EUR]]/Clean_Data[[#This Row],[Units_Sold]]</f>
        <v>183.4891401103792</v>
      </c>
      <c r="S1095" s="19">
        <f>Clean_Data[[#This Row],[Gross_Profit_EUR]]/Clean_Data[[#This Row],[Revenue_EUR]]</f>
        <v>0.66422390151539046</v>
      </c>
      <c r="T1095" s="19">
        <f>Clean_Data[[#This Row],[Revenue_EUR]]/Clean_Data[[#This Row],[Revenue_Target_EUR]]</f>
        <v>1.029267804805537</v>
      </c>
      <c r="U1095" s="19">
        <f>Clean_Data[[#This Row],[Revenue_EUR]]/Clean_Data[[#This Row],[Market_Revenue_EUR]]</f>
        <v>0.20918768056952877</v>
      </c>
      <c r="V1095" s="19">
        <f>Clean_Data[[#This Row],[Returns_Units]]/Clean_Data[[#This Row],[Units_Sold]]</f>
        <v>9.4356418016734913E-3</v>
      </c>
      <c r="W1095" s="21">
        <f>Clean_Data[[#This Row],[Revenue_EUR]]/Clean_Data[[#This Row],[Marketing_Spend_EUR]]</f>
        <v>40.056373444434946</v>
      </c>
    </row>
    <row r="1096" spans="1:23">
      <c r="A1096" s="17">
        <v>45323</v>
      </c>
      <c r="B1096">
        <v>2024</v>
      </c>
      <c r="C1096" s="16" t="s">
        <v>93</v>
      </c>
      <c r="D1096" s="16" t="s">
        <v>75</v>
      </c>
      <c r="E1096" s="16" t="s">
        <v>76</v>
      </c>
      <c r="F1096" s="16" t="s">
        <v>77</v>
      </c>
      <c r="G1096" s="16" t="s">
        <v>80</v>
      </c>
      <c r="H1096">
        <v>234710.5</v>
      </c>
      <c r="I1096">
        <v>224465.81</v>
      </c>
      <c r="J1096">
        <v>1631</v>
      </c>
      <c r="K1096">
        <v>1576</v>
      </c>
      <c r="L1096">
        <v>160897.85999999999</v>
      </c>
      <c r="M1096">
        <v>13074.85</v>
      </c>
      <c r="N1096">
        <v>1617721.93</v>
      </c>
      <c r="O1096">
        <v>11933</v>
      </c>
      <c r="P1096">
        <v>12</v>
      </c>
      <c r="Q1096">
        <v>33</v>
      </c>
      <c r="R1096" s="25">
        <f>Clean_Data[[#This Row],[Revenue_EUR]]/Clean_Data[[#This Row],[Units_Sold]]</f>
        <v>143.90588595953403</v>
      </c>
      <c r="S1096" s="19">
        <f>Clean_Data[[#This Row],[Gross_Profit_EUR]]/Clean_Data[[#This Row],[Revenue_EUR]]</f>
        <v>0.68551624234961783</v>
      </c>
      <c r="T1096" s="19">
        <f>Clean_Data[[#This Row],[Revenue_EUR]]/Clean_Data[[#This Row],[Revenue_Target_EUR]]</f>
        <v>1.0456403137742893</v>
      </c>
      <c r="U1096" s="19">
        <f>Clean_Data[[#This Row],[Revenue_EUR]]/Clean_Data[[#This Row],[Market_Revenue_EUR]]</f>
        <v>0.14508704842741424</v>
      </c>
      <c r="V1096" s="19">
        <f>Clean_Data[[#This Row],[Returns_Units]]/Clean_Data[[#This Row],[Units_Sold]]</f>
        <v>2.023298589822195E-2</v>
      </c>
      <c r="W1096" s="21">
        <f>Clean_Data[[#This Row],[Revenue_EUR]]/Clean_Data[[#This Row],[Marketing_Spend_EUR]]</f>
        <v>17.951295808364915</v>
      </c>
    </row>
    <row r="1097" spans="1:23">
      <c r="A1097" s="17">
        <v>45323</v>
      </c>
      <c r="B1097">
        <v>2024</v>
      </c>
      <c r="C1097" s="16" t="s">
        <v>93</v>
      </c>
      <c r="D1097" s="16" t="s">
        <v>75</v>
      </c>
      <c r="E1097" s="16" t="s">
        <v>76</v>
      </c>
      <c r="F1097" s="16" t="s">
        <v>77</v>
      </c>
      <c r="G1097" s="16" t="s">
        <v>81</v>
      </c>
      <c r="H1097">
        <v>430883.66</v>
      </c>
      <c r="I1097">
        <v>429618.57</v>
      </c>
      <c r="J1097">
        <v>3645</v>
      </c>
      <c r="K1097">
        <v>3570</v>
      </c>
      <c r="L1097">
        <v>272604.38</v>
      </c>
      <c r="M1097">
        <v>12843.54</v>
      </c>
      <c r="N1097">
        <v>2225941.9</v>
      </c>
      <c r="O1097">
        <v>19500</v>
      </c>
      <c r="P1097">
        <v>24</v>
      </c>
      <c r="Q1097">
        <v>47</v>
      </c>
      <c r="R1097" s="25">
        <f>Clean_Data[[#This Row],[Revenue_EUR]]/Clean_Data[[#This Row],[Units_Sold]]</f>
        <v>118.21225240054869</v>
      </c>
      <c r="S1097" s="19">
        <f>Clean_Data[[#This Row],[Gross_Profit_EUR]]/Clean_Data[[#This Row],[Revenue_EUR]]</f>
        <v>0.63266353613873416</v>
      </c>
      <c r="T1097" s="19">
        <f>Clean_Data[[#This Row],[Revenue_EUR]]/Clean_Data[[#This Row],[Revenue_Target_EUR]]</f>
        <v>1.0029446818371934</v>
      </c>
      <c r="U1097" s="19">
        <f>Clean_Data[[#This Row],[Revenue_EUR]]/Clean_Data[[#This Row],[Market_Revenue_EUR]]</f>
        <v>0.19357363280685808</v>
      </c>
      <c r="V1097" s="19">
        <f>Clean_Data[[#This Row],[Returns_Units]]/Clean_Data[[#This Row],[Units_Sold]]</f>
        <v>1.2894375857338821E-2</v>
      </c>
      <c r="W1097" s="21">
        <f>Clean_Data[[#This Row],[Revenue_EUR]]/Clean_Data[[#This Row],[Marketing_Spend_EUR]]</f>
        <v>33.548668046348588</v>
      </c>
    </row>
    <row r="1098" spans="1:23">
      <c r="A1098" s="17">
        <v>45323</v>
      </c>
      <c r="B1098">
        <v>2024</v>
      </c>
      <c r="C1098" s="16" t="s">
        <v>93</v>
      </c>
      <c r="D1098" s="16" t="s">
        <v>75</v>
      </c>
      <c r="E1098" s="16" t="s">
        <v>76</v>
      </c>
      <c r="F1098" s="16" t="s">
        <v>82</v>
      </c>
      <c r="G1098" s="16" t="s">
        <v>78</v>
      </c>
      <c r="H1098">
        <v>836555.15</v>
      </c>
      <c r="I1098">
        <v>832966.81</v>
      </c>
      <c r="J1098">
        <v>11302</v>
      </c>
      <c r="K1098">
        <v>11276</v>
      </c>
      <c r="L1098">
        <v>440898.54</v>
      </c>
      <c r="M1098">
        <v>14728.6</v>
      </c>
      <c r="N1098">
        <v>5235087.8600000003</v>
      </c>
      <c r="O1098">
        <v>77390</v>
      </c>
      <c r="P1098">
        <v>36</v>
      </c>
      <c r="Q1098">
        <v>204</v>
      </c>
      <c r="R1098" s="25">
        <f>Clean_Data[[#This Row],[Revenue_EUR]]/Clean_Data[[#This Row],[Units_Sold]]</f>
        <v>74.018328614404538</v>
      </c>
      <c r="S1098" s="19">
        <f>Clean_Data[[#This Row],[Gross_Profit_EUR]]/Clean_Data[[#This Row],[Revenue_EUR]]</f>
        <v>0.52704061411850722</v>
      </c>
      <c r="T1098" s="19">
        <f>Clean_Data[[#This Row],[Revenue_EUR]]/Clean_Data[[#This Row],[Revenue_Target_EUR]]</f>
        <v>1.0043079027362447</v>
      </c>
      <c r="U1098" s="19">
        <f>Clean_Data[[#This Row],[Revenue_EUR]]/Clean_Data[[#This Row],[Market_Revenue_EUR]]</f>
        <v>0.15979772878157578</v>
      </c>
      <c r="V1098" s="19">
        <f>Clean_Data[[#This Row],[Returns_Units]]/Clean_Data[[#This Row],[Units_Sold]]</f>
        <v>1.8049902672093436E-2</v>
      </c>
      <c r="W1098" s="21">
        <f>Clean_Data[[#This Row],[Revenue_EUR]]/Clean_Data[[#This Row],[Marketing_Spend_EUR]]</f>
        <v>56.798008636258707</v>
      </c>
    </row>
    <row r="1099" spans="1:23">
      <c r="A1099" s="17">
        <v>45323</v>
      </c>
      <c r="B1099">
        <v>2024</v>
      </c>
      <c r="C1099" s="16" t="s">
        <v>93</v>
      </c>
      <c r="D1099" s="16" t="s">
        <v>75</v>
      </c>
      <c r="E1099" s="16" t="s">
        <v>76</v>
      </c>
      <c r="F1099" s="16" t="s">
        <v>82</v>
      </c>
      <c r="G1099" s="16" t="s">
        <v>79</v>
      </c>
      <c r="H1099">
        <v>874333.33</v>
      </c>
      <c r="I1099">
        <v>822148.19</v>
      </c>
      <c r="J1099">
        <v>4765</v>
      </c>
      <c r="K1099">
        <v>4504</v>
      </c>
      <c r="L1099">
        <v>530752.07999999996</v>
      </c>
      <c r="M1099">
        <v>23006.37</v>
      </c>
      <c r="N1099">
        <v>4327975.16</v>
      </c>
      <c r="O1099">
        <v>25702</v>
      </c>
      <c r="P1099">
        <v>48</v>
      </c>
      <c r="Q1099">
        <v>81</v>
      </c>
      <c r="R1099" s="25">
        <f>Clean_Data[[#This Row],[Revenue_EUR]]/Clean_Data[[#This Row],[Units_Sold]]</f>
        <v>183.49073032528855</v>
      </c>
      <c r="S1099" s="19">
        <f>Clean_Data[[#This Row],[Gross_Profit_EUR]]/Clean_Data[[#This Row],[Revenue_EUR]]</f>
        <v>0.60703631188347806</v>
      </c>
      <c r="T1099" s="19">
        <f>Clean_Data[[#This Row],[Revenue_EUR]]/Clean_Data[[#This Row],[Revenue_Target_EUR]]</f>
        <v>1.0634741286725937</v>
      </c>
      <c r="U1099" s="19">
        <f>Clean_Data[[#This Row],[Revenue_EUR]]/Clean_Data[[#This Row],[Market_Revenue_EUR]]</f>
        <v>0.20201902683748305</v>
      </c>
      <c r="V1099" s="19">
        <f>Clean_Data[[#This Row],[Returns_Units]]/Clean_Data[[#This Row],[Units_Sold]]</f>
        <v>1.6998950682056663E-2</v>
      </c>
      <c r="W1099" s="21">
        <f>Clean_Data[[#This Row],[Revenue_EUR]]/Clean_Data[[#This Row],[Marketing_Spend_EUR]]</f>
        <v>38.003967162138139</v>
      </c>
    </row>
    <row r="1100" spans="1:23">
      <c r="A1100" s="17">
        <v>45323</v>
      </c>
      <c r="B1100">
        <v>2024</v>
      </c>
      <c r="C1100" s="16" t="s">
        <v>93</v>
      </c>
      <c r="D1100" s="16" t="s">
        <v>75</v>
      </c>
      <c r="E1100" s="16" t="s">
        <v>76</v>
      </c>
      <c r="F1100" s="16" t="s">
        <v>82</v>
      </c>
      <c r="G1100" s="16" t="s">
        <v>80</v>
      </c>
      <c r="H1100">
        <v>205801.14</v>
      </c>
      <c r="I1100">
        <v>191515.14</v>
      </c>
      <c r="J1100">
        <v>1430</v>
      </c>
      <c r="K1100">
        <v>1322</v>
      </c>
      <c r="L1100">
        <v>132054.44</v>
      </c>
      <c r="M1100">
        <v>12286.64</v>
      </c>
      <c r="N1100">
        <v>1378724.32</v>
      </c>
      <c r="O1100">
        <v>9820</v>
      </c>
      <c r="P1100">
        <v>8</v>
      </c>
      <c r="Q1100">
        <v>18</v>
      </c>
      <c r="R1100" s="25">
        <f>Clean_Data[[#This Row],[Revenue_EUR]]/Clean_Data[[#This Row],[Units_Sold]]</f>
        <v>143.91688111888112</v>
      </c>
      <c r="S1100" s="19">
        <f>Clean_Data[[#This Row],[Gross_Profit_EUR]]/Clean_Data[[#This Row],[Revenue_EUR]]</f>
        <v>0.64166039119122464</v>
      </c>
      <c r="T1100" s="19">
        <f>Clean_Data[[#This Row],[Revenue_EUR]]/Clean_Data[[#This Row],[Revenue_Target_EUR]]</f>
        <v>1.0745946247382845</v>
      </c>
      <c r="U1100" s="19">
        <f>Clean_Data[[#This Row],[Revenue_EUR]]/Clean_Data[[#This Row],[Market_Revenue_EUR]]</f>
        <v>0.1492692462261056</v>
      </c>
      <c r="V1100" s="19">
        <f>Clean_Data[[#This Row],[Returns_Units]]/Clean_Data[[#This Row],[Units_Sold]]</f>
        <v>1.2587412587412588E-2</v>
      </c>
      <c r="W1100" s="21">
        <f>Clean_Data[[#This Row],[Revenue_EUR]]/Clean_Data[[#This Row],[Marketing_Spend_EUR]]</f>
        <v>16.749993488862703</v>
      </c>
    </row>
    <row r="1101" spans="1:23">
      <c r="A1101" s="17">
        <v>45323</v>
      </c>
      <c r="B1101">
        <v>2024</v>
      </c>
      <c r="C1101" s="16" t="s">
        <v>93</v>
      </c>
      <c r="D1101" s="16" t="s">
        <v>75</v>
      </c>
      <c r="E1101" s="16" t="s">
        <v>76</v>
      </c>
      <c r="F1101" s="16" t="s">
        <v>82</v>
      </c>
      <c r="G1101" s="16" t="s">
        <v>81</v>
      </c>
      <c r="H1101">
        <v>345424.62</v>
      </c>
      <c r="I1101">
        <v>321962.39</v>
      </c>
      <c r="J1101">
        <v>2922</v>
      </c>
      <c r="K1101">
        <v>2720</v>
      </c>
      <c r="L1101">
        <v>200456.78</v>
      </c>
      <c r="M1101">
        <v>9419.58</v>
      </c>
      <c r="N1101">
        <v>1937889.6</v>
      </c>
      <c r="O1101">
        <v>16840</v>
      </c>
      <c r="P1101">
        <v>13</v>
      </c>
      <c r="Q1101">
        <v>28</v>
      </c>
      <c r="R1101" s="25">
        <f>Clean_Data[[#This Row],[Revenue_EUR]]/Clean_Data[[#This Row],[Units_Sold]]</f>
        <v>118.21513347022587</v>
      </c>
      <c r="S1101" s="19">
        <f>Clean_Data[[#This Row],[Gross_Profit_EUR]]/Clean_Data[[#This Row],[Revenue_EUR]]</f>
        <v>0.58031989729047107</v>
      </c>
      <c r="T1101" s="19">
        <f>Clean_Data[[#This Row],[Revenue_EUR]]/Clean_Data[[#This Row],[Revenue_Target_EUR]]</f>
        <v>1.0728725799308421</v>
      </c>
      <c r="U1101" s="19">
        <f>Clean_Data[[#This Row],[Revenue_EUR]]/Clean_Data[[#This Row],[Market_Revenue_EUR]]</f>
        <v>0.17824783207464448</v>
      </c>
      <c r="V1101" s="19">
        <f>Clean_Data[[#This Row],[Returns_Units]]/Clean_Data[[#This Row],[Units_Sold]]</f>
        <v>9.5824777549623538E-3</v>
      </c>
      <c r="W1101" s="21">
        <f>Clean_Data[[#This Row],[Revenue_EUR]]/Clean_Data[[#This Row],[Marketing_Spend_EUR]]</f>
        <v>36.670915263737875</v>
      </c>
    </row>
    <row r="1102" spans="1:23">
      <c r="A1102" s="17">
        <v>45323</v>
      </c>
      <c r="B1102">
        <v>2024</v>
      </c>
      <c r="C1102" s="16" t="s">
        <v>93</v>
      </c>
      <c r="D1102" s="16" t="s">
        <v>75</v>
      </c>
      <c r="E1102" s="16" t="s">
        <v>76</v>
      </c>
      <c r="F1102" s="16" t="s">
        <v>83</v>
      </c>
      <c r="G1102" s="16" t="s">
        <v>78</v>
      </c>
      <c r="H1102">
        <v>82760.600000000006</v>
      </c>
      <c r="I1102">
        <v>83607.740000000005</v>
      </c>
      <c r="J1102">
        <v>1118</v>
      </c>
      <c r="K1102">
        <v>1148</v>
      </c>
      <c r="L1102">
        <v>39895.730000000003</v>
      </c>
      <c r="M1102">
        <v>1581.62</v>
      </c>
      <c r="N1102">
        <v>684907.37</v>
      </c>
      <c r="O1102">
        <v>9547</v>
      </c>
      <c r="P1102">
        <v>5</v>
      </c>
      <c r="Q1102">
        <v>18</v>
      </c>
      <c r="R1102" s="25">
        <f>Clean_Data[[#This Row],[Revenue_EUR]]/Clean_Data[[#This Row],[Units_Sold]]</f>
        <v>74.025581395348837</v>
      </c>
      <c r="S1102" s="19">
        <f>Clean_Data[[#This Row],[Gross_Profit_EUR]]/Clean_Data[[#This Row],[Revenue_EUR]]</f>
        <v>0.48206187485349311</v>
      </c>
      <c r="T1102" s="19">
        <f>Clean_Data[[#This Row],[Revenue_EUR]]/Clean_Data[[#This Row],[Revenue_Target_EUR]]</f>
        <v>0.9898676844990667</v>
      </c>
      <c r="U1102" s="19">
        <f>Clean_Data[[#This Row],[Revenue_EUR]]/Clean_Data[[#This Row],[Market_Revenue_EUR]]</f>
        <v>0.12083473419186598</v>
      </c>
      <c r="V1102" s="19">
        <f>Clean_Data[[#This Row],[Returns_Units]]/Clean_Data[[#This Row],[Units_Sold]]</f>
        <v>1.6100178890876567E-2</v>
      </c>
      <c r="W1102" s="21">
        <f>Clean_Data[[#This Row],[Revenue_EUR]]/Clean_Data[[#This Row],[Marketing_Spend_EUR]]</f>
        <v>52.326475385996645</v>
      </c>
    </row>
    <row r="1103" spans="1:23">
      <c r="A1103" s="17">
        <v>45323</v>
      </c>
      <c r="B1103">
        <v>2024</v>
      </c>
      <c r="C1103" s="16" t="s">
        <v>93</v>
      </c>
      <c r="D1103" s="16" t="s">
        <v>75</v>
      </c>
      <c r="E1103" s="16" t="s">
        <v>76</v>
      </c>
      <c r="F1103" s="16" t="s">
        <v>83</v>
      </c>
      <c r="G1103" s="16" t="s">
        <v>79</v>
      </c>
      <c r="H1103">
        <v>79279</v>
      </c>
      <c r="I1103">
        <v>73645.97</v>
      </c>
      <c r="J1103">
        <v>432</v>
      </c>
      <c r="K1103">
        <v>397</v>
      </c>
      <c r="L1103">
        <v>43377.87</v>
      </c>
      <c r="M1103">
        <v>2026.33</v>
      </c>
      <c r="N1103">
        <v>569258.91</v>
      </c>
      <c r="O1103">
        <v>3298</v>
      </c>
      <c r="P1103">
        <v>3</v>
      </c>
      <c r="Q1103">
        <v>13</v>
      </c>
      <c r="R1103" s="25">
        <f>Clean_Data[[#This Row],[Revenue_EUR]]/Clean_Data[[#This Row],[Units_Sold]]</f>
        <v>183.5162037037037</v>
      </c>
      <c r="S1103" s="19">
        <f>Clean_Data[[#This Row],[Gross_Profit_EUR]]/Clean_Data[[#This Row],[Revenue_EUR]]</f>
        <v>0.54715460588554354</v>
      </c>
      <c r="T1103" s="19">
        <f>Clean_Data[[#This Row],[Revenue_EUR]]/Clean_Data[[#This Row],[Revenue_Target_EUR]]</f>
        <v>1.0764879598978736</v>
      </c>
      <c r="U1103" s="19">
        <f>Clean_Data[[#This Row],[Revenue_EUR]]/Clean_Data[[#This Row],[Market_Revenue_EUR]]</f>
        <v>0.13926703404607227</v>
      </c>
      <c r="V1103" s="19">
        <f>Clean_Data[[#This Row],[Returns_Units]]/Clean_Data[[#This Row],[Units_Sold]]</f>
        <v>3.0092592592592591E-2</v>
      </c>
      <c r="W1103" s="21">
        <f>Clean_Data[[#This Row],[Revenue_EUR]]/Clean_Data[[#This Row],[Marketing_Spend_EUR]]</f>
        <v>39.124426919603422</v>
      </c>
    </row>
    <row r="1104" spans="1:23">
      <c r="A1104" s="17">
        <v>45323</v>
      </c>
      <c r="B1104">
        <v>2024</v>
      </c>
      <c r="C1104" s="16" t="s">
        <v>93</v>
      </c>
      <c r="D1104" s="16" t="s">
        <v>75</v>
      </c>
      <c r="E1104" s="16" t="s">
        <v>76</v>
      </c>
      <c r="F1104" s="16" t="s">
        <v>83</v>
      </c>
      <c r="G1104" s="16" t="s">
        <v>80</v>
      </c>
      <c r="H1104">
        <v>20625.490000000002</v>
      </c>
      <c r="I1104">
        <v>18455.79</v>
      </c>
      <c r="J1104">
        <v>143</v>
      </c>
      <c r="K1104">
        <v>126</v>
      </c>
      <c r="L1104">
        <v>11915.01</v>
      </c>
      <c r="M1104">
        <v>1179.49</v>
      </c>
      <c r="N1104">
        <v>186113.32</v>
      </c>
      <c r="O1104">
        <v>1429</v>
      </c>
      <c r="P1104">
        <v>1</v>
      </c>
      <c r="Q1104">
        <v>2</v>
      </c>
      <c r="R1104" s="25">
        <f>Clean_Data[[#This Row],[Revenue_EUR]]/Clean_Data[[#This Row],[Units_Sold]]</f>
        <v>144.23419580419582</v>
      </c>
      <c r="S1104" s="19">
        <f>Clean_Data[[#This Row],[Gross_Profit_EUR]]/Clean_Data[[#This Row],[Revenue_EUR]]</f>
        <v>0.57768373018047081</v>
      </c>
      <c r="T1104" s="19">
        <f>Clean_Data[[#This Row],[Revenue_EUR]]/Clean_Data[[#This Row],[Revenue_Target_EUR]]</f>
        <v>1.1175620225414356</v>
      </c>
      <c r="U1104" s="19">
        <f>Clean_Data[[#This Row],[Revenue_EUR]]/Clean_Data[[#This Row],[Market_Revenue_EUR]]</f>
        <v>0.11082221304740575</v>
      </c>
      <c r="V1104" s="19">
        <f>Clean_Data[[#This Row],[Returns_Units]]/Clean_Data[[#This Row],[Units_Sold]]</f>
        <v>1.3986013986013986E-2</v>
      </c>
      <c r="W1104" s="21">
        <f>Clean_Data[[#This Row],[Revenue_EUR]]/Clean_Data[[#This Row],[Marketing_Spend_EUR]]</f>
        <v>17.486786662031896</v>
      </c>
    </row>
    <row r="1105" spans="1:23">
      <c r="A1105" s="17">
        <v>45323</v>
      </c>
      <c r="B1105">
        <v>2024</v>
      </c>
      <c r="C1105" s="16" t="s">
        <v>93</v>
      </c>
      <c r="D1105" s="16" t="s">
        <v>75</v>
      </c>
      <c r="E1105" s="16" t="s">
        <v>76</v>
      </c>
      <c r="F1105" s="16" t="s">
        <v>83</v>
      </c>
      <c r="G1105" s="16" t="s">
        <v>81</v>
      </c>
      <c r="H1105">
        <v>31556.28</v>
      </c>
      <c r="I1105">
        <v>29440.86</v>
      </c>
      <c r="J1105">
        <v>267</v>
      </c>
      <c r="K1105">
        <v>252</v>
      </c>
      <c r="L1105">
        <v>16512.36</v>
      </c>
      <c r="M1105">
        <v>882.71</v>
      </c>
      <c r="N1105">
        <v>255918.79</v>
      </c>
      <c r="O1105">
        <v>2296</v>
      </c>
      <c r="P1105">
        <v>1</v>
      </c>
      <c r="Q1105">
        <v>7</v>
      </c>
      <c r="R1105" s="25">
        <f>Clean_Data[[#This Row],[Revenue_EUR]]/Clean_Data[[#This Row],[Units_Sold]]</f>
        <v>118.18831460674157</v>
      </c>
      <c r="S1105" s="19">
        <f>Clean_Data[[#This Row],[Gross_Profit_EUR]]/Clean_Data[[#This Row],[Revenue_EUR]]</f>
        <v>0.52326700105335611</v>
      </c>
      <c r="T1105" s="19">
        <f>Clean_Data[[#This Row],[Revenue_EUR]]/Clean_Data[[#This Row],[Revenue_Target_EUR]]</f>
        <v>1.0718531999404908</v>
      </c>
      <c r="U1105" s="19">
        <f>Clean_Data[[#This Row],[Revenue_EUR]]/Clean_Data[[#This Row],[Market_Revenue_EUR]]</f>
        <v>0.12330583463605778</v>
      </c>
      <c r="V1105" s="19">
        <f>Clean_Data[[#This Row],[Returns_Units]]/Clean_Data[[#This Row],[Units_Sold]]</f>
        <v>2.6217228464419477E-2</v>
      </c>
      <c r="W1105" s="21">
        <f>Clean_Data[[#This Row],[Revenue_EUR]]/Clean_Data[[#This Row],[Marketing_Spend_EUR]]</f>
        <v>35.749317442874784</v>
      </c>
    </row>
    <row r="1106" spans="1:23">
      <c r="A1106" s="17">
        <v>45323</v>
      </c>
      <c r="B1106">
        <v>2024</v>
      </c>
      <c r="C1106" s="16" t="s">
        <v>93</v>
      </c>
      <c r="D1106" s="16" t="s">
        <v>84</v>
      </c>
      <c r="E1106" s="16" t="s">
        <v>85</v>
      </c>
      <c r="F1106" s="16" t="s">
        <v>77</v>
      </c>
      <c r="G1106" s="16" t="s">
        <v>78</v>
      </c>
      <c r="H1106">
        <v>561619.09</v>
      </c>
      <c r="I1106">
        <v>594796.24</v>
      </c>
      <c r="J1106">
        <v>7588</v>
      </c>
      <c r="K1106">
        <v>8026</v>
      </c>
      <c r="L1106">
        <v>318338.63</v>
      </c>
      <c r="M1106">
        <v>10904.31</v>
      </c>
      <c r="N1106">
        <v>4621712.95</v>
      </c>
      <c r="O1106">
        <v>69494</v>
      </c>
      <c r="P1106">
        <v>27</v>
      </c>
      <c r="Q1106">
        <v>68</v>
      </c>
      <c r="R1106" s="25">
        <f>Clean_Data[[#This Row],[Revenue_EUR]]/Clean_Data[[#This Row],[Units_Sold]]</f>
        <v>74.014113073273592</v>
      </c>
      <c r="S1106" s="19">
        <f>Clean_Data[[#This Row],[Gross_Profit_EUR]]/Clean_Data[[#This Row],[Revenue_EUR]]</f>
        <v>0.56682302234420134</v>
      </c>
      <c r="T1106" s="19">
        <f>Clean_Data[[#This Row],[Revenue_EUR]]/Clean_Data[[#This Row],[Revenue_Target_EUR]]</f>
        <v>0.94422098229807228</v>
      </c>
      <c r="U1106" s="19">
        <f>Clean_Data[[#This Row],[Revenue_EUR]]/Clean_Data[[#This Row],[Market_Revenue_EUR]]</f>
        <v>0.1215175187372898</v>
      </c>
      <c r="V1106" s="19">
        <f>Clean_Data[[#This Row],[Returns_Units]]/Clean_Data[[#This Row],[Units_Sold]]</f>
        <v>8.9615181866104371E-3</v>
      </c>
      <c r="W1106" s="21">
        <f>Clean_Data[[#This Row],[Revenue_EUR]]/Clean_Data[[#This Row],[Marketing_Spend_EUR]]</f>
        <v>51.504321685645401</v>
      </c>
    </row>
    <row r="1107" spans="1:23">
      <c r="A1107" s="17">
        <v>45323</v>
      </c>
      <c r="B1107">
        <v>2024</v>
      </c>
      <c r="C1107" s="16" t="s">
        <v>93</v>
      </c>
      <c r="D1107" s="16" t="s">
        <v>84</v>
      </c>
      <c r="E1107" s="16" t="s">
        <v>85</v>
      </c>
      <c r="F1107" s="16" t="s">
        <v>77</v>
      </c>
      <c r="G1107" s="16" t="s">
        <v>79</v>
      </c>
      <c r="H1107">
        <v>598988.81000000006</v>
      </c>
      <c r="I1107">
        <v>615321.18999999994</v>
      </c>
      <c r="J1107">
        <v>3264</v>
      </c>
      <c r="K1107">
        <v>3321</v>
      </c>
      <c r="L1107">
        <v>394132.07</v>
      </c>
      <c r="M1107">
        <v>14963.27</v>
      </c>
      <c r="N1107">
        <v>3775370.14</v>
      </c>
      <c r="O1107">
        <v>21845</v>
      </c>
      <c r="P1107">
        <v>28</v>
      </c>
      <c r="Q1107">
        <v>42</v>
      </c>
      <c r="R1107" s="25">
        <f>Clean_Data[[#This Row],[Revenue_EUR]]/Clean_Data[[#This Row],[Units_Sold]]</f>
        <v>183.5137285539216</v>
      </c>
      <c r="S1107" s="19">
        <f>Clean_Data[[#This Row],[Gross_Profit_EUR]]/Clean_Data[[#This Row],[Revenue_EUR]]</f>
        <v>0.65799571447753757</v>
      </c>
      <c r="T1107" s="19">
        <f>Clean_Data[[#This Row],[Revenue_EUR]]/Clean_Data[[#This Row],[Revenue_Target_EUR]]</f>
        <v>0.97345714682765938</v>
      </c>
      <c r="U1107" s="19">
        <f>Clean_Data[[#This Row],[Revenue_EUR]]/Clean_Data[[#This Row],[Market_Revenue_EUR]]</f>
        <v>0.15865697608129095</v>
      </c>
      <c r="V1107" s="19">
        <f>Clean_Data[[#This Row],[Returns_Units]]/Clean_Data[[#This Row],[Units_Sold]]</f>
        <v>1.2867647058823529E-2</v>
      </c>
      <c r="W1107" s="21">
        <f>Clean_Data[[#This Row],[Revenue_EUR]]/Clean_Data[[#This Row],[Marketing_Spend_EUR]]</f>
        <v>40.03060895111831</v>
      </c>
    </row>
    <row r="1108" spans="1:23">
      <c r="A1108" s="17">
        <v>45323</v>
      </c>
      <c r="B1108">
        <v>2024</v>
      </c>
      <c r="C1108" s="16" t="s">
        <v>93</v>
      </c>
      <c r="D1108" s="16" t="s">
        <v>84</v>
      </c>
      <c r="E1108" s="16" t="s">
        <v>85</v>
      </c>
      <c r="F1108" s="16" t="s">
        <v>77</v>
      </c>
      <c r="G1108" s="16" t="s">
        <v>80</v>
      </c>
      <c r="H1108">
        <v>131214.76</v>
      </c>
      <c r="I1108">
        <v>132881.14000000001</v>
      </c>
      <c r="J1108">
        <v>912</v>
      </c>
      <c r="K1108">
        <v>936</v>
      </c>
      <c r="L1108">
        <v>88896.27</v>
      </c>
      <c r="M1108">
        <v>7112.18</v>
      </c>
      <c r="N1108">
        <v>1209662.73</v>
      </c>
      <c r="O1108">
        <v>9238</v>
      </c>
      <c r="P1108">
        <v>5</v>
      </c>
      <c r="Q1108">
        <v>17</v>
      </c>
      <c r="R1108" s="25">
        <f>Clean_Data[[#This Row],[Revenue_EUR]]/Clean_Data[[#This Row],[Units_Sold]]</f>
        <v>143.87583333333333</v>
      </c>
      <c r="S1108" s="19">
        <f>Clean_Data[[#This Row],[Gross_Profit_EUR]]/Clean_Data[[#This Row],[Revenue_EUR]]</f>
        <v>0.67748681626975504</v>
      </c>
      <c r="T1108" s="19">
        <f>Clean_Data[[#This Row],[Revenue_EUR]]/Clean_Data[[#This Row],[Revenue_Target_EUR]]</f>
        <v>0.98745961992800479</v>
      </c>
      <c r="U1108" s="19">
        <f>Clean_Data[[#This Row],[Revenue_EUR]]/Clean_Data[[#This Row],[Market_Revenue_EUR]]</f>
        <v>0.10847218546610923</v>
      </c>
      <c r="V1108" s="19">
        <f>Clean_Data[[#This Row],[Returns_Units]]/Clean_Data[[#This Row],[Units_Sold]]</f>
        <v>1.8640350877192981E-2</v>
      </c>
      <c r="W1108" s="21">
        <f>Clean_Data[[#This Row],[Revenue_EUR]]/Clean_Data[[#This Row],[Marketing_Spend_EUR]]</f>
        <v>18.449302464223347</v>
      </c>
    </row>
    <row r="1109" spans="1:23">
      <c r="A1109" s="17">
        <v>45323</v>
      </c>
      <c r="B1109">
        <v>2024</v>
      </c>
      <c r="C1109" s="16" t="s">
        <v>93</v>
      </c>
      <c r="D1109" s="16" t="s">
        <v>84</v>
      </c>
      <c r="E1109" s="16" t="s">
        <v>85</v>
      </c>
      <c r="F1109" s="16" t="s">
        <v>77</v>
      </c>
      <c r="G1109" s="16" t="s">
        <v>81</v>
      </c>
      <c r="H1109">
        <v>218196.71</v>
      </c>
      <c r="I1109">
        <v>235228.25</v>
      </c>
      <c r="J1109">
        <v>1846</v>
      </c>
      <c r="K1109">
        <v>1985</v>
      </c>
      <c r="L1109">
        <v>136569.29999999999</v>
      </c>
      <c r="M1109">
        <v>6324.54</v>
      </c>
      <c r="N1109">
        <v>1657017.74</v>
      </c>
      <c r="O1109">
        <v>14749</v>
      </c>
      <c r="P1109">
        <v>12</v>
      </c>
      <c r="Q1109">
        <v>21</v>
      </c>
      <c r="R1109" s="25">
        <f>Clean_Data[[#This Row],[Revenue_EUR]]/Clean_Data[[#This Row],[Units_Sold]]</f>
        <v>118.19973456121343</v>
      </c>
      <c r="S1109" s="19">
        <f>Clean_Data[[#This Row],[Gross_Profit_EUR]]/Clean_Data[[#This Row],[Revenue_EUR]]</f>
        <v>0.62589990472358636</v>
      </c>
      <c r="T1109" s="19">
        <f>Clean_Data[[#This Row],[Revenue_EUR]]/Clean_Data[[#This Row],[Revenue_Target_EUR]]</f>
        <v>0.92759568631743849</v>
      </c>
      <c r="U1109" s="19">
        <f>Clean_Data[[#This Row],[Revenue_EUR]]/Clean_Data[[#This Row],[Market_Revenue_EUR]]</f>
        <v>0.13168037054328699</v>
      </c>
      <c r="V1109" s="19">
        <f>Clean_Data[[#This Row],[Returns_Units]]/Clean_Data[[#This Row],[Units_Sold]]</f>
        <v>1.1375947995666305E-2</v>
      </c>
      <c r="W1109" s="21">
        <f>Clean_Data[[#This Row],[Revenue_EUR]]/Clean_Data[[#This Row],[Marketing_Spend_EUR]]</f>
        <v>34.500012649141283</v>
      </c>
    </row>
    <row r="1110" spans="1:23">
      <c r="A1110" s="17">
        <v>45323</v>
      </c>
      <c r="B1110">
        <v>2024</v>
      </c>
      <c r="C1110" s="16" t="s">
        <v>93</v>
      </c>
      <c r="D1110" s="16" t="s">
        <v>84</v>
      </c>
      <c r="E1110" s="16" t="s">
        <v>85</v>
      </c>
      <c r="F1110" s="16" t="s">
        <v>82</v>
      </c>
      <c r="G1110" s="16" t="s">
        <v>78</v>
      </c>
      <c r="H1110">
        <v>526472.81000000006</v>
      </c>
      <c r="I1110">
        <v>560366.5</v>
      </c>
      <c r="J1110">
        <v>7113</v>
      </c>
      <c r="K1110">
        <v>7465</v>
      </c>
      <c r="L1110">
        <v>279639.17</v>
      </c>
      <c r="M1110">
        <v>8670.58</v>
      </c>
      <c r="N1110">
        <v>4200048.7</v>
      </c>
      <c r="O1110">
        <v>61685</v>
      </c>
      <c r="P1110">
        <v>29</v>
      </c>
      <c r="Q1110">
        <v>107</v>
      </c>
      <c r="R1110" s="25">
        <f>Clean_Data[[#This Row],[Revenue_EUR]]/Clean_Data[[#This Row],[Units_Sold]]</f>
        <v>74.015578518206112</v>
      </c>
      <c r="S1110" s="19">
        <f>Clean_Data[[#This Row],[Gross_Profit_EUR]]/Clean_Data[[#This Row],[Revenue_EUR]]</f>
        <v>0.53115595846250818</v>
      </c>
      <c r="T1110" s="19">
        <f>Clean_Data[[#This Row],[Revenue_EUR]]/Clean_Data[[#This Row],[Revenue_Target_EUR]]</f>
        <v>0.93951513875294124</v>
      </c>
      <c r="U1110" s="19">
        <f>Clean_Data[[#This Row],[Revenue_EUR]]/Clean_Data[[#This Row],[Market_Revenue_EUR]]</f>
        <v>0.1253492155936192</v>
      </c>
      <c r="V1110" s="19">
        <f>Clean_Data[[#This Row],[Returns_Units]]/Clean_Data[[#This Row],[Units_Sold]]</f>
        <v>1.5042879235203149E-2</v>
      </c>
      <c r="W1110" s="21">
        <f>Clean_Data[[#This Row],[Revenue_EUR]]/Clean_Data[[#This Row],[Marketing_Spend_EUR]]</f>
        <v>60.71944552728884</v>
      </c>
    </row>
    <row r="1111" spans="1:23">
      <c r="A1111" s="17">
        <v>45323</v>
      </c>
      <c r="B1111">
        <v>2024</v>
      </c>
      <c r="C1111" s="16" t="s">
        <v>93</v>
      </c>
      <c r="D1111" s="16" t="s">
        <v>84</v>
      </c>
      <c r="E1111" s="16" t="s">
        <v>85</v>
      </c>
      <c r="F1111" s="16" t="s">
        <v>82</v>
      </c>
      <c r="G1111" s="16" t="s">
        <v>79</v>
      </c>
      <c r="H1111">
        <v>502855.24</v>
      </c>
      <c r="I1111">
        <v>496852.5</v>
      </c>
      <c r="J1111">
        <v>2740</v>
      </c>
      <c r="K1111">
        <v>2695</v>
      </c>
      <c r="L1111">
        <v>303707.55</v>
      </c>
      <c r="M1111">
        <v>12498.41</v>
      </c>
      <c r="N1111">
        <v>3411197.6</v>
      </c>
      <c r="O1111">
        <v>20517</v>
      </c>
      <c r="P1111">
        <v>19</v>
      </c>
      <c r="Q1111">
        <v>35</v>
      </c>
      <c r="R1111" s="25">
        <f>Clean_Data[[#This Row],[Revenue_EUR]]/Clean_Data[[#This Row],[Units_Sold]]</f>
        <v>183.5238102189781</v>
      </c>
      <c r="S1111" s="19">
        <f>Clean_Data[[#This Row],[Gross_Profit_EUR]]/Clean_Data[[#This Row],[Revenue_EUR]]</f>
        <v>0.60396616330377706</v>
      </c>
      <c r="T1111" s="19">
        <f>Clean_Data[[#This Row],[Revenue_EUR]]/Clean_Data[[#This Row],[Revenue_Target_EUR]]</f>
        <v>1.0120815332518203</v>
      </c>
      <c r="U1111" s="19">
        <f>Clean_Data[[#This Row],[Revenue_EUR]]/Clean_Data[[#This Row],[Market_Revenue_EUR]]</f>
        <v>0.14741310793605153</v>
      </c>
      <c r="V1111" s="19">
        <f>Clean_Data[[#This Row],[Returns_Units]]/Clean_Data[[#This Row],[Units_Sold]]</f>
        <v>1.2773722627737226E-2</v>
      </c>
      <c r="W1111" s="21">
        <f>Clean_Data[[#This Row],[Revenue_EUR]]/Clean_Data[[#This Row],[Marketing_Spend_EUR]]</f>
        <v>40.233536905894432</v>
      </c>
    </row>
    <row r="1112" spans="1:23">
      <c r="A1112" s="17">
        <v>45323</v>
      </c>
      <c r="B1112">
        <v>2024</v>
      </c>
      <c r="C1112" s="16" t="s">
        <v>93</v>
      </c>
      <c r="D1112" s="16" t="s">
        <v>84</v>
      </c>
      <c r="E1112" s="16" t="s">
        <v>85</v>
      </c>
      <c r="F1112" s="16" t="s">
        <v>82</v>
      </c>
      <c r="G1112" s="16" t="s">
        <v>80</v>
      </c>
      <c r="H1112">
        <v>126298.16</v>
      </c>
      <c r="I1112">
        <v>125214.03</v>
      </c>
      <c r="J1112">
        <v>878</v>
      </c>
      <c r="K1112">
        <v>882</v>
      </c>
      <c r="L1112">
        <v>79981.11</v>
      </c>
      <c r="M1112">
        <v>7011.82</v>
      </c>
      <c r="N1112">
        <v>1133420.55</v>
      </c>
      <c r="O1112">
        <v>8716</v>
      </c>
      <c r="P1112">
        <v>6</v>
      </c>
      <c r="Q1112">
        <v>18</v>
      </c>
      <c r="R1112" s="25">
        <f>Clean_Data[[#This Row],[Revenue_EUR]]/Clean_Data[[#This Row],[Units_Sold]]</f>
        <v>143.84756264236901</v>
      </c>
      <c r="S1112" s="19">
        <f>Clean_Data[[#This Row],[Gross_Profit_EUR]]/Clean_Data[[#This Row],[Revenue_EUR]]</f>
        <v>0.63327217118602519</v>
      </c>
      <c r="T1112" s="19">
        <f>Clean_Data[[#This Row],[Revenue_EUR]]/Clean_Data[[#This Row],[Revenue_Target_EUR]]</f>
        <v>1.0086582150578494</v>
      </c>
      <c r="U1112" s="19">
        <f>Clean_Data[[#This Row],[Revenue_EUR]]/Clean_Data[[#This Row],[Market_Revenue_EUR]]</f>
        <v>0.11143097767196827</v>
      </c>
      <c r="V1112" s="19">
        <f>Clean_Data[[#This Row],[Returns_Units]]/Clean_Data[[#This Row],[Units_Sold]]</f>
        <v>2.0501138952164009E-2</v>
      </c>
      <c r="W1112" s="21">
        <f>Clean_Data[[#This Row],[Revenue_EUR]]/Clean_Data[[#This Row],[Marketing_Spend_EUR]]</f>
        <v>18.01217943415547</v>
      </c>
    </row>
    <row r="1113" spans="1:23">
      <c r="A1113" s="17">
        <v>45323</v>
      </c>
      <c r="B1113">
        <v>2024</v>
      </c>
      <c r="C1113" s="16" t="s">
        <v>93</v>
      </c>
      <c r="D1113" s="16" t="s">
        <v>84</v>
      </c>
      <c r="E1113" s="16" t="s">
        <v>85</v>
      </c>
      <c r="F1113" s="16" t="s">
        <v>82</v>
      </c>
      <c r="G1113" s="16" t="s">
        <v>81</v>
      </c>
      <c r="H1113">
        <v>215082.86</v>
      </c>
      <c r="I1113">
        <v>222070.78</v>
      </c>
      <c r="J1113">
        <v>1819</v>
      </c>
      <c r="K1113">
        <v>1864</v>
      </c>
      <c r="L1113">
        <v>126696.6</v>
      </c>
      <c r="M1113">
        <v>6714.57</v>
      </c>
      <c r="N1113">
        <v>1574922.59</v>
      </c>
      <c r="O1113">
        <v>14175</v>
      </c>
      <c r="P1113">
        <v>12</v>
      </c>
      <c r="Q1113">
        <v>39</v>
      </c>
      <c r="R1113" s="25">
        <f>Clean_Data[[#This Row],[Revenue_EUR]]/Clean_Data[[#This Row],[Units_Sold]]</f>
        <v>118.24236393622868</v>
      </c>
      <c r="S1113" s="19">
        <f>Clean_Data[[#This Row],[Gross_Profit_EUR]]/Clean_Data[[#This Row],[Revenue_EUR]]</f>
        <v>0.58905949083994891</v>
      </c>
      <c r="T1113" s="19">
        <f>Clean_Data[[#This Row],[Revenue_EUR]]/Clean_Data[[#This Row],[Revenue_Target_EUR]]</f>
        <v>0.96853291549658171</v>
      </c>
      <c r="U1113" s="19">
        <f>Clean_Data[[#This Row],[Revenue_EUR]]/Clean_Data[[#This Row],[Market_Revenue_EUR]]</f>
        <v>0.13656725820410004</v>
      </c>
      <c r="V1113" s="19">
        <f>Clean_Data[[#This Row],[Returns_Units]]/Clean_Data[[#This Row],[Units_Sold]]</f>
        <v>2.1440351841671246E-2</v>
      </c>
      <c r="W1113" s="21">
        <f>Clean_Data[[#This Row],[Revenue_EUR]]/Clean_Data[[#This Row],[Marketing_Spend_EUR]]</f>
        <v>32.032261187239094</v>
      </c>
    </row>
    <row r="1114" spans="1:23">
      <c r="A1114" s="17">
        <v>45323</v>
      </c>
      <c r="B1114">
        <v>2024</v>
      </c>
      <c r="C1114" s="16" t="s">
        <v>93</v>
      </c>
      <c r="D1114" s="16" t="s">
        <v>84</v>
      </c>
      <c r="E1114" s="16" t="s">
        <v>85</v>
      </c>
      <c r="F1114" s="16" t="s">
        <v>83</v>
      </c>
      <c r="G1114" s="16" t="s">
        <v>78</v>
      </c>
      <c r="H1114">
        <v>44549.23</v>
      </c>
      <c r="I1114">
        <v>46908.6</v>
      </c>
      <c r="J1114">
        <v>602</v>
      </c>
      <c r="K1114">
        <v>632</v>
      </c>
      <c r="L1114">
        <v>21202.46</v>
      </c>
      <c r="M1114">
        <v>873.51</v>
      </c>
      <c r="N1114">
        <v>542941.72</v>
      </c>
      <c r="O1114">
        <v>7762</v>
      </c>
      <c r="P1114">
        <v>2</v>
      </c>
      <c r="Q1114">
        <v>14</v>
      </c>
      <c r="R1114" s="25">
        <f>Clean_Data[[#This Row],[Revenue_EUR]]/Clean_Data[[#This Row],[Units_Sold]]</f>
        <v>74.002043189368777</v>
      </c>
      <c r="S1114" s="19">
        <f>Clean_Data[[#This Row],[Gross_Profit_EUR]]/Clean_Data[[#This Row],[Revenue_EUR]]</f>
        <v>0.47593325406522174</v>
      </c>
      <c r="T1114" s="19">
        <f>Clean_Data[[#This Row],[Revenue_EUR]]/Clean_Data[[#This Row],[Revenue_Target_EUR]]</f>
        <v>0.94970282634740766</v>
      </c>
      <c r="U1114" s="19">
        <f>Clean_Data[[#This Row],[Revenue_EUR]]/Clean_Data[[#This Row],[Market_Revenue_EUR]]</f>
        <v>8.205158741531228E-2</v>
      </c>
      <c r="V1114" s="19">
        <f>Clean_Data[[#This Row],[Returns_Units]]/Clean_Data[[#This Row],[Units_Sold]]</f>
        <v>2.3255813953488372E-2</v>
      </c>
      <c r="W1114" s="21">
        <f>Clean_Data[[#This Row],[Revenue_EUR]]/Clean_Data[[#This Row],[Marketing_Spend_EUR]]</f>
        <v>51.000251857448688</v>
      </c>
    </row>
    <row r="1115" spans="1:23">
      <c r="A1115" s="17">
        <v>45323</v>
      </c>
      <c r="B1115">
        <v>2024</v>
      </c>
      <c r="C1115" s="16" t="s">
        <v>93</v>
      </c>
      <c r="D1115" s="16" t="s">
        <v>84</v>
      </c>
      <c r="E1115" s="16" t="s">
        <v>85</v>
      </c>
      <c r="F1115" s="16" t="s">
        <v>83</v>
      </c>
      <c r="G1115" s="16" t="s">
        <v>79</v>
      </c>
      <c r="H1115">
        <v>44041.82</v>
      </c>
      <c r="I1115">
        <v>43589.52</v>
      </c>
      <c r="J1115">
        <v>240</v>
      </c>
      <c r="K1115">
        <v>242</v>
      </c>
      <c r="L1115">
        <v>24673.040000000001</v>
      </c>
      <c r="M1115">
        <v>1204.8699999999999</v>
      </c>
      <c r="N1115">
        <v>435048.82</v>
      </c>
      <c r="O1115">
        <v>2540</v>
      </c>
      <c r="P1115">
        <v>2</v>
      </c>
      <c r="Q1115">
        <v>7</v>
      </c>
      <c r="R1115" s="25">
        <f>Clean_Data[[#This Row],[Revenue_EUR]]/Clean_Data[[#This Row],[Units_Sold]]</f>
        <v>183.50758333333334</v>
      </c>
      <c r="S1115" s="19">
        <f>Clean_Data[[#This Row],[Gross_Profit_EUR]]/Clean_Data[[#This Row],[Revenue_EUR]]</f>
        <v>0.56021844692158496</v>
      </c>
      <c r="T1115" s="19">
        <f>Clean_Data[[#This Row],[Revenue_EUR]]/Clean_Data[[#This Row],[Revenue_Target_EUR]]</f>
        <v>1.0103763473422052</v>
      </c>
      <c r="U1115" s="19">
        <f>Clean_Data[[#This Row],[Revenue_EUR]]/Clean_Data[[#This Row],[Market_Revenue_EUR]]</f>
        <v>0.10123420171556838</v>
      </c>
      <c r="V1115" s="19">
        <f>Clean_Data[[#This Row],[Returns_Units]]/Clean_Data[[#This Row],[Units_Sold]]</f>
        <v>2.9166666666666667E-2</v>
      </c>
      <c r="W1115" s="21">
        <f>Clean_Data[[#This Row],[Revenue_EUR]]/Clean_Data[[#This Row],[Marketing_Spend_EUR]]</f>
        <v>36.553171711470952</v>
      </c>
    </row>
    <row r="1116" spans="1:23">
      <c r="A1116" s="17">
        <v>45323</v>
      </c>
      <c r="B1116">
        <v>2024</v>
      </c>
      <c r="C1116" s="16" t="s">
        <v>93</v>
      </c>
      <c r="D1116" s="16" t="s">
        <v>84</v>
      </c>
      <c r="E1116" s="16" t="s">
        <v>85</v>
      </c>
      <c r="F1116" s="16" t="s">
        <v>83</v>
      </c>
      <c r="G1116" s="16" t="s">
        <v>80</v>
      </c>
      <c r="H1116">
        <v>11614.19</v>
      </c>
      <c r="I1116">
        <v>11580.09</v>
      </c>
      <c r="J1116">
        <v>81</v>
      </c>
      <c r="K1116">
        <v>79</v>
      </c>
      <c r="L1116">
        <v>6793.67</v>
      </c>
      <c r="M1116">
        <v>645.49</v>
      </c>
      <c r="N1116">
        <v>146168.10999999999</v>
      </c>
      <c r="O1116">
        <v>1101</v>
      </c>
      <c r="P1116">
        <v>1</v>
      </c>
      <c r="Q1116">
        <v>2</v>
      </c>
      <c r="R1116" s="25">
        <f>Clean_Data[[#This Row],[Revenue_EUR]]/Clean_Data[[#This Row],[Units_Sold]]</f>
        <v>143.38506172839507</v>
      </c>
      <c r="S1116" s="19">
        <f>Clean_Data[[#This Row],[Gross_Profit_EUR]]/Clean_Data[[#This Row],[Revenue_EUR]]</f>
        <v>0.58494565699372925</v>
      </c>
      <c r="T1116" s="19">
        <f>Clean_Data[[#This Row],[Revenue_EUR]]/Clean_Data[[#This Row],[Revenue_Target_EUR]]</f>
        <v>1.0029447094107213</v>
      </c>
      <c r="U1116" s="19">
        <f>Clean_Data[[#This Row],[Revenue_EUR]]/Clean_Data[[#This Row],[Market_Revenue_EUR]]</f>
        <v>7.9457755867541849E-2</v>
      </c>
      <c r="V1116" s="19">
        <f>Clean_Data[[#This Row],[Returns_Units]]/Clean_Data[[#This Row],[Units_Sold]]</f>
        <v>2.4691358024691357E-2</v>
      </c>
      <c r="W1116" s="21">
        <f>Clean_Data[[#This Row],[Revenue_EUR]]/Clean_Data[[#This Row],[Marketing_Spend_EUR]]</f>
        <v>17.99282715456475</v>
      </c>
    </row>
    <row r="1117" spans="1:23">
      <c r="A1117" s="17">
        <v>45323</v>
      </c>
      <c r="B1117">
        <v>2024</v>
      </c>
      <c r="C1117" s="16" t="s">
        <v>93</v>
      </c>
      <c r="D1117" s="16" t="s">
        <v>84</v>
      </c>
      <c r="E1117" s="16" t="s">
        <v>85</v>
      </c>
      <c r="F1117" s="16" t="s">
        <v>83</v>
      </c>
      <c r="G1117" s="16" t="s">
        <v>81</v>
      </c>
      <c r="H1117">
        <v>18138.919999999998</v>
      </c>
      <c r="I1117">
        <v>19030.240000000002</v>
      </c>
      <c r="J1117">
        <v>153</v>
      </c>
      <c r="K1117">
        <v>158</v>
      </c>
      <c r="L1117">
        <v>9691.4599999999991</v>
      </c>
      <c r="M1117">
        <v>596.67999999999995</v>
      </c>
      <c r="N1117">
        <v>195848.27</v>
      </c>
      <c r="O1117">
        <v>1834</v>
      </c>
      <c r="P1117">
        <v>1</v>
      </c>
      <c r="Q1117">
        <v>2</v>
      </c>
      <c r="R1117" s="25">
        <f>Clean_Data[[#This Row],[Revenue_EUR]]/Clean_Data[[#This Row],[Units_Sold]]</f>
        <v>118.55503267973855</v>
      </c>
      <c r="S1117" s="19">
        <f>Clean_Data[[#This Row],[Gross_Profit_EUR]]/Clean_Data[[#This Row],[Revenue_EUR]]</f>
        <v>0.53429090596353035</v>
      </c>
      <c r="T1117" s="19">
        <f>Clean_Data[[#This Row],[Revenue_EUR]]/Clean_Data[[#This Row],[Revenue_Target_EUR]]</f>
        <v>0.95316296589007798</v>
      </c>
      <c r="U1117" s="19">
        <f>Clean_Data[[#This Row],[Revenue_EUR]]/Clean_Data[[#This Row],[Market_Revenue_EUR]]</f>
        <v>9.261720820919174E-2</v>
      </c>
      <c r="V1117" s="19">
        <f>Clean_Data[[#This Row],[Returns_Units]]/Clean_Data[[#This Row],[Units_Sold]]</f>
        <v>1.3071895424836602E-2</v>
      </c>
      <c r="W1117" s="21">
        <f>Clean_Data[[#This Row],[Revenue_EUR]]/Clean_Data[[#This Row],[Marketing_Spend_EUR]]</f>
        <v>30.399745257089226</v>
      </c>
    </row>
    <row r="1118" spans="1:23">
      <c r="A1118" s="17">
        <v>45323</v>
      </c>
      <c r="B1118">
        <v>2024</v>
      </c>
      <c r="C1118" s="16" t="s">
        <v>93</v>
      </c>
      <c r="D1118" s="16" t="s">
        <v>86</v>
      </c>
      <c r="E1118" s="16" t="s">
        <v>87</v>
      </c>
      <c r="F1118" s="16" t="s">
        <v>77</v>
      </c>
      <c r="G1118" s="16" t="s">
        <v>78</v>
      </c>
      <c r="H1118">
        <v>380669.81</v>
      </c>
      <c r="I1118">
        <v>408460.87</v>
      </c>
      <c r="J1118">
        <v>5143</v>
      </c>
      <c r="K1118">
        <v>5462</v>
      </c>
      <c r="L1118">
        <v>215371.36</v>
      </c>
      <c r="M1118">
        <v>7384.24</v>
      </c>
      <c r="N1118">
        <v>3569676.03</v>
      </c>
      <c r="O1118">
        <v>50661</v>
      </c>
      <c r="P1118">
        <v>22</v>
      </c>
      <c r="Q1118">
        <v>42</v>
      </c>
      <c r="R1118" s="25">
        <f>Clean_Data[[#This Row],[Revenue_EUR]]/Clean_Data[[#This Row],[Units_Sold]]</f>
        <v>74.017073692397432</v>
      </c>
      <c r="S1118" s="19">
        <f>Clean_Data[[#This Row],[Gross_Profit_EUR]]/Clean_Data[[#This Row],[Revenue_EUR]]</f>
        <v>0.56576947880369077</v>
      </c>
      <c r="T1118" s="19">
        <f>Clean_Data[[#This Row],[Revenue_EUR]]/Clean_Data[[#This Row],[Revenue_Target_EUR]]</f>
        <v>0.9319615120048097</v>
      </c>
      <c r="U1118" s="19">
        <f>Clean_Data[[#This Row],[Revenue_EUR]]/Clean_Data[[#This Row],[Market_Revenue_EUR]]</f>
        <v>0.10663987622428582</v>
      </c>
      <c r="V1118" s="19">
        <f>Clean_Data[[#This Row],[Returns_Units]]/Clean_Data[[#This Row],[Units_Sold]]</f>
        <v>8.1664398211160807E-3</v>
      </c>
      <c r="W1118" s="21">
        <f>Clean_Data[[#This Row],[Revenue_EUR]]/Clean_Data[[#This Row],[Marketing_Spend_EUR]]</f>
        <v>51.551657313413436</v>
      </c>
    </row>
    <row r="1119" spans="1:23">
      <c r="A1119" s="17">
        <v>45323</v>
      </c>
      <c r="B1119">
        <v>2024</v>
      </c>
      <c r="C1119" s="16" t="s">
        <v>93</v>
      </c>
      <c r="D1119" s="16" t="s">
        <v>86</v>
      </c>
      <c r="E1119" s="16" t="s">
        <v>87</v>
      </c>
      <c r="F1119" s="16" t="s">
        <v>77</v>
      </c>
      <c r="G1119" s="16" t="s">
        <v>79</v>
      </c>
      <c r="H1119">
        <v>370905.18</v>
      </c>
      <c r="I1119">
        <v>367271.59</v>
      </c>
      <c r="J1119">
        <v>2021</v>
      </c>
      <c r="K1119">
        <v>2026</v>
      </c>
      <c r="L1119">
        <v>240295.64</v>
      </c>
      <c r="M1119">
        <v>8680.2800000000007</v>
      </c>
      <c r="N1119">
        <v>2953577.31</v>
      </c>
      <c r="O1119">
        <v>17703</v>
      </c>
      <c r="P1119">
        <v>18</v>
      </c>
      <c r="Q1119">
        <v>23</v>
      </c>
      <c r="R1119" s="25">
        <f>Clean_Data[[#This Row],[Revenue_EUR]]/Clean_Data[[#This Row],[Units_Sold]]</f>
        <v>183.52557149925778</v>
      </c>
      <c r="S1119" s="19">
        <f>Clean_Data[[#This Row],[Gross_Profit_EUR]]/Clean_Data[[#This Row],[Revenue_EUR]]</f>
        <v>0.64786272329763639</v>
      </c>
      <c r="T1119" s="19">
        <f>Clean_Data[[#This Row],[Revenue_EUR]]/Clean_Data[[#This Row],[Revenue_Target_EUR]]</f>
        <v>1.0098934687542807</v>
      </c>
      <c r="U1119" s="19">
        <f>Clean_Data[[#This Row],[Revenue_EUR]]/Clean_Data[[#This Row],[Market_Revenue_EUR]]</f>
        <v>0.12557828730069706</v>
      </c>
      <c r="V1119" s="19">
        <f>Clean_Data[[#This Row],[Returns_Units]]/Clean_Data[[#This Row],[Units_Sold]]</f>
        <v>1.1380504700643246E-2</v>
      </c>
      <c r="W1119" s="21">
        <f>Clean_Data[[#This Row],[Revenue_EUR]]/Clean_Data[[#This Row],[Marketing_Spend_EUR]]</f>
        <v>42.729633145474565</v>
      </c>
    </row>
    <row r="1120" spans="1:23">
      <c r="A1120" s="17">
        <v>45323</v>
      </c>
      <c r="B1120">
        <v>2024</v>
      </c>
      <c r="C1120" s="16" t="s">
        <v>93</v>
      </c>
      <c r="D1120" s="16" t="s">
        <v>86</v>
      </c>
      <c r="E1120" s="16" t="s">
        <v>87</v>
      </c>
      <c r="F1120" s="16" t="s">
        <v>77</v>
      </c>
      <c r="G1120" s="16" t="s">
        <v>80</v>
      </c>
      <c r="H1120">
        <v>93409.14</v>
      </c>
      <c r="I1120">
        <v>91512.74</v>
      </c>
      <c r="J1120">
        <v>649</v>
      </c>
      <c r="K1120">
        <v>629</v>
      </c>
      <c r="L1120">
        <v>63389.68</v>
      </c>
      <c r="M1120">
        <v>4702.67</v>
      </c>
      <c r="N1120">
        <v>943799.39</v>
      </c>
      <c r="O1120">
        <v>7162</v>
      </c>
      <c r="P1120">
        <v>4</v>
      </c>
      <c r="Q1120">
        <v>12</v>
      </c>
      <c r="R1120" s="25">
        <f>Clean_Data[[#This Row],[Revenue_EUR]]/Clean_Data[[#This Row],[Units_Sold]]</f>
        <v>143.92779661016948</v>
      </c>
      <c r="S1120" s="19">
        <f>Clean_Data[[#This Row],[Gross_Profit_EUR]]/Clean_Data[[#This Row],[Revenue_EUR]]</f>
        <v>0.67862395478643744</v>
      </c>
      <c r="T1120" s="19">
        <f>Clean_Data[[#This Row],[Revenue_EUR]]/Clean_Data[[#This Row],[Revenue_Target_EUR]]</f>
        <v>1.0207227977219346</v>
      </c>
      <c r="U1120" s="19">
        <f>Clean_Data[[#This Row],[Revenue_EUR]]/Clean_Data[[#This Row],[Market_Revenue_EUR]]</f>
        <v>9.8971392638853045E-2</v>
      </c>
      <c r="V1120" s="19">
        <f>Clean_Data[[#This Row],[Returns_Units]]/Clean_Data[[#This Row],[Units_Sold]]</f>
        <v>1.8489984591679508E-2</v>
      </c>
      <c r="W1120" s="21">
        <f>Clean_Data[[#This Row],[Revenue_EUR]]/Clean_Data[[#This Row],[Marketing_Spend_EUR]]</f>
        <v>19.86300123121546</v>
      </c>
    </row>
    <row r="1121" spans="1:23">
      <c r="A1121" s="17">
        <v>45323</v>
      </c>
      <c r="B1121">
        <v>2024</v>
      </c>
      <c r="C1121" s="16" t="s">
        <v>93</v>
      </c>
      <c r="D1121" s="16" t="s">
        <v>86</v>
      </c>
      <c r="E1121" s="16" t="s">
        <v>87</v>
      </c>
      <c r="F1121" s="16" t="s">
        <v>77</v>
      </c>
      <c r="G1121" s="16" t="s">
        <v>81</v>
      </c>
      <c r="H1121">
        <v>157960.97</v>
      </c>
      <c r="I1121">
        <v>151951.45000000001</v>
      </c>
      <c r="J1121">
        <v>1336</v>
      </c>
      <c r="K1121">
        <v>1277</v>
      </c>
      <c r="L1121">
        <v>99197.89</v>
      </c>
      <c r="M1121">
        <v>5157.2</v>
      </c>
      <c r="N1121">
        <v>1372698.09</v>
      </c>
      <c r="O1121">
        <v>12805</v>
      </c>
      <c r="P1121">
        <v>8</v>
      </c>
      <c r="Q1121">
        <v>21</v>
      </c>
      <c r="R1121" s="25">
        <f>Clean_Data[[#This Row],[Revenue_EUR]]/Clean_Data[[#This Row],[Units_Sold]]</f>
        <v>118.23425898203593</v>
      </c>
      <c r="S1121" s="19">
        <f>Clean_Data[[#This Row],[Gross_Profit_EUR]]/Clean_Data[[#This Row],[Revenue_EUR]]</f>
        <v>0.62798987623335056</v>
      </c>
      <c r="T1121" s="19">
        <f>Clean_Data[[#This Row],[Revenue_EUR]]/Clean_Data[[#This Row],[Revenue_Target_EUR]]</f>
        <v>1.0395489480357047</v>
      </c>
      <c r="U1121" s="19">
        <f>Clean_Data[[#This Row],[Revenue_EUR]]/Clean_Data[[#This Row],[Market_Revenue_EUR]]</f>
        <v>0.11507335163553699</v>
      </c>
      <c r="V1121" s="19">
        <f>Clean_Data[[#This Row],[Returns_Units]]/Clean_Data[[#This Row],[Units_Sold]]</f>
        <v>1.5718562874251496E-2</v>
      </c>
      <c r="W1121" s="21">
        <f>Clean_Data[[#This Row],[Revenue_EUR]]/Clean_Data[[#This Row],[Marketing_Spend_EUR]]</f>
        <v>30.62921158768324</v>
      </c>
    </row>
    <row r="1122" spans="1:23">
      <c r="A1122" s="17">
        <v>45323</v>
      </c>
      <c r="B1122">
        <v>2024</v>
      </c>
      <c r="C1122" s="16" t="s">
        <v>93</v>
      </c>
      <c r="D1122" s="16" t="s">
        <v>86</v>
      </c>
      <c r="E1122" s="16" t="s">
        <v>87</v>
      </c>
      <c r="F1122" s="16" t="s">
        <v>82</v>
      </c>
      <c r="G1122" s="16" t="s">
        <v>78</v>
      </c>
      <c r="H1122">
        <v>340400.05</v>
      </c>
      <c r="I1122">
        <v>352966.35</v>
      </c>
      <c r="J1122">
        <v>4599</v>
      </c>
      <c r="K1122">
        <v>4820</v>
      </c>
      <c r="L1122">
        <v>175915.86</v>
      </c>
      <c r="M1122">
        <v>6617.9</v>
      </c>
      <c r="N1122">
        <v>3240565.39</v>
      </c>
      <c r="O1122">
        <v>48989</v>
      </c>
      <c r="P1122">
        <v>14</v>
      </c>
      <c r="Q1122">
        <v>50</v>
      </c>
      <c r="R1122" s="25">
        <f>Clean_Data[[#This Row],[Revenue_EUR]]/Clean_Data[[#This Row],[Units_Sold]]</f>
        <v>74.016101326375292</v>
      </c>
      <c r="S1122" s="19">
        <f>Clean_Data[[#This Row],[Gross_Profit_EUR]]/Clean_Data[[#This Row],[Revenue_EUR]]</f>
        <v>0.51679152221041091</v>
      </c>
      <c r="T1122" s="19">
        <f>Clean_Data[[#This Row],[Revenue_EUR]]/Clean_Data[[#This Row],[Revenue_Target_EUR]]</f>
        <v>0.96439802264436825</v>
      </c>
      <c r="U1122" s="19">
        <f>Clean_Data[[#This Row],[Revenue_EUR]]/Clean_Data[[#This Row],[Market_Revenue_EUR]]</f>
        <v>0.10504341342730936</v>
      </c>
      <c r="V1122" s="19">
        <f>Clean_Data[[#This Row],[Returns_Units]]/Clean_Data[[#This Row],[Units_Sold]]</f>
        <v>1.0871928680147858E-2</v>
      </c>
      <c r="W1122" s="21">
        <f>Clean_Data[[#This Row],[Revenue_EUR]]/Clean_Data[[#This Row],[Marketing_Spend_EUR]]</f>
        <v>51.436263769473705</v>
      </c>
    </row>
    <row r="1123" spans="1:23">
      <c r="A1123" s="17">
        <v>45323</v>
      </c>
      <c r="B1123">
        <v>2024</v>
      </c>
      <c r="C1123" s="16" t="s">
        <v>93</v>
      </c>
      <c r="D1123" s="16" t="s">
        <v>86</v>
      </c>
      <c r="E1123" s="16" t="s">
        <v>87</v>
      </c>
      <c r="F1123" s="16" t="s">
        <v>82</v>
      </c>
      <c r="G1123" s="16" t="s">
        <v>79</v>
      </c>
      <c r="H1123">
        <v>328236.51</v>
      </c>
      <c r="I1123">
        <v>312742.3</v>
      </c>
      <c r="J1123">
        <v>1789</v>
      </c>
      <c r="K1123">
        <v>1708</v>
      </c>
      <c r="L1123">
        <v>202041.03</v>
      </c>
      <c r="M1123">
        <v>7731.23</v>
      </c>
      <c r="N1123">
        <v>2692102.66</v>
      </c>
      <c r="O1123">
        <v>15446</v>
      </c>
      <c r="P1123">
        <v>13</v>
      </c>
      <c r="Q1123">
        <v>39</v>
      </c>
      <c r="R1123" s="25">
        <f>Clean_Data[[#This Row],[Revenue_EUR]]/Clean_Data[[#This Row],[Units_Sold]]</f>
        <v>183.4748518725545</v>
      </c>
      <c r="S1123" s="19">
        <f>Clean_Data[[#This Row],[Gross_Profit_EUR]]/Clean_Data[[#This Row],[Revenue_EUR]]</f>
        <v>0.61553490804542121</v>
      </c>
      <c r="T1123" s="19">
        <f>Clean_Data[[#This Row],[Revenue_EUR]]/Clean_Data[[#This Row],[Revenue_Target_EUR]]</f>
        <v>1.049543058294321</v>
      </c>
      <c r="U1123" s="19">
        <f>Clean_Data[[#This Row],[Revenue_EUR]]/Clean_Data[[#This Row],[Market_Revenue_EUR]]</f>
        <v>0.12192570323451186</v>
      </c>
      <c r="V1123" s="19">
        <f>Clean_Data[[#This Row],[Returns_Units]]/Clean_Data[[#This Row],[Units_Sold]]</f>
        <v>2.1799888205701508E-2</v>
      </c>
      <c r="W1123" s="21">
        <f>Clean_Data[[#This Row],[Revenue_EUR]]/Clean_Data[[#This Row],[Marketing_Spend_EUR]]</f>
        <v>42.455923572316436</v>
      </c>
    </row>
    <row r="1124" spans="1:23">
      <c r="A1124" s="17">
        <v>45323</v>
      </c>
      <c r="B1124">
        <v>2024</v>
      </c>
      <c r="C1124" s="16" t="s">
        <v>93</v>
      </c>
      <c r="D1124" s="16" t="s">
        <v>86</v>
      </c>
      <c r="E1124" s="16" t="s">
        <v>87</v>
      </c>
      <c r="F1124" s="16" t="s">
        <v>82</v>
      </c>
      <c r="G1124" s="16" t="s">
        <v>80</v>
      </c>
      <c r="H1124">
        <v>80102.02</v>
      </c>
      <c r="I1124">
        <v>77442.3</v>
      </c>
      <c r="J1124">
        <v>557</v>
      </c>
      <c r="K1124">
        <v>528</v>
      </c>
      <c r="L1124">
        <v>50687.839999999997</v>
      </c>
      <c r="M1124">
        <v>4404.6499999999996</v>
      </c>
      <c r="N1124">
        <v>852369.7</v>
      </c>
      <c r="O1124">
        <v>6666</v>
      </c>
      <c r="P1124">
        <v>4</v>
      </c>
      <c r="Q1124">
        <v>11</v>
      </c>
      <c r="R1124" s="25">
        <f>Clean_Data[[#This Row],[Revenue_EUR]]/Clean_Data[[#This Row],[Units_Sold]]</f>
        <v>143.80973070017953</v>
      </c>
      <c r="S1124" s="19">
        <f>Clean_Data[[#This Row],[Gross_Profit_EUR]]/Clean_Data[[#This Row],[Revenue_EUR]]</f>
        <v>0.63279103323486718</v>
      </c>
      <c r="T1124" s="19">
        <f>Clean_Data[[#This Row],[Revenue_EUR]]/Clean_Data[[#This Row],[Revenue_Target_EUR]]</f>
        <v>1.034344537804275</v>
      </c>
      <c r="U1124" s="19">
        <f>Clean_Data[[#This Row],[Revenue_EUR]]/Clean_Data[[#This Row],[Market_Revenue_EUR]]</f>
        <v>9.3975677455451559E-2</v>
      </c>
      <c r="V1124" s="19">
        <f>Clean_Data[[#This Row],[Returns_Units]]/Clean_Data[[#This Row],[Units_Sold]]</f>
        <v>1.9748653500897665E-2</v>
      </c>
      <c r="W1124" s="21">
        <f>Clean_Data[[#This Row],[Revenue_EUR]]/Clean_Data[[#This Row],[Marketing_Spend_EUR]]</f>
        <v>18.185785476712113</v>
      </c>
    </row>
    <row r="1125" spans="1:23">
      <c r="A1125" s="17">
        <v>45323</v>
      </c>
      <c r="B1125">
        <v>2024</v>
      </c>
      <c r="C1125" s="16" t="s">
        <v>93</v>
      </c>
      <c r="D1125" s="16" t="s">
        <v>86</v>
      </c>
      <c r="E1125" s="16" t="s">
        <v>87</v>
      </c>
      <c r="F1125" s="16" t="s">
        <v>82</v>
      </c>
      <c r="G1125" s="16" t="s">
        <v>81</v>
      </c>
      <c r="H1125">
        <v>134952.6</v>
      </c>
      <c r="I1125">
        <v>134219.09</v>
      </c>
      <c r="J1125">
        <v>1142</v>
      </c>
      <c r="K1125">
        <v>1144</v>
      </c>
      <c r="L1125">
        <v>78531.48</v>
      </c>
      <c r="M1125">
        <v>4342.32</v>
      </c>
      <c r="N1125">
        <v>1174589.21</v>
      </c>
      <c r="O1125">
        <v>10763</v>
      </c>
      <c r="P1125">
        <v>5</v>
      </c>
      <c r="Q1125">
        <v>12</v>
      </c>
      <c r="R1125" s="25">
        <f>Clean_Data[[#This Row],[Revenue_EUR]]/Clean_Data[[#This Row],[Units_Sold]]</f>
        <v>118.17215411558669</v>
      </c>
      <c r="S1125" s="19">
        <f>Clean_Data[[#This Row],[Gross_Profit_EUR]]/Clean_Data[[#This Row],[Revenue_EUR]]</f>
        <v>0.58191898488802729</v>
      </c>
      <c r="T1125" s="19">
        <f>Clean_Data[[#This Row],[Revenue_EUR]]/Clean_Data[[#This Row],[Revenue_Target_EUR]]</f>
        <v>1.0054650199163175</v>
      </c>
      <c r="U1125" s="19">
        <f>Clean_Data[[#This Row],[Revenue_EUR]]/Clean_Data[[#This Row],[Market_Revenue_EUR]]</f>
        <v>0.1148934443216961</v>
      </c>
      <c r="V1125" s="19">
        <f>Clean_Data[[#This Row],[Returns_Units]]/Clean_Data[[#This Row],[Units_Sold]]</f>
        <v>1.0507880910683012E-2</v>
      </c>
      <c r="W1125" s="21">
        <f>Clean_Data[[#This Row],[Revenue_EUR]]/Clean_Data[[#This Row],[Marketing_Spend_EUR]]</f>
        <v>31.07845575636987</v>
      </c>
    </row>
    <row r="1126" spans="1:23">
      <c r="A1126" s="17">
        <v>45323</v>
      </c>
      <c r="B1126">
        <v>2024</v>
      </c>
      <c r="C1126" s="16" t="s">
        <v>93</v>
      </c>
      <c r="D1126" s="16" t="s">
        <v>86</v>
      </c>
      <c r="E1126" s="16" t="s">
        <v>87</v>
      </c>
      <c r="F1126" s="16" t="s">
        <v>83</v>
      </c>
      <c r="G1126" s="16" t="s">
        <v>78</v>
      </c>
      <c r="H1126">
        <v>29774.720000000001</v>
      </c>
      <c r="I1126">
        <v>29634.26</v>
      </c>
      <c r="J1126">
        <v>402</v>
      </c>
      <c r="K1126">
        <v>407</v>
      </c>
      <c r="L1126">
        <v>14166.58</v>
      </c>
      <c r="M1126">
        <v>519.63</v>
      </c>
      <c r="N1126">
        <v>403274.96</v>
      </c>
      <c r="O1126">
        <v>5613</v>
      </c>
      <c r="P1126">
        <v>2</v>
      </c>
      <c r="Q1126">
        <v>13</v>
      </c>
      <c r="R1126" s="25">
        <f>Clean_Data[[#This Row],[Revenue_EUR]]/Clean_Data[[#This Row],[Units_Sold]]</f>
        <v>74.066467661691547</v>
      </c>
      <c r="S1126" s="19">
        <f>Clean_Data[[#This Row],[Gross_Profit_EUR]]/Clean_Data[[#This Row],[Revenue_EUR]]</f>
        <v>0.47579221567826663</v>
      </c>
      <c r="T1126" s="19">
        <f>Clean_Data[[#This Row],[Revenue_EUR]]/Clean_Data[[#This Row],[Revenue_Target_EUR]]</f>
        <v>1.0047397842902102</v>
      </c>
      <c r="U1126" s="19">
        <f>Clean_Data[[#This Row],[Revenue_EUR]]/Clean_Data[[#This Row],[Market_Revenue_EUR]]</f>
        <v>7.3832305382907984E-2</v>
      </c>
      <c r="V1126" s="19">
        <f>Clean_Data[[#This Row],[Returns_Units]]/Clean_Data[[#This Row],[Units_Sold]]</f>
        <v>3.2338308457711441E-2</v>
      </c>
      <c r="W1126" s="21">
        <f>Clean_Data[[#This Row],[Revenue_EUR]]/Clean_Data[[#This Row],[Marketing_Spend_EUR]]</f>
        <v>57.299847968746995</v>
      </c>
    </row>
    <row r="1127" spans="1:23">
      <c r="A1127" s="17">
        <v>45323</v>
      </c>
      <c r="B1127">
        <v>2024</v>
      </c>
      <c r="C1127" s="16" t="s">
        <v>93</v>
      </c>
      <c r="D1127" s="16" t="s">
        <v>86</v>
      </c>
      <c r="E1127" s="16" t="s">
        <v>87</v>
      </c>
      <c r="F1127" s="16" t="s">
        <v>83</v>
      </c>
      <c r="G1127" s="16" t="s">
        <v>79</v>
      </c>
      <c r="H1127">
        <v>31957.1</v>
      </c>
      <c r="I1127">
        <v>30494.95</v>
      </c>
      <c r="J1127">
        <v>174</v>
      </c>
      <c r="K1127">
        <v>164</v>
      </c>
      <c r="L1127">
        <v>17853.75</v>
      </c>
      <c r="M1127">
        <v>773.51</v>
      </c>
      <c r="N1127">
        <v>348457.43</v>
      </c>
      <c r="O1127">
        <v>1991</v>
      </c>
      <c r="P1127">
        <v>1</v>
      </c>
      <c r="Q1127">
        <v>5</v>
      </c>
      <c r="R1127" s="25">
        <f>Clean_Data[[#This Row],[Revenue_EUR]]/Clean_Data[[#This Row],[Units_Sold]]</f>
        <v>183.66149425287355</v>
      </c>
      <c r="S1127" s="19">
        <f>Clean_Data[[#This Row],[Gross_Profit_EUR]]/Clean_Data[[#This Row],[Revenue_EUR]]</f>
        <v>0.55867866608672256</v>
      </c>
      <c r="T1127" s="19">
        <f>Clean_Data[[#This Row],[Revenue_EUR]]/Clean_Data[[#This Row],[Revenue_Target_EUR]]</f>
        <v>1.0479472830747385</v>
      </c>
      <c r="U1127" s="19">
        <f>Clean_Data[[#This Row],[Revenue_EUR]]/Clean_Data[[#This Row],[Market_Revenue_EUR]]</f>
        <v>9.1710198287348901E-2</v>
      </c>
      <c r="V1127" s="19">
        <f>Clean_Data[[#This Row],[Returns_Units]]/Clean_Data[[#This Row],[Units_Sold]]</f>
        <v>2.8735632183908046E-2</v>
      </c>
      <c r="W1127" s="21">
        <f>Clean_Data[[#This Row],[Revenue_EUR]]/Clean_Data[[#This Row],[Marketing_Spend_EUR]]</f>
        <v>41.31439800390428</v>
      </c>
    </row>
    <row r="1128" spans="1:23">
      <c r="A1128" s="17">
        <v>45323</v>
      </c>
      <c r="B1128">
        <v>2024</v>
      </c>
      <c r="C1128" s="16" t="s">
        <v>93</v>
      </c>
      <c r="D1128" s="16" t="s">
        <v>86</v>
      </c>
      <c r="E1128" s="16" t="s">
        <v>87</v>
      </c>
      <c r="F1128" s="16" t="s">
        <v>83</v>
      </c>
      <c r="G1128" s="16" t="s">
        <v>80</v>
      </c>
      <c r="H1128">
        <v>6907.63</v>
      </c>
      <c r="I1128">
        <v>6817.84</v>
      </c>
      <c r="J1128">
        <v>48</v>
      </c>
      <c r="K1128">
        <v>47</v>
      </c>
      <c r="L1128">
        <v>3998.48</v>
      </c>
      <c r="M1128">
        <v>396.73</v>
      </c>
      <c r="N1128">
        <v>106518.16</v>
      </c>
      <c r="O1128">
        <v>790</v>
      </c>
      <c r="P1128">
        <v>0</v>
      </c>
      <c r="Q1128">
        <v>1</v>
      </c>
      <c r="R1128" s="25">
        <f>Clean_Data[[#This Row],[Revenue_EUR]]/Clean_Data[[#This Row],[Units_Sold]]</f>
        <v>143.90895833333335</v>
      </c>
      <c r="S1128" s="19">
        <f>Clean_Data[[#This Row],[Gross_Profit_EUR]]/Clean_Data[[#This Row],[Revenue_EUR]]</f>
        <v>0.57884976468050542</v>
      </c>
      <c r="T1128" s="19">
        <f>Clean_Data[[#This Row],[Revenue_EUR]]/Clean_Data[[#This Row],[Revenue_Target_EUR]]</f>
        <v>1.0131698602489938</v>
      </c>
      <c r="U1128" s="19">
        <f>Clean_Data[[#This Row],[Revenue_EUR]]/Clean_Data[[#This Row],[Market_Revenue_EUR]]</f>
        <v>6.4849317712585341E-2</v>
      </c>
      <c r="V1128" s="19">
        <f>Clean_Data[[#This Row],[Returns_Units]]/Clean_Data[[#This Row],[Units_Sold]]</f>
        <v>2.0833333333333332E-2</v>
      </c>
      <c r="W1128" s="21">
        <f>Clean_Data[[#This Row],[Revenue_EUR]]/Clean_Data[[#This Row],[Marketing_Spend_EUR]]</f>
        <v>17.411413303758223</v>
      </c>
    </row>
    <row r="1129" spans="1:23">
      <c r="A1129" s="17">
        <v>45323</v>
      </c>
      <c r="B1129">
        <v>2024</v>
      </c>
      <c r="C1129" s="16" t="s">
        <v>93</v>
      </c>
      <c r="D1129" s="16" t="s">
        <v>86</v>
      </c>
      <c r="E1129" s="16" t="s">
        <v>87</v>
      </c>
      <c r="F1129" s="16" t="s">
        <v>83</v>
      </c>
      <c r="G1129" s="16" t="s">
        <v>81</v>
      </c>
      <c r="H1129">
        <v>12899.29</v>
      </c>
      <c r="I1129">
        <v>13354.37</v>
      </c>
      <c r="J1129">
        <v>109</v>
      </c>
      <c r="K1129">
        <v>112</v>
      </c>
      <c r="L1129">
        <v>6741.88</v>
      </c>
      <c r="M1129">
        <v>377.79</v>
      </c>
      <c r="N1129">
        <v>157628.91</v>
      </c>
      <c r="O1129">
        <v>1389</v>
      </c>
      <c r="P1129">
        <v>1</v>
      </c>
      <c r="Q1129">
        <v>1</v>
      </c>
      <c r="R1129" s="25">
        <f>Clean_Data[[#This Row],[Revenue_EUR]]/Clean_Data[[#This Row],[Units_Sold]]</f>
        <v>118.34211009174312</v>
      </c>
      <c r="S1129" s="19">
        <f>Clean_Data[[#This Row],[Gross_Profit_EUR]]/Clean_Data[[#This Row],[Revenue_EUR]]</f>
        <v>0.52265512287885607</v>
      </c>
      <c r="T1129" s="19">
        <f>Clean_Data[[#This Row],[Revenue_EUR]]/Clean_Data[[#This Row],[Revenue_Target_EUR]]</f>
        <v>0.96592276535695809</v>
      </c>
      <c r="U1129" s="19">
        <f>Clean_Data[[#This Row],[Revenue_EUR]]/Clean_Data[[#This Row],[Market_Revenue_EUR]]</f>
        <v>8.1833275380766138E-2</v>
      </c>
      <c r="V1129" s="19">
        <f>Clean_Data[[#This Row],[Returns_Units]]/Clean_Data[[#This Row],[Units_Sold]]</f>
        <v>9.1743119266055051E-3</v>
      </c>
      <c r="W1129" s="21">
        <f>Clean_Data[[#This Row],[Revenue_EUR]]/Clean_Data[[#This Row],[Marketing_Spend_EUR]]</f>
        <v>34.144074750522776</v>
      </c>
    </row>
    <row r="1130" spans="1:23">
      <c r="A1130" s="17">
        <v>45323</v>
      </c>
      <c r="B1130">
        <v>2024</v>
      </c>
      <c r="C1130" s="16" t="s">
        <v>93</v>
      </c>
      <c r="D1130" s="16" t="s">
        <v>88</v>
      </c>
      <c r="E1130" s="16" t="s">
        <v>87</v>
      </c>
      <c r="F1130" s="16" t="s">
        <v>77</v>
      </c>
      <c r="G1130" s="16" t="s">
        <v>78</v>
      </c>
      <c r="H1130">
        <v>290594.14</v>
      </c>
      <c r="I1130">
        <v>280907.03999999998</v>
      </c>
      <c r="J1130">
        <v>3926</v>
      </c>
      <c r="K1130">
        <v>3811</v>
      </c>
      <c r="L1130">
        <v>161973.35999999999</v>
      </c>
      <c r="M1130">
        <v>5275.47</v>
      </c>
      <c r="N1130">
        <v>3065698.79</v>
      </c>
      <c r="O1130">
        <v>43787</v>
      </c>
      <c r="P1130">
        <v>14</v>
      </c>
      <c r="Q1130">
        <v>51</v>
      </c>
      <c r="R1130" s="25">
        <f>Clean_Data[[#This Row],[Revenue_EUR]]/Clean_Data[[#This Row],[Units_Sold]]</f>
        <v>74.017865511971479</v>
      </c>
      <c r="S1130" s="19">
        <f>Clean_Data[[#This Row],[Gross_Profit_EUR]]/Clean_Data[[#This Row],[Revenue_EUR]]</f>
        <v>0.55738687641808604</v>
      </c>
      <c r="T1130" s="19">
        <f>Clean_Data[[#This Row],[Revenue_EUR]]/Clean_Data[[#This Row],[Revenue_Target_EUR]]</f>
        <v>1.0344850737809919</v>
      </c>
      <c r="U1130" s="19">
        <f>Clean_Data[[#This Row],[Revenue_EUR]]/Clean_Data[[#This Row],[Market_Revenue_EUR]]</f>
        <v>9.4788875198009923E-2</v>
      </c>
      <c r="V1130" s="19">
        <f>Clean_Data[[#This Row],[Returns_Units]]/Clean_Data[[#This Row],[Units_Sold]]</f>
        <v>1.2990320937340805E-2</v>
      </c>
      <c r="W1130" s="21">
        <f>Clean_Data[[#This Row],[Revenue_EUR]]/Clean_Data[[#This Row],[Marketing_Spend_EUR]]</f>
        <v>55.084028532054965</v>
      </c>
    </row>
    <row r="1131" spans="1:23">
      <c r="A1131" s="17">
        <v>45323</v>
      </c>
      <c r="B1131">
        <v>2024</v>
      </c>
      <c r="C1131" s="16" t="s">
        <v>93</v>
      </c>
      <c r="D1131" s="16" t="s">
        <v>88</v>
      </c>
      <c r="E1131" s="16" t="s">
        <v>87</v>
      </c>
      <c r="F1131" s="16" t="s">
        <v>77</v>
      </c>
      <c r="G1131" s="16" t="s">
        <v>79</v>
      </c>
      <c r="H1131">
        <v>305400.57</v>
      </c>
      <c r="I1131">
        <v>292692.56</v>
      </c>
      <c r="J1131">
        <v>1664</v>
      </c>
      <c r="K1131">
        <v>1588</v>
      </c>
      <c r="L1131">
        <v>200746.77</v>
      </c>
      <c r="M1131">
        <v>7061.33</v>
      </c>
      <c r="N1131">
        <v>2459801.9500000002</v>
      </c>
      <c r="O1131">
        <v>14472</v>
      </c>
      <c r="P1131">
        <v>13</v>
      </c>
      <c r="Q1131">
        <v>17</v>
      </c>
      <c r="R1131" s="25">
        <f>Clean_Data[[#This Row],[Revenue_EUR]]/Clean_Data[[#This Row],[Units_Sold]]</f>
        <v>183.53399639423077</v>
      </c>
      <c r="S1131" s="19">
        <f>Clean_Data[[#This Row],[Gross_Profit_EUR]]/Clean_Data[[#This Row],[Revenue_EUR]]</f>
        <v>0.65732283996719454</v>
      </c>
      <c r="T1131" s="19">
        <f>Clean_Data[[#This Row],[Revenue_EUR]]/Clean_Data[[#This Row],[Revenue_Target_EUR]]</f>
        <v>1.043417605148556</v>
      </c>
      <c r="U1131" s="19">
        <f>Clean_Data[[#This Row],[Revenue_EUR]]/Clean_Data[[#This Row],[Market_Revenue_EUR]]</f>
        <v>0.12415656878392181</v>
      </c>
      <c r="V1131" s="19">
        <f>Clean_Data[[#This Row],[Returns_Units]]/Clean_Data[[#This Row],[Units_Sold]]</f>
        <v>1.0216346153846154E-2</v>
      </c>
      <c r="W1131" s="21">
        <f>Clean_Data[[#This Row],[Revenue_EUR]]/Clean_Data[[#This Row],[Marketing_Spend_EUR]]</f>
        <v>43.249723494016003</v>
      </c>
    </row>
    <row r="1132" spans="1:23">
      <c r="A1132" s="17">
        <v>45323</v>
      </c>
      <c r="B1132">
        <v>2024</v>
      </c>
      <c r="C1132" s="16" t="s">
        <v>93</v>
      </c>
      <c r="D1132" s="16" t="s">
        <v>88</v>
      </c>
      <c r="E1132" s="16" t="s">
        <v>87</v>
      </c>
      <c r="F1132" s="16" t="s">
        <v>77</v>
      </c>
      <c r="G1132" s="16" t="s">
        <v>80</v>
      </c>
      <c r="H1132">
        <v>69517.59</v>
      </c>
      <c r="I1132">
        <v>60870.68</v>
      </c>
      <c r="J1132">
        <v>483</v>
      </c>
      <c r="K1132">
        <v>423</v>
      </c>
      <c r="L1132">
        <v>48383.79</v>
      </c>
      <c r="M1132">
        <v>3808.33</v>
      </c>
      <c r="N1132">
        <v>777484.7</v>
      </c>
      <c r="O1132">
        <v>5952</v>
      </c>
      <c r="P1132">
        <v>3</v>
      </c>
      <c r="Q1132">
        <v>10</v>
      </c>
      <c r="R1132" s="25">
        <f>Clean_Data[[#This Row],[Revenue_EUR]]/Clean_Data[[#This Row],[Units_Sold]]</f>
        <v>143.92875776397514</v>
      </c>
      <c r="S1132" s="19">
        <f>Clean_Data[[#This Row],[Gross_Profit_EUR]]/Clean_Data[[#This Row],[Revenue_EUR]]</f>
        <v>0.69599348884217649</v>
      </c>
      <c r="T1132" s="19">
        <f>Clean_Data[[#This Row],[Revenue_EUR]]/Clean_Data[[#This Row],[Revenue_Target_EUR]]</f>
        <v>1.1420537769579706</v>
      </c>
      <c r="U1132" s="19">
        <f>Clean_Data[[#This Row],[Revenue_EUR]]/Clean_Data[[#This Row],[Market_Revenue_EUR]]</f>
        <v>8.9413450837038985E-2</v>
      </c>
      <c r="V1132" s="19">
        <f>Clean_Data[[#This Row],[Returns_Units]]/Clean_Data[[#This Row],[Units_Sold]]</f>
        <v>2.0703933747412008E-2</v>
      </c>
      <c r="W1132" s="21">
        <f>Clean_Data[[#This Row],[Revenue_EUR]]/Clean_Data[[#This Row],[Marketing_Spend_EUR]]</f>
        <v>18.254087749748578</v>
      </c>
    </row>
    <row r="1133" spans="1:23">
      <c r="A1133" s="17">
        <v>45323</v>
      </c>
      <c r="B1133">
        <v>2024</v>
      </c>
      <c r="C1133" s="16" t="s">
        <v>93</v>
      </c>
      <c r="D1133" s="16" t="s">
        <v>88</v>
      </c>
      <c r="E1133" s="16" t="s">
        <v>87</v>
      </c>
      <c r="F1133" s="16" t="s">
        <v>77</v>
      </c>
      <c r="G1133" s="16" t="s">
        <v>81</v>
      </c>
      <c r="H1133">
        <v>117846.03</v>
      </c>
      <c r="I1133">
        <v>114690.09</v>
      </c>
      <c r="J1133">
        <v>997</v>
      </c>
      <c r="K1133">
        <v>969</v>
      </c>
      <c r="L1133">
        <v>72574.17</v>
      </c>
      <c r="M1133">
        <v>3308.98</v>
      </c>
      <c r="N1133">
        <v>1118871.31</v>
      </c>
      <c r="O1133">
        <v>10036</v>
      </c>
      <c r="P1133">
        <v>6</v>
      </c>
      <c r="Q1133">
        <v>10</v>
      </c>
      <c r="R1133" s="25">
        <f>Clean_Data[[#This Row],[Revenue_EUR]]/Clean_Data[[#This Row],[Units_Sold]]</f>
        <v>118.20063189568705</v>
      </c>
      <c r="S1133" s="19">
        <f>Clean_Data[[#This Row],[Gross_Profit_EUR]]/Clean_Data[[#This Row],[Revenue_EUR]]</f>
        <v>0.6158389043737833</v>
      </c>
      <c r="T1133" s="19">
        <f>Clean_Data[[#This Row],[Revenue_EUR]]/Clean_Data[[#This Row],[Revenue_Target_EUR]]</f>
        <v>1.0275171115481729</v>
      </c>
      <c r="U1133" s="19">
        <f>Clean_Data[[#This Row],[Revenue_EUR]]/Clean_Data[[#This Row],[Market_Revenue_EUR]]</f>
        <v>0.10532581267098537</v>
      </c>
      <c r="V1133" s="19">
        <f>Clean_Data[[#This Row],[Returns_Units]]/Clean_Data[[#This Row],[Units_Sold]]</f>
        <v>1.0030090270812437E-2</v>
      </c>
      <c r="W1133" s="21">
        <f>Clean_Data[[#This Row],[Revenue_EUR]]/Clean_Data[[#This Row],[Marketing_Spend_EUR]]</f>
        <v>35.614004919945117</v>
      </c>
    </row>
    <row r="1134" spans="1:23">
      <c r="A1134" s="17">
        <v>45323</v>
      </c>
      <c r="B1134">
        <v>2024</v>
      </c>
      <c r="C1134" s="16" t="s">
        <v>93</v>
      </c>
      <c r="D1134" s="16" t="s">
        <v>88</v>
      </c>
      <c r="E1134" s="16" t="s">
        <v>87</v>
      </c>
      <c r="F1134" s="16" t="s">
        <v>82</v>
      </c>
      <c r="G1134" s="16" t="s">
        <v>78</v>
      </c>
      <c r="H1134">
        <v>264282.65000000002</v>
      </c>
      <c r="I1134">
        <v>255159.51</v>
      </c>
      <c r="J1134">
        <v>3571</v>
      </c>
      <c r="K1134">
        <v>3428</v>
      </c>
      <c r="L1134">
        <v>136560.68</v>
      </c>
      <c r="M1134">
        <v>4390.2700000000004</v>
      </c>
      <c r="N1134">
        <v>2743097.05</v>
      </c>
      <c r="O1134">
        <v>41915</v>
      </c>
      <c r="P1134">
        <v>14</v>
      </c>
      <c r="Q1134">
        <v>58</v>
      </c>
      <c r="R1134" s="25">
        <f>Clean_Data[[#This Row],[Revenue_EUR]]/Clean_Data[[#This Row],[Units_Sold]]</f>
        <v>74.008022962755533</v>
      </c>
      <c r="S1134" s="19">
        <f>Clean_Data[[#This Row],[Gross_Profit_EUR]]/Clean_Data[[#This Row],[Revenue_EUR]]</f>
        <v>0.51672207766949507</v>
      </c>
      <c r="T1134" s="19">
        <f>Clean_Data[[#This Row],[Revenue_EUR]]/Clean_Data[[#This Row],[Revenue_Target_EUR]]</f>
        <v>1.0357546540201461</v>
      </c>
      <c r="U1134" s="19">
        <f>Clean_Data[[#This Row],[Revenue_EUR]]/Clean_Data[[#This Row],[Market_Revenue_EUR]]</f>
        <v>9.6344622586357287E-2</v>
      </c>
      <c r="V1134" s="19">
        <f>Clean_Data[[#This Row],[Returns_Units]]/Clean_Data[[#This Row],[Units_Sold]]</f>
        <v>1.6241949033884068E-2</v>
      </c>
      <c r="W1134" s="21">
        <f>Clean_Data[[#This Row],[Revenue_EUR]]/Clean_Data[[#This Row],[Marketing_Spend_EUR]]</f>
        <v>60.197356882378529</v>
      </c>
    </row>
    <row r="1135" spans="1:23">
      <c r="A1135" s="17">
        <v>45323</v>
      </c>
      <c r="B1135">
        <v>2024</v>
      </c>
      <c r="C1135" s="16" t="s">
        <v>93</v>
      </c>
      <c r="D1135" s="16" t="s">
        <v>88</v>
      </c>
      <c r="E1135" s="16" t="s">
        <v>87</v>
      </c>
      <c r="F1135" s="16" t="s">
        <v>82</v>
      </c>
      <c r="G1135" s="16" t="s">
        <v>79</v>
      </c>
      <c r="H1135">
        <v>252129.33</v>
      </c>
      <c r="I1135">
        <v>240879.53</v>
      </c>
      <c r="J1135">
        <v>1374</v>
      </c>
      <c r="K1135">
        <v>1307</v>
      </c>
      <c r="L1135">
        <v>155067.94</v>
      </c>
      <c r="M1135">
        <v>5999.49</v>
      </c>
      <c r="N1135">
        <v>2334705.4900000002</v>
      </c>
      <c r="O1135">
        <v>13367</v>
      </c>
      <c r="P1135">
        <v>14</v>
      </c>
      <c r="Q1135">
        <v>18</v>
      </c>
      <c r="R1135" s="25">
        <f>Clean_Data[[#This Row],[Revenue_EUR]]/Clean_Data[[#This Row],[Units_Sold]]</f>
        <v>183.50024017467248</v>
      </c>
      <c r="S1135" s="19">
        <f>Clean_Data[[#This Row],[Gross_Profit_EUR]]/Clean_Data[[#This Row],[Revenue_EUR]]</f>
        <v>0.61503332436571345</v>
      </c>
      <c r="T1135" s="19">
        <f>Clean_Data[[#This Row],[Revenue_EUR]]/Clean_Data[[#This Row],[Revenue_Target_EUR]]</f>
        <v>1.0467030137430109</v>
      </c>
      <c r="U1135" s="19">
        <f>Clean_Data[[#This Row],[Revenue_EUR]]/Clean_Data[[#This Row],[Market_Revenue_EUR]]</f>
        <v>0.10799192064263316</v>
      </c>
      <c r="V1135" s="19">
        <f>Clean_Data[[#This Row],[Returns_Units]]/Clean_Data[[#This Row],[Units_Sold]]</f>
        <v>1.3100436681222707E-2</v>
      </c>
      <c r="W1135" s="21">
        <f>Clean_Data[[#This Row],[Revenue_EUR]]/Clean_Data[[#This Row],[Marketing_Spend_EUR]]</f>
        <v>42.025127135806542</v>
      </c>
    </row>
    <row r="1136" spans="1:23">
      <c r="A1136" s="17">
        <v>45323</v>
      </c>
      <c r="B1136">
        <v>2024</v>
      </c>
      <c r="C1136" s="16" t="s">
        <v>93</v>
      </c>
      <c r="D1136" s="16" t="s">
        <v>88</v>
      </c>
      <c r="E1136" s="16" t="s">
        <v>87</v>
      </c>
      <c r="F1136" s="16" t="s">
        <v>82</v>
      </c>
      <c r="G1136" s="16" t="s">
        <v>80</v>
      </c>
      <c r="H1136">
        <v>63077.83</v>
      </c>
      <c r="I1136">
        <v>56363.81</v>
      </c>
      <c r="J1136">
        <v>438</v>
      </c>
      <c r="K1136">
        <v>392</v>
      </c>
      <c r="L1136">
        <v>39870.559999999998</v>
      </c>
      <c r="M1136">
        <v>3430.29</v>
      </c>
      <c r="N1136">
        <v>751300.2</v>
      </c>
      <c r="O1136">
        <v>5425</v>
      </c>
      <c r="P1136">
        <v>3</v>
      </c>
      <c r="Q1136">
        <v>6</v>
      </c>
      <c r="R1136" s="25">
        <f>Clean_Data[[#This Row],[Revenue_EUR]]/Clean_Data[[#This Row],[Units_Sold]]</f>
        <v>144.0133105022831</v>
      </c>
      <c r="S1136" s="19">
        <f>Clean_Data[[#This Row],[Gross_Profit_EUR]]/Clean_Data[[#This Row],[Revenue_EUR]]</f>
        <v>0.63208515575123614</v>
      </c>
      <c r="T1136" s="19">
        <f>Clean_Data[[#This Row],[Revenue_EUR]]/Clean_Data[[#This Row],[Revenue_Target_EUR]]</f>
        <v>1.1191193427129926</v>
      </c>
      <c r="U1136" s="19">
        <f>Clean_Data[[#This Row],[Revenue_EUR]]/Clean_Data[[#This Row],[Market_Revenue_EUR]]</f>
        <v>8.3958223357321088E-2</v>
      </c>
      <c r="V1136" s="19">
        <f>Clean_Data[[#This Row],[Returns_Units]]/Clean_Data[[#This Row],[Units_Sold]]</f>
        <v>1.3698630136986301E-2</v>
      </c>
      <c r="W1136" s="21">
        <f>Clean_Data[[#This Row],[Revenue_EUR]]/Clean_Data[[#This Row],[Marketing_Spend_EUR]]</f>
        <v>18.388483189467948</v>
      </c>
    </row>
    <row r="1137" spans="1:23">
      <c r="A1137" s="17">
        <v>45323</v>
      </c>
      <c r="B1137">
        <v>2024</v>
      </c>
      <c r="C1137" s="16" t="s">
        <v>93</v>
      </c>
      <c r="D1137" s="16" t="s">
        <v>88</v>
      </c>
      <c r="E1137" s="16" t="s">
        <v>87</v>
      </c>
      <c r="F1137" s="16" t="s">
        <v>82</v>
      </c>
      <c r="G1137" s="16" t="s">
        <v>81</v>
      </c>
      <c r="H1137">
        <v>109663.57</v>
      </c>
      <c r="I1137">
        <v>106316.16</v>
      </c>
      <c r="J1137">
        <v>928</v>
      </c>
      <c r="K1137">
        <v>916</v>
      </c>
      <c r="L1137">
        <v>64543.85</v>
      </c>
      <c r="M1137">
        <v>3055.06</v>
      </c>
      <c r="N1137">
        <v>1050951.7</v>
      </c>
      <c r="O1137">
        <v>9405</v>
      </c>
      <c r="P1137">
        <v>5</v>
      </c>
      <c r="Q1137">
        <v>13</v>
      </c>
      <c r="R1137" s="25">
        <f>Clean_Data[[#This Row],[Revenue_EUR]]/Clean_Data[[#This Row],[Units_Sold]]</f>
        <v>118.17195043103449</v>
      </c>
      <c r="S1137" s="19">
        <f>Clean_Data[[#This Row],[Gross_Profit_EUR]]/Clean_Data[[#This Row],[Revenue_EUR]]</f>
        <v>0.5885623639646238</v>
      </c>
      <c r="T1137" s="19">
        <f>Clean_Data[[#This Row],[Revenue_EUR]]/Clean_Data[[#This Row],[Revenue_Target_EUR]]</f>
        <v>1.0314854298725613</v>
      </c>
      <c r="U1137" s="19">
        <f>Clean_Data[[#This Row],[Revenue_EUR]]/Clean_Data[[#This Row],[Market_Revenue_EUR]]</f>
        <v>0.1043469171799237</v>
      </c>
      <c r="V1137" s="19">
        <f>Clean_Data[[#This Row],[Returns_Units]]/Clean_Data[[#This Row],[Units_Sold]]</f>
        <v>1.4008620689655173E-2</v>
      </c>
      <c r="W1137" s="21">
        <f>Clean_Data[[#This Row],[Revenue_EUR]]/Clean_Data[[#This Row],[Marketing_Spend_EUR]]</f>
        <v>35.895717269055275</v>
      </c>
    </row>
    <row r="1138" spans="1:23">
      <c r="A1138" s="17">
        <v>45323</v>
      </c>
      <c r="B1138">
        <v>2024</v>
      </c>
      <c r="C1138" s="16" t="s">
        <v>93</v>
      </c>
      <c r="D1138" s="16" t="s">
        <v>88</v>
      </c>
      <c r="E1138" s="16" t="s">
        <v>87</v>
      </c>
      <c r="F1138" s="16" t="s">
        <v>83</v>
      </c>
      <c r="G1138" s="16" t="s">
        <v>78</v>
      </c>
      <c r="H1138">
        <v>25180.06</v>
      </c>
      <c r="I1138">
        <v>25408.400000000001</v>
      </c>
      <c r="J1138">
        <v>340</v>
      </c>
      <c r="K1138">
        <v>342</v>
      </c>
      <c r="L1138">
        <v>12009.33</v>
      </c>
      <c r="M1138">
        <v>422.45</v>
      </c>
      <c r="N1138">
        <v>348336.99</v>
      </c>
      <c r="O1138">
        <v>5002</v>
      </c>
      <c r="P1138">
        <v>1</v>
      </c>
      <c r="Q1138">
        <v>4</v>
      </c>
      <c r="R1138" s="25">
        <f>Clean_Data[[#This Row],[Revenue_EUR]]/Clean_Data[[#This Row],[Units_Sold]]</f>
        <v>74.058999999999997</v>
      </c>
      <c r="S1138" s="19">
        <f>Clean_Data[[#This Row],[Gross_Profit_EUR]]/Clean_Data[[#This Row],[Revenue_EUR]]</f>
        <v>0.47693810102120482</v>
      </c>
      <c r="T1138" s="19">
        <f>Clean_Data[[#This Row],[Revenue_EUR]]/Clean_Data[[#This Row],[Revenue_Target_EUR]]</f>
        <v>0.991013208230349</v>
      </c>
      <c r="U1138" s="19">
        <f>Clean_Data[[#This Row],[Revenue_EUR]]/Clean_Data[[#This Row],[Market_Revenue_EUR]]</f>
        <v>7.2286494753256048E-2</v>
      </c>
      <c r="V1138" s="19">
        <f>Clean_Data[[#This Row],[Returns_Units]]/Clean_Data[[#This Row],[Units_Sold]]</f>
        <v>1.1764705882352941E-2</v>
      </c>
      <c r="W1138" s="21">
        <f>Clean_Data[[#This Row],[Revenue_EUR]]/Clean_Data[[#This Row],[Marketing_Spend_EUR]]</f>
        <v>59.604828973843063</v>
      </c>
    </row>
    <row r="1139" spans="1:23">
      <c r="A1139" s="17">
        <v>45323</v>
      </c>
      <c r="B1139">
        <v>2024</v>
      </c>
      <c r="C1139" s="16" t="s">
        <v>93</v>
      </c>
      <c r="D1139" s="16" t="s">
        <v>88</v>
      </c>
      <c r="E1139" s="16" t="s">
        <v>87</v>
      </c>
      <c r="F1139" s="16" t="s">
        <v>83</v>
      </c>
      <c r="G1139" s="16" t="s">
        <v>79</v>
      </c>
      <c r="H1139">
        <v>23902.92</v>
      </c>
      <c r="I1139">
        <v>22141.47</v>
      </c>
      <c r="J1139">
        <v>130</v>
      </c>
      <c r="K1139">
        <v>118</v>
      </c>
      <c r="L1139">
        <v>13363.44</v>
      </c>
      <c r="M1139">
        <v>598.54999999999995</v>
      </c>
      <c r="N1139">
        <v>290838.12</v>
      </c>
      <c r="O1139">
        <v>1794</v>
      </c>
      <c r="P1139">
        <v>1</v>
      </c>
      <c r="Q1139">
        <v>4</v>
      </c>
      <c r="R1139" s="25">
        <f>Clean_Data[[#This Row],[Revenue_EUR]]/Clean_Data[[#This Row],[Units_Sold]]</f>
        <v>183.86861538461537</v>
      </c>
      <c r="S1139" s="19">
        <f>Clean_Data[[#This Row],[Gross_Profit_EUR]]/Clean_Data[[#This Row],[Revenue_EUR]]</f>
        <v>0.55907144399094344</v>
      </c>
      <c r="T1139" s="19">
        <f>Clean_Data[[#This Row],[Revenue_EUR]]/Clean_Data[[#This Row],[Revenue_Target_EUR]]</f>
        <v>1.0795543385330784</v>
      </c>
      <c r="U1139" s="19">
        <f>Clean_Data[[#This Row],[Revenue_EUR]]/Clean_Data[[#This Row],[Market_Revenue_EUR]]</f>
        <v>8.2186337884456132E-2</v>
      </c>
      <c r="V1139" s="19">
        <f>Clean_Data[[#This Row],[Returns_Units]]/Clean_Data[[#This Row],[Units_Sold]]</f>
        <v>3.0769230769230771E-2</v>
      </c>
      <c r="W1139" s="21">
        <f>Clean_Data[[#This Row],[Revenue_EUR]]/Clean_Data[[#This Row],[Marketing_Spend_EUR]]</f>
        <v>39.934708879792829</v>
      </c>
    </row>
    <row r="1140" spans="1:23">
      <c r="A1140" s="17">
        <v>45323</v>
      </c>
      <c r="B1140">
        <v>2024</v>
      </c>
      <c r="C1140" s="16" t="s">
        <v>93</v>
      </c>
      <c r="D1140" s="16" t="s">
        <v>88</v>
      </c>
      <c r="E1140" s="16" t="s">
        <v>87</v>
      </c>
      <c r="F1140" s="16" t="s">
        <v>83</v>
      </c>
      <c r="G1140" s="16" t="s">
        <v>80</v>
      </c>
      <c r="H1140">
        <v>5695.27</v>
      </c>
      <c r="I1140">
        <v>5016.79</v>
      </c>
      <c r="J1140">
        <v>40</v>
      </c>
      <c r="K1140">
        <v>35</v>
      </c>
      <c r="L1140">
        <v>3357.21</v>
      </c>
      <c r="M1140">
        <v>286.83</v>
      </c>
      <c r="N1140">
        <v>93855</v>
      </c>
      <c r="O1140">
        <v>696</v>
      </c>
      <c r="P1140">
        <v>0</v>
      </c>
      <c r="Q1140">
        <v>1</v>
      </c>
      <c r="R1140" s="25">
        <f>Clean_Data[[#This Row],[Revenue_EUR]]/Clean_Data[[#This Row],[Units_Sold]]</f>
        <v>142.38175000000001</v>
      </c>
      <c r="S1140" s="19">
        <f>Clean_Data[[#This Row],[Gross_Profit_EUR]]/Clean_Data[[#This Row],[Revenue_EUR]]</f>
        <v>0.58947337000704092</v>
      </c>
      <c r="T1140" s="19">
        <f>Clean_Data[[#This Row],[Revenue_EUR]]/Clean_Data[[#This Row],[Revenue_Target_EUR]]</f>
        <v>1.1352418578413688</v>
      </c>
      <c r="U1140" s="19">
        <f>Clean_Data[[#This Row],[Revenue_EUR]]/Clean_Data[[#This Row],[Market_Revenue_EUR]]</f>
        <v>6.068158329337809E-2</v>
      </c>
      <c r="V1140" s="19">
        <f>Clean_Data[[#This Row],[Returns_Units]]/Clean_Data[[#This Row],[Units_Sold]]</f>
        <v>2.5000000000000001E-2</v>
      </c>
      <c r="W1140" s="21">
        <f>Clean_Data[[#This Row],[Revenue_EUR]]/Clean_Data[[#This Row],[Marketing_Spend_EUR]]</f>
        <v>19.85590768050762</v>
      </c>
    </row>
    <row r="1141" spans="1:23">
      <c r="A1141" s="17">
        <v>45323</v>
      </c>
      <c r="B1141">
        <v>2024</v>
      </c>
      <c r="C1141" s="16" t="s">
        <v>93</v>
      </c>
      <c r="D1141" s="16" t="s">
        <v>88</v>
      </c>
      <c r="E1141" s="16" t="s">
        <v>87</v>
      </c>
      <c r="F1141" s="16" t="s">
        <v>83</v>
      </c>
      <c r="G1141" s="16" t="s">
        <v>81</v>
      </c>
      <c r="H1141">
        <v>9609.65</v>
      </c>
      <c r="I1141">
        <v>9166.98</v>
      </c>
      <c r="J1141">
        <v>81</v>
      </c>
      <c r="K1141">
        <v>76</v>
      </c>
      <c r="L1141">
        <v>5109.37</v>
      </c>
      <c r="M1141">
        <v>308.33</v>
      </c>
      <c r="N1141">
        <v>131376.69</v>
      </c>
      <c r="O1141">
        <v>1203</v>
      </c>
      <c r="P1141">
        <v>0</v>
      </c>
      <c r="Q1141">
        <v>2</v>
      </c>
      <c r="R1141" s="25">
        <f>Clean_Data[[#This Row],[Revenue_EUR]]/Clean_Data[[#This Row],[Units_Sold]]</f>
        <v>118.63765432098765</v>
      </c>
      <c r="S1141" s="19">
        <f>Clean_Data[[#This Row],[Gross_Profit_EUR]]/Clean_Data[[#This Row],[Revenue_EUR]]</f>
        <v>0.53169158085882418</v>
      </c>
      <c r="T1141" s="19">
        <f>Clean_Data[[#This Row],[Revenue_EUR]]/Clean_Data[[#This Row],[Revenue_Target_EUR]]</f>
        <v>1.0482896221001901</v>
      </c>
      <c r="U1141" s="19">
        <f>Clean_Data[[#This Row],[Revenue_EUR]]/Clean_Data[[#This Row],[Market_Revenue_EUR]]</f>
        <v>7.3145776469174251E-2</v>
      </c>
      <c r="V1141" s="19">
        <f>Clean_Data[[#This Row],[Returns_Units]]/Clean_Data[[#This Row],[Units_Sold]]</f>
        <v>2.4691358024691357E-2</v>
      </c>
      <c r="W1141" s="21">
        <f>Clean_Data[[#This Row],[Revenue_EUR]]/Clean_Data[[#This Row],[Marketing_Spend_EUR]]</f>
        <v>31.166769370479681</v>
      </c>
    </row>
    <row r="1142" spans="1:23">
      <c r="A1142" s="17">
        <v>45323</v>
      </c>
      <c r="B1142">
        <v>2024</v>
      </c>
      <c r="C1142" s="16" t="s">
        <v>93</v>
      </c>
      <c r="D1142" s="16" t="s">
        <v>89</v>
      </c>
      <c r="E1142" s="16" t="s">
        <v>85</v>
      </c>
      <c r="F1142" s="16" t="s">
        <v>77</v>
      </c>
      <c r="G1142" s="16" t="s">
        <v>78</v>
      </c>
      <c r="H1142">
        <v>242376.82</v>
      </c>
      <c r="I1142">
        <v>246630.34</v>
      </c>
      <c r="J1142">
        <v>3275</v>
      </c>
      <c r="K1142">
        <v>3329</v>
      </c>
      <c r="L1142">
        <v>135273.79</v>
      </c>
      <c r="M1142">
        <v>4139.43</v>
      </c>
      <c r="N1142">
        <v>1643617</v>
      </c>
      <c r="O1142">
        <v>23257</v>
      </c>
      <c r="P1142">
        <v>11</v>
      </c>
      <c r="Q1142">
        <v>47</v>
      </c>
      <c r="R1142" s="25">
        <f>Clean_Data[[#This Row],[Revenue_EUR]]/Clean_Data[[#This Row],[Units_Sold]]</f>
        <v>74.008189312977095</v>
      </c>
      <c r="S1142" s="19">
        <f>Clean_Data[[#This Row],[Gross_Profit_EUR]]/Clean_Data[[#This Row],[Revenue_EUR]]</f>
        <v>0.55811356052942684</v>
      </c>
      <c r="T1142" s="19">
        <f>Clean_Data[[#This Row],[Revenue_EUR]]/Clean_Data[[#This Row],[Revenue_Target_EUR]]</f>
        <v>0.98275346009740738</v>
      </c>
      <c r="U1142" s="19">
        <f>Clean_Data[[#This Row],[Revenue_EUR]]/Clean_Data[[#This Row],[Market_Revenue_EUR]]</f>
        <v>0.1474655105173529</v>
      </c>
      <c r="V1142" s="19">
        <f>Clean_Data[[#This Row],[Returns_Units]]/Clean_Data[[#This Row],[Units_Sold]]</f>
        <v>1.4351145038167938E-2</v>
      </c>
      <c r="W1142" s="21">
        <f>Clean_Data[[#This Row],[Revenue_EUR]]/Clean_Data[[#This Row],[Marketing_Spend_EUR]]</f>
        <v>58.553187274576452</v>
      </c>
    </row>
    <row r="1143" spans="1:23">
      <c r="A1143" s="17">
        <v>45323</v>
      </c>
      <c r="B1143">
        <v>2024</v>
      </c>
      <c r="C1143" s="16" t="s">
        <v>93</v>
      </c>
      <c r="D1143" s="16" t="s">
        <v>89</v>
      </c>
      <c r="E1143" s="16" t="s">
        <v>85</v>
      </c>
      <c r="F1143" s="16" t="s">
        <v>77</v>
      </c>
      <c r="G1143" s="16" t="s">
        <v>79</v>
      </c>
      <c r="H1143">
        <v>217459.13</v>
      </c>
      <c r="I1143">
        <v>212122.91</v>
      </c>
      <c r="J1143">
        <v>1185</v>
      </c>
      <c r="K1143">
        <v>1167</v>
      </c>
      <c r="L1143">
        <v>143474.29</v>
      </c>
      <c r="M1143">
        <v>5849.9</v>
      </c>
      <c r="N1143">
        <v>1319419.57</v>
      </c>
      <c r="O1143">
        <v>7606</v>
      </c>
      <c r="P1143">
        <v>10</v>
      </c>
      <c r="Q1143">
        <v>25</v>
      </c>
      <c r="R1143" s="25">
        <f>Clean_Data[[#This Row],[Revenue_EUR]]/Clean_Data[[#This Row],[Units_Sold]]</f>
        <v>183.50981434599157</v>
      </c>
      <c r="S1143" s="19">
        <f>Clean_Data[[#This Row],[Gross_Profit_EUR]]/Clean_Data[[#This Row],[Revenue_EUR]]</f>
        <v>0.65977588524335584</v>
      </c>
      <c r="T1143" s="19">
        <f>Clean_Data[[#This Row],[Revenue_EUR]]/Clean_Data[[#This Row],[Revenue_Target_EUR]]</f>
        <v>1.0251562643563583</v>
      </c>
      <c r="U1143" s="19">
        <f>Clean_Data[[#This Row],[Revenue_EUR]]/Clean_Data[[#This Row],[Market_Revenue_EUR]]</f>
        <v>0.16481423721796093</v>
      </c>
      <c r="V1143" s="19">
        <f>Clean_Data[[#This Row],[Returns_Units]]/Clean_Data[[#This Row],[Units_Sold]]</f>
        <v>2.1097046413502109E-2</v>
      </c>
      <c r="W1143" s="21">
        <f>Clean_Data[[#This Row],[Revenue_EUR]]/Clean_Data[[#This Row],[Marketing_Spend_EUR]]</f>
        <v>37.173136292928085</v>
      </c>
    </row>
    <row r="1144" spans="1:23">
      <c r="A1144" s="17">
        <v>45323</v>
      </c>
      <c r="B1144">
        <v>2024</v>
      </c>
      <c r="C1144" s="16" t="s">
        <v>93</v>
      </c>
      <c r="D1144" s="16" t="s">
        <v>89</v>
      </c>
      <c r="E1144" s="16" t="s">
        <v>85</v>
      </c>
      <c r="F1144" s="16" t="s">
        <v>77</v>
      </c>
      <c r="G1144" s="16" t="s">
        <v>80</v>
      </c>
      <c r="H1144">
        <v>56530.21</v>
      </c>
      <c r="I1144">
        <v>55399.21</v>
      </c>
      <c r="J1144">
        <v>393</v>
      </c>
      <c r="K1144">
        <v>388</v>
      </c>
      <c r="L1144">
        <v>38707.870000000003</v>
      </c>
      <c r="M1144">
        <v>3152.28</v>
      </c>
      <c r="N1144">
        <v>445843.8</v>
      </c>
      <c r="O1144">
        <v>3364</v>
      </c>
      <c r="P1144">
        <v>3</v>
      </c>
      <c r="Q1144">
        <v>7</v>
      </c>
      <c r="R1144" s="25">
        <f>Clean_Data[[#This Row],[Revenue_EUR]]/Clean_Data[[#This Row],[Units_Sold]]</f>
        <v>143.84277353689566</v>
      </c>
      <c r="S1144" s="19">
        <f>Clean_Data[[#This Row],[Gross_Profit_EUR]]/Clean_Data[[#This Row],[Revenue_EUR]]</f>
        <v>0.68472892635636773</v>
      </c>
      <c r="T1144" s="19">
        <f>Clean_Data[[#This Row],[Revenue_EUR]]/Clean_Data[[#This Row],[Revenue_Target_EUR]]</f>
        <v>1.0204154535777676</v>
      </c>
      <c r="U1144" s="19">
        <f>Clean_Data[[#This Row],[Revenue_EUR]]/Clean_Data[[#This Row],[Market_Revenue_EUR]]</f>
        <v>0.12679375601948487</v>
      </c>
      <c r="V1144" s="19">
        <f>Clean_Data[[#This Row],[Returns_Units]]/Clean_Data[[#This Row],[Units_Sold]]</f>
        <v>1.7811704834605598E-2</v>
      </c>
      <c r="W1144" s="21">
        <f>Clean_Data[[#This Row],[Revenue_EUR]]/Clean_Data[[#This Row],[Marketing_Spend_EUR]]</f>
        <v>17.933118250916795</v>
      </c>
    </row>
    <row r="1145" spans="1:23">
      <c r="A1145" s="17">
        <v>45323</v>
      </c>
      <c r="B1145">
        <v>2024</v>
      </c>
      <c r="C1145" s="16" t="s">
        <v>93</v>
      </c>
      <c r="D1145" s="16" t="s">
        <v>89</v>
      </c>
      <c r="E1145" s="16" t="s">
        <v>85</v>
      </c>
      <c r="F1145" s="16" t="s">
        <v>77</v>
      </c>
      <c r="G1145" s="16" t="s">
        <v>81</v>
      </c>
      <c r="H1145">
        <v>92538.6</v>
      </c>
      <c r="I1145">
        <v>92610.62</v>
      </c>
      <c r="J1145">
        <v>783</v>
      </c>
      <c r="K1145">
        <v>785</v>
      </c>
      <c r="L1145">
        <v>57328.81</v>
      </c>
      <c r="M1145">
        <v>2657.83</v>
      </c>
      <c r="N1145">
        <v>631911.44999999995</v>
      </c>
      <c r="O1145">
        <v>5701</v>
      </c>
      <c r="P1145">
        <v>4</v>
      </c>
      <c r="Q1145">
        <v>17</v>
      </c>
      <c r="R1145" s="25">
        <f>Clean_Data[[#This Row],[Revenue_EUR]]/Clean_Data[[#This Row],[Units_Sold]]</f>
        <v>118.18467432950192</v>
      </c>
      <c r="S1145" s="19">
        <f>Clean_Data[[#This Row],[Gross_Profit_EUR]]/Clean_Data[[#This Row],[Revenue_EUR]]</f>
        <v>0.61951239806956226</v>
      </c>
      <c r="T1145" s="19">
        <f>Clean_Data[[#This Row],[Revenue_EUR]]/Clean_Data[[#This Row],[Revenue_Target_EUR]]</f>
        <v>0.9992223354081855</v>
      </c>
      <c r="U1145" s="19">
        <f>Clean_Data[[#This Row],[Revenue_EUR]]/Clean_Data[[#This Row],[Market_Revenue_EUR]]</f>
        <v>0.14644235359242186</v>
      </c>
      <c r="V1145" s="19">
        <f>Clean_Data[[#This Row],[Returns_Units]]/Clean_Data[[#This Row],[Units_Sold]]</f>
        <v>2.1711366538952746E-2</v>
      </c>
      <c r="W1145" s="21">
        <f>Clean_Data[[#This Row],[Revenue_EUR]]/Clean_Data[[#This Row],[Marketing_Spend_EUR]]</f>
        <v>34.817350996865869</v>
      </c>
    </row>
    <row r="1146" spans="1:23">
      <c r="A1146" s="17">
        <v>45323</v>
      </c>
      <c r="B1146">
        <v>2024</v>
      </c>
      <c r="C1146" s="16" t="s">
        <v>93</v>
      </c>
      <c r="D1146" s="16" t="s">
        <v>89</v>
      </c>
      <c r="E1146" s="16" t="s">
        <v>85</v>
      </c>
      <c r="F1146" s="16" t="s">
        <v>82</v>
      </c>
      <c r="G1146" s="16" t="s">
        <v>78</v>
      </c>
      <c r="H1146">
        <v>212342.31</v>
      </c>
      <c r="I1146">
        <v>208779.92</v>
      </c>
      <c r="J1146">
        <v>2869</v>
      </c>
      <c r="K1146">
        <v>2850</v>
      </c>
      <c r="L1146">
        <v>112559.17</v>
      </c>
      <c r="M1146">
        <v>4109.8999999999996</v>
      </c>
      <c r="N1146">
        <v>1523074.92</v>
      </c>
      <c r="O1146">
        <v>21148</v>
      </c>
      <c r="P1146">
        <v>9</v>
      </c>
      <c r="Q1146">
        <v>45</v>
      </c>
      <c r="R1146" s="25">
        <f>Clean_Data[[#This Row],[Revenue_EUR]]/Clean_Data[[#This Row],[Units_Sold]]</f>
        <v>74.012655977692575</v>
      </c>
      <c r="S1146" s="19">
        <f>Clean_Data[[#This Row],[Gross_Profit_EUR]]/Clean_Data[[#This Row],[Revenue_EUR]]</f>
        <v>0.53008357119219429</v>
      </c>
      <c r="T1146" s="19">
        <f>Clean_Data[[#This Row],[Revenue_EUR]]/Clean_Data[[#This Row],[Revenue_Target_EUR]]</f>
        <v>1.0170628957037631</v>
      </c>
      <c r="U1146" s="19">
        <f>Clean_Data[[#This Row],[Revenue_EUR]]/Clean_Data[[#This Row],[Market_Revenue_EUR]]</f>
        <v>0.13941685153610173</v>
      </c>
      <c r="V1146" s="19">
        <f>Clean_Data[[#This Row],[Returns_Units]]/Clean_Data[[#This Row],[Units_Sold]]</f>
        <v>1.5684907633321716E-2</v>
      </c>
      <c r="W1146" s="21">
        <f>Clean_Data[[#This Row],[Revenue_EUR]]/Clean_Data[[#This Row],[Marketing_Spend_EUR]]</f>
        <v>51.666052702012216</v>
      </c>
    </row>
    <row r="1147" spans="1:23">
      <c r="A1147" s="17">
        <v>45323</v>
      </c>
      <c r="B1147">
        <v>2024</v>
      </c>
      <c r="C1147" s="16" t="s">
        <v>93</v>
      </c>
      <c r="D1147" s="16" t="s">
        <v>89</v>
      </c>
      <c r="E1147" s="16" t="s">
        <v>85</v>
      </c>
      <c r="F1147" s="16" t="s">
        <v>82</v>
      </c>
      <c r="G1147" s="16" t="s">
        <v>79</v>
      </c>
      <c r="H1147">
        <v>193262.88</v>
      </c>
      <c r="I1147">
        <v>179186.28</v>
      </c>
      <c r="J1147">
        <v>1053</v>
      </c>
      <c r="K1147">
        <v>967</v>
      </c>
      <c r="L1147">
        <v>116452.13</v>
      </c>
      <c r="M1147">
        <v>4765.3</v>
      </c>
      <c r="N1147">
        <v>1248975.08</v>
      </c>
      <c r="O1147">
        <v>7004</v>
      </c>
      <c r="P1147">
        <v>8</v>
      </c>
      <c r="Q1147">
        <v>21</v>
      </c>
      <c r="R1147" s="25">
        <f>Clean_Data[[#This Row],[Revenue_EUR]]/Clean_Data[[#This Row],[Units_Sold]]</f>
        <v>183.53549857549859</v>
      </c>
      <c r="S1147" s="19">
        <f>Clean_Data[[#This Row],[Gross_Profit_EUR]]/Clean_Data[[#This Row],[Revenue_EUR]]</f>
        <v>0.60255818396165883</v>
      </c>
      <c r="T1147" s="19">
        <f>Clean_Data[[#This Row],[Revenue_EUR]]/Clean_Data[[#This Row],[Revenue_Target_EUR]]</f>
        <v>1.0785584699900015</v>
      </c>
      <c r="U1147" s="19">
        <f>Clean_Data[[#This Row],[Revenue_EUR]]/Clean_Data[[#This Row],[Market_Revenue_EUR]]</f>
        <v>0.15473717858325883</v>
      </c>
      <c r="V1147" s="19">
        <f>Clean_Data[[#This Row],[Returns_Units]]/Clean_Data[[#This Row],[Units_Sold]]</f>
        <v>1.9943019943019943E-2</v>
      </c>
      <c r="W1147" s="21">
        <f>Clean_Data[[#This Row],[Revenue_EUR]]/Clean_Data[[#This Row],[Marketing_Spend_EUR]]</f>
        <v>40.556288166537257</v>
      </c>
    </row>
    <row r="1148" spans="1:23">
      <c r="A1148" s="17">
        <v>45323</v>
      </c>
      <c r="B1148">
        <v>2024</v>
      </c>
      <c r="C1148" s="16" t="s">
        <v>93</v>
      </c>
      <c r="D1148" s="16" t="s">
        <v>89</v>
      </c>
      <c r="E1148" s="16" t="s">
        <v>85</v>
      </c>
      <c r="F1148" s="16" t="s">
        <v>82</v>
      </c>
      <c r="G1148" s="16" t="s">
        <v>80</v>
      </c>
      <c r="H1148">
        <v>49037.41</v>
      </c>
      <c r="I1148">
        <v>47732.76</v>
      </c>
      <c r="J1148">
        <v>341</v>
      </c>
      <c r="K1148">
        <v>329</v>
      </c>
      <c r="L1148">
        <v>31301.75</v>
      </c>
      <c r="M1148">
        <v>2727.77</v>
      </c>
      <c r="N1148">
        <v>410778.76</v>
      </c>
      <c r="O1148">
        <v>3039</v>
      </c>
      <c r="P1148">
        <v>3</v>
      </c>
      <c r="Q1148">
        <v>7</v>
      </c>
      <c r="R1148" s="25">
        <f>Clean_Data[[#This Row],[Revenue_EUR]]/Clean_Data[[#This Row],[Units_Sold]]</f>
        <v>143.80472140762464</v>
      </c>
      <c r="S1148" s="19">
        <f>Clean_Data[[#This Row],[Gross_Profit_EUR]]/Clean_Data[[#This Row],[Revenue_EUR]]</f>
        <v>0.63832388374508353</v>
      </c>
      <c r="T1148" s="19">
        <f>Clean_Data[[#This Row],[Revenue_EUR]]/Clean_Data[[#This Row],[Revenue_Target_EUR]]</f>
        <v>1.0273323813665918</v>
      </c>
      <c r="U1148" s="19">
        <f>Clean_Data[[#This Row],[Revenue_EUR]]/Clean_Data[[#This Row],[Market_Revenue_EUR]]</f>
        <v>0.11937669318637605</v>
      </c>
      <c r="V1148" s="19">
        <f>Clean_Data[[#This Row],[Returns_Units]]/Clean_Data[[#This Row],[Units_Sold]]</f>
        <v>2.0527859237536656E-2</v>
      </c>
      <c r="W1148" s="21">
        <f>Clean_Data[[#This Row],[Revenue_EUR]]/Clean_Data[[#This Row],[Marketing_Spend_EUR]]</f>
        <v>17.977105841034987</v>
      </c>
    </row>
    <row r="1149" spans="1:23">
      <c r="A1149" s="17">
        <v>45323</v>
      </c>
      <c r="B1149">
        <v>2024</v>
      </c>
      <c r="C1149" s="16" t="s">
        <v>93</v>
      </c>
      <c r="D1149" s="16" t="s">
        <v>89</v>
      </c>
      <c r="E1149" s="16" t="s">
        <v>85</v>
      </c>
      <c r="F1149" s="16" t="s">
        <v>82</v>
      </c>
      <c r="G1149" s="16" t="s">
        <v>81</v>
      </c>
      <c r="H1149">
        <v>88058.69</v>
      </c>
      <c r="I1149">
        <v>88667.61</v>
      </c>
      <c r="J1149">
        <v>745</v>
      </c>
      <c r="K1149">
        <v>747</v>
      </c>
      <c r="L1149">
        <v>50550.96</v>
      </c>
      <c r="M1149">
        <v>2767.9</v>
      </c>
      <c r="N1149">
        <v>570160.74</v>
      </c>
      <c r="O1149">
        <v>5006</v>
      </c>
      <c r="P1149">
        <v>4</v>
      </c>
      <c r="Q1149">
        <v>11</v>
      </c>
      <c r="R1149" s="25">
        <f>Clean_Data[[#This Row],[Revenue_EUR]]/Clean_Data[[#This Row],[Units_Sold]]</f>
        <v>118.19958389261745</v>
      </c>
      <c r="S1149" s="19">
        <f>Clean_Data[[#This Row],[Gross_Profit_EUR]]/Clean_Data[[#This Row],[Revenue_EUR]]</f>
        <v>0.57405986848089607</v>
      </c>
      <c r="T1149" s="19">
        <f>Clean_Data[[#This Row],[Revenue_EUR]]/Clean_Data[[#This Row],[Revenue_Target_EUR]]</f>
        <v>0.99313255426643399</v>
      </c>
      <c r="U1149" s="19">
        <f>Clean_Data[[#This Row],[Revenue_EUR]]/Clean_Data[[#This Row],[Market_Revenue_EUR]]</f>
        <v>0.15444537622846499</v>
      </c>
      <c r="V1149" s="19">
        <f>Clean_Data[[#This Row],[Returns_Units]]/Clean_Data[[#This Row],[Units_Sold]]</f>
        <v>1.4765100671140939E-2</v>
      </c>
      <c r="W1149" s="21">
        <f>Clean_Data[[#This Row],[Revenue_EUR]]/Clean_Data[[#This Row],[Marketing_Spend_EUR]]</f>
        <v>31.81425990823368</v>
      </c>
    </row>
    <row r="1150" spans="1:23">
      <c r="A1150" s="17">
        <v>45323</v>
      </c>
      <c r="B1150">
        <v>2024</v>
      </c>
      <c r="C1150" s="16" t="s">
        <v>93</v>
      </c>
      <c r="D1150" s="16" t="s">
        <v>89</v>
      </c>
      <c r="E1150" s="16" t="s">
        <v>85</v>
      </c>
      <c r="F1150" s="16" t="s">
        <v>83</v>
      </c>
      <c r="G1150" s="16" t="s">
        <v>78</v>
      </c>
      <c r="H1150">
        <v>23538.31</v>
      </c>
      <c r="I1150">
        <v>24051.4</v>
      </c>
      <c r="J1150">
        <v>318</v>
      </c>
      <c r="K1150">
        <v>326</v>
      </c>
      <c r="L1150">
        <v>11062.79</v>
      </c>
      <c r="M1150">
        <v>396.87</v>
      </c>
      <c r="N1150">
        <v>242830.84</v>
      </c>
      <c r="O1150">
        <v>3384</v>
      </c>
      <c r="P1150">
        <v>1</v>
      </c>
      <c r="Q1150">
        <v>5</v>
      </c>
      <c r="R1150" s="25">
        <f>Clean_Data[[#This Row],[Revenue_EUR]]/Clean_Data[[#This Row],[Units_Sold]]</f>
        <v>74.0198427672956</v>
      </c>
      <c r="S1150" s="19">
        <f>Clean_Data[[#This Row],[Gross_Profit_EUR]]/Clean_Data[[#This Row],[Revenue_EUR]]</f>
        <v>0.46999083621551418</v>
      </c>
      <c r="T1150" s="19">
        <f>Clean_Data[[#This Row],[Revenue_EUR]]/Clean_Data[[#This Row],[Revenue_Target_EUR]]</f>
        <v>0.97866693830712559</v>
      </c>
      <c r="U1150" s="19">
        <f>Clean_Data[[#This Row],[Revenue_EUR]]/Clean_Data[[#This Row],[Market_Revenue_EUR]]</f>
        <v>9.6932951350001517E-2</v>
      </c>
      <c r="V1150" s="19">
        <f>Clean_Data[[#This Row],[Returns_Units]]/Clean_Data[[#This Row],[Units_Sold]]</f>
        <v>1.5723270440251572E-2</v>
      </c>
      <c r="W1150" s="21">
        <f>Clean_Data[[#This Row],[Revenue_EUR]]/Clean_Data[[#This Row],[Marketing_Spend_EUR]]</f>
        <v>59.309874770075844</v>
      </c>
    </row>
    <row r="1151" spans="1:23">
      <c r="A1151" s="17">
        <v>45323</v>
      </c>
      <c r="B1151">
        <v>2024</v>
      </c>
      <c r="C1151" s="16" t="s">
        <v>93</v>
      </c>
      <c r="D1151" s="16" t="s">
        <v>89</v>
      </c>
      <c r="E1151" s="16" t="s">
        <v>85</v>
      </c>
      <c r="F1151" s="16" t="s">
        <v>83</v>
      </c>
      <c r="G1151" s="16" t="s">
        <v>79</v>
      </c>
      <c r="H1151">
        <v>23227.22</v>
      </c>
      <c r="I1151">
        <v>22928.87</v>
      </c>
      <c r="J1151">
        <v>127</v>
      </c>
      <c r="K1151">
        <v>123</v>
      </c>
      <c r="L1151">
        <v>12934.89</v>
      </c>
      <c r="M1151">
        <v>566.66999999999996</v>
      </c>
      <c r="N1151">
        <v>202294.87</v>
      </c>
      <c r="O1151">
        <v>1239</v>
      </c>
      <c r="P1151">
        <v>1</v>
      </c>
      <c r="Q1151">
        <v>4</v>
      </c>
      <c r="R1151" s="25">
        <f>Clean_Data[[#This Row],[Revenue_EUR]]/Clean_Data[[#This Row],[Units_Sold]]</f>
        <v>182.89149606299213</v>
      </c>
      <c r="S1151" s="19">
        <f>Clean_Data[[#This Row],[Gross_Profit_EUR]]/Clean_Data[[#This Row],[Revenue_EUR]]</f>
        <v>0.55688498236121231</v>
      </c>
      <c r="T1151" s="19">
        <f>Clean_Data[[#This Row],[Revenue_EUR]]/Clean_Data[[#This Row],[Revenue_Target_EUR]]</f>
        <v>1.0130119800932189</v>
      </c>
      <c r="U1151" s="19">
        <f>Clean_Data[[#This Row],[Revenue_EUR]]/Clean_Data[[#This Row],[Market_Revenue_EUR]]</f>
        <v>0.11481863084318451</v>
      </c>
      <c r="V1151" s="19">
        <f>Clean_Data[[#This Row],[Returns_Units]]/Clean_Data[[#This Row],[Units_Sold]]</f>
        <v>3.1496062992125984E-2</v>
      </c>
      <c r="W1151" s="21">
        <f>Clean_Data[[#This Row],[Revenue_EUR]]/Clean_Data[[#This Row],[Marketing_Spend_EUR]]</f>
        <v>40.98897065311381</v>
      </c>
    </row>
    <row r="1152" spans="1:23">
      <c r="A1152" s="17">
        <v>45323</v>
      </c>
      <c r="B1152">
        <v>2024</v>
      </c>
      <c r="C1152" s="16" t="s">
        <v>93</v>
      </c>
      <c r="D1152" s="16" t="s">
        <v>89</v>
      </c>
      <c r="E1152" s="16" t="s">
        <v>85</v>
      </c>
      <c r="F1152" s="16" t="s">
        <v>83</v>
      </c>
      <c r="G1152" s="16" t="s">
        <v>80</v>
      </c>
      <c r="H1152">
        <v>5505.34</v>
      </c>
      <c r="I1152">
        <v>5152.8900000000003</v>
      </c>
      <c r="J1152">
        <v>38</v>
      </c>
      <c r="K1152">
        <v>35</v>
      </c>
      <c r="L1152">
        <v>3203.66</v>
      </c>
      <c r="M1152">
        <v>326.85000000000002</v>
      </c>
      <c r="N1152">
        <v>64155.79</v>
      </c>
      <c r="O1152">
        <v>489</v>
      </c>
      <c r="P1152">
        <v>0</v>
      </c>
      <c r="Q1152">
        <v>1</v>
      </c>
      <c r="R1152" s="25">
        <f>Clean_Data[[#This Row],[Revenue_EUR]]/Clean_Data[[#This Row],[Units_Sold]]</f>
        <v>144.87736842105264</v>
      </c>
      <c r="S1152" s="19">
        <f>Clean_Data[[#This Row],[Gross_Profit_EUR]]/Clean_Data[[#This Row],[Revenue_EUR]]</f>
        <v>0.58191864625981315</v>
      </c>
      <c r="T1152" s="19">
        <f>Clean_Data[[#This Row],[Revenue_EUR]]/Clean_Data[[#This Row],[Revenue_Target_EUR]]</f>
        <v>1.0683985103505023</v>
      </c>
      <c r="U1152" s="19">
        <f>Clean_Data[[#This Row],[Revenue_EUR]]/Clean_Data[[#This Row],[Market_Revenue_EUR]]</f>
        <v>8.581205219357442E-2</v>
      </c>
      <c r="V1152" s="19">
        <f>Clean_Data[[#This Row],[Returns_Units]]/Clean_Data[[#This Row],[Units_Sold]]</f>
        <v>2.6315789473684209E-2</v>
      </c>
      <c r="W1152" s="21">
        <f>Clean_Data[[#This Row],[Revenue_EUR]]/Clean_Data[[#This Row],[Marketing_Spend_EUR]]</f>
        <v>16.843628575799297</v>
      </c>
    </row>
    <row r="1153" spans="1:23">
      <c r="A1153" s="17">
        <v>45323</v>
      </c>
      <c r="B1153">
        <v>2024</v>
      </c>
      <c r="C1153" s="16" t="s">
        <v>93</v>
      </c>
      <c r="D1153" s="16" t="s">
        <v>89</v>
      </c>
      <c r="E1153" s="16" t="s">
        <v>85</v>
      </c>
      <c r="F1153" s="16" t="s">
        <v>83</v>
      </c>
      <c r="G1153" s="16" t="s">
        <v>81</v>
      </c>
      <c r="H1153">
        <v>9063.16</v>
      </c>
      <c r="I1153">
        <v>8606.2999999999993</v>
      </c>
      <c r="J1153">
        <v>77</v>
      </c>
      <c r="K1153">
        <v>72</v>
      </c>
      <c r="L1153">
        <v>4830.42</v>
      </c>
      <c r="M1153">
        <v>284.64999999999998</v>
      </c>
      <c r="N1153">
        <v>90197.45</v>
      </c>
      <c r="O1153">
        <v>810</v>
      </c>
      <c r="P1153">
        <v>0</v>
      </c>
      <c r="Q1153">
        <v>2</v>
      </c>
      <c r="R1153" s="25">
        <f>Clean_Data[[#This Row],[Revenue_EUR]]/Clean_Data[[#This Row],[Units_Sold]]</f>
        <v>117.70337662337663</v>
      </c>
      <c r="S1153" s="19">
        <f>Clean_Data[[#This Row],[Gross_Profit_EUR]]/Clean_Data[[#This Row],[Revenue_EUR]]</f>
        <v>0.53297304692844438</v>
      </c>
      <c r="T1153" s="19">
        <f>Clean_Data[[#This Row],[Revenue_EUR]]/Clean_Data[[#This Row],[Revenue_Target_EUR]]</f>
        <v>1.0530843684277797</v>
      </c>
      <c r="U1153" s="19">
        <f>Clean_Data[[#This Row],[Revenue_EUR]]/Clean_Data[[#This Row],[Market_Revenue_EUR]]</f>
        <v>0.10048133289799213</v>
      </c>
      <c r="V1153" s="19">
        <f>Clean_Data[[#This Row],[Returns_Units]]/Clean_Data[[#This Row],[Units_Sold]]</f>
        <v>2.5974025974025976E-2</v>
      </c>
      <c r="W1153" s="21">
        <f>Clean_Data[[#This Row],[Revenue_EUR]]/Clean_Data[[#This Row],[Marketing_Spend_EUR]]</f>
        <v>31.839662743720361</v>
      </c>
    </row>
    <row r="1154" spans="1:23">
      <c r="A1154" s="17">
        <v>45323</v>
      </c>
      <c r="B1154">
        <v>2024</v>
      </c>
      <c r="C1154" s="16" t="s">
        <v>93</v>
      </c>
      <c r="D1154" s="16" t="s">
        <v>90</v>
      </c>
      <c r="E1154" s="16" t="s">
        <v>91</v>
      </c>
      <c r="F1154" s="16" t="s">
        <v>77</v>
      </c>
      <c r="G1154" s="16" t="s">
        <v>78</v>
      </c>
      <c r="H1154">
        <v>179929.58</v>
      </c>
      <c r="I1154">
        <v>181278.29</v>
      </c>
      <c r="J1154">
        <v>2431</v>
      </c>
      <c r="K1154">
        <v>2444</v>
      </c>
      <c r="L1154">
        <v>99892.11</v>
      </c>
      <c r="M1154">
        <v>3092.24</v>
      </c>
      <c r="N1154">
        <v>2069461.78</v>
      </c>
      <c r="O1154">
        <v>28563</v>
      </c>
      <c r="P1154">
        <v>8</v>
      </c>
      <c r="Q1154">
        <v>51</v>
      </c>
      <c r="R1154" s="25">
        <f>Clean_Data[[#This Row],[Revenue_EUR]]/Clean_Data[[#This Row],[Units_Sold]]</f>
        <v>74.014635952283001</v>
      </c>
      <c r="S1154" s="19">
        <f>Clean_Data[[#This Row],[Gross_Profit_EUR]]/Clean_Data[[#This Row],[Revenue_EUR]]</f>
        <v>0.55517336282338903</v>
      </c>
      <c r="T1154" s="19">
        <f>Clean_Data[[#This Row],[Revenue_EUR]]/Clean_Data[[#This Row],[Revenue_Target_EUR]]</f>
        <v>0.99256000263462318</v>
      </c>
      <c r="U1154" s="19">
        <f>Clean_Data[[#This Row],[Revenue_EUR]]/Clean_Data[[#This Row],[Market_Revenue_EUR]]</f>
        <v>8.6945108983844097E-2</v>
      </c>
      <c r="V1154" s="19">
        <f>Clean_Data[[#This Row],[Returns_Units]]/Clean_Data[[#This Row],[Units_Sold]]</f>
        <v>2.097902097902098E-2</v>
      </c>
      <c r="W1154" s="21">
        <f>Clean_Data[[#This Row],[Revenue_EUR]]/Clean_Data[[#This Row],[Marketing_Spend_EUR]]</f>
        <v>58.187456342327891</v>
      </c>
    </row>
    <row r="1155" spans="1:23">
      <c r="A1155" s="17">
        <v>45323</v>
      </c>
      <c r="B1155">
        <v>2024</v>
      </c>
      <c r="C1155" s="16" t="s">
        <v>93</v>
      </c>
      <c r="D1155" s="16" t="s">
        <v>90</v>
      </c>
      <c r="E1155" s="16" t="s">
        <v>91</v>
      </c>
      <c r="F1155" s="16" t="s">
        <v>77</v>
      </c>
      <c r="G1155" s="16" t="s">
        <v>79</v>
      </c>
      <c r="H1155">
        <v>199593.9</v>
      </c>
      <c r="I1155">
        <v>192675.67</v>
      </c>
      <c r="J1155">
        <v>1088</v>
      </c>
      <c r="K1155">
        <v>1064</v>
      </c>
      <c r="L1155">
        <v>131426.88</v>
      </c>
      <c r="M1155">
        <v>4631.58</v>
      </c>
      <c r="N1155">
        <v>1773287.19</v>
      </c>
      <c r="O1155">
        <v>9960</v>
      </c>
      <c r="P1155">
        <v>10</v>
      </c>
      <c r="Q1155">
        <v>9</v>
      </c>
      <c r="R1155" s="25">
        <f>Clean_Data[[#This Row],[Revenue_EUR]]/Clean_Data[[#This Row],[Units_Sold]]</f>
        <v>183.4502757352941</v>
      </c>
      <c r="S1155" s="19">
        <f>Clean_Data[[#This Row],[Gross_Profit_EUR]]/Clean_Data[[#This Row],[Revenue_EUR]]</f>
        <v>0.658471426230962</v>
      </c>
      <c r="T1155" s="19">
        <f>Clean_Data[[#This Row],[Revenue_EUR]]/Clean_Data[[#This Row],[Revenue_Target_EUR]]</f>
        <v>1.0359060902707642</v>
      </c>
      <c r="U1155" s="19">
        <f>Clean_Data[[#This Row],[Revenue_EUR]]/Clean_Data[[#This Row],[Market_Revenue_EUR]]</f>
        <v>0.11255587990798038</v>
      </c>
      <c r="V1155" s="19">
        <f>Clean_Data[[#This Row],[Returns_Units]]/Clean_Data[[#This Row],[Units_Sold]]</f>
        <v>8.2720588235294119E-3</v>
      </c>
      <c r="W1155" s="21">
        <f>Clean_Data[[#This Row],[Revenue_EUR]]/Clean_Data[[#This Row],[Marketing_Spend_EUR]]</f>
        <v>43.094127705880069</v>
      </c>
    </row>
    <row r="1156" spans="1:23">
      <c r="A1156" s="17">
        <v>45323</v>
      </c>
      <c r="B1156">
        <v>2024</v>
      </c>
      <c r="C1156" s="16" t="s">
        <v>93</v>
      </c>
      <c r="D1156" s="16" t="s">
        <v>90</v>
      </c>
      <c r="E1156" s="16" t="s">
        <v>91</v>
      </c>
      <c r="F1156" s="16" t="s">
        <v>77</v>
      </c>
      <c r="G1156" s="16" t="s">
        <v>80</v>
      </c>
      <c r="H1156">
        <v>52902.76</v>
      </c>
      <c r="I1156">
        <v>46592.69</v>
      </c>
      <c r="J1156">
        <v>368</v>
      </c>
      <c r="K1156">
        <v>330</v>
      </c>
      <c r="L1156">
        <v>36638.17</v>
      </c>
      <c r="M1156">
        <v>2622.57</v>
      </c>
      <c r="N1156">
        <v>585246.39</v>
      </c>
      <c r="O1156">
        <v>4339</v>
      </c>
      <c r="P1156">
        <v>2</v>
      </c>
      <c r="Q1156">
        <v>8</v>
      </c>
      <c r="R1156" s="25">
        <f>Clean_Data[[#This Row],[Revenue_EUR]]/Clean_Data[[#This Row],[Units_Sold]]</f>
        <v>143.75749999999999</v>
      </c>
      <c r="S1156" s="19">
        <f>Clean_Data[[#This Row],[Gross_Profit_EUR]]/Clean_Data[[#This Row],[Revenue_EUR]]</f>
        <v>0.69255687226904605</v>
      </c>
      <c r="T1156" s="19">
        <f>Clean_Data[[#This Row],[Revenue_EUR]]/Clean_Data[[#This Row],[Revenue_Target_EUR]]</f>
        <v>1.135430472033274</v>
      </c>
      <c r="U1156" s="19">
        <f>Clean_Data[[#This Row],[Revenue_EUR]]/Clean_Data[[#This Row],[Market_Revenue_EUR]]</f>
        <v>9.0393996279071451E-2</v>
      </c>
      <c r="V1156" s="19">
        <f>Clean_Data[[#This Row],[Returns_Units]]/Clean_Data[[#This Row],[Units_Sold]]</f>
        <v>2.1739130434782608E-2</v>
      </c>
      <c r="W1156" s="21">
        <f>Clean_Data[[#This Row],[Revenue_EUR]]/Clean_Data[[#This Row],[Marketing_Spend_EUR]]</f>
        <v>20.17210598763808</v>
      </c>
    </row>
    <row r="1157" spans="1:23">
      <c r="A1157" s="17">
        <v>45323</v>
      </c>
      <c r="B1157">
        <v>2024</v>
      </c>
      <c r="C1157" s="16" t="s">
        <v>93</v>
      </c>
      <c r="D1157" s="16" t="s">
        <v>90</v>
      </c>
      <c r="E1157" s="16" t="s">
        <v>91</v>
      </c>
      <c r="F1157" s="16" t="s">
        <v>77</v>
      </c>
      <c r="G1157" s="16" t="s">
        <v>81</v>
      </c>
      <c r="H1157">
        <v>78874.539999999994</v>
      </c>
      <c r="I1157">
        <v>74806.19</v>
      </c>
      <c r="J1157">
        <v>667</v>
      </c>
      <c r="K1157">
        <v>632</v>
      </c>
      <c r="L1157">
        <v>49706.5</v>
      </c>
      <c r="M1157">
        <v>2269.19</v>
      </c>
      <c r="N1157">
        <v>816238.97</v>
      </c>
      <c r="O1157">
        <v>7479</v>
      </c>
      <c r="P1157">
        <v>4</v>
      </c>
      <c r="Q1157">
        <v>9</v>
      </c>
      <c r="R1157" s="25">
        <f>Clean_Data[[#This Row],[Revenue_EUR]]/Clean_Data[[#This Row],[Units_Sold]]</f>
        <v>118.25268365817091</v>
      </c>
      <c r="S1157" s="19">
        <f>Clean_Data[[#This Row],[Gross_Profit_EUR]]/Clean_Data[[#This Row],[Revenue_EUR]]</f>
        <v>0.63019701921557958</v>
      </c>
      <c r="T1157" s="19">
        <f>Clean_Data[[#This Row],[Revenue_EUR]]/Clean_Data[[#This Row],[Revenue_Target_EUR]]</f>
        <v>1.0543852052884928</v>
      </c>
      <c r="U1157" s="19">
        <f>Clean_Data[[#This Row],[Revenue_EUR]]/Clean_Data[[#This Row],[Market_Revenue_EUR]]</f>
        <v>9.6631676382714235E-2</v>
      </c>
      <c r="V1157" s="19">
        <f>Clean_Data[[#This Row],[Returns_Units]]/Clean_Data[[#This Row],[Units_Sold]]</f>
        <v>1.3493253373313344E-2</v>
      </c>
      <c r="W1157" s="21">
        <f>Clean_Data[[#This Row],[Revenue_EUR]]/Clean_Data[[#This Row],[Marketing_Spend_EUR]]</f>
        <v>34.758896346273339</v>
      </c>
    </row>
    <row r="1158" spans="1:23">
      <c r="A1158" s="17">
        <v>45323</v>
      </c>
      <c r="B1158">
        <v>2024</v>
      </c>
      <c r="C1158" s="16" t="s">
        <v>93</v>
      </c>
      <c r="D1158" s="16" t="s">
        <v>90</v>
      </c>
      <c r="E1158" s="16" t="s">
        <v>91</v>
      </c>
      <c r="F1158" s="16" t="s">
        <v>82</v>
      </c>
      <c r="G1158" s="16" t="s">
        <v>78</v>
      </c>
      <c r="H1158">
        <v>167472.62</v>
      </c>
      <c r="I1158">
        <v>158707.49</v>
      </c>
      <c r="J1158">
        <v>2263</v>
      </c>
      <c r="K1158">
        <v>2145</v>
      </c>
      <c r="L1158">
        <v>89019.77</v>
      </c>
      <c r="M1158">
        <v>3154.16</v>
      </c>
      <c r="N1158">
        <v>1887697.62</v>
      </c>
      <c r="O1158">
        <v>26769</v>
      </c>
      <c r="P1158">
        <v>6</v>
      </c>
      <c r="Q1158">
        <v>43</v>
      </c>
      <c r="R1158" s="25">
        <f>Clean_Data[[#This Row],[Revenue_EUR]]/Clean_Data[[#This Row],[Units_Sold]]</f>
        <v>74.004692885550156</v>
      </c>
      <c r="S1158" s="19">
        <f>Clean_Data[[#This Row],[Gross_Profit_EUR]]/Clean_Data[[#This Row],[Revenue_EUR]]</f>
        <v>0.53154820172993056</v>
      </c>
      <c r="T1158" s="19">
        <f>Clean_Data[[#This Row],[Revenue_EUR]]/Clean_Data[[#This Row],[Revenue_Target_EUR]]</f>
        <v>1.0552282063058271</v>
      </c>
      <c r="U1158" s="19">
        <f>Clean_Data[[#This Row],[Revenue_EUR]]/Clean_Data[[#This Row],[Market_Revenue_EUR]]</f>
        <v>8.8717927185816961E-2</v>
      </c>
      <c r="V1158" s="19">
        <f>Clean_Data[[#This Row],[Returns_Units]]/Clean_Data[[#This Row],[Units_Sold]]</f>
        <v>1.9001325673884226E-2</v>
      </c>
      <c r="W1158" s="21">
        <f>Clean_Data[[#This Row],[Revenue_EUR]]/Clean_Data[[#This Row],[Marketing_Spend_EUR]]</f>
        <v>53.095790955436634</v>
      </c>
    </row>
    <row r="1159" spans="1:23">
      <c r="A1159" s="17">
        <v>45323</v>
      </c>
      <c r="B1159">
        <v>2024</v>
      </c>
      <c r="C1159" s="16" t="s">
        <v>93</v>
      </c>
      <c r="D1159" s="16" t="s">
        <v>90</v>
      </c>
      <c r="E1159" s="16" t="s">
        <v>91</v>
      </c>
      <c r="F1159" s="16" t="s">
        <v>82</v>
      </c>
      <c r="G1159" s="16" t="s">
        <v>79</v>
      </c>
      <c r="H1159">
        <v>157479.01999999999</v>
      </c>
      <c r="I1159">
        <v>143808.95999999999</v>
      </c>
      <c r="J1159">
        <v>858</v>
      </c>
      <c r="K1159">
        <v>795</v>
      </c>
      <c r="L1159">
        <v>95589.04</v>
      </c>
      <c r="M1159">
        <v>4039.83</v>
      </c>
      <c r="N1159">
        <v>1542605</v>
      </c>
      <c r="O1159">
        <v>8645</v>
      </c>
      <c r="P1159">
        <v>8</v>
      </c>
      <c r="Q1159">
        <v>11</v>
      </c>
      <c r="R1159" s="25">
        <f>Clean_Data[[#This Row],[Revenue_EUR]]/Clean_Data[[#This Row],[Units_Sold]]</f>
        <v>183.54198135198135</v>
      </c>
      <c r="S1159" s="19">
        <f>Clean_Data[[#This Row],[Gross_Profit_EUR]]/Clean_Data[[#This Row],[Revenue_EUR]]</f>
        <v>0.60699539532313573</v>
      </c>
      <c r="T1159" s="19">
        <f>Clean_Data[[#This Row],[Revenue_EUR]]/Clean_Data[[#This Row],[Revenue_Target_EUR]]</f>
        <v>1.0950570812833915</v>
      </c>
      <c r="U1159" s="19">
        <f>Clean_Data[[#This Row],[Revenue_EUR]]/Clean_Data[[#This Row],[Market_Revenue_EUR]]</f>
        <v>0.10208641875269429</v>
      </c>
      <c r="V1159" s="19">
        <f>Clean_Data[[#This Row],[Returns_Units]]/Clean_Data[[#This Row],[Units_Sold]]</f>
        <v>1.282051282051282E-2</v>
      </c>
      <c r="W1159" s="21">
        <f>Clean_Data[[#This Row],[Revenue_EUR]]/Clean_Data[[#This Row],[Marketing_Spend_EUR]]</f>
        <v>38.98159576021763</v>
      </c>
    </row>
    <row r="1160" spans="1:23">
      <c r="A1160" s="17">
        <v>45323</v>
      </c>
      <c r="B1160">
        <v>2024</v>
      </c>
      <c r="C1160" s="16" t="s">
        <v>93</v>
      </c>
      <c r="D1160" s="16" t="s">
        <v>90</v>
      </c>
      <c r="E1160" s="16" t="s">
        <v>91</v>
      </c>
      <c r="F1160" s="16" t="s">
        <v>82</v>
      </c>
      <c r="G1160" s="16" t="s">
        <v>80</v>
      </c>
      <c r="H1160">
        <v>45542.57</v>
      </c>
      <c r="I1160">
        <v>40207.019999999997</v>
      </c>
      <c r="J1160">
        <v>316</v>
      </c>
      <c r="K1160">
        <v>282</v>
      </c>
      <c r="L1160">
        <v>29413.69</v>
      </c>
      <c r="M1160">
        <v>2413.4299999999998</v>
      </c>
      <c r="N1160">
        <v>505324.3</v>
      </c>
      <c r="O1160">
        <v>3722</v>
      </c>
      <c r="P1160">
        <v>2</v>
      </c>
      <c r="Q1160">
        <v>3</v>
      </c>
      <c r="R1160" s="25">
        <f>Clean_Data[[#This Row],[Revenue_EUR]]/Clean_Data[[#This Row],[Units_Sold]]</f>
        <v>144.12205696202531</v>
      </c>
      <c r="S1160" s="19">
        <f>Clean_Data[[#This Row],[Gross_Profit_EUR]]/Clean_Data[[#This Row],[Revenue_EUR]]</f>
        <v>0.64585046474101038</v>
      </c>
      <c r="T1160" s="19">
        <f>Clean_Data[[#This Row],[Revenue_EUR]]/Clean_Data[[#This Row],[Revenue_Target_EUR]]</f>
        <v>1.1327019510523288</v>
      </c>
      <c r="U1160" s="19">
        <f>Clean_Data[[#This Row],[Revenue_EUR]]/Clean_Data[[#This Row],[Market_Revenue_EUR]]</f>
        <v>9.0125430342455334E-2</v>
      </c>
      <c r="V1160" s="19">
        <f>Clean_Data[[#This Row],[Returns_Units]]/Clean_Data[[#This Row],[Units_Sold]]</f>
        <v>9.4936708860759497E-3</v>
      </c>
      <c r="W1160" s="21">
        <f>Clean_Data[[#This Row],[Revenue_EUR]]/Clean_Data[[#This Row],[Marketing_Spend_EUR]]</f>
        <v>18.8704748014237</v>
      </c>
    </row>
    <row r="1161" spans="1:23">
      <c r="A1161" s="17">
        <v>45323</v>
      </c>
      <c r="B1161">
        <v>2024</v>
      </c>
      <c r="C1161" s="16" t="s">
        <v>93</v>
      </c>
      <c r="D1161" s="16" t="s">
        <v>90</v>
      </c>
      <c r="E1161" s="16" t="s">
        <v>91</v>
      </c>
      <c r="F1161" s="16" t="s">
        <v>82</v>
      </c>
      <c r="G1161" s="16" t="s">
        <v>81</v>
      </c>
      <c r="H1161">
        <v>60830.78</v>
      </c>
      <c r="I1161">
        <v>59088.41</v>
      </c>
      <c r="J1161">
        <v>515</v>
      </c>
      <c r="K1161">
        <v>509</v>
      </c>
      <c r="L1161">
        <v>35272.03</v>
      </c>
      <c r="M1161">
        <v>1986.67</v>
      </c>
      <c r="N1161">
        <v>692834.93</v>
      </c>
      <c r="O1161">
        <v>6147</v>
      </c>
      <c r="P1161">
        <v>2</v>
      </c>
      <c r="Q1161">
        <v>10</v>
      </c>
      <c r="R1161" s="25">
        <f>Clean_Data[[#This Row],[Revenue_EUR]]/Clean_Data[[#This Row],[Units_Sold]]</f>
        <v>118.11801941747572</v>
      </c>
      <c r="S1161" s="19">
        <f>Clean_Data[[#This Row],[Gross_Profit_EUR]]/Clean_Data[[#This Row],[Revenue_EUR]]</f>
        <v>0.57983852911305755</v>
      </c>
      <c r="T1161" s="19">
        <f>Clean_Data[[#This Row],[Revenue_EUR]]/Clean_Data[[#This Row],[Revenue_Target_EUR]]</f>
        <v>1.0294875086332496</v>
      </c>
      <c r="U1161" s="19">
        <f>Clean_Data[[#This Row],[Revenue_EUR]]/Clean_Data[[#This Row],[Market_Revenue_EUR]]</f>
        <v>8.7799816905882608E-2</v>
      </c>
      <c r="V1161" s="19">
        <f>Clean_Data[[#This Row],[Returns_Units]]/Clean_Data[[#This Row],[Units_Sold]]</f>
        <v>1.9417475728155338E-2</v>
      </c>
      <c r="W1161" s="21">
        <f>Clean_Data[[#This Row],[Revenue_EUR]]/Clean_Data[[#This Row],[Marketing_Spend_EUR]]</f>
        <v>30.619468759280604</v>
      </c>
    </row>
    <row r="1162" spans="1:23">
      <c r="A1162" s="17">
        <v>45323</v>
      </c>
      <c r="B1162">
        <v>2024</v>
      </c>
      <c r="C1162" s="16" t="s">
        <v>93</v>
      </c>
      <c r="D1162" s="16" t="s">
        <v>90</v>
      </c>
      <c r="E1162" s="16" t="s">
        <v>91</v>
      </c>
      <c r="F1162" s="16" t="s">
        <v>83</v>
      </c>
      <c r="G1162" s="16" t="s">
        <v>78</v>
      </c>
      <c r="H1162">
        <v>14622.27</v>
      </c>
      <c r="I1162">
        <v>14708.22</v>
      </c>
      <c r="J1162">
        <v>198</v>
      </c>
      <c r="K1162">
        <v>201</v>
      </c>
      <c r="L1162">
        <v>7026.85</v>
      </c>
      <c r="M1162">
        <v>286.93</v>
      </c>
      <c r="N1162">
        <v>247892.56</v>
      </c>
      <c r="O1162">
        <v>3579</v>
      </c>
      <c r="P1162">
        <v>1</v>
      </c>
      <c r="Q1162">
        <v>3</v>
      </c>
      <c r="R1162" s="25">
        <f>Clean_Data[[#This Row],[Revenue_EUR]]/Clean_Data[[#This Row],[Units_Sold]]</f>
        <v>73.849848484848494</v>
      </c>
      <c r="S1162" s="19">
        <f>Clean_Data[[#This Row],[Gross_Profit_EUR]]/Clean_Data[[#This Row],[Revenue_EUR]]</f>
        <v>0.48055808024335483</v>
      </c>
      <c r="T1162" s="19">
        <f>Clean_Data[[#This Row],[Revenue_EUR]]/Clean_Data[[#This Row],[Revenue_Target_EUR]]</f>
        <v>0.99415632890995653</v>
      </c>
      <c r="U1162" s="19">
        <f>Clean_Data[[#This Row],[Revenue_EUR]]/Clean_Data[[#This Row],[Market_Revenue_EUR]]</f>
        <v>5.8986320525311449E-2</v>
      </c>
      <c r="V1162" s="19">
        <f>Clean_Data[[#This Row],[Returns_Units]]/Clean_Data[[#This Row],[Units_Sold]]</f>
        <v>1.5151515151515152E-2</v>
      </c>
      <c r="W1162" s="21">
        <f>Clean_Data[[#This Row],[Revenue_EUR]]/Clean_Data[[#This Row],[Marketing_Spend_EUR]]</f>
        <v>50.961105496114037</v>
      </c>
    </row>
    <row r="1163" spans="1:23">
      <c r="A1163" s="17">
        <v>45323</v>
      </c>
      <c r="B1163">
        <v>2024</v>
      </c>
      <c r="C1163" s="16" t="s">
        <v>93</v>
      </c>
      <c r="D1163" s="16" t="s">
        <v>90</v>
      </c>
      <c r="E1163" s="16" t="s">
        <v>91</v>
      </c>
      <c r="F1163" s="16" t="s">
        <v>83</v>
      </c>
      <c r="G1163" s="16" t="s">
        <v>79</v>
      </c>
      <c r="H1163">
        <v>14142.35</v>
      </c>
      <c r="I1163">
        <v>13217.94</v>
      </c>
      <c r="J1163">
        <v>77</v>
      </c>
      <c r="K1163">
        <v>72</v>
      </c>
      <c r="L1163">
        <v>7821.27</v>
      </c>
      <c r="M1163">
        <v>336.81</v>
      </c>
      <c r="N1163">
        <v>200307.28</v>
      </c>
      <c r="O1163">
        <v>1154</v>
      </c>
      <c r="P1163">
        <v>1</v>
      </c>
      <c r="Q1163">
        <v>2</v>
      </c>
      <c r="R1163" s="25">
        <f>Clean_Data[[#This Row],[Revenue_EUR]]/Clean_Data[[#This Row],[Units_Sold]]</f>
        <v>183.66688311688313</v>
      </c>
      <c r="S1163" s="19">
        <f>Clean_Data[[#This Row],[Gross_Profit_EUR]]/Clean_Data[[#This Row],[Revenue_EUR]]</f>
        <v>0.55303892210276229</v>
      </c>
      <c r="T1163" s="19">
        <f>Clean_Data[[#This Row],[Revenue_EUR]]/Clean_Data[[#This Row],[Revenue_Target_EUR]]</f>
        <v>1.0699360112090084</v>
      </c>
      <c r="U1163" s="19">
        <f>Clean_Data[[#This Row],[Revenue_EUR]]/Clean_Data[[#This Row],[Market_Revenue_EUR]]</f>
        <v>7.0603275128093196E-2</v>
      </c>
      <c r="V1163" s="19">
        <f>Clean_Data[[#This Row],[Returns_Units]]/Clean_Data[[#This Row],[Units_Sold]]</f>
        <v>2.5974025974025976E-2</v>
      </c>
      <c r="W1163" s="21">
        <f>Clean_Data[[#This Row],[Revenue_EUR]]/Clean_Data[[#This Row],[Marketing_Spend_EUR]]</f>
        <v>41.989103648941537</v>
      </c>
    </row>
    <row r="1164" spans="1:23">
      <c r="A1164" s="17">
        <v>45323</v>
      </c>
      <c r="B1164">
        <v>2024</v>
      </c>
      <c r="C1164" s="16" t="s">
        <v>93</v>
      </c>
      <c r="D1164" s="16" t="s">
        <v>90</v>
      </c>
      <c r="E1164" s="16" t="s">
        <v>91</v>
      </c>
      <c r="F1164" s="16" t="s">
        <v>83</v>
      </c>
      <c r="G1164" s="16" t="s">
        <v>80</v>
      </c>
      <c r="H1164">
        <v>3907.84</v>
      </c>
      <c r="I1164">
        <v>3538.37</v>
      </c>
      <c r="J1164">
        <v>27</v>
      </c>
      <c r="K1164">
        <v>24</v>
      </c>
      <c r="L1164">
        <v>2251.42</v>
      </c>
      <c r="M1164">
        <v>206</v>
      </c>
      <c r="N1164">
        <v>64903.8</v>
      </c>
      <c r="O1164">
        <v>486</v>
      </c>
      <c r="P1164">
        <v>0</v>
      </c>
      <c r="Q1164">
        <v>1</v>
      </c>
      <c r="R1164" s="25">
        <f>Clean_Data[[#This Row],[Revenue_EUR]]/Clean_Data[[#This Row],[Units_Sold]]</f>
        <v>144.73481481481483</v>
      </c>
      <c r="S1164" s="19">
        <f>Clean_Data[[#This Row],[Gross_Profit_EUR]]/Clean_Data[[#This Row],[Revenue_EUR]]</f>
        <v>0.57612901244677361</v>
      </c>
      <c r="T1164" s="19">
        <f>Clean_Data[[#This Row],[Revenue_EUR]]/Clean_Data[[#This Row],[Revenue_Target_EUR]]</f>
        <v>1.1044181360343888</v>
      </c>
      <c r="U1164" s="19">
        <f>Clean_Data[[#This Row],[Revenue_EUR]]/Clean_Data[[#This Row],[Market_Revenue_EUR]]</f>
        <v>6.0209725778767959E-2</v>
      </c>
      <c r="V1164" s="19">
        <f>Clean_Data[[#This Row],[Returns_Units]]/Clean_Data[[#This Row],[Units_Sold]]</f>
        <v>3.7037037037037035E-2</v>
      </c>
      <c r="W1164" s="21">
        <f>Clean_Data[[#This Row],[Revenue_EUR]]/Clean_Data[[#This Row],[Marketing_Spend_EUR]]</f>
        <v>18.97009708737864</v>
      </c>
    </row>
    <row r="1165" spans="1:23">
      <c r="A1165" s="17">
        <v>45323</v>
      </c>
      <c r="B1165">
        <v>2024</v>
      </c>
      <c r="C1165" s="16" t="s">
        <v>93</v>
      </c>
      <c r="D1165" s="16" t="s">
        <v>90</v>
      </c>
      <c r="E1165" s="16" t="s">
        <v>91</v>
      </c>
      <c r="F1165" s="16" t="s">
        <v>83</v>
      </c>
      <c r="G1165" s="16" t="s">
        <v>81</v>
      </c>
      <c r="H1165">
        <v>5766.99</v>
      </c>
      <c r="I1165">
        <v>5294.96</v>
      </c>
      <c r="J1165">
        <v>49</v>
      </c>
      <c r="K1165">
        <v>46</v>
      </c>
      <c r="L1165">
        <v>3079.77</v>
      </c>
      <c r="M1165">
        <v>181.83</v>
      </c>
      <c r="N1165">
        <v>91508.32</v>
      </c>
      <c r="O1165">
        <v>868</v>
      </c>
      <c r="P1165">
        <v>0</v>
      </c>
      <c r="Q1165">
        <v>1</v>
      </c>
      <c r="R1165" s="25">
        <f>Clean_Data[[#This Row],[Revenue_EUR]]/Clean_Data[[#This Row],[Units_Sold]]</f>
        <v>117.69367346938775</v>
      </c>
      <c r="S1165" s="19">
        <f>Clean_Data[[#This Row],[Gross_Profit_EUR]]/Clean_Data[[#This Row],[Revenue_EUR]]</f>
        <v>0.53403421889061709</v>
      </c>
      <c r="T1165" s="19">
        <f>Clean_Data[[#This Row],[Revenue_EUR]]/Clean_Data[[#This Row],[Revenue_Target_EUR]]</f>
        <v>1.0891470379379635</v>
      </c>
      <c r="U1165" s="19">
        <f>Clean_Data[[#This Row],[Revenue_EUR]]/Clean_Data[[#This Row],[Market_Revenue_EUR]]</f>
        <v>6.3021482636770071E-2</v>
      </c>
      <c r="V1165" s="19">
        <f>Clean_Data[[#This Row],[Returns_Units]]/Clean_Data[[#This Row],[Units_Sold]]</f>
        <v>2.0408163265306121E-2</v>
      </c>
      <c r="W1165" s="21">
        <f>Clean_Data[[#This Row],[Revenue_EUR]]/Clean_Data[[#This Row],[Marketing_Spend_EUR]]</f>
        <v>31.716383435076718</v>
      </c>
    </row>
    <row r="1166" spans="1:23">
      <c r="A1166" s="17">
        <v>45323</v>
      </c>
      <c r="B1166">
        <v>2024</v>
      </c>
      <c r="C1166" s="16" t="s">
        <v>93</v>
      </c>
      <c r="D1166" s="16" t="s">
        <v>92</v>
      </c>
      <c r="E1166" s="16" t="s">
        <v>76</v>
      </c>
      <c r="F1166" s="16" t="s">
        <v>77</v>
      </c>
      <c r="G1166" s="16" t="s">
        <v>78</v>
      </c>
      <c r="H1166">
        <v>196566.02</v>
      </c>
      <c r="I1166">
        <v>206841.61</v>
      </c>
      <c r="J1166">
        <v>2656</v>
      </c>
      <c r="K1166">
        <v>2822</v>
      </c>
      <c r="L1166">
        <v>109111.61</v>
      </c>
      <c r="M1166">
        <v>3677.57</v>
      </c>
      <c r="N1166">
        <v>1319753.99</v>
      </c>
      <c r="O1166">
        <v>19195</v>
      </c>
      <c r="P1166">
        <v>9</v>
      </c>
      <c r="Q1166">
        <v>51</v>
      </c>
      <c r="R1166" s="25">
        <f>Clean_Data[[#This Row],[Revenue_EUR]]/Clean_Data[[#This Row],[Units_Sold]]</f>
        <v>74.008290662650595</v>
      </c>
      <c r="S1166" s="19">
        <f>Clean_Data[[#This Row],[Gross_Profit_EUR]]/Clean_Data[[#This Row],[Revenue_EUR]]</f>
        <v>0.55508887039580901</v>
      </c>
      <c r="T1166" s="19">
        <f>Clean_Data[[#This Row],[Revenue_EUR]]/Clean_Data[[#This Row],[Revenue_Target_EUR]]</f>
        <v>0.95032145611320662</v>
      </c>
      <c r="U1166" s="19">
        <f>Clean_Data[[#This Row],[Revenue_EUR]]/Clean_Data[[#This Row],[Market_Revenue_EUR]]</f>
        <v>0.14894140990625077</v>
      </c>
      <c r="V1166" s="19">
        <f>Clean_Data[[#This Row],[Returns_Units]]/Clean_Data[[#This Row],[Units_Sold]]</f>
        <v>1.9201807228915662E-2</v>
      </c>
      <c r="W1166" s="21">
        <f>Clean_Data[[#This Row],[Revenue_EUR]]/Clean_Data[[#This Row],[Marketing_Spend_EUR]]</f>
        <v>53.449973759846849</v>
      </c>
    </row>
    <row r="1167" spans="1:23">
      <c r="A1167" s="17">
        <v>45323</v>
      </c>
      <c r="B1167">
        <v>2024</v>
      </c>
      <c r="C1167" s="16" t="s">
        <v>93</v>
      </c>
      <c r="D1167" s="16" t="s">
        <v>92</v>
      </c>
      <c r="E1167" s="16" t="s">
        <v>76</v>
      </c>
      <c r="F1167" s="16" t="s">
        <v>77</v>
      </c>
      <c r="G1167" s="16" t="s">
        <v>79</v>
      </c>
      <c r="H1167">
        <v>188976.34</v>
      </c>
      <c r="I1167">
        <v>181027.28</v>
      </c>
      <c r="J1167">
        <v>1030</v>
      </c>
      <c r="K1167">
        <v>970</v>
      </c>
      <c r="L1167">
        <v>123040.7</v>
      </c>
      <c r="M1167">
        <v>4731.4799999999996</v>
      </c>
      <c r="N1167">
        <v>1068344.54</v>
      </c>
      <c r="O1167">
        <v>6425</v>
      </c>
      <c r="P1167">
        <v>7</v>
      </c>
      <c r="Q1167">
        <v>19</v>
      </c>
      <c r="R1167" s="25">
        <f>Clean_Data[[#This Row],[Revenue_EUR]]/Clean_Data[[#This Row],[Units_Sold]]</f>
        <v>183.47217475728155</v>
      </c>
      <c r="S1167" s="19">
        <f>Clean_Data[[#This Row],[Gross_Profit_EUR]]/Clean_Data[[#This Row],[Revenue_EUR]]</f>
        <v>0.65109050159400905</v>
      </c>
      <c r="T1167" s="19">
        <f>Clean_Data[[#This Row],[Revenue_EUR]]/Clean_Data[[#This Row],[Revenue_Target_EUR]]</f>
        <v>1.0439108403993034</v>
      </c>
      <c r="U1167" s="19">
        <f>Clean_Data[[#This Row],[Revenue_EUR]]/Clean_Data[[#This Row],[Market_Revenue_EUR]]</f>
        <v>0.17688707427661865</v>
      </c>
      <c r="V1167" s="19">
        <f>Clean_Data[[#This Row],[Returns_Units]]/Clean_Data[[#This Row],[Units_Sold]]</f>
        <v>1.8446601941747572E-2</v>
      </c>
      <c r="W1167" s="21">
        <f>Clean_Data[[#This Row],[Revenue_EUR]]/Clean_Data[[#This Row],[Marketing_Spend_EUR]]</f>
        <v>39.940217437250084</v>
      </c>
    </row>
    <row r="1168" spans="1:23">
      <c r="A1168" s="17">
        <v>45323</v>
      </c>
      <c r="B1168">
        <v>2024</v>
      </c>
      <c r="C1168" s="16" t="s">
        <v>93</v>
      </c>
      <c r="D1168" s="16" t="s">
        <v>92</v>
      </c>
      <c r="E1168" s="16" t="s">
        <v>76</v>
      </c>
      <c r="F1168" s="16" t="s">
        <v>77</v>
      </c>
      <c r="G1168" s="16" t="s">
        <v>80</v>
      </c>
      <c r="H1168">
        <v>46567.8</v>
      </c>
      <c r="I1168">
        <v>43206.51</v>
      </c>
      <c r="J1168">
        <v>324</v>
      </c>
      <c r="K1168">
        <v>302</v>
      </c>
      <c r="L1168">
        <v>31908.48</v>
      </c>
      <c r="M1168">
        <v>2509.33</v>
      </c>
      <c r="N1168">
        <v>344337.25</v>
      </c>
      <c r="O1168">
        <v>2487</v>
      </c>
      <c r="P1168">
        <v>2</v>
      </c>
      <c r="Q1168">
        <v>4</v>
      </c>
      <c r="R1168" s="25">
        <f>Clean_Data[[#This Row],[Revenue_EUR]]/Clean_Data[[#This Row],[Units_Sold]]</f>
        <v>143.72777777777779</v>
      </c>
      <c r="S1168" s="19">
        <f>Clean_Data[[#This Row],[Gross_Profit_EUR]]/Clean_Data[[#This Row],[Revenue_EUR]]</f>
        <v>0.68520479816525581</v>
      </c>
      <c r="T1168" s="19">
        <f>Clean_Data[[#This Row],[Revenue_EUR]]/Clean_Data[[#This Row],[Revenue_Target_EUR]]</f>
        <v>1.0777959154766261</v>
      </c>
      <c r="U1168" s="19">
        <f>Clean_Data[[#This Row],[Revenue_EUR]]/Clean_Data[[#This Row],[Market_Revenue_EUR]]</f>
        <v>0.13523892637232829</v>
      </c>
      <c r="V1168" s="19">
        <f>Clean_Data[[#This Row],[Returns_Units]]/Clean_Data[[#This Row],[Units_Sold]]</f>
        <v>1.2345679012345678E-2</v>
      </c>
      <c r="W1168" s="21">
        <f>Clean_Data[[#This Row],[Revenue_EUR]]/Clean_Data[[#This Row],[Marketing_Spend_EUR]]</f>
        <v>18.557862058796573</v>
      </c>
    </row>
    <row r="1169" spans="1:23">
      <c r="A1169" s="17">
        <v>45323</v>
      </c>
      <c r="B1169">
        <v>2024</v>
      </c>
      <c r="C1169" s="16" t="s">
        <v>93</v>
      </c>
      <c r="D1169" s="16" t="s">
        <v>92</v>
      </c>
      <c r="E1169" s="16" t="s">
        <v>76</v>
      </c>
      <c r="F1169" s="16" t="s">
        <v>77</v>
      </c>
      <c r="G1169" s="16" t="s">
        <v>81</v>
      </c>
      <c r="H1169">
        <v>79450.59</v>
      </c>
      <c r="I1169">
        <v>76575.63</v>
      </c>
      <c r="J1169">
        <v>672</v>
      </c>
      <c r="K1169">
        <v>635</v>
      </c>
      <c r="L1169">
        <v>49685</v>
      </c>
      <c r="M1169">
        <v>2224.5500000000002</v>
      </c>
      <c r="N1169">
        <v>488474.46</v>
      </c>
      <c r="O1169">
        <v>4526</v>
      </c>
      <c r="P1169">
        <v>4</v>
      </c>
      <c r="Q1169">
        <v>11</v>
      </c>
      <c r="R1169" s="25">
        <f>Clean_Data[[#This Row],[Revenue_EUR]]/Clean_Data[[#This Row],[Units_Sold]]</f>
        <v>118.23004464285714</v>
      </c>
      <c r="S1169" s="19">
        <f>Clean_Data[[#This Row],[Gross_Profit_EUR]]/Clean_Data[[#This Row],[Revenue_EUR]]</f>
        <v>0.62535721887024376</v>
      </c>
      <c r="T1169" s="19">
        <f>Clean_Data[[#This Row],[Revenue_EUR]]/Clean_Data[[#This Row],[Revenue_Target_EUR]]</f>
        <v>1.0375440593828611</v>
      </c>
      <c r="U1169" s="19">
        <f>Clean_Data[[#This Row],[Revenue_EUR]]/Clean_Data[[#This Row],[Market_Revenue_EUR]]</f>
        <v>0.16265044850041901</v>
      </c>
      <c r="V1169" s="19">
        <f>Clean_Data[[#This Row],[Returns_Units]]/Clean_Data[[#This Row],[Units_Sold]]</f>
        <v>1.636904761904762E-2</v>
      </c>
      <c r="W1169" s="21">
        <f>Clean_Data[[#This Row],[Revenue_EUR]]/Clean_Data[[#This Row],[Marketing_Spend_EUR]]</f>
        <v>35.715353667033774</v>
      </c>
    </row>
    <row r="1170" spans="1:23">
      <c r="A1170" s="17">
        <v>45323</v>
      </c>
      <c r="B1170">
        <v>2024</v>
      </c>
      <c r="C1170" s="16" t="s">
        <v>93</v>
      </c>
      <c r="D1170" s="16" t="s">
        <v>92</v>
      </c>
      <c r="E1170" s="16" t="s">
        <v>76</v>
      </c>
      <c r="F1170" s="16" t="s">
        <v>82</v>
      </c>
      <c r="G1170" s="16" t="s">
        <v>78</v>
      </c>
      <c r="H1170">
        <v>154841.34</v>
      </c>
      <c r="I1170">
        <v>163340.21</v>
      </c>
      <c r="J1170">
        <v>2092</v>
      </c>
      <c r="K1170">
        <v>2198</v>
      </c>
      <c r="L1170">
        <v>81646.61</v>
      </c>
      <c r="M1170">
        <v>2955.72</v>
      </c>
      <c r="N1170">
        <v>1133151.71</v>
      </c>
      <c r="O1170">
        <v>16369</v>
      </c>
      <c r="P1170">
        <v>9</v>
      </c>
      <c r="Q1170">
        <v>39</v>
      </c>
      <c r="R1170" s="25">
        <f>Clean_Data[[#This Row],[Revenue_EUR]]/Clean_Data[[#This Row],[Units_Sold]]</f>
        <v>74.015936902485663</v>
      </c>
      <c r="S1170" s="19">
        <f>Clean_Data[[#This Row],[Gross_Profit_EUR]]/Clean_Data[[#This Row],[Revenue_EUR]]</f>
        <v>0.52729206554270325</v>
      </c>
      <c r="T1170" s="19">
        <f>Clean_Data[[#This Row],[Revenue_EUR]]/Clean_Data[[#This Row],[Revenue_Target_EUR]]</f>
        <v>0.94796829268188165</v>
      </c>
      <c r="U1170" s="19">
        <f>Clean_Data[[#This Row],[Revenue_EUR]]/Clean_Data[[#This Row],[Market_Revenue_EUR]]</f>
        <v>0.13664661018779206</v>
      </c>
      <c r="V1170" s="19">
        <f>Clean_Data[[#This Row],[Returns_Units]]/Clean_Data[[#This Row],[Units_Sold]]</f>
        <v>1.8642447418738051E-2</v>
      </c>
      <c r="W1170" s="21">
        <f>Clean_Data[[#This Row],[Revenue_EUR]]/Clean_Data[[#This Row],[Marketing_Spend_EUR]]</f>
        <v>52.38701230157119</v>
      </c>
    </row>
    <row r="1171" spans="1:23">
      <c r="A1171" s="17">
        <v>45323</v>
      </c>
      <c r="B1171">
        <v>2024</v>
      </c>
      <c r="C1171" s="16" t="s">
        <v>93</v>
      </c>
      <c r="D1171" s="16" t="s">
        <v>92</v>
      </c>
      <c r="E1171" s="16" t="s">
        <v>76</v>
      </c>
      <c r="F1171" s="16" t="s">
        <v>82</v>
      </c>
      <c r="G1171" s="16" t="s">
        <v>79</v>
      </c>
      <c r="H1171">
        <v>161282.03</v>
      </c>
      <c r="I1171">
        <v>151348.76</v>
      </c>
      <c r="J1171">
        <v>879</v>
      </c>
      <c r="K1171">
        <v>834</v>
      </c>
      <c r="L1171">
        <v>98151.7</v>
      </c>
      <c r="M1171">
        <v>3788.87</v>
      </c>
      <c r="N1171">
        <v>924838.52</v>
      </c>
      <c r="O1171">
        <v>5249</v>
      </c>
      <c r="P1171">
        <v>9</v>
      </c>
      <c r="Q1171">
        <v>10</v>
      </c>
      <c r="R1171" s="25">
        <f>Clean_Data[[#This Row],[Revenue_EUR]]/Clean_Data[[#This Row],[Units_Sold]]</f>
        <v>183.48353811149033</v>
      </c>
      <c r="S1171" s="19">
        <f>Clean_Data[[#This Row],[Gross_Profit_EUR]]/Clean_Data[[#This Row],[Revenue_EUR]]</f>
        <v>0.6085718291120219</v>
      </c>
      <c r="T1171" s="19">
        <f>Clean_Data[[#This Row],[Revenue_EUR]]/Clean_Data[[#This Row],[Revenue_Target_EUR]]</f>
        <v>1.0656316576363096</v>
      </c>
      <c r="U1171" s="19">
        <f>Clean_Data[[#This Row],[Revenue_EUR]]/Clean_Data[[#This Row],[Market_Revenue_EUR]]</f>
        <v>0.17438939502649609</v>
      </c>
      <c r="V1171" s="19">
        <f>Clean_Data[[#This Row],[Returns_Units]]/Clean_Data[[#This Row],[Units_Sold]]</f>
        <v>1.1376564277588168E-2</v>
      </c>
      <c r="W1171" s="21">
        <f>Clean_Data[[#This Row],[Revenue_EUR]]/Clean_Data[[#This Row],[Marketing_Spend_EUR]]</f>
        <v>42.567316904512431</v>
      </c>
    </row>
    <row r="1172" spans="1:23">
      <c r="A1172" s="17">
        <v>45323</v>
      </c>
      <c r="B1172">
        <v>2024</v>
      </c>
      <c r="C1172" s="16" t="s">
        <v>93</v>
      </c>
      <c r="D1172" s="16" t="s">
        <v>92</v>
      </c>
      <c r="E1172" s="16" t="s">
        <v>76</v>
      </c>
      <c r="F1172" s="16" t="s">
        <v>82</v>
      </c>
      <c r="G1172" s="16" t="s">
        <v>80</v>
      </c>
      <c r="H1172">
        <v>39181.519999999997</v>
      </c>
      <c r="I1172">
        <v>37398.74</v>
      </c>
      <c r="J1172">
        <v>272</v>
      </c>
      <c r="K1172">
        <v>263</v>
      </c>
      <c r="L1172">
        <v>24870.01</v>
      </c>
      <c r="M1172">
        <v>2255.5500000000002</v>
      </c>
      <c r="N1172">
        <v>306437.65999999997</v>
      </c>
      <c r="O1172">
        <v>2392</v>
      </c>
      <c r="P1172">
        <v>1</v>
      </c>
      <c r="Q1172">
        <v>6</v>
      </c>
      <c r="R1172" s="25">
        <f>Clean_Data[[#This Row],[Revenue_EUR]]/Clean_Data[[#This Row],[Units_Sold]]</f>
        <v>144.04970588235292</v>
      </c>
      <c r="S1172" s="19">
        <f>Clean_Data[[#This Row],[Gross_Profit_EUR]]/Clean_Data[[#This Row],[Revenue_EUR]]</f>
        <v>0.63473826436544578</v>
      </c>
      <c r="T1172" s="19">
        <f>Clean_Data[[#This Row],[Revenue_EUR]]/Clean_Data[[#This Row],[Revenue_Target_EUR]]</f>
        <v>1.0476695204169979</v>
      </c>
      <c r="U1172" s="19">
        <f>Clean_Data[[#This Row],[Revenue_EUR]]/Clean_Data[[#This Row],[Market_Revenue_EUR]]</f>
        <v>0.12786130790843397</v>
      </c>
      <c r="V1172" s="19">
        <f>Clean_Data[[#This Row],[Returns_Units]]/Clean_Data[[#This Row],[Units_Sold]]</f>
        <v>2.2058823529411766E-2</v>
      </c>
      <c r="W1172" s="21">
        <f>Clean_Data[[#This Row],[Revenue_EUR]]/Clean_Data[[#This Row],[Marketing_Spend_EUR]]</f>
        <v>17.37116002748775</v>
      </c>
    </row>
    <row r="1173" spans="1:23">
      <c r="A1173" s="17">
        <v>45323</v>
      </c>
      <c r="B1173">
        <v>2024</v>
      </c>
      <c r="C1173" s="16" t="s">
        <v>93</v>
      </c>
      <c r="D1173" s="16" t="s">
        <v>92</v>
      </c>
      <c r="E1173" s="16" t="s">
        <v>76</v>
      </c>
      <c r="F1173" s="16" t="s">
        <v>82</v>
      </c>
      <c r="G1173" s="16" t="s">
        <v>81</v>
      </c>
      <c r="H1173">
        <v>65302.01</v>
      </c>
      <c r="I1173">
        <v>66210.03</v>
      </c>
      <c r="J1173">
        <v>552</v>
      </c>
      <c r="K1173">
        <v>550</v>
      </c>
      <c r="L1173">
        <v>37614.629999999997</v>
      </c>
      <c r="M1173">
        <v>1881.27</v>
      </c>
      <c r="N1173">
        <v>417755.76</v>
      </c>
      <c r="O1173">
        <v>3960</v>
      </c>
      <c r="P1173">
        <v>3</v>
      </c>
      <c r="Q1173">
        <v>7</v>
      </c>
      <c r="R1173" s="25">
        <f>Clean_Data[[#This Row],[Revenue_EUR]]/Clean_Data[[#This Row],[Units_Sold]]</f>
        <v>118.3007427536232</v>
      </c>
      <c r="S1173" s="19">
        <f>Clean_Data[[#This Row],[Gross_Profit_EUR]]/Clean_Data[[#This Row],[Revenue_EUR]]</f>
        <v>0.57601029432325279</v>
      </c>
      <c r="T1173" s="19">
        <f>Clean_Data[[#This Row],[Revenue_EUR]]/Clean_Data[[#This Row],[Revenue_Target_EUR]]</f>
        <v>0.98628576365242548</v>
      </c>
      <c r="U1173" s="19">
        <f>Clean_Data[[#This Row],[Revenue_EUR]]/Clean_Data[[#This Row],[Market_Revenue_EUR]]</f>
        <v>0.15631624085805543</v>
      </c>
      <c r="V1173" s="19">
        <f>Clean_Data[[#This Row],[Returns_Units]]/Clean_Data[[#This Row],[Units_Sold]]</f>
        <v>1.2681159420289856E-2</v>
      </c>
      <c r="W1173" s="21">
        <f>Clean_Data[[#This Row],[Revenue_EUR]]/Clean_Data[[#This Row],[Marketing_Spend_EUR]]</f>
        <v>34.711662866042623</v>
      </c>
    </row>
    <row r="1174" spans="1:23">
      <c r="A1174" s="17">
        <v>45323</v>
      </c>
      <c r="B1174">
        <v>2024</v>
      </c>
      <c r="C1174" s="16" t="s">
        <v>93</v>
      </c>
      <c r="D1174" s="16" t="s">
        <v>92</v>
      </c>
      <c r="E1174" s="16" t="s">
        <v>76</v>
      </c>
      <c r="F1174" s="16" t="s">
        <v>83</v>
      </c>
      <c r="G1174" s="16" t="s">
        <v>78</v>
      </c>
      <c r="H1174">
        <v>16024.07</v>
      </c>
      <c r="I1174">
        <v>16106.08</v>
      </c>
      <c r="J1174">
        <v>216</v>
      </c>
      <c r="K1174">
        <v>213</v>
      </c>
      <c r="L1174">
        <v>7530.39</v>
      </c>
      <c r="M1174">
        <v>302.31</v>
      </c>
      <c r="N1174">
        <v>150679.66</v>
      </c>
      <c r="O1174">
        <v>2129</v>
      </c>
      <c r="P1174">
        <v>1</v>
      </c>
      <c r="Q1174">
        <v>6</v>
      </c>
      <c r="R1174" s="25">
        <f>Clean_Data[[#This Row],[Revenue_EUR]]/Clean_Data[[#This Row],[Units_Sold]]</f>
        <v>74.185509259259263</v>
      </c>
      <c r="S1174" s="19">
        <f>Clean_Data[[#This Row],[Gross_Profit_EUR]]/Clean_Data[[#This Row],[Revenue_EUR]]</f>
        <v>0.4699424053938856</v>
      </c>
      <c r="T1174" s="19">
        <f>Clean_Data[[#This Row],[Revenue_EUR]]/Clean_Data[[#This Row],[Revenue_Target_EUR]]</f>
        <v>0.99490813407110856</v>
      </c>
      <c r="U1174" s="19">
        <f>Clean_Data[[#This Row],[Revenue_EUR]]/Clean_Data[[#This Row],[Market_Revenue_EUR]]</f>
        <v>0.10634527579900299</v>
      </c>
      <c r="V1174" s="19">
        <f>Clean_Data[[#This Row],[Returns_Units]]/Clean_Data[[#This Row],[Units_Sold]]</f>
        <v>2.7777777777777776E-2</v>
      </c>
      <c r="W1174" s="21">
        <f>Clean_Data[[#This Row],[Revenue_EUR]]/Clean_Data[[#This Row],[Marketing_Spend_EUR]]</f>
        <v>53.005424894975356</v>
      </c>
    </row>
    <row r="1175" spans="1:23">
      <c r="A1175" s="17">
        <v>45323</v>
      </c>
      <c r="B1175">
        <v>2024</v>
      </c>
      <c r="C1175" s="16" t="s">
        <v>93</v>
      </c>
      <c r="D1175" s="16" t="s">
        <v>92</v>
      </c>
      <c r="E1175" s="16" t="s">
        <v>76</v>
      </c>
      <c r="F1175" s="16" t="s">
        <v>83</v>
      </c>
      <c r="G1175" s="16" t="s">
        <v>79</v>
      </c>
      <c r="H1175">
        <v>14035.63</v>
      </c>
      <c r="I1175">
        <v>13603.84</v>
      </c>
      <c r="J1175">
        <v>76</v>
      </c>
      <c r="K1175">
        <v>73</v>
      </c>
      <c r="L1175">
        <v>7858.44</v>
      </c>
      <c r="M1175">
        <v>358.25</v>
      </c>
      <c r="N1175">
        <v>118961.28</v>
      </c>
      <c r="O1175">
        <v>689</v>
      </c>
      <c r="P1175">
        <v>1</v>
      </c>
      <c r="Q1175">
        <v>1</v>
      </c>
      <c r="R1175" s="25">
        <f>Clean_Data[[#This Row],[Revenue_EUR]]/Clean_Data[[#This Row],[Units_Sold]]</f>
        <v>184.67934210526315</v>
      </c>
      <c r="S1175" s="19">
        <f>Clean_Data[[#This Row],[Gross_Profit_EUR]]/Clean_Data[[#This Row],[Revenue_EUR]]</f>
        <v>0.55989221716445936</v>
      </c>
      <c r="T1175" s="19">
        <f>Clean_Data[[#This Row],[Revenue_EUR]]/Clean_Data[[#This Row],[Revenue_Target_EUR]]</f>
        <v>1.0317403027380503</v>
      </c>
      <c r="U1175" s="19">
        <f>Clean_Data[[#This Row],[Revenue_EUR]]/Clean_Data[[#This Row],[Market_Revenue_EUR]]</f>
        <v>0.11798486028395121</v>
      </c>
      <c r="V1175" s="19">
        <f>Clean_Data[[#This Row],[Returns_Units]]/Clean_Data[[#This Row],[Units_Sold]]</f>
        <v>1.3157894736842105E-2</v>
      </c>
      <c r="W1175" s="21">
        <f>Clean_Data[[#This Row],[Revenue_EUR]]/Clean_Data[[#This Row],[Marketing_Spend_EUR]]</f>
        <v>39.178311235170966</v>
      </c>
    </row>
    <row r="1176" spans="1:23">
      <c r="A1176" s="17">
        <v>45323</v>
      </c>
      <c r="B1176">
        <v>2024</v>
      </c>
      <c r="C1176" s="16" t="s">
        <v>93</v>
      </c>
      <c r="D1176" s="16" t="s">
        <v>92</v>
      </c>
      <c r="E1176" s="16" t="s">
        <v>76</v>
      </c>
      <c r="F1176" s="16" t="s">
        <v>83</v>
      </c>
      <c r="G1176" s="16" t="s">
        <v>80</v>
      </c>
      <c r="H1176">
        <v>3523.92</v>
      </c>
      <c r="I1176">
        <v>3429.49</v>
      </c>
      <c r="J1176">
        <v>24</v>
      </c>
      <c r="K1176">
        <v>24</v>
      </c>
      <c r="L1176">
        <v>2047.45</v>
      </c>
      <c r="M1176">
        <v>175.34</v>
      </c>
      <c r="N1176">
        <v>38314.99</v>
      </c>
      <c r="O1176">
        <v>287</v>
      </c>
      <c r="P1176">
        <v>0</v>
      </c>
      <c r="Q1176">
        <v>1</v>
      </c>
      <c r="R1176" s="25">
        <f>Clean_Data[[#This Row],[Revenue_EUR]]/Clean_Data[[#This Row],[Units_Sold]]</f>
        <v>146.83000000000001</v>
      </c>
      <c r="S1176" s="19">
        <f>Clean_Data[[#This Row],[Gross_Profit_EUR]]/Clean_Data[[#This Row],[Revenue_EUR]]</f>
        <v>0.58101489250607274</v>
      </c>
      <c r="T1176" s="19">
        <f>Clean_Data[[#This Row],[Revenue_EUR]]/Clean_Data[[#This Row],[Revenue_Target_EUR]]</f>
        <v>1.0275347063265967</v>
      </c>
      <c r="U1176" s="19">
        <f>Clean_Data[[#This Row],[Revenue_EUR]]/Clean_Data[[#This Row],[Market_Revenue_EUR]]</f>
        <v>9.1972358599075724E-2</v>
      </c>
      <c r="V1176" s="19">
        <f>Clean_Data[[#This Row],[Returns_Units]]/Clean_Data[[#This Row],[Units_Sold]]</f>
        <v>4.1666666666666664E-2</v>
      </c>
      <c r="W1176" s="21">
        <f>Clean_Data[[#This Row],[Revenue_EUR]]/Clean_Data[[#This Row],[Marketing_Spend_EUR]]</f>
        <v>20.097638873046652</v>
      </c>
    </row>
    <row r="1177" spans="1:23">
      <c r="A1177" s="17">
        <v>45323</v>
      </c>
      <c r="B1177">
        <v>2024</v>
      </c>
      <c r="C1177" s="16" t="s">
        <v>93</v>
      </c>
      <c r="D1177" s="16" t="s">
        <v>92</v>
      </c>
      <c r="E1177" s="16" t="s">
        <v>76</v>
      </c>
      <c r="F1177" s="16" t="s">
        <v>83</v>
      </c>
      <c r="G1177" s="16" t="s">
        <v>81</v>
      </c>
      <c r="H1177">
        <v>5823.57</v>
      </c>
      <c r="I1177">
        <v>5756.01</v>
      </c>
      <c r="J1177">
        <v>49</v>
      </c>
      <c r="K1177">
        <v>48</v>
      </c>
      <c r="L1177">
        <v>3117.91</v>
      </c>
      <c r="M1177">
        <v>176.84</v>
      </c>
      <c r="N1177">
        <v>54301.04</v>
      </c>
      <c r="O1177">
        <v>521</v>
      </c>
      <c r="P1177">
        <v>0</v>
      </c>
      <c r="Q1177">
        <v>1</v>
      </c>
      <c r="R1177" s="25">
        <f>Clean_Data[[#This Row],[Revenue_EUR]]/Clean_Data[[#This Row],[Units_Sold]]</f>
        <v>118.84836734693877</v>
      </c>
      <c r="S1177" s="19">
        <f>Clean_Data[[#This Row],[Gross_Profit_EUR]]/Clean_Data[[#This Row],[Revenue_EUR]]</f>
        <v>0.53539495532808912</v>
      </c>
      <c r="T1177" s="19">
        <f>Clean_Data[[#This Row],[Revenue_EUR]]/Clean_Data[[#This Row],[Revenue_Target_EUR]]</f>
        <v>1.011737297190241</v>
      </c>
      <c r="U1177" s="19">
        <f>Clean_Data[[#This Row],[Revenue_EUR]]/Clean_Data[[#This Row],[Market_Revenue_EUR]]</f>
        <v>0.10724601223107329</v>
      </c>
      <c r="V1177" s="19">
        <f>Clean_Data[[#This Row],[Returns_Units]]/Clean_Data[[#This Row],[Units_Sold]]</f>
        <v>2.0408163265306121E-2</v>
      </c>
      <c r="W1177" s="21">
        <f>Clean_Data[[#This Row],[Revenue_EUR]]/Clean_Data[[#This Row],[Marketing_Spend_EUR]]</f>
        <v>32.931293824926485</v>
      </c>
    </row>
    <row r="1178" spans="1:23">
      <c r="A1178" s="17">
        <v>45352</v>
      </c>
      <c r="B1178">
        <v>2024</v>
      </c>
      <c r="C1178" s="16" t="s">
        <v>94</v>
      </c>
      <c r="D1178" s="16" t="s">
        <v>75</v>
      </c>
      <c r="E1178" s="16" t="s">
        <v>76</v>
      </c>
      <c r="F1178" s="16" t="s">
        <v>77</v>
      </c>
      <c r="G1178" s="16" t="s">
        <v>78</v>
      </c>
      <c r="H1178">
        <v>1093842.98</v>
      </c>
      <c r="I1178">
        <v>1109220.04</v>
      </c>
      <c r="J1178">
        <v>14778</v>
      </c>
      <c r="K1178">
        <v>14960</v>
      </c>
      <c r="L1178">
        <v>611956.89</v>
      </c>
      <c r="M1178">
        <v>19872.599999999999</v>
      </c>
      <c r="N1178">
        <v>6483702.5099999998</v>
      </c>
      <c r="O1178">
        <v>96986</v>
      </c>
      <c r="P1178">
        <v>62</v>
      </c>
      <c r="Q1178">
        <v>200</v>
      </c>
      <c r="R1178" s="25">
        <f>Clean_Data[[#This Row],[Revenue_EUR]]/Clean_Data[[#This Row],[Units_Sold]]</f>
        <v>74.018336716741103</v>
      </c>
      <c r="S1178" s="19">
        <f>Clean_Data[[#This Row],[Gross_Profit_EUR]]/Clean_Data[[#This Row],[Revenue_EUR]]</f>
        <v>0.55945588278127456</v>
      </c>
      <c r="T1178" s="19">
        <f>Clean_Data[[#This Row],[Revenue_EUR]]/Clean_Data[[#This Row],[Revenue_Target_EUR]]</f>
        <v>0.98613705176116362</v>
      </c>
      <c r="U1178" s="19">
        <f>Clean_Data[[#This Row],[Revenue_EUR]]/Clean_Data[[#This Row],[Market_Revenue_EUR]]</f>
        <v>0.1687065343163007</v>
      </c>
      <c r="V1178" s="19">
        <f>Clean_Data[[#This Row],[Returns_Units]]/Clean_Data[[#This Row],[Units_Sold]]</f>
        <v>1.3533631073216944E-2</v>
      </c>
      <c r="W1178" s="21">
        <f>Clean_Data[[#This Row],[Revenue_EUR]]/Clean_Data[[#This Row],[Marketing_Spend_EUR]]</f>
        <v>55.042771454163024</v>
      </c>
    </row>
    <row r="1179" spans="1:23">
      <c r="A1179" s="17">
        <v>45352</v>
      </c>
      <c r="B1179">
        <v>2024</v>
      </c>
      <c r="C1179" s="16" t="s">
        <v>94</v>
      </c>
      <c r="D1179" s="16" t="s">
        <v>75</v>
      </c>
      <c r="E1179" s="16" t="s">
        <v>76</v>
      </c>
      <c r="F1179" s="16" t="s">
        <v>77</v>
      </c>
      <c r="G1179" s="16" t="s">
        <v>79</v>
      </c>
      <c r="H1179">
        <v>1077976.98</v>
      </c>
      <c r="I1179">
        <v>980994.63</v>
      </c>
      <c r="J1179">
        <v>5875</v>
      </c>
      <c r="K1179">
        <v>5288</v>
      </c>
      <c r="L1179">
        <v>709316.66</v>
      </c>
      <c r="M1179">
        <v>26046.27</v>
      </c>
      <c r="N1179">
        <v>5217219.4000000004</v>
      </c>
      <c r="O1179">
        <v>29418</v>
      </c>
      <c r="P1179">
        <v>41</v>
      </c>
      <c r="Q1179">
        <v>61</v>
      </c>
      <c r="R1179" s="25">
        <f>Clean_Data[[#This Row],[Revenue_EUR]]/Clean_Data[[#This Row],[Units_Sold]]</f>
        <v>183.48544340425531</v>
      </c>
      <c r="S1179" s="19">
        <f>Clean_Data[[#This Row],[Gross_Profit_EUR]]/Clean_Data[[#This Row],[Revenue_EUR]]</f>
        <v>0.65800724241810804</v>
      </c>
      <c r="T1179" s="19">
        <f>Clean_Data[[#This Row],[Revenue_EUR]]/Clean_Data[[#This Row],[Revenue_Target_EUR]]</f>
        <v>1.0988612445309716</v>
      </c>
      <c r="U1179" s="19">
        <f>Clean_Data[[#This Row],[Revenue_EUR]]/Clean_Data[[#This Row],[Market_Revenue_EUR]]</f>
        <v>0.20661906225373614</v>
      </c>
      <c r="V1179" s="19">
        <f>Clean_Data[[#This Row],[Returns_Units]]/Clean_Data[[#This Row],[Units_Sold]]</f>
        <v>1.0382978723404256E-2</v>
      </c>
      <c r="W1179" s="21">
        <f>Clean_Data[[#This Row],[Revenue_EUR]]/Clean_Data[[#This Row],[Marketing_Spend_EUR]]</f>
        <v>41.387000134760179</v>
      </c>
    </row>
    <row r="1180" spans="1:23">
      <c r="A1180" s="17">
        <v>45352</v>
      </c>
      <c r="B1180">
        <v>2024</v>
      </c>
      <c r="C1180" s="16" t="s">
        <v>94</v>
      </c>
      <c r="D1180" s="16" t="s">
        <v>75</v>
      </c>
      <c r="E1180" s="16" t="s">
        <v>76</v>
      </c>
      <c r="F1180" s="16" t="s">
        <v>77</v>
      </c>
      <c r="G1180" s="16" t="s">
        <v>80</v>
      </c>
      <c r="H1180">
        <v>255236.17</v>
      </c>
      <c r="I1180">
        <v>238449.53</v>
      </c>
      <c r="J1180">
        <v>1773</v>
      </c>
      <c r="K1180">
        <v>1650</v>
      </c>
      <c r="L1180">
        <v>173309</v>
      </c>
      <c r="M1180">
        <v>14365.04</v>
      </c>
      <c r="N1180">
        <v>1710879.17</v>
      </c>
      <c r="O1180">
        <v>12425</v>
      </c>
      <c r="P1180">
        <v>12</v>
      </c>
      <c r="Q1180">
        <v>20</v>
      </c>
      <c r="R1180" s="25">
        <f>Clean_Data[[#This Row],[Revenue_EUR]]/Clean_Data[[#This Row],[Units_Sold]]</f>
        <v>143.95723068245911</v>
      </c>
      <c r="S1180" s="19">
        <f>Clean_Data[[#This Row],[Gross_Profit_EUR]]/Clean_Data[[#This Row],[Revenue_EUR]]</f>
        <v>0.6790142635348273</v>
      </c>
      <c r="T1180" s="19">
        <f>Clean_Data[[#This Row],[Revenue_EUR]]/Clean_Data[[#This Row],[Revenue_Target_EUR]]</f>
        <v>1.0703991322608186</v>
      </c>
      <c r="U1180" s="19">
        <f>Clean_Data[[#This Row],[Revenue_EUR]]/Clean_Data[[#This Row],[Market_Revenue_EUR]]</f>
        <v>0.14918421737521068</v>
      </c>
      <c r="V1180" s="19">
        <f>Clean_Data[[#This Row],[Returns_Units]]/Clean_Data[[#This Row],[Units_Sold]]</f>
        <v>1.1280315848843767E-2</v>
      </c>
      <c r="W1180" s="21">
        <f>Clean_Data[[#This Row],[Revenue_EUR]]/Clean_Data[[#This Row],[Marketing_Spend_EUR]]</f>
        <v>17.767870468860512</v>
      </c>
    </row>
    <row r="1181" spans="1:23">
      <c r="A1181" s="17">
        <v>45352</v>
      </c>
      <c r="B1181">
        <v>2024</v>
      </c>
      <c r="C1181" s="16" t="s">
        <v>94</v>
      </c>
      <c r="D1181" s="16" t="s">
        <v>75</v>
      </c>
      <c r="E1181" s="16" t="s">
        <v>76</v>
      </c>
      <c r="F1181" s="16" t="s">
        <v>77</v>
      </c>
      <c r="G1181" s="16" t="s">
        <v>81</v>
      </c>
      <c r="H1181">
        <v>429779.3</v>
      </c>
      <c r="I1181">
        <v>407150.49</v>
      </c>
      <c r="J1181">
        <v>3635</v>
      </c>
      <c r="K1181">
        <v>3425</v>
      </c>
      <c r="L1181">
        <v>266877.86</v>
      </c>
      <c r="M1181">
        <v>11992.42</v>
      </c>
      <c r="N1181">
        <v>2382595.91</v>
      </c>
      <c r="O1181">
        <v>21236</v>
      </c>
      <c r="P1181">
        <v>19</v>
      </c>
      <c r="Q1181">
        <v>29</v>
      </c>
      <c r="R1181" s="25">
        <f>Clean_Data[[#This Row],[Revenue_EUR]]/Clean_Data[[#This Row],[Units_Sold]]</f>
        <v>118.23364511691884</v>
      </c>
      <c r="S1181" s="19">
        <f>Clean_Data[[#This Row],[Gross_Profit_EUR]]/Clean_Data[[#This Row],[Revenue_EUR]]</f>
        <v>0.62096489989164205</v>
      </c>
      <c r="T1181" s="19">
        <f>Clean_Data[[#This Row],[Revenue_EUR]]/Clean_Data[[#This Row],[Revenue_Target_EUR]]</f>
        <v>1.0555784913828792</v>
      </c>
      <c r="U1181" s="19">
        <f>Clean_Data[[#This Row],[Revenue_EUR]]/Clean_Data[[#This Row],[Market_Revenue_EUR]]</f>
        <v>0.18038279097020693</v>
      </c>
      <c r="V1181" s="19">
        <f>Clean_Data[[#This Row],[Returns_Units]]/Clean_Data[[#This Row],[Units_Sold]]</f>
        <v>7.9779917469050901E-3</v>
      </c>
      <c r="W1181" s="21">
        <f>Clean_Data[[#This Row],[Revenue_EUR]]/Clean_Data[[#This Row],[Marketing_Spend_EUR]]</f>
        <v>35.837579070779711</v>
      </c>
    </row>
    <row r="1182" spans="1:23">
      <c r="A1182" s="17">
        <v>45352</v>
      </c>
      <c r="B1182">
        <v>2024</v>
      </c>
      <c r="C1182" s="16" t="s">
        <v>94</v>
      </c>
      <c r="D1182" s="16" t="s">
        <v>75</v>
      </c>
      <c r="E1182" s="16" t="s">
        <v>76</v>
      </c>
      <c r="F1182" s="16" t="s">
        <v>82</v>
      </c>
      <c r="G1182" s="16" t="s">
        <v>78</v>
      </c>
      <c r="H1182">
        <v>946778.4</v>
      </c>
      <c r="I1182">
        <v>903310.03</v>
      </c>
      <c r="J1182">
        <v>12792</v>
      </c>
      <c r="K1182">
        <v>12240</v>
      </c>
      <c r="L1182">
        <v>496600.78</v>
      </c>
      <c r="M1182">
        <v>16404.7</v>
      </c>
      <c r="N1182">
        <v>5618682.5599999996</v>
      </c>
      <c r="O1182">
        <v>78595</v>
      </c>
      <c r="P1182">
        <v>48</v>
      </c>
      <c r="Q1182">
        <v>194</v>
      </c>
      <c r="R1182" s="25">
        <f>Clean_Data[[#This Row],[Revenue_EUR]]/Clean_Data[[#This Row],[Units_Sold]]</f>
        <v>74.013320825515947</v>
      </c>
      <c r="S1182" s="19">
        <f>Clean_Data[[#This Row],[Gross_Profit_EUR]]/Clean_Data[[#This Row],[Revenue_EUR]]</f>
        <v>0.52451638102432419</v>
      </c>
      <c r="T1182" s="19">
        <f>Clean_Data[[#This Row],[Revenue_EUR]]/Clean_Data[[#This Row],[Revenue_Target_EUR]]</f>
        <v>1.0481212081747835</v>
      </c>
      <c r="U1182" s="19">
        <f>Clean_Data[[#This Row],[Revenue_EUR]]/Clean_Data[[#This Row],[Market_Revenue_EUR]]</f>
        <v>0.16850540849917672</v>
      </c>
      <c r="V1182" s="19">
        <f>Clean_Data[[#This Row],[Returns_Units]]/Clean_Data[[#This Row],[Units_Sold]]</f>
        <v>1.5165728580362726E-2</v>
      </c>
      <c r="W1182" s="21">
        <f>Clean_Data[[#This Row],[Revenue_EUR]]/Clean_Data[[#This Row],[Marketing_Spend_EUR]]</f>
        <v>57.713850298999674</v>
      </c>
    </row>
    <row r="1183" spans="1:23">
      <c r="A1183" s="17">
        <v>45352</v>
      </c>
      <c r="B1183">
        <v>2024</v>
      </c>
      <c r="C1183" s="16" t="s">
        <v>94</v>
      </c>
      <c r="D1183" s="16" t="s">
        <v>75</v>
      </c>
      <c r="E1183" s="16" t="s">
        <v>76</v>
      </c>
      <c r="F1183" s="16" t="s">
        <v>82</v>
      </c>
      <c r="G1183" s="16" t="s">
        <v>79</v>
      </c>
      <c r="H1183">
        <v>863048.55</v>
      </c>
      <c r="I1183">
        <v>817295.96</v>
      </c>
      <c r="J1183">
        <v>4703</v>
      </c>
      <c r="K1183">
        <v>4394</v>
      </c>
      <c r="L1183">
        <v>521159.87</v>
      </c>
      <c r="M1183">
        <v>22436.05</v>
      </c>
      <c r="N1183">
        <v>4652791.26</v>
      </c>
      <c r="O1183">
        <v>28280</v>
      </c>
      <c r="P1183">
        <v>34</v>
      </c>
      <c r="Q1183">
        <v>87</v>
      </c>
      <c r="R1183" s="25">
        <f>Clean_Data[[#This Row],[Revenue_EUR]]/Clean_Data[[#This Row],[Units_Sold]]</f>
        <v>183.51021688284075</v>
      </c>
      <c r="S1183" s="19">
        <f>Clean_Data[[#This Row],[Gross_Profit_EUR]]/Clean_Data[[#This Row],[Revenue_EUR]]</f>
        <v>0.60385927303857934</v>
      </c>
      <c r="T1183" s="19">
        <f>Clean_Data[[#This Row],[Revenue_EUR]]/Clean_Data[[#This Row],[Revenue_Target_EUR]]</f>
        <v>1.055980443118794</v>
      </c>
      <c r="U1183" s="19">
        <f>Clean_Data[[#This Row],[Revenue_EUR]]/Clean_Data[[#This Row],[Market_Revenue_EUR]]</f>
        <v>0.18549049415124633</v>
      </c>
      <c r="V1183" s="19">
        <f>Clean_Data[[#This Row],[Returns_Units]]/Clean_Data[[#This Row],[Units_Sold]]</f>
        <v>1.8498830533701893E-2</v>
      </c>
      <c r="W1183" s="21">
        <f>Clean_Data[[#This Row],[Revenue_EUR]]/Clean_Data[[#This Row],[Marketing_Spend_EUR]]</f>
        <v>38.46704522409248</v>
      </c>
    </row>
    <row r="1184" spans="1:23">
      <c r="A1184" s="17">
        <v>45352</v>
      </c>
      <c r="B1184">
        <v>2024</v>
      </c>
      <c r="C1184" s="16" t="s">
        <v>94</v>
      </c>
      <c r="D1184" s="16" t="s">
        <v>75</v>
      </c>
      <c r="E1184" s="16" t="s">
        <v>76</v>
      </c>
      <c r="F1184" s="16" t="s">
        <v>82</v>
      </c>
      <c r="G1184" s="16" t="s">
        <v>80</v>
      </c>
      <c r="H1184">
        <v>223884.05</v>
      </c>
      <c r="I1184">
        <v>200565.57</v>
      </c>
      <c r="J1184">
        <v>1556</v>
      </c>
      <c r="K1184">
        <v>1395</v>
      </c>
      <c r="L1184">
        <v>141348.57</v>
      </c>
      <c r="M1184">
        <v>12126.9</v>
      </c>
      <c r="N1184">
        <v>1446560.93</v>
      </c>
      <c r="O1184">
        <v>10753</v>
      </c>
      <c r="P1184">
        <v>10</v>
      </c>
      <c r="Q1184">
        <v>29</v>
      </c>
      <c r="R1184" s="25">
        <f>Clean_Data[[#This Row],[Revenue_EUR]]/Clean_Data[[#This Row],[Units_Sold]]</f>
        <v>143.88435089974291</v>
      </c>
      <c r="S1184" s="19">
        <f>Clean_Data[[#This Row],[Gross_Profit_EUR]]/Clean_Data[[#This Row],[Revenue_EUR]]</f>
        <v>0.63134720852155402</v>
      </c>
      <c r="T1184" s="19">
        <f>Clean_Data[[#This Row],[Revenue_EUR]]/Clean_Data[[#This Row],[Revenue_Target_EUR]]</f>
        <v>1.1162636239111228</v>
      </c>
      <c r="U1184" s="19">
        <f>Clean_Data[[#This Row],[Revenue_EUR]]/Clean_Data[[#This Row],[Market_Revenue_EUR]]</f>
        <v>0.15476987201638301</v>
      </c>
      <c r="V1184" s="19">
        <f>Clean_Data[[#This Row],[Returns_Units]]/Clean_Data[[#This Row],[Units_Sold]]</f>
        <v>1.8637532133676093E-2</v>
      </c>
      <c r="W1184" s="21">
        <f>Clean_Data[[#This Row],[Revenue_EUR]]/Clean_Data[[#This Row],[Marketing_Spend_EUR]]</f>
        <v>18.461770938986881</v>
      </c>
    </row>
    <row r="1185" spans="1:23">
      <c r="A1185" s="17">
        <v>45352</v>
      </c>
      <c r="B1185">
        <v>2024</v>
      </c>
      <c r="C1185" s="16" t="s">
        <v>94</v>
      </c>
      <c r="D1185" s="16" t="s">
        <v>75</v>
      </c>
      <c r="E1185" s="16" t="s">
        <v>76</v>
      </c>
      <c r="F1185" s="16" t="s">
        <v>82</v>
      </c>
      <c r="G1185" s="16" t="s">
        <v>81</v>
      </c>
      <c r="H1185">
        <v>351075.98</v>
      </c>
      <c r="I1185">
        <v>347014.2</v>
      </c>
      <c r="J1185">
        <v>2970</v>
      </c>
      <c r="K1185">
        <v>2981</v>
      </c>
      <c r="L1185">
        <v>203930.72</v>
      </c>
      <c r="M1185">
        <v>10098.82</v>
      </c>
      <c r="N1185">
        <v>2047293.33</v>
      </c>
      <c r="O1185">
        <v>18882</v>
      </c>
      <c r="P1185">
        <v>17</v>
      </c>
      <c r="Q1185">
        <v>49</v>
      </c>
      <c r="R1185" s="25">
        <f>Clean_Data[[#This Row],[Revenue_EUR]]/Clean_Data[[#This Row],[Units_Sold]]</f>
        <v>118.20740067340067</v>
      </c>
      <c r="S1185" s="19">
        <f>Clean_Data[[#This Row],[Gross_Profit_EUR]]/Clean_Data[[#This Row],[Revenue_EUR]]</f>
        <v>0.58087346220610137</v>
      </c>
      <c r="T1185" s="19">
        <f>Clean_Data[[#This Row],[Revenue_EUR]]/Clean_Data[[#This Row],[Revenue_Target_EUR]]</f>
        <v>1.0117049388757</v>
      </c>
      <c r="U1185" s="19">
        <f>Clean_Data[[#This Row],[Revenue_EUR]]/Clean_Data[[#This Row],[Market_Revenue_EUR]]</f>
        <v>0.17148298920116151</v>
      </c>
      <c r="V1185" s="19">
        <f>Clean_Data[[#This Row],[Returns_Units]]/Clean_Data[[#This Row],[Units_Sold]]</f>
        <v>1.6498316498316498E-2</v>
      </c>
      <c r="W1185" s="21">
        <f>Clean_Data[[#This Row],[Revenue_EUR]]/Clean_Data[[#This Row],[Marketing_Spend_EUR]]</f>
        <v>34.764059563394532</v>
      </c>
    </row>
    <row r="1186" spans="1:23">
      <c r="A1186" s="17">
        <v>45352</v>
      </c>
      <c r="B1186">
        <v>2024</v>
      </c>
      <c r="C1186" s="16" t="s">
        <v>94</v>
      </c>
      <c r="D1186" s="16" t="s">
        <v>75</v>
      </c>
      <c r="E1186" s="16" t="s">
        <v>76</v>
      </c>
      <c r="F1186" s="16" t="s">
        <v>83</v>
      </c>
      <c r="G1186" s="16" t="s">
        <v>78</v>
      </c>
      <c r="H1186">
        <v>81930.89</v>
      </c>
      <c r="I1186">
        <v>81658.09</v>
      </c>
      <c r="J1186">
        <v>1107</v>
      </c>
      <c r="K1186">
        <v>1119</v>
      </c>
      <c r="L1186">
        <v>38960.720000000001</v>
      </c>
      <c r="M1186">
        <v>1387.59</v>
      </c>
      <c r="N1186">
        <v>730617.96</v>
      </c>
      <c r="O1186">
        <v>10657</v>
      </c>
      <c r="P1186">
        <v>4</v>
      </c>
      <c r="Q1186">
        <v>20</v>
      </c>
      <c r="R1186" s="25">
        <f>Clean_Data[[#This Row],[Revenue_EUR]]/Clean_Data[[#This Row],[Units_Sold]]</f>
        <v>74.011644083107498</v>
      </c>
      <c r="S1186" s="19">
        <f>Clean_Data[[#This Row],[Gross_Profit_EUR]]/Clean_Data[[#This Row],[Revenue_EUR]]</f>
        <v>0.47553151198528421</v>
      </c>
      <c r="T1186" s="19">
        <f>Clean_Data[[#This Row],[Revenue_EUR]]/Clean_Data[[#This Row],[Revenue_Target_EUR]]</f>
        <v>1.0033407590111403</v>
      </c>
      <c r="U1186" s="19">
        <f>Clean_Data[[#This Row],[Revenue_EUR]]/Clean_Data[[#This Row],[Market_Revenue_EUR]]</f>
        <v>0.11213916778065516</v>
      </c>
      <c r="V1186" s="19">
        <f>Clean_Data[[#This Row],[Returns_Units]]/Clean_Data[[#This Row],[Units_Sold]]</f>
        <v>1.8066847335140017E-2</v>
      </c>
      <c r="W1186" s="21">
        <f>Clean_Data[[#This Row],[Revenue_EUR]]/Clean_Data[[#This Row],[Marketing_Spend_EUR]]</f>
        <v>59.045460114298898</v>
      </c>
    </row>
    <row r="1187" spans="1:23">
      <c r="A1187" s="17">
        <v>45352</v>
      </c>
      <c r="B1187">
        <v>2024</v>
      </c>
      <c r="C1187" s="16" t="s">
        <v>94</v>
      </c>
      <c r="D1187" s="16" t="s">
        <v>75</v>
      </c>
      <c r="E1187" s="16" t="s">
        <v>76</v>
      </c>
      <c r="F1187" s="16" t="s">
        <v>83</v>
      </c>
      <c r="G1187" s="16" t="s">
        <v>79</v>
      </c>
      <c r="H1187">
        <v>89784.05</v>
      </c>
      <c r="I1187">
        <v>83491.08</v>
      </c>
      <c r="J1187">
        <v>489</v>
      </c>
      <c r="K1187">
        <v>450</v>
      </c>
      <c r="L1187">
        <v>50104.99</v>
      </c>
      <c r="M1187">
        <v>2402.8000000000002</v>
      </c>
      <c r="N1187">
        <v>607377.38</v>
      </c>
      <c r="O1187">
        <v>3591</v>
      </c>
      <c r="P1187">
        <v>5</v>
      </c>
      <c r="Q1187">
        <v>6</v>
      </c>
      <c r="R1187" s="25">
        <f>Clean_Data[[#This Row],[Revenue_EUR]]/Clean_Data[[#This Row],[Units_Sold]]</f>
        <v>183.60746421267893</v>
      </c>
      <c r="S1187" s="19">
        <f>Clean_Data[[#This Row],[Gross_Profit_EUR]]/Clean_Data[[#This Row],[Revenue_EUR]]</f>
        <v>0.55806114783193672</v>
      </c>
      <c r="T1187" s="19">
        <f>Clean_Data[[#This Row],[Revenue_EUR]]/Clean_Data[[#This Row],[Revenue_Target_EUR]]</f>
        <v>1.0753729619978565</v>
      </c>
      <c r="U1187" s="19">
        <f>Clean_Data[[#This Row],[Revenue_EUR]]/Clean_Data[[#This Row],[Market_Revenue_EUR]]</f>
        <v>0.14782251192825127</v>
      </c>
      <c r="V1187" s="19">
        <f>Clean_Data[[#This Row],[Returns_Units]]/Clean_Data[[#This Row],[Units_Sold]]</f>
        <v>1.2269938650306749E-2</v>
      </c>
      <c r="W1187" s="21">
        <f>Clean_Data[[#This Row],[Revenue_EUR]]/Clean_Data[[#This Row],[Marketing_Spend_EUR]]</f>
        <v>37.366426668886298</v>
      </c>
    </row>
    <row r="1188" spans="1:23">
      <c r="A1188" s="17">
        <v>45352</v>
      </c>
      <c r="B1188">
        <v>2024</v>
      </c>
      <c r="C1188" s="16" t="s">
        <v>94</v>
      </c>
      <c r="D1188" s="16" t="s">
        <v>75</v>
      </c>
      <c r="E1188" s="16" t="s">
        <v>76</v>
      </c>
      <c r="F1188" s="16" t="s">
        <v>83</v>
      </c>
      <c r="G1188" s="16" t="s">
        <v>80</v>
      </c>
      <c r="H1188">
        <v>18524.810000000001</v>
      </c>
      <c r="I1188">
        <v>17795.62</v>
      </c>
      <c r="J1188">
        <v>129</v>
      </c>
      <c r="K1188">
        <v>124</v>
      </c>
      <c r="L1188">
        <v>10913.16</v>
      </c>
      <c r="M1188">
        <v>980.52</v>
      </c>
      <c r="N1188">
        <v>185279.92</v>
      </c>
      <c r="O1188">
        <v>1453</v>
      </c>
      <c r="P1188">
        <v>1</v>
      </c>
      <c r="Q1188">
        <v>3</v>
      </c>
      <c r="R1188" s="25">
        <f>Clean_Data[[#This Row],[Revenue_EUR]]/Clean_Data[[#This Row],[Units_Sold]]</f>
        <v>143.60317829457367</v>
      </c>
      <c r="S1188" s="19">
        <f>Clean_Data[[#This Row],[Gross_Profit_EUR]]/Clean_Data[[#This Row],[Revenue_EUR]]</f>
        <v>0.58911049560022477</v>
      </c>
      <c r="T1188" s="19">
        <f>Clean_Data[[#This Row],[Revenue_EUR]]/Clean_Data[[#This Row],[Revenue_Target_EUR]]</f>
        <v>1.0409758131495279</v>
      </c>
      <c r="U1188" s="19">
        <f>Clean_Data[[#This Row],[Revenue_EUR]]/Clean_Data[[#This Row],[Market_Revenue_EUR]]</f>
        <v>9.9982825985676163E-2</v>
      </c>
      <c r="V1188" s="19">
        <f>Clean_Data[[#This Row],[Returns_Units]]/Clean_Data[[#This Row],[Units_Sold]]</f>
        <v>2.3255813953488372E-2</v>
      </c>
      <c r="W1188" s="21">
        <f>Clean_Data[[#This Row],[Revenue_EUR]]/Clean_Data[[#This Row],[Marketing_Spend_EUR]]</f>
        <v>18.892842573328441</v>
      </c>
    </row>
    <row r="1189" spans="1:23">
      <c r="A1189" s="17">
        <v>45352</v>
      </c>
      <c r="B1189">
        <v>2024</v>
      </c>
      <c r="C1189" s="16" t="s">
        <v>94</v>
      </c>
      <c r="D1189" s="16" t="s">
        <v>75</v>
      </c>
      <c r="E1189" s="16" t="s">
        <v>76</v>
      </c>
      <c r="F1189" s="16" t="s">
        <v>83</v>
      </c>
      <c r="G1189" s="16" t="s">
        <v>81</v>
      </c>
      <c r="H1189">
        <v>32751.66</v>
      </c>
      <c r="I1189">
        <v>30853.41</v>
      </c>
      <c r="J1189">
        <v>277</v>
      </c>
      <c r="K1189">
        <v>265</v>
      </c>
      <c r="L1189">
        <v>17215.29</v>
      </c>
      <c r="M1189">
        <v>994.17</v>
      </c>
      <c r="N1189">
        <v>269922.86</v>
      </c>
      <c r="O1189">
        <v>2373</v>
      </c>
      <c r="P1189">
        <v>2</v>
      </c>
      <c r="Q1189">
        <v>5</v>
      </c>
      <c r="R1189" s="25">
        <f>Clean_Data[[#This Row],[Revenue_EUR]]/Clean_Data[[#This Row],[Units_Sold]]</f>
        <v>118.23703971119133</v>
      </c>
      <c r="S1189" s="19">
        <f>Clean_Data[[#This Row],[Gross_Profit_EUR]]/Clean_Data[[#This Row],[Revenue_EUR]]</f>
        <v>0.52563106724972108</v>
      </c>
      <c r="T1189" s="19">
        <f>Clean_Data[[#This Row],[Revenue_EUR]]/Clean_Data[[#This Row],[Revenue_Target_EUR]]</f>
        <v>1.0615248039033611</v>
      </c>
      <c r="U1189" s="19">
        <f>Clean_Data[[#This Row],[Revenue_EUR]]/Clean_Data[[#This Row],[Market_Revenue_EUR]]</f>
        <v>0.12133711090642713</v>
      </c>
      <c r="V1189" s="19">
        <f>Clean_Data[[#This Row],[Returns_Units]]/Clean_Data[[#This Row],[Units_Sold]]</f>
        <v>1.8050541516245487E-2</v>
      </c>
      <c r="W1189" s="21">
        <f>Clean_Data[[#This Row],[Revenue_EUR]]/Clean_Data[[#This Row],[Marketing_Spend_EUR]]</f>
        <v>32.943721898669246</v>
      </c>
    </row>
    <row r="1190" spans="1:23">
      <c r="A1190" s="17">
        <v>45352</v>
      </c>
      <c r="B1190">
        <v>2024</v>
      </c>
      <c r="C1190" s="16" t="s">
        <v>94</v>
      </c>
      <c r="D1190" s="16" t="s">
        <v>84</v>
      </c>
      <c r="E1190" s="16" t="s">
        <v>85</v>
      </c>
      <c r="F1190" s="16" t="s">
        <v>77</v>
      </c>
      <c r="G1190" s="16" t="s">
        <v>78</v>
      </c>
      <c r="H1190">
        <v>628618.51</v>
      </c>
      <c r="I1190">
        <v>682032.09</v>
      </c>
      <c r="J1190">
        <v>8493</v>
      </c>
      <c r="K1190">
        <v>9284</v>
      </c>
      <c r="L1190">
        <v>350974.87</v>
      </c>
      <c r="M1190">
        <v>11596.88</v>
      </c>
      <c r="N1190">
        <v>4938973.37</v>
      </c>
      <c r="O1190">
        <v>75166</v>
      </c>
      <c r="P1190">
        <v>30</v>
      </c>
      <c r="Q1190">
        <v>146</v>
      </c>
      <c r="R1190" s="25">
        <f>Clean_Data[[#This Row],[Revenue_EUR]]/Clean_Data[[#This Row],[Units_Sold]]</f>
        <v>74.016073236783228</v>
      </c>
      <c r="S1190" s="19">
        <f>Clean_Data[[#This Row],[Gross_Profit_EUR]]/Clean_Data[[#This Row],[Revenue_EUR]]</f>
        <v>0.55832729138058623</v>
      </c>
      <c r="T1190" s="19">
        <f>Clean_Data[[#This Row],[Revenue_EUR]]/Clean_Data[[#This Row],[Revenue_Target_EUR]]</f>
        <v>0.92168465269720667</v>
      </c>
      <c r="U1190" s="19">
        <f>Clean_Data[[#This Row],[Revenue_EUR]]/Clean_Data[[#This Row],[Market_Revenue_EUR]]</f>
        <v>0.12727716124535413</v>
      </c>
      <c r="V1190" s="19">
        <f>Clean_Data[[#This Row],[Returns_Units]]/Clean_Data[[#This Row],[Units_Sold]]</f>
        <v>1.7190627575650534E-2</v>
      </c>
      <c r="W1190" s="21">
        <f>Clean_Data[[#This Row],[Revenue_EUR]]/Clean_Data[[#This Row],[Marketing_Spend_EUR]]</f>
        <v>54.205830361269591</v>
      </c>
    </row>
    <row r="1191" spans="1:23">
      <c r="A1191" s="17">
        <v>45352</v>
      </c>
      <c r="B1191">
        <v>2024</v>
      </c>
      <c r="C1191" s="16" t="s">
        <v>94</v>
      </c>
      <c r="D1191" s="16" t="s">
        <v>84</v>
      </c>
      <c r="E1191" s="16" t="s">
        <v>85</v>
      </c>
      <c r="F1191" s="16" t="s">
        <v>77</v>
      </c>
      <c r="G1191" s="16" t="s">
        <v>79</v>
      </c>
      <c r="H1191">
        <v>589188.35</v>
      </c>
      <c r="I1191">
        <v>623721.19999999995</v>
      </c>
      <c r="J1191">
        <v>3211</v>
      </c>
      <c r="K1191">
        <v>3416</v>
      </c>
      <c r="L1191">
        <v>383488.2</v>
      </c>
      <c r="M1191">
        <v>14031.34</v>
      </c>
      <c r="N1191">
        <v>3791795.35</v>
      </c>
      <c r="O1191">
        <v>22633</v>
      </c>
      <c r="P1191">
        <v>29</v>
      </c>
      <c r="Q1191">
        <v>60</v>
      </c>
      <c r="R1191" s="25">
        <f>Clean_Data[[#This Row],[Revenue_EUR]]/Clean_Data[[#This Row],[Units_Sold]]</f>
        <v>183.49061040174399</v>
      </c>
      <c r="S1191" s="19">
        <f>Clean_Data[[#This Row],[Gross_Profit_EUR]]/Clean_Data[[#This Row],[Revenue_EUR]]</f>
        <v>0.65087539493949609</v>
      </c>
      <c r="T1191" s="19">
        <f>Clean_Data[[#This Row],[Revenue_EUR]]/Clean_Data[[#This Row],[Revenue_Target_EUR]]</f>
        <v>0.94463415705606935</v>
      </c>
      <c r="U1191" s="19">
        <f>Clean_Data[[#This Row],[Revenue_EUR]]/Clean_Data[[#This Row],[Market_Revenue_EUR]]</f>
        <v>0.1553850605360334</v>
      </c>
      <c r="V1191" s="19">
        <f>Clean_Data[[#This Row],[Returns_Units]]/Clean_Data[[#This Row],[Units_Sold]]</f>
        <v>1.8685767673621925E-2</v>
      </c>
      <c r="W1191" s="21">
        <f>Clean_Data[[#This Row],[Revenue_EUR]]/Clean_Data[[#This Row],[Marketing_Spend_EUR]]</f>
        <v>41.990882552913689</v>
      </c>
    </row>
    <row r="1192" spans="1:23">
      <c r="A1192" s="17">
        <v>45352</v>
      </c>
      <c r="B1192">
        <v>2024</v>
      </c>
      <c r="C1192" s="16" t="s">
        <v>94</v>
      </c>
      <c r="D1192" s="16" t="s">
        <v>84</v>
      </c>
      <c r="E1192" s="16" t="s">
        <v>85</v>
      </c>
      <c r="F1192" s="16" t="s">
        <v>77</v>
      </c>
      <c r="G1192" s="16" t="s">
        <v>80</v>
      </c>
      <c r="H1192">
        <v>148394.63</v>
      </c>
      <c r="I1192">
        <v>154799.59</v>
      </c>
      <c r="J1192">
        <v>1031</v>
      </c>
      <c r="K1192">
        <v>1088</v>
      </c>
      <c r="L1192">
        <v>101177.37</v>
      </c>
      <c r="M1192">
        <v>8663.32</v>
      </c>
      <c r="N1192">
        <v>1294279.3799999999</v>
      </c>
      <c r="O1192">
        <v>9384</v>
      </c>
      <c r="P1192">
        <v>7</v>
      </c>
      <c r="Q1192">
        <v>11</v>
      </c>
      <c r="R1192" s="25">
        <f>Clean_Data[[#This Row],[Revenue_EUR]]/Clean_Data[[#This Row],[Units_Sold]]</f>
        <v>143.93271580989332</v>
      </c>
      <c r="S1192" s="19">
        <f>Clean_Data[[#This Row],[Gross_Profit_EUR]]/Clean_Data[[#This Row],[Revenue_EUR]]</f>
        <v>0.68181287961700499</v>
      </c>
      <c r="T1192" s="19">
        <f>Clean_Data[[#This Row],[Revenue_EUR]]/Clean_Data[[#This Row],[Revenue_Target_EUR]]</f>
        <v>0.95862417981856418</v>
      </c>
      <c r="U1192" s="19">
        <f>Clean_Data[[#This Row],[Revenue_EUR]]/Clean_Data[[#This Row],[Market_Revenue_EUR]]</f>
        <v>0.11465424876041834</v>
      </c>
      <c r="V1192" s="19">
        <f>Clean_Data[[#This Row],[Returns_Units]]/Clean_Data[[#This Row],[Units_Sold]]</f>
        <v>1.066925315227934E-2</v>
      </c>
      <c r="W1192" s="21">
        <f>Clean_Data[[#This Row],[Revenue_EUR]]/Clean_Data[[#This Row],[Marketing_Spend_EUR]]</f>
        <v>17.129071764635267</v>
      </c>
    </row>
    <row r="1193" spans="1:23">
      <c r="A1193" s="17">
        <v>45352</v>
      </c>
      <c r="B1193">
        <v>2024</v>
      </c>
      <c r="C1193" s="16" t="s">
        <v>94</v>
      </c>
      <c r="D1193" s="16" t="s">
        <v>84</v>
      </c>
      <c r="E1193" s="16" t="s">
        <v>85</v>
      </c>
      <c r="F1193" s="16" t="s">
        <v>77</v>
      </c>
      <c r="G1193" s="16" t="s">
        <v>81</v>
      </c>
      <c r="H1193">
        <v>241815.65</v>
      </c>
      <c r="I1193">
        <v>248793.54</v>
      </c>
      <c r="J1193">
        <v>2045</v>
      </c>
      <c r="K1193">
        <v>2105</v>
      </c>
      <c r="L1193">
        <v>152266.18</v>
      </c>
      <c r="M1193">
        <v>6741.57</v>
      </c>
      <c r="N1193">
        <v>1868648.35</v>
      </c>
      <c r="O1193">
        <v>17856</v>
      </c>
      <c r="P1193">
        <v>10</v>
      </c>
      <c r="Q1193">
        <v>42</v>
      </c>
      <c r="R1193" s="25">
        <f>Clean_Data[[#This Row],[Revenue_EUR]]/Clean_Data[[#This Row],[Units_Sold]]</f>
        <v>118.24726161369193</v>
      </c>
      <c r="S1193" s="19">
        <f>Clean_Data[[#This Row],[Gross_Profit_EUR]]/Clean_Data[[#This Row],[Revenue_EUR]]</f>
        <v>0.62967876562166258</v>
      </c>
      <c r="T1193" s="19">
        <f>Clean_Data[[#This Row],[Revenue_EUR]]/Clean_Data[[#This Row],[Revenue_Target_EUR]]</f>
        <v>0.97195309010032971</v>
      </c>
      <c r="U1193" s="19">
        <f>Clean_Data[[#This Row],[Revenue_EUR]]/Clean_Data[[#This Row],[Market_Revenue_EUR]]</f>
        <v>0.12940671796274564</v>
      </c>
      <c r="V1193" s="19">
        <f>Clean_Data[[#This Row],[Returns_Units]]/Clean_Data[[#This Row],[Units_Sold]]</f>
        <v>2.0537897310513448E-2</v>
      </c>
      <c r="W1193" s="21">
        <f>Clean_Data[[#This Row],[Revenue_EUR]]/Clean_Data[[#This Row],[Marketing_Spend_EUR]]</f>
        <v>35.869337557868569</v>
      </c>
    </row>
    <row r="1194" spans="1:23">
      <c r="A1194" s="17">
        <v>45352</v>
      </c>
      <c r="B1194">
        <v>2024</v>
      </c>
      <c r="C1194" s="16" t="s">
        <v>94</v>
      </c>
      <c r="D1194" s="16" t="s">
        <v>84</v>
      </c>
      <c r="E1194" s="16" t="s">
        <v>85</v>
      </c>
      <c r="F1194" s="16" t="s">
        <v>82</v>
      </c>
      <c r="G1194" s="16" t="s">
        <v>78</v>
      </c>
      <c r="H1194">
        <v>545775.53</v>
      </c>
      <c r="I1194">
        <v>604895.09</v>
      </c>
      <c r="J1194">
        <v>7374</v>
      </c>
      <c r="K1194">
        <v>8257</v>
      </c>
      <c r="L1194">
        <v>287290.96000000002</v>
      </c>
      <c r="M1194">
        <v>9484.23</v>
      </c>
      <c r="N1194">
        <v>4581285.6100000003</v>
      </c>
      <c r="O1194">
        <v>67384</v>
      </c>
      <c r="P1194">
        <v>26</v>
      </c>
      <c r="Q1194">
        <v>98</v>
      </c>
      <c r="R1194" s="25">
        <f>Clean_Data[[#This Row],[Revenue_EUR]]/Clean_Data[[#This Row],[Units_Sold]]</f>
        <v>74.013497423379448</v>
      </c>
      <c r="S1194" s="19">
        <f>Clean_Data[[#This Row],[Gross_Profit_EUR]]/Clean_Data[[#This Row],[Revenue_EUR]]</f>
        <v>0.52639032753996873</v>
      </c>
      <c r="T1194" s="19">
        <f>Clean_Data[[#This Row],[Revenue_EUR]]/Clean_Data[[#This Row],[Revenue_Target_EUR]]</f>
        <v>0.90226477123495918</v>
      </c>
      <c r="U1194" s="19">
        <f>Clean_Data[[#This Row],[Revenue_EUR]]/Clean_Data[[#This Row],[Market_Revenue_EUR]]</f>
        <v>0.11913152255966857</v>
      </c>
      <c r="V1194" s="19">
        <f>Clean_Data[[#This Row],[Returns_Units]]/Clean_Data[[#This Row],[Units_Sold]]</f>
        <v>1.3289937618660158E-2</v>
      </c>
      <c r="W1194" s="21">
        <f>Clean_Data[[#This Row],[Revenue_EUR]]/Clean_Data[[#This Row],[Marketing_Spend_EUR]]</f>
        <v>57.545581454688474</v>
      </c>
    </row>
    <row r="1195" spans="1:23">
      <c r="A1195" s="17">
        <v>45352</v>
      </c>
      <c r="B1195">
        <v>2024</v>
      </c>
      <c r="C1195" s="16" t="s">
        <v>94</v>
      </c>
      <c r="D1195" s="16" t="s">
        <v>84</v>
      </c>
      <c r="E1195" s="16" t="s">
        <v>85</v>
      </c>
      <c r="F1195" s="16" t="s">
        <v>82</v>
      </c>
      <c r="G1195" s="16" t="s">
        <v>79</v>
      </c>
      <c r="H1195">
        <v>522628.05</v>
      </c>
      <c r="I1195">
        <v>525022.30000000005</v>
      </c>
      <c r="J1195">
        <v>2848</v>
      </c>
      <c r="K1195">
        <v>2806</v>
      </c>
      <c r="L1195">
        <v>319588.65000000002</v>
      </c>
      <c r="M1195">
        <v>13145.89</v>
      </c>
      <c r="N1195">
        <v>3713238.21</v>
      </c>
      <c r="O1195">
        <v>21005</v>
      </c>
      <c r="P1195">
        <v>29</v>
      </c>
      <c r="Q1195">
        <v>60</v>
      </c>
      <c r="R1195" s="25">
        <f>Clean_Data[[#This Row],[Revenue_EUR]]/Clean_Data[[#This Row],[Units_Sold]]</f>
        <v>183.50704002808988</v>
      </c>
      <c r="S1195" s="19">
        <f>Clean_Data[[#This Row],[Gross_Profit_EUR]]/Clean_Data[[#This Row],[Revenue_EUR]]</f>
        <v>0.61150305652365966</v>
      </c>
      <c r="T1195" s="19">
        <f>Clean_Data[[#This Row],[Revenue_EUR]]/Clean_Data[[#This Row],[Revenue_Target_EUR]]</f>
        <v>0.99543971751295124</v>
      </c>
      <c r="U1195" s="19">
        <f>Clean_Data[[#This Row],[Revenue_EUR]]/Clean_Data[[#This Row],[Market_Revenue_EUR]]</f>
        <v>0.14074724551539072</v>
      </c>
      <c r="V1195" s="19">
        <f>Clean_Data[[#This Row],[Returns_Units]]/Clean_Data[[#This Row],[Units_Sold]]</f>
        <v>2.1067415730337078E-2</v>
      </c>
      <c r="W1195" s="21">
        <f>Clean_Data[[#This Row],[Revenue_EUR]]/Clean_Data[[#This Row],[Marketing_Spend_EUR]]</f>
        <v>39.756003587433028</v>
      </c>
    </row>
    <row r="1196" spans="1:23">
      <c r="A1196" s="17">
        <v>45352</v>
      </c>
      <c r="B1196">
        <v>2024</v>
      </c>
      <c r="C1196" s="16" t="s">
        <v>94</v>
      </c>
      <c r="D1196" s="16" t="s">
        <v>84</v>
      </c>
      <c r="E1196" s="16" t="s">
        <v>85</v>
      </c>
      <c r="F1196" s="16" t="s">
        <v>82</v>
      </c>
      <c r="G1196" s="16" t="s">
        <v>80</v>
      </c>
      <c r="H1196">
        <v>138132.10999999999</v>
      </c>
      <c r="I1196">
        <v>133226.9</v>
      </c>
      <c r="J1196">
        <v>960</v>
      </c>
      <c r="K1196">
        <v>936</v>
      </c>
      <c r="L1196">
        <v>88592.65</v>
      </c>
      <c r="M1196">
        <v>7582.21</v>
      </c>
      <c r="N1196">
        <v>1228880.97</v>
      </c>
      <c r="O1196">
        <v>9334</v>
      </c>
      <c r="P1196">
        <v>7</v>
      </c>
      <c r="Q1196">
        <v>14</v>
      </c>
      <c r="R1196" s="25">
        <f>Clean_Data[[#This Row],[Revenue_EUR]]/Clean_Data[[#This Row],[Units_Sold]]</f>
        <v>143.88761458333332</v>
      </c>
      <c r="S1196" s="19">
        <f>Clean_Data[[#This Row],[Gross_Profit_EUR]]/Clean_Data[[#This Row],[Revenue_EUR]]</f>
        <v>0.64136173696325938</v>
      </c>
      <c r="T1196" s="19">
        <f>Clean_Data[[#This Row],[Revenue_EUR]]/Clean_Data[[#This Row],[Revenue_Target_EUR]]</f>
        <v>1.0368184653399575</v>
      </c>
      <c r="U1196" s="19">
        <f>Clean_Data[[#This Row],[Revenue_EUR]]/Clean_Data[[#This Row],[Market_Revenue_EUR]]</f>
        <v>0.11240479214191101</v>
      </c>
      <c r="V1196" s="19">
        <f>Clean_Data[[#This Row],[Returns_Units]]/Clean_Data[[#This Row],[Units_Sold]]</f>
        <v>1.4583333333333334E-2</v>
      </c>
      <c r="W1196" s="21">
        <f>Clean_Data[[#This Row],[Revenue_EUR]]/Clean_Data[[#This Row],[Marketing_Spend_EUR]]</f>
        <v>18.217921951515454</v>
      </c>
    </row>
    <row r="1197" spans="1:23">
      <c r="A1197" s="17">
        <v>45352</v>
      </c>
      <c r="B1197">
        <v>2024</v>
      </c>
      <c r="C1197" s="16" t="s">
        <v>94</v>
      </c>
      <c r="D1197" s="16" t="s">
        <v>84</v>
      </c>
      <c r="E1197" s="16" t="s">
        <v>85</v>
      </c>
      <c r="F1197" s="16" t="s">
        <v>82</v>
      </c>
      <c r="G1197" s="16" t="s">
        <v>81</v>
      </c>
      <c r="H1197">
        <v>210446.3</v>
      </c>
      <c r="I1197">
        <v>212712.43</v>
      </c>
      <c r="J1197">
        <v>1780</v>
      </c>
      <c r="K1197">
        <v>1777</v>
      </c>
      <c r="L1197">
        <v>122355.1</v>
      </c>
      <c r="M1197">
        <v>6528.09</v>
      </c>
      <c r="N1197">
        <v>1650414.7</v>
      </c>
      <c r="O1197">
        <v>14334</v>
      </c>
      <c r="P1197">
        <v>10</v>
      </c>
      <c r="Q1197">
        <v>39</v>
      </c>
      <c r="R1197" s="25">
        <f>Clean_Data[[#This Row],[Revenue_EUR]]/Clean_Data[[#This Row],[Units_Sold]]</f>
        <v>118.22825842696629</v>
      </c>
      <c r="S1197" s="19">
        <f>Clean_Data[[#This Row],[Gross_Profit_EUR]]/Clean_Data[[#This Row],[Revenue_EUR]]</f>
        <v>0.58140770353292037</v>
      </c>
      <c r="T1197" s="19">
        <f>Clean_Data[[#This Row],[Revenue_EUR]]/Clean_Data[[#This Row],[Revenue_Target_EUR]]</f>
        <v>0.9893465088053387</v>
      </c>
      <c r="U1197" s="19">
        <f>Clean_Data[[#This Row],[Revenue_EUR]]/Clean_Data[[#This Row],[Market_Revenue_EUR]]</f>
        <v>0.12751116431524756</v>
      </c>
      <c r="V1197" s="19">
        <f>Clean_Data[[#This Row],[Returns_Units]]/Clean_Data[[#This Row],[Units_Sold]]</f>
        <v>2.1910112359550562E-2</v>
      </c>
      <c r="W1197" s="21">
        <f>Clean_Data[[#This Row],[Revenue_EUR]]/Clean_Data[[#This Row],[Marketing_Spend_EUR]]</f>
        <v>32.237040236883985</v>
      </c>
    </row>
    <row r="1198" spans="1:23">
      <c r="A1198" s="17">
        <v>45352</v>
      </c>
      <c r="B1198">
        <v>2024</v>
      </c>
      <c r="C1198" s="16" t="s">
        <v>94</v>
      </c>
      <c r="D1198" s="16" t="s">
        <v>84</v>
      </c>
      <c r="E1198" s="16" t="s">
        <v>85</v>
      </c>
      <c r="F1198" s="16" t="s">
        <v>83</v>
      </c>
      <c r="G1198" s="16" t="s">
        <v>78</v>
      </c>
      <c r="H1198">
        <v>46587.1</v>
      </c>
      <c r="I1198">
        <v>50874.5</v>
      </c>
      <c r="J1198">
        <v>629</v>
      </c>
      <c r="K1198">
        <v>699</v>
      </c>
      <c r="L1198">
        <v>22302.65</v>
      </c>
      <c r="M1198">
        <v>756.5</v>
      </c>
      <c r="N1198">
        <v>560804.30000000005</v>
      </c>
      <c r="O1198">
        <v>8519</v>
      </c>
      <c r="P1198">
        <v>2</v>
      </c>
      <c r="Q1198">
        <v>12</v>
      </c>
      <c r="R1198" s="25">
        <f>Clean_Data[[#This Row],[Revenue_EUR]]/Clean_Data[[#This Row],[Units_Sold]]</f>
        <v>74.065341812400632</v>
      </c>
      <c r="S1198" s="19">
        <f>Clean_Data[[#This Row],[Gross_Profit_EUR]]/Clean_Data[[#This Row],[Revenue_EUR]]</f>
        <v>0.47873016350019643</v>
      </c>
      <c r="T1198" s="19">
        <f>Clean_Data[[#This Row],[Revenue_EUR]]/Clean_Data[[#This Row],[Revenue_Target_EUR]]</f>
        <v>0.91572595308061988</v>
      </c>
      <c r="U1198" s="19">
        <f>Clean_Data[[#This Row],[Revenue_EUR]]/Clean_Data[[#This Row],[Market_Revenue_EUR]]</f>
        <v>8.3071937929149256E-2</v>
      </c>
      <c r="V1198" s="19">
        <f>Clean_Data[[#This Row],[Returns_Units]]/Clean_Data[[#This Row],[Units_Sold]]</f>
        <v>1.9077901430842606E-2</v>
      </c>
      <c r="W1198" s="21">
        <f>Clean_Data[[#This Row],[Revenue_EUR]]/Clean_Data[[#This Row],[Marketing_Spend_EUR]]</f>
        <v>61.582419035029737</v>
      </c>
    </row>
    <row r="1199" spans="1:23">
      <c r="A1199" s="17">
        <v>45352</v>
      </c>
      <c r="B1199">
        <v>2024</v>
      </c>
      <c r="C1199" s="16" t="s">
        <v>94</v>
      </c>
      <c r="D1199" s="16" t="s">
        <v>84</v>
      </c>
      <c r="E1199" s="16" t="s">
        <v>85</v>
      </c>
      <c r="F1199" s="16" t="s">
        <v>83</v>
      </c>
      <c r="G1199" s="16" t="s">
        <v>79</v>
      </c>
      <c r="H1199">
        <v>45820.800000000003</v>
      </c>
      <c r="I1199">
        <v>46776.51</v>
      </c>
      <c r="J1199">
        <v>250</v>
      </c>
      <c r="K1199">
        <v>257</v>
      </c>
      <c r="L1199">
        <v>25724.32</v>
      </c>
      <c r="M1199">
        <v>1169.98</v>
      </c>
      <c r="N1199">
        <v>455401.02</v>
      </c>
      <c r="O1199">
        <v>2614</v>
      </c>
      <c r="P1199">
        <v>2</v>
      </c>
      <c r="Q1199">
        <v>3</v>
      </c>
      <c r="R1199" s="25">
        <f>Clean_Data[[#This Row],[Revenue_EUR]]/Clean_Data[[#This Row],[Units_Sold]]</f>
        <v>183.28320000000002</v>
      </c>
      <c r="S1199" s="19">
        <f>Clean_Data[[#This Row],[Gross_Profit_EUR]]/Clean_Data[[#This Row],[Revenue_EUR]]</f>
        <v>0.56141141141141138</v>
      </c>
      <c r="T1199" s="19">
        <f>Clean_Data[[#This Row],[Revenue_EUR]]/Clean_Data[[#This Row],[Revenue_Target_EUR]]</f>
        <v>0.97956859115825445</v>
      </c>
      <c r="U1199" s="19">
        <f>Clean_Data[[#This Row],[Revenue_EUR]]/Clean_Data[[#This Row],[Market_Revenue_EUR]]</f>
        <v>0.10061637543104317</v>
      </c>
      <c r="V1199" s="19">
        <f>Clean_Data[[#This Row],[Returns_Units]]/Clean_Data[[#This Row],[Units_Sold]]</f>
        <v>1.2E-2</v>
      </c>
      <c r="W1199" s="21">
        <f>Clean_Data[[#This Row],[Revenue_EUR]]/Clean_Data[[#This Row],[Marketing_Spend_EUR]]</f>
        <v>39.163746388827164</v>
      </c>
    </row>
    <row r="1200" spans="1:23">
      <c r="A1200" s="17">
        <v>45352</v>
      </c>
      <c r="B1200">
        <v>2024</v>
      </c>
      <c r="C1200" s="16" t="s">
        <v>94</v>
      </c>
      <c r="D1200" s="16" t="s">
        <v>84</v>
      </c>
      <c r="E1200" s="16" t="s">
        <v>85</v>
      </c>
      <c r="F1200" s="16" t="s">
        <v>83</v>
      </c>
      <c r="G1200" s="16" t="s">
        <v>80</v>
      </c>
      <c r="H1200">
        <v>11564.63</v>
      </c>
      <c r="I1200">
        <v>11634.03</v>
      </c>
      <c r="J1200">
        <v>80</v>
      </c>
      <c r="K1200">
        <v>80</v>
      </c>
      <c r="L1200">
        <v>6811.67</v>
      </c>
      <c r="M1200">
        <v>677.19</v>
      </c>
      <c r="N1200">
        <v>146519.57</v>
      </c>
      <c r="O1200">
        <v>1096</v>
      </c>
      <c r="P1200">
        <v>1</v>
      </c>
      <c r="Q1200">
        <v>2</v>
      </c>
      <c r="R1200" s="25">
        <f>Clean_Data[[#This Row],[Revenue_EUR]]/Clean_Data[[#This Row],[Units_Sold]]</f>
        <v>144.557875</v>
      </c>
      <c r="S1200" s="19">
        <f>Clean_Data[[#This Row],[Gross_Profit_EUR]]/Clean_Data[[#This Row],[Revenue_EUR]]</f>
        <v>0.58900890041445342</v>
      </c>
      <c r="T1200" s="19">
        <f>Clean_Data[[#This Row],[Revenue_EUR]]/Clean_Data[[#This Row],[Revenue_Target_EUR]]</f>
        <v>0.99403474118598611</v>
      </c>
      <c r="U1200" s="19">
        <f>Clean_Data[[#This Row],[Revenue_EUR]]/Clean_Data[[#This Row],[Market_Revenue_EUR]]</f>
        <v>7.8928910315529857E-2</v>
      </c>
      <c r="V1200" s="19">
        <f>Clean_Data[[#This Row],[Returns_Units]]/Clean_Data[[#This Row],[Units_Sold]]</f>
        <v>2.5000000000000001E-2</v>
      </c>
      <c r="W1200" s="21">
        <f>Clean_Data[[#This Row],[Revenue_EUR]]/Clean_Data[[#This Row],[Marketing_Spend_EUR]]</f>
        <v>17.077378579128453</v>
      </c>
    </row>
    <row r="1201" spans="1:23">
      <c r="A1201" s="17">
        <v>45352</v>
      </c>
      <c r="B1201">
        <v>2024</v>
      </c>
      <c r="C1201" s="16" t="s">
        <v>94</v>
      </c>
      <c r="D1201" s="16" t="s">
        <v>84</v>
      </c>
      <c r="E1201" s="16" t="s">
        <v>85</v>
      </c>
      <c r="F1201" s="16" t="s">
        <v>83</v>
      </c>
      <c r="G1201" s="16" t="s">
        <v>81</v>
      </c>
      <c r="H1201">
        <v>20647.53</v>
      </c>
      <c r="I1201">
        <v>21252.1</v>
      </c>
      <c r="J1201">
        <v>175</v>
      </c>
      <c r="K1201">
        <v>181</v>
      </c>
      <c r="L1201">
        <v>10983.85</v>
      </c>
      <c r="M1201">
        <v>657.51</v>
      </c>
      <c r="N1201">
        <v>211747.11</v>
      </c>
      <c r="O1201">
        <v>1878</v>
      </c>
      <c r="P1201">
        <v>1</v>
      </c>
      <c r="Q1201">
        <v>3</v>
      </c>
      <c r="R1201" s="25">
        <f>Clean_Data[[#This Row],[Revenue_EUR]]/Clean_Data[[#This Row],[Units_Sold]]</f>
        <v>117.98588571428571</v>
      </c>
      <c r="S1201" s="19">
        <f>Clean_Data[[#This Row],[Gross_Profit_EUR]]/Clean_Data[[#This Row],[Revenue_EUR]]</f>
        <v>0.53196919922140817</v>
      </c>
      <c r="T1201" s="19">
        <f>Clean_Data[[#This Row],[Revenue_EUR]]/Clean_Data[[#This Row],[Revenue_Target_EUR]]</f>
        <v>0.97155245834529291</v>
      </c>
      <c r="U1201" s="19">
        <f>Clean_Data[[#This Row],[Revenue_EUR]]/Clean_Data[[#This Row],[Market_Revenue_EUR]]</f>
        <v>9.7510327295612209E-2</v>
      </c>
      <c r="V1201" s="19">
        <f>Clean_Data[[#This Row],[Returns_Units]]/Clean_Data[[#This Row],[Units_Sold]]</f>
        <v>1.7142857142857144E-2</v>
      </c>
      <c r="W1201" s="21">
        <f>Clean_Data[[#This Row],[Revenue_EUR]]/Clean_Data[[#This Row],[Marketing_Spend_EUR]]</f>
        <v>31.402609846238079</v>
      </c>
    </row>
    <row r="1202" spans="1:23">
      <c r="A1202" s="17">
        <v>45352</v>
      </c>
      <c r="B1202">
        <v>2024</v>
      </c>
      <c r="C1202" s="16" t="s">
        <v>94</v>
      </c>
      <c r="D1202" s="16" t="s">
        <v>86</v>
      </c>
      <c r="E1202" s="16" t="s">
        <v>87</v>
      </c>
      <c r="F1202" s="16" t="s">
        <v>77</v>
      </c>
      <c r="G1202" s="16" t="s">
        <v>78</v>
      </c>
      <c r="H1202">
        <v>404627.03</v>
      </c>
      <c r="I1202">
        <v>426346.3</v>
      </c>
      <c r="J1202">
        <v>5467</v>
      </c>
      <c r="K1202">
        <v>5779</v>
      </c>
      <c r="L1202">
        <v>226690.25</v>
      </c>
      <c r="M1202">
        <v>7787</v>
      </c>
      <c r="N1202">
        <v>3839814.72</v>
      </c>
      <c r="O1202">
        <v>55520</v>
      </c>
      <c r="P1202">
        <v>15</v>
      </c>
      <c r="Q1202">
        <v>51</v>
      </c>
      <c r="R1202" s="25">
        <f>Clean_Data[[#This Row],[Revenue_EUR]]/Clean_Data[[#This Row],[Units_Sold]]</f>
        <v>74.012626669105543</v>
      </c>
      <c r="S1202" s="19">
        <f>Clean_Data[[#This Row],[Gross_Profit_EUR]]/Clean_Data[[#This Row],[Revenue_EUR]]</f>
        <v>0.560244949527964</v>
      </c>
      <c r="T1202" s="19">
        <f>Clean_Data[[#This Row],[Revenue_EUR]]/Clean_Data[[#This Row],[Revenue_Target_EUR]]</f>
        <v>0.94905721006608956</v>
      </c>
      <c r="U1202" s="19">
        <f>Clean_Data[[#This Row],[Revenue_EUR]]/Clean_Data[[#This Row],[Market_Revenue_EUR]]</f>
        <v>0.10537670682193749</v>
      </c>
      <c r="V1202" s="19">
        <f>Clean_Data[[#This Row],[Returns_Units]]/Clean_Data[[#This Row],[Units_Sold]]</f>
        <v>9.3286994695445397E-3</v>
      </c>
      <c r="W1202" s="21">
        <f>Clean_Data[[#This Row],[Revenue_EUR]]/Clean_Data[[#This Row],[Marketing_Spend_EUR]]</f>
        <v>51.961863362013617</v>
      </c>
    </row>
    <row r="1203" spans="1:23">
      <c r="A1203" s="17">
        <v>45352</v>
      </c>
      <c r="B1203">
        <v>2024</v>
      </c>
      <c r="C1203" s="16" t="s">
        <v>94</v>
      </c>
      <c r="D1203" s="16" t="s">
        <v>86</v>
      </c>
      <c r="E1203" s="16" t="s">
        <v>87</v>
      </c>
      <c r="F1203" s="16" t="s">
        <v>77</v>
      </c>
      <c r="G1203" s="16" t="s">
        <v>79</v>
      </c>
      <c r="H1203">
        <v>401301.96</v>
      </c>
      <c r="I1203">
        <v>389706.69</v>
      </c>
      <c r="J1203">
        <v>2187</v>
      </c>
      <c r="K1203">
        <v>2086</v>
      </c>
      <c r="L1203">
        <v>263832.3</v>
      </c>
      <c r="M1203">
        <v>9062.75</v>
      </c>
      <c r="N1203">
        <v>3148828.63</v>
      </c>
      <c r="O1203">
        <v>17680</v>
      </c>
      <c r="P1203">
        <v>17</v>
      </c>
      <c r="Q1203">
        <v>39</v>
      </c>
      <c r="R1203" s="25">
        <f>Clean_Data[[#This Row],[Revenue_EUR]]/Clean_Data[[#This Row],[Units_Sold]]</f>
        <v>183.49426611796983</v>
      </c>
      <c r="S1203" s="19">
        <f>Clean_Data[[#This Row],[Gross_Profit_EUR]]/Clean_Data[[#This Row],[Revenue_EUR]]</f>
        <v>0.65744084579103468</v>
      </c>
      <c r="T1203" s="19">
        <f>Clean_Data[[#This Row],[Revenue_EUR]]/Clean_Data[[#This Row],[Revenue_Target_EUR]]</f>
        <v>1.0297538387139313</v>
      </c>
      <c r="U1203" s="19">
        <f>Clean_Data[[#This Row],[Revenue_EUR]]/Clean_Data[[#This Row],[Market_Revenue_EUR]]</f>
        <v>0.12744483970218476</v>
      </c>
      <c r="V1203" s="19">
        <f>Clean_Data[[#This Row],[Returns_Units]]/Clean_Data[[#This Row],[Units_Sold]]</f>
        <v>1.7832647462277092E-2</v>
      </c>
      <c r="W1203" s="21">
        <f>Clean_Data[[#This Row],[Revenue_EUR]]/Clean_Data[[#This Row],[Marketing_Spend_EUR]]</f>
        <v>44.280374058646657</v>
      </c>
    </row>
    <row r="1204" spans="1:23">
      <c r="A1204" s="17">
        <v>45352</v>
      </c>
      <c r="B1204">
        <v>2024</v>
      </c>
      <c r="C1204" s="16" t="s">
        <v>94</v>
      </c>
      <c r="D1204" s="16" t="s">
        <v>86</v>
      </c>
      <c r="E1204" s="16" t="s">
        <v>87</v>
      </c>
      <c r="F1204" s="16" t="s">
        <v>77</v>
      </c>
      <c r="G1204" s="16" t="s">
        <v>80</v>
      </c>
      <c r="H1204">
        <v>103620.35</v>
      </c>
      <c r="I1204">
        <v>97952.26</v>
      </c>
      <c r="J1204">
        <v>720</v>
      </c>
      <c r="K1204">
        <v>690</v>
      </c>
      <c r="L1204">
        <v>71159.88</v>
      </c>
      <c r="M1204">
        <v>6201.26</v>
      </c>
      <c r="N1204">
        <v>991437.26</v>
      </c>
      <c r="O1204">
        <v>7157</v>
      </c>
      <c r="P1204">
        <v>5</v>
      </c>
      <c r="Q1204">
        <v>6</v>
      </c>
      <c r="R1204" s="25">
        <f>Clean_Data[[#This Row],[Revenue_EUR]]/Clean_Data[[#This Row],[Units_Sold]]</f>
        <v>143.91715277777777</v>
      </c>
      <c r="S1204" s="19">
        <f>Clean_Data[[#This Row],[Gross_Profit_EUR]]/Clean_Data[[#This Row],[Revenue_EUR]]</f>
        <v>0.68673653389512779</v>
      </c>
      <c r="T1204" s="19">
        <f>Clean_Data[[#This Row],[Revenue_EUR]]/Clean_Data[[#This Row],[Revenue_Target_EUR]]</f>
        <v>1.057865841992824</v>
      </c>
      <c r="U1204" s="19">
        <f>Clean_Data[[#This Row],[Revenue_EUR]]/Clean_Data[[#This Row],[Market_Revenue_EUR]]</f>
        <v>0.10451528723058079</v>
      </c>
      <c r="V1204" s="19">
        <f>Clean_Data[[#This Row],[Returns_Units]]/Clean_Data[[#This Row],[Units_Sold]]</f>
        <v>8.3333333333333332E-3</v>
      </c>
      <c r="W1204" s="21">
        <f>Clean_Data[[#This Row],[Revenue_EUR]]/Clean_Data[[#This Row],[Marketing_Spend_EUR]]</f>
        <v>16.709563862827878</v>
      </c>
    </row>
    <row r="1205" spans="1:23">
      <c r="A1205" s="17">
        <v>45352</v>
      </c>
      <c r="B1205">
        <v>2024</v>
      </c>
      <c r="C1205" s="16" t="s">
        <v>94</v>
      </c>
      <c r="D1205" s="16" t="s">
        <v>86</v>
      </c>
      <c r="E1205" s="16" t="s">
        <v>87</v>
      </c>
      <c r="F1205" s="16" t="s">
        <v>77</v>
      </c>
      <c r="G1205" s="16" t="s">
        <v>81</v>
      </c>
      <c r="H1205">
        <v>171026.71</v>
      </c>
      <c r="I1205">
        <v>165918.66</v>
      </c>
      <c r="J1205">
        <v>1447</v>
      </c>
      <c r="K1205">
        <v>1382</v>
      </c>
      <c r="L1205">
        <v>105388.69</v>
      </c>
      <c r="M1205">
        <v>5072.72</v>
      </c>
      <c r="N1205">
        <v>1397945.97</v>
      </c>
      <c r="O1205">
        <v>12386</v>
      </c>
      <c r="P1205">
        <v>8</v>
      </c>
      <c r="Q1205">
        <v>15</v>
      </c>
      <c r="R1205" s="25">
        <f>Clean_Data[[#This Row],[Revenue_EUR]]/Clean_Data[[#This Row],[Units_Sold]]</f>
        <v>118.19399447131997</v>
      </c>
      <c r="S1205" s="19">
        <f>Clean_Data[[#This Row],[Gross_Profit_EUR]]/Clean_Data[[#This Row],[Revenue_EUR]]</f>
        <v>0.61621187708048653</v>
      </c>
      <c r="T1205" s="19">
        <f>Clean_Data[[#This Row],[Revenue_EUR]]/Clean_Data[[#This Row],[Revenue_Target_EUR]]</f>
        <v>1.030786470912916</v>
      </c>
      <c r="U1205" s="19">
        <f>Clean_Data[[#This Row],[Revenue_EUR]]/Clean_Data[[#This Row],[Market_Revenue_EUR]]</f>
        <v>0.12234143069206029</v>
      </c>
      <c r="V1205" s="19">
        <f>Clean_Data[[#This Row],[Returns_Units]]/Clean_Data[[#This Row],[Units_Sold]]</f>
        <v>1.0366275051831375E-2</v>
      </c>
      <c r="W1205" s="21">
        <f>Clean_Data[[#This Row],[Revenue_EUR]]/Clean_Data[[#This Row],[Marketing_Spend_EUR]]</f>
        <v>33.714991168446119</v>
      </c>
    </row>
    <row r="1206" spans="1:23">
      <c r="A1206" s="17">
        <v>45352</v>
      </c>
      <c r="B1206">
        <v>2024</v>
      </c>
      <c r="C1206" s="16" t="s">
        <v>94</v>
      </c>
      <c r="D1206" s="16" t="s">
        <v>86</v>
      </c>
      <c r="E1206" s="16" t="s">
        <v>87</v>
      </c>
      <c r="F1206" s="16" t="s">
        <v>82</v>
      </c>
      <c r="G1206" s="16" t="s">
        <v>78</v>
      </c>
      <c r="H1206">
        <v>340354.83</v>
      </c>
      <c r="I1206">
        <v>357101.29</v>
      </c>
      <c r="J1206">
        <v>4598</v>
      </c>
      <c r="K1206">
        <v>4795</v>
      </c>
      <c r="L1206">
        <v>177067.87</v>
      </c>
      <c r="M1206">
        <v>5943.43</v>
      </c>
      <c r="N1206">
        <v>3446958.4</v>
      </c>
      <c r="O1206">
        <v>50276</v>
      </c>
      <c r="P1206">
        <v>17</v>
      </c>
      <c r="Q1206">
        <v>73</v>
      </c>
      <c r="R1206" s="25">
        <f>Clean_Data[[#This Row],[Revenue_EUR]]/Clean_Data[[#This Row],[Units_Sold]]</f>
        <v>74.02236407133536</v>
      </c>
      <c r="S1206" s="19">
        <f>Clean_Data[[#This Row],[Gross_Profit_EUR]]/Clean_Data[[#This Row],[Revenue_EUR]]</f>
        <v>0.52024491616587309</v>
      </c>
      <c r="T1206" s="19">
        <f>Clean_Data[[#This Row],[Revenue_EUR]]/Clean_Data[[#This Row],[Revenue_Target_EUR]]</f>
        <v>0.95310445392118304</v>
      </c>
      <c r="U1206" s="19">
        <f>Clean_Data[[#This Row],[Revenue_EUR]]/Clean_Data[[#This Row],[Market_Revenue_EUR]]</f>
        <v>9.8740625938508575E-2</v>
      </c>
      <c r="V1206" s="19">
        <f>Clean_Data[[#This Row],[Returns_Units]]/Clean_Data[[#This Row],[Units_Sold]]</f>
        <v>1.5876468029578077E-2</v>
      </c>
      <c r="W1206" s="21">
        <f>Clean_Data[[#This Row],[Revenue_EUR]]/Clean_Data[[#This Row],[Marketing_Spend_EUR]]</f>
        <v>57.265725347148027</v>
      </c>
    </row>
    <row r="1207" spans="1:23">
      <c r="A1207" s="17">
        <v>45352</v>
      </c>
      <c r="B1207">
        <v>2024</v>
      </c>
      <c r="C1207" s="16" t="s">
        <v>94</v>
      </c>
      <c r="D1207" s="16" t="s">
        <v>86</v>
      </c>
      <c r="E1207" s="16" t="s">
        <v>87</v>
      </c>
      <c r="F1207" s="16" t="s">
        <v>82</v>
      </c>
      <c r="G1207" s="16" t="s">
        <v>79</v>
      </c>
      <c r="H1207">
        <v>316856.14</v>
      </c>
      <c r="I1207">
        <v>309800.46000000002</v>
      </c>
      <c r="J1207">
        <v>1727</v>
      </c>
      <c r="K1207">
        <v>1657</v>
      </c>
      <c r="L1207">
        <v>194964.23</v>
      </c>
      <c r="M1207">
        <v>7423.4</v>
      </c>
      <c r="N1207">
        <v>2644670.85</v>
      </c>
      <c r="O1207">
        <v>15983</v>
      </c>
      <c r="P1207">
        <v>16</v>
      </c>
      <c r="Q1207">
        <v>33</v>
      </c>
      <c r="R1207" s="25">
        <f>Clean_Data[[#This Row],[Revenue_EUR]]/Clean_Data[[#This Row],[Units_Sold]]</f>
        <v>183.47199768384482</v>
      </c>
      <c r="S1207" s="19">
        <f>Clean_Data[[#This Row],[Gross_Profit_EUR]]/Clean_Data[[#This Row],[Revenue_EUR]]</f>
        <v>0.6153083541319414</v>
      </c>
      <c r="T1207" s="19">
        <f>Clean_Data[[#This Row],[Revenue_EUR]]/Clean_Data[[#This Row],[Revenue_Target_EUR]]</f>
        <v>1.0227749177648089</v>
      </c>
      <c r="U1207" s="19">
        <f>Clean_Data[[#This Row],[Revenue_EUR]]/Clean_Data[[#This Row],[Market_Revenue_EUR]]</f>
        <v>0.11980929120158752</v>
      </c>
      <c r="V1207" s="19">
        <f>Clean_Data[[#This Row],[Returns_Units]]/Clean_Data[[#This Row],[Units_Sold]]</f>
        <v>1.9108280254777069E-2</v>
      </c>
      <c r="W1207" s="21">
        <f>Clean_Data[[#This Row],[Revenue_EUR]]/Clean_Data[[#This Row],[Marketing_Spend_EUR]]</f>
        <v>42.683425384594663</v>
      </c>
    </row>
    <row r="1208" spans="1:23">
      <c r="A1208" s="17">
        <v>45352</v>
      </c>
      <c r="B1208">
        <v>2024</v>
      </c>
      <c r="C1208" s="16" t="s">
        <v>94</v>
      </c>
      <c r="D1208" s="16" t="s">
        <v>86</v>
      </c>
      <c r="E1208" s="16" t="s">
        <v>87</v>
      </c>
      <c r="F1208" s="16" t="s">
        <v>82</v>
      </c>
      <c r="G1208" s="16" t="s">
        <v>80</v>
      </c>
      <c r="H1208">
        <v>78733.929999999993</v>
      </c>
      <c r="I1208">
        <v>76344</v>
      </c>
      <c r="J1208">
        <v>547</v>
      </c>
      <c r="K1208">
        <v>534</v>
      </c>
      <c r="L1208">
        <v>50744.61</v>
      </c>
      <c r="M1208">
        <v>4111.0200000000004</v>
      </c>
      <c r="N1208">
        <v>877242.11</v>
      </c>
      <c r="O1208">
        <v>6379</v>
      </c>
      <c r="P1208">
        <v>4</v>
      </c>
      <c r="Q1208">
        <v>6</v>
      </c>
      <c r="R1208" s="25">
        <f>Clean_Data[[#This Row],[Revenue_EUR]]/Clean_Data[[#This Row],[Units_Sold]]</f>
        <v>143.93771480804386</v>
      </c>
      <c r="S1208" s="19">
        <f>Clean_Data[[#This Row],[Gross_Profit_EUR]]/Clean_Data[[#This Row],[Revenue_EUR]]</f>
        <v>0.64450752045528537</v>
      </c>
      <c r="T1208" s="19">
        <f>Clean_Data[[#This Row],[Revenue_EUR]]/Clean_Data[[#This Row],[Revenue_Target_EUR]]</f>
        <v>1.0313047521743686</v>
      </c>
      <c r="U1208" s="19">
        <f>Clean_Data[[#This Row],[Revenue_EUR]]/Clean_Data[[#This Row],[Market_Revenue_EUR]]</f>
        <v>8.9751653622738195E-2</v>
      </c>
      <c r="V1208" s="19">
        <f>Clean_Data[[#This Row],[Returns_Units]]/Clean_Data[[#This Row],[Units_Sold]]</f>
        <v>1.0968921389396709E-2</v>
      </c>
      <c r="W1208" s="21">
        <f>Clean_Data[[#This Row],[Revenue_EUR]]/Clean_Data[[#This Row],[Marketing_Spend_EUR]]</f>
        <v>19.151920934463948</v>
      </c>
    </row>
    <row r="1209" spans="1:23">
      <c r="A1209" s="17">
        <v>45352</v>
      </c>
      <c r="B1209">
        <v>2024</v>
      </c>
      <c r="C1209" s="16" t="s">
        <v>94</v>
      </c>
      <c r="D1209" s="16" t="s">
        <v>86</v>
      </c>
      <c r="E1209" s="16" t="s">
        <v>87</v>
      </c>
      <c r="F1209" s="16" t="s">
        <v>82</v>
      </c>
      <c r="G1209" s="16" t="s">
        <v>81</v>
      </c>
      <c r="H1209">
        <v>131043.8</v>
      </c>
      <c r="I1209">
        <v>126931.6</v>
      </c>
      <c r="J1209">
        <v>1108</v>
      </c>
      <c r="K1209">
        <v>1076</v>
      </c>
      <c r="L1209">
        <v>76738.63</v>
      </c>
      <c r="M1209">
        <v>3678.14</v>
      </c>
      <c r="N1209">
        <v>1221036.32</v>
      </c>
      <c r="O1209">
        <v>10666</v>
      </c>
      <c r="P1209">
        <v>5</v>
      </c>
      <c r="Q1209">
        <v>12</v>
      </c>
      <c r="R1209" s="25">
        <f>Clean_Data[[#This Row],[Revenue_EUR]]/Clean_Data[[#This Row],[Units_Sold]]</f>
        <v>118.27057761732853</v>
      </c>
      <c r="S1209" s="19">
        <f>Clean_Data[[#This Row],[Gross_Profit_EUR]]/Clean_Data[[#This Row],[Revenue_EUR]]</f>
        <v>0.58559527425181501</v>
      </c>
      <c r="T1209" s="19">
        <f>Clean_Data[[#This Row],[Revenue_EUR]]/Clean_Data[[#This Row],[Revenue_Target_EUR]]</f>
        <v>1.0323969760091261</v>
      </c>
      <c r="U1209" s="19">
        <f>Clean_Data[[#This Row],[Revenue_EUR]]/Clean_Data[[#This Row],[Market_Revenue_EUR]]</f>
        <v>0.10732178711932172</v>
      </c>
      <c r="V1209" s="19">
        <f>Clean_Data[[#This Row],[Returns_Units]]/Clean_Data[[#This Row],[Units_Sold]]</f>
        <v>1.0830324909747292E-2</v>
      </c>
      <c r="W1209" s="21">
        <f>Clean_Data[[#This Row],[Revenue_EUR]]/Clean_Data[[#This Row],[Marketing_Spend_EUR]]</f>
        <v>35.627735757747125</v>
      </c>
    </row>
    <row r="1210" spans="1:23">
      <c r="A1210" s="17">
        <v>45352</v>
      </c>
      <c r="B1210">
        <v>2024</v>
      </c>
      <c r="C1210" s="16" t="s">
        <v>94</v>
      </c>
      <c r="D1210" s="16" t="s">
        <v>86</v>
      </c>
      <c r="E1210" s="16" t="s">
        <v>87</v>
      </c>
      <c r="F1210" s="16" t="s">
        <v>83</v>
      </c>
      <c r="G1210" s="16" t="s">
        <v>78</v>
      </c>
      <c r="H1210">
        <v>31610.27</v>
      </c>
      <c r="I1210">
        <v>33096.839999999997</v>
      </c>
      <c r="J1210">
        <v>427</v>
      </c>
      <c r="K1210">
        <v>451</v>
      </c>
      <c r="L1210">
        <v>15110.23</v>
      </c>
      <c r="M1210">
        <v>542.19000000000005</v>
      </c>
      <c r="N1210">
        <v>428674.07</v>
      </c>
      <c r="O1210">
        <v>6261</v>
      </c>
      <c r="P1210">
        <v>1</v>
      </c>
      <c r="Q1210">
        <v>11</v>
      </c>
      <c r="R1210" s="25">
        <f>Clean_Data[[#This Row],[Revenue_EUR]]/Clean_Data[[#This Row],[Units_Sold]]</f>
        <v>74.028735362997665</v>
      </c>
      <c r="S1210" s="19">
        <f>Clean_Data[[#This Row],[Gross_Profit_EUR]]/Clean_Data[[#This Row],[Revenue_EUR]]</f>
        <v>0.4780164800870097</v>
      </c>
      <c r="T1210" s="19">
        <f>Clean_Data[[#This Row],[Revenue_EUR]]/Clean_Data[[#This Row],[Revenue_Target_EUR]]</f>
        <v>0.95508423160640121</v>
      </c>
      <c r="U1210" s="19">
        <f>Clean_Data[[#This Row],[Revenue_EUR]]/Clean_Data[[#This Row],[Market_Revenue_EUR]]</f>
        <v>7.3739636269578884E-2</v>
      </c>
      <c r="V1210" s="19">
        <f>Clean_Data[[#This Row],[Returns_Units]]/Clean_Data[[#This Row],[Units_Sold]]</f>
        <v>2.576112412177986E-2</v>
      </c>
      <c r="W1210" s="21">
        <f>Clean_Data[[#This Row],[Revenue_EUR]]/Clean_Data[[#This Row],[Marketing_Spend_EUR]]</f>
        <v>58.301093712536193</v>
      </c>
    </row>
    <row r="1211" spans="1:23">
      <c r="A1211" s="17">
        <v>45352</v>
      </c>
      <c r="B1211">
        <v>2024</v>
      </c>
      <c r="C1211" s="16" t="s">
        <v>94</v>
      </c>
      <c r="D1211" s="16" t="s">
        <v>86</v>
      </c>
      <c r="E1211" s="16" t="s">
        <v>87</v>
      </c>
      <c r="F1211" s="16" t="s">
        <v>83</v>
      </c>
      <c r="G1211" s="16" t="s">
        <v>79</v>
      </c>
      <c r="H1211">
        <v>34098.65</v>
      </c>
      <c r="I1211">
        <v>33615.49</v>
      </c>
      <c r="J1211">
        <v>186</v>
      </c>
      <c r="K1211">
        <v>183</v>
      </c>
      <c r="L1211">
        <v>18641.560000000001</v>
      </c>
      <c r="M1211">
        <v>909.53</v>
      </c>
      <c r="N1211">
        <v>361477.38</v>
      </c>
      <c r="O1211">
        <v>2154</v>
      </c>
      <c r="P1211">
        <v>1</v>
      </c>
      <c r="Q1211">
        <v>5</v>
      </c>
      <c r="R1211" s="25">
        <f>Clean_Data[[#This Row],[Revenue_EUR]]/Clean_Data[[#This Row],[Units_Sold]]</f>
        <v>183.32607526881722</v>
      </c>
      <c r="S1211" s="19">
        <f>Clean_Data[[#This Row],[Gross_Profit_EUR]]/Clean_Data[[#This Row],[Revenue_EUR]]</f>
        <v>0.54669495713173399</v>
      </c>
      <c r="T1211" s="19">
        <f>Clean_Data[[#This Row],[Revenue_EUR]]/Clean_Data[[#This Row],[Revenue_Target_EUR]]</f>
        <v>1.0143731357180872</v>
      </c>
      <c r="U1211" s="19">
        <f>Clean_Data[[#This Row],[Revenue_EUR]]/Clean_Data[[#This Row],[Market_Revenue_EUR]]</f>
        <v>9.4331352075197633E-2</v>
      </c>
      <c r="V1211" s="19">
        <f>Clean_Data[[#This Row],[Returns_Units]]/Clean_Data[[#This Row],[Units_Sold]]</f>
        <v>2.6881720430107527E-2</v>
      </c>
      <c r="W1211" s="21">
        <f>Clean_Data[[#This Row],[Revenue_EUR]]/Clean_Data[[#This Row],[Marketing_Spend_EUR]]</f>
        <v>37.490407133354594</v>
      </c>
    </row>
    <row r="1212" spans="1:23">
      <c r="A1212" s="17">
        <v>45352</v>
      </c>
      <c r="B1212">
        <v>2024</v>
      </c>
      <c r="C1212" s="16" t="s">
        <v>94</v>
      </c>
      <c r="D1212" s="16" t="s">
        <v>86</v>
      </c>
      <c r="E1212" s="16" t="s">
        <v>87</v>
      </c>
      <c r="F1212" s="16" t="s">
        <v>83</v>
      </c>
      <c r="G1212" s="16" t="s">
        <v>80</v>
      </c>
      <c r="H1212">
        <v>8389.7000000000007</v>
      </c>
      <c r="I1212">
        <v>8126.08</v>
      </c>
      <c r="J1212">
        <v>58</v>
      </c>
      <c r="K1212">
        <v>56</v>
      </c>
      <c r="L1212">
        <v>4829.97</v>
      </c>
      <c r="M1212">
        <v>479.86</v>
      </c>
      <c r="N1212">
        <v>119072.15</v>
      </c>
      <c r="O1212">
        <v>864</v>
      </c>
      <c r="P1212">
        <v>0</v>
      </c>
      <c r="Q1212">
        <v>1</v>
      </c>
      <c r="R1212" s="25">
        <f>Clean_Data[[#This Row],[Revenue_EUR]]/Clean_Data[[#This Row],[Units_Sold]]</f>
        <v>144.65</v>
      </c>
      <c r="S1212" s="19">
        <f>Clean_Data[[#This Row],[Gross_Profit_EUR]]/Clean_Data[[#This Row],[Revenue_EUR]]</f>
        <v>0.57570234930927211</v>
      </c>
      <c r="T1212" s="19">
        <f>Clean_Data[[#This Row],[Revenue_EUR]]/Clean_Data[[#This Row],[Revenue_Target_EUR]]</f>
        <v>1.0324412262739231</v>
      </c>
      <c r="U1212" s="19">
        <f>Clean_Data[[#This Row],[Revenue_EUR]]/Clean_Data[[#This Row],[Market_Revenue_EUR]]</f>
        <v>7.0458961226449693E-2</v>
      </c>
      <c r="V1212" s="19">
        <f>Clean_Data[[#This Row],[Returns_Units]]/Clean_Data[[#This Row],[Units_Sold]]</f>
        <v>1.7241379310344827E-2</v>
      </c>
      <c r="W1212" s="21">
        <f>Clean_Data[[#This Row],[Revenue_EUR]]/Clean_Data[[#This Row],[Marketing_Spend_EUR]]</f>
        <v>17.48364106197641</v>
      </c>
    </row>
    <row r="1213" spans="1:23">
      <c r="A1213" s="17">
        <v>45352</v>
      </c>
      <c r="B1213">
        <v>2024</v>
      </c>
      <c r="C1213" s="16" t="s">
        <v>94</v>
      </c>
      <c r="D1213" s="16" t="s">
        <v>86</v>
      </c>
      <c r="E1213" s="16" t="s">
        <v>87</v>
      </c>
      <c r="F1213" s="16" t="s">
        <v>83</v>
      </c>
      <c r="G1213" s="16" t="s">
        <v>81</v>
      </c>
      <c r="H1213">
        <v>13155.12</v>
      </c>
      <c r="I1213">
        <v>13345.16</v>
      </c>
      <c r="J1213">
        <v>111</v>
      </c>
      <c r="K1213">
        <v>111</v>
      </c>
      <c r="L1213">
        <v>6848.27</v>
      </c>
      <c r="M1213">
        <v>364.29</v>
      </c>
      <c r="N1213">
        <v>161747.12</v>
      </c>
      <c r="O1213">
        <v>1492</v>
      </c>
      <c r="P1213">
        <v>1</v>
      </c>
      <c r="Q1213">
        <v>3</v>
      </c>
      <c r="R1213" s="25">
        <f>Clean_Data[[#This Row],[Revenue_EUR]]/Clean_Data[[#This Row],[Units_Sold]]</f>
        <v>118.5145945945946</v>
      </c>
      <c r="S1213" s="19">
        <f>Clean_Data[[#This Row],[Gross_Profit_EUR]]/Clean_Data[[#This Row],[Revenue_EUR]]</f>
        <v>0.52057829955180945</v>
      </c>
      <c r="T1213" s="19">
        <f>Clean_Data[[#This Row],[Revenue_EUR]]/Clean_Data[[#This Row],[Revenue_Target_EUR]]</f>
        <v>0.9857596312071194</v>
      </c>
      <c r="U1213" s="19">
        <f>Clean_Data[[#This Row],[Revenue_EUR]]/Clean_Data[[#This Row],[Market_Revenue_EUR]]</f>
        <v>8.1331401758498081E-2</v>
      </c>
      <c r="V1213" s="19">
        <f>Clean_Data[[#This Row],[Returns_Units]]/Clean_Data[[#This Row],[Units_Sold]]</f>
        <v>2.7027027027027029E-2</v>
      </c>
      <c r="W1213" s="21">
        <f>Clean_Data[[#This Row],[Revenue_EUR]]/Clean_Data[[#This Row],[Marketing_Spend_EUR]]</f>
        <v>36.111669274479127</v>
      </c>
    </row>
    <row r="1214" spans="1:23">
      <c r="A1214" s="17">
        <v>45352</v>
      </c>
      <c r="B1214">
        <v>2024</v>
      </c>
      <c r="C1214" s="16" t="s">
        <v>94</v>
      </c>
      <c r="D1214" s="16" t="s">
        <v>88</v>
      </c>
      <c r="E1214" s="16" t="s">
        <v>87</v>
      </c>
      <c r="F1214" s="16" t="s">
        <v>77</v>
      </c>
      <c r="G1214" s="16" t="s">
        <v>78</v>
      </c>
      <c r="H1214">
        <v>310756.27</v>
      </c>
      <c r="I1214">
        <v>306984.83</v>
      </c>
      <c r="J1214">
        <v>4199</v>
      </c>
      <c r="K1214">
        <v>4214</v>
      </c>
      <c r="L1214">
        <v>172080.14</v>
      </c>
      <c r="M1214">
        <v>5818.8</v>
      </c>
      <c r="N1214">
        <v>3082653.74</v>
      </c>
      <c r="O1214">
        <v>45594</v>
      </c>
      <c r="P1214">
        <v>11</v>
      </c>
      <c r="Q1214">
        <v>58</v>
      </c>
      <c r="R1214" s="25">
        <f>Clean_Data[[#This Row],[Revenue_EUR]]/Clean_Data[[#This Row],[Units_Sold]]</f>
        <v>74.007208859252202</v>
      </c>
      <c r="S1214" s="19">
        <f>Clean_Data[[#This Row],[Gross_Profit_EUR]]/Clean_Data[[#This Row],[Revenue_EUR]]</f>
        <v>0.55374631700914678</v>
      </c>
      <c r="T1214" s="19">
        <f>Clean_Data[[#This Row],[Revenue_EUR]]/Clean_Data[[#This Row],[Revenue_Target_EUR]]</f>
        <v>1.0122854279151188</v>
      </c>
      <c r="U1214" s="19">
        <f>Clean_Data[[#This Row],[Revenue_EUR]]/Clean_Data[[#This Row],[Market_Revenue_EUR]]</f>
        <v>0.10080803626034236</v>
      </c>
      <c r="V1214" s="19">
        <f>Clean_Data[[#This Row],[Returns_Units]]/Clean_Data[[#This Row],[Units_Sold]]</f>
        <v>1.3812812574422481E-2</v>
      </c>
      <c r="W1214" s="21">
        <f>Clean_Data[[#This Row],[Revenue_EUR]]/Clean_Data[[#This Row],[Marketing_Spend_EUR]]</f>
        <v>53.405559565546163</v>
      </c>
    </row>
    <row r="1215" spans="1:23">
      <c r="A1215" s="17">
        <v>45352</v>
      </c>
      <c r="B1215">
        <v>2024</v>
      </c>
      <c r="C1215" s="16" t="s">
        <v>94</v>
      </c>
      <c r="D1215" s="16" t="s">
        <v>88</v>
      </c>
      <c r="E1215" s="16" t="s">
        <v>87</v>
      </c>
      <c r="F1215" s="16" t="s">
        <v>77</v>
      </c>
      <c r="G1215" s="16" t="s">
        <v>79</v>
      </c>
      <c r="H1215">
        <v>291808.03000000003</v>
      </c>
      <c r="I1215">
        <v>267028.64</v>
      </c>
      <c r="J1215">
        <v>1590</v>
      </c>
      <c r="K1215">
        <v>1457</v>
      </c>
      <c r="L1215">
        <v>193562.35</v>
      </c>
      <c r="M1215">
        <v>7012.55</v>
      </c>
      <c r="N1215">
        <v>2560676.7999999998</v>
      </c>
      <c r="O1215">
        <v>15076</v>
      </c>
      <c r="P1215">
        <v>11</v>
      </c>
      <c r="Q1215">
        <v>31</v>
      </c>
      <c r="R1215" s="25">
        <f>Clean_Data[[#This Row],[Revenue_EUR]]/Clean_Data[[#This Row],[Units_Sold]]</f>
        <v>183.52706289308179</v>
      </c>
      <c r="S1215" s="19">
        <f>Clean_Data[[#This Row],[Gross_Profit_EUR]]/Clean_Data[[#This Row],[Revenue_EUR]]</f>
        <v>0.66332084829879423</v>
      </c>
      <c r="T1215" s="19">
        <f>Clean_Data[[#This Row],[Revenue_EUR]]/Clean_Data[[#This Row],[Revenue_Target_EUR]]</f>
        <v>1.0927967501912903</v>
      </c>
      <c r="U1215" s="19">
        <f>Clean_Data[[#This Row],[Revenue_EUR]]/Clean_Data[[#This Row],[Market_Revenue_EUR]]</f>
        <v>0.11395738423529281</v>
      </c>
      <c r="V1215" s="19">
        <f>Clean_Data[[#This Row],[Returns_Units]]/Clean_Data[[#This Row],[Units_Sold]]</f>
        <v>1.9496855345911949E-2</v>
      </c>
      <c r="W1215" s="21">
        <f>Clean_Data[[#This Row],[Revenue_EUR]]/Clean_Data[[#This Row],[Marketing_Spend_EUR]]</f>
        <v>41.612256597100917</v>
      </c>
    </row>
    <row r="1216" spans="1:23">
      <c r="A1216" s="17">
        <v>45352</v>
      </c>
      <c r="B1216">
        <v>2024</v>
      </c>
      <c r="C1216" s="16" t="s">
        <v>94</v>
      </c>
      <c r="D1216" s="16" t="s">
        <v>88</v>
      </c>
      <c r="E1216" s="16" t="s">
        <v>87</v>
      </c>
      <c r="F1216" s="16" t="s">
        <v>77</v>
      </c>
      <c r="G1216" s="16" t="s">
        <v>80</v>
      </c>
      <c r="H1216">
        <v>73657.86</v>
      </c>
      <c r="I1216">
        <v>65702.03</v>
      </c>
      <c r="J1216">
        <v>512</v>
      </c>
      <c r="K1216">
        <v>452</v>
      </c>
      <c r="L1216">
        <v>50406.07</v>
      </c>
      <c r="M1216">
        <v>4321.88</v>
      </c>
      <c r="N1216">
        <v>826924.97</v>
      </c>
      <c r="O1216">
        <v>6314</v>
      </c>
      <c r="P1216">
        <v>3</v>
      </c>
      <c r="Q1216">
        <v>9</v>
      </c>
      <c r="R1216" s="25">
        <f>Clean_Data[[#This Row],[Revenue_EUR]]/Clean_Data[[#This Row],[Units_Sold]]</f>
        <v>143.8630078125</v>
      </c>
      <c r="S1216" s="19">
        <f>Clean_Data[[#This Row],[Gross_Profit_EUR]]/Clean_Data[[#This Row],[Revenue_EUR]]</f>
        <v>0.68432710371982031</v>
      </c>
      <c r="T1216" s="19">
        <f>Clean_Data[[#This Row],[Revenue_EUR]]/Clean_Data[[#This Row],[Revenue_Target_EUR]]</f>
        <v>1.1210895614640826</v>
      </c>
      <c r="U1216" s="19">
        <f>Clean_Data[[#This Row],[Revenue_EUR]]/Clean_Data[[#This Row],[Market_Revenue_EUR]]</f>
        <v>8.9074417477077755E-2</v>
      </c>
      <c r="V1216" s="19">
        <f>Clean_Data[[#This Row],[Returns_Units]]/Clean_Data[[#This Row],[Units_Sold]]</f>
        <v>1.7578125E-2</v>
      </c>
      <c r="W1216" s="21">
        <f>Clean_Data[[#This Row],[Revenue_EUR]]/Clean_Data[[#This Row],[Marketing_Spend_EUR]]</f>
        <v>17.043013688487417</v>
      </c>
    </row>
    <row r="1217" spans="1:23">
      <c r="A1217" s="17">
        <v>45352</v>
      </c>
      <c r="B1217">
        <v>2024</v>
      </c>
      <c r="C1217" s="16" t="s">
        <v>94</v>
      </c>
      <c r="D1217" s="16" t="s">
        <v>88</v>
      </c>
      <c r="E1217" s="16" t="s">
        <v>87</v>
      </c>
      <c r="F1217" s="16" t="s">
        <v>77</v>
      </c>
      <c r="G1217" s="16" t="s">
        <v>81</v>
      </c>
      <c r="H1217">
        <v>136346.42000000001</v>
      </c>
      <c r="I1217">
        <v>129279.9</v>
      </c>
      <c r="J1217">
        <v>1153</v>
      </c>
      <c r="K1217">
        <v>1102</v>
      </c>
      <c r="L1217">
        <v>85751.89</v>
      </c>
      <c r="M1217">
        <v>4418.33</v>
      </c>
      <c r="N1217">
        <v>1210791.8600000001</v>
      </c>
      <c r="O1217">
        <v>11132</v>
      </c>
      <c r="P1217">
        <v>7</v>
      </c>
      <c r="Q1217">
        <v>25</v>
      </c>
      <c r="R1217" s="25">
        <f>Clean_Data[[#This Row],[Revenue_EUR]]/Clean_Data[[#This Row],[Units_Sold]]</f>
        <v>118.25361665221163</v>
      </c>
      <c r="S1217" s="19">
        <f>Clean_Data[[#This Row],[Gross_Profit_EUR]]/Clean_Data[[#This Row],[Revenue_EUR]]</f>
        <v>0.62892659741267865</v>
      </c>
      <c r="T1217" s="19">
        <f>Clean_Data[[#This Row],[Revenue_EUR]]/Clean_Data[[#This Row],[Revenue_Target_EUR]]</f>
        <v>1.0546606239639729</v>
      </c>
      <c r="U1217" s="19">
        <f>Clean_Data[[#This Row],[Revenue_EUR]]/Clean_Data[[#This Row],[Market_Revenue_EUR]]</f>
        <v>0.11260929686131191</v>
      </c>
      <c r="V1217" s="19">
        <f>Clean_Data[[#This Row],[Returns_Units]]/Clean_Data[[#This Row],[Units_Sold]]</f>
        <v>2.1682567215958369E-2</v>
      </c>
      <c r="W1217" s="21">
        <f>Clean_Data[[#This Row],[Revenue_EUR]]/Clean_Data[[#This Row],[Marketing_Spend_EUR]]</f>
        <v>30.859265831207722</v>
      </c>
    </row>
    <row r="1218" spans="1:23">
      <c r="A1218" s="17">
        <v>45352</v>
      </c>
      <c r="B1218">
        <v>2024</v>
      </c>
      <c r="C1218" s="16" t="s">
        <v>94</v>
      </c>
      <c r="D1218" s="16" t="s">
        <v>88</v>
      </c>
      <c r="E1218" s="16" t="s">
        <v>87</v>
      </c>
      <c r="F1218" s="16" t="s">
        <v>82</v>
      </c>
      <c r="G1218" s="16" t="s">
        <v>78</v>
      </c>
      <c r="H1218">
        <v>271893.25</v>
      </c>
      <c r="I1218">
        <v>262670.61</v>
      </c>
      <c r="J1218">
        <v>3673</v>
      </c>
      <c r="K1218">
        <v>3592</v>
      </c>
      <c r="L1218">
        <v>144222.20000000001</v>
      </c>
      <c r="M1218">
        <v>5272.48</v>
      </c>
      <c r="N1218">
        <v>2857848.86</v>
      </c>
      <c r="O1218">
        <v>40423</v>
      </c>
      <c r="P1218">
        <v>11</v>
      </c>
      <c r="Q1218">
        <v>79</v>
      </c>
      <c r="R1218" s="25">
        <f>Clean_Data[[#This Row],[Revenue_EUR]]/Clean_Data[[#This Row],[Units_Sold]]</f>
        <v>74.024843452218889</v>
      </c>
      <c r="S1218" s="19">
        <f>Clean_Data[[#This Row],[Gross_Profit_EUR]]/Clean_Data[[#This Row],[Revenue_EUR]]</f>
        <v>0.53043685343420632</v>
      </c>
      <c r="T1218" s="19">
        <f>Clean_Data[[#This Row],[Revenue_EUR]]/Clean_Data[[#This Row],[Revenue_Target_EUR]]</f>
        <v>1.035111046492792</v>
      </c>
      <c r="U1218" s="19">
        <f>Clean_Data[[#This Row],[Revenue_EUR]]/Clean_Data[[#This Row],[Market_Revenue_EUR]]</f>
        <v>9.5139128526202058E-2</v>
      </c>
      <c r="V1218" s="19">
        <f>Clean_Data[[#This Row],[Returns_Units]]/Clean_Data[[#This Row],[Units_Sold]]</f>
        <v>2.150830383882385E-2</v>
      </c>
      <c r="W1218" s="21">
        <f>Clean_Data[[#This Row],[Revenue_EUR]]/Clean_Data[[#This Row],[Marketing_Spend_EUR]]</f>
        <v>51.568379586077143</v>
      </c>
    </row>
    <row r="1219" spans="1:23">
      <c r="A1219" s="17">
        <v>45352</v>
      </c>
      <c r="B1219">
        <v>2024</v>
      </c>
      <c r="C1219" s="16" t="s">
        <v>94</v>
      </c>
      <c r="D1219" s="16" t="s">
        <v>88</v>
      </c>
      <c r="E1219" s="16" t="s">
        <v>87</v>
      </c>
      <c r="F1219" s="16" t="s">
        <v>82</v>
      </c>
      <c r="G1219" s="16" t="s">
        <v>79</v>
      </c>
      <c r="H1219">
        <v>261735.89</v>
      </c>
      <c r="I1219">
        <v>239984.52</v>
      </c>
      <c r="J1219">
        <v>1426</v>
      </c>
      <c r="K1219">
        <v>1288</v>
      </c>
      <c r="L1219">
        <v>162153.65</v>
      </c>
      <c r="M1219">
        <v>7158.9</v>
      </c>
      <c r="N1219">
        <v>2342837.96</v>
      </c>
      <c r="O1219">
        <v>14241</v>
      </c>
      <c r="P1219">
        <v>14</v>
      </c>
      <c r="Q1219">
        <v>21</v>
      </c>
      <c r="R1219" s="25">
        <f>Clean_Data[[#This Row],[Revenue_EUR]]/Clean_Data[[#This Row],[Units_Sold]]</f>
        <v>183.54550490883591</v>
      </c>
      <c r="S1219" s="19">
        <f>Clean_Data[[#This Row],[Gross_Profit_EUR]]/Clean_Data[[#This Row],[Revenue_EUR]]</f>
        <v>0.61953158200810743</v>
      </c>
      <c r="T1219" s="19">
        <f>Clean_Data[[#This Row],[Revenue_EUR]]/Clean_Data[[#This Row],[Revenue_Target_EUR]]</f>
        <v>1.0906365543910916</v>
      </c>
      <c r="U1219" s="19">
        <f>Clean_Data[[#This Row],[Revenue_EUR]]/Clean_Data[[#This Row],[Market_Revenue_EUR]]</f>
        <v>0.1117174531353419</v>
      </c>
      <c r="V1219" s="19">
        <f>Clean_Data[[#This Row],[Returns_Units]]/Clean_Data[[#This Row],[Units_Sold]]</f>
        <v>1.4726507713884993E-2</v>
      </c>
      <c r="W1219" s="21">
        <f>Clean_Data[[#This Row],[Revenue_EUR]]/Clean_Data[[#This Row],[Marketing_Spend_EUR]]</f>
        <v>36.560908798837815</v>
      </c>
    </row>
    <row r="1220" spans="1:23">
      <c r="A1220" s="17">
        <v>45352</v>
      </c>
      <c r="B1220">
        <v>2024</v>
      </c>
      <c r="C1220" s="16" t="s">
        <v>94</v>
      </c>
      <c r="D1220" s="16" t="s">
        <v>88</v>
      </c>
      <c r="E1220" s="16" t="s">
        <v>87</v>
      </c>
      <c r="F1220" s="16" t="s">
        <v>82</v>
      </c>
      <c r="G1220" s="16" t="s">
        <v>80</v>
      </c>
      <c r="H1220">
        <v>61642.47</v>
      </c>
      <c r="I1220">
        <v>57868.79</v>
      </c>
      <c r="J1220">
        <v>428</v>
      </c>
      <c r="K1220">
        <v>406</v>
      </c>
      <c r="L1220">
        <v>39916.89</v>
      </c>
      <c r="M1220">
        <v>3255.59</v>
      </c>
      <c r="N1220">
        <v>752809.19</v>
      </c>
      <c r="O1220">
        <v>5783</v>
      </c>
      <c r="P1220">
        <v>2</v>
      </c>
      <c r="Q1220">
        <v>4</v>
      </c>
      <c r="R1220" s="25">
        <f>Clean_Data[[#This Row],[Revenue_EUR]]/Clean_Data[[#This Row],[Units_Sold]]</f>
        <v>144.02446261682243</v>
      </c>
      <c r="S1220" s="19">
        <f>Clean_Data[[#This Row],[Gross_Profit_EUR]]/Clean_Data[[#This Row],[Revenue_EUR]]</f>
        <v>0.64755500550188849</v>
      </c>
      <c r="T1220" s="19">
        <f>Clean_Data[[#This Row],[Revenue_EUR]]/Clean_Data[[#This Row],[Revenue_Target_EUR]]</f>
        <v>1.0652109712333713</v>
      </c>
      <c r="U1220" s="19">
        <f>Clean_Data[[#This Row],[Revenue_EUR]]/Clean_Data[[#This Row],[Market_Revenue_EUR]]</f>
        <v>8.188325915628103E-2</v>
      </c>
      <c r="V1220" s="19">
        <f>Clean_Data[[#This Row],[Returns_Units]]/Clean_Data[[#This Row],[Units_Sold]]</f>
        <v>9.3457943925233638E-3</v>
      </c>
      <c r="W1220" s="21">
        <f>Clean_Data[[#This Row],[Revenue_EUR]]/Clean_Data[[#This Row],[Marketing_Spend_EUR]]</f>
        <v>18.934346769709943</v>
      </c>
    </row>
    <row r="1221" spans="1:23">
      <c r="A1221" s="17">
        <v>45352</v>
      </c>
      <c r="B1221">
        <v>2024</v>
      </c>
      <c r="C1221" s="16" t="s">
        <v>94</v>
      </c>
      <c r="D1221" s="16" t="s">
        <v>88</v>
      </c>
      <c r="E1221" s="16" t="s">
        <v>87</v>
      </c>
      <c r="F1221" s="16" t="s">
        <v>82</v>
      </c>
      <c r="G1221" s="16" t="s">
        <v>81</v>
      </c>
      <c r="H1221">
        <v>120706.68</v>
      </c>
      <c r="I1221">
        <v>109759.78</v>
      </c>
      <c r="J1221">
        <v>1021</v>
      </c>
      <c r="K1221">
        <v>924</v>
      </c>
      <c r="L1221">
        <v>69986.28</v>
      </c>
      <c r="M1221">
        <v>3604.79</v>
      </c>
      <c r="N1221">
        <v>1129621.42</v>
      </c>
      <c r="O1221">
        <v>9838</v>
      </c>
      <c r="P1221">
        <v>6</v>
      </c>
      <c r="Q1221">
        <v>18</v>
      </c>
      <c r="R1221" s="25">
        <f>Clean_Data[[#This Row],[Revenue_EUR]]/Clean_Data[[#This Row],[Units_Sold]]</f>
        <v>118.22397649363369</v>
      </c>
      <c r="S1221" s="19">
        <f>Clean_Data[[#This Row],[Gross_Profit_EUR]]/Clean_Data[[#This Row],[Revenue_EUR]]</f>
        <v>0.57980453111625641</v>
      </c>
      <c r="T1221" s="19">
        <f>Clean_Data[[#This Row],[Revenue_EUR]]/Clean_Data[[#This Row],[Revenue_Target_EUR]]</f>
        <v>1.0997350759996056</v>
      </c>
      <c r="U1221" s="19">
        <f>Clean_Data[[#This Row],[Revenue_EUR]]/Clean_Data[[#This Row],[Market_Revenue_EUR]]</f>
        <v>0.10685587034990891</v>
      </c>
      <c r="V1221" s="19">
        <f>Clean_Data[[#This Row],[Returns_Units]]/Clean_Data[[#This Row],[Units_Sold]]</f>
        <v>1.762977473065622E-2</v>
      </c>
      <c r="W1221" s="21">
        <f>Clean_Data[[#This Row],[Revenue_EUR]]/Clean_Data[[#This Row],[Marketing_Spend_EUR]]</f>
        <v>33.485079574677023</v>
      </c>
    </row>
    <row r="1222" spans="1:23">
      <c r="A1222" s="17">
        <v>45352</v>
      </c>
      <c r="B1222">
        <v>2024</v>
      </c>
      <c r="C1222" s="16" t="s">
        <v>94</v>
      </c>
      <c r="D1222" s="16" t="s">
        <v>88</v>
      </c>
      <c r="E1222" s="16" t="s">
        <v>87</v>
      </c>
      <c r="F1222" s="16" t="s">
        <v>83</v>
      </c>
      <c r="G1222" s="16" t="s">
        <v>78</v>
      </c>
      <c r="H1222">
        <v>26477.22</v>
      </c>
      <c r="I1222">
        <v>25226.81</v>
      </c>
      <c r="J1222">
        <v>358</v>
      </c>
      <c r="K1222">
        <v>338</v>
      </c>
      <c r="L1222">
        <v>12659.82</v>
      </c>
      <c r="M1222">
        <v>501.66</v>
      </c>
      <c r="N1222">
        <v>372290.93</v>
      </c>
      <c r="O1222">
        <v>5254</v>
      </c>
      <c r="P1222">
        <v>1</v>
      </c>
      <c r="Q1222">
        <v>5</v>
      </c>
      <c r="R1222" s="25">
        <f>Clean_Data[[#This Row],[Revenue_EUR]]/Clean_Data[[#This Row],[Units_Sold]]</f>
        <v>73.958715083798893</v>
      </c>
      <c r="S1222" s="19">
        <f>Clean_Data[[#This Row],[Gross_Profit_EUR]]/Clean_Data[[#This Row],[Revenue_EUR]]</f>
        <v>0.47814007663946589</v>
      </c>
      <c r="T1222" s="19">
        <f>Clean_Data[[#This Row],[Revenue_EUR]]/Clean_Data[[#This Row],[Revenue_Target_EUR]]</f>
        <v>1.0495667109713833</v>
      </c>
      <c r="U1222" s="19">
        <f>Clean_Data[[#This Row],[Revenue_EUR]]/Clean_Data[[#This Row],[Market_Revenue_EUR]]</f>
        <v>7.1119702002946997E-2</v>
      </c>
      <c r="V1222" s="19">
        <f>Clean_Data[[#This Row],[Returns_Units]]/Clean_Data[[#This Row],[Units_Sold]]</f>
        <v>1.3966480446927373E-2</v>
      </c>
      <c r="W1222" s="21">
        <f>Clean_Data[[#This Row],[Revenue_EUR]]/Clean_Data[[#This Row],[Marketing_Spend_EUR]]</f>
        <v>52.779213012797513</v>
      </c>
    </row>
    <row r="1223" spans="1:23">
      <c r="A1223" s="17">
        <v>45352</v>
      </c>
      <c r="B1223">
        <v>2024</v>
      </c>
      <c r="C1223" s="16" t="s">
        <v>94</v>
      </c>
      <c r="D1223" s="16" t="s">
        <v>88</v>
      </c>
      <c r="E1223" s="16" t="s">
        <v>87</v>
      </c>
      <c r="F1223" s="16" t="s">
        <v>83</v>
      </c>
      <c r="G1223" s="16" t="s">
        <v>79</v>
      </c>
      <c r="H1223">
        <v>26262.35</v>
      </c>
      <c r="I1223">
        <v>24117.01</v>
      </c>
      <c r="J1223">
        <v>143</v>
      </c>
      <c r="K1223">
        <v>133</v>
      </c>
      <c r="L1223">
        <v>14660.47</v>
      </c>
      <c r="M1223">
        <v>646.66</v>
      </c>
      <c r="N1223">
        <v>308135.75</v>
      </c>
      <c r="O1223">
        <v>1789</v>
      </c>
      <c r="P1223">
        <v>1</v>
      </c>
      <c r="Q1223">
        <v>4</v>
      </c>
      <c r="R1223" s="25">
        <f>Clean_Data[[#This Row],[Revenue_EUR]]/Clean_Data[[#This Row],[Units_Sold]]</f>
        <v>183.65279720279719</v>
      </c>
      <c r="S1223" s="19">
        <f>Clean_Data[[#This Row],[Gross_Profit_EUR]]/Clean_Data[[#This Row],[Revenue_EUR]]</f>
        <v>0.5582314606270955</v>
      </c>
      <c r="T1223" s="19">
        <f>Clean_Data[[#This Row],[Revenue_EUR]]/Clean_Data[[#This Row],[Revenue_Target_EUR]]</f>
        <v>1.0889554716774592</v>
      </c>
      <c r="U1223" s="19">
        <f>Clean_Data[[#This Row],[Revenue_EUR]]/Clean_Data[[#This Row],[Market_Revenue_EUR]]</f>
        <v>8.5229805369873499E-2</v>
      </c>
      <c r="V1223" s="19">
        <f>Clean_Data[[#This Row],[Returns_Units]]/Clean_Data[[#This Row],[Units_Sold]]</f>
        <v>2.7972027972027972E-2</v>
      </c>
      <c r="W1223" s="21">
        <f>Clean_Data[[#This Row],[Revenue_EUR]]/Clean_Data[[#This Row],[Marketing_Spend_EUR]]</f>
        <v>40.61230012680543</v>
      </c>
    </row>
    <row r="1224" spans="1:23">
      <c r="A1224" s="17">
        <v>45352</v>
      </c>
      <c r="B1224">
        <v>2024</v>
      </c>
      <c r="C1224" s="16" t="s">
        <v>94</v>
      </c>
      <c r="D1224" s="16" t="s">
        <v>88</v>
      </c>
      <c r="E1224" s="16" t="s">
        <v>87</v>
      </c>
      <c r="F1224" s="16" t="s">
        <v>83</v>
      </c>
      <c r="G1224" s="16" t="s">
        <v>80</v>
      </c>
      <c r="H1224">
        <v>5913.65</v>
      </c>
      <c r="I1224">
        <v>5502.67</v>
      </c>
      <c r="J1224">
        <v>41</v>
      </c>
      <c r="K1224">
        <v>38</v>
      </c>
      <c r="L1224">
        <v>3462.25</v>
      </c>
      <c r="M1224">
        <v>316.74</v>
      </c>
      <c r="N1224">
        <v>94828.35</v>
      </c>
      <c r="O1224">
        <v>678</v>
      </c>
      <c r="P1224">
        <v>0</v>
      </c>
      <c r="Q1224">
        <v>1</v>
      </c>
      <c r="R1224" s="25">
        <f>Clean_Data[[#This Row],[Revenue_EUR]]/Clean_Data[[#This Row],[Units_Sold]]</f>
        <v>144.23536585365852</v>
      </c>
      <c r="S1224" s="19">
        <f>Clean_Data[[#This Row],[Gross_Profit_EUR]]/Clean_Data[[#This Row],[Revenue_EUR]]</f>
        <v>0.58546752005952329</v>
      </c>
      <c r="T1224" s="19">
        <f>Clean_Data[[#This Row],[Revenue_EUR]]/Clean_Data[[#This Row],[Revenue_Target_EUR]]</f>
        <v>1.0746873790359952</v>
      </c>
      <c r="U1224" s="19">
        <f>Clean_Data[[#This Row],[Revenue_EUR]]/Clean_Data[[#This Row],[Market_Revenue_EUR]]</f>
        <v>6.236162497818426E-2</v>
      </c>
      <c r="V1224" s="19">
        <f>Clean_Data[[#This Row],[Returns_Units]]/Clean_Data[[#This Row],[Units_Sold]]</f>
        <v>2.4390243902439025E-2</v>
      </c>
      <c r="W1224" s="21">
        <f>Clean_Data[[#This Row],[Revenue_EUR]]/Clean_Data[[#This Row],[Marketing_Spend_EUR]]</f>
        <v>18.6703605480836</v>
      </c>
    </row>
    <row r="1225" spans="1:23">
      <c r="A1225" s="17">
        <v>45352</v>
      </c>
      <c r="B1225">
        <v>2024</v>
      </c>
      <c r="C1225" s="16" t="s">
        <v>94</v>
      </c>
      <c r="D1225" s="16" t="s">
        <v>88</v>
      </c>
      <c r="E1225" s="16" t="s">
        <v>87</v>
      </c>
      <c r="F1225" s="16" t="s">
        <v>83</v>
      </c>
      <c r="G1225" s="16" t="s">
        <v>81</v>
      </c>
      <c r="H1225">
        <v>9842.85</v>
      </c>
      <c r="I1225">
        <v>9526.4</v>
      </c>
      <c r="J1225">
        <v>83</v>
      </c>
      <c r="K1225">
        <v>82</v>
      </c>
      <c r="L1225">
        <v>5148.38</v>
      </c>
      <c r="M1225">
        <v>278.23</v>
      </c>
      <c r="N1225">
        <v>139291.48000000001</v>
      </c>
      <c r="O1225">
        <v>1297</v>
      </c>
      <c r="P1225">
        <v>0</v>
      </c>
      <c r="Q1225">
        <v>2</v>
      </c>
      <c r="R1225" s="25">
        <f>Clean_Data[[#This Row],[Revenue_EUR]]/Clean_Data[[#This Row],[Units_Sold]]</f>
        <v>118.58855421686748</v>
      </c>
      <c r="S1225" s="19">
        <f>Clean_Data[[#This Row],[Gross_Profit_EUR]]/Clean_Data[[#This Row],[Revenue_EUR]]</f>
        <v>0.52305785417841377</v>
      </c>
      <c r="T1225" s="19">
        <f>Clean_Data[[#This Row],[Revenue_EUR]]/Clean_Data[[#This Row],[Revenue_Target_EUR]]</f>
        <v>1.0332182146456164</v>
      </c>
      <c r="U1225" s="19">
        <f>Clean_Data[[#This Row],[Revenue_EUR]]/Clean_Data[[#This Row],[Market_Revenue_EUR]]</f>
        <v>7.0663690270216101E-2</v>
      </c>
      <c r="V1225" s="19">
        <f>Clean_Data[[#This Row],[Returns_Units]]/Clean_Data[[#This Row],[Units_Sold]]</f>
        <v>2.4096385542168676E-2</v>
      </c>
      <c r="W1225" s="21">
        <f>Clean_Data[[#This Row],[Revenue_EUR]]/Clean_Data[[#This Row],[Marketing_Spend_EUR]]</f>
        <v>35.376666786471624</v>
      </c>
    </row>
    <row r="1226" spans="1:23">
      <c r="A1226" s="17">
        <v>45352</v>
      </c>
      <c r="B1226">
        <v>2024</v>
      </c>
      <c r="C1226" s="16" t="s">
        <v>94</v>
      </c>
      <c r="D1226" s="16" t="s">
        <v>89</v>
      </c>
      <c r="E1226" s="16" t="s">
        <v>85</v>
      </c>
      <c r="F1226" s="16" t="s">
        <v>77</v>
      </c>
      <c r="G1226" s="16" t="s">
        <v>78</v>
      </c>
      <c r="H1226">
        <v>257007.94</v>
      </c>
      <c r="I1226">
        <v>250373.33</v>
      </c>
      <c r="J1226">
        <v>3472</v>
      </c>
      <c r="K1226">
        <v>3330</v>
      </c>
      <c r="L1226">
        <v>142321.42000000001</v>
      </c>
      <c r="M1226">
        <v>5050.37</v>
      </c>
      <c r="N1226">
        <v>1745801.25</v>
      </c>
      <c r="O1226">
        <v>25458</v>
      </c>
      <c r="P1226">
        <v>13</v>
      </c>
      <c r="Q1226">
        <v>68</v>
      </c>
      <c r="R1226" s="25">
        <f>Clean_Data[[#This Row],[Revenue_EUR]]/Clean_Data[[#This Row],[Units_Sold]]</f>
        <v>74.023024193548395</v>
      </c>
      <c r="S1226" s="19">
        <f>Clean_Data[[#This Row],[Gross_Profit_EUR]]/Clean_Data[[#This Row],[Revenue_EUR]]</f>
        <v>0.55376273589057212</v>
      </c>
      <c r="T1226" s="19">
        <f>Clean_Data[[#This Row],[Revenue_EUR]]/Clean_Data[[#This Row],[Revenue_Target_EUR]]</f>
        <v>1.026498868709379</v>
      </c>
      <c r="U1226" s="19">
        <f>Clean_Data[[#This Row],[Revenue_EUR]]/Clean_Data[[#This Row],[Market_Revenue_EUR]]</f>
        <v>0.1472148905839081</v>
      </c>
      <c r="V1226" s="19">
        <f>Clean_Data[[#This Row],[Returns_Units]]/Clean_Data[[#This Row],[Units_Sold]]</f>
        <v>1.9585253456221197E-2</v>
      </c>
      <c r="W1226" s="21">
        <f>Clean_Data[[#This Row],[Revenue_EUR]]/Clean_Data[[#This Row],[Marketing_Spend_EUR]]</f>
        <v>50.888932890065483</v>
      </c>
    </row>
    <row r="1227" spans="1:23">
      <c r="A1227" s="17">
        <v>45352</v>
      </c>
      <c r="B1227">
        <v>2024</v>
      </c>
      <c r="C1227" s="16" t="s">
        <v>94</v>
      </c>
      <c r="D1227" s="16" t="s">
        <v>89</v>
      </c>
      <c r="E1227" s="16" t="s">
        <v>85</v>
      </c>
      <c r="F1227" s="16" t="s">
        <v>77</v>
      </c>
      <c r="G1227" s="16" t="s">
        <v>79</v>
      </c>
      <c r="H1227">
        <v>240741.56</v>
      </c>
      <c r="I1227">
        <v>237404.26</v>
      </c>
      <c r="J1227">
        <v>1312</v>
      </c>
      <c r="K1227">
        <v>1313</v>
      </c>
      <c r="L1227">
        <v>155847.71</v>
      </c>
      <c r="M1227">
        <v>6454.84</v>
      </c>
      <c r="N1227">
        <v>1384383.93</v>
      </c>
      <c r="O1227">
        <v>8215</v>
      </c>
      <c r="P1227">
        <v>10</v>
      </c>
      <c r="Q1227">
        <v>21</v>
      </c>
      <c r="R1227" s="25">
        <f>Clean_Data[[#This Row],[Revenue_EUR]]/Clean_Data[[#This Row],[Units_Sold]]</f>
        <v>183.49204268292684</v>
      </c>
      <c r="S1227" s="19">
        <f>Clean_Data[[#This Row],[Gross_Profit_EUR]]/Clean_Data[[#This Row],[Revenue_EUR]]</f>
        <v>0.64736520773563144</v>
      </c>
      <c r="T1227" s="19">
        <f>Clean_Data[[#This Row],[Revenue_EUR]]/Clean_Data[[#This Row],[Revenue_Target_EUR]]</f>
        <v>1.014057456256261</v>
      </c>
      <c r="U1227" s="19">
        <f>Clean_Data[[#This Row],[Revenue_EUR]]/Clean_Data[[#This Row],[Market_Revenue_EUR]]</f>
        <v>0.17389797351952793</v>
      </c>
      <c r="V1227" s="19">
        <f>Clean_Data[[#This Row],[Returns_Units]]/Clean_Data[[#This Row],[Units_Sold]]</f>
        <v>1.600609756097561E-2</v>
      </c>
      <c r="W1227" s="21">
        <f>Clean_Data[[#This Row],[Revenue_EUR]]/Clean_Data[[#This Row],[Marketing_Spend_EUR]]</f>
        <v>37.296286197643937</v>
      </c>
    </row>
    <row r="1228" spans="1:23">
      <c r="A1228" s="17">
        <v>45352</v>
      </c>
      <c r="B1228">
        <v>2024</v>
      </c>
      <c r="C1228" s="16" t="s">
        <v>94</v>
      </c>
      <c r="D1228" s="16" t="s">
        <v>89</v>
      </c>
      <c r="E1228" s="16" t="s">
        <v>85</v>
      </c>
      <c r="F1228" s="16" t="s">
        <v>77</v>
      </c>
      <c r="G1228" s="16" t="s">
        <v>80</v>
      </c>
      <c r="H1228">
        <v>59028.01</v>
      </c>
      <c r="I1228">
        <v>57405.1</v>
      </c>
      <c r="J1228">
        <v>410</v>
      </c>
      <c r="K1228">
        <v>394</v>
      </c>
      <c r="L1228">
        <v>41075.86</v>
      </c>
      <c r="M1228">
        <v>3182.72</v>
      </c>
      <c r="N1228">
        <v>463463.44</v>
      </c>
      <c r="O1228">
        <v>3425</v>
      </c>
      <c r="P1228">
        <v>2</v>
      </c>
      <c r="Q1228">
        <v>7</v>
      </c>
      <c r="R1228" s="25">
        <f>Clean_Data[[#This Row],[Revenue_EUR]]/Clean_Data[[#This Row],[Units_Sold]]</f>
        <v>143.97075609756098</v>
      </c>
      <c r="S1228" s="19">
        <f>Clean_Data[[#This Row],[Gross_Profit_EUR]]/Clean_Data[[#This Row],[Revenue_EUR]]</f>
        <v>0.69587065530415138</v>
      </c>
      <c r="T1228" s="19">
        <f>Clean_Data[[#This Row],[Revenue_EUR]]/Clean_Data[[#This Row],[Revenue_Target_EUR]]</f>
        <v>1.0282711814803911</v>
      </c>
      <c r="U1228" s="19">
        <f>Clean_Data[[#This Row],[Revenue_EUR]]/Clean_Data[[#This Row],[Market_Revenue_EUR]]</f>
        <v>0.12736281852134873</v>
      </c>
      <c r="V1228" s="19">
        <f>Clean_Data[[#This Row],[Returns_Units]]/Clean_Data[[#This Row],[Units_Sold]]</f>
        <v>1.7073170731707318E-2</v>
      </c>
      <c r="W1228" s="21">
        <f>Clean_Data[[#This Row],[Revenue_EUR]]/Clean_Data[[#This Row],[Marketing_Spend_EUR]]</f>
        <v>18.546403705007041</v>
      </c>
    </row>
    <row r="1229" spans="1:23">
      <c r="A1229" s="17">
        <v>45352</v>
      </c>
      <c r="B1229">
        <v>2024</v>
      </c>
      <c r="C1229" s="16" t="s">
        <v>94</v>
      </c>
      <c r="D1229" s="16" t="s">
        <v>89</v>
      </c>
      <c r="E1229" s="16" t="s">
        <v>85</v>
      </c>
      <c r="F1229" s="16" t="s">
        <v>77</v>
      </c>
      <c r="G1229" s="16" t="s">
        <v>81</v>
      </c>
      <c r="H1229">
        <v>102920.28</v>
      </c>
      <c r="I1229">
        <v>99615.69</v>
      </c>
      <c r="J1229">
        <v>871</v>
      </c>
      <c r="K1229">
        <v>849</v>
      </c>
      <c r="L1229">
        <v>63977.23</v>
      </c>
      <c r="M1229">
        <v>3071.27</v>
      </c>
      <c r="N1229">
        <v>676322.14</v>
      </c>
      <c r="O1229">
        <v>5849</v>
      </c>
      <c r="P1229">
        <v>5</v>
      </c>
      <c r="Q1229">
        <v>17</v>
      </c>
      <c r="R1229" s="25">
        <f>Clean_Data[[#This Row],[Revenue_EUR]]/Clean_Data[[#This Row],[Units_Sold]]</f>
        <v>118.16335246842709</v>
      </c>
      <c r="S1229" s="19">
        <f>Clean_Data[[#This Row],[Gross_Profit_EUR]]/Clean_Data[[#This Row],[Revenue_EUR]]</f>
        <v>0.62161927658960903</v>
      </c>
      <c r="T1229" s="19">
        <f>Clean_Data[[#This Row],[Revenue_EUR]]/Clean_Data[[#This Row],[Revenue_Target_EUR]]</f>
        <v>1.0331733886499204</v>
      </c>
      <c r="U1229" s="19">
        <f>Clean_Data[[#This Row],[Revenue_EUR]]/Clean_Data[[#This Row],[Market_Revenue_EUR]]</f>
        <v>0.15217641699560508</v>
      </c>
      <c r="V1229" s="19">
        <f>Clean_Data[[#This Row],[Returns_Units]]/Clean_Data[[#This Row],[Units_Sold]]</f>
        <v>1.9517795637198621E-2</v>
      </c>
      <c r="W1229" s="21">
        <f>Clean_Data[[#This Row],[Revenue_EUR]]/Clean_Data[[#This Row],[Marketing_Spend_EUR]]</f>
        <v>33.510658457250585</v>
      </c>
    </row>
    <row r="1230" spans="1:23">
      <c r="A1230" s="17">
        <v>45352</v>
      </c>
      <c r="B1230">
        <v>2024</v>
      </c>
      <c r="C1230" s="16" t="s">
        <v>94</v>
      </c>
      <c r="D1230" s="16" t="s">
        <v>89</v>
      </c>
      <c r="E1230" s="16" t="s">
        <v>85</v>
      </c>
      <c r="F1230" s="16" t="s">
        <v>82</v>
      </c>
      <c r="G1230" s="16" t="s">
        <v>78</v>
      </c>
      <c r="H1230">
        <v>211595.31</v>
      </c>
      <c r="I1230">
        <v>211208.35</v>
      </c>
      <c r="J1230">
        <v>2859</v>
      </c>
      <c r="K1230">
        <v>2813</v>
      </c>
      <c r="L1230">
        <v>111414.57</v>
      </c>
      <c r="M1230">
        <v>3542.4</v>
      </c>
      <c r="N1230">
        <v>1589600.65</v>
      </c>
      <c r="O1230">
        <v>22341</v>
      </c>
      <c r="P1230">
        <v>10</v>
      </c>
      <c r="Q1230">
        <v>31</v>
      </c>
      <c r="R1230" s="25">
        <f>Clean_Data[[#This Row],[Revenue_EUR]]/Clean_Data[[#This Row],[Units_Sold]]</f>
        <v>74.010251836306395</v>
      </c>
      <c r="S1230" s="19">
        <f>Clean_Data[[#This Row],[Gross_Profit_EUR]]/Clean_Data[[#This Row],[Revenue_EUR]]</f>
        <v>0.52654555528664604</v>
      </c>
      <c r="T1230" s="19">
        <f>Clean_Data[[#This Row],[Revenue_EUR]]/Clean_Data[[#This Row],[Revenue_Target_EUR]]</f>
        <v>1.0018321245348492</v>
      </c>
      <c r="U1230" s="19">
        <f>Clean_Data[[#This Row],[Revenue_EUR]]/Clean_Data[[#This Row],[Market_Revenue_EUR]]</f>
        <v>0.13311224426084628</v>
      </c>
      <c r="V1230" s="19">
        <f>Clean_Data[[#This Row],[Returns_Units]]/Clean_Data[[#This Row],[Units_Sold]]</f>
        <v>1.0842952081147255E-2</v>
      </c>
      <c r="W1230" s="21">
        <f>Clean_Data[[#This Row],[Revenue_EUR]]/Clean_Data[[#This Row],[Marketing_Spend_EUR]]</f>
        <v>59.732190040650401</v>
      </c>
    </row>
    <row r="1231" spans="1:23">
      <c r="A1231" s="17">
        <v>45352</v>
      </c>
      <c r="B1231">
        <v>2024</v>
      </c>
      <c r="C1231" s="16" t="s">
        <v>94</v>
      </c>
      <c r="D1231" s="16" t="s">
        <v>89</v>
      </c>
      <c r="E1231" s="16" t="s">
        <v>85</v>
      </c>
      <c r="F1231" s="16" t="s">
        <v>82</v>
      </c>
      <c r="G1231" s="16" t="s">
        <v>79</v>
      </c>
      <c r="H1231">
        <v>211469.44</v>
      </c>
      <c r="I1231">
        <v>203272.82</v>
      </c>
      <c r="J1231">
        <v>1152</v>
      </c>
      <c r="K1231">
        <v>1120</v>
      </c>
      <c r="L1231">
        <v>127478.74</v>
      </c>
      <c r="M1231">
        <v>5055.93</v>
      </c>
      <c r="N1231">
        <v>1312455.8600000001</v>
      </c>
      <c r="O1231">
        <v>7540</v>
      </c>
      <c r="P1231">
        <v>9</v>
      </c>
      <c r="Q1231">
        <v>24</v>
      </c>
      <c r="R1231" s="25">
        <f>Clean_Data[[#This Row],[Revenue_EUR]]/Clean_Data[[#This Row],[Units_Sold]]</f>
        <v>183.56722222222223</v>
      </c>
      <c r="S1231" s="19">
        <f>Clean_Data[[#This Row],[Gross_Profit_EUR]]/Clean_Data[[#This Row],[Revenue_EUR]]</f>
        <v>0.60282346234046869</v>
      </c>
      <c r="T1231" s="19">
        <f>Clean_Data[[#This Row],[Revenue_EUR]]/Clean_Data[[#This Row],[Revenue_Target_EUR]]</f>
        <v>1.0403232463641721</v>
      </c>
      <c r="U1231" s="19">
        <f>Clean_Data[[#This Row],[Revenue_EUR]]/Clean_Data[[#This Row],[Market_Revenue_EUR]]</f>
        <v>0.16112499204354194</v>
      </c>
      <c r="V1231" s="19">
        <f>Clean_Data[[#This Row],[Returns_Units]]/Clean_Data[[#This Row],[Units_Sold]]</f>
        <v>2.0833333333333332E-2</v>
      </c>
      <c r="W1231" s="21">
        <f>Clean_Data[[#This Row],[Revenue_EUR]]/Clean_Data[[#This Row],[Marketing_Spend_EUR]]</f>
        <v>41.826022116603667</v>
      </c>
    </row>
    <row r="1232" spans="1:23">
      <c r="A1232" s="17">
        <v>45352</v>
      </c>
      <c r="B1232">
        <v>2024</v>
      </c>
      <c r="C1232" s="16" t="s">
        <v>94</v>
      </c>
      <c r="D1232" s="16" t="s">
        <v>89</v>
      </c>
      <c r="E1232" s="16" t="s">
        <v>85</v>
      </c>
      <c r="F1232" s="16" t="s">
        <v>82</v>
      </c>
      <c r="G1232" s="16" t="s">
        <v>80</v>
      </c>
      <c r="H1232">
        <v>48883.85</v>
      </c>
      <c r="I1232">
        <v>44748.959999999999</v>
      </c>
      <c r="J1232">
        <v>340</v>
      </c>
      <c r="K1232">
        <v>311</v>
      </c>
      <c r="L1232">
        <v>31104.05</v>
      </c>
      <c r="M1232">
        <v>2860.24</v>
      </c>
      <c r="N1232">
        <v>410339.73</v>
      </c>
      <c r="O1232">
        <v>3125</v>
      </c>
      <c r="P1232">
        <v>2</v>
      </c>
      <c r="Q1232">
        <v>3</v>
      </c>
      <c r="R1232" s="25">
        <f>Clean_Data[[#This Row],[Revenue_EUR]]/Clean_Data[[#This Row],[Units_Sold]]</f>
        <v>143.77602941176471</v>
      </c>
      <c r="S1232" s="19">
        <f>Clean_Data[[#This Row],[Gross_Profit_EUR]]/Clean_Data[[#This Row],[Revenue_EUR]]</f>
        <v>0.63628478526138998</v>
      </c>
      <c r="T1232" s="19">
        <f>Clean_Data[[#This Row],[Revenue_EUR]]/Clean_Data[[#This Row],[Revenue_Target_EUR]]</f>
        <v>1.0924019239776745</v>
      </c>
      <c r="U1232" s="19">
        <f>Clean_Data[[#This Row],[Revenue_EUR]]/Clean_Data[[#This Row],[Market_Revenue_EUR]]</f>
        <v>0.11913019000134352</v>
      </c>
      <c r="V1232" s="19">
        <f>Clean_Data[[#This Row],[Returns_Units]]/Clean_Data[[#This Row],[Units_Sold]]</f>
        <v>8.8235294117647058E-3</v>
      </c>
      <c r="W1232" s="21">
        <f>Clean_Data[[#This Row],[Revenue_EUR]]/Clean_Data[[#This Row],[Marketing_Spend_EUR]]</f>
        <v>17.09082104998182</v>
      </c>
    </row>
    <row r="1233" spans="1:23">
      <c r="A1233" s="17">
        <v>45352</v>
      </c>
      <c r="B1233">
        <v>2024</v>
      </c>
      <c r="C1233" s="16" t="s">
        <v>94</v>
      </c>
      <c r="D1233" s="16" t="s">
        <v>89</v>
      </c>
      <c r="E1233" s="16" t="s">
        <v>85</v>
      </c>
      <c r="F1233" s="16" t="s">
        <v>82</v>
      </c>
      <c r="G1233" s="16" t="s">
        <v>81</v>
      </c>
      <c r="H1233">
        <v>88600</v>
      </c>
      <c r="I1233">
        <v>87243.79</v>
      </c>
      <c r="J1233">
        <v>749</v>
      </c>
      <c r="K1233">
        <v>749</v>
      </c>
      <c r="L1233">
        <v>51344.36</v>
      </c>
      <c r="M1233">
        <v>2411.66</v>
      </c>
      <c r="N1233">
        <v>600776.76</v>
      </c>
      <c r="O1233">
        <v>5334</v>
      </c>
      <c r="P1233">
        <v>3</v>
      </c>
      <c r="Q1233">
        <v>7</v>
      </c>
      <c r="R1233" s="25">
        <f>Clean_Data[[#This Row],[Revenue_EUR]]/Clean_Data[[#This Row],[Units_Sold]]</f>
        <v>118.29105473965286</v>
      </c>
      <c r="S1233" s="19">
        <f>Clean_Data[[#This Row],[Gross_Profit_EUR]]/Clean_Data[[#This Row],[Revenue_EUR]]</f>
        <v>0.57950744920993225</v>
      </c>
      <c r="T1233" s="19">
        <f>Clean_Data[[#This Row],[Revenue_EUR]]/Clean_Data[[#This Row],[Revenue_Target_EUR]]</f>
        <v>1.0155450605710734</v>
      </c>
      <c r="U1233" s="19">
        <f>Clean_Data[[#This Row],[Revenue_EUR]]/Clean_Data[[#This Row],[Market_Revenue_EUR]]</f>
        <v>0.14747574456774926</v>
      </c>
      <c r="V1233" s="19">
        <f>Clean_Data[[#This Row],[Returns_Units]]/Clean_Data[[#This Row],[Units_Sold]]</f>
        <v>9.3457943925233638E-3</v>
      </c>
      <c r="W1233" s="21">
        <f>Clean_Data[[#This Row],[Revenue_EUR]]/Clean_Data[[#This Row],[Marketing_Spend_EUR]]</f>
        <v>36.738180340512343</v>
      </c>
    </row>
    <row r="1234" spans="1:23">
      <c r="A1234" s="17">
        <v>45352</v>
      </c>
      <c r="B1234">
        <v>2024</v>
      </c>
      <c r="C1234" s="16" t="s">
        <v>94</v>
      </c>
      <c r="D1234" s="16" t="s">
        <v>89</v>
      </c>
      <c r="E1234" s="16" t="s">
        <v>85</v>
      </c>
      <c r="F1234" s="16" t="s">
        <v>83</v>
      </c>
      <c r="G1234" s="16" t="s">
        <v>78</v>
      </c>
      <c r="H1234">
        <v>25315.79</v>
      </c>
      <c r="I1234">
        <v>25275.16</v>
      </c>
      <c r="J1234">
        <v>342</v>
      </c>
      <c r="K1234">
        <v>343</v>
      </c>
      <c r="L1234">
        <v>11948.75</v>
      </c>
      <c r="M1234">
        <v>498.69</v>
      </c>
      <c r="N1234">
        <v>262621.88</v>
      </c>
      <c r="O1234">
        <v>3722</v>
      </c>
      <c r="P1234">
        <v>1</v>
      </c>
      <c r="Q1234">
        <v>10</v>
      </c>
      <c r="R1234" s="25">
        <f>Clean_Data[[#This Row],[Revenue_EUR]]/Clean_Data[[#This Row],[Units_Sold]]</f>
        <v>74.022777777777776</v>
      </c>
      <c r="S1234" s="19">
        <f>Clean_Data[[#This Row],[Gross_Profit_EUR]]/Clean_Data[[#This Row],[Revenue_EUR]]</f>
        <v>0.47198803592540467</v>
      </c>
      <c r="T1234" s="19">
        <f>Clean_Data[[#This Row],[Revenue_EUR]]/Clean_Data[[#This Row],[Revenue_Target_EUR]]</f>
        <v>1.001607507133486</v>
      </c>
      <c r="U1234" s="19">
        <f>Clean_Data[[#This Row],[Revenue_EUR]]/Clean_Data[[#This Row],[Market_Revenue_EUR]]</f>
        <v>9.6396347478740152E-2</v>
      </c>
      <c r="V1234" s="19">
        <f>Clean_Data[[#This Row],[Returns_Units]]/Clean_Data[[#This Row],[Units_Sold]]</f>
        <v>2.9239766081871343E-2</v>
      </c>
      <c r="W1234" s="21">
        <f>Clean_Data[[#This Row],[Revenue_EUR]]/Clean_Data[[#This Row],[Marketing_Spend_EUR]]</f>
        <v>50.764583208004971</v>
      </c>
    </row>
    <row r="1235" spans="1:23">
      <c r="A1235" s="17">
        <v>45352</v>
      </c>
      <c r="B1235">
        <v>2024</v>
      </c>
      <c r="C1235" s="16" t="s">
        <v>94</v>
      </c>
      <c r="D1235" s="16" t="s">
        <v>89</v>
      </c>
      <c r="E1235" s="16" t="s">
        <v>85</v>
      </c>
      <c r="F1235" s="16" t="s">
        <v>83</v>
      </c>
      <c r="G1235" s="16" t="s">
        <v>79</v>
      </c>
      <c r="H1235">
        <v>24563.46</v>
      </c>
      <c r="I1235">
        <v>24094.22</v>
      </c>
      <c r="J1235">
        <v>134</v>
      </c>
      <c r="K1235">
        <v>134</v>
      </c>
      <c r="L1235">
        <v>13444.98</v>
      </c>
      <c r="M1235">
        <v>598.46</v>
      </c>
      <c r="N1235">
        <v>211648.15</v>
      </c>
      <c r="O1235">
        <v>1256</v>
      </c>
      <c r="P1235">
        <v>1</v>
      </c>
      <c r="Q1235">
        <v>4</v>
      </c>
      <c r="R1235" s="25">
        <f>Clean_Data[[#This Row],[Revenue_EUR]]/Clean_Data[[#This Row],[Units_Sold]]</f>
        <v>183.30940298507463</v>
      </c>
      <c r="S1235" s="19">
        <f>Clean_Data[[#This Row],[Gross_Profit_EUR]]/Clean_Data[[#This Row],[Revenue_EUR]]</f>
        <v>0.54735692772923683</v>
      </c>
      <c r="T1235" s="19">
        <f>Clean_Data[[#This Row],[Revenue_EUR]]/Clean_Data[[#This Row],[Revenue_Target_EUR]]</f>
        <v>1.0194752102371438</v>
      </c>
      <c r="U1235" s="19">
        <f>Clean_Data[[#This Row],[Revenue_EUR]]/Clean_Data[[#This Row],[Market_Revenue_EUR]]</f>
        <v>0.11605799530966843</v>
      </c>
      <c r="V1235" s="19">
        <f>Clean_Data[[#This Row],[Returns_Units]]/Clean_Data[[#This Row],[Units_Sold]]</f>
        <v>2.9850746268656716E-2</v>
      </c>
      <c r="W1235" s="21">
        <f>Clean_Data[[#This Row],[Revenue_EUR]]/Clean_Data[[#This Row],[Marketing_Spend_EUR]]</f>
        <v>41.044447415031911</v>
      </c>
    </row>
    <row r="1236" spans="1:23">
      <c r="A1236" s="17">
        <v>45352</v>
      </c>
      <c r="B1236">
        <v>2024</v>
      </c>
      <c r="C1236" s="16" t="s">
        <v>94</v>
      </c>
      <c r="D1236" s="16" t="s">
        <v>89</v>
      </c>
      <c r="E1236" s="16" t="s">
        <v>85</v>
      </c>
      <c r="F1236" s="16" t="s">
        <v>83</v>
      </c>
      <c r="G1236" s="16" t="s">
        <v>80</v>
      </c>
      <c r="H1236">
        <v>5917.52</v>
      </c>
      <c r="I1236">
        <v>5580.04</v>
      </c>
      <c r="J1236">
        <v>41</v>
      </c>
      <c r="K1236">
        <v>38</v>
      </c>
      <c r="L1236">
        <v>3480.97</v>
      </c>
      <c r="M1236">
        <v>341.69</v>
      </c>
      <c r="N1236">
        <v>71245.61</v>
      </c>
      <c r="O1236">
        <v>524</v>
      </c>
      <c r="P1236">
        <v>0</v>
      </c>
      <c r="Q1236">
        <v>1</v>
      </c>
      <c r="R1236" s="25">
        <f>Clean_Data[[#This Row],[Revenue_EUR]]/Clean_Data[[#This Row],[Units_Sold]]</f>
        <v>144.32975609756099</v>
      </c>
      <c r="S1236" s="19">
        <f>Clean_Data[[#This Row],[Gross_Profit_EUR]]/Clean_Data[[#This Row],[Revenue_EUR]]</f>
        <v>0.58824811745460925</v>
      </c>
      <c r="T1236" s="19">
        <f>Clean_Data[[#This Row],[Revenue_EUR]]/Clean_Data[[#This Row],[Revenue_Target_EUR]]</f>
        <v>1.0604798531910167</v>
      </c>
      <c r="U1236" s="19">
        <f>Clean_Data[[#This Row],[Revenue_EUR]]/Clean_Data[[#This Row],[Market_Revenue_EUR]]</f>
        <v>8.3058029821065471E-2</v>
      </c>
      <c r="V1236" s="19">
        <f>Clean_Data[[#This Row],[Returns_Units]]/Clean_Data[[#This Row],[Units_Sold]]</f>
        <v>2.4390243902439025E-2</v>
      </c>
      <c r="W1236" s="21">
        <f>Clean_Data[[#This Row],[Revenue_EUR]]/Clean_Data[[#This Row],[Marketing_Spend_EUR]]</f>
        <v>17.318388012525975</v>
      </c>
    </row>
    <row r="1237" spans="1:23">
      <c r="A1237" s="17">
        <v>45352</v>
      </c>
      <c r="B1237">
        <v>2024</v>
      </c>
      <c r="C1237" s="16" t="s">
        <v>94</v>
      </c>
      <c r="D1237" s="16" t="s">
        <v>89</v>
      </c>
      <c r="E1237" s="16" t="s">
        <v>85</v>
      </c>
      <c r="F1237" s="16" t="s">
        <v>83</v>
      </c>
      <c r="G1237" s="16" t="s">
        <v>81</v>
      </c>
      <c r="H1237">
        <v>10963.97</v>
      </c>
      <c r="I1237">
        <v>10835.38</v>
      </c>
      <c r="J1237">
        <v>93</v>
      </c>
      <c r="K1237">
        <v>92</v>
      </c>
      <c r="L1237">
        <v>5777.42</v>
      </c>
      <c r="M1237">
        <v>303.69</v>
      </c>
      <c r="N1237">
        <v>100384.83</v>
      </c>
      <c r="O1237">
        <v>880</v>
      </c>
      <c r="P1237">
        <v>0</v>
      </c>
      <c r="Q1237">
        <v>2</v>
      </c>
      <c r="R1237" s="25">
        <f>Clean_Data[[#This Row],[Revenue_EUR]]/Clean_Data[[#This Row],[Units_Sold]]</f>
        <v>117.89215053763441</v>
      </c>
      <c r="S1237" s="19">
        <f>Clean_Data[[#This Row],[Gross_Profit_EUR]]/Clean_Data[[#This Row],[Revenue_EUR]]</f>
        <v>0.52694598763039302</v>
      </c>
      <c r="T1237" s="19">
        <f>Clean_Data[[#This Row],[Revenue_EUR]]/Clean_Data[[#This Row],[Revenue_Target_EUR]]</f>
        <v>1.0118676040895658</v>
      </c>
      <c r="U1237" s="19">
        <f>Clean_Data[[#This Row],[Revenue_EUR]]/Clean_Data[[#This Row],[Market_Revenue_EUR]]</f>
        <v>0.10921939101754717</v>
      </c>
      <c r="V1237" s="19">
        <f>Clean_Data[[#This Row],[Returns_Units]]/Clean_Data[[#This Row],[Units_Sold]]</f>
        <v>2.1505376344086023E-2</v>
      </c>
      <c r="W1237" s="21">
        <f>Clean_Data[[#This Row],[Revenue_EUR]]/Clean_Data[[#This Row],[Marketing_Spend_EUR]]</f>
        <v>36.102505844775919</v>
      </c>
    </row>
    <row r="1238" spans="1:23">
      <c r="A1238" s="17">
        <v>45352</v>
      </c>
      <c r="B1238">
        <v>2024</v>
      </c>
      <c r="C1238" s="16" t="s">
        <v>94</v>
      </c>
      <c r="D1238" s="16" t="s">
        <v>90</v>
      </c>
      <c r="E1238" s="16" t="s">
        <v>91</v>
      </c>
      <c r="F1238" s="16" t="s">
        <v>77</v>
      </c>
      <c r="G1238" s="16" t="s">
        <v>78</v>
      </c>
      <c r="H1238">
        <v>203690.71</v>
      </c>
      <c r="I1238">
        <v>200247.57</v>
      </c>
      <c r="J1238">
        <v>2752</v>
      </c>
      <c r="K1238">
        <v>2669</v>
      </c>
      <c r="L1238">
        <v>113961.11</v>
      </c>
      <c r="M1238">
        <v>3646.57</v>
      </c>
      <c r="N1238">
        <v>2203209.86</v>
      </c>
      <c r="O1238">
        <v>32794</v>
      </c>
      <c r="P1238">
        <v>11</v>
      </c>
      <c r="Q1238">
        <v>52</v>
      </c>
      <c r="R1238" s="25">
        <f>Clean_Data[[#This Row],[Revenue_EUR]]/Clean_Data[[#This Row],[Units_Sold]]</f>
        <v>74.015519622093024</v>
      </c>
      <c r="S1238" s="19">
        <f>Clean_Data[[#This Row],[Gross_Profit_EUR]]/Clean_Data[[#This Row],[Revenue_EUR]]</f>
        <v>0.55948113686677226</v>
      </c>
      <c r="T1238" s="19">
        <f>Clean_Data[[#This Row],[Revenue_EUR]]/Clean_Data[[#This Row],[Revenue_Target_EUR]]</f>
        <v>1.0171944158922877</v>
      </c>
      <c r="U1238" s="19">
        <f>Clean_Data[[#This Row],[Revenue_EUR]]/Clean_Data[[#This Row],[Market_Revenue_EUR]]</f>
        <v>9.2451796670880909E-2</v>
      </c>
      <c r="V1238" s="19">
        <f>Clean_Data[[#This Row],[Returns_Units]]/Clean_Data[[#This Row],[Units_Sold]]</f>
        <v>1.8895348837209301E-2</v>
      </c>
      <c r="W1238" s="21">
        <f>Clean_Data[[#This Row],[Revenue_EUR]]/Clean_Data[[#This Row],[Marketing_Spend_EUR]]</f>
        <v>55.858165344419547</v>
      </c>
    </row>
    <row r="1239" spans="1:23">
      <c r="A1239" s="17">
        <v>45352</v>
      </c>
      <c r="B1239">
        <v>2024</v>
      </c>
      <c r="C1239" s="16" t="s">
        <v>94</v>
      </c>
      <c r="D1239" s="16" t="s">
        <v>90</v>
      </c>
      <c r="E1239" s="16" t="s">
        <v>91</v>
      </c>
      <c r="F1239" s="16" t="s">
        <v>77</v>
      </c>
      <c r="G1239" s="16" t="s">
        <v>79</v>
      </c>
      <c r="H1239">
        <v>201017.94</v>
      </c>
      <c r="I1239">
        <v>191762.49</v>
      </c>
      <c r="J1239">
        <v>1095</v>
      </c>
      <c r="K1239">
        <v>1028</v>
      </c>
      <c r="L1239">
        <v>133325.95000000001</v>
      </c>
      <c r="M1239">
        <v>5204.5600000000004</v>
      </c>
      <c r="N1239">
        <v>1853646.24</v>
      </c>
      <c r="O1239">
        <v>11312</v>
      </c>
      <c r="P1239">
        <v>7</v>
      </c>
      <c r="Q1239">
        <v>15</v>
      </c>
      <c r="R1239" s="25">
        <f>Clean_Data[[#This Row],[Revenue_EUR]]/Clean_Data[[#This Row],[Units_Sold]]</f>
        <v>183.57802739726029</v>
      </c>
      <c r="S1239" s="19">
        <f>Clean_Data[[#This Row],[Gross_Profit_EUR]]/Clean_Data[[#This Row],[Revenue_EUR]]</f>
        <v>0.66325398618650655</v>
      </c>
      <c r="T1239" s="19">
        <f>Clean_Data[[#This Row],[Revenue_EUR]]/Clean_Data[[#This Row],[Revenue_Target_EUR]]</f>
        <v>1.0482651742788698</v>
      </c>
      <c r="U1239" s="19">
        <f>Clean_Data[[#This Row],[Revenue_EUR]]/Clean_Data[[#This Row],[Market_Revenue_EUR]]</f>
        <v>0.10844460807149481</v>
      </c>
      <c r="V1239" s="19">
        <f>Clean_Data[[#This Row],[Returns_Units]]/Clean_Data[[#This Row],[Units_Sold]]</f>
        <v>1.3698630136986301E-2</v>
      </c>
      <c r="W1239" s="21">
        <f>Clean_Data[[#This Row],[Revenue_EUR]]/Clean_Data[[#This Row],[Marketing_Spend_EUR]]</f>
        <v>38.623426379943737</v>
      </c>
    </row>
    <row r="1240" spans="1:23">
      <c r="A1240" s="17">
        <v>45352</v>
      </c>
      <c r="B1240">
        <v>2024</v>
      </c>
      <c r="C1240" s="16" t="s">
        <v>94</v>
      </c>
      <c r="D1240" s="16" t="s">
        <v>90</v>
      </c>
      <c r="E1240" s="16" t="s">
        <v>91</v>
      </c>
      <c r="F1240" s="16" t="s">
        <v>77</v>
      </c>
      <c r="G1240" s="16" t="s">
        <v>80</v>
      </c>
      <c r="H1240">
        <v>53055.55</v>
      </c>
      <c r="I1240">
        <v>50354.79</v>
      </c>
      <c r="J1240">
        <v>369</v>
      </c>
      <c r="K1240">
        <v>345</v>
      </c>
      <c r="L1240">
        <v>36937.26</v>
      </c>
      <c r="M1240">
        <v>2811.93</v>
      </c>
      <c r="N1240">
        <v>582812.61</v>
      </c>
      <c r="O1240">
        <v>4456</v>
      </c>
      <c r="P1240">
        <v>2</v>
      </c>
      <c r="Q1240">
        <v>3</v>
      </c>
      <c r="R1240" s="25">
        <f>Clean_Data[[#This Row],[Revenue_EUR]]/Clean_Data[[#This Row],[Units_Sold]]</f>
        <v>143.78197831978321</v>
      </c>
      <c r="S1240" s="19">
        <f>Clean_Data[[#This Row],[Gross_Profit_EUR]]/Clean_Data[[#This Row],[Revenue_EUR]]</f>
        <v>0.69619973782196209</v>
      </c>
      <c r="T1240" s="19">
        <f>Clean_Data[[#This Row],[Revenue_EUR]]/Clean_Data[[#This Row],[Revenue_Target_EUR]]</f>
        <v>1.0536346194671848</v>
      </c>
      <c r="U1240" s="19">
        <f>Clean_Data[[#This Row],[Revenue_EUR]]/Clean_Data[[#This Row],[Market_Revenue_EUR]]</f>
        <v>9.1033634292847582E-2</v>
      </c>
      <c r="V1240" s="19">
        <f>Clean_Data[[#This Row],[Returns_Units]]/Clean_Data[[#This Row],[Units_Sold]]</f>
        <v>8.130081300813009E-3</v>
      </c>
      <c r="W1240" s="21">
        <f>Clean_Data[[#This Row],[Revenue_EUR]]/Clean_Data[[#This Row],[Marketing_Spend_EUR]]</f>
        <v>18.868019474168989</v>
      </c>
    </row>
    <row r="1241" spans="1:23">
      <c r="A1241" s="17">
        <v>45352</v>
      </c>
      <c r="B1241">
        <v>2024</v>
      </c>
      <c r="C1241" s="16" t="s">
        <v>94</v>
      </c>
      <c r="D1241" s="16" t="s">
        <v>90</v>
      </c>
      <c r="E1241" s="16" t="s">
        <v>91</v>
      </c>
      <c r="F1241" s="16" t="s">
        <v>77</v>
      </c>
      <c r="G1241" s="16" t="s">
        <v>81</v>
      </c>
      <c r="H1241">
        <v>85887.39</v>
      </c>
      <c r="I1241">
        <v>78898.77</v>
      </c>
      <c r="J1241">
        <v>727</v>
      </c>
      <c r="K1241">
        <v>660</v>
      </c>
      <c r="L1241">
        <v>53735.08</v>
      </c>
      <c r="M1241">
        <v>2646.07</v>
      </c>
      <c r="N1241">
        <v>857398.7</v>
      </c>
      <c r="O1241">
        <v>7934</v>
      </c>
      <c r="P1241">
        <v>5</v>
      </c>
      <c r="Q1241">
        <v>6</v>
      </c>
      <c r="R1241" s="25">
        <f>Clean_Data[[#This Row],[Revenue_EUR]]/Clean_Data[[#This Row],[Units_Sold]]</f>
        <v>118.1394635488308</v>
      </c>
      <c r="S1241" s="19">
        <f>Clean_Data[[#This Row],[Gross_Profit_EUR]]/Clean_Data[[#This Row],[Revenue_EUR]]</f>
        <v>0.62564574380476579</v>
      </c>
      <c r="T1241" s="19">
        <f>Clean_Data[[#This Row],[Revenue_EUR]]/Clean_Data[[#This Row],[Revenue_Target_EUR]]</f>
        <v>1.0885770462581355</v>
      </c>
      <c r="U1241" s="19">
        <f>Clean_Data[[#This Row],[Revenue_EUR]]/Clean_Data[[#This Row],[Market_Revenue_EUR]]</f>
        <v>0.10017205531102392</v>
      </c>
      <c r="V1241" s="19">
        <f>Clean_Data[[#This Row],[Returns_Units]]/Clean_Data[[#This Row],[Units_Sold]]</f>
        <v>8.253094910591471E-3</v>
      </c>
      <c r="W1241" s="21">
        <f>Clean_Data[[#This Row],[Revenue_EUR]]/Clean_Data[[#This Row],[Marketing_Spend_EUR]]</f>
        <v>32.458472376014235</v>
      </c>
    </row>
    <row r="1242" spans="1:23">
      <c r="A1242" s="17">
        <v>45352</v>
      </c>
      <c r="B1242">
        <v>2024</v>
      </c>
      <c r="C1242" s="16" t="s">
        <v>94</v>
      </c>
      <c r="D1242" s="16" t="s">
        <v>90</v>
      </c>
      <c r="E1242" s="16" t="s">
        <v>91</v>
      </c>
      <c r="F1242" s="16" t="s">
        <v>82</v>
      </c>
      <c r="G1242" s="16" t="s">
        <v>78</v>
      </c>
      <c r="H1242">
        <v>168823.82</v>
      </c>
      <c r="I1242">
        <v>166562.09</v>
      </c>
      <c r="J1242">
        <v>2281</v>
      </c>
      <c r="K1242">
        <v>2209</v>
      </c>
      <c r="L1242">
        <v>88328.97</v>
      </c>
      <c r="M1242">
        <v>3186.26</v>
      </c>
      <c r="N1242">
        <v>1999507.31</v>
      </c>
      <c r="O1242">
        <v>30586</v>
      </c>
      <c r="P1242">
        <v>8</v>
      </c>
      <c r="Q1242">
        <v>26</v>
      </c>
      <c r="R1242" s="25">
        <f>Clean_Data[[#This Row],[Revenue_EUR]]/Clean_Data[[#This Row],[Units_Sold]]</f>
        <v>74.01307321350285</v>
      </c>
      <c r="S1242" s="19">
        <f>Clean_Data[[#This Row],[Gross_Profit_EUR]]/Clean_Data[[#This Row],[Revenue_EUR]]</f>
        <v>0.52320205762433281</v>
      </c>
      <c r="T1242" s="19">
        <f>Clean_Data[[#This Row],[Revenue_EUR]]/Clean_Data[[#This Row],[Revenue_Target_EUR]]</f>
        <v>1.0135789002167301</v>
      </c>
      <c r="U1242" s="19">
        <f>Clean_Data[[#This Row],[Revenue_EUR]]/Clean_Data[[#This Row],[Market_Revenue_EUR]]</f>
        <v>8.4432709575840467E-2</v>
      </c>
      <c r="V1242" s="19">
        <f>Clean_Data[[#This Row],[Returns_Units]]/Clean_Data[[#This Row],[Units_Sold]]</f>
        <v>1.1398509425690487E-2</v>
      </c>
      <c r="W1242" s="21">
        <f>Clean_Data[[#This Row],[Revenue_EUR]]/Clean_Data[[#This Row],[Marketing_Spend_EUR]]</f>
        <v>52.984947869916454</v>
      </c>
    </row>
    <row r="1243" spans="1:23">
      <c r="A1243" s="17">
        <v>45352</v>
      </c>
      <c r="B1243">
        <v>2024</v>
      </c>
      <c r="C1243" s="16" t="s">
        <v>94</v>
      </c>
      <c r="D1243" s="16" t="s">
        <v>90</v>
      </c>
      <c r="E1243" s="16" t="s">
        <v>91</v>
      </c>
      <c r="F1243" s="16" t="s">
        <v>82</v>
      </c>
      <c r="G1243" s="16" t="s">
        <v>79</v>
      </c>
      <c r="H1243">
        <v>182280.51</v>
      </c>
      <c r="I1243">
        <v>169638.38</v>
      </c>
      <c r="J1243">
        <v>993</v>
      </c>
      <c r="K1243">
        <v>931</v>
      </c>
      <c r="L1243">
        <v>111830.67</v>
      </c>
      <c r="M1243">
        <v>4612.91</v>
      </c>
      <c r="N1243">
        <v>1692092.02</v>
      </c>
      <c r="O1243">
        <v>10142</v>
      </c>
      <c r="P1243">
        <v>10</v>
      </c>
      <c r="Q1243">
        <v>13</v>
      </c>
      <c r="R1243" s="25">
        <f>Clean_Data[[#This Row],[Revenue_EUR]]/Clean_Data[[#This Row],[Units_Sold]]</f>
        <v>183.56546827794563</v>
      </c>
      <c r="S1243" s="19">
        <f>Clean_Data[[#This Row],[Gross_Profit_EUR]]/Clean_Data[[#This Row],[Revenue_EUR]]</f>
        <v>0.61350865213181593</v>
      </c>
      <c r="T1243" s="19">
        <f>Clean_Data[[#This Row],[Revenue_EUR]]/Clean_Data[[#This Row],[Revenue_Target_EUR]]</f>
        <v>1.0745239962796156</v>
      </c>
      <c r="U1243" s="19">
        <f>Clean_Data[[#This Row],[Revenue_EUR]]/Clean_Data[[#This Row],[Market_Revenue_EUR]]</f>
        <v>0.10772493921459425</v>
      </c>
      <c r="V1243" s="19">
        <f>Clean_Data[[#This Row],[Returns_Units]]/Clean_Data[[#This Row],[Units_Sold]]</f>
        <v>1.3091641490433032E-2</v>
      </c>
      <c r="W1243" s="21">
        <f>Clean_Data[[#This Row],[Revenue_EUR]]/Clean_Data[[#This Row],[Marketing_Spend_EUR]]</f>
        <v>39.515297285227767</v>
      </c>
    </row>
    <row r="1244" spans="1:23">
      <c r="A1244" s="17">
        <v>45352</v>
      </c>
      <c r="B1244">
        <v>2024</v>
      </c>
      <c r="C1244" s="16" t="s">
        <v>94</v>
      </c>
      <c r="D1244" s="16" t="s">
        <v>90</v>
      </c>
      <c r="E1244" s="16" t="s">
        <v>91</v>
      </c>
      <c r="F1244" s="16" t="s">
        <v>82</v>
      </c>
      <c r="G1244" s="16" t="s">
        <v>80</v>
      </c>
      <c r="H1244">
        <v>46063.54</v>
      </c>
      <c r="I1244">
        <v>43781.15</v>
      </c>
      <c r="J1244">
        <v>320</v>
      </c>
      <c r="K1244">
        <v>301</v>
      </c>
      <c r="L1244">
        <v>29073.68</v>
      </c>
      <c r="M1244">
        <v>2596.7600000000002</v>
      </c>
      <c r="N1244">
        <v>526595.97</v>
      </c>
      <c r="O1244">
        <v>4147</v>
      </c>
      <c r="P1244">
        <v>2</v>
      </c>
      <c r="Q1244">
        <v>7</v>
      </c>
      <c r="R1244" s="25">
        <f>Clean_Data[[#This Row],[Revenue_EUR]]/Clean_Data[[#This Row],[Units_Sold]]</f>
        <v>143.94856250000001</v>
      </c>
      <c r="S1244" s="19">
        <f>Clean_Data[[#This Row],[Gross_Profit_EUR]]/Clean_Data[[#This Row],[Revenue_EUR]]</f>
        <v>0.63116469120697194</v>
      </c>
      <c r="T1244" s="19">
        <f>Clean_Data[[#This Row],[Revenue_EUR]]/Clean_Data[[#This Row],[Revenue_Target_EUR]]</f>
        <v>1.0521317964466443</v>
      </c>
      <c r="U1244" s="19">
        <f>Clean_Data[[#This Row],[Revenue_EUR]]/Clean_Data[[#This Row],[Market_Revenue_EUR]]</f>
        <v>8.7474159743379742E-2</v>
      </c>
      <c r="V1244" s="19">
        <f>Clean_Data[[#This Row],[Returns_Units]]/Clean_Data[[#This Row],[Units_Sold]]</f>
        <v>2.1874999999999999E-2</v>
      </c>
      <c r="W1244" s="21">
        <f>Clean_Data[[#This Row],[Revenue_EUR]]/Clean_Data[[#This Row],[Marketing_Spend_EUR]]</f>
        <v>17.738851491859084</v>
      </c>
    </row>
    <row r="1245" spans="1:23">
      <c r="A1245" s="17">
        <v>45352</v>
      </c>
      <c r="B1245">
        <v>2024</v>
      </c>
      <c r="C1245" s="16" t="s">
        <v>94</v>
      </c>
      <c r="D1245" s="16" t="s">
        <v>90</v>
      </c>
      <c r="E1245" s="16" t="s">
        <v>91</v>
      </c>
      <c r="F1245" s="16" t="s">
        <v>82</v>
      </c>
      <c r="G1245" s="16" t="s">
        <v>81</v>
      </c>
      <c r="H1245">
        <v>72784.149999999994</v>
      </c>
      <c r="I1245">
        <v>69733.490000000005</v>
      </c>
      <c r="J1245">
        <v>616</v>
      </c>
      <c r="K1245">
        <v>592</v>
      </c>
      <c r="L1245">
        <v>42348.63</v>
      </c>
      <c r="M1245">
        <v>2067.67</v>
      </c>
      <c r="N1245">
        <v>787521.95</v>
      </c>
      <c r="O1245">
        <v>7487</v>
      </c>
      <c r="P1245">
        <v>4</v>
      </c>
      <c r="Q1245">
        <v>12</v>
      </c>
      <c r="R1245" s="25">
        <f>Clean_Data[[#This Row],[Revenue_EUR]]/Clean_Data[[#This Row],[Units_Sold]]</f>
        <v>118.15608766233765</v>
      </c>
      <c r="S1245" s="19">
        <f>Clean_Data[[#This Row],[Gross_Profit_EUR]]/Clean_Data[[#This Row],[Revenue_EUR]]</f>
        <v>0.58183862832773348</v>
      </c>
      <c r="T1245" s="19">
        <f>Clean_Data[[#This Row],[Revenue_EUR]]/Clean_Data[[#This Row],[Revenue_Target_EUR]]</f>
        <v>1.0437474160550402</v>
      </c>
      <c r="U1245" s="19">
        <f>Clean_Data[[#This Row],[Revenue_EUR]]/Clean_Data[[#This Row],[Market_Revenue_EUR]]</f>
        <v>9.2421741387652745E-2</v>
      </c>
      <c r="V1245" s="19">
        <f>Clean_Data[[#This Row],[Returns_Units]]/Clean_Data[[#This Row],[Units_Sold]]</f>
        <v>1.948051948051948E-2</v>
      </c>
      <c r="W1245" s="21">
        <f>Clean_Data[[#This Row],[Revenue_EUR]]/Clean_Data[[#This Row],[Marketing_Spend_EUR]]</f>
        <v>35.201047555944612</v>
      </c>
    </row>
    <row r="1246" spans="1:23">
      <c r="A1246" s="17">
        <v>45352</v>
      </c>
      <c r="B1246">
        <v>2024</v>
      </c>
      <c r="C1246" s="16" t="s">
        <v>94</v>
      </c>
      <c r="D1246" s="16" t="s">
        <v>90</v>
      </c>
      <c r="E1246" s="16" t="s">
        <v>91</v>
      </c>
      <c r="F1246" s="16" t="s">
        <v>83</v>
      </c>
      <c r="G1246" s="16" t="s">
        <v>78</v>
      </c>
      <c r="H1246">
        <v>16815.3</v>
      </c>
      <c r="I1246">
        <v>16616.939999999999</v>
      </c>
      <c r="J1246">
        <v>227</v>
      </c>
      <c r="K1246">
        <v>224</v>
      </c>
      <c r="L1246">
        <v>8007.59</v>
      </c>
      <c r="M1246">
        <v>283.22000000000003</v>
      </c>
      <c r="N1246">
        <v>259438.43</v>
      </c>
      <c r="O1246">
        <v>3806</v>
      </c>
      <c r="P1246">
        <v>1</v>
      </c>
      <c r="Q1246">
        <v>5</v>
      </c>
      <c r="R1246" s="25">
        <f>Clean_Data[[#This Row],[Revenue_EUR]]/Clean_Data[[#This Row],[Units_Sold]]</f>
        <v>74.076211453744492</v>
      </c>
      <c r="S1246" s="19">
        <f>Clean_Data[[#This Row],[Gross_Profit_EUR]]/Clean_Data[[#This Row],[Revenue_EUR]]</f>
        <v>0.47620857195530264</v>
      </c>
      <c r="T1246" s="19">
        <f>Clean_Data[[#This Row],[Revenue_EUR]]/Clean_Data[[#This Row],[Revenue_Target_EUR]]</f>
        <v>1.0119372158772915</v>
      </c>
      <c r="U1246" s="19">
        <f>Clean_Data[[#This Row],[Revenue_EUR]]/Clean_Data[[#This Row],[Market_Revenue_EUR]]</f>
        <v>6.4814222010208741E-2</v>
      </c>
      <c r="V1246" s="19">
        <f>Clean_Data[[#This Row],[Returns_Units]]/Clean_Data[[#This Row],[Units_Sold]]</f>
        <v>2.2026431718061675E-2</v>
      </c>
      <c r="W1246" s="21">
        <f>Clean_Data[[#This Row],[Revenue_EUR]]/Clean_Data[[#This Row],[Marketing_Spend_EUR]]</f>
        <v>59.371866393616259</v>
      </c>
    </row>
    <row r="1247" spans="1:23">
      <c r="A1247" s="17">
        <v>45352</v>
      </c>
      <c r="B1247">
        <v>2024</v>
      </c>
      <c r="C1247" s="16" t="s">
        <v>94</v>
      </c>
      <c r="D1247" s="16" t="s">
        <v>90</v>
      </c>
      <c r="E1247" s="16" t="s">
        <v>91</v>
      </c>
      <c r="F1247" s="16" t="s">
        <v>83</v>
      </c>
      <c r="G1247" s="16" t="s">
        <v>79</v>
      </c>
      <c r="H1247">
        <v>16006.05</v>
      </c>
      <c r="I1247">
        <v>15203.13</v>
      </c>
      <c r="J1247">
        <v>87</v>
      </c>
      <c r="K1247">
        <v>82</v>
      </c>
      <c r="L1247">
        <v>8900.18</v>
      </c>
      <c r="M1247">
        <v>385.7</v>
      </c>
      <c r="N1247">
        <v>220108.45</v>
      </c>
      <c r="O1247">
        <v>1254</v>
      </c>
      <c r="P1247">
        <v>1</v>
      </c>
      <c r="Q1247">
        <v>3</v>
      </c>
      <c r="R1247" s="25">
        <f>Clean_Data[[#This Row],[Revenue_EUR]]/Clean_Data[[#This Row],[Units_Sold]]</f>
        <v>183.97758620689655</v>
      </c>
      <c r="S1247" s="19">
        <f>Clean_Data[[#This Row],[Gross_Profit_EUR]]/Clean_Data[[#This Row],[Revenue_EUR]]</f>
        <v>0.5560509932181894</v>
      </c>
      <c r="T1247" s="19">
        <f>Clean_Data[[#This Row],[Revenue_EUR]]/Clean_Data[[#This Row],[Revenue_Target_EUR]]</f>
        <v>1.0528128089413167</v>
      </c>
      <c r="U1247" s="19">
        <f>Clean_Data[[#This Row],[Revenue_EUR]]/Clean_Data[[#This Row],[Market_Revenue_EUR]]</f>
        <v>7.2718925602356474E-2</v>
      </c>
      <c r="V1247" s="19">
        <f>Clean_Data[[#This Row],[Returns_Units]]/Clean_Data[[#This Row],[Units_Sold]]</f>
        <v>3.4482758620689655E-2</v>
      </c>
      <c r="W1247" s="21">
        <f>Clean_Data[[#This Row],[Revenue_EUR]]/Clean_Data[[#This Row],[Marketing_Spend_EUR]]</f>
        <v>41.498703655690953</v>
      </c>
    </row>
    <row r="1248" spans="1:23">
      <c r="A1248" s="17">
        <v>45352</v>
      </c>
      <c r="B1248">
        <v>2024</v>
      </c>
      <c r="C1248" s="16" t="s">
        <v>94</v>
      </c>
      <c r="D1248" s="16" t="s">
        <v>90</v>
      </c>
      <c r="E1248" s="16" t="s">
        <v>91</v>
      </c>
      <c r="F1248" s="16" t="s">
        <v>83</v>
      </c>
      <c r="G1248" s="16" t="s">
        <v>80</v>
      </c>
      <c r="H1248">
        <v>4278.26</v>
      </c>
      <c r="I1248">
        <v>4080.29</v>
      </c>
      <c r="J1248">
        <v>30</v>
      </c>
      <c r="K1248">
        <v>28</v>
      </c>
      <c r="L1248">
        <v>2476.7800000000002</v>
      </c>
      <c r="M1248">
        <v>252.2</v>
      </c>
      <c r="N1248">
        <v>69056.25</v>
      </c>
      <c r="O1248">
        <v>493</v>
      </c>
      <c r="P1248">
        <v>0</v>
      </c>
      <c r="Q1248">
        <v>1</v>
      </c>
      <c r="R1248" s="25">
        <f>Clean_Data[[#This Row],[Revenue_EUR]]/Clean_Data[[#This Row],[Units_Sold]]</f>
        <v>142.60866666666666</v>
      </c>
      <c r="S1248" s="19">
        <f>Clean_Data[[#This Row],[Gross_Profit_EUR]]/Clean_Data[[#This Row],[Revenue_EUR]]</f>
        <v>0.5789222721386732</v>
      </c>
      <c r="T1248" s="19">
        <f>Clean_Data[[#This Row],[Revenue_EUR]]/Clean_Data[[#This Row],[Revenue_Target_EUR]]</f>
        <v>1.0485186101968242</v>
      </c>
      <c r="U1248" s="19">
        <f>Clean_Data[[#This Row],[Revenue_EUR]]/Clean_Data[[#This Row],[Market_Revenue_EUR]]</f>
        <v>6.1953262738709387E-2</v>
      </c>
      <c r="V1248" s="19">
        <f>Clean_Data[[#This Row],[Returns_Units]]/Clean_Data[[#This Row],[Units_Sold]]</f>
        <v>3.3333333333333333E-2</v>
      </c>
      <c r="W1248" s="21">
        <f>Clean_Data[[#This Row],[Revenue_EUR]]/Clean_Data[[#This Row],[Marketing_Spend_EUR]]</f>
        <v>16.963758921490882</v>
      </c>
    </row>
    <row r="1249" spans="1:23">
      <c r="A1249" s="17">
        <v>45352</v>
      </c>
      <c r="B1249">
        <v>2024</v>
      </c>
      <c r="C1249" s="16" t="s">
        <v>94</v>
      </c>
      <c r="D1249" s="16" t="s">
        <v>90</v>
      </c>
      <c r="E1249" s="16" t="s">
        <v>91</v>
      </c>
      <c r="F1249" s="16" t="s">
        <v>83</v>
      </c>
      <c r="G1249" s="16" t="s">
        <v>81</v>
      </c>
      <c r="H1249">
        <v>6243.35</v>
      </c>
      <c r="I1249">
        <v>6066.09</v>
      </c>
      <c r="J1249">
        <v>53</v>
      </c>
      <c r="K1249">
        <v>52</v>
      </c>
      <c r="L1249">
        <v>3299.72</v>
      </c>
      <c r="M1249">
        <v>181.08</v>
      </c>
      <c r="N1249">
        <v>96919.79</v>
      </c>
      <c r="O1249">
        <v>867</v>
      </c>
      <c r="P1249">
        <v>0</v>
      </c>
      <c r="Q1249">
        <v>1</v>
      </c>
      <c r="R1249" s="25">
        <f>Clean_Data[[#This Row],[Revenue_EUR]]/Clean_Data[[#This Row],[Units_Sold]]</f>
        <v>117.79905660377359</v>
      </c>
      <c r="S1249" s="19">
        <f>Clean_Data[[#This Row],[Gross_Profit_EUR]]/Clean_Data[[#This Row],[Revenue_EUR]]</f>
        <v>0.52851754266539597</v>
      </c>
      <c r="T1249" s="19">
        <f>Clean_Data[[#This Row],[Revenue_EUR]]/Clean_Data[[#This Row],[Revenue_Target_EUR]]</f>
        <v>1.0292214589628574</v>
      </c>
      <c r="U1249" s="19">
        <f>Clean_Data[[#This Row],[Revenue_EUR]]/Clean_Data[[#This Row],[Market_Revenue_EUR]]</f>
        <v>6.4417700451063722E-2</v>
      </c>
      <c r="V1249" s="19">
        <f>Clean_Data[[#This Row],[Returns_Units]]/Clean_Data[[#This Row],[Units_Sold]]</f>
        <v>1.8867924528301886E-2</v>
      </c>
      <c r="W1249" s="21">
        <f>Clean_Data[[#This Row],[Revenue_EUR]]/Clean_Data[[#This Row],[Marketing_Spend_EUR]]</f>
        <v>34.478407333775124</v>
      </c>
    </row>
    <row r="1250" spans="1:23">
      <c r="A1250" s="17">
        <v>45352</v>
      </c>
      <c r="B1250">
        <v>2024</v>
      </c>
      <c r="C1250" s="16" t="s">
        <v>94</v>
      </c>
      <c r="D1250" s="16" t="s">
        <v>92</v>
      </c>
      <c r="E1250" s="16" t="s">
        <v>76</v>
      </c>
      <c r="F1250" s="16" t="s">
        <v>77</v>
      </c>
      <c r="G1250" s="16" t="s">
        <v>78</v>
      </c>
      <c r="H1250">
        <v>217670.26</v>
      </c>
      <c r="I1250">
        <v>218787.01</v>
      </c>
      <c r="J1250">
        <v>2941</v>
      </c>
      <c r="K1250">
        <v>2985</v>
      </c>
      <c r="L1250">
        <v>122743.9</v>
      </c>
      <c r="M1250">
        <v>4011.22</v>
      </c>
      <c r="N1250">
        <v>1445247.46</v>
      </c>
      <c r="O1250">
        <v>20485</v>
      </c>
      <c r="P1250">
        <v>12</v>
      </c>
      <c r="Q1250">
        <v>48</v>
      </c>
      <c r="R1250" s="25">
        <f>Clean_Data[[#This Row],[Revenue_EUR]]/Clean_Data[[#This Row],[Units_Sold]]</f>
        <v>74.012329139748388</v>
      </c>
      <c r="S1250" s="19">
        <f>Clean_Data[[#This Row],[Gross_Profit_EUR]]/Clean_Data[[#This Row],[Revenue_EUR]]</f>
        <v>0.56389834789557369</v>
      </c>
      <c r="T1250" s="19">
        <f>Clean_Data[[#This Row],[Revenue_EUR]]/Clean_Data[[#This Row],[Revenue_Target_EUR]]</f>
        <v>0.99489572072857524</v>
      </c>
      <c r="U1250" s="19">
        <f>Clean_Data[[#This Row],[Revenue_EUR]]/Clean_Data[[#This Row],[Market_Revenue_EUR]]</f>
        <v>0.15061106559564547</v>
      </c>
      <c r="V1250" s="19">
        <f>Clean_Data[[#This Row],[Returns_Units]]/Clean_Data[[#This Row],[Units_Sold]]</f>
        <v>1.6320979258755527E-2</v>
      </c>
      <c r="W1250" s="21">
        <f>Clean_Data[[#This Row],[Revenue_EUR]]/Clean_Data[[#This Row],[Marketing_Spend_EUR]]</f>
        <v>54.265350691310879</v>
      </c>
    </row>
    <row r="1251" spans="1:23">
      <c r="A1251" s="17">
        <v>45352</v>
      </c>
      <c r="B1251">
        <v>2024</v>
      </c>
      <c r="C1251" s="16" t="s">
        <v>94</v>
      </c>
      <c r="D1251" s="16" t="s">
        <v>92</v>
      </c>
      <c r="E1251" s="16" t="s">
        <v>76</v>
      </c>
      <c r="F1251" s="16" t="s">
        <v>77</v>
      </c>
      <c r="G1251" s="16" t="s">
        <v>79</v>
      </c>
      <c r="H1251">
        <v>209681.63</v>
      </c>
      <c r="I1251">
        <v>196376.8</v>
      </c>
      <c r="J1251">
        <v>1143</v>
      </c>
      <c r="K1251">
        <v>1055</v>
      </c>
      <c r="L1251">
        <v>136352.79</v>
      </c>
      <c r="M1251">
        <v>5314.7</v>
      </c>
      <c r="N1251">
        <v>1172298.1200000001</v>
      </c>
      <c r="O1251">
        <v>6597</v>
      </c>
      <c r="P1251">
        <v>9</v>
      </c>
      <c r="Q1251">
        <v>21</v>
      </c>
      <c r="R1251" s="25">
        <f>Clean_Data[[#This Row],[Revenue_EUR]]/Clean_Data[[#This Row],[Units_Sold]]</f>
        <v>183.4484951881015</v>
      </c>
      <c r="S1251" s="19">
        <f>Clean_Data[[#This Row],[Gross_Profit_EUR]]/Clean_Data[[#This Row],[Revenue_EUR]]</f>
        <v>0.65028486281797793</v>
      </c>
      <c r="T1251" s="19">
        <f>Clean_Data[[#This Row],[Revenue_EUR]]/Clean_Data[[#This Row],[Revenue_Target_EUR]]</f>
        <v>1.0677515368414192</v>
      </c>
      <c r="U1251" s="19">
        <f>Clean_Data[[#This Row],[Revenue_EUR]]/Clean_Data[[#This Row],[Market_Revenue_EUR]]</f>
        <v>0.17886374329423985</v>
      </c>
      <c r="V1251" s="19">
        <f>Clean_Data[[#This Row],[Returns_Units]]/Clean_Data[[#This Row],[Units_Sold]]</f>
        <v>1.8372703412073491E-2</v>
      </c>
      <c r="W1251" s="21">
        <f>Clean_Data[[#This Row],[Revenue_EUR]]/Clean_Data[[#This Row],[Marketing_Spend_EUR]]</f>
        <v>39.453145050520256</v>
      </c>
    </row>
    <row r="1252" spans="1:23">
      <c r="A1252" s="17">
        <v>45352</v>
      </c>
      <c r="B1252">
        <v>2024</v>
      </c>
      <c r="C1252" s="16" t="s">
        <v>94</v>
      </c>
      <c r="D1252" s="16" t="s">
        <v>92</v>
      </c>
      <c r="E1252" s="16" t="s">
        <v>76</v>
      </c>
      <c r="F1252" s="16" t="s">
        <v>77</v>
      </c>
      <c r="G1252" s="16" t="s">
        <v>80</v>
      </c>
      <c r="H1252">
        <v>51314.91</v>
      </c>
      <c r="I1252">
        <v>48994.400000000001</v>
      </c>
      <c r="J1252">
        <v>357</v>
      </c>
      <c r="K1252">
        <v>346</v>
      </c>
      <c r="L1252">
        <v>35606.589999999997</v>
      </c>
      <c r="M1252">
        <v>3020.06</v>
      </c>
      <c r="N1252">
        <v>372168.16</v>
      </c>
      <c r="O1252">
        <v>2656</v>
      </c>
      <c r="P1252">
        <v>3</v>
      </c>
      <c r="Q1252">
        <v>4</v>
      </c>
      <c r="R1252" s="25">
        <f>Clean_Data[[#This Row],[Revenue_EUR]]/Clean_Data[[#This Row],[Units_Sold]]</f>
        <v>143.739243697479</v>
      </c>
      <c r="S1252" s="19">
        <f>Clean_Data[[#This Row],[Gross_Profit_EUR]]/Clean_Data[[#This Row],[Revenue_EUR]]</f>
        <v>0.6938839023589829</v>
      </c>
      <c r="T1252" s="19">
        <f>Clean_Data[[#This Row],[Revenue_EUR]]/Clean_Data[[#This Row],[Revenue_Target_EUR]]</f>
        <v>1.0473627598256128</v>
      </c>
      <c r="U1252" s="19">
        <f>Clean_Data[[#This Row],[Revenue_EUR]]/Clean_Data[[#This Row],[Market_Revenue_EUR]]</f>
        <v>0.13788097831904805</v>
      </c>
      <c r="V1252" s="19">
        <f>Clean_Data[[#This Row],[Returns_Units]]/Clean_Data[[#This Row],[Units_Sold]]</f>
        <v>1.1204481792717087E-2</v>
      </c>
      <c r="W1252" s="21">
        <f>Clean_Data[[#This Row],[Revenue_EUR]]/Clean_Data[[#This Row],[Marketing_Spend_EUR]]</f>
        <v>16.991354476401131</v>
      </c>
    </row>
    <row r="1253" spans="1:23">
      <c r="A1253" s="17">
        <v>45352</v>
      </c>
      <c r="B1253">
        <v>2024</v>
      </c>
      <c r="C1253" s="16" t="s">
        <v>94</v>
      </c>
      <c r="D1253" s="16" t="s">
        <v>92</v>
      </c>
      <c r="E1253" s="16" t="s">
        <v>76</v>
      </c>
      <c r="F1253" s="16" t="s">
        <v>77</v>
      </c>
      <c r="G1253" s="16" t="s">
        <v>81</v>
      </c>
      <c r="H1253">
        <v>86823.679999999993</v>
      </c>
      <c r="I1253">
        <v>89207.85</v>
      </c>
      <c r="J1253">
        <v>734</v>
      </c>
      <c r="K1253">
        <v>763</v>
      </c>
      <c r="L1253">
        <v>53841.5</v>
      </c>
      <c r="M1253">
        <v>2810.19</v>
      </c>
      <c r="N1253">
        <v>539505.14</v>
      </c>
      <c r="O1253">
        <v>4662</v>
      </c>
      <c r="P1253">
        <v>4</v>
      </c>
      <c r="Q1253">
        <v>12</v>
      </c>
      <c r="R1253" s="25">
        <f>Clean_Data[[#This Row],[Revenue_EUR]]/Clean_Data[[#This Row],[Units_Sold]]</f>
        <v>118.2883923705722</v>
      </c>
      <c r="S1253" s="19">
        <f>Clean_Data[[#This Row],[Gross_Profit_EUR]]/Clean_Data[[#This Row],[Revenue_EUR]]</f>
        <v>0.62012460195190999</v>
      </c>
      <c r="T1253" s="19">
        <f>Clean_Data[[#This Row],[Revenue_EUR]]/Clean_Data[[#This Row],[Revenue_Target_EUR]]</f>
        <v>0.97327398878013527</v>
      </c>
      <c r="U1253" s="19">
        <f>Clean_Data[[#This Row],[Revenue_EUR]]/Clean_Data[[#This Row],[Market_Revenue_EUR]]</f>
        <v>0.1609320719354036</v>
      </c>
      <c r="V1253" s="19">
        <f>Clean_Data[[#This Row],[Returns_Units]]/Clean_Data[[#This Row],[Units_Sold]]</f>
        <v>1.6348773841961851E-2</v>
      </c>
      <c r="W1253" s="21">
        <f>Clean_Data[[#This Row],[Revenue_EUR]]/Clean_Data[[#This Row],[Marketing_Spend_EUR]]</f>
        <v>30.896017706987781</v>
      </c>
    </row>
    <row r="1254" spans="1:23">
      <c r="A1254" s="17">
        <v>45352</v>
      </c>
      <c r="B1254">
        <v>2024</v>
      </c>
      <c r="C1254" s="16" t="s">
        <v>94</v>
      </c>
      <c r="D1254" s="16" t="s">
        <v>92</v>
      </c>
      <c r="E1254" s="16" t="s">
        <v>76</v>
      </c>
      <c r="F1254" s="16" t="s">
        <v>82</v>
      </c>
      <c r="G1254" s="16" t="s">
        <v>78</v>
      </c>
      <c r="H1254">
        <v>185451.89</v>
      </c>
      <c r="I1254">
        <v>195956.76</v>
      </c>
      <c r="J1254">
        <v>2506</v>
      </c>
      <c r="K1254">
        <v>2641</v>
      </c>
      <c r="L1254">
        <v>97140.32</v>
      </c>
      <c r="M1254">
        <v>3078.53</v>
      </c>
      <c r="N1254">
        <v>1210309.6399999999</v>
      </c>
      <c r="O1254">
        <v>17655</v>
      </c>
      <c r="P1254">
        <v>10</v>
      </c>
      <c r="Q1254">
        <v>26</v>
      </c>
      <c r="R1254" s="25">
        <f>Clean_Data[[#This Row],[Revenue_EUR]]/Clean_Data[[#This Row],[Units_Sold]]</f>
        <v>74.003148443735043</v>
      </c>
      <c r="S1254" s="19">
        <f>Clean_Data[[#This Row],[Gross_Profit_EUR]]/Clean_Data[[#This Row],[Revenue_EUR]]</f>
        <v>0.52380334328218492</v>
      </c>
      <c r="T1254" s="19">
        <f>Clean_Data[[#This Row],[Revenue_EUR]]/Clean_Data[[#This Row],[Revenue_Target_EUR]]</f>
        <v>0.94639189788604383</v>
      </c>
      <c r="U1254" s="19">
        <f>Clean_Data[[#This Row],[Revenue_EUR]]/Clean_Data[[#This Row],[Market_Revenue_EUR]]</f>
        <v>0.15322681392507129</v>
      </c>
      <c r="V1254" s="19">
        <f>Clean_Data[[#This Row],[Returns_Units]]/Clean_Data[[#This Row],[Units_Sold]]</f>
        <v>1.0375099760574621E-2</v>
      </c>
      <c r="W1254" s="21">
        <f>Clean_Data[[#This Row],[Revenue_EUR]]/Clean_Data[[#This Row],[Marketing_Spend_EUR]]</f>
        <v>60.240403699168112</v>
      </c>
    </row>
    <row r="1255" spans="1:23">
      <c r="A1255" s="17">
        <v>45352</v>
      </c>
      <c r="B1255">
        <v>2024</v>
      </c>
      <c r="C1255" s="16" t="s">
        <v>94</v>
      </c>
      <c r="D1255" s="16" t="s">
        <v>92</v>
      </c>
      <c r="E1255" s="16" t="s">
        <v>76</v>
      </c>
      <c r="F1255" s="16" t="s">
        <v>82</v>
      </c>
      <c r="G1255" s="16" t="s">
        <v>79</v>
      </c>
      <c r="H1255">
        <v>163155.87</v>
      </c>
      <c r="I1255">
        <v>155187.76999999999</v>
      </c>
      <c r="J1255">
        <v>889</v>
      </c>
      <c r="K1255">
        <v>855</v>
      </c>
      <c r="L1255">
        <v>98305.67</v>
      </c>
      <c r="M1255">
        <v>4223.1899999999996</v>
      </c>
      <c r="N1255">
        <v>996653.39</v>
      </c>
      <c r="O1255">
        <v>5893</v>
      </c>
      <c r="P1255">
        <v>9</v>
      </c>
      <c r="Q1255">
        <v>8</v>
      </c>
      <c r="R1255" s="25">
        <f>Clean_Data[[#This Row],[Revenue_EUR]]/Clean_Data[[#This Row],[Units_Sold]]</f>
        <v>183.52741282339707</v>
      </c>
      <c r="S1255" s="19">
        <f>Clean_Data[[#This Row],[Gross_Profit_EUR]]/Clean_Data[[#This Row],[Revenue_EUR]]</f>
        <v>0.60252609973517968</v>
      </c>
      <c r="T1255" s="19">
        <f>Clean_Data[[#This Row],[Revenue_EUR]]/Clean_Data[[#This Row],[Revenue_Target_EUR]]</f>
        <v>1.0513448965727132</v>
      </c>
      <c r="U1255" s="19">
        <f>Clean_Data[[#This Row],[Revenue_EUR]]/Clean_Data[[#This Row],[Market_Revenue_EUR]]</f>
        <v>0.16370372251480528</v>
      </c>
      <c r="V1255" s="19">
        <f>Clean_Data[[#This Row],[Returns_Units]]/Clean_Data[[#This Row],[Units_Sold]]</f>
        <v>8.9988751406074249E-3</v>
      </c>
      <c r="W1255" s="21">
        <f>Clean_Data[[#This Row],[Revenue_EUR]]/Clean_Data[[#This Row],[Marketing_Spend_EUR]]</f>
        <v>38.633324572183589</v>
      </c>
    </row>
    <row r="1256" spans="1:23">
      <c r="A1256" s="17">
        <v>45352</v>
      </c>
      <c r="B1256">
        <v>2024</v>
      </c>
      <c r="C1256" s="16" t="s">
        <v>94</v>
      </c>
      <c r="D1256" s="16" t="s">
        <v>92</v>
      </c>
      <c r="E1256" s="16" t="s">
        <v>76</v>
      </c>
      <c r="F1256" s="16" t="s">
        <v>82</v>
      </c>
      <c r="G1256" s="16" t="s">
        <v>80</v>
      </c>
      <c r="H1256">
        <v>40988.15</v>
      </c>
      <c r="I1256">
        <v>39977.5</v>
      </c>
      <c r="J1256">
        <v>285</v>
      </c>
      <c r="K1256">
        <v>273</v>
      </c>
      <c r="L1256">
        <v>25942.25</v>
      </c>
      <c r="M1256">
        <v>2379.06</v>
      </c>
      <c r="N1256">
        <v>306150.90999999997</v>
      </c>
      <c r="O1256">
        <v>2233</v>
      </c>
      <c r="P1256">
        <v>2</v>
      </c>
      <c r="Q1256">
        <v>4</v>
      </c>
      <c r="R1256" s="25">
        <f>Clean_Data[[#This Row],[Revenue_EUR]]/Clean_Data[[#This Row],[Units_Sold]]</f>
        <v>143.81807017543861</v>
      </c>
      <c r="S1256" s="19">
        <f>Clean_Data[[#This Row],[Gross_Profit_EUR]]/Clean_Data[[#This Row],[Revenue_EUR]]</f>
        <v>0.63292073440738361</v>
      </c>
      <c r="T1256" s="19">
        <f>Clean_Data[[#This Row],[Revenue_EUR]]/Clean_Data[[#This Row],[Revenue_Target_EUR]]</f>
        <v>1.0252804702645237</v>
      </c>
      <c r="U1256" s="19">
        <f>Clean_Data[[#This Row],[Revenue_EUR]]/Clean_Data[[#This Row],[Market_Revenue_EUR]]</f>
        <v>0.1338821759504161</v>
      </c>
      <c r="V1256" s="19">
        <f>Clean_Data[[#This Row],[Returns_Units]]/Clean_Data[[#This Row],[Units_Sold]]</f>
        <v>1.4035087719298246E-2</v>
      </c>
      <c r="W1256" s="21">
        <f>Clean_Data[[#This Row],[Revenue_EUR]]/Clean_Data[[#This Row],[Marketing_Spend_EUR]]</f>
        <v>17.22871638378183</v>
      </c>
    </row>
    <row r="1257" spans="1:23">
      <c r="A1257" s="17">
        <v>45352</v>
      </c>
      <c r="B1257">
        <v>2024</v>
      </c>
      <c r="C1257" s="16" t="s">
        <v>94</v>
      </c>
      <c r="D1257" s="16" t="s">
        <v>92</v>
      </c>
      <c r="E1257" s="16" t="s">
        <v>76</v>
      </c>
      <c r="F1257" s="16" t="s">
        <v>82</v>
      </c>
      <c r="G1257" s="16" t="s">
        <v>81</v>
      </c>
      <c r="H1257">
        <v>67413.03</v>
      </c>
      <c r="I1257">
        <v>67932.37</v>
      </c>
      <c r="J1257">
        <v>570</v>
      </c>
      <c r="K1257">
        <v>584</v>
      </c>
      <c r="L1257">
        <v>39613.760000000002</v>
      </c>
      <c r="M1257">
        <v>2131.1</v>
      </c>
      <c r="N1257">
        <v>435792.47</v>
      </c>
      <c r="O1257">
        <v>3994</v>
      </c>
      <c r="P1257">
        <v>3</v>
      </c>
      <c r="Q1257">
        <v>10</v>
      </c>
      <c r="R1257" s="25">
        <f>Clean_Data[[#This Row],[Revenue_EUR]]/Clean_Data[[#This Row],[Units_Sold]]</f>
        <v>118.26847368421052</v>
      </c>
      <c r="S1257" s="19">
        <f>Clean_Data[[#This Row],[Gross_Profit_EUR]]/Clean_Data[[#This Row],[Revenue_EUR]]</f>
        <v>0.58762764409195078</v>
      </c>
      <c r="T1257" s="19">
        <f>Clean_Data[[#This Row],[Revenue_EUR]]/Clean_Data[[#This Row],[Revenue_Target_EUR]]</f>
        <v>0.99235504370007999</v>
      </c>
      <c r="U1257" s="19">
        <f>Clean_Data[[#This Row],[Revenue_EUR]]/Clean_Data[[#This Row],[Market_Revenue_EUR]]</f>
        <v>0.15469067191546473</v>
      </c>
      <c r="V1257" s="19">
        <f>Clean_Data[[#This Row],[Returns_Units]]/Clean_Data[[#This Row],[Units_Sold]]</f>
        <v>1.7543859649122806E-2</v>
      </c>
      <c r="W1257" s="21">
        <f>Clean_Data[[#This Row],[Revenue_EUR]]/Clean_Data[[#This Row],[Marketing_Spend_EUR]]</f>
        <v>31.632973581718364</v>
      </c>
    </row>
    <row r="1258" spans="1:23">
      <c r="A1258" s="17">
        <v>45352</v>
      </c>
      <c r="B1258">
        <v>2024</v>
      </c>
      <c r="C1258" s="16" t="s">
        <v>94</v>
      </c>
      <c r="D1258" s="16" t="s">
        <v>92</v>
      </c>
      <c r="E1258" s="16" t="s">
        <v>76</v>
      </c>
      <c r="F1258" s="16" t="s">
        <v>83</v>
      </c>
      <c r="G1258" s="16" t="s">
        <v>78</v>
      </c>
      <c r="H1258">
        <v>15029.05</v>
      </c>
      <c r="I1258">
        <v>15014.7</v>
      </c>
      <c r="J1258">
        <v>203</v>
      </c>
      <c r="K1258">
        <v>205</v>
      </c>
      <c r="L1258">
        <v>7090.92</v>
      </c>
      <c r="M1258">
        <v>288.12</v>
      </c>
      <c r="N1258">
        <v>150343.32</v>
      </c>
      <c r="O1258">
        <v>2222</v>
      </c>
      <c r="P1258">
        <v>1</v>
      </c>
      <c r="Q1258">
        <v>4</v>
      </c>
      <c r="R1258" s="25">
        <f>Clean_Data[[#This Row],[Revenue_EUR]]/Clean_Data[[#This Row],[Units_Sold]]</f>
        <v>74.034729064039411</v>
      </c>
      <c r="S1258" s="19">
        <f>Clean_Data[[#This Row],[Gross_Profit_EUR]]/Clean_Data[[#This Row],[Revenue_EUR]]</f>
        <v>0.47181425306323421</v>
      </c>
      <c r="T1258" s="19">
        <f>Clean_Data[[#This Row],[Revenue_EUR]]/Clean_Data[[#This Row],[Revenue_Target_EUR]]</f>
        <v>1.0009557300512164</v>
      </c>
      <c r="U1258" s="19">
        <f>Clean_Data[[#This Row],[Revenue_EUR]]/Clean_Data[[#This Row],[Market_Revenue_EUR]]</f>
        <v>9.9964867078896485E-2</v>
      </c>
      <c r="V1258" s="19">
        <f>Clean_Data[[#This Row],[Returns_Units]]/Clean_Data[[#This Row],[Units_Sold]]</f>
        <v>1.9704433497536946E-2</v>
      </c>
      <c r="W1258" s="21">
        <f>Clean_Data[[#This Row],[Revenue_EUR]]/Clean_Data[[#This Row],[Marketing_Spend_EUR]]</f>
        <v>52.162467027627372</v>
      </c>
    </row>
    <row r="1259" spans="1:23">
      <c r="A1259" s="17">
        <v>45352</v>
      </c>
      <c r="B1259">
        <v>2024</v>
      </c>
      <c r="C1259" s="16" t="s">
        <v>94</v>
      </c>
      <c r="D1259" s="16" t="s">
        <v>92</v>
      </c>
      <c r="E1259" s="16" t="s">
        <v>76</v>
      </c>
      <c r="F1259" s="16" t="s">
        <v>83</v>
      </c>
      <c r="G1259" s="16" t="s">
        <v>79</v>
      </c>
      <c r="H1259">
        <v>16886.509999999998</v>
      </c>
      <c r="I1259">
        <v>16707.46</v>
      </c>
      <c r="J1259">
        <v>92</v>
      </c>
      <c r="K1259">
        <v>91</v>
      </c>
      <c r="L1259">
        <v>9280.4500000000007</v>
      </c>
      <c r="M1259">
        <v>388.15</v>
      </c>
      <c r="N1259">
        <v>130173.34</v>
      </c>
      <c r="O1259">
        <v>784</v>
      </c>
      <c r="P1259">
        <v>1</v>
      </c>
      <c r="Q1259">
        <v>2</v>
      </c>
      <c r="R1259" s="25">
        <f>Clean_Data[[#This Row],[Revenue_EUR]]/Clean_Data[[#This Row],[Units_Sold]]</f>
        <v>183.54902173913041</v>
      </c>
      <c r="S1259" s="19">
        <f>Clean_Data[[#This Row],[Gross_Profit_EUR]]/Clean_Data[[#This Row],[Revenue_EUR]]</f>
        <v>0.54957773986454284</v>
      </c>
      <c r="T1259" s="19">
        <f>Clean_Data[[#This Row],[Revenue_EUR]]/Clean_Data[[#This Row],[Revenue_Target_EUR]]</f>
        <v>1.0107167696346422</v>
      </c>
      <c r="U1259" s="19">
        <f>Clean_Data[[#This Row],[Revenue_EUR]]/Clean_Data[[#This Row],[Market_Revenue_EUR]]</f>
        <v>0.12972325977039537</v>
      </c>
      <c r="V1259" s="19">
        <f>Clean_Data[[#This Row],[Returns_Units]]/Clean_Data[[#This Row],[Units_Sold]]</f>
        <v>2.1739130434782608E-2</v>
      </c>
      <c r="W1259" s="21">
        <f>Clean_Data[[#This Row],[Revenue_EUR]]/Clean_Data[[#This Row],[Marketing_Spend_EUR]]</f>
        <v>43.505114002318692</v>
      </c>
    </row>
    <row r="1260" spans="1:23">
      <c r="A1260" s="17">
        <v>45352</v>
      </c>
      <c r="B1260">
        <v>2024</v>
      </c>
      <c r="C1260" s="16" t="s">
        <v>94</v>
      </c>
      <c r="D1260" s="16" t="s">
        <v>92</v>
      </c>
      <c r="E1260" s="16" t="s">
        <v>76</v>
      </c>
      <c r="F1260" s="16" t="s">
        <v>83</v>
      </c>
      <c r="G1260" s="16" t="s">
        <v>80</v>
      </c>
      <c r="H1260">
        <v>3678.88</v>
      </c>
      <c r="I1260">
        <v>3560.06</v>
      </c>
      <c r="J1260">
        <v>26</v>
      </c>
      <c r="K1260">
        <v>25</v>
      </c>
      <c r="L1260">
        <v>2133.15</v>
      </c>
      <c r="M1260">
        <v>213.97</v>
      </c>
      <c r="N1260">
        <v>40139.69</v>
      </c>
      <c r="O1260">
        <v>312</v>
      </c>
      <c r="P1260">
        <v>0</v>
      </c>
      <c r="Q1260">
        <v>1</v>
      </c>
      <c r="R1260" s="25">
        <f>Clean_Data[[#This Row],[Revenue_EUR]]/Clean_Data[[#This Row],[Units_Sold]]</f>
        <v>141.49538461538461</v>
      </c>
      <c r="S1260" s="19">
        <f>Clean_Data[[#This Row],[Gross_Profit_EUR]]/Clean_Data[[#This Row],[Revenue_EUR]]</f>
        <v>0.57983679815596056</v>
      </c>
      <c r="T1260" s="19">
        <f>Clean_Data[[#This Row],[Revenue_EUR]]/Clean_Data[[#This Row],[Revenue_Target_EUR]]</f>
        <v>1.0333758419801915</v>
      </c>
      <c r="U1260" s="19">
        <f>Clean_Data[[#This Row],[Revenue_EUR]]/Clean_Data[[#This Row],[Market_Revenue_EUR]]</f>
        <v>9.1651928552512488E-2</v>
      </c>
      <c r="V1260" s="19">
        <f>Clean_Data[[#This Row],[Returns_Units]]/Clean_Data[[#This Row],[Units_Sold]]</f>
        <v>3.8461538461538464E-2</v>
      </c>
      <c r="W1260" s="21">
        <f>Clean_Data[[#This Row],[Revenue_EUR]]/Clean_Data[[#This Row],[Marketing_Spend_EUR]]</f>
        <v>17.193438332476514</v>
      </c>
    </row>
    <row r="1261" spans="1:23">
      <c r="A1261" s="17">
        <v>45352</v>
      </c>
      <c r="B1261">
        <v>2024</v>
      </c>
      <c r="C1261" s="16" t="s">
        <v>94</v>
      </c>
      <c r="D1261" s="16" t="s">
        <v>92</v>
      </c>
      <c r="E1261" s="16" t="s">
        <v>76</v>
      </c>
      <c r="F1261" s="16" t="s">
        <v>83</v>
      </c>
      <c r="G1261" s="16" t="s">
        <v>81</v>
      </c>
      <c r="H1261">
        <v>6224.37</v>
      </c>
      <c r="I1261">
        <v>6011.25</v>
      </c>
      <c r="J1261">
        <v>53</v>
      </c>
      <c r="K1261">
        <v>52</v>
      </c>
      <c r="L1261">
        <v>3273.73</v>
      </c>
      <c r="M1261">
        <v>181.6</v>
      </c>
      <c r="N1261">
        <v>57116.17</v>
      </c>
      <c r="O1261">
        <v>521</v>
      </c>
      <c r="P1261">
        <v>0</v>
      </c>
      <c r="Q1261">
        <v>1</v>
      </c>
      <c r="R1261" s="25">
        <f>Clean_Data[[#This Row],[Revenue_EUR]]/Clean_Data[[#This Row],[Units_Sold]]</f>
        <v>117.44094339622642</v>
      </c>
      <c r="S1261" s="19">
        <f>Clean_Data[[#This Row],[Gross_Profit_EUR]]/Clean_Data[[#This Row],[Revenue_EUR]]</f>
        <v>0.5259536306485636</v>
      </c>
      <c r="T1261" s="19">
        <f>Clean_Data[[#This Row],[Revenue_EUR]]/Clean_Data[[#This Row],[Revenue_Target_EUR]]</f>
        <v>1.0354535246412975</v>
      </c>
      <c r="U1261" s="19">
        <f>Clean_Data[[#This Row],[Revenue_EUR]]/Clean_Data[[#This Row],[Market_Revenue_EUR]]</f>
        <v>0.10897737015629724</v>
      </c>
      <c r="V1261" s="19">
        <f>Clean_Data[[#This Row],[Returns_Units]]/Clean_Data[[#This Row],[Units_Sold]]</f>
        <v>1.8867924528301886E-2</v>
      </c>
      <c r="W1261" s="21">
        <f>Clean_Data[[#This Row],[Revenue_EUR]]/Clean_Data[[#This Row],[Marketing_Spend_EUR]]</f>
        <v>34.275165198237886</v>
      </c>
    </row>
    <row r="1262" spans="1:23">
      <c r="A1262" s="17">
        <v>45383</v>
      </c>
      <c r="B1262">
        <v>2024</v>
      </c>
      <c r="C1262" s="16" t="s">
        <v>95</v>
      </c>
      <c r="D1262" s="16" t="s">
        <v>75</v>
      </c>
      <c r="E1262" s="16" t="s">
        <v>76</v>
      </c>
      <c r="F1262" s="16" t="s">
        <v>77</v>
      </c>
      <c r="G1262" s="16" t="s">
        <v>78</v>
      </c>
      <c r="H1262">
        <v>1097069.49</v>
      </c>
      <c r="I1262">
        <v>1124014.68</v>
      </c>
      <c r="J1262">
        <v>14822</v>
      </c>
      <c r="K1262">
        <v>15464</v>
      </c>
      <c r="L1262">
        <v>620619.25</v>
      </c>
      <c r="M1262">
        <v>20517.72</v>
      </c>
      <c r="N1262">
        <v>6581843.0700000003</v>
      </c>
      <c r="O1262">
        <v>100730</v>
      </c>
      <c r="P1262">
        <v>49</v>
      </c>
      <c r="Q1262">
        <v>251</v>
      </c>
      <c r="R1262" s="25">
        <f>Clean_Data[[#This Row],[Revenue_EUR]]/Clean_Data[[#This Row],[Units_Sold]]</f>
        <v>74.01629267305357</v>
      </c>
      <c r="S1262" s="19">
        <f>Clean_Data[[#This Row],[Gross_Profit_EUR]]/Clean_Data[[#This Row],[Revenue_EUR]]</f>
        <v>0.56570641664640586</v>
      </c>
      <c r="T1262" s="19">
        <f>Clean_Data[[#This Row],[Revenue_EUR]]/Clean_Data[[#This Row],[Revenue_Target_EUR]]</f>
        <v>0.97602772412189498</v>
      </c>
      <c r="U1262" s="19">
        <f>Clean_Data[[#This Row],[Revenue_EUR]]/Clean_Data[[#This Row],[Market_Revenue_EUR]]</f>
        <v>0.1666811983106124</v>
      </c>
      <c r="V1262" s="19">
        <f>Clean_Data[[#This Row],[Returns_Units]]/Clean_Data[[#This Row],[Units_Sold]]</f>
        <v>1.6934286870867628E-2</v>
      </c>
      <c r="W1262" s="21">
        <f>Clean_Data[[#This Row],[Revenue_EUR]]/Clean_Data[[#This Row],[Marketing_Spend_EUR]]</f>
        <v>53.469366479316413</v>
      </c>
    </row>
    <row r="1263" spans="1:23">
      <c r="A1263" s="17">
        <v>45383</v>
      </c>
      <c r="B1263">
        <v>2024</v>
      </c>
      <c r="C1263" s="16" t="s">
        <v>95</v>
      </c>
      <c r="D1263" s="16" t="s">
        <v>75</v>
      </c>
      <c r="E1263" s="16" t="s">
        <v>76</v>
      </c>
      <c r="F1263" s="16" t="s">
        <v>77</v>
      </c>
      <c r="G1263" s="16" t="s">
        <v>79</v>
      </c>
      <c r="H1263">
        <v>1051636.1200000001</v>
      </c>
      <c r="I1263">
        <v>1023408.92</v>
      </c>
      <c r="J1263">
        <v>5731</v>
      </c>
      <c r="K1263">
        <v>5593</v>
      </c>
      <c r="L1263">
        <v>690773.2</v>
      </c>
      <c r="M1263">
        <v>25025.9</v>
      </c>
      <c r="N1263">
        <v>5252502.79</v>
      </c>
      <c r="O1263">
        <v>30392</v>
      </c>
      <c r="P1263">
        <v>60</v>
      </c>
      <c r="Q1263">
        <v>78</v>
      </c>
      <c r="R1263" s="25">
        <f>Clean_Data[[#This Row],[Revenue_EUR]]/Clean_Data[[#This Row],[Units_Sold]]</f>
        <v>183.4995847147095</v>
      </c>
      <c r="S1263" s="19">
        <f>Clean_Data[[#This Row],[Gross_Profit_EUR]]/Clean_Data[[#This Row],[Revenue_EUR]]</f>
        <v>0.65685571925772179</v>
      </c>
      <c r="T1263" s="19">
        <f>Clean_Data[[#This Row],[Revenue_EUR]]/Clean_Data[[#This Row],[Revenue_Target_EUR]]</f>
        <v>1.0275815458008712</v>
      </c>
      <c r="U1263" s="19">
        <f>Clean_Data[[#This Row],[Revenue_EUR]]/Clean_Data[[#This Row],[Market_Revenue_EUR]]</f>
        <v>0.20021619445917516</v>
      </c>
      <c r="V1263" s="19">
        <f>Clean_Data[[#This Row],[Returns_Units]]/Clean_Data[[#This Row],[Units_Sold]]</f>
        <v>1.3610190193683477E-2</v>
      </c>
      <c r="W1263" s="21">
        <f>Clean_Data[[#This Row],[Revenue_EUR]]/Clean_Data[[#This Row],[Marketing_Spend_EUR]]</f>
        <v>42.021910101135227</v>
      </c>
    </row>
    <row r="1264" spans="1:23">
      <c r="A1264" s="17">
        <v>45383</v>
      </c>
      <c r="B1264">
        <v>2024</v>
      </c>
      <c r="C1264" s="16" t="s">
        <v>95</v>
      </c>
      <c r="D1264" s="16" t="s">
        <v>75</v>
      </c>
      <c r="E1264" s="16" t="s">
        <v>76</v>
      </c>
      <c r="F1264" s="16" t="s">
        <v>77</v>
      </c>
      <c r="G1264" s="16" t="s">
        <v>80</v>
      </c>
      <c r="H1264">
        <v>256591.12</v>
      </c>
      <c r="I1264">
        <v>237605.18</v>
      </c>
      <c r="J1264">
        <v>1783</v>
      </c>
      <c r="K1264">
        <v>1660</v>
      </c>
      <c r="L1264">
        <v>174305.89</v>
      </c>
      <c r="M1264">
        <v>15107.76</v>
      </c>
      <c r="N1264">
        <v>1700139.36</v>
      </c>
      <c r="O1264">
        <v>13171</v>
      </c>
      <c r="P1264">
        <v>14</v>
      </c>
      <c r="Q1264">
        <v>26</v>
      </c>
      <c r="R1264" s="25">
        <f>Clean_Data[[#This Row],[Revenue_EUR]]/Clean_Data[[#This Row],[Units_Sold]]</f>
        <v>143.90977005047671</v>
      </c>
      <c r="S1264" s="19">
        <f>Clean_Data[[#This Row],[Gross_Profit_EUR]]/Clean_Data[[#This Row],[Revenue_EUR]]</f>
        <v>0.67931380478014991</v>
      </c>
      <c r="T1264" s="19">
        <f>Clean_Data[[#This Row],[Revenue_EUR]]/Clean_Data[[#This Row],[Revenue_Target_EUR]]</f>
        <v>1.0799054128365384</v>
      </c>
      <c r="U1264" s="19">
        <f>Clean_Data[[#This Row],[Revenue_EUR]]/Clean_Data[[#This Row],[Market_Revenue_EUR]]</f>
        <v>0.15092358075869733</v>
      </c>
      <c r="V1264" s="19">
        <f>Clean_Data[[#This Row],[Returns_Units]]/Clean_Data[[#This Row],[Units_Sold]]</f>
        <v>1.4582164890633763E-2</v>
      </c>
      <c r="W1264" s="21">
        <f>Clean_Data[[#This Row],[Revenue_EUR]]/Clean_Data[[#This Row],[Marketing_Spend_EUR]]</f>
        <v>16.984061171212673</v>
      </c>
    </row>
    <row r="1265" spans="1:23">
      <c r="A1265" s="17">
        <v>45383</v>
      </c>
      <c r="B1265">
        <v>2024</v>
      </c>
      <c r="C1265" s="16" t="s">
        <v>95</v>
      </c>
      <c r="D1265" s="16" t="s">
        <v>75</v>
      </c>
      <c r="E1265" s="16" t="s">
        <v>76</v>
      </c>
      <c r="F1265" s="16" t="s">
        <v>77</v>
      </c>
      <c r="G1265" s="16" t="s">
        <v>81</v>
      </c>
      <c r="H1265">
        <v>440577.99</v>
      </c>
      <c r="I1265">
        <v>432232.46</v>
      </c>
      <c r="J1265">
        <v>3727</v>
      </c>
      <c r="K1265">
        <v>3650</v>
      </c>
      <c r="L1265">
        <v>278196.08</v>
      </c>
      <c r="M1265">
        <v>11933.23</v>
      </c>
      <c r="N1265">
        <v>2483958.62</v>
      </c>
      <c r="O1265">
        <v>23145</v>
      </c>
      <c r="P1265">
        <v>19</v>
      </c>
      <c r="Q1265">
        <v>42</v>
      </c>
      <c r="R1265" s="25">
        <f>Clean_Data[[#This Row],[Revenue_EUR]]/Clean_Data[[#This Row],[Units_Sold]]</f>
        <v>118.21250067078078</v>
      </c>
      <c r="S1265" s="19">
        <f>Clean_Data[[#This Row],[Gross_Profit_EUR]]/Clean_Data[[#This Row],[Revenue_EUR]]</f>
        <v>0.63143435739946974</v>
      </c>
      <c r="T1265" s="19">
        <f>Clean_Data[[#This Row],[Revenue_EUR]]/Clean_Data[[#This Row],[Revenue_Target_EUR]]</f>
        <v>1.0193079668287754</v>
      </c>
      <c r="U1265" s="19">
        <f>Clean_Data[[#This Row],[Revenue_EUR]]/Clean_Data[[#This Row],[Market_Revenue_EUR]]</f>
        <v>0.17736929530653775</v>
      </c>
      <c r="V1265" s="19">
        <f>Clean_Data[[#This Row],[Returns_Units]]/Clean_Data[[#This Row],[Units_Sold]]</f>
        <v>1.1269117252481888E-2</v>
      </c>
      <c r="W1265" s="21">
        <f>Clean_Data[[#This Row],[Revenue_EUR]]/Clean_Data[[#This Row],[Marketing_Spend_EUR]]</f>
        <v>36.920262996690752</v>
      </c>
    </row>
    <row r="1266" spans="1:23">
      <c r="A1266" s="17">
        <v>45383</v>
      </c>
      <c r="B1266">
        <v>2024</v>
      </c>
      <c r="C1266" s="16" t="s">
        <v>95</v>
      </c>
      <c r="D1266" s="16" t="s">
        <v>75</v>
      </c>
      <c r="E1266" s="16" t="s">
        <v>76</v>
      </c>
      <c r="F1266" s="16" t="s">
        <v>82</v>
      </c>
      <c r="G1266" s="16" t="s">
        <v>78</v>
      </c>
      <c r="H1266">
        <v>966657.96</v>
      </c>
      <c r="I1266">
        <v>951736.64</v>
      </c>
      <c r="J1266">
        <v>13060</v>
      </c>
      <c r="K1266">
        <v>13043</v>
      </c>
      <c r="L1266">
        <v>508613.9</v>
      </c>
      <c r="M1266">
        <v>16900.47</v>
      </c>
      <c r="N1266">
        <v>5740265.2999999998</v>
      </c>
      <c r="O1266">
        <v>80403</v>
      </c>
      <c r="P1266">
        <v>53</v>
      </c>
      <c r="Q1266">
        <v>258</v>
      </c>
      <c r="R1266" s="25">
        <f>Clean_Data[[#This Row],[Revenue_EUR]]/Clean_Data[[#This Row],[Units_Sold]]</f>
        <v>74.016689127105664</v>
      </c>
      <c r="S1266" s="19">
        <f>Clean_Data[[#This Row],[Gross_Profit_EUR]]/Clean_Data[[#This Row],[Revenue_EUR]]</f>
        <v>0.52615704938694141</v>
      </c>
      <c r="T1266" s="19">
        <f>Clean_Data[[#This Row],[Revenue_EUR]]/Clean_Data[[#This Row],[Revenue_Target_EUR]]</f>
        <v>1.0156779926009782</v>
      </c>
      <c r="U1266" s="19">
        <f>Clean_Data[[#This Row],[Revenue_EUR]]/Clean_Data[[#This Row],[Market_Revenue_EUR]]</f>
        <v>0.16839952676054884</v>
      </c>
      <c r="V1266" s="19">
        <f>Clean_Data[[#This Row],[Returns_Units]]/Clean_Data[[#This Row],[Units_Sold]]</f>
        <v>1.9754977029096479E-2</v>
      </c>
      <c r="W1266" s="21">
        <f>Clean_Data[[#This Row],[Revenue_EUR]]/Clean_Data[[#This Row],[Marketing_Spend_EUR]]</f>
        <v>57.197105169264518</v>
      </c>
    </row>
    <row r="1267" spans="1:23">
      <c r="A1267" s="17">
        <v>45383</v>
      </c>
      <c r="B1267">
        <v>2024</v>
      </c>
      <c r="C1267" s="16" t="s">
        <v>95</v>
      </c>
      <c r="D1267" s="16" t="s">
        <v>75</v>
      </c>
      <c r="E1267" s="16" t="s">
        <v>76</v>
      </c>
      <c r="F1267" s="16" t="s">
        <v>82</v>
      </c>
      <c r="G1267" s="16" t="s">
        <v>79</v>
      </c>
      <c r="H1267">
        <v>914368.55</v>
      </c>
      <c r="I1267">
        <v>884006.38</v>
      </c>
      <c r="J1267">
        <v>4983</v>
      </c>
      <c r="K1267">
        <v>4773</v>
      </c>
      <c r="L1267">
        <v>554217.28</v>
      </c>
      <c r="M1267">
        <v>21499.23</v>
      </c>
      <c r="N1267">
        <v>4668355.4800000004</v>
      </c>
      <c r="O1267">
        <v>28691</v>
      </c>
      <c r="P1267">
        <v>35</v>
      </c>
      <c r="Q1267">
        <v>63</v>
      </c>
      <c r="R1267" s="25">
        <f>Clean_Data[[#This Row],[Revenue_EUR]]/Clean_Data[[#This Row],[Units_Sold]]</f>
        <v>183.49760184627735</v>
      </c>
      <c r="S1267" s="19">
        <f>Clean_Data[[#This Row],[Gross_Profit_EUR]]/Clean_Data[[#This Row],[Revenue_EUR]]</f>
        <v>0.606120234559686</v>
      </c>
      <c r="T1267" s="19">
        <f>Clean_Data[[#This Row],[Revenue_EUR]]/Clean_Data[[#This Row],[Revenue_Target_EUR]]</f>
        <v>1.0343460982713724</v>
      </c>
      <c r="U1267" s="19">
        <f>Clean_Data[[#This Row],[Revenue_EUR]]/Clean_Data[[#This Row],[Market_Revenue_EUR]]</f>
        <v>0.19586523646652546</v>
      </c>
      <c r="V1267" s="19">
        <f>Clean_Data[[#This Row],[Returns_Units]]/Clean_Data[[#This Row],[Units_Sold]]</f>
        <v>1.2642986152919929E-2</v>
      </c>
      <c r="W1267" s="21">
        <f>Clean_Data[[#This Row],[Revenue_EUR]]/Clean_Data[[#This Row],[Marketing_Spend_EUR]]</f>
        <v>42.530292945375258</v>
      </c>
    </row>
    <row r="1268" spans="1:23">
      <c r="A1268" s="17">
        <v>45383</v>
      </c>
      <c r="B1268">
        <v>2024</v>
      </c>
      <c r="C1268" s="16" t="s">
        <v>95</v>
      </c>
      <c r="D1268" s="16" t="s">
        <v>75</v>
      </c>
      <c r="E1268" s="16" t="s">
        <v>76</v>
      </c>
      <c r="F1268" s="16" t="s">
        <v>82</v>
      </c>
      <c r="G1268" s="16" t="s">
        <v>80</v>
      </c>
      <c r="H1268">
        <v>219000.08</v>
      </c>
      <c r="I1268">
        <v>207279.7</v>
      </c>
      <c r="J1268">
        <v>1522</v>
      </c>
      <c r="K1268">
        <v>1463</v>
      </c>
      <c r="L1268">
        <v>141218.60999999999</v>
      </c>
      <c r="M1268">
        <v>12942.64</v>
      </c>
      <c r="N1268">
        <v>1488926.71</v>
      </c>
      <c r="O1268">
        <v>11424</v>
      </c>
      <c r="P1268">
        <v>11</v>
      </c>
      <c r="Q1268">
        <v>17</v>
      </c>
      <c r="R1268" s="25">
        <f>Clean_Data[[#This Row],[Revenue_EUR]]/Clean_Data[[#This Row],[Units_Sold]]</f>
        <v>143.88967148488828</v>
      </c>
      <c r="S1268" s="19">
        <f>Clean_Data[[#This Row],[Gross_Profit_EUR]]/Clean_Data[[#This Row],[Revenue_EUR]]</f>
        <v>0.64483360006078538</v>
      </c>
      <c r="T1268" s="19">
        <f>Clean_Data[[#This Row],[Revenue_EUR]]/Clean_Data[[#This Row],[Revenue_Target_EUR]]</f>
        <v>1.0565437908294926</v>
      </c>
      <c r="U1268" s="19">
        <f>Clean_Data[[#This Row],[Revenue_EUR]]/Clean_Data[[#This Row],[Market_Revenue_EUR]]</f>
        <v>0.14708586965976317</v>
      </c>
      <c r="V1268" s="19">
        <f>Clean_Data[[#This Row],[Returns_Units]]/Clean_Data[[#This Row],[Units_Sold]]</f>
        <v>1.1169513797634692E-2</v>
      </c>
      <c r="W1268" s="21">
        <f>Clean_Data[[#This Row],[Revenue_EUR]]/Clean_Data[[#This Row],[Marketing_Spend_EUR]]</f>
        <v>16.92081986364451</v>
      </c>
    </row>
    <row r="1269" spans="1:23">
      <c r="A1269" s="17">
        <v>45383</v>
      </c>
      <c r="B1269">
        <v>2024</v>
      </c>
      <c r="C1269" s="16" t="s">
        <v>95</v>
      </c>
      <c r="D1269" s="16" t="s">
        <v>75</v>
      </c>
      <c r="E1269" s="16" t="s">
        <v>76</v>
      </c>
      <c r="F1269" s="16" t="s">
        <v>82</v>
      </c>
      <c r="G1269" s="16" t="s">
        <v>81</v>
      </c>
      <c r="H1269">
        <v>385625.18</v>
      </c>
      <c r="I1269">
        <v>379615.06</v>
      </c>
      <c r="J1269">
        <v>3262</v>
      </c>
      <c r="K1269">
        <v>3189</v>
      </c>
      <c r="L1269">
        <v>225449.24</v>
      </c>
      <c r="M1269">
        <v>10978.95</v>
      </c>
      <c r="N1269">
        <v>2145088.66</v>
      </c>
      <c r="O1269">
        <v>19402</v>
      </c>
      <c r="P1269">
        <v>14</v>
      </c>
      <c r="Q1269">
        <v>54</v>
      </c>
      <c r="R1269" s="25">
        <f>Clean_Data[[#This Row],[Revenue_EUR]]/Clean_Data[[#This Row],[Units_Sold]]</f>
        <v>118.21740649908031</v>
      </c>
      <c r="S1269" s="19">
        <f>Clean_Data[[#This Row],[Gross_Profit_EUR]]/Clean_Data[[#This Row],[Revenue_EUR]]</f>
        <v>0.58463308853431195</v>
      </c>
      <c r="T1269" s="19">
        <f>Clean_Data[[#This Row],[Revenue_EUR]]/Clean_Data[[#This Row],[Revenue_Target_EUR]]</f>
        <v>1.0158321432242441</v>
      </c>
      <c r="U1269" s="19">
        <f>Clean_Data[[#This Row],[Revenue_EUR]]/Clean_Data[[#This Row],[Market_Revenue_EUR]]</f>
        <v>0.17977120815136843</v>
      </c>
      <c r="V1269" s="19">
        <f>Clean_Data[[#This Row],[Returns_Units]]/Clean_Data[[#This Row],[Units_Sold]]</f>
        <v>1.6554261189454321E-2</v>
      </c>
      <c r="W1269" s="21">
        <f>Clean_Data[[#This Row],[Revenue_EUR]]/Clean_Data[[#This Row],[Marketing_Spend_EUR]]</f>
        <v>35.124049203248028</v>
      </c>
    </row>
    <row r="1270" spans="1:23">
      <c r="A1270" s="17">
        <v>45383</v>
      </c>
      <c r="B1270">
        <v>2024</v>
      </c>
      <c r="C1270" s="16" t="s">
        <v>95</v>
      </c>
      <c r="D1270" s="16" t="s">
        <v>75</v>
      </c>
      <c r="E1270" s="16" t="s">
        <v>76</v>
      </c>
      <c r="F1270" s="16" t="s">
        <v>83</v>
      </c>
      <c r="G1270" s="16" t="s">
        <v>78</v>
      </c>
      <c r="H1270">
        <v>80347.72</v>
      </c>
      <c r="I1270">
        <v>81820.98</v>
      </c>
      <c r="J1270">
        <v>1086</v>
      </c>
      <c r="K1270">
        <v>1117</v>
      </c>
      <c r="L1270">
        <v>38560.019999999997</v>
      </c>
      <c r="M1270">
        <v>1320.05</v>
      </c>
      <c r="N1270">
        <v>712169.24</v>
      </c>
      <c r="O1270">
        <v>10252</v>
      </c>
      <c r="P1270">
        <v>3</v>
      </c>
      <c r="Q1270">
        <v>19</v>
      </c>
      <c r="R1270" s="25">
        <f>Clean_Data[[#This Row],[Revenue_EUR]]/Clean_Data[[#This Row],[Units_Sold]]</f>
        <v>73.985009208103136</v>
      </c>
      <c r="S1270" s="19">
        <f>Clean_Data[[#This Row],[Gross_Profit_EUR]]/Clean_Data[[#This Row],[Revenue_EUR]]</f>
        <v>0.47991430248425215</v>
      </c>
      <c r="T1270" s="19">
        <f>Clean_Data[[#This Row],[Revenue_EUR]]/Clean_Data[[#This Row],[Revenue_Target_EUR]]</f>
        <v>0.98199410469050852</v>
      </c>
      <c r="U1270" s="19">
        <f>Clean_Data[[#This Row],[Revenue_EUR]]/Clean_Data[[#This Row],[Market_Revenue_EUR]]</f>
        <v>0.1128211041521535</v>
      </c>
      <c r="V1270" s="19">
        <f>Clean_Data[[#This Row],[Returns_Units]]/Clean_Data[[#This Row],[Units_Sold]]</f>
        <v>1.7495395948434623E-2</v>
      </c>
      <c r="W1270" s="21">
        <f>Clean_Data[[#This Row],[Revenue_EUR]]/Clean_Data[[#This Row],[Marketing_Spend_EUR]]</f>
        <v>60.86717927351237</v>
      </c>
    </row>
    <row r="1271" spans="1:23">
      <c r="A1271" s="17">
        <v>45383</v>
      </c>
      <c r="B1271">
        <v>2024</v>
      </c>
      <c r="C1271" s="16" t="s">
        <v>95</v>
      </c>
      <c r="D1271" s="16" t="s">
        <v>75</v>
      </c>
      <c r="E1271" s="16" t="s">
        <v>76</v>
      </c>
      <c r="F1271" s="16" t="s">
        <v>83</v>
      </c>
      <c r="G1271" s="16" t="s">
        <v>79</v>
      </c>
      <c r="H1271">
        <v>84345.3</v>
      </c>
      <c r="I1271">
        <v>82194.12</v>
      </c>
      <c r="J1271">
        <v>460</v>
      </c>
      <c r="K1271">
        <v>445</v>
      </c>
      <c r="L1271">
        <v>46812.84</v>
      </c>
      <c r="M1271">
        <v>2227.31</v>
      </c>
      <c r="N1271">
        <v>602409.97</v>
      </c>
      <c r="O1271">
        <v>3696</v>
      </c>
      <c r="P1271">
        <v>3</v>
      </c>
      <c r="Q1271">
        <v>7</v>
      </c>
      <c r="R1271" s="25">
        <f>Clean_Data[[#This Row],[Revenue_EUR]]/Clean_Data[[#This Row],[Units_Sold]]</f>
        <v>183.35934782608697</v>
      </c>
      <c r="S1271" s="19">
        <f>Clean_Data[[#This Row],[Gross_Profit_EUR]]/Clean_Data[[#This Row],[Revenue_EUR]]</f>
        <v>0.55501420944616942</v>
      </c>
      <c r="T1271" s="19">
        <f>Clean_Data[[#This Row],[Revenue_EUR]]/Clean_Data[[#This Row],[Revenue_Target_EUR]]</f>
        <v>1.0261719451464413</v>
      </c>
      <c r="U1271" s="19">
        <f>Clean_Data[[#This Row],[Revenue_EUR]]/Clean_Data[[#This Row],[Market_Revenue_EUR]]</f>
        <v>0.14001312096478086</v>
      </c>
      <c r="V1271" s="19">
        <f>Clean_Data[[#This Row],[Returns_Units]]/Clean_Data[[#This Row],[Units_Sold]]</f>
        <v>1.5217391304347827E-2</v>
      </c>
      <c r="W1271" s="21">
        <f>Clean_Data[[#This Row],[Revenue_EUR]]/Clean_Data[[#This Row],[Marketing_Spend_EUR]]</f>
        <v>37.868684646501833</v>
      </c>
    </row>
    <row r="1272" spans="1:23">
      <c r="A1272" s="17">
        <v>45383</v>
      </c>
      <c r="B1272">
        <v>2024</v>
      </c>
      <c r="C1272" s="16" t="s">
        <v>95</v>
      </c>
      <c r="D1272" s="16" t="s">
        <v>75</v>
      </c>
      <c r="E1272" s="16" t="s">
        <v>76</v>
      </c>
      <c r="F1272" s="16" t="s">
        <v>83</v>
      </c>
      <c r="G1272" s="16" t="s">
        <v>80</v>
      </c>
      <c r="H1272">
        <v>20105.79</v>
      </c>
      <c r="I1272">
        <v>18519.55</v>
      </c>
      <c r="J1272">
        <v>140</v>
      </c>
      <c r="K1272">
        <v>129</v>
      </c>
      <c r="L1272">
        <v>11577.6</v>
      </c>
      <c r="M1272">
        <v>1102.99</v>
      </c>
      <c r="N1272">
        <v>189680.45</v>
      </c>
      <c r="O1272">
        <v>1361</v>
      </c>
      <c r="P1272">
        <v>1</v>
      </c>
      <c r="Q1272">
        <v>2</v>
      </c>
      <c r="R1272" s="25">
        <f>Clean_Data[[#This Row],[Revenue_EUR]]/Clean_Data[[#This Row],[Units_Sold]]</f>
        <v>143.61278571428571</v>
      </c>
      <c r="S1272" s="19">
        <f>Clean_Data[[#This Row],[Gross_Profit_EUR]]/Clean_Data[[#This Row],[Revenue_EUR]]</f>
        <v>0.57583412539372991</v>
      </c>
      <c r="T1272" s="19">
        <f>Clean_Data[[#This Row],[Revenue_EUR]]/Clean_Data[[#This Row],[Revenue_Target_EUR]]</f>
        <v>1.0856521891730631</v>
      </c>
      <c r="U1272" s="19">
        <f>Clean_Data[[#This Row],[Revenue_EUR]]/Clean_Data[[#This Row],[Market_Revenue_EUR]]</f>
        <v>0.10599821963728998</v>
      </c>
      <c r="V1272" s="19">
        <f>Clean_Data[[#This Row],[Returns_Units]]/Clean_Data[[#This Row],[Units_Sold]]</f>
        <v>1.4285714285714285E-2</v>
      </c>
      <c r="W1272" s="21">
        <f>Clean_Data[[#This Row],[Revenue_EUR]]/Clean_Data[[#This Row],[Marketing_Spend_EUR]]</f>
        <v>18.228442687603696</v>
      </c>
    </row>
    <row r="1273" spans="1:23">
      <c r="A1273" s="17">
        <v>45383</v>
      </c>
      <c r="B1273">
        <v>2024</v>
      </c>
      <c r="C1273" s="16" t="s">
        <v>95</v>
      </c>
      <c r="D1273" s="16" t="s">
        <v>75</v>
      </c>
      <c r="E1273" s="16" t="s">
        <v>76</v>
      </c>
      <c r="F1273" s="16" t="s">
        <v>83</v>
      </c>
      <c r="G1273" s="16" t="s">
        <v>81</v>
      </c>
      <c r="H1273">
        <v>34391.4</v>
      </c>
      <c r="I1273">
        <v>32650.57</v>
      </c>
      <c r="J1273">
        <v>291</v>
      </c>
      <c r="K1273">
        <v>280</v>
      </c>
      <c r="L1273">
        <v>18325.23</v>
      </c>
      <c r="M1273">
        <v>1055.3499999999999</v>
      </c>
      <c r="N1273">
        <v>282082.99</v>
      </c>
      <c r="O1273">
        <v>2568</v>
      </c>
      <c r="P1273">
        <v>2</v>
      </c>
      <c r="Q1273">
        <v>7</v>
      </c>
      <c r="R1273" s="25">
        <f>Clean_Data[[#This Row],[Revenue_EUR]]/Clean_Data[[#This Row],[Units_Sold]]</f>
        <v>118.18350515463918</v>
      </c>
      <c r="S1273" s="19">
        <f>Clean_Data[[#This Row],[Gross_Profit_EUR]]/Clean_Data[[#This Row],[Revenue_EUR]]</f>
        <v>0.53284338526492081</v>
      </c>
      <c r="T1273" s="19">
        <f>Clean_Data[[#This Row],[Revenue_EUR]]/Clean_Data[[#This Row],[Revenue_Target_EUR]]</f>
        <v>1.0533169865028391</v>
      </c>
      <c r="U1273" s="19">
        <f>Clean_Data[[#This Row],[Revenue_EUR]]/Clean_Data[[#This Row],[Market_Revenue_EUR]]</f>
        <v>0.12191943938200599</v>
      </c>
      <c r="V1273" s="19">
        <f>Clean_Data[[#This Row],[Returns_Units]]/Clean_Data[[#This Row],[Units_Sold]]</f>
        <v>2.4054982817869417E-2</v>
      </c>
      <c r="W1273" s="21">
        <f>Clean_Data[[#This Row],[Revenue_EUR]]/Clean_Data[[#This Row],[Marketing_Spend_EUR]]</f>
        <v>32.587672336191787</v>
      </c>
    </row>
    <row r="1274" spans="1:23">
      <c r="A1274" s="17">
        <v>45383</v>
      </c>
      <c r="B1274">
        <v>2024</v>
      </c>
      <c r="C1274" s="16" t="s">
        <v>95</v>
      </c>
      <c r="D1274" s="16" t="s">
        <v>84</v>
      </c>
      <c r="E1274" s="16" t="s">
        <v>85</v>
      </c>
      <c r="F1274" s="16" t="s">
        <v>77</v>
      </c>
      <c r="G1274" s="16" t="s">
        <v>78</v>
      </c>
      <c r="H1274">
        <v>601052.49</v>
      </c>
      <c r="I1274">
        <v>646331.51</v>
      </c>
      <c r="J1274">
        <v>8121</v>
      </c>
      <c r="K1274">
        <v>8647</v>
      </c>
      <c r="L1274">
        <v>337694.88</v>
      </c>
      <c r="M1274">
        <v>11795.76</v>
      </c>
      <c r="N1274">
        <v>4766086.82</v>
      </c>
      <c r="O1274">
        <v>68786</v>
      </c>
      <c r="P1274">
        <v>25</v>
      </c>
      <c r="Q1274">
        <v>96</v>
      </c>
      <c r="R1274" s="25">
        <f>Clean_Data[[#This Row],[Revenue_EUR]]/Clean_Data[[#This Row],[Units_Sold]]</f>
        <v>74.012127816771326</v>
      </c>
      <c r="S1274" s="19">
        <f>Clean_Data[[#This Row],[Gross_Profit_EUR]]/Clean_Data[[#This Row],[Revenue_EUR]]</f>
        <v>0.56183924968017351</v>
      </c>
      <c r="T1274" s="19">
        <f>Clean_Data[[#This Row],[Revenue_EUR]]/Clean_Data[[#This Row],[Revenue_Target_EUR]]</f>
        <v>0.92994458834290783</v>
      </c>
      <c r="U1274" s="19">
        <f>Clean_Data[[#This Row],[Revenue_EUR]]/Clean_Data[[#This Row],[Market_Revenue_EUR]]</f>
        <v>0.12611026880118814</v>
      </c>
      <c r="V1274" s="19">
        <f>Clean_Data[[#This Row],[Returns_Units]]/Clean_Data[[#This Row],[Units_Sold]]</f>
        <v>1.1821204285186553E-2</v>
      </c>
      <c r="W1274" s="21">
        <f>Clean_Data[[#This Row],[Revenue_EUR]]/Clean_Data[[#This Row],[Marketing_Spend_EUR]]</f>
        <v>50.954960935115665</v>
      </c>
    </row>
    <row r="1275" spans="1:23">
      <c r="A1275" s="17">
        <v>45383</v>
      </c>
      <c r="B1275">
        <v>2024</v>
      </c>
      <c r="C1275" s="16" t="s">
        <v>95</v>
      </c>
      <c r="D1275" s="16" t="s">
        <v>84</v>
      </c>
      <c r="E1275" s="16" t="s">
        <v>85</v>
      </c>
      <c r="F1275" s="16" t="s">
        <v>77</v>
      </c>
      <c r="G1275" s="16" t="s">
        <v>79</v>
      </c>
      <c r="H1275">
        <v>587935.41</v>
      </c>
      <c r="I1275">
        <v>590426.76</v>
      </c>
      <c r="J1275">
        <v>3204</v>
      </c>
      <c r="K1275">
        <v>3208</v>
      </c>
      <c r="L1275">
        <v>390730.36</v>
      </c>
      <c r="M1275">
        <v>16008.59</v>
      </c>
      <c r="N1275">
        <v>3916640.97</v>
      </c>
      <c r="O1275">
        <v>23813</v>
      </c>
      <c r="P1275">
        <v>33</v>
      </c>
      <c r="Q1275">
        <v>47</v>
      </c>
      <c r="R1275" s="25">
        <f>Clean_Data[[#This Row],[Revenue_EUR]]/Clean_Data[[#This Row],[Units_Sold]]</f>
        <v>183.50044007490638</v>
      </c>
      <c r="S1275" s="19">
        <f>Clean_Data[[#This Row],[Gross_Profit_EUR]]/Clean_Data[[#This Row],[Revenue_EUR]]</f>
        <v>0.66458041709037385</v>
      </c>
      <c r="T1275" s="19">
        <f>Clean_Data[[#This Row],[Revenue_EUR]]/Clean_Data[[#This Row],[Revenue_Target_EUR]]</f>
        <v>0.99578042499293229</v>
      </c>
      <c r="U1275" s="19">
        <f>Clean_Data[[#This Row],[Revenue_EUR]]/Clean_Data[[#This Row],[Market_Revenue_EUR]]</f>
        <v>0.15011215337411946</v>
      </c>
      <c r="V1275" s="19">
        <f>Clean_Data[[#This Row],[Returns_Units]]/Clean_Data[[#This Row],[Units_Sold]]</f>
        <v>1.4669163545568039E-2</v>
      </c>
      <c r="W1275" s="21">
        <f>Clean_Data[[#This Row],[Revenue_EUR]]/Clean_Data[[#This Row],[Marketing_Spend_EUR]]</f>
        <v>36.726245721828093</v>
      </c>
    </row>
    <row r="1276" spans="1:23">
      <c r="A1276" s="17">
        <v>45383</v>
      </c>
      <c r="B1276">
        <v>2024</v>
      </c>
      <c r="C1276" s="16" t="s">
        <v>95</v>
      </c>
      <c r="D1276" s="16" t="s">
        <v>84</v>
      </c>
      <c r="E1276" s="16" t="s">
        <v>85</v>
      </c>
      <c r="F1276" s="16" t="s">
        <v>77</v>
      </c>
      <c r="G1276" s="16" t="s">
        <v>80</v>
      </c>
      <c r="H1276">
        <v>140245.4</v>
      </c>
      <c r="I1276">
        <v>140759.51999999999</v>
      </c>
      <c r="J1276">
        <v>974</v>
      </c>
      <c r="K1276">
        <v>969</v>
      </c>
      <c r="L1276">
        <v>95700.26</v>
      </c>
      <c r="M1276">
        <v>8369.6</v>
      </c>
      <c r="N1276">
        <v>1246904.4099999999</v>
      </c>
      <c r="O1276">
        <v>9045</v>
      </c>
      <c r="P1276">
        <v>7</v>
      </c>
      <c r="Q1276">
        <v>10</v>
      </c>
      <c r="R1276" s="25">
        <f>Clean_Data[[#This Row],[Revenue_EUR]]/Clean_Data[[#This Row],[Units_Sold]]</f>
        <v>143.98911704312115</v>
      </c>
      <c r="S1276" s="19">
        <f>Clean_Data[[#This Row],[Gross_Profit_EUR]]/Clean_Data[[#This Row],[Revenue_EUR]]</f>
        <v>0.68237717600719883</v>
      </c>
      <c r="T1276" s="19">
        <f>Clean_Data[[#This Row],[Revenue_EUR]]/Clean_Data[[#This Row],[Revenue_Target_EUR]]</f>
        <v>0.99634752946017435</v>
      </c>
      <c r="U1276" s="19">
        <f>Clean_Data[[#This Row],[Revenue_EUR]]/Clean_Data[[#This Row],[Market_Revenue_EUR]]</f>
        <v>0.11247486084358303</v>
      </c>
      <c r="V1276" s="19">
        <f>Clean_Data[[#This Row],[Returns_Units]]/Clean_Data[[#This Row],[Units_Sold]]</f>
        <v>1.0266940451745379E-2</v>
      </c>
      <c r="W1276" s="21">
        <f>Clean_Data[[#This Row],[Revenue_EUR]]/Clean_Data[[#This Row],[Marketing_Spend_EUR]]</f>
        <v>16.756523609252532</v>
      </c>
    </row>
    <row r="1277" spans="1:23">
      <c r="A1277" s="17">
        <v>45383</v>
      </c>
      <c r="B1277">
        <v>2024</v>
      </c>
      <c r="C1277" s="16" t="s">
        <v>95</v>
      </c>
      <c r="D1277" s="16" t="s">
        <v>84</v>
      </c>
      <c r="E1277" s="16" t="s">
        <v>85</v>
      </c>
      <c r="F1277" s="16" t="s">
        <v>77</v>
      </c>
      <c r="G1277" s="16" t="s">
        <v>81</v>
      </c>
      <c r="H1277">
        <v>246035.52</v>
      </c>
      <c r="I1277">
        <v>248972</v>
      </c>
      <c r="J1277">
        <v>2081</v>
      </c>
      <c r="K1277">
        <v>2071</v>
      </c>
      <c r="L1277">
        <v>153534.35999999999</v>
      </c>
      <c r="M1277">
        <v>7115.37</v>
      </c>
      <c r="N1277">
        <v>1872460.02</v>
      </c>
      <c r="O1277">
        <v>16902</v>
      </c>
      <c r="P1277">
        <v>10</v>
      </c>
      <c r="Q1277">
        <v>34</v>
      </c>
      <c r="R1277" s="25">
        <f>Clean_Data[[#This Row],[Revenue_EUR]]/Clean_Data[[#This Row],[Units_Sold]]</f>
        <v>118.2294666025949</v>
      </c>
      <c r="S1277" s="19">
        <f>Clean_Data[[#This Row],[Gross_Profit_EUR]]/Clean_Data[[#This Row],[Revenue_EUR]]</f>
        <v>0.62403331031226705</v>
      </c>
      <c r="T1277" s="19">
        <f>Clean_Data[[#This Row],[Revenue_EUR]]/Clean_Data[[#This Row],[Revenue_Target_EUR]]</f>
        <v>0.98820558135051328</v>
      </c>
      <c r="U1277" s="19">
        <f>Clean_Data[[#This Row],[Revenue_EUR]]/Clean_Data[[#This Row],[Market_Revenue_EUR]]</f>
        <v>0.13139694165539512</v>
      </c>
      <c r="V1277" s="19">
        <f>Clean_Data[[#This Row],[Returns_Units]]/Clean_Data[[#This Row],[Units_Sold]]</f>
        <v>1.6338298894762134E-2</v>
      </c>
      <c r="W1277" s="21">
        <f>Clean_Data[[#This Row],[Revenue_EUR]]/Clean_Data[[#This Row],[Marketing_Spend_EUR]]</f>
        <v>34.578035998127994</v>
      </c>
    </row>
    <row r="1278" spans="1:23">
      <c r="A1278" s="17">
        <v>45383</v>
      </c>
      <c r="B1278">
        <v>2024</v>
      </c>
      <c r="C1278" s="16" t="s">
        <v>95</v>
      </c>
      <c r="D1278" s="16" t="s">
        <v>84</v>
      </c>
      <c r="E1278" s="16" t="s">
        <v>85</v>
      </c>
      <c r="F1278" s="16" t="s">
        <v>82</v>
      </c>
      <c r="G1278" s="16" t="s">
        <v>78</v>
      </c>
      <c r="H1278">
        <v>522181.41</v>
      </c>
      <c r="I1278">
        <v>554491.62</v>
      </c>
      <c r="J1278">
        <v>7055</v>
      </c>
      <c r="K1278">
        <v>7347</v>
      </c>
      <c r="L1278">
        <v>275704.56</v>
      </c>
      <c r="M1278">
        <v>9936.5499999999993</v>
      </c>
      <c r="N1278">
        <v>4538656.3499999996</v>
      </c>
      <c r="O1278">
        <v>62692</v>
      </c>
      <c r="P1278">
        <v>21</v>
      </c>
      <c r="Q1278">
        <v>151</v>
      </c>
      <c r="R1278" s="25">
        <f>Clean_Data[[#This Row],[Revenue_EUR]]/Clean_Data[[#This Row],[Units_Sold]]</f>
        <v>74.015791637136772</v>
      </c>
      <c r="S1278" s="19">
        <f>Clean_Data[[#This Row],[Gross_Profit_EUR]]/Clean_Data[[#This Row],[Revenue_EUR]]</f>
        <v>0.52798616480812677</v>
      </c>
      <c r="T1278" s="19">
        <f>Clean_Data[[#This Row],[Revenue_EUR]]/Clean_Data[[#This Row],[Revenue_Target_EUR]]</f>
        <v>0.94173003011298884</v>
      </c>
      <c r="U1278" s="19">
        <f>Clean_Data[[#This Row],[Revenue_EUR]]/Clean_Data[[#This Row],[Market_Revenue_EUR]]</f>
        <v>0.11505198228986868</v>
      </c>
      <c r="V1278" s="19">
        <f>Clean_Data[[#This Row],[Returns_Units]]/Clean_Data[[#This Row],[Units_Sold]]</f>
        <v>2.140326009922041E-2</v>
      </c>
      <c r="W1278" s="21">
        <f>Clean_Data[[#This Row],[Revenue_EUR]]/Clean_Data[[#This Row],[Marketing_Spend_EUR]]</f>
        <v>52.551580780049413</v>
      </c>
    </row>
    <row r="1279" spans="1:23">
      <c r="A1279" s="17">
        <v>45383</v>
      </c>
      <c r="B1279">
        <v>2024</v>
      </c>
      <c r="C1279" s="16" t="s">
        <v>95</v>
      </c>
      <c r="D1279" s="16" t="s">
        <v>84</v>
      </c>
      <c r="E1279" s="16" t="s">
        <v>85</v>
      </c>
      <c r="F1279" s="16" t="s">
        <v>82</v>
      </c>
      <c r="G1279" s="16" t="s">
        <v>79</v>
      </c>
      <c r="H1279">
        <v>572285.19999999995</v>
      </c>
      <c r="I1279">
        <v>591832.74</v>
      </c>
      <c r="J1279">
        <v>3119</v>
      </c>
      <c r="K1279">
        <v>3189</v>
      </c>
      <c r="L1279">
        <v>352658.59</v>
      </c>
      <c r="M1279">
        <v>13647.24</v>
      </c>
      <c r="N1279">
        <v>3841108.97</v>
      </c>
      <c r="O1279">
        <v>23402</v>
      </c>
      <c r="P1279">
        <v>31</v>
      </c>
      <c r="Q1279">
        <v>38</v>
      </c>
      <c r="R1279" s="25">
        <f>Clean_Data[[#This Row],[Revenue_EUR]]/Clean_Data[[#This Row],[Units_Sold]]</f>
        <v>183.48355242064764</v>
      </c>
      <c r="S1279" s="19">
        <f>Clean_Data[[#This Row],[Gross_Profit_EUR]]/Clean_Data[[#This Row],[Revenue_EUR]]</f>
        <v>0.61622874398988481</v>
      </c>
      <c r="T1279" s="19">
        <f>Clean_Data[[#This Row],[Revenue_EUR]]/Clean_Data[[#This Row],[Revenue_Target_EUR]]</f>
        <v>0.9669711749978549</v>
      </c>
      <c r="U1279" s="19">
        <f>Clean_Data[[#This Row],[Revenue_EUR]]/Clean_Data[[#This Row],[Market_Revenue_EUR]]</f>
        <v>0.14898957683046413</v>
      </c>
      <c r="V1279" s="19">
        <f>Clean_Data[[#This Row],[Returns_Units]]/Clean_Data[[#This Row],[Units_Sold]]</f>
        <v>1.2183392112856685E-2</v>
      </c>
      <c r="W1279" s="21">
        <f>Clean_Data[[#This Row],[Revenue_EUR]]/Clean_Data[[#This Row],[Marketing_Spend_EUR]]</f>
        <v>41.934134667522514</v>
      </c>
    </row>
    <row r="1280" spans="1:23">
      <c r="A1280" s="17">
        <v>45383</v>
      </c>
      <c r="B1280">
        <v>2024</v>
      </c>
      <c r="C1280" s="16" t="s">
        <v>95</v>
      </c>
      <c r="D1280" s="16" t="s">
        <v>84</v>
      </c>
      <c r="E1280" s="16" t="s">
        <v>85</v>
      </c>
      <c r="F1280" s="16" t="s">
        <v>82</v>
      </c>
      <c r="G1280" s="16" t="s">
        <v>80</v>
      </c>
      <c r="H1280">
        <v>129024.5</v>
      </c>
      <c r="I1280">
        <v>131835.68</v>
      </c>
      <c r="J1280">
        <v>897</v>
      </c>
      <c r="K1280">
        <v>912</v>
      </c>
      <c r="L1280">
        <v>83209.14</v>
      </c>
      <c r="M1280">
        <v>7024.97</v>
      </c>
      <c r="N1280">
        <v>1215985.04</v>
      </c>
      <c r="O1280">
        <v>9180</v>
      </c>
      <c r="P1280">
        <v>6</v>
      </c>
      <c r="Q1280">
        <v>17</v>
      </c>
      <c r="R1280" s="25">
        <f>Clean_Data[[#This Row],[Revenue_EUR]]/Clean_Data[[#This Row],[Units_Sold]]</f>
        <v>143.84002229654405</v>
      </c>
      <c r="S1280" s="19">
        <f>Clean_Data[[#This Row],[Gross_Profit_EUR]]/Clean_Data[[#This Row],[Revenue_EUR]]</f>
        <v>0.64490961019031268</v>
      </c>
      <c r="T1280" s="19">
        <f>Clean_Data[[#This Row],[Revenue_EUR]]/Clean_Data[[#This Row],[Revenue_Target_EUR]]</f>
        <v>0.97867663746263533</v>
      </c>
      <c r="U1280" s="19">
        <f>Clean_Data[[#This Row],[Revenue_EUR]]/Clean_Data[[#This Row],[Market_Revenue_EUR]]</f>
        <v>0.10610697973718493</v>
      </c>
      <c r="V1280" s="19">
        <f>Clean_Data[[#This Row],[Returns_Units]]/Clean_Data[[#This Row],[Units_Sold]]</f>
        <v>1.89520624303233E-2</v>
      </c>
      <c r="W1280" s="21">
        <f>Clean_Data[[#This Row],[Revenue_EUR]]/Clean_Data[[#This Row],[Marketing_Spend_EUR]]</f>
        <v>18.366555302015524</v>
      </c>
    </row>
    <row r="1281" spans="1:23">
      <c r="A1281" s="17">
        <v>45383</v>
      </c>
      <c r="B1281">
        <v>2024</v>
      </c>
      <c r="C1281" s="16" t="s">
        <v>95</v>
      </c>
      <c r="D1281" s="16" t="s">
        <v>84</v>
      </c>
      <c r="E1281" s="16" t="s">
        <v>85</v>
      </c>
      <c r="F1281" s="16" t="s">
        <v>82</v>
      </c>
      <c r="G1281" s="16" t="s">
        <v>81</v>
      </c>
      <c r="H1281">
        <v>231109.12</v>
      </c>
      <c r="I1281">
        <v>232182.81</v>
      </c>
      <c r="J1281">
        <v>1955</v>
      </c>
      <c r="K1281">
        <v>1933</v>
      </c>
      <c r="L1281">
        <v>135737.73000000001</v>
      </c>
      <c r="M1281">
        <v>7591.91</v>
      </c>
      <c r="N1281">
        <v>1815135.06</v>
      </c>
      <c r="O1281">
        <v>16134</v>
      </c>
      <c r="P1281">
        <v>12</v>
      </c>
      <c r="Q1281">
        <v>21</v>
      </c>
      <c r="R1281" s="25">
        <f>Clean_Data[[#This Row],[Revenue_EUR]]/Clean_Data[[#This Row],[Units_Sold]]</f>
        <v>118.21438363171356</v>
      </c>
      <c r="S1281" s="19">
        <f>Clean_Data[[#This Row],[Gross_Profit_EUR]]/Clean_Data[[#This Row],[Revenue_EUR]]</f>
        <v>0.58733177643530476</v>
      </c>
      <c r="T1281" s="19">
        <f>Clean_Data[[#This Row],[Revenue_EUR]]/Clean_Data[[#This Row],[Revenue_Target_EUR]]</f>
        <v>0.99537566971473901</v>
      </c>
      <c r="U1281" s="19">
        <f>Clean_Data[[#This Row],[Revenue_EUR]]/Clean_Data[[#This Row],[Market_Revenue_EUR]]</f>
        <v>0.12732337394221233</v>
      </c>
      <c r="V1281" s="19">
        <f>Clean_Data[[#This Row],[Returns_Units]]/Clean_Data[[#This Row],[Units_Sold]]</f>
        <v>1.0741687979539642E-2</v>
      </c>
      <c r="W1281" s="21">
        <f>Clean_Data[[#This Row],[Revenue_EUR]]/Clean_Data[[#This Row],[Marketing_Spend_EUR]]</f>
        <v>30.441498911341153</v>
      </c>
    </row>
    <row r="1282" spans="1:23">
      <c r="A1282" s="17">
        <v>45383</v>
      </c>
      <c r="B1282">
        <v>2024</v>
      </c>
      <c r="C1282" s="16" t="s">
        <v>95</v>
      </c>
      <c r="D1282" s="16" t="s">
        <v>84</v>
      </c>
      <c r="E1282" s="16" t="s">
        <v>85</v>
      </c>
      <c r="F1282" s="16" t="s">
        <v>83</v>
      </c>
      <c r="G1282" s="16" t="s">
        <v>78</v>
      </c>
      <c r="H1282">
        <v>48318.23</v>
      </c>
      <c r="I1282">
        <v>51063.35</v>
      </c>
      <c r="J1282">
        <v>653</v>
      </c>
      <c r="K1282">
        <v>704</v>
      </c>
      <c r="L1282">
        <v>22838.1</v>
      </c>
      <c r="M1282">
        <v>920.33</v>
      </c>
      <c r="N1282">
        <v>567860.56000000006</v>
      </c>
      <c r="O1282">
        <v>8247</v>
      </c>
      <c r="P1282">
        <v>2</v>
      </c>
      <c r="Q1282">
        <v>11</v>
      </c>
      <c r="R1282" s="25">
        <f>Clean_Data[[#This Row],[Revenue_EUR]]/Clean_Data[[#This Row],[Units_Sold]]</f>
        <v>73.994226646248094</v>
      </c>
      <c r="S1282" s="19">
        <f>Clean_Data[[#This Row],[Gross_Profit_EUR]]/Clean_Data[[#This Row],[Revenue_EUR]]</f>
        <v>0.47266011192876883</v>
      </c>
      <c r="T1282" s="19">
        <f>Clean_Data[[#This Row],[Revenue_EUR]]/Clean_Data[[#This Row],[Revenue_Target_EUR]]</f>
        <v>0.94624089488840835</v>
      </c>
      <c r="U1282" s="19">
        <f>Clean_Data[[#This Row],[Revenue_EUR]]/Clean_Data[[#This Row],[Market_Revenue_EUR]]</f>
        <v>8.508819489066119E-2</v>
      </c>
      <c r="V1282" s="19">
        <f>Clean_Data[[#This Row],[Returns_Units]]/Clean_Data[[#This Row],[Units_Sold]]</f>
        <v>1.6845329249617153E-2</v>
      </c>
      <c r="W1282" s="21">
        <f>Clean_Data[[#This Row],[Revenue_EUR]]/Clean_Data[[#This Row],[Marketing_Spend_EUR]]</f>
        <v>52.500983342931342</v>
      </c>
    </row>
    <row r="1283" spans="1:23">
      <c r="A1283" s="17">
        <v>45383</v>
      </c>
      <c r="B1283">
        <v>2024</v>
      </c>
      <c r="C1283" s="16" t="s">
        <v>95</v>
      </c>
      <c r="D1283" s="16" t="s">
        <v>84</v>
      </c>
      <c r="E1283" s="16" t="s">
        <v>85</v>
      </c>
      <c r="F1283" s="16" t="s">
        <v>83</v>
      </c>
      <c r="G1283" s="16" t="s">
        <v>79</v>
      </c>
      <c r="H1283">
        <v>47687.58</v>
      </c>
      <c r="I1283">
        <v>47452.37</v>
      </c>
      <c r="J1283">
        <v>260</v>
      </c>
      <c r="K1283">
        <v>258</v>
      </c>
      <c r="L1283">
        <v>26234.27</v>
      </c>
      <c r="M1283">
        <v>1150.58</v>
      </c>
      <c r="N1283">
        <v>482724.57</v>
      </c>
      <c r="O1283">
        <v>2974</v>
      </c>
      <c r="P1283">
        <v>2</v>
      </c>
      <c r="Q1283">
        <v>9</v>
      </c>
      <c r="R1283" s="25">
        <f>Clean_Data[[#This Row],[Revenue_EUR]]/Clean_Data[[#This Row],[Units_Sold]]</f>
        <v>183.41376923076925</v>
      </c>
      <c r="S1283" s="19">
        <f>Clean_Data[[#This Row],[Gross_Profit_EUR]]/Clean_Data[[#This Row],[Revenue_EUR]]</f>
        <v>0.55012793687580708</v>
      </c>
      <c r="T1283" s="19">
        <f>Clean_Data[[#This Row],[Revenue_EUR]]/Clean_Data[[#This Row],[Revenue_Target_EUR]]</f>
        <v>1.0049567597993525</v>
      </c>
      <c r="U1283" s="19">
        <f>Clean_Data[[#This Row],[Revenue_EUR]]/Clean_Data[[#This Row],[Market_Revenue_EUR]]</f>
        <v>9.8788383611797509E-2</v>
      </c>
      <c r="V1283" s="19">
        <f>Clean_Data[[#This Row],[Returns_Units]]/Clean_Data[[#This Row],[Units_Sold]]</f>
        <v>3.4615384615384617E-2</v>
      </c>
      <c r="W1283" s="21">
        <f>Clean_Data[[#This Row],[Revenue_EUR]]/Clean_Data[[#This Row],[Marketing_Spend_EUR]]</f>
        <v>41.446557388447573</v>
      </c>
    </row>
    <row r="1284" spans="1:23">
      <c r="A1284" s="17">
        <v>45383</v>
      </c>
      <c r="B1284">
        <v>2024</v>
      </c>
      <c r="C1284" s="16" t="s">
        <v>95</v>
      </c>
      <c r="D1284" s="16" t="s">
        <v>84</v>
      </c>
      <c r="E1284" s="16" t="s">
        <v>85</v>
      </c>
      <c r="F1284" s="16" t="s">
        <v>83</v>
      </c>
      <c r="G1284" s="16" t="s">
        <v>80</v>
      </c>
      <c r="H1284">
        <v>12274.85</v>
      </c>
      <c r="I1284">
        <v>12658.25</v>
      </c>
      <c r="J1284">
        <v>85</v>
      </c>
      <c r="K1284">
        <v>89</v>
      </c>
      <c r="L1284">
        <v>7216.69</v>
      </c>
      <c r="M1284">
        <v>673.37</v>
      </c>
      <c r="N1284">
        <v>154376.59</v>
      </c>
      <c r="O1284">
        <v>1136</v>
      </c>
      <c r="P1284">
        <v>1</v>
      </c>
      <c r="Q1284">
        <v>1</v>
      </c>
      <c r="R1284" s="25">
        <f>Clean_Data[[#This Row],[Revenue_EUR]]/Clean_Data[[#This Row],[Units_Sold]]</f>
        <v>144.41</v>
      </c>
      <c r="S1284" s="19">
        <f>Clean_Data[[#This Row],[Gross_Profit_EUR]]/Clean_Data[[#This Row],[Revenue_EUR]]</f>
        <v>0.5879249033593078</v>
      </c>
      <c r="T1284" s="19">
        <f>Clean_Data[[#This Row],[Revenue_EUR]]/Clean_Data[[#This Row],[Revenue_Target_EUR]]</f>
        <v>0.96971145300495731</v>
      </c>
      <c r="U1284" s="19">
        <f>Clean_Data[[#This Row],[Revenue_EUR]]/Clean_Data[[#This Row],[Market_Revenue_EUR]]</f>
        <v>7.9512379435249872E-2</v>
      </c>
      <c r="V1284" s="19">
        <f>Clean_Data[[#This Row],[Returns_Units]]/Clean_Data[[#This Row],[Units_Sold]]</f>
        <v>1.1764705882352941E-2</v>
      </c>
      <c r="W1284" s="21">
        <f>Clean_Data[[#This Row],[Revenue_EUR]]/Clean_Data[[#This Row],[Marketing_Spend_EUR]]</f>
        <v>18.228982580156526</v>
      </c>
    </row>
    <row r="1285" spans="1:23">
      <c r="A1285" s="17">
        <v>45383</v>
      </c>
      <c r="B1285">
        <v>2024</v>
      </c>
      <c r="C1285" s="16" t="s">
        <v>95</v>
      </c>
      <c r="D1285" s="16" t="s">
        <v>84</v>
      </c>
      <c r="E1285" s="16" t="s">
        <v>85</v>
      </c>
      <c r="F1285" s="16" t="s">
        <v>83</v>
      </c>
      <c r="G1285" s="16" t="s">
        <v>81</v>
      </c>
      <c r="H1285">
        <v>19520.240000000002</v>
      </c>
      <c r="I1285">
        <v>20425.07</v>
      </c>
      <c r="J1285">
        <v>165</v>
      </c>
      <c r="K1285">
        <v>174</v>
      </c>
      <c r="L1285">
        <v>10437.67</v>
      </c>
      <c r="M1285">
        <v>540.04999999999995</v>
      </c>
      <c r="N1285">
        <v>212522.7</v>
      </c>
      <c r="O1285">
        <v>1951</v>
      </c>
      <c r="P1285">
        <v>1</v>
      </c>
      <c r="Q1285">
        <v>5</v>
      </c>
      <c r="R1285" s="25">
        <f>Clean_Data[[#This Row],[Revenue_EUR]]/Clean_Data[[#This Row],[Units_Sold]]</f>
        <v>118.30448484848486</v>
      </c>
      <c r="S1285" s="19">
        <f>Clean_Data[[#This Row],[Gross_Profit_EUR]]/Clean_Data[[#This Row],[Revenue_EUR]]</f>
        <v>0.53471012651483785</v>
      </c>
      <c r="T1285" s="19">
        <f>Clean_Data[[#This Row],[Revenue_EUR]]/Clean_Data[[#This Row],[Revenue_Target_EUR]]</f>
        <v>0.95570002942462384</v>
      </c>
      <c r="U1285" s="19">
        <f>Clean_Data[[#This Row],[Revenue_EUR]]/Clean_Data[[#This Row],[Market_Revenue_EUR]]</f>
        <v>9.1850141184918133E-2</v>
      </c>
      <c r="V1285" s="19">
        <f>Clean_Data[[#This Row],[Returns_Units]]/Clean_Data[[#This Row],[Units_Sold]]</f>
        <v>3.0303030303030304E-2</v>
      </c>
      <c r="W1285" s="21">
        <f>Clean_Data[[#This Row],[Revenue_EUR]]/Clean_Data[[#This Row],[Marketing_Spend_EUR]]</f>
        <v>36.145245810573101</v>
      </c>
    </row>
    <row r="1286" spans="1:23">
      <c r="A1286" s="17">
        <v>45383</v>
      </c>
      <c r="B1286">
        <v>2024</v>
      </c>
      <c r="C1286" s="16" t="s">
        <v>95</v>
      </c>
      <c r="D1286" s="16" t="s">
        <v>86</v>
      </c>
      <c r="E1286" s="16" t="s">
        <v>87</v>
      </c>
      <c r="F1286" s="16" t="s">
        <v>77</v>
      </c>
      <c r="G1286" s="16" t="s">
        <v>78</v>
      </c>
      <c r="H1286">
        <v>390502.05</v>
      </c>
      <c r="I1286">
        <v>400670.54</v>
      </c>
      <c r="J1286">
        <v>5276</v>
      </c>
      <c r="K1286">
        <v>5331</v>
      </c>
      <c r="L1286">
        <v>217982.59</v>
      </c>
      <c r="M1286">
        <v>6607.29</v>
      </c>
      <c r="N1286">
        <v>3697059.09</v>
      </c>
      <c r="O1286">
        <v>55127</v>
      </c>
      <c r="P1286">
        <v>19</v>
      </c>
      <c r="Q1286">
        <v>99</v>
      </c>
      <c r="R1286" s="25">
        <f>Clean_Data[[#This Row],[Revenue_EUR]]/Clean_Data[[#This Row],[Units_Sold]]</f>
        <v>74.014793404094007</v>
      </c>
      <c r="S1286" s="19">
        <f>Clean_Data[[#This Row],[Gross_Profit_EUR]]/Clean_Data[[#This Row],[Revenue_EUR]]</f>
        <v>0.55821112846910792</v>
      </c>
      <c r="T1286" s="19">
        <f>Clean_Data[[#This Row],[Revenue_EUR]]/Clean_Data[[#This Row],[Revenue_Target_EUR]]</f>
        <v>0.97462131855264433</v>
      </c>
      <c r="U1286" s="19">
        <f>Clean_Data[[#This Row],[Revenue_EUR]]/Clean_Data[[#This Row],[Market_Revenue_EUR]]</f>
        <v>0.10562504966616587</v>
      </c>
      <c r="V1286" s="19">
        <f>Clean_Data[[#This Row],[Returns_Units]]/Clean_Data[[#This Row],[Units_Sold]]</f>
        <v>1.8764215314632297E-2</v>
      </c>
      <c r="W1286" s="21">
        <f>Clean_Data[[#This Row],[Revenue_EUR]]/Clean_Data[[#This Row],[Marketing_Spend_EUR]]</f>
        <v>59.101696762212647</v>
      </c>
    </row>
    <row r="1287" spans="1:23">
      <c r="A1287" s="17">
        <v>45383</v>
      </c>
      <c r="B1287">
        <v>2024</v>
      </c>
      <c r="C1287" s="16" t="s">
        <v>95</v>
      </c>
      <c r="D1287" s="16" t="s">
        <v>86</v>
      </c>
      <c r="E1287" s="16" t="s">
        <v>87</v>
      </c>
      <c r="F1287" s="16" t="s">
        <v>77</v>
      </c>
      <c r="G1287" s="16" t="s">
        <v>79</v>
      </c>
      <c r="H1287">
        <v>399773.73</v>
      </c>
      <c r="I1287">
        <v>395991.85</v>
      </c>
      <c r="J1287">
        <v>2179</v>
      </c>
      <c r="K1287">
        <v>2117</v>
      </c>
      <c r="L1287">
        <v>258174.48</v>
      </c>
      <c r="M1287">
        <v>10538.24</v>
      </c>
      <c r="N1287">
        <v>3099295.65</v>
      </c>
      <c r="O1287">
        <v>17496</v>
      </c>
      <c r="P1287">
        <v>20</v>
      </c>
      <c r="Q1287">
        <v>27</v>
      </c>
      <c r="R1287" s="25">
        <f>Clean_Data[[#This Row],[Revenue_EUR]]/Clean_Data[[#This Row],[Units_Sold]]</f>
        <v>183.46660394676456</v>
      </c>
      <c r="S1287" s="19">
        <f>Clean_Data[[#This Row],[Gross_Profit_EUR]]/Clean_Data[[#This Row],[Revenue_EUR]]</f>
        <v>0.64580151377130268</v>
      </c>
      <c r="T1287" s="19">
        <f>Clean_Data[[#This Row],[Revenue_EUR]]/Clean_Data[[#This Row],[Revenue_Target_EUR]]</f>
        <v>1.0095503985751222</v>
      </c>
      <c r="U1287" s="19">
        <f>Clean_Data[[#This Row],[Revenue_EUR]]/Clean_Data[[#This Row],[Market_Revenue_EUR]]</f>
        <v>0.12898857519449622</v>
      </c>
      <c r="V1287" s="19">
        <f>Clean_Data[[#This Row],[Returns_Units]]/Clean_Data[[#This Row],[Units_Sold]]</f>
        <v>1.2391005048187242E-2</v>
      </c>
      <c r="W1287" s="21">
        <f>Clean_Data[[#This Row],[Revenue_EUR]]/Clean_Data[[#This Row],[Marketing_Spend_EUR]]</f>
        <v>37.935530980505284</v>
      </c>
    </row>
    <row r="1288" spans="1:23">
      <c r="A1288" s="17">
        <v>45383</v>
      </c>
      <c r="B1288">
        <v>2024</v>
      </c>
      <c r="C1288" s="16" t="s">
        <v>95</v>
      </c>
      <c r="D1288" s="16" t="s">
        <v>86</v>
      </c>
      <c r="E1288" s="16" t="s">
        <v>87</v>
      </c>
      <c r="F1288" s="16" t="s">
        <v>77</v>
      </c>
      <c r="G1288" s="16" t="s">
        <v>80</v>
      </c>
      <c r="H1288">
        <v>102191.54</v>
      </c>
      <c r="I1288">
        <v>95936.77</v>
      </c>
      <c r="J1288">
        <v>710</v>
      </c>
      <c r="K1288">
        <v>674</v>
      </c>
      <c r="L1288">
        <v>70953.570000000007</v>
      </c>
      <c r="M1288">
        <v>5265.47</v>
      </c>
      <c r="N1288">
        <v>1036634.38</v>
      </c>
      <c r="O1288">
        <v>7579</v>
      </c>
      <c r="P1288">
        <v>4</v>
      </c>
      <c r="Q1288">
        <v>12</v>
      </c>
      <c r="R1288" s="25">
        <f>Clean_Data[[#This Row],[Revenue_EUR]]/Clean_Data[[#This Row],[Units_Sold]]</f>
        <v>143.93174647887324</v>
      </c>
      <c r="S1288" s="19">
        <f>Clean_Data[[#This Row],[Gross_Profit_EUR]]/Clean_Data[[#This Row],[Revenue_EUR]]</f>
        <v>0.69431941235057237</v>
      </c>
      <c r="T1288" s="19">
        <f>Clean_Data[[#This Row],[Revenue_EUR]]/Clean_Data[[#This Row],[Revenue_Target_EUR]]</f>
        <v>1.0651967957645436</v>
      </c>
      <c r="U1288" s="19">
        <f>Clean_Data[[#This Row],[Revenue_EUR]]/Clean_Data[[#This Row],[Market_Revenue_EUR]]</f>
        <v>9.8580118479188378E-2</v>
      </c>
      <c r="V1288" s="19">
        <f>Clean_Data[[#This Row],[Returns_Units]]/Clean_Data[[#This Row],[Units_Sold]]</f>
        <v>1.6901408450704224E-2</v>
      </c>
      <c r="W1288" s="21">
        <f>Clean_Data[[#This Row],[Revenue_EUR]]/Clean_Data[[#This Row],[Marketing_Spend_EUR]]</f>
        <v>19.407866724148079</v>
      </c>
    </row>
    <row r="1289" spans="1:23">
      <c r="A1289" s="17">
        <v>45383</v>
      </c>
      <c r="B1289">
        <v>2024</v>
      </c>
      <c r="C1289" s="16" t="s">
        <v>95</v>
      </c>
      <c r="D1289" s="16" t="s">
        <v>86</v>
      </c>
      <c r="E1289" s="16" t="s">
        <v>87</v>
      </c>
      <c r="F1289" s="16" t="s">
        <v>77</v>
      </c>
      <c r="G1289" s="16" t="s">
        <v>81</v>
      </c>
      <c r="H1289">
        <v>171352.28</v>
      </c>
      <c r="I1289">
        <v>174733.09</v>
      </c>
      <c r="J1289">
        <v>1449</v>
      </c>
      <c r="K1289">
        <v>1460</v>
      </c>
      <c r="L1289">
        <v>105394.19</v>
      </c>
      <c r="M1289">
        <v>4749.05</v>
      </c>
      <c r="N1289">
        <v>1397555.98</v>
      </c>
      <c r="O1289">
        <v>12673</v>
      </c>
      <c r="P1289">
        <v>8</v>
      </c>
      <c r="Q1289">
        <v>13</v>
      </c>
      <c r="R1289" s="25">
        <f>Clean_Data[[#This Row],[Revenue_EUR]]/Clean_Data[[#This Row],[Units_Sold]]</f>
        <v>118.25554175293306</v>
      </c>
      <c r="S1289" s="19">
        <f>Clean_Data[[#This Row],[Gross_Profit_EUR]]/Clean_Data[[#This Row],[Revenue_EUR]]</f>
        <v>0.61507316972963533</v>
      </c>
      <c r="T1289" s="19">
        <f>Clean_Data[[#This Row],[Revenue_EUR]]/Clean_Data[[#This Row],[Revenue_Target_EUR]]</f>
        <v>0.98065157549723414</v>
      </c>
      <c r="U1289" s="19">
        <f>Clean_Data[[#This Row],[Revenue_EUR]]/Clean_Data[[#This Row],[Market_Revenue_EUR]]</f>
        <v>0.12260852692283568</v>
      </c>
      <c r="V1289" s="19">
        <f>Clean_Data[[#This Row],[Returns_Units]]/Clean_Data[[#This Row],[Units_Sold]]</f>
        <v>8.9717046238785361E-3</v>
      </c>
      <c r="W1289" s="21">
        <f>Clean_Data[[#This Row],[Revenue_EUR]]/Clean_Data[[#This Row],[Marketing_Spend_EUR]]</f>
        <v>36.081380486623637</v>
      </c>
    </row>
    <row r="1290" spans="1:23">
      <c r="A1290" s="17">
        <v>45383</v>
      </c>
      <c r="B1290">
        <v>2024</v>
      </c>
      <c r="C1290" s="16" t="s">
        <v>95</v>
      </c>
      <c r="D1290" s="16" t="s">
        <v>86</v>
      </c>
      <c r="E1290" s="16" t="s">
        <v>87</v>
      </c>
      <c r="F1290" s="16" t="s">
        <v>82</v>
      </c>
      <c r="G1290" s="16" t="s">
        <v>78</v>
      </c>
      <c r="H1290">
        <v>371803.67</v>
      </c>
      <c r="I1290">
        <v>369935.59</v>
      </c>
      <c r="J1290">
        <v>5023</v>
      </c>
      <c r="K1290">
        <v>4923</v>
      </c>
      <c r="L1290">
        <v>191924.16</v>
      </c>
      <c r="M1290">
        <v>6608.42</v>
      </c>
      <c r="N1290">
        <v>3535784.76</v>
      </c>
      <c r="O1290">
        <v>51410</v>
      </c>
      <c r="P1290">
        <v>20</v>
      </c>
      <c r="Q1290">
        <v>96</v>
      </c>
      <c r="R1290" s="25">
        <f>Clean_Data[[#This Row],[Revenue_EUR]]/Clean_Data[[#This Row],[Units_Sold]]</f>
        <v>74.020240891897274</v>
      </c>
      <c r="S1290" s="19">
        <f>Clean_Data[[#This Row],[Gross_Profit_EUR]]/Clean_Data[[#This Row],[Revenue_EUR]]</f>
        <v>0.51619759428410161</v>
      </c>
      <c r="T1290" s="19">
        <f>Clean_Data[[#This Row],[Revenue_EUR]]/Clean_Data[[#This Row],[Revenue_Target_EUR]]</f>
        <v>1.0050497439297472</v>
      </c>
      <c r="U1290" s="19">
        <f>Clean_Data[[#This Row],[Revenue_EUR]]/Clean_Data[[#This Row],[Market_Revenue_EUR]]</f>
        <v>0.10515449758316171</v>
      </c>
      <c r="V1290" s="19">
        <f>Clean_Data[[#This Row],[Returns_Units]]/Clean_Data[[#This Row],[Units_Sold]]</f>
        <v>1.9112084411706153E-2</v>
      </c>
      <c r="W1290" s="21">
        <f>Clean_Data[[#This Row],[Revenue_EUR]]/Clean_Data[[#This Row],[Marketing_Spend_EUR]]</f>
        <v>56.262112577590408</v>
      </c>
    </row>
    <row r="1291" spans="1:23">
      <c r="A1291" s="17">
        <v>45383</v>
      </c>
      <c r="B1291">
        <v>2024</v>
      </c>
      <c r="C1291" s="16" t="s">
        <v>95</v>
      </c>
      <c r="D1291" s="16" t="s">
        <v>86</v>
      </c>
      <c r="E1291" s="16" t="s">
        <v>87</v>
      </c>
      <c r="F1291" s="16" t="s">
        <v>82</v>
      </c>
      <c r="G1291" s="16" t="s">
        <v>79</v>
      </c>
      <c r="H1291">
        <v>358375.31</v>
      </c>
      <c r="I1291">
        <v>351224.8</v>
      </c>
      <c r="J1291">
        <v>1953</v>
      </c>
      <c r="K1291">
        <v>1912</v>
      </c>
      <c r="L1291">
        <v>220543.4</v>
      </c>
      <c r="M1291">
        <v>9076.4</v>
      </c>
      <c r="N1291">
        <v>2799113.15</v>
      </c>
      <c r="O1291">
        <v>15814</v>
      </c>
      <c r="P1291">
        <v>17</v>
      </c>
      <c r="Q1291">
        <v>37</v>
      </c>
      <c r="R1291" s="25">
        <f>Clean_Data[[#This Row],[Revenue_EUR]]/Clean_Data[[#This Row],[Units_Sold]]</f>
        <v>183.49990271377368</v>
      </c>
      <c r="S1291" s="19">
        <f>Clean_Data[[#This Row],[Gross_Profit_EUR]]/Clean_Data[[#This Row],[Revenue_EUR]]</f>
        <v>0.61539786320659196</v>
      </c>
      <c r="T1291" s="19">
        <f>Clean_Data[[#This Row],[Revenue_EUR]]/Clean_Data[[#This Row],[Revenue_Target_EUR]]</f>
        <v>1.0203587844594117</v>
      </c>
      <c r="U1291" s="19">
        <f>Clean_Data[[#This Row],[Revenue_EUR]]/Clean_Data[[#This Row],[Market_Revenue_EUR]]</f>
        <v>0.12803173390829165</v>
      </c>
      <c r="V1291" s="19">
        <f>Clean_Data[[#This Row],[Returns_Units]]/Clean_Data[[#This Row],[Units_Sold]]</f>
        <v>1.8945212493599591E-2</v>
      </c>
      <c r="W1291" s="21">
        <f>Clean_Data[[#This Row],[Revenue_EUR]]/Clean_Data[[#This Row],[Marketing_Spend_EUR]]</f>
        <v>39.484301044466967</v>
      </c>
    </row>
    <row r="1292" spans="1:23">
      <c r="A1292" s="17">
        <v>45383</v>
      </c>
      <c r="B1292">
        <v>2024</v>
      </c>
      <c r="C1292" s="16" t="s">
        <v>95</v>
      </c>
      <c r="D1292" s="16" t="s">
        <v>86</v>
      </c>
      <c r="E1292" s="16" t="s">
        <v>87</v>
      </c>
      <c r="F1292" s="16" t="s">
        <v>82</v>
      </c>
      <c r="G1292" s="16" t="s">
        <v>80</v>
      </c>
      <c r="H1292">
        <v>86768.44</v>
      </c>
      <c r="I1292">
        <v>86625.33</v>
      </c>
      <c r="J1292">
        <v>603</v>
      </c>
      <c r="K1292">
        <v>613</v>
      </c>
      <c r="L1292">
        <v>55732.52</v>
      </c>
      <c r="M1292">
        <v>5242.76</v>
      </c>
      <c r="N1292">
        <v>873879.17</v>
      </c>
      <c r="O1292">
        <v>6563</v>
      </c>
      <c r="P1292">
        <v>4</v>
      </c>
      <c r="Q1292">
        <v>7</v>
      </c>
      <c r="R1292" s="25">
        <f>Clean_Data[[#This Row],[Revenue_EUR]]/Clean_Data[[#This Row],[Units_Sold]]</f>
        <v>143.89459369817578</v>
      </c>
      <c r="S1292" s="19">
        <f>Clean_Data[[#This Row],[Gross_Profit_EUR]]/Clean_Data[[#This Row],[Revenue_EUR]]</f>
        <v>0.64231326505351483</v>
      </c>
      <c r="T1292" s="19">
        <f>Clean_Data[[#This Row],[Revenue_EUR]]/Clean_Data[[#This Row],[Revenue_Target_EUR]]</f>
        <v>1.0016520571985124</v>
      </c>
      <c r="U1292" s="19">
        <f>Clean_Data[[#This Row],[Revenue_EUR]]/Clean_Data[[#This Row],[Market_Revenue_EUR]]</f>
        <v>9.9291118244642443E-2</v>
      </c>
      <c r="V1292" s="19">
        <f>Clean_Data[[#This Row],[Returns_Units]]/Clean_Data[[#This Row],[Units_Sold]]</f>
        <v>1.1608623548922056E-2</v>
      </c>
      <c r="W1292" s="21">
        <f>Clean_Data[[#This Row],[Revenue_EUR]]/Clean_Data[[#This Row],[Marketing_Spend_EUR]]</f>
        <v>16.550145343292463</v>
      </c>
    </row>
    <row r="1293" spans="1:23">
      <c r="A1293" s="17">
        <v>45383</v>
      </c>
      <c r="B1293">
        <v>2024</v>
      </c>
      <c r="C1293" s="16" t="s">
        <v>95</v>
      </c>
      <c r="D1293" s="16" t="s">
        <v>86</v>
      </c>
      <c r="E1293" s="16" t="s">
        <v>87</v>
      </c>
      <c r="F1293" s="16" t="s">
        <v>82</v>
      </c>
      <c r="G1293" s="16" t="s">
        <v>81</v>
      </c>
      <c r="H1293">
        <v>154209.07999999999</v>
      </c>
      <c r="I1293">
        <v>150244.23000000001</v>
      </c>
      <c r="J1293">
        <v>1304</v>
      </c>
      <c r="K1293">
        <v>1294</v>
      </c>
      <c r="L1293">
        <v>90154.75</v>
      </c>
      <c r="M1293">
        <v>4231.21</v>
      </c>
      <c r="N1293">
        <v>1321964.58</v>
      </c>
      <c r="O1293">
        <v>11624</v>
      </c>
      <c r="P1293">
        <v>7</v>
      </c>
      <c r="Q1293">
        <v>23</v>
      </c>
      <c r="R1293" s="25">
        <f>Clean_Data[[#This Row],[Revenue_EUR]]/Clean_Data[[#This Row],[Units_Sold]]</f>
        <v>118.25849693251533</v>
      </c>
      <c r="S1293" s="19">
        <f>Clean_Data[[#This Row],[Gross_Profit_EUR]]/Clean_Data[[#This Row],[Revenue_EUR]]</f>
        <v>0.58462672885409861</v>
      </c>
      <c r="T1293" s="19">
        <f>Clean_Data[[#This Row],[Revenue_EUR]]/Clean_Data[[#This Row],[Revenue_Target_EUR]]</f>
        <v>1.0263893661673396</v>
      </c>
      <c r="U1293" s="19">
        <f>Clean_Data[[#This Row],[Revenue_EUR]]/Clean_Data[[#This Row],[Market_Revenue_EUR]]</f>
        <v>0.11665144613783826</v>
      </c>
      <c r="V1293" s="19">
        <f>Clean_Data[[#This Row],[Returns_Units]]/Clean_Data[[#This Row],[Units_Sold]]</f>
        <v>1.763803680981595E-2</v>
      </c>
      <c r="W1293" s="21">
        <f>Clean_Data[[#This Row],[Revenue_EUR]]/Clean_Data[[#This Row],[Marketing_Spend_EUR]]</f>
        <v>36.445621937932643</v>
      </c>
    </row>
    <row r="1294" spans="1:23">
      <c r="A1294" s="17">
        <v>45383</v>
      </c>
      <c r="B1294">
        <v>2024</v>
      </c>
      <c r="C1294" s="16" t="s">
        <v>95</v>
      </c>
      <c r="D1294" s="16" t="s">
        <v>86</v>
      </c>
      <c r="E1294" s="16" t="s">
        <v>87</v>
      </c>
      <c r="F1294" s="16" t="s">
        <v>83</v>
      </c>
      <c r="G1294" s="16" t="s">
        <v>78</v>
      </c>
      <c r="H1294">
        <v>31804.81</v>
      </c>
      <c r="I1294">
        <v>33781.51</v>
      </c>
      <c r="J1294">
        <v>430</v>
      </c>
      <c r="K1294">
        <v>455</v>
      </c>
      <c r="L1294">
        <v>15147.53</v>
      </c>
      <c r="M1294">
        <v>515.97</v>
      </c>
      <c r="N1294">
        <v>446327.49</v>
      </c>
      <c r="O1294">
        <v>6657</v>
      </c>
      <c r="P1294">
        <v>1</v>
      </c>
      <c r="Q1294">
        <v>9</v>
      </c>
      <c r="R1294" s="25">
        <f>Clean_Data[[#This Row],[Revenue_EUR]]/Clean_Data[[#This Row],[Units_Sold]]</f>
        <v>73.964674418604659</v>
      </c>
      <c r="S1294" s="19">
        <f>Clean_Data[[#This Row],[Gross_Profit_EUR]]/Clean_Data[[#This Row],[Revenue_EUR]]</f>
        <v>0.47626538250031991</v>
      </c>
      <c r="T1294" s="19">
        <f>Clean_Data[[#This Row],[Revenue_EUR]]/Clean_Data[[#This Row],[Revenue_Target_EUR]]</f>
        <v>0.94148574175636313</v>
      </c>
      <c r="U1294" s="19">
        <f>Clean_Data[[#This Row],[Revenue_EUR]]/Clean_Data[[#This Row],[Market_Revenue_EUR]]</f>
        <v>7.1258909013200158E-2</v>
      </c>
      <c r="V1294" s="19">
        <f>Clean_Data[[#This Row],[Returns_Units]]/Clean_Data[[#This Row],[Units_Sold]]</f>
        <v>2.0930232558139535E-2</v>
      </c>
      <c r="W1294" s="21">
        <f>Clean_Data[[#This Row],[Revenue_EUR]]/Clean_Data[[#This Row],[Marketing_Spend_EUR]]</f>
        <v>61.640812450336256</v>
      </c>
    </row>
    <row r="1295" spans="1:23">
      <c r="A1295" s="17">
        <v>45383</v>
      </c>
      <c r="B1295">
        <v>2024</v>
      </c>
      <c r="C1295" s="16" t="s">
        <v>95</v>
      </c>
      <c r="D1295" s="16" t="s">
        <v>86</v>
      </c>
      <c r="E1295" s="16" t="s">
        <v>87</v>
      </c>
      <c r="F1295" s="16" t="s">
        <v>83</v>
      </c>
      <c r="G1295" s="16" t="s">
        <v>79</v>
      </c>
      <c r="H1295">
        <v>33039.800000000003</v>
      </c>
      <c r="I1295">
        <v>33635.480000000003</v>
      </c>
      <c r="J1295">
        <v>180</v>
      </c>
      <c r="K1295">
        <v>182</v>
      </c>
      <c r="L1295">
        <v>18221.990000000002</v>
      </c>
      <c r="M1295">
        <v>819.02</v>
      </c>
      <c r="N1295">
        <v>356723.92</v>
      </c>
      <c r="O1295">
        <v>2008</v>
      </c>
      <c r="P1295">
        <v>2</v>
      </c>
      <c r="Q1295">
        <v>4</v>
      </c>
      <c r="R1295" s="25">
        <f>Clean_Data[[#This Row],[Revenue_EUR]]/Clean_Data[[#This Row],[Units_Sold]]</f>
        <v>183.55444444444447</v>
      </c>
      <c r="S1295" s="19">
        <f>Clean_Data[[#This Row],[Gross_Profit_EUR]]/Clean_Data[[#This Row],[Revenue_EUR]]</f>
        <v>0.55151635300455815</v>
      </c>
      <c r="T1295" s="19">
        <f>Clean_Data[[#This Row],[Revenue_EUR]]/Clean_Data[[#This Row],[Revenue_Target_EUR]]</f>
        <v>0.98229012935150617</v>
      </c>
      <c r="U1295" s="19">
        <f>Clean_Data[[#This Row],[Revenue_EUR]]/Clean_Data[[#This Row],[Market_Revenue_EUR]]</f>
        <v>9.2620085583271242E-2</v>
      </c>
      <c r="V1295" s="19">
        <f>Clean_Data[[#This Row],[Returns_Units]]/Clean_Data[[#This Row],[Units_Sold]]</f>
        <v>2.2222222222222223E-2</v>
      </c>
      <c r="W1295" s="21">
        <f>Clean_Data[[#This Row],[Revenue_EUR]]/Clean_Data[[#This Row],[Marketing_Spend_EUR]]</f>
        <v>40.340651021953072</v>
      </c>
    </row>
    <row r="1296" spans="1:23">
      <c r="A1296" s="17">
        <v>45383</v>
      </c>
      <c r="B1296">
        <v>2024</v>
      </c>
      <c r="C1296" s="16" t="s">
        <v>95</v>
      </c>
      <c r="D1296" s="16" t="s">
        <v>86</v>
      </c>
      <c r="E1296" s="16" t="s">
        <v>87</v>
      </c>
      <c r="F1296" s="16" t="s">
        <v>83</v>
      </c>
      <c r="G1296" s="16" t="s">
        <v>80</v>
      </c>
      <c r="H1296">
        <v>7952.49</v>
      </c>
      <c r="I1296">
        <v>7555.13</v>
      </c>
      <c r="J1296">
        <v>55</v>
      </c>
      <c r="K1296">
        <v>53</v>
      </c>
      <c r="L1296">
        <v>4656.63</v>
      </c>
      <c r="M1296">
        <v>411.68</v>
      </c>
      <c r="N1296">
        <v>121963.99</v>
      </c>
      <c r="O1296">
        <v>885</v>
      </c>
      <c r="P1296">
        <v>0</v>
      </c>
      <c r="Q1296">
        <v>2</v>
      </c>
      <c r="R1296" s="25">
        <f>Clean_Data[[#This Row],[Revenue_EUR]]/Clean_Data[[#This Row],[Units_Sold]]</f>
        <v>144.59072727272726</v>
      </c>
      <c r="S1296" s="19">
        <f>Clean_Data[[#This Row],[Gross_Profit_EUR]]/Clean_Data[[#This Row],[Revenue_EUR]]</f>
        <v>0.58555622201348256</v>
      </c>
      <c r="T1296" s="19">
        <f>Clean_Data[[#This Row],[Revenue_EUR]]/Clean_Data[[#This Row],[Revenue_Target_EUR]]</f>
        <v>1.052594727026537</v>
      </c>
      <c r="U1296" s="19">
        <f>Clean_Data[[#This Row],[Revenue_EUR]]/Clean_Data[[#This Row],[Market_Revenue_EUR]]</f>
        <v>6.5203590010461276E-2</v>
      </c>
      <c r="V1296" s="19">
        <f>Clean_Data[[#This Row],[Returns_Units]]/Clean_Data[[#This Row],[Units_Sold]]</f>
        <v>3.6363636363636362E-2</v>
      </c>
      <c r="W1296" s="21">
        <f>Clean_Data[[#This Row],[Revenue_EUR]]/Clean_Data[[#This Row],[Marketing_Spend_EUR]]</f>
        <v>19.317163816556548</v>
      </c>
    </row>
    <row r="1297" spans="1:23">
      <c r="A1297" s="17">
        <v>45383</v>
      </c>
      <c r="B1297">
        <v>2024</v>
      </c>
      <c r="C1297" s="16" t="s">
        <v>95</v>
      </c>
      <c r="D1297" s="16" t="s">
        <v>86</v>
      </c>
      <c r="E1297" s="16" t="s">
        <v>87</v>
      </c>
      <c r="F1297" s="16" t="s">
        <v>83</v>
      </c>
      <c r="G1297" s="16" t="s">
        <v>81</v>
      </c>
      <c r="H1297">
        <v>14529.21</v>
      </c>
      <c r="I1297">
        <v>14557.48</v>
      </c>
      <c r="J1297">
        <v>123</v>
      </c>
      <c r="K1297">
        <v>123</v>
      </c>
      <c r="L1297">
        <v>7631.71</v>
      </c>
      <c r="M1297">
        <v>419.78</v>
      </c>
      <c r="N1297">
        <v>168742.86</v>
      </c>
      <c r="O1297">
        <v>1574</v>
      </c>
      <c r="P1297">
        <v>1</v>
      </c>
      <c r="Q1297">
        <v>3</v>
      </c>
      <c r="R1297" s="25">
        <f>Clean_Data[[#This Row],[Revenue_EUR]]/Clean_Data[[#This Row],[Units_Sold]]</f>
        <v>118.12365853658535</v>
      </c>
      <c r="S1297" s="19">
        <f>Clean_Data[[#This Row],[Gross_Profit_EUR]]/Clean_Data[[#This Row],[Revenue_EUR]]</f>
        <v>0.52526668690176548</v>
      </c>
      <c r="T1297" s="19">
        <f>Clean_Data[[#This Row],[Revenue_EUR]]/Clean_Data[[#This Row],[Revenue_Target_EUR]]</f>
        <v>0.99805804301293899</v>
      </c>
      <c r="U1297" s="19">
        <f>Clean_Data[[#This Row],[Revenue_EUR]]/Clean_Data[[#This Row],[Market_Revenue_EUR]]</f>
        <v>8.6102665321661609E-2</v>
      </c>
      <c r="V1297" s="19">
        <f>Clean_Data[[#This Row],[Returns_Units]]/Clean_Data[[#This Row],[Units_Sold]]</f>
        <v>2.4390243902439025E-2</v>
      </c>
      <c r="W1297" s="21">
        <f>Clean_Data[[#This Row],[Revenue_EUR]]/Clean_Data[[#This Row],[Marketing_Spend_EUR]]</f>
        <v>34.611486969364904</v>
      </c>
    </row>
    <row r="1298" spans="1:23">
      <c r="A1298" s="17">
        <v>45383</v>
      </c>
      <c r="B1298">
        <v>2024</v>
      </c>
      <c r="C1298" s="16" t="s">
        <v>95</v>
      </c>
      <c r="D1298" s="16" t="s">
        <v>88</v>
      </c>
      <c r="E1298" s="16" t="s">
        <v>87</v>
      </c>
      <c r="F1298" s="16" t="s">
        <v>77</v>
      </c>
      <c r="G1298" s="16" t="s">
        <v>78</v>
      </c>
      <c r="H1298">
        <v>316609.65999999997</v>
      </c>
      <c r="I1298">
        <v>299418.81</v>
      </c>
      <c r="J1298">
        <v>4278</v>
      </c>
      <c r="K1298">
        <v>4112</v>
      </c>
      <c r="L1298">
        <v>177036.36</v>
      </c>
      <c r="M1298">
        <v>5285.58</v>
      </c>
      <c r="N1298">
        <v>3285514.77</v>
      </c>
      <c r="O1298">
        <v>48020</v>
      </c>
      <c r="P1298">
        <v>17</v>
      </c>
      <c r="Q1298">
        <v>57</v>
      </c>
      <c r="R1298" s="25">
        <f>Clean_Data[[#This Row],[Revenue_EUR]]/Clean_Data[[#This Row],[Units_Sold]]</f>
        <v>74.008803179055633</v>
      </c>
      <c r="S1298" s="19">
        <f>Clean_Data[[#This Row],[Gross_Profit_EUR]]/Clean_Data[[#This Row],[Revenue_EUR]]</f>
        <v>0.55916285055863424</v>
      </c>
      <c r="T1298" s="19">
        <f>Clean_Data[[#This Row],[Revenue_EUR]]/Clean_Data[[#This Row],[Revenue_Target_EUR]]</f>
        <v>1.0574140615948611</v>
      </c>
      <c r="U1298" s="19">
        <f>Clean_Data[[#This Row],[Revenue_EUR]]/Clean_Data[[#This Row],[Market_Revenue_EUR]]</f>
        <v>9.6365313250440801E-2</v>
      </c>
      <c r="V1298" s="19">
        <f>Clean_Data[[#This Row],[Returns_Units]]/Clean_Data[[#This Row],[Units_Sold]]</f>
        <v>1.3323983169705469E-2</v>
      </c>
      <c r="W1298" s="21">
        <f>Clean_Data[[#This Row],[Revenue_EUR]]/Clean_Data[[#This Row],[Marketing_Spend_EUR]]</f>
        <v>59.900646665077431</v>
      </c>
    </row>
    <row r="1299" spans="1:23">
      <c r="A1299" s="17">
        <v>45383</v>
      </c>
      <c r="B1299">
        <v>2024</v>
      </c>
      <c r="C1299" s="16" t="s">
        <v>95</v>
      </c>
      <c r="D1299" s="16" t="s">
        <v>88</v>
      </c>
      <c r="E1299" s="16" t="s">
        <v>87</v>
      </c>
      <c r="F1299" s="16" t="s">
        <v>77</v>
      </c>
      <c r="G1299" s="16" t="s">
        <v>79</v>
      </c>
      <c r="H1299">
        <v>324024.11</v>
      </c>
      <c r="I1299">
        <v>289461.12</v>
      </c>
      <c r="J1299">
        <v>1766</v>
      </c>
      <c r="K1299">
        <v>1589</v>
      </c>
      <c r="L1299">
        <v>211538.97</v>
      </c>
      <c r="M1299">
        <v>8014.43</v>
      </c>
      <c r="N1299">
        <v>2631216.81</v>
      </c>
      <c r="O1299">
        <v>16124</v>
      </c>
      <c r="P1299">
        <v>14</v>
      </c>
      <c r="Q1299">
        <v>34</v>
      </c>
      <c r="R1299" s="25">
        <f>Clean_Data[[#This Row],[Revenue_EUR]]/Clean_Data[[#This Row],[Units_Sold]]</f>
        <v>183.47911098527746</v>
      </c>
      <c r="S1299" s="19">
        <f>Clean_Data[[#This Row],[Gross_Profit_EUR]]/Clean_Data[[#This Row],[Revenue_EUR]]</f>
        <v>0.65284947468878163</v>
      </c>
      <c r="T1299" s="19">
        <f>Clean_Data[[#This Row],[Revenue_EUR]]/Clean_Data[[#This Row],[Revenue_Target_EUR]]</f>
        <v>1.119404602593951</v>
      </c>
      <c r="U1299" s="19">
        <f>Clean_Data[[#This Row],[Revenue_EUR]]/Clean_Data[[#This Row],[Market_Revenue_EUR]]</f>
        <v>0.12314610820687177</v>
      </c>
      <c r="V1299" s="19">
        <f>Clean_Data[[#This Row],[Returns_Units]]/Clean_Data[[#This Row],[Units_Sold]]</f>
        <v>1.9252548131370329E-2</v>
      </c>
      <c r="W1299" s="21">
        <f>Clean_Data[[#This Row],[Revenue_EUR]]/Clean_Data[[#This Row],[Marketing_Spend_EUR]]</f>
        <v>40.430087978808224</v>
      </c>
    </row>
    <row r="1300" spans="1:23">
      <c r="A1300" s="17">
        <v>45383</v>
      </c>
      <c r="B1300">
        <v>2024</v>
      </c>
      <c r="C1300" s="16" t="s">
        <v>95</v>
      </c>
      <c r="D1300" s="16" t="s">
        <v>88</v>
      </c>
      <c r="E1300" s="16" t="s">
        <v>87</v>
      </c>
      <c r="F1300" s="16" t="s">
        <v>77</v>
      </c>
      <c r="G1300" s="16" t="s">
        <v>80</v>
      </c>
      <c r="H1300">
        <v>76928.95</v>
      </c>
      <c r="I1300">
        <v>70859.240000000005</v>
      </c>
      <c r="J1300">
        <v>535</v>
      </c>
      <c r="K1300">
        <v>496</v>
      </c>
      <c r="L1300">
        <v>53159.69</v>
      </c>
      <c r="M1300">
        <v>3910.97</v>
      </c>
      <c r="N1300">
        <v>816418.9</v>
      </c>
      <c r="O1300">
        <v>5940</v>
      </c>
      <c r="P1300">
        <v>4</v>
      </c>
      <c r="Q1300">
        <v>9</v>
      </c>
      <c r="R1300" s="25">
        <f>Clean_Data[[#This Row],[Revenue_EUR]]/Clean_Data[[#This Row],[Units_Sold]]</f>
        <v>143.79242990654205</v>
      </c>
      <c r="S1300" s="19">
        <f>Clean_Data[[#This Row],[Gross_Profit_EUR]]/Clean_Data[[#This Row],[Revenue_EUR]]</f>
        <v>0.69102321037788772</v>
      </c>
      <c r="T1300" s="19">
        <f>Clean_Data[[#This Row],[Revenue_EUR]]/Clean_Data[[#This Row],[Revenue_Target_EUR]]</f>
        <v>1.0856586946176672</v>
      </c>
      <c r="U1300" s="19">
        <f>Clean_Data[[#This Row],[Revenue_EUR]]/Clean_Data[[#This Row],[Market_Revenue_EUR]]</f>
        <v>9.4227301695244917E-2</v>
      </c>
      <c r="V1300" s="19">
        <f>Clean_Data[[#This Row],[Returns_Units]]/Clean_Data[[#This Row],[Units_Sold]]</f>
        <v>1.6822429906542057E-2</v>
      </c>
      <c r="W1300" s="21">
        <f>Clean_Data[[#This Row],[Revenue_EUR]]/Clean_Data[[#This Row],[Marketing_Spend_EUR]]</f>
        <v>19.670043493046482</v>
      </c>
    </row>
    <row r="1301" spans="1:23">
      <c r="A1301" s="17">
        <v>45383</v>
      </c>
      <c r="B1301">
        <v>2024</v>
      </c>
      <c r="C1301" s="16" t="s">
        <v>95</v>
      </c>
      <c r="D1301" s="16" t="s">
        <v>88</v>
      </c>
      <c r="E1301" s="16" t="s">
        <v>87</v>
      </c>
      <c r="F1301" s="16" t="s">
        <v>77</v>
      </c>
      <c r="G1301" s="16" t="s">
        <v>81</v>
      </c>
      <c r="H1301">
        <v>121631.56</v>
      </c>
      <c r="I1301">
        <v>111045.09</v>
      </c>
      <c r="J1301">
        <v>1029</v>
      </c>
      <c r="K1301">
        <v>948</v>
      </c>
      <c r="L1301">
        <v>77002.759999999995</v>
      </c>
      <c r="M1301">
        <v>3867.73</v>
      </c>
      <c r="N1301">
        <v>1172520.45</v>
      </c>
      <c r="O1301">
        <v>11261</v>
      </c>
      <c r="P1301">
        <v>5</v>
      </c>
      <c r="Q1301">
        <v>15</v>
      </c>
      <c r="R1301" s="25">
        <f>Clean_Data[[#This Row],[Revenue_EUR]]/Clean_Data[[#This Row],[Units_Sold]]</f>
        <v>118.20365403304179</v>
      </c>
      <c r="S1301" s="19">
        <f>Clean_Data[[#This Row],[Gross_Profit_EUR]]/Clean_Data[[#This Row],[Revenue_EUR]]</f>
        <v>0.63308207179123577</v>
      </c>
      <c r="T1301" s="19">
        <f>Clean_Data[[#This Row],[Revenue_EUR]]/Clean_Data[[#This Row],[Revenue_Target_EUR]]</f>
        <v>1.0953348770305829</v>
      </c>
      <c r="U1301" s="19">
        <f>Clean_Data[[#This Row],[Revenue_EUR]]/Clean_Data[[#This Row],[Market_Revenue_EUR]]</f>
        <v>0.10373512888410603</v>
      </c>
      <c r="V1301" s="19">
        <f>Clean_Data[[#This Row],[Returns_Units]]/Clean_Data[[#This Row],[Units_Sold]]</f>
        <v>1.4577259475218658E-2</v>
      </c>
      <c r="W1301" s="21">
        <f>Clean_Data[[#This Row],[Revenue_EUR]]/Clean_Data[[#This Row],[Marketing_Spend_EUR]]</f>
        <v>31.447789788842549</v>
      </c>
    </row>
    <row r="1302" spans="1:23">
      <c r="A1302" s="17">
        <v>45383</v>
      </c>
      <c r="B1302">
        <v>2024</v>
      </c>
      <c r="C1302" s="16" t="s">
        <v>95</v>
      </c>
      <c r="D1302" s="16" t="s">
        <v>88</v>
      </c>
      <c r="E1302" s="16" t="s">
        <v>87</v>
      </c>
      <c r="F1302" s="16" t="s">
        <v>82</v>
      </c>
      <c r="G1302" s="16" t="s">
        <v>78</v>
      </c>
      <c r="H1302">
        <v>291181.76</v>
      </c>
      <c r="I1302">
        <v>293697.93</v>
      </c>
      <c r="J1302">
        <v>3934</v>
      </c>
      <c r="K1302">
        <v>4002</v>
      </c>
      <c r="L1302">
        <v>154156.76</v>
      </c>
      <c r="M1302">
        <v>5088.9399999999996</v>
      </c>
      <c r="N1302">
        <v>3102182.57</v>
      </c>
      <c r="O1302">
        <v>46054</v>
      </c>
      <c r="P1302">
        <v>13</v>
      </c>
      <c r="Q1302">
        <v>78</v>
      </c>
      <c r="R1302" s="25">
        <f>Clean_Data[[#This Row],[Revenue_EUR]]/Clean_Data[[#This Row],[Units_Sold]]</f>
        <v>74.016715810879518</v>
      </c>
      <c r="S1302" s="19">
        <f>Clean_Data[[#This Row],[Gross_Profit_EUR]]/Clean_Data[[#This Row],[Revenue_EUR]]</f>
        <v>0.52941763934664043</v>
      </c>
      <c r="T1302" s="19">
        <f>Clean_Data[[#This Row],[Revenue_EUR]]/Clean_Data[[#This Row],[Revenue_Target_EUR]]</f>
        <v>0.99143279627473035</v>
      </c>
      <c r="U1302" s="19">
        <f>Clean_Data[[#This Row],[Revenue_EUR]]/Clean_Data[[#This Row],[Market_Revenue_EUR]]</f>
        <v>9.3863514938129514E-2</v>
      </c>
      <c r="V1302" s="19">
        <f>Clean_Data[[#This Row],[Returns_Units]]/Clean_Data[[#This Row],[Units_Sold]]</f>
        <v>1.9827147941026944E-2</v>
      </c>
      <c r="W1302" s="21">
        <f>Clean_Data[[#This Row],[Revenue_EUR]]/Clean_Data[[#This Row],[Marketing_Spend_EUR]]</f>
        <v>57.218548459993642</v>
      </c>
    </row>
    <row r="1303" spans="1:23">
      <c r="A1303" s="17">
        <v>45383</v>
      </c>
      <c r="B1303">
        <v>2024</v>
      </c>
      <c r="C1303" s="16" t="s">
        <v>95</v>
      </c>
      <c r="D1303" s="16" t="s">
        <v>88</v>
      </c>
      <c r="E1303" s="16" t="s">
        <v>87</v>
      </c>
      <c r="F1303" s="16" t="s">
        <v>82</v>
      </c>
      <c r="G1303" s="16" t="s">
        <v>79</v>
      </c>
      <c r="H1303">
        <v>277347.69</v>
      </c>
      <c r="I1303">
        <v>257101.58</v>
      </c>
      <c r="J1303">
        <v>1511</v>
      </c>
      <c r="K1303">
        <v>1419</v>
      </c>
      <c r="L1303">
        <v>170217.23</v>
      </c>
      <c r="M1303">
        <v>6780.72</v>
      </c>
      <c r="N1303">
        <v>2560558.84</v>
      </c>
      <c r="O1303">
        <v>15295</v>
      </c>
      <c r="P1303">
        <v>12</v>
      </c>
      <c r="Q1303">
        <v>26</v>
      </c>
      <c r="R1303" s="25">
        <f>Clean_Data[[#This Row],[Revenue_EUR]]/Clean_Data[[#This Row],[Units_Sold]]</f>
        <v>183.55240900066181</v>
      </c>
      <c r="S1303" s="19">
        <f>Clean_Data[[#This Row],[Gross_Profit_EUR]]/Clean_Data[[#This Row],[Revenue_EUR]]</f>
        <v>0.61373227950807885</v>
      </c>
      <c r="T1303" s="19">
        <f>Clean_Data[[#This Row],[Revenue_EUR]]/Clean_Data[[#This Row],[Revenue_Target_EUR]]</f>
        <v>1.0787475129479951</v>
      </c>
      <c r="U1303" s="19">
        <f>Clean_Data[[#This Row],[Revenue_EUR]]/Clean_Data[[#This Row],[Market_Revenue_EUR]]</f>
        <v>0.10831529651550598</v>
      </c>
      <c r="V1303" s="19">
        <f>Clean_Data[[#This Row],[Returns_Units]]/Clean_Data[[#This Row],[Units_Sold]]</f>
        <v>1.7207147584381206E-2</v>
      </c>
      <c r="W1303" s="21">
        <f>Clean_Data[[#This Row],[Revenue_EUR]]/Clean_Data[[#This Row],[Marketing_Spend_EUR]]</f>
        <v>40.902395320850879</v>
      </c>
    </row>
    <row r="1304" spans="1:23">
      <c r="A1304" s="17">
        <v>45383</v>
      </c>
      <c r="B1304">
        <v>2024</v>
      </c>
      <c r="C1304" s="16" t="s">
        <v>95</v>
      </c>
      <c r="D1304" s="16" t="s">
        <v>88</v>
      </c>
      <c r="E1304" s="16" t="s">
        <v>87</v>
      </c>
      <c r="F1304" s="16" t="s">
        <v>82</v>
      </c>
      <c r="G1304" s="16" t="s">
        <v>80</v>
      </c>
      <c r="H1304">
        <v>64404.77</v>
      </c>
      <c r="I1304">
        <v>56553.53</v>
      </c>
      <c r="J1304">
        <v>448</v>
      </c>
      <c r="K1304">
        <v>396</v>
      </c>
      <c r="L1304">
        <v>41311.82</v>
      </c>
      <c r="M1304">
        <v>3278.68</v>
      </c>
      <c r="N1304">
        <v>776665.5</v>
      </c>
      <c r="O1304">
        <v>5620</v>
      </c>
      <c r="P1304">
        <v>3</v>
      </c>
      <c r="Q1304">
        <v>4</v>
      </c>
      <c r="R1304" s="25">
        <f>Clean_Data[[#This Row],[Revenue_EUR]]/Clean_Data[[#This Row],[Units_Sold]]</f>
        <v>143.76064732142856</v>
      </c>
      <c r="S1304" s="19">
        <f>Clean_Data[[#This Row],[Gross_Profit_EUR]]/Clean_Data[[#This Row],[Revenue_EUR]]</f>
        <v>0.64144037778568264</v>
      </c>
      <c r="T1304" s="19">
        <f>Clean_Data[[#This Row],[Revenue_EUR]]/Clean_Data[[#This Row],[Revenue_Target_EUR]]</f>
        <v>1.1388284692396744</v>
      </c>
      <c r="U1304" s="19">
        <f>Clean_Data[[#This Row],[Revenue_EUR]]/Clean_Data[[#This Row],[Market_Revenue_EUR]]</f>
        <v>8.2924721131555343E-2</v>
      </c>
      <c r="V1304" s="19">
        <f>Clean_Data[[#This Row],[Returns_Units]]/Clean_Data[[#This Row],[Units_Sold]]</f>
        <v>8.9285714285714281E-3</v>
      </c>
      <c r="W1304" s="21">
        <f>Clean_Data[[#This Row],[Revenue_EUR]]/Clean_Data[[#This Row],[Marketing_Spend_EUR]]</f>
        <v>19.643505923115399</v>
      </c>
    </row>
    <row r="1305" spans="1:23">
      <c r="A1305" s="17">
        <v>45383</v>
      </c>
      <c r="B1305">
        <v>2024</v>
      </c>
      <c r="C1305" s="16" t="s">
        <v>95</v>
      </c>
      <c r="D1305" s="16" t="s">
        <v>88</v>
      </c>
      <c r="E1305" s="16" t="s">
        <v>87</v>
      </c>
      <c r="F1305" s="16" t="s">
        <v>82</v>
      </c>
      <c r="G1305" s="16" t="s">
        <v>81</v>
      </c>
      <c r="H1305">
        <v>122202.13</v>
      </c>
      <c r="I1305">
        <v>113788.21</v>
      </c>
      <c r="J1305">
        <v>1034</v>
      </c>
      <c r="K1305">
        <v>978</v>
      </c>
      <c r="L1305">
        <v>70847.899999999994</v>
      </c>
      <c r="M1305">
        <v>3603.65</v>
      </c>
      <c r="N1305">
        <v>1168485.42</v>
      </c>
      <c r="O1305">
        <v>10358</v>
      </c>
      <c r="P1305">
        <v>7</v>
      </c>
      <c r="Q1305">
        <v>22</v>
      </c>
      <c r="R1305" s="25">
        <f>Clean_Data[[#This Row],[Revenue_EUR]]/Clean_Data[[#This Row],[Units_Sold]]</f>
        <v>118.18387814313347</v>
      </c>
      <c r="S1305" s="19">
        <f>Clean_Data[[#This Row],[Gross_Profit_EUR]]/Clean_Data[[#This Row],[Revenue_EUR]]</f>
        <v>0.57975994362782379</v>
      </c>
      <c r="T1305" s="19">
        <f>Clean_Data[[#This Row],[Revenue_EUR]]/Clean_Data[[#This Row],[Revenue_Target_EUR]]</f>
        <v>1.0739436888936034</v>
      </c>
      <c r="U1305" s="19">
        <f>Clean_Data[[#This Row],[Revenue_EUR]]/Clean_Data[[#This Row],[Market_Revenue_EUR]]</f>
        <v>0.10458164724040803</v>
      </c>
      <c r="V1305" s="19">
        <f>Clean_Data[[#This Row],[Returns_Units]]/Clean_Data[[#This Row],[Units_Sold]]</f>
        <v>2.1276595744680851E-2</v>
      </c>
      <c r="W1305" s="21">
        <f>Clean_Data[[#This Row],[Revenue_EUR]]/Clean_Data[[#This Row],[Marketing_Spend_EUR]]</f>
        <v>33.910654475323632</v>
      </c>
    </row>
    <row r="1306" spans="1:23">
      <c r="A1306" s="17">
        <v>45383</v>
      </c>
      <c r="B1306">
        <v>2024</v>
      </c>
      <c r="C1306" s="16" t="s">
        <v>95</v>
      </c>
      <c r="D1306" s="16" t="s">
        <v>88</v>
      </c>
      <c r="E1306" s="16" t="s">
        <v>87</v>
      </c>
      <c r="F1306" s="16" t="s">
        <v>83</v>
      </c>
      <c r="G1306" s="16" t="s">
        <v>78</v>
      </c>
      <c r="H1306">
        <v>25256.51</v>
      </c>
      <c r="I1306">
        <v>24167.67</v>
      </c>
      <c r="J1306">
        <v>341</v>
      </c>
      <c r="K1306">
        <v>333</v>
      </c>
      <c r="L1306">
        <v>12138.38</v>
      </c>
      <c r="M1306">
        <v>419.1</v>
      </c>
      <c r="N1306">
        <v>383915.14</v>
      </c>
      <c r="O1306">
        <v>5342</v>
      </c>
      <c r="P1306">
        <v>1</v>
      </c>
      <c r="Q1306">
        <v>9</v>
      </c>
      <c r="R1306" s="25">
        <f>Clean_Data[[#This Row],[Revenue_EUR]]/Clean_Data[[#This Row],[Units_Sold]]</f>
        <v>74.066011730205275</v>
      </c>
      <c r="S1306" s="19">
        <f>Clean_Data[[#This Row],[Gross_Profit_EUR]]/Clean_Data[[#This Row],[Revenue_EUR]]</f>
        <v>0.48060401060954183</v>
      </c>
      <c r="T1306" s="19">
        <f>Clean_Data[[#This Row],[Revenue_EUR]]/Clean_Data[[#This Row],[Revenue_Target_EUR]]</f>
        <v>1.0450535777755985</v>
      </c>
      <c r="U1306" s="19">
        <f>Clean_Data[[#This Row],[Revenue_EUR]]/Clean_Data[[#This Row],[Market_Revenue_EUR]]</f>
        <v>6.5786699633674242E-2</v>
      </c>
      <c r="V1306" s="19">
        <f>Clean_Data[[#This Row],[Returns_Units]]/Clean_Data[[#This Row],[Units_Sold]]</f>
        <v>2.6392961876832845E-2</v>
      </c>
      <c r="W1306" s="21">
        <f>Clean_Data[[#This Row],[Revenue_EUR]]/Clean_Data[[#This Row],[Marketing_Spend_EUR]]</f>
        <v>60.263684084943918</v>
      </c>
    </row>
    <row r="1307" spans="1:23">
      <c r="A1307" s="17">
        <v>45383</v>
      </c>
      <c r="B1307">
        <v>2024</v>
      </c>
      <c r="C1307" s="16" t="s">
        <v>95</v>
      </c>
      <c r="D1307" s="16" t="s">
        <v>88</v>
      </c>
      <c r="E1307" s="16" t="s">
        <v>87</v>
      </c>
      <c r="F1307" s="16" t="s">
        <v>83</v>
      </c>
      <c r="G1307" s="16" t="s">
        <v>79</v>
      </c>
      <c r="H1307">
        <v>24000.47</v>
      </c>
      <c r="I1307">
        <v>21927.78</v>
      </c>
      <c r="J1307">
        <v>131</v>
      </c>
      <c r="K1307">
        <v>121</v>
      </c>
      <c r="L1307">
        <v>13418.93</v>
      </c>
      <c r="M1307">
        <v>579.79999999999995</v>
      </c>
      <c r="N1307">
        <v>298819.42</v>
      </c>
      <c r="O1307">
        <v>1841</v>
      </c>
      <c r="P1307">
        <v>1</v>
      </c>
      <c r="Q1307">
        <v>4</v>
      </c>
      <c r="R1307" s="25">
        <f>Clean_Data[[#This Row],[Revenue_EUR]]/Clean_Data[[#This Row],[Units_Sold]]</f>
        <v>183.20969465648855</v>
      </c>
      <c r="S1307" s="19">
        <f>Clean_Data[[#This Row],[Gross_Profit_EUR]]/Clean_Data[[#This Row],[Revenue_EUR]]</f>
        <v>0.55911113407362434</v>
      </c>
      <c r="T1307" s="19">
        <f>Clean_Data[[#This Row],[Revenue_EUR]]/Clean_Data[[#This Row],[Revenue_Target_EUR]]</f>
        <v>1.0945234766127716</v>
      </c>
      <c r="U1307" s="19">
        <f>Clean_Data[[#This Row],[Revenue_EUR]]/Clean_Data[[#This Row],[Market_Revenue_EUR]]</f>
        <v>8.0317637990194896E-2</v>
      </c>
      <c r="V1307" s="19">
        <f>Clean_Data[[#This Row],[Returns_Units]]/Clean_Data[[#This Row],[Units_Sold]]</f>
        <v>3.0534351145038167E-2</v>
      </c>
      <c r="W1307" s="21">
        <f>Clean_Data[[#This Row],[Revenue_EUR]]/Clean_Data[[#This Row],[Marketing_Spend_EUR]]</f>
        <v>41.394394618834085</v>
      </c>
    </row>
    <row r="1308" spans="1:23">
      <c r="A1308" s="17">
        <v>45383</v>
      </c>
      <c r="B1308">
        <v>2024</v>
      </c>
      <c r="C1308" s="16" t="s">
        <v>95</v>
      </c>
      <c r="D1308" s="16" t="s">
        <v>88</v>
      </c>
      <c r="E1308" s="16" t="s">
        <v>87</v>
      </c>
      <c r="F1308" s="16" t="s">
        <v>83</v>
      </c>
      <c r="G1308" s="16" t="s">
        <v>80</v>
      </c>
      <c r="H1308">
        <v>6100.16</v>
      </c>
      <c r="I1308">
        <v>5379.41</v>
      </c>
      <c r="J1308">
        <v>42</v>
      </c>
      <c r="K1308">
        <v>38</v>
      </c>
      <c r="L1308">
        <v>3545.65</v>
      </c>
      <c r="M1308">
        <v>312.57</v>
      </c>
      <c r="N1308">
        <v>97935.31</v>
      </c>
      <c r="O1308">
        <v>764</v>
      </c>
      <c r="P1308">
        <v>0</v>
      </c>
      <c r="Q1308">
        <v>1</v>
      </c>
      <c r="R1308" s="25">
        <f>Clean_Data[[#This Row],[Revenue_EUR]]/Clean_Data[[#This Row],[Units_Sold]]</f>
        <v>145.24190476190475</v>
      </c>
      <c r="S1308" s="19">
        <f>Clean_Data[[#This Row],[Gross_Profit_EUR]]/Clean_Data[[#This Row],[Revenue_EUR]]</f>
        <v>0.5812388527514033</v>
      </c>
      <c r="T1308" s="19">
        <f>Clean_Data[[#This Row],[Revenue_EUR]]/Clean_Data[[#This Row],[Revenue_Target_EUR]]</f>
        <v>1.1339830948003591</v>
      </c>
      <c r="U1308" s="19">
        <f>Clean_Data[[#This Row],[Revenue_EUR]]/Clean_Data[[#This Row],[Market_Revenue_EUR]]</f>
        <v>6.228764681502514E-2</v>
      </c>
      <c r="V1308" s="19">
        <f>Clean_Data[[#This Row],[Returns_Units]]/Clean_Data[[#This Row],[Units_Sold]]</f>
        <v>2.3809523809523808E-2</v>
      </c>
      <c r="W1308" s="21">
        <f>Clean_Data[[#This Row],[Revenue_EUR]]/Clean_Data[[#This Row],[Marketing_Spend_EUR]]</f>
        <v>19.516140384553861</v>
      </c>
    </row>
    <row r="1309" spans="1:23">
      <c r="A1309" s="17">
        <v>45383</v>
      </c>
      <c r="B1309">
        <v>2024</v>
      </c>
      <c r="C1309" s="16" t="s">
        <v>95</v>
      </c>
      <c r="D1309" s="16" t="s">
        <v>88</v>
      </c>
      <c r="E1309" s="16" t="s">
        <v>87</v>
      </c>
      <c r="F1309" s="16" t="s">
        <v>83</v>
      </c>
      <c r="G1309" s="16" t="s">
        <v>81</v>
      </c>
      <c r="H1309">
        <v>10953.01</v>
      </c>
      <c r="I1309">
        <v>10120.43</v>
      </c>
      <c r="J1309">
        <v>93</v>
      </c>
      <c r="K1309">
        <v>87</v>
      </c>
      <c r="L1309">
        <v>5844.98</v>
      </c>
      <c r="M1309">
        <v>331</v>
      </c>
      <c r="N1309">
        <v>140141.35</v>
      </c>
      <c r="O1309">
        <v>1279</v>
      </c>
      <c r="P1309">
        <v>1</v>
      </c>
      <c r="Q1309">
        <v>2</v>
      </c>
      <c r="R1309" s="25">
        <f>Clean_Data[[#This Row],[Revenue_EUR]]/Clean_Data[[#This Row],[Units_Sold]]</f>
        <v>117.77430107526882</v>
      </c>
      <c r="S1309" s="19">
        <f>Clean_Data[[#This Row],[Gross_Profit_EUR]]/Clean_Data[[#This Row],[Revenue_EUR]]</f>
        <v>0.53364143737657499</v>
      </c>
      <c r="T1309" s="19">
        <f>Clean_Data[[#This Row],[Revenue_EUR]]/Clean_Data[[#This Row],[Revenue_Target_EUR]]</f>
        <v>1.0822672554427035</v>
      </c>
      <c r="U1309" s="19">
        <f>Clean_Data[[#This Row],[Revenue_EUR]]/Clean_Data[[#This Row],[Market_Revenue_EUR]]</f>
        <v>7.8156875183520061E-2</v>
      </c>
      <c r="V1309" s="19">
        <f>Clean_Data[[#This Row],[Returns_Units]]/Clean_Data[[#This Row],[Units_Sold]]</f>
        <v>2.1505376344086023E-2</v>
      </c>
      <c r="W1309" s="21">
        <f>Clean_Data[[#This Row],[Revenue_EUR]]/Clean_Data[[#This Row],[Marketing_Spend_EUR]]</f>
        <v>33.090664652567973</v>
      </c>
    </row>
    <row r="1310" spans="1:23">
      <c r="A1310" s="17">
        <v>45383</v>
      </c>
      <c r="B1310">
        <v>2024</v>
      </c>
      <c r="C1310" s="16" t="s">
        <v>95</v>
      </c>
      <c r="D1310" s="16" t="s">
        <v>89</v>
      </c>
      <c r="E1310" s="16" t="s">
        <v>85</v>
      </c>
      <c r="F1310" s="16" t="s">
        <v>77</v>
      </c>
      <c r="G1310" s="16" t="s">
        <v>78</v>
      </c>
      <c r="H1310">
        <v>251153.19</v>
      </c>
      <c r="I1310">
        <v>254691.89</v>
      </c>
      <c r="J1310">
        <v>3393</v>
      </c>
      <c r="K1310">
        <v>3414</v>
      </c>
      <c r="L1310">
        <v>141709.32</v>
      </c>
      <c r="M1310">
        <v>4399.22</v>
      </c>
      <c r="N1310">
        <v>1854546.55</v>
      </c>
      <c r="O1310">
        <v>25959</v>
      </c>
      <c r="P1310">
        <v>12</v>
      </c>
      <c r="Q1310">
        <v>63</v>
      </c>
      <c r="R1310" s="25">
        <f>Clean_Data[[#This Row],[Revenue_EUR]]/Clean_Data[[#This Row],[Units_Sold]]</f>
        <v>74.020981432360742</v>
      </c>
      <c r="S1310" s="19">
        <f>Clean_Data[[#This Row],[Gross_Profit_EUR]]/Clean_Data[[#This Row],[Revenue_EUR]]</f>
        <v>0.56423460120096425</v>
      </c>
      <c r="T1310" s="19">
        <f>Clean_Data[[#This Row],[Revenue_EUR]]/Clean_Data[[#This Row],[Revenue_Target_EUR]]</f>
        <v>0.98610595728038297</v>
      </c>
      <c r="U1310" s="19">
        <f>Clean_Data[[#This Row],[Revenue_EUR]]/Clean_Data[[#This Row],[Market_Revenue_EUR]]</f>
        <v>0.13542565971180395</v>
      </c>
      <c r="V1310" s="19">
        <f>Clean_Data[[#This Row],[Returns_Units]]/Clean_Data[[#This Row],[Units_Sold]]</f>
        <v>1.8567639257294429E-2</v>
      </c>
      <c r="W1310" s="21">
        <f>Clean_Data[[#This Row],[Revenue_EUR]]/Clean_Data[[#This Row],[Marketing_Spend_EUR]]</f>
        <v>57.090391023863319</v>
      </c>
    </row>
    <row r="1311" spans="1:23">
      <c r="A1311" s="17">
        <v>45383</v>
      </c>
      <c r="B1311">
        <v>2024</v>
      </c>
      <c r="C1311" s="16" t="s">
        <v>95</v>
      </c>
      <c r="D1311" s="16" t="s">
        <v>89</v>
      </c>
      <c r="E1311" s="16" t="s">
        <v>85</v>
      </c>
      <c r="F1311" s="16" t="s">
        <v>77</v>
      </c>
      <c r="G1311" s="16" t="s">
        <v>79</v>
      </c>
      <c r="H1311">
        <v>234240.65</v>
      </c>
      <c r="I1311">
        <v>227478.37</v>
      </c>
      <c r="J1311">
        <v>1277</v>
      </c>
      <c r="K1311">
        <v>1227</v>
      </c>
      <c r="L1311">
        <v>151770.01999999999</v>
      </c>
      <c r="M1311">
        <v>6374.03</v>
      </c>
      <c r="N1311">
        <v>1425076.53</v>
      </c>
      <c r="O1311">
        <v>8017</v>
      </c>
      <c r="P1311">
        <v>9</v>
      </c>
      <c r="Q1311">
        <v>17</v>
      </c>
      <c r="R1311" s="25">
        <f>Clean_Data[[#This Row],[Revenue_EUR]]/Clean_Data[[#This Row],[Units_Sold]]</f>
        <v>183.43042286609239</v>
      </c>
      <c r="S1311" s="19">
        <f>Clean_Data[[#This Row],[Gross_Profit_EUR]]/Clean_Data[[#This Row],[Revenue_EUR]]</f>
        <v>0.64792349235711222</v>
      </c>
      <c r="T1311" s="19">
        <f>Clean_Data[[#This Row],[Revenue_EUR]]/Clean_Data[[#This Row],[Revenue_Target_EUR]]</f>
        <v>1.0297271340567458</v>
      </c>
      <c r="U1311" s="19">
        <f>Clean_Data[[#This Row],[Revenue_EUR]]/Clean_Data[[#This Row],[Market_Revenue_EUR]]</f>
        <v>0.16437057594373544</v>
      </c>
      <c r="V1311" s="19">
        <f>Clean_Data[[#This Row],[Returns_Units]]/Clean_Data[[#This Row],[Units_Sold]]</f>
        <v>1.331245105716523E-2</v>
      </c>
      <c r="W1311" s="21">
        <f>Clean_Data[[#This Row],[Revenue_EUR]]/Clean_Data[[#This Row],[Marketing_Spend_EUR]]</f>
        <v>36.749223019031916</v>
      </c>
    </row>
    <row r="1312" spans="1:23">
      <c r="A1312" s="17">
        <v>45383</v>
      </c>
      <c r="B1312">
        <v>2024</v>
      </c>
      <c r="C1312" s="16" t="s">
        <v>95</v>
      </c>
      <c r="D1312" s="16" t="s">
        <v>89</v>
      </c>
      <c r="E1312" s="16" t="s">
        <v>85</v>
      </c>
      <c r="F1312" s="16" t="s">
        <v>77</v>
      </c>
      <c r="G1312" s="16" t="s">
        <v>80</v>
      </c>
      <c r="H1312">
        <v>56679.93</v>
      </c>
      <c r="I1312">
        <v>55006.81</v>
      </c>
      <c r="J1312">
        <v>394</v>
      </c>
      <c r="K1312">
        <v>379</v>
      </c>
      <c r="L1312">
        <v>38537.01</v>
      </c>
      <c r="M1312">
        <v>3216.76</v>
      </c>
      <c r="N1312">
        <v>459379.19</v>
      </c>
      <c r="O1312">
        <v>3404</v>
      </c>
      <c r="P1312">
        <v>3</v>
      </c>
      <c r="Q1312">
        <v>6</v>
      </c>
      <c r="R1312" s="25">
        <f>Clean_Data[[#This Row],[Revenue_EUR]]/Clean_Data[[#This Row],[Units_Sold]]</f>
        <v>143.85769035532994</v>
      </c>
      <c r="S1312" s="19">
        <f>Clean_Data[[#This Row],[Gross_Profit_EUR]]/Clean_Data[[#This Row],[Revenue_EUR]]</f>
        <v>0.67990574441429275</v>
      </c>
      <c r="T1312" s="19">
        <f>Clean_Data[[#This Row],[Revenue_EUR]]/Clean_Data[[#This Row],[Revenue_Target_EUR]]</f>
        <v>1.0304165975085631</v>
      </c>
      <c r="U1312" s="19">
        <f>Clean_Data[[#This Row],[Revenue_EUR]]/Clean_Data[[#This Row],[Market_Revenue_EUR]]</f>
        <v>0.12338375623850092</v>
      </c>
      <c r="V1312" s="19">
        <f>Clean_Data[[#This Row],[Returns_Units]]/Clean_Data[[#This Row],[Units_Sold]]</f>
        <v>1.5228426395939087E-2</v>
      </c>
      <c r="W1312" s="21">
        <f>Clean_Data[[#This Row],[Revenue_EUR]]/Clean_Data[[#This Row],[Marketing_Spend_EUR]]</f>
        <v>17.620192367475347</v>
      </c>
    </row>
    <row r="1313" spans="1:23">
      <c r="A1313" s="17">
        <v>45383</v>
      </c>
      <c r="B1313">
        <v>2024</v>
      </c>
      <c r="C1313" s="16" t="s">
        <v>95</v>
      </c>
      <c r="D1313" s="16" t="s">
        <v>89</v>
      </c>
      <c r="E1313" s="16" t="s">
        <v>85</v>
      </c>
      <c r="F1313" s="16" t="s">
        <v>77</v>
      </c>
      <c r="G1313" s="16" t="s">
        <v>81</v>
      </c>
      <c r="H1313">
        <v>109571.71</v>
      </c>
      <c r="I1313">
        <v>111259</v>
      </c>
      <c r="J1313">
        <v>927</v>
      </c>
      <c r="K1313">
        <v>958</v>
      </c>
      <c r="L1313">
        <v>67617.31</v>
      </c>
      <c r="M1313">
        <v>3235.89</v>
      </c>
      <c r="N1313">
        <v>694087.3</v>
      </c>
      <c r="O1313">
        <v>6049</v>
      </c>
      <c r="P1313">
        <v>6</v>
      </c>
      <c r="Q1313">
        <v>8</v>
      </c>
      <c r="R1313" s="25">
        <f>Clean_Data[[#This Row],[Revenue_EUR]]/Clean_Data[[#This Row],[Units_Sold]]</f>
        <v>118.20033441208199</v>
      </c>
      <c r="S1313" s="19">
        <f>Clean_Data[[#This Row],[Gross_Profit_EUR]]/Clean_Data[[#This Row],[Revenue_EUR]]</f>
        <v>0.61710554667806128</v>
      </c>
      <c r="T1313" s="19">
        <f>Clean_Data[[#This Row],[Revenue_EUR]]/Clean_Data[[#This Row],[Revenue_Target_EUR]]</f>
        <v>0.98483457518043493</v>
      </c>
      <c r="U1313" s="19">
        <f>Clean_Data[[#This Row],[Revenue_EUR]]/Clean_Data[[#This Row],[Market_Revenue_EUR]]</f>
        <v>0.15786445019236053</v>
      </c>
      <c r="V1313" s="19">
        <f>Clean_Data[[#This Row],[Returns_Units]]/Clean_Data[[#This Row],[Units_Sold]]</f>
        <v>8.6299892125134836E-3</v>
      </c>
      <c r="W1313" s="21">
        <f>Clean_Data[[#This Row],[Revenue_EUR]]/Clean_Data[[#This Row],[Marketing_Spend_EUR]]</f>
        <v>33.861382803494557</v>
      </c>
    </row>
    <row r="1314" spans="1:23">
      <c r="A1314" s="17">
        <v>45383</v>
      </c>
      <c r="B1314">
        <v>2024</v>
      </c>
      <c r="C1314" s="16" t="s">
        <v>95</v>
      </c>
      <c r="D1314" s="16" t="s">
        <v>89</v>
      </c>
      <c r="E1314" s="16" t="s">
        <v>85</v>
      </c>
      <c r="F1314" s="16" t="s">
        <v>82</v>
      </c>
      <c r="G1314" s="16" t="s">
        <v>78</v>
      </c>
      <c r="H1314">
        <v>204553.2</v>
      </c>
      <c r="I1314">
        <v>204817.86</v>
      </c>
      <c r="J1314">
        <v>2764</v>
      </c>
      <c r="K1314">
        <v>2805</v>
      </c>
      <c r="L1314">
        <v>106173.9</v>
      </c>
      <c r="M1314">
        <v>3447.91</v>
      </c>
      <c r="N1314">
        <v>1602103.45</v>
      </c>
      <c r="O1314">
        <v>23727</v>
      </c>
      <c r="P1314">
        <v>11</v>
      </c>
      <c r="Q1314">
        <v>28</v>
      </c>
      <c r="R1314" s="25">
        <f>Clean_Data[[#This Row],[Revenue_EUR]]/Clean_Data[[#This Row],[Units_Sold]]</f>
        <v>74.006222865412454</v>
      </c>
      <c r="S1314" s="19">
        <f>Clean_Data[[#This Row],[Gross_Profit_EUR]]/Clean_Data[[#This Row],[Revenue_EUR]]</f>
        <v>0.51905274520271494</v>
      </c>
      <c r="T1314" s="19">
        <f>Clean_Data[[#This Row],[Revenue_EUR]]/Clean_Data[[#This Row],[Revenue_Target_EUR]]</f>
        <v>0.99870782753027509</v>
      </c>
      <c r="U1314" s="19">
        <f>Clean_Data[[#This Row],[Revenue_EUR]]/Clean_Data[[#This Row],[Market_Revenue_EUR]]</f>
        <v>0.12767789745412508</v>
      </c>
      <c r="V1314" s="19">
        <f>Clean_Data[[#This Row],[Returns_Units]]/Clean_Data[[#This Row],[Units_Sold]]</f>
        <v>1.0130246020260492E-2</v>
      </c>
      <c r="W1314" s="21">
        <f>Clean_Data[[#This Row],[Revenue_EUR]]/Clean_Data[[#This Row],[Marketing_Spend_EUR]]</f>
        <v>59.326722565264177</v>
      </c>
    </row>
    <row r="1315" spans="1:23">
      <c r="A1315" s="17">
        <v>45383</v>
      </c>
      <c r="B1315">
        <v>2024</v>
      </c>
      <c r="C1315" s="16" t="s">
        <v>95</v>
      </c>
      <c r="D1315" s="16" t="s">
        <v>89</v>
      </c>
      <c r="E1315" s="16" t="s">
        <v>85</v>
      </c>
      <c r="F1315" s="16" t="s">
        <v>82</v>
      </c>
      <c r="G1315" s="16" t="s">
        <v>79</v>
      </c>
      <c r="H1315">
        <v>213763.08</v>
      </c>
      <c r="I1315">
        <v>206226.35</v>
      </c>
      <c r="J1315">
        <v>1165</v>
      </c>
      <c r="K1315">
        <v>1140</v>
      </c>
      <c r="L1315">
        <v>130018.88</v>
      </c>
      <c r="M1315">
        <v>5481.65</v>
      </c>
      <c r="N1315">
        <v>1322088.19</v>
      </c>
      <c r="O1315">
        <v>7647</v>
      </c>
      <c r="P1315">
        <v>10</v>
      </c>
      <c r="Q1315">
        <v>13</v>
      </c>
      <c r="R1315" s="25">
        <f>Clean_Data[[#This Row],[Revenue_EUR]]/Clean_Data[[#This Row],[Units_Sold]]</f>
        <v>183.48762231759656</v>
      </c>
      <c r="S1315" s="19">
        <f>Clean_Data[[#This Row],[Gross_Profit_EUR]]/Clean_Data[[#This Row],[Revenue_EUR]]</f>
        <v>0.60823824207622768</v>
      </c>
      <c r="T1315" s="19">
        <f>Clean_Data[[#This Row],[Revenue_EUR]]/Clean_Data[[#This Row],[Revenue_Target_EUR]]</f>
        <v>1.0365459118100087</v>
      </c>
      <c r="U1315" s="19">
        <f>Clean_Data[[#This Row],[Revenue_EUR]]/Clean_Data[[#This Row],[Market_Revenue_EUR]]</f>
        <v>0.16168594623025867</v>
      </c>
      <c r="V1315" s="19">
        <f>Clean_Data[[#This Row],[Returns_Units]]/Clean_Data[[#This Row],[Units_Sold]]</f>
        <v>1.1158798283261802E-2</v>
      </c>
      <c r="W1315" s="21">
        <f>Clean_Data[[#This Row],[Revenue_EUR]]/Clean_Data[[#This Row],[Marketing_Spend_EUR]]</f>
        <v>38.996119781452663</v>
      </c>
    </row>
    <row r="1316" spans="1:23">
      <c r="A1316" s="17">
        <v>45383</v>
      </c>
      <c r="B1316">
        <v>2024</v>
      </c>
      <c r="C1316" s="16" t="s">
        <v>95</v>
      </c>
      <c r="D1316" s="16" t="s">
        <v>89</v>
      </c>
      <c r="E1316" s="16" t="s">
        <v>85</v>
      </c>
      <c r="F1316" s="16" t="s">
        <v>82</v>
      </c>
      <c r="G1316" s="16" t="s">
        <v>80</v>
      </c>
      <c r="H1316">
        <v>49674.05</v>
      </c>
      <c r="I1316">
        <v>45240.26</v>
      </c>
      <c r="J1316">
        <v>345</v>
      </c>
      <c r="K1316">
        <v>311</v>
      </c>
      <c r="L1316">
        <v>31590.77</v>
      </c>
      <c r="M1316">
        <v>2878.79</v>
      </c>
      <c r="N1316">
        <v>428491.25</v>
      </c>
      <c r="O1316">
        <v>3099</v>
      </c>
      <c r="P1316">
        <v>3</v>
      </c>
      <c r="Q1316">
        <v>4</v>
      </c>
      <c r="R1316" s="25">
        <f>Clean_Data[[#This Row],[Revenue_EUR]]/Clean_Data[[#This Row],[Units_Sold]]</f>
        <v>143.98275362318842</v>
      </c>
      <c r="S1316" s="19">
        <f>Clean_Data[[#This Row],[Gross_Profit_EUR]]/Clean_Data[[#This Row],[Revenue_EUR]]</f>
        <v>0.63596123126662707</v>
      </c>
      <c r="T1316" s="19">
        <f>Clean_Data[[#This Row],[Revenue_EUR]]/Clean_Data[[#This Row],[Revenue_Target_EUR]]</f>
        <v>1.0980054049203076</v>
      </c>
      <c r="U1316" s="19">
        <f>Clean_Data[[#This Row],[Revenue_EUR]]/Clean_Data[[#This Row],[Market_Revenue_EUR]]</f>
        <v>0.11592780482681969</v>
      </c>
      <c r="V1316" s="19">
        <f>Clean_Data[[#This Row],[Returns_Units]]/Clean_Data[[#This Row],[Units_Sold]]</f>
        <v>1.1594202898550725E-2</v>
      </c>
      <c r="W1316" s="21">
        <f>Clean_Data[[#This Row],[Revenue_EUR]]/Clean_Data[[#This Row],[Marketing_Spend_EUR]]</f>
        <v>17.255183601443662</v>
      </c>
    </row>
    <row r="1317" spans="1:23">
      <c r="A1317" s="17">
        <v>45383</v>
      </c>
      <c r="B1317">
        <v>2024</v>
      </c>
      <c r="C1317" s="16" t="s">
        <v>95</v>
      </c>
      <c r="D1317" s="16" t="s">
        <v>89</v>
      </c>
      <c r="E1317" s="16" t="s">
        <v>85</v>
      </c>
      <c r="F1317" s="16" t="s">
        <v>82</v>
      </c>
      <c r="G1317" s="16" t="s">
        <v>81</v>
      </c>
      <c r="H1317">
        <v>88795.09</v>
      </c>
      <c r="I1317">
        <v>88625.18</v>
      </c>
      <c r="J1317">
        <v>751</v>
      </c>
      <c r="K1317">
        <v>741</v>
      </c>
      <c r="L1317">
        <v>51931.839999999997</v>
      </c>
      <c r="M1317">
        <v>2753.37</v>
      </c>
      <c r="N1317">
        <v>605466.91</v>
      </c>
      <c r="O1317">
        <v>5424</v>
      </c>
      <c r="P1317">
        <v>3</v>
      </c>
      <c r="Q1317">
        <v>10</v>
      </c>
      <c r="R1317" s="25">
        <f>Clean_Data[[#This Row],[Revenue_EUR]]/Clean_Data[[#This Row],[Units_Sold]]</f>
        <v>118.23580559254327</v>
      </c>
      <c r="S1317" s="19">
        <f>Clean_Data[[#This Row],[Gross_Profit_EUR]]/Clean_Data[[#This Row],[Revenue_EUR]]</f>
        <v>0.58485035602756863</v>
      </c>
      <c r="T1317" s="19">
        <f>Clean_Data[[#This Row],[Revenue_EUR]]/Clean_Data[[#This Row],[Revenue_Target_EUR]]</f>
        <v>1.0019171752316893</v>
      </c>
      <c r="U1317" s="19">
        <f>Clean_Data[[#This Row],[Revenue_EUR]]/Clean_Data[[#This Row],[Market_Revenue_EUR]]</f>
        <v>0.14665556206861907</v>
      </c>
      <c r="V1317" s="19">
        <f>Clean_Data[[#This Row],[Returns_Units]]/Clean_Data[[#This Row],[Units_Sold]]</f>
        <v>1.3315579227696404E-2</v>
      </c>
      <c r="W1317" s="21">
        <f>Clean_Data[[#This Row],[Revenue_EUR]]/Clean_Data[[#This Row],[Marketing_Spend_EUR]]</f>
        <v>32.249603213516529</v>
      </c>
    </row>
    <row r="1318" spans="1:23">
      <c r="A1318" s="17">
        <v>45383</v>
      </c>
      <c r="B1318">
        <v>2024</v>
      </c>
      <c r="C1318" s="16" t="s">
        <v>95</v>
      </c>
      <c r="D1318" s="16" t="s">
        <v>89</v>
      </c>
      <c r="E1318" s="16" t="s">
        <v>85</v>
      </c>
      <c r="F1318" s="16" t="s">
        <v>83</v>
      </c>
      <c r="G1318" s="16" t="s">
        <v>78</v>
      </c>
      <c r="H1318">
        <v>25517.84</v>
      </c>
      <c r="I1318">
        <v>25405.56</v>
      </c>
      <c r="J1318">
        <v>345</v>
      </c>
      <c r="K1318">
        <v>345</v>
      </c>
      <c r="L1318">
        <v>12026.81</v>
      </c>
      <c r="M1318">
        <v>455.41</v>
      </c>
      <c r="N1318">
        <v>274857.28999999998</v>
      </c>
      <c r="O1318">
        <v>4078</v>
      </c>
      <c r="P1318">
        <v>1</v>
      </c>
      <c r="Q1318">
        <v>11</v>
      </c>
      <c r="R1318" s="25">
        <f>Clean_Data[[#This Row],[Revenue_EUR]]/Clean_Data[[#This Row],[Units_Sold]]</f>
        <v>73.9647536231884</v>
      </c>
      <c r="S1318" s="19">
        <f>Clean_Data[[#This Row],[Gross_Profit_EUR]]/Clean_Data[[#This Row],[Revenue_EUR]]</f>
        <v>0.47130987575750921</v>
      </c>
      <c r="T1318" s="19">
        <f>Clean_Data[[#This Row],[Revenue_EUR]]/Clean_Data[[#This Row],[Revenue_Target_EUR]]</f>
        <v>1.0044195050217353</v>
      </c>
      <c r="U1318" s="19">
        <f>Clean_Data[[#This Row],[Revenue_EUR]]/Clean_Data[[#This Row],[Market_Revenue_EUR]]</f>
        <v>9.2840324518953105E-2</v>
      </c>
      <c r="V1318" s="19">
        <f>Clean_Data[[#This Row],[Returns_Units]]/Clean_Data[[#This Row],[Units_Sold]]</f>
        <v>3.1884057971014491E-2</v>
      </c>
      <c r="W1318" s="21">
        <f>Clean_Data[[#This Row],[Revenue_EUR]]/Clean_Data[[#This Row],[Marketing_Spend_EUR]]</f>
        <v>56.032673854329062</v>
      </c>
    </row>
    <row r="1319" spans="1:23">
      <c r="A1319" s="17">
        <v>45383</v>
      </c>
      <c r="B1319">
        <v>2024</v>
      </c>
      <c r="C1319" s="16" t="s">
        <v>95</v>
      </c>
      <c r="D1319" s="16" t="s">
        <v>89</v>
      </c>
      <c r="E1319" s="16" t="s">
        <v>85</v>
      </c>
      <c r="F1319" s="16" t="s">
        <v>83</v>
      </c>
      <c r="G1319" s="16" t="s">
        <v>79</v>
      </c>
      <c r="H1319">
        <v>26452.720000000001</v>
      </c>
      <c r="I1319">
        <v>25929.77</v>
      </c>
      <c r="J1319">
        <v>144</v>
      </c>
      <c r="K1319">
        <v>143</v>
      </c>
      <c r="L1319">
        <v>14481.91</v>
      </c>
      <c r="M1319">
        <v>709.85</v>
      </c>
      <c r="N1319">
        <v>214332.99</v>
      </c>
      <c r="O1319">
        <v>1299</v>
      </c>
      <c r="P1319">
        <v>1</v>
      </c>
      <c r="Q1319">
        <v>5</v>
      </c>
      <c r="R1319" s="25">
        <f>Clean_Data[[#This Row],[Revenue_EUR]]/Clean_Data[[#This Row],[Units_Sold]]</f>
        <v>183.69944444444445</v>
      </c>
      <c r="S1319" s="19">
        <f>Clean_Data[[#This Row],[Gross_Profit_EUR]]/Clean_Data[[#This Row],[Revenue_EUR]]</f>
        <v>0.54746392809510702</v>
      </c>
      <c r="T1319" s="19">
        <f>Clean_Data[[#This Row],[Revenue_EUR]]/Clean_Data[[#This Row],[Revenue_Target_EUR]]</f>
        <v>1.020167938242414</v>
      </c>
      <c r="U1319" s="19">
        <f>Clean_Data[[#This Row],[Revenue_EUR]]/Clean_Data[[#This Row],[Market_Revenue_EUR]]</f>
        <v>0.12341879801144939</v>
      </c>
      <c r="V1319" s="19">
        <f>Clean_Data[[#This Row],[Returns_Units]]/Clean_Data[[#This Row],[Units_Sold]]</f>
        <v>3.4722222222222224E-2</v>
      </c>
      <c r="W1319" s="21">
        <f>Clean_Data[[#This Row],[Revenue_EUR]]/Clean_Data[[#This Row],[Marketing_Spend_EUR]]</f>
        <v>37.265225047545258</v>
      </c>
    </row>
    <row r="1320" spans="1:23">
      <c r="A1320" s="17">
        <v>45383</v>
      </c>
      <c r="B1320">
        <v>2024</v>
      </c>
      <c r="C1320" s="16" t="s">
        <v>95</v>
      </c>
      <c r="D1320" s="16" t="s">
        <v>89</v>
      </c>
      <c r="E1320" s="16" t="s">
        <v>85</v>
      </c>
      <c r="F1320" s="16" t="s">
        <v>83</v>
      </c>
      <c r="G1320" s="16" t="s">
        <v>80</v>
      </c>
      <c r="H1320">
        <v>6077.45</v>
      </c>
      <c r="I1320">
        <v>5848.25</v>
      </c>
      <c r="J1320">
        <v>42</v>
      </c>
      <c r="K1320">
        <v>41</v>
      </c>
      <c r="L1320">
        <v>3478.61</v>
      </c>
      <c r="M1320">
        <v>349.86</v>
      </c>
      <c r="N1320">
        <v>71871.350000000006</v>
      </c>
      <c r="O1320">
        <v>536</v>
      </c>
      <c r="P1320">
        <v>0</v>
      </c>
      <c r="Q1320">
        <v>1</v>
      </c>
      <c r="R1320" s="25">
        <f>Clean_Data[[#This Row],[Revenue_EUR]]/Clean_Data[[#This Row],[Units_Sold]]</f>
        <v>144.70119047619048</v>
      </c>
      <c r="S1320" s="19">
        <f>Clean_Data[[#This Row],[Gross_Profit_EUR]]/Clean_Data[[#This Row],[Revenue_EUR]]</f>
        <v>0.57237986326502077</v>
      </c>
      <c r="T1320" s="19">
        <f>Clean_Data[[#This Row],[Revenue_EUR]]/Clean_Data[[#This Row],[Revenue_Target_EUR]]</f>
        <v>1.0391912110460393</v>
      </c>
      <c r="U1320" s="19">
        <f>Clean_Data[[#This Row],[Revenue_EUR]]/Clean_Data[[#This Row],[Market_Revenue_EUR]]</f>
        <v>8.4560120270455466E-2</v>
      </c>
      <c r="V1320" s="19">
        <f>Clean_Data[[#This Row],[Returns_Units]]/Clean_Data[[#This Row],[Units_Sold]]</f>
        <v>2.3809523809523808E-2</v>
      </c>
      <c r="W1320" s="21">
        <f>Clean_Data[[#This Row],[Revenue_EUR]]/Clean_Data[[#This Row],[Marketing_Spend_EUR]]</f>
        <v>17.371091293660321</v>
      </c>
    </row>
    <row r="1321" spans="1:23">
      <c r="A1321" s="17">
        <v>45383</v>
      </c>
      <c r="B1321">
        <v>2024</v>
      </c>
      <c r="C1321" s="16" t="s">
        <v>95</v>
      </c>
      <c r="D1321" s="16" t="s">
        <v>89</v>
      </c>
      <c r="E1321" s="16" t="s">
        <v>85</v>
      </c>
      <c r="F1321" s="16" t="s">
        <v>83</v>
      </c>
      <c r="G1321" s="16" t="s">
        <v>81</v>
      </c>
      <c r="H1321">
        <v>10501.73</v>
      </c>
      <c r="I1321">
        <v>10123.06</v>
      </c>
      <c r="J1321">
        <v>89</v>
      </c>
      <c r="K1321">
        <v>87</v>
      </c>
      <c r="L1321">
        <v>5500.07</v>
      </c>
      <c r="M1321">
        <v>343.23</v>
      </c>
      <c r="N1321">
        <v>101715.76</v>
      </c>
      <c r="O1321">
        <v>912</v>
      </c>
      <c r="P1321">
        <v>0</v>
      </c>
      <c r="Q1321">
        <v>1</v>
      </c>
      <c r="R1321" s="25">
        <f>Clean_Data[[#This Row],[Revenue_EUR]]/Clean_Data[[#This Row],[Units_Sold]]</f>
        <v>117.99696629213483</v>
      </c>
      <c r="S1321" s="19">
        <f>Clean_Data[[#This Row],[Gross_Profit_EUR]]/Clean_Data[[#This Row],[Revenue_EUR]]</f>
        <v>0.52372989974032846</v>
      </c>
      <c r="T1321" s="19">
        <f>Clean_Data[[#This Row],[Revenue_EUR]]/Clean_Data[[#This Row],[Revenue_Target_EUR]]</f>
        <v>1.037406673476202</v>
      </c>
      <c r="U1321" s="19">
        <f>Clean_Data[[#This Row],[Revenue_EUR]]/Clean_Data[[#This Row],[Market_Revenue_EUR]]</f>
        <v>0.10324584902084004</v>
      </c>
      <c r="V1321" s="19">
        <f>Clean_Data[[#This Row],[Returns_Units]]/Clean_Data[[#This Row],[Units_Sold]]</f>
        <v>1.1235955056179775E-2</v>
      </c>
      <c r="W1321" s="21">
        <f>Clean_Data[[#This Row],[Revenue_EUR]]/Clean_Data[[#This Row],[Marketing_Spend_EUR]]</f>
        <v>30.596771843953032</v>
      </c>
    </row>
    <row r="1322" spans="1:23">
      <c r="A1322" s="17">
        <v>45383</v>
      </c>
      <c r="B1322">
        <v>2024</v>
      </c>
      <c r="C1322" s="16" t="s">
        <v>95</v>
      </c>
      <c r="D1322" s="16" t="s">
        <v>90</v>
      </c>
      <c r="E1322" s="16" t="s">
        <v>91</v>
      </c>
      <c r="F1322" s="16" t="s">
        <v>77</v>
      </c>
      <c r="G1322" s="16" t="s">
        <v>78</v>
      </c>
      <c r="H1322">
        <v>215174.94</v>
      </c>
      <c r="I1322">
        <v>205908.44</v>
      </c>
      <c r="J1322">
        <v>2907</v>
      </c>
      <c r="K1322">
        <v>2729</v>
      </c>
      <c r="L1322">
        <v>121752.57</v>
      </c>
      <c r="M1322">
        <v>3603.62</v>
      </c>
      <c r="N1322">
        <v>2315549.37</v>
      </c>
      <c r="O1322">
        <v>32057</v>
      </c>
      <c r="P1322">
        <v>12</v>
      </c>
      <c r="Q1322">
        <v>35</v>
      </c>
      <c r="R1322" s="25">
        <f>Clean_Data[[#This Row],[Revenue_EUR]]/Clean_Data[[#This Row],[Units_Sold]]</f>
        <v>74.019587203302379</v>
      </c>
      <c r="S1322" s="19">
        <f>Clean_Data[[#This Row],[Gross_Profit_EUR]]/Clean_Data[[#This Row],[Revenue_EUR]]</f>
        <v>0.56583062135395512</v>
      </c>
      <c r="T1322" s="19">
        <f>Clean_Data[[#This Row],[Revenue_EUR]]/Clean_Data[[#This Row],[Revenue_Target_EUR]]</f>
        <v>1.0450030120183516</v>
      </c>
      <c r="U1322" s="19">
        <f>Clean_Data[[#This Row],[Revenue_EUR]]/Clean_Data[[#This Row],[Market_Revenue_EUR]]</f>
        <v>9.2926086045835424E-2</v>
      </c>
      <c r="V1322" s="19">
        <f>Clean_Data[[#This Row],[Returns_Units]]/Clean_Data[[#This Row],[Units_Sold]]</f>
        <v>1.2039903680770554E-2</v>
      </c>
      <c r="W1322" s="21">
        <f>Clean_Data[[#This Row],[Revenue_EUR]]/Clean_Data[[#This Row],[Marketing_Spend_EUR]]</f>
        <v>59.710774165977547</v>
      </c>
    </row>
    <row r="1323" spans="1:23">
      <c r="A1323" s="17">
        <v>45383</v>
      </c>
      <c r="B1323">
        <v>2024</v>
      </c>
      <c r="C1323" s="16" t="s">
        <v>95</v>
      </c>
      <c r="D1323" s="16" t="s">
        <v>90</v>
      </c>
      <c r="E1323" s="16" t="s">
        <v>91</v>
      </c>
      <c r="F1323" s="16" t="s">
        <v>77</v>
      </c>
      <c r="G1323" s="16" t="s">
        <v>79</v>
      </c>
      <c r="H1323">
        <v>201837.45</v>
      </c>
      <c r="I1323">
        <v>191328.13</v>
      </c>
      <c r="J1323">
        <v>1100</v>
      </c>
      <c r="K1323">
        <v>1028</v>
      </c>
      <c r="L1323">
        <v>133834.62</v>
      </c>
      <c r="M1323">
        <v>5522.28</v>
      </c>
      <c r="N1323">
        <v>1931744.09</v>
      </c>
      <c r="O1323">
        <v>11962</v>
      </c>
      <c r="P1323">
        <v>8</v>
      </c>
      <c r="Q1323">
        <v>23</v>
      </c>
      <c r="R1323" s="25">
        <f>Clean_Data[[#This Row],[Revenue_EUR]]/Clean_Data[[#This Row],[Units_Sold]]</f>
        <v>183.48859090909093</v>
      </c>
      <c r="S1323" s="19">
        <f>Clean_Data[[#This Row],[Gross_Profit_EUR]]/Clean_Data[[#This Row],[Revenue_EUR]]</f>
        <v>0.66308120717934149</v>
      </c>
      <c r="T1323" s="19">
        <f>Clean_Data[[#This Row],[Revenue_EUR]]/Clean_Data[[#This Row],[Revenue_Target_EUR]]</f>
        <v>1.0549282533624302</v>
      </c>
      <c r="U1323" s="19">
        <f>Clean_Data[[#This Row],[Revenue_EUR]]/Clean_Data[[#This Row],[Market_Revenue_EUR]]</f>
        <v>0.10448456969266566</v>
      </c>
      <c r="V1323" s="19">
        <f>Clean_Data[[#This Row],[Returns_Units]]/Clean_Data[[#This Row],[Units_Sold]]</f>
        <v>2.0909090909090908E-2</v>
      </c>
      <c r="W1323" s="21">
        <f>Clean_Data[[#This Row],[Revenue_EUR]]/Clean_Data[[#This Row],[Marketing_Spend_EUR]]</f>
        <v>36.549658836567509</v>
      </c>
    </row>
    <row r="1324" spans="1:23">
      <c r="A1324" s="17">
        <v>45383</v>
      </c>
      <c r="B1324">
        <v>2024</v>
      </c>
      <c r="C1324" s="16" t="s">
        <v>95</v>
      </c>
      <c r="D1324" s="16" t="s">
        <v>90</v>
      </c>
      <c r="E1324" s="16" t="s">
        <v>91</v>
      </c>
      <c r="F1324" s="16" t="s">
        <v>77</v>
      </c>
      <c r="G1324" s="16" t="s">
        <v>80</v>
      </c>
      <c r="H1324">
        <v>53759.18</v>
      </c>
      <c r="I1324">
        <v>47716.07</v>
      </c>
      <c r="J1324">
        <v>374</v>
      </c>
      <c r="K1324">
        <v>327</v>
      </c>
      <c r="L1324">
        <v>36691.75</v>
      </c>
      <c r="M1324">
        <v>3206.93</v>
      </c>
      <c r="N1324">
        <v>593591.6</v>
      </c>
      <c r="O1324">
        <v>4612</v>
      </c>
      <c r="P1324">
        <v>2</v>
      </c>
      <c r="Q1324">
        <v>5</v>
      </c>
      <c r="R1324" s="25">
        <f>Clean_Data[[#This Row],[Revenue_EUR]]/Clean_Data[[#This Row],[Units_Sold]]</f>
        <v>143.74112299465241</v>
      </c>
      <c r="S1324" s="19">
        <f>Clean_Data[[#This Row],[Gross_Profit_EUR]]/Clean_Data[[#This Row],[Revenue_EUR]]</f>
        <v>0.68252064112585054</v>
      </c>
      <c r="T1324" s="19">
        <f>Clean_Data[[#This Row],[Revenue_EUR]]/Clean_Data[[#This Row],[Revenue_Target_EUR]]</f>
        <v>1.12664726998682</v>
      </c>
      <c r="U1324" s="19">
        <f>Clean_Data[[#This Row],[Revenue_EUR]]/Clean_Data[[#This Row],[Market_Revenue_EUR]]</f>
        <v>9.0565937927693047E-2</v>
      </c>
      <c r="V1324" s="19">
        <f>Clean_Data[[#This Row],[Returns_Units]]/Clean_Data[[#This Row],[Units_Sold]]</f>
        <v>1.3368983957219251E-2</v>
      </c>
      <c r="W1324" s="21">
        <f>Clean_Data[[#This Row],[Revenue_EUR]]/Clean_Data[[#This Row],[Marketing_Spend_EUR]]</f>
        <v>16.763440424331058</v>
      </c>
    </row>
    <row r="1325" spans="1:23">
      <c r="A1325" s="17">
        <v>45383</v>
      </c>
      <c r="B1325">
        <v>2024</v>
      </c>
      <c r="C1325" s="16" t="s">
        <v>95</v>
      </c>
      <c r="D1325" s="16" t="s">
        <v>90</v>
      </c>
      <c r="E1325" s="16" t="s">
        <v>91</v>
      </c>
      <c r="F1325" s="16" t="s">
        <v>77</v>
      </c>
      <c r="G1325" s="16" t="s">
        <v>81</v>
      </c>
      <c r="H1325">
        <v>87712.46</v>
      </c>
      <c r="I1325">
        <v>86874.38</v>
      </c>
      <c r="J1325">
        <v>742</v>
      </c>
      <c r="K1325">
        <v>744</v>
      </c>
      <c r="L1325">
        <v>55236.639999999999</v>
      </c>
      <c r="M1325">
        <v>2868.68</v>
      </c>
      <c r="N1325">
        <v>881971.11</v>
      </c>
      <c r="O1325">
        <v>8295</v>
      </c>
      <c r="P1325">
        <v>4</v>
      </c>
      <c r="Q1325">
        <v>10</v>
      </c>
      <c r="R1325" s="25">
        <f>Clean_Data[[#This Row],[Revenue_EUR]]/Clean_Data[[#This Row],[Units_Sold]]</f>
        <v>118.21086253369273</v>
      </c>
      <c r="S1325" s="19">
        <f>Clean_Data[[#This Row],[Gross_Profit_EUR]]/Clean_Data[[#This Row],[Revenue_EUR]]</f>
        <v>0.62974678854064747</v>
      </c>
      <c r="T1325" s="19">
        <f>Clean_Data[[#This Row],[Revenue_EUR]]/Clean_Data[[#This Row],[Revenue_Target_EUR]]</f>
        <v>1.0096470328766662</v>
      </c>
      <c r="U1325" s="19">
        <f>Clean_Data[[#This Row],[Revenue_EUR]]/Clean_Data[[#This Row],[Market_Revenue_EUR]]</f>
        <v>9.945049107107376E-2</v>
      </c>
      <c r="V1325" s="19">
        <f>Clean_Data[[#This Row],[Returns_Units]]/Clean_Data[[#This Row],[Units_Sold]]</f>
        <v>1.3477088948787063E-2</v>
      </c>
      <c r="W1325" s="21">
        <f>Clean_Data[[#This Row],[Revenue_EUR]]/Clean_Data[[#This Row],[Marketing_Spend_EUR]]</f>
        <v>30.57589553383438</v>
      </c>
    </row>
    <row r="1326" spans="1:23">
      <c r="A1326" s="17">
        <v>45383</v>
      </c>
      <c r="B1326">
        <v>2024</v>
      </c>
      <c r="C1326" s="16" t="s">
        <v>95</v>
      </c>
      <c r="D1326" s="16" t="s">
        <v>90</v>
      </c>
      <c r="E1326" s="16" t="s">
        <v>91</v>
      </c>
      <c r="F1326" s="16" t="s">
        <v>82</v>
      </c>
      <c r="G1326" s="16" t="s">
        <v>78</v>
      </c>
      <c r="H1326">
        <v>170888.38</v>
      </c>
      <c r="I1326">
        <v>166618.48000000001</v>
      </c>
      <c r="J1326">
        <v>2309</v>
      </c>
      <c r="K1326">
        <v>2275</v>
      </c>
      <c r="L1326">
        <v>90755.61</v>
      </c>
      <c r="M1326">
        <v>2938.32</v>
      </c>
      <c r="N1326">
        <v>2119692.4700000002</v>
      </c>
      <c r="O1326">
        <v>31992</v>
      </c>
      <c r="P1326">
        <v>9</v>
      </c>
      <c r="Q1326">
        <v>49</v>
      </c>
      <c r="R1326" s="25">
        <f>Clean_Data[[#This Row],[Revenue_EUR]]/Clean_Data[[#This Row],[Units_Sold]]</f>
        <v>74.009692507579047</v>
      </c>
      <c r="S1326" s="19">
        <f>Clean_Data[[#This Row],[Gross_Profit_EUR]]/Clean_Data[[#This Row],[Revenue_EUR]]</f>
        <v>0.53108122389597234</v>
      </c>
      <c r="T1326" s="19">
        <f>Clean_Data[[#This Row],[Revenue_EUR]]/Clean_Data[[#This Row],[Revenue_Target_EUR]]</f>
        <v>1.0256268092230825</v>
      </c>
      <c r="U1326" s="19">
        <f>Clean_Data[[#This Row],[Revenue_EUR]]/Clean_Data[[#This Row],[Market_Revenue_EUR]]</f>
        <v>8.0619421174808428E-2</v>
      </c>
      <c r="V1326" s="19">
        <f>Clean_Data[[#This Row],[Returns_Units]]/Clean_Data[[#This Row],[Units_Sold]]</f>
        <v>2.122130792550888E-2</v>
      </c>
      <c r="W1326" s="21">
        <f>Clean_Data[[#This Row],[Revenue_EUR]]/Clean_Data[[#This Row],[Marketing_Spend_EUR]]</f>
        <v>58.158532767023331</v>
      </c>
    </row>
    <row r="1327" spans="1:23">
      <c r="A1327" s="17">
        <v>45383</v>
      </c>
      <c r="B1327">
        <v>2024</v>
      </c>
      <c r="C1327" s="16" t="s">
        <v>95</v>
      </c>
      <c r="D1327" s="16" t="s">
        <v>90</v>
      </c>
      <c r="E1327" s="16" t="s">
        <v>91</v>
      </c>
      <c r="F1327" s="16" t="s">
        <v>82</v>
      </c>
      <c r="G1327" s="16" t="s">
        <v>79</v>
      </c>
      <c r="H1327">
        <v>173933.24</v>
      </c>
      <c r="I1327">
        <v>158183.85</v>
      </c>
      <c r="J1327">
        <v>948</v>
      </c>
      <c r="K1327">
        <v>851</v>
      </c>
      <c r="L1327">
        <v>107121.53</v>
      </c>
      <c r="M1327">
        <v>3922.86</v>
      </c>
      <c r="N1327">
        <v>1670696.9</v>
      </c>
      <c r="O1327">
        <v>9821</v>
      </c>
      <c r="P1327">
        <v>7</v>
      </c>
      <c r="Q1327">
        <v>16</v>
      </c>
      <c r="R1327" s="25">
        <f>Clean_Data[[#This Row],[Revenue_EUR]]/Clean_Data[[#This Row],[Units_Sold]]</f>
        <v>183.47388185654006</v>
      </c>
      <c r="S1327" s="19">
        <f>Clean_Data[[#This Row],[Gross_Profit_EUR]]/Clean_Data[[#This Row],[Revenue_EUR]]</f>
        <v>0.61587727567197625</v>
      </c>
      <c r="T1327" s="19">
        <f>Clean_Data[[#This Row],[Revenue_EUR]]/Clean_Data[[#This Row],[Revenue_Target_EUR]]</f>
        <v>1.099563830315168</v>
      </c>
      <c r="U1327" s="19">
        <f>Clean_Data[[#This Row],[Revenue_EUR]]/Clean_Data[[#This Row],[Market_Revenue_EUR]]</f>
        <v>0.10410819580739032</v>
      </c>
      <c r="V1327" s="19">
        <f>Clean_Data[[#This Row],[Returns_Units]]/Clean_Data[[#This Row],[Units_Sold]]</f>
        <v>1.6877637130801686E-2</v>
      </c>
      <c r="W1327" s="21">
        <f>Clean_Data[[#This Row],[Revenue_EUR]]/Clean_Data[[#This Row],[Marketing_Spend_EUR]]</f>
        <v>44.33837557292383</v>
      </c>
    </row>
    <row r="1328" spans="1:23">
      <c r="A1328" s="17">
        <v>45383</v>
      </c>
      <c r="B1328">
        <v>2024</v>
      </c>
      <c r="C1328" s="16" t="s">
        <v>95</v>
      </c>
      <c r="D1328" s="16" t="s">
        <v>90</v>
      </c>
      <c r="E1328" s="16" t="s">
        <v>91</v>
      </c>
      <c r="F1328" s="16" t="s">
        <v>82</v>
      </c>
      <c r="G1328" s="16" t="s">
        <v>80</v>
      </c>
      <c r="H1328">
        <v>46159.55</v>
      </c>
      <c r="I1328">
        <v>41553.120000000003</v>
      </c>
      <c r="J1328">
        <v>321</v>
      </c>
      <c r="K1328">
        <v>288</v>
      </c>
      <c r="L1328">
        <v>29218.77</v>
      </c>
      <c r="M1328">
        <v>2662.12</v>
      </c>
      <c r="N1328">
        <v>552071.35</v>
      </c>
      <c r="O1328">
        <v>4196</v>
      </c>
      <c r="P1328">
        <v>3</v>
      </c>
      <c r="Q1328">
        <v>7</v>
      </c>
      <c r="R1328" s="25">
        <f>Clean_Data[[#This Row],[Revenue_EUR]]/Clean_Data[[#This Row],[Units_Sold]]</f>
        <v>143.79922118380063</v>
      </c>
      <c r="S1328" s="19">
        <f>Clean_Data[[#This Row],[Gross_Profit_EUR]]/Clean_Data[[#This Row],[Revenue_EUR]]</f>
        <v>0.63299512235279587</v>
      </c>
      <c r="T1328" s="19">
        <f>Clean_Data[[#This Row],[Revenue_EUR]]/Clean_Data[[#This Row],[Revenue_Target_EUR]]</f>
        <v>1.1108564170392019</v>
      </c>
      <c r="U1328" s="19">
        <f>Clean_Data[[#This Row],[Revenue_EUR]]/Clean_Data[[#This Row],[Market_Revenue_EUR]]</f>
        <v>8.3611565787646835E-2</v>
      </c>
      <c r="V1328" s="19">
        <f>Clean_Data[[#This Row],[Returns_Units]]/Clean_Data[[#This Row],[Units_Sold]]</f>
        <v>2.1806853582554516E-2</v>
      </c>
      <c r="W1328" s="21">
        <f>Clean_Data[[#This Row],[Revenue_EUR]]/Clean_Data[[#This Row],[Marketing_Spend_EUR]]</f>
        <v>17.339394918335763</v>
      </c>
    </row>
    <row r="1329" spans="1:23">
      <c r="A1329" s="17">
        <v>45383</v>
      </c>
      <c r="B1329">
        <v>2024</v>
      </c>
      <c r="C1329" s="16" t="s">
        <v>95</v>
      </c>
      <c r="D1329" s="16" t="s">
        <v>90</v>
      </c>
      <c r="E1329" s="16" t="s">
        <v>91</v>
      </c>
      <c r="F1329" s="16" t="s">
        <v>82</v>
      </c>
      <c r="G1329" s="16" t="s">
        <v>81</v>
      </c>
      <c r="H1329">
        <v>73824.63</v>
      </c>
      <c r="I1329">
        <v>69894.89</v>
      </c>
      <c r="J1329">
        <v>624</v>
      </c>
      <c r="K1329">
        <v>581</v>
      </c>
      <c r="L1329">
        <v>42813.19</v>
      </c>
      <c r="M1329">
        <v>2387.98</v>
      </c>
      <c r="N1329">
        <v>759705.26</v>
      </c>
      <c r="O1329">
        <v>6771</v>
      </c>
      <c r="P1329">
        <v>4</v>
      </c>
      <c r="Q1329">
        <v>13</v>
      </c>
      <c r="R1329" s="25">
        <f>Clean_Data[[#This Row],[Revenue_EUR]]/Clean_Data[[#This Row],[Units_Sold]]</f>
        <v>118.30870192307692</v>
      </c>
      <c r="S1329" s="19">
        <f>Clean_Data[[#This Row],[Gross_Profit_EUR]]/Clean_Data[[#This Row],[Revenue_EUR]]</f>
        <v>0.57993097967439866</v>
      </c>
      <c r="T1329" s="19">
        <f>Clean_Data[[#This Row],[Revenue_EUR]]/Clean_Data[[#This Row],[Revenue_Target_EUR]]</f>
        <v>1.0562235665582993</v>
      </c>
      <c r="U1329" s="19">
        <f>Clean_Data[[#This Row],[Revenue_EUR]]/Clean_Data[[#This Row],[Market_Revenue_EUR]]</f>
        <v>9.7175357190497802E-2</v>
      </c>
      <c r="V1329" s="19">
        <f>Clean_Data[[#This Row],[Returns_Units]]/Clean_Data[[#This Row],[Units_Sold]]</f>
        <v>2.0833333333333332E-2</v>
      </c>
      <c r="W1329" s="21">
        <f>Clean_Data[[#This Row],[Revenue_EUR]]/Clean_Data[[#This Row],[Marketing_Spend_EUR]]</f>
        <v>30.915095603815779</v>
      </c>
    </row>
    <row r="1330" spans="1:23">
      <c r="A1330" s="17">
        <v>45383</v>
      </c>
      <c r="B1330">
        <v>2024</v>
      </c>
      <c r="C1330" s="16" t="s">
        <v>95</v>
      </c>
      <c r="D1330" s="16" t="s">
        <v>90</v>
      </c>
      <c r="E1330" s="16" t="s">
        <v>91</v>
      </c>
      <c r="F1330" s="16" t="s">
        <v>83</v>
      </c>
      <c r="G1330" s="16" t="s">
        <v>78</v>
      </c>
      <c r="H1330">
        <v>17481.45</v>
      </c>
      <c r="I1330">
        <v>16794.37</v>
      </c>
      <c r="J1330">
        <v>236</v>
      </c>
      <c r="K1330">
        <v>228</v>
      </c>
      <c r="L1330">
        <v>8238.56</v>
      </c>
      <c r="M1330">
        <v>289.68</v>
      </c>
      <c r="N1330">
        <v>277051.81</v>
      </c>
      <c r="O1330">
        <v>3871</v>
      </c>
      <c r="P1330">
        <v>1</v>
      </c>
      <c r="Q1330">
        <v>5</v>
      </c>
      <c r="R1330" s="25">
        <f>Clean_Data[[#This Row],[Revenue_EUR]]/Clean_Data[[#This Row],[Units_Sold]]</f>
        <v>74.073940677966107</v>
      </c>
      <c r="S1330" s="19">
        <f>Clean_Data[[#This Row],[Gross_Profit_EUR]]/Clean_Data[[#This Row],[Revenue_EUR]]</f>
        <v>0.47127440801535336</v>
      </c>
      <c r="T1330" s="19">
        <f>Clean_Data[[#This Row],[Revenue_EUR]]/Clean_Data[[#This Row],[Revenue_Target_EUR]]</f>
        <v>1.0409113292133019</v>
      </c>
      <c r="U1330" s="19">
        <f>Clean_Data[[#This Row],[Revenue_EUR]]/Clean_Data[[#This Row],[Market_Revenue_EUR]]</f>
        <v>6.3098125942580921E-2</v>
      </c>
      <c r="V1330" s="19">
        <f>Clean_Data[[#This Row],[Returns_Units]]/Clean_Data[[#This Row],[Units_Sold]]</f>
        <v>2.1186440677966101E-2</v>
      </c>
      <c r="W1330" s="21">
        <f>Clean_Data[[#This Row],[Revenue_EUR]]/Clean_Data[[#This Row],[Marketing_Spend_EUR]]</f>
        <v>60.347452361226182</v>
      </c>
    </row>
    <row r="1331" spans="1:23">
      <c r="A1331" s="17">
        <v>45383</v>
      </c>
      <c r="B1331">
        <v>2024</v>
      </c>
      <c r="C1331" s="16" t="s">
        <v>95</v>
      </c>
      <c r="D1331" s="16" t="s">
        <v>90</v>
      </c>
      <c r="E1331" s="16" t="s">
        <v>91</v>
      </c>
      <c r="F1331" s="16" t="s">
        <v>83</v>
      </c>
      <c r="G1331" s="16" t="s">
        <v>79</v>
      </c>
      <c r="H1331">
        <v>17034.759999999998</v>
      </c>
      <c r="I1331">
        <v>16364.51</v>
      </c>
      <c r="J1331">
        <v>93</v>
      </c>
      <c r="K1331">
        <v>89</v>
      </c>
      <c r="L1331">
        <v>9575.32</v>
      </c>
      <c r="M1331">
        <v>419.2</v>
      </c>
      <c r="N1331">
        <v>222946.61</v>
      </c>
      <c r="O1331">
        <v>1339</v>
      </c>
      <c r="P1331">
        <v>1</v>
      </c>
      <c r="Q1331">
        <v>3</v>
      </c>
      <c r="R1331" s="25">
        <f>Clean_Data[[#This Row],[Revenue_EUR]]/Clean_Data[[#This Row],[Units_Sold]]</f>
        <v>183.16946236559139</v>
      </c>
      <c r="S1331" s="19">
        <f>Clean_Data[[#This Row],[Gross_Profit_EUR]]/Clean_Data[[#This Row],[Revenue_EUR]]</f>
        <v>0.56210477869955322</v>
      </c>
      <c r="T1331" s="19">
        <f>Clean_Data[[#This Row],[Revenue_EUR]]/Clean_Data[[#This Row],[Revenue_Target_EUR]]</f>
        <v>1.0409575355449077</v>
      </c>
      <c r="U1331" s="19">
        <f>Clean_Data[[#This Row],[Revenue_EUR]]/Clean_Data[[#This Row],[Market_Revenue_EUR]]</f>
        <v>7.64073515179262E-2</v>
      </c>
      <c r="V1331" s="19">
        <f>Clean_Data[[#This Row],[Returns_Units]]/Clean_Data[[#This Row],[Units_Sold]]</f>
        <v>3.2258064516129031E-2</v>
      </c>
      <c r="W1331" s="21">
        <f>Clean_Data[[#This Row],[Revenue_EUR]]/Clean_Data[[#This Row],[Marketing_Spend_EUR]]</f>
        <v>40.636354961832062</v>
      </c>
    </row>
    <row r="1332" spans="1:23">
      <c r="A1332" s="17">
        <v>45383</v>
      </c>
      <c r="B1332">
        <v>2024</v>
      </c>
      <c r="C1332" s="16" t="s">
        <v>95</v>
      </c>
      <c r="D1332" s="16" t="s">
        <v>90</v>
      </c>
      <c r="E1332" s="16" t="s">
        <v>91</v>
      </c>
      <c r="F1332" s="16" t="s">
        <v>83</v>
      </c>
      <c r="G1332" s="16" t="s">
        <v>80</v>
      </c>
      <c r="H1332">
        <v>4325.1499999999996</v>
      </c>
      <c r="I1332">
        <v>3826.85</v>
      </c>
      <c r="J1332">
        <v>30</v>
      </c>
      <c r="K1332">
        <v>27</v>
      </c>
      <c r="L1332">
        <v>2505.9899999999998</v>
      </c>
      <c r="M1332">
        <v>253.88</v>
      </c>
      <c r="N1332">
        <v>70045.759999999995</v>
      </c>
      <c r="O1332">
        <v>538</v>
      </c>
      <c r="P1332">
        <v>0</v>
      </c>
      <c r="Q1332">
        <v>1</v>
      </c>
      <c r="R1332" s="25">
        <f>Clean_Data[[#This Row],[Revenue_EUR]]/Clean_Data[[#This Row],[Units_Sold]]</f>
        <v>144.17166666666665</v>
      </c>
      <c r="S1332" s="19">
        <f>Clean_Data[[#This Row],[Gross_Profit_EUR]]/Clean_Data[[#This Row],[Revenue_EUR]]</f>
        <v>0.57939955839681856</v>
      </c>
      <c r="T1332" s="19">
        <f>Clean_Data[[#This Row],[Revenue_EUR]]/Clean_Data[[#This Row],[Revenue_Target_EUR]]</f>
        <v>1.1302115316774892</v>
      </c>
      <c r="U1332" s="19">
        <f>Clean_Data[[#This Row],[Revenue_EUR]]/Clean_Data[[#This Row],[Market_Revenue_EUR]]</f>
        <v>6.1747491925278557E-2</v>
      </c>
      <c r="V1332" s="19">
        <f>Clean_Data[[#This Row],[Returns_Units]]/Clean_Data[[#This Row],[Units_Sold]]</f>
        <v>3.3333333333333333E-2</v>
      </c>
      <c r="W1332" s="21">
        <f>Clean_Data[[#This Row],[Revenue_EUR]]/Clean_Data[[#This Row],[Marketing_Spend_EUR]]</f>
        <v>17.036198203875845</v>
      </c>
    </row>
    <row r="1333" spans="1:23">
      <c r="A1333" s="17">
        <v>45383</v>
      </c>
      <c r="B1333">
        <v>2024</v>
      </c>
      <c r="C1333" s="16" t="s">
        <v>95</v>
      </c>
      <c r="D1333" s="16" t="s">
        <v>90</v>
      </c>
      <c r="E1333" s="16" t="s">
        <v>91</v>
      </c>
      <c r="F1333" s="16" t="s">
        <v>83</v>
      </c>
      <c r="G1333" s="16" t="s">
        <v>81</v>
      </c>
      <c r="H1333">
        <v>6776.37</v>
      </c>
      <c r="I1333">
        <v>6411.48</v>
      </c>
      <c r="J1333">
        <v>57</v>
      </c>
      <c r="K1333">
        <v>53</v>
      </c>
      <c r="L1333">
        <v>3595.7</v>
      </c>
      <c r="M1333">
        <v>187.19</v>
      </c>
      <c r="N1333">
        <v>101414.74</v>
      </c>
      <c r="O1333">
        <v>935</v>
      </c>
      <c r="P1333">
        <v>0</v>
      </c>
      <c r="Q1333">
        <v>2</v>
      </c>
      <c r="R1333" s="25">
        <f>Clean_Data[[#This Row],[Revenue_EUR]]/Clean_Data[[#This Row],[Units_Sold]]</f>
        <v>118.88368421052631</v>
      </c>
      <c r="S1333" s="19">
        <f>Clean_Data[[#This Row],[Gross_Profit_EUR]]/Clean_Data[[#This Row],[Revenue_EUR]]</f>
        <v>0.53062332782891131</v>
      </c>
      <c r="T1333" s="19">
        <f>Clean_Data[[#This Row],[Revenue_EUR]]/Clean_Data[[#This Row],[Revenue_Target_EUR]]</f>
        <v>1.0569119766418986</v>
      </c>
      <c r="U1333" s="19">
        <f>Clean_Data[[#This Row],[Revenue_EUR]]/Clean_Data[[#This Row],[Market_Revenue_EUR]]</f>
        <v>6.6818393460358907E-2</v>
      </c>
      <c r="V1333" s="19">
        <f>Clean_Data[[#This Row],[Returns_Units]]/Clean_Data[[#This Row],[Units_Sold]]</f>
        <v>3.5087719298245612E-2</v>
      </c>
      <c r="W1333" s="21">
        <f>Clean_Data[[#This Row],[Revenue_EUR]]/Clean_Data[[#This Row],[Marketing_Spend_EUR]]</f>
        <v>36.200491479245684</v>
      </c>
    </row>
    <row r="1334" spans="1:23">
      <c r="A1334" s="17">
        <v>45383</v>
      </c>
      <c r="B1334">
        <v>2024</v>
      </c>
      <c r="C1334" s="16" t="s">
        <v>95</v>
      </c>
      <c r="D1334" s="16" t="s">
        <v>92</v>
      </c>
      <c r="E1334" s="16" t="s">
        <v>76</v>
      </c>
      <c r="F1334" s="16" t="s">
        <v>77</v>
      </c>
      <c r="G1334" s="16" t="s">
        <v>78</v>
      </c>
      <c r="H1334">
        <v>227570.75</v>
      </c>
      <c r="I1334">
        <v>228394.12</v>
      </c>
      <c r="J1334">
        <v>3075</v>
      </c>
      <c r="K1334">
        <v>3068</v>
      </c>
      <c r="L1334">
        <v>127353.56</v>
      </c>
      <c r="M1334">
        <v>4179.5600000000004</v>
      </c>
      <c r="N1334">
        <v>1422146.64</v>
      </c>
      <c r="O1334">
        <v>21547</v>
      </c>
      <c r="P1334">
        <v>13</v>
      </c>
      <c r="Q1334">
        <v>49</v>
      </c>
      <c r="R1334" s="25">
        <f>Clean_Data[[#This Row],[Revenue_EUR]]/Clean_Data[[#This Row],[Units_Sold]]</f>
        <v>74.006747967479669</v>
      </c>
      <c r="S1334" s="19">
        <f>Clean_Data[[#This Row],[Gross_Profit_EUR]]/Clean_Data[[#This Row],[Revenue_EUR]]</f>
        <v>0.55962183189184023</v>
      </c>
      <c r="T1334" s="19">
        <f>Clean_Data[[#This Row],[Revenue_EUR]]/Clean_Data[[#This Row],[Revenue_Target_EUR]]</f>
        <v>0.9963949597301367</v>
      </c>
      <c r="U1334" s="19">
        <f>Clean_Data[[#This Row],[Revenue_EUR]]/Clean_Data[[#This Row],[Market_Revenue_EUR]]</f>
        <v>0.16001918761345174</v>
      </c>
      <c r="V1334" s="19">
        <f>Clean_Data[[#This Row],[Returns_Units]]/Clean_Data[[#This Row],[Units_Sold]]</f>
        <v>1.5934959349593495E-2</v>
      </c>
      <c r="W1334" s="21">
        <f>Clean_Data[[#This Row],[Revenue_EUR]]/Clean_Data[[#This Row],[Marketing_Spend_EUR]]</f>
        <v>54.448494578376668</v>
      </c>
    </row>
    <row r="1335" spans="1:23">
      <c r="A1335" s="17">
        <v>45383</v>
      </c>
      <c r="B1335">
        <v>2024</v>
      </c>
      <c r="C1335" s="16" t="s">
        <v>95</v>
      </c>
      <c r="D1335" s="16" t="s">
        <v>92</v>
      </c>
      <c r="E1335" s="16" t="s">
        <v>76</v>
      </c>
      <c r="F1335" s="16" t="s">
        <v>77</v>
      </c>
      <c r="G1335" s="16" t="s">
        <v>79</v>
      </c>
      <c r="H1335">
        <v>211758.5</v>
      </c>
      <c r="I1335">
        <v>202125.58</v>
      </c>
      <c r="J1335">
        <v>1154</v>
      </c>
      <c r="K1335">
        <v>1110</v>
      </c>
      <c r="L1335">
        <v>139462.63</v>
      </c>
      <c r="M1335">
        <v>5721.49</v>
      </c>
      <c r="N1335">
        <v>1178754.32</v>
      </c>
      <c r="O1335">
        <v>6700</v>
      </c>
      <c r="P1335">
        <v>11</v>
      </c>
      <c r="Q1335">
        <v>15</v>
      </c>
      <c r="R1335" s="25">
        <f>Clean_Data[[#This Row],[Revenue_EUR]]/Clean_Data[[#This Row],[Units_Sold]]</f>
        <v>183.49956672443673</v>
      </c>
      <c r="S1335" s="19">
        <f>Clean_Data[[#This Row],[Gross_Profit_EUR]]/Clean_Data[[#This Row],[Revenue_EUR]]</f>
        <v>0.65859283098435251</v>
      </c>
      <c r="T1335" s="19">
        <f>Clean_Data[[#This Row],[Revenue_EUR]]/Clean_Data[[#This Row],[Revenue_Target_EUR]]</f>
        <v>1.0476580945370695</v>
      </c>
      <c r="U1335" s="19">
        <f>Clean_Data[[#This Row],[Revenue_EUR]]/Clean_Data[[#This Row],[Market_Revenue_EUR]]</f>
        <v>0.17964600121253424</v>
      </c>
      <c r="V1335" s="19">
        <f>Clean_Data[[#This Row],[Returns_Units]]/Clean_Data[[#This Row],[Units_Sold]]</f>
        <v>1.2998266897746967E-2</v>
      </c>
      <c r="W1335" s="21">
        <f>Clean_Data[[#This Row],[Revenue_EUR]]/Clean_Data[[#This Row],[Marketing_Spend_EUR]]</f>
        <v>37.011075786202547</v>
      </c>
    </row>
    <row r="1336" spans="1:23">
      <c r="A1336" s="17">
        <v>45383</v>
      </c>
      <c r="B1336">
        <v>2024</v>
      </c>
      <c r="C1336" s="16" t="s">
        <v>95</v>
      </c>
      <c r="D1336" s="16" t="s">
        <v>92</v>
      </c>
      <c r="E1336" s="16" t="s">
        <v>76</v>
      </c>
      <c r="F1336" s="16" t="s">
        <v>77</v>
      </c>
      <c r="G1336" s="16" t="s">
        <v>80</v>
      </c>
      <c r="H1336">
        <v>53285.29</v>
      </c>
      <c r="I1336">
        <v>50671.17</v>
      </c>
      <c r="J1336">
        <v>370</v>
      </c>
      <c r="K1336">
        <v>349</v>
      </c>
      <c r="L1336">
        <v>36600</v>
      </c>
      <c r="M1336">
        <v>3188.71</v>
      </c>
      <c r="N1336">
        <v>385479.99</v>
      </c>
      <c r="O1336">
        <v>3035</v>
      </c>
      <c r="P1336">
        <v>3</v>
      </c>
      <c r="Q1336">
        <v>6</v>
      </c>
      <c r="R1336" s="25">
        <f>Clean_Data[[#This Row],[Revenue_EUR]]/Clean_Data[[#This Row],[Units_Sold]]</f>
        <v>144.0142972972973</v>
      </c>
      <c r="S1336" s="19">
        <f>Clean_Data[[#This Row],[Gross_Profit_EUR]]/Clean_Data[[#This Row],[Revenue_EUR]]</f>
        <v>0.68686873994680331</v>
      </c>
      <c r="T1336" s="19">
        <f>Clean_Data[[#This Row],[Revenue_EUR]]/Clean_Data[[#This Row],[Revenue_Target_EUR]]</f>
        <v>1.0515898882934813</v>
      </c>
      <c r="U1336" s="19">
        <f>Clean_Data[[#This Row],[Revenue_EUR]]/Clean_Data[[#This Row],[Market_Revenue_EUR]]</f>
        <v>0.1382310142739186</v>
      </c>
      <c r="V1336" s="19">
        <f>Clean_Data[[#This Row],[Returns_Units]]/Clean_Data[[#This Row],[Units_Sold]]</f>
        <v>1.6216216216216217E-2</v>
      </c>
      <c r="W1336" s="21">
        <f>Clean_Data[[#This Row],[Revenue_EUR]]/Clean_Data[[#This Row],[Marketing_Spend_EUR]]</f>
        <v>16.710610246776909</v>
      </c>
    </row>
    <row r="1337" spans="1:23">
      <c r="A1337" s="17">
        <v>45383</v>
      </c>
      <c r="B1337">
        <v>2024</v>
      </c>
      <c r="C1337" s="16" t="s">
        <v>95</v>
      </c>
      <c r="D1337" s="16" t="s">
        <v>92</v>
      </c>
      <c r="E1337" s="16" t="s">
        <v>76</v>
      </c>
      <c r="F1337" s="16" t="s">
        <v>77</v>
      </c>
      <c r="G1337" s="16" t="s">
        <v>81</v>
      </c>
      <c r="H1337">
        <v>82961.58</v>
      </c>
      <c r="I1337">
        <v>82001.009999999995</v>
      </c>
      <c r="J1337">
        <v>702</v>
      </c>
      <c r="K1337">
        <v>695</v>
      </c>
      <c r="L1337">
        <v>52460.6</v>
      </c>
      <c r="M1337">
        <v>2289.14</v>
      </c>
      <c r="N1337">
        <v>535095.81000000006</v>
      </c>
      <c r="O1337">
        <v>4999</v>
      </c>
      <c r="P1337">
        <v>4</v>
      </c>
      <c r="Q1337">
        <v>14</v>
      </c>
      <c r="R1337" s="25">
        <f>Clean_Data[[#This Row],[Revenue_EUR]]/Clean_Data[[#This Row],[Units_Sold]]</f>
        <v>118.17888888888889</v>
      </c>
      <c r="S1337" s="19">
        <f>Clean_Data[[#This Row],[Gross_Profit_EUR]]/Clean_Data[[#This Row],[Revenue_EUR]]</f>
        <v>0.6323481303032078</v>
      </c>
      <c r="T1337" s="19">
        <f>Clean_Data[[#This Row],[Revenue_EUR]]/Clean_Data[[#This Row],[Revenue_Target_EUR]]</f>
        <v>1.0117141240089604</v>
      </c>
      <c r="U1337" s="19">
        <f>Clean_Data[[#This Row],[Revenue_EUR]]/Clean_Data[[#This Row],[Market_Revenue_EUR]]</f>
        <v>0.1550406085220514</v>
      </c>
      <c r="V1337" s="19">
        <f>Clean_Data[[#This Row],[Returns_Units]]/Clean_Data[[#This Row],[Units_Sold]]</f>
        <v>1.9943019943019943E-2</v>
      </c>
      <c r="W1337" s="21">
        <f>Clean_Data[[#This Row],[Revenue_EUR]]/Clean_Data[[#This Row],[Marketing_Spend_EUR]]</f>
        <v>36.241374489983137</v>
      </c>
    </row>
    <row r="1338" spans="1:23">
      <c r="A1338" s="17">
        <v>45383</v>
      </c>
      <c r="B1338">
        <v>2024</v>
      </c>
      <c r="C1338" s="16" t="s">
        <v>95</v>
      </c>
      <c r="D1338" s="16" t="s">
        <v>92</v>
      </c>
      <c r="E1338" s="16" t="s">
        <v>76</v>
      </c>
      <c r="F1338" s="16" t="s">
        <v>82</v>
      </c>
      <c r="G1338" s="16" t="s">
        <v>78</v>
      </c>
      <c r="H1338">
        <v>175917.43</v>
      </c>
      <c r="I1338">
        <v>173095.83</v>
      </c>
      <c r="J1338">
        <v>2377</v>
      </c>
      <c r="K1338">
        <v>2333</v>
      </c>
      <c r="L1338">
        <v>93454.7</v>
      </c>
      <c r="M1338">
        <v>3007.37</v>
      </c>
      <c r="N1338">
        <v>1236360.97</v>
      </c>
      <c r="O1338">
        <v>18431</v>
      </c>
      <c r="P1338">
        <v>8</v>
      </c>
      <c r="Q1338">
        <v>52</v>
      </c>
      <c r="R1338" s="25">
        <f>Clean_Data[[#This Row],[Revenue_EUR]]/Clean_Data[[#This Row],[Units_Sold]]</f>
        <v>74.008174169120736</v>
      </c>
      <c r="S1338" s="19">
        <f>Clean_Data[[#This Row],[Gross_Profit_EUR]]/Clean_Data[[#This Row],[Revenue_EUR]]</f>
        <v>0.53124184454036194</v>
      </c>
      <c r="T1338" s="19">
        <f>Clean_Data[[#This Row],[Revenue_EUR]]/Clean_Data[[#This Row],[Revenue_Target_EUR]]</f>
        <v>1.016300797078705</v>
      </c>
      <c r="U1338" s="19">
        <f>Clean_Data[[#This Row],[Revenue_EUR]]/Clean_Data[[#This Row],[Market_Revenue_EUR]]</f>
        <v>0.14228646347514512</v>
      </c>
      <c r="V1338" s="19">
        <f>Clean_Data[[#This Row],[Returns_Units]]/Clean_Data[[#This Row],[Units_Sold]]</f>
        <v>2.1876314682372739E-2</v>
      </c>
      <c r="W1338" s="21">
        <f>Clean_Data[[#This Row],[Revenue_EUR]]/Clean_Data[[#This Row],[Marketing_Spend_EUR]]</f>
        <v>58.495439536871089</v>
      </c>
    </row>
    <row r="1339" spans="1:23">
      <c r="A1339" s="17">
        <v>45383</v>
      </c>
      <c r="B1339">
        <v>2024</v>
      </c>
      <c r="C1339" s="16" t="s">
        <v>95</v>
      </c>
      <c r="D1339" s="16" t="s">
        <v>92</v>
      </c>
      <c r="E1339" s="16" t="s">
        <v>76</v>
      </c>
      <c r="F1339" s="16" t="s">
        <v>82</v>
      </c>
      <c r="G1339" s="16" t="s">
        <v>79</v>
      </c>
      <c r="H1339">
        <v>168461.01</v>
      </c>
      <c r="I1339">
        <v>163302.51999999999</v>
      </c>
      <c r="J1339">
        <v>918</v>
      </c>
      <c r="K1339">
        <v>898</v>
      </c>
      <c r="L1339">
        <v>103782.89</v>
      </c>
      <c r="M1339">
        <v>4251.3500000000004</v>
      </c>
      <c r="N1339">
        <v>1003150.89</v>
      </c>
      <c r="O1339">
        <v>5668</v>
      </c>
      <c r="P1339">
        <v>7</v>
      </c>
      <c r="Q1339">
        <v>18</v>
      </c>
      <c r="R1339" s="25">
        <f>Clean_Data[[#This Row],[Revenue_EUR]]/Clean_Data[[#This Row],[Units_Sold]]</f>
        <v>183.5087254901961</v>
      </c>
      <c r="S1339" s="19">
        <f>Clean_Data[[#This Row],[Gross_Profit_EUR]]/Clean_Data[[#This Row],[Revenue_EUR]]</f>
        <v>0.61606474993827942</v>
      </c>
      <c r="T1339" s="19">
        <f>Clean_Data[[#This Row],[Revenue_EUR]]/Clean_Data[[#This Row],[Revenue_Target_EUR]]</f>
        <v>1.031588551113602</v>
      </c>
      <c r="U1339" s="19">
        <f>Clean_Data[[#This Row],[Revenue_EUR]]/Clean_Data[[#This Row],[Market_Revenue_EUR]]</f>
        <v>0.16793187513395916</v>
      </c>
      <c r="V1339" s="19">
        <f>Clean_Data[[#This Row],[Returns_Units]]/Clean_Data[[#This Row],[Units_Sold]]</f>
        <v>1.9607843137254902E-2</v>
      </c>
      <c r="W1339" s="21">
        <f>Clean_Data[[#This Row],[Revenue_EUR]]/Clean_Data[[#This Row],[Marketing_Spend_EUR]]</f>
        <v>39.625297846566383</v>
      </c>
    </row>
    <row r="1340" spans="1:23">
      <c r="A1340" s="17">
        <v>45383</v>
      </c>
      <c r="B1340">
        <v>2024</v>
      </c>
      <c r="C1340" s="16" t="s">
        <v>95</v>
      </c>
      <c r="D1340" s="16" t="s">
        <v>92</v>
      </c>
      <c r="E1340" s="16" t="s">
        <v>76</v>
      </c>
      <c r="F1340" s="16" t="s">
        <v>82</v>
      </c>
      <c r="G1340" s="16" t="s">
        <v>80</v>
      </c>
      <c r="H1340">
        <v>41874.25</v>
      </c>
      <c r="I1340">
        <v>40041.58</v>
      </c>
      <c r="J1340">
        <v>291</v>
      </c>
      <c r="K1340">
        <v>280</v>
      </c>
      <c r="L1340">
        <v>26901.51</v>
      </c>
      <c r="M1340">
        <v>2413.5700000000002</v>
      </c>
      <c r="N1340">
        <v>327406.71999999997</v>
      </c>
      <c r="O1340">
        <v>2389</v>
      </c>
      <c r="P1340">
        <v>2</v>
      </c>
      <c r="Q1340">
        <v>3</v>
      </c>
      <c r="R1340" s="25">
        <f>Clean_Data[[#This Row],[Revenue_EUR]]/Clean_Data[[#This Row],[Units_Sold]]</f>
        <v>143.89776632302406</v>
      </c>
      <c r="S1340" s="19">
        <f>Clean_Data[[#This Row],[Gross_Profit_EUR]]/Clean_Data[[#This Row],[Revenue_EUR]]</f>
        <v>0.6424356257126993</v>
      </c>
      <c r="T1340" s="19">
        <f>Clean_Data[[#This Row],[Revenue_EUR]]/Clean_Data[[#This Row],[Revenue_Target_EUR]]</f>
        <v>1.0457691729447238</v>
      </c>
      <c r="U1340" s="19">
        <f>Clean_Data[[#This Row],[Revenue_EUR]]/Clean_Data[[#This Row],[Market_Revenue_EUR]]</f>
        <v>0.12789673345739513</v>
      </c>
      <c r="V1340" s="19">
        <f>Clean_Data[[#This Row],[Returns_Units]]/Clean_Data[[#This Row],[Units_Sold]]</f>
        <v>1.0309278350515464E-2</v>
      </c>
      <c r="W1340" s="21">
        <f>Clean_Data[[#This Row],[Revenue_EUR]]/Clean_Data[[#This Row],[Marketing_Spend_EUR]]</f>
        <v>17.349507161590505</v>
      </c>
    </row>
    <row r="1341" spans="1:23">
      <c r="A1341" s="17">
        <v>45383</v>
      </c>
      <c r="B1341">
        <v>2024</v>
      </c>
      <c r="C1341" s="16" t="s">
        <v>95</v>
      </c>
      <c r="D1341" s="16" t="s">
        <v>92</v>
      </c>
      <c r="E1341" s="16" t="s">
        <v>76</v>
      </c>
      <c r="F1341" s="16" t="s">
        <v>82</v>
      </c>
      <c r="G1341" s="16" t="s">
        <v>81</v>
      </c>
      <c r="H1341">
        <v>69951.72</v>
      </c>
      <c r="I1341">
        <v>67542.41</v>
      </c>
      <c r="J1341">
        <v>592</v>
      </c>
      <c r="K1341">
        <v>566</v>
      </c>
      <c r="L1341">
        <v>40708.47</v>
      </c>
      <c r="M1341">
        <v>1966.84</v>
      </c>
      <c r="N1341">
        <v>456948.47</v>
      </c>
      <c r="O1341">
        <v>4024</v>
      </c>
      <c r="P1341">
        <v>4</v>
      </c>
      <c r="Q1341">
        <v>8</v>
      </c>
      <c r="R1341" s="25">
        <f>Clean_Data[[#This Row],[Revenue_EUR]]/Clean_Data[[#This Row],[Units_Sold]]</f>
        <v>118.16168918918919</v>
      </c>
      <c r="S1341" s="19">
        <f>Clean_Data[[#This Row],[Gross_Profit_EUR]]/Clean_Data[[#This Row],[Revenue_EUR]]</f>
        <v>0.58195095131327723</v>
      </c>
      <c r="T1341" s="19">
        <f>Clean_Data[[#This Row],[Revenue_EUR]]/Clean_Data[[#This Row],[Revenue_Target_EUR]]</f>
        <v>1.0356710694806419</v>
      </c>
      <c r="U1341" s="19">
        <f>Clean_Data[[#This Row],[Revenue_EUR]]/Clean_Data[[#This Row],[Market_Revenue_EUR]]</f>
        <v>0.15308448237062705</v>
      </c>
      <c r="V1341" s="19">
        <f>Clean_Data[[#This Row],[Returns_Units]]/Clean_Data[[#This Row],[Units_Sold]]</f>
        <v>1.3513513513513514E-2</v>
      </c>
      <c r="W1341" s="21">
        <f>Clean_Data[[#This Row],[Revenue_EUR]]/Clean_Data[[#This Row],[Marketing_Spend_EUR]]</f>
        <v>35.565536596774521</v>
      </c>
    </row>
    <row r="1342" spans="1:23">
      <c r="A1342" s="17">
        <v>45383</v>
      </c>
      <c r="B1342">
        <v>2024</v>
      </c>
      <c r="C1342" s="16" t="s">
        <v>95</v>
      </c>
      <c r="D1342" s="16" t="s">
        <v>92</v>
      </c>
      <c r="E1342" s="16" t="s">
        <v>76</v>
      </c>
      <c r="F1342" s="16" t="s">
        <v>83</v>
      </c>
      <c r="G1342" s="16" t="s">
        <v>78</v>
      </c>
      <c r="H1342">
        <v>17546.02</v>
      </c>
      <c r="I1342">
        <v>17909.939999999999</v>
      </c>
      <c r="J1342">
        <v>237</v>
      </c>
      <c r="K1342">
        <v>242</v>
      </c>
      <c r="L1342">
        <v>8452.76</v>
      </c>
      <c r="M1342">
        <v>304.63</v>
      </c>
      <c r="N1342">
        <v>163079.60999999999</v>
      </c>
      <c r="O1342">
        <v>2354</v>
      </c>
      <c r="P1342">
        <v>1</v>
      </c>
      <c r="Q1342">
        <v>7</v>
      </c>
      <c r="R1342" s="25">
        <f>Clean_Data[[#This Row],[Revenue_EUR]]/Clean_Data[[#This Row],[Units_Sold]]</f>
        <v>74.033839662447264</v>
      </c>
      <c r="S1342" s="19">
        <f>Clean_Data[[#This Row],[Gross_Profit_EUR]]/Clean_Data[[#This Row],[Revenue_EUR]]</f>
        <v>0.48174799755158149</v>
      </c>
      <c r="T1342" s="19">
        <f>Clean_Data[[#This Row],[Revenue_EUR]]/Clean_Data[[#This Row],[Revenue_Target_EUR]]</f>
        <v>0.97968055727713221</v>
      </c>
      <c r="U1342" s="19">
        <f>Clean_Data[[#This Row],[Revenue_EUR]]/Clean_Data[[#This Row],[Market_Revenue_EUR]]</f>
        <v>0.10759174614165438</v>
      </c>
      <c r="V1342" s="19">
        <f>Clean_Data[[#This Row],[Returns_Units]]/Clean_Data[[#This Row],[Units_Sold]]</f>
        <v>2.9535864978902954E-2</v>
      </c>
      <c r="W1342" s="21">
        <f>Clean_Data[[#This Row],[Revenue_EUR]]/Clean_Data[[#This Row],[Marketing_Spend_EUR]]</f>
        <v>57.597807175918327</v>
      </c>
    </row>
    <row r="1343" spans="1:23">
      <c r="A1343" s="17">
        <v>45383</v>
      </c>
      <c r="B1343">
        <v>2024</v>
      </c>
      <c r="C1343" s="16" t="s">
        <v>95</v>
      </c>
      <c r="D1343" s="16" t="s">
        <v>92</v>
      </c>
      <c r="E1343" s="16" t="s">
        <v>76</v>
      </c>
      <c r="F1343" s="16" t="s">
        <v>83</v>
      </c>
      <c r="G1343" s="16" t="s">
        <v>79</v>
      </c>
      <c r="H1343">
        <v>16505.29</v>
      </c>
      <c r="I1343">
        <v>16203.14</v>
      </c>
      <c r="J1343">
        <v>90</v>
      </c>
      <c r="K1343">
        <v>90</v>
      </c>
      <c r="L1343">
        <v>9122.52</v>
      </c>
      <c r="M1343">
        <v>428.78</v>
      </c>
      <c r="N1343">
        <v>131145.18</v>
      </c>
      <c r="O1343">
        <v>776</v>
      </c>
      <c r="P1343">
        <v>1</v>
      </c>
      <c r="Q1343">
        <v>3</v>
      </c>
      <c r="R1343" s="25">
        <f>Clean_Data[[#This Row],[Revenue_EUR]]/Clean_Data[[#This Row],[Units_Sold]]</f>
        <v>183.39211111111112</v>
      </c>
      <c r="S1343" s="19">
        <f>Clean_Data[[#This Row],[Gross_Profit_EUR]]/Clean_Data[[#This Row],[Revenue_EUR]]</f>
        <v>0.55270280013256357</v>
      </c>
      <c r="T1343" s="19">
        <f>Clean_Data[[#This Row],[Revenue_EUR]]/Clean_Data[[#This Row],[Revenue_Target_EUR]]</f>
        <v>1.0186476201526371</v>
      </c>
      <c r="U1343" s="19">
        <f>Clean_Data[[#This Row],[Revenue_EUR]]/Clean_Data[[#This Row],[Market_Revenue_EUR]]</f>
        <v>0.12585510195647298</v>
      </c>
      <c r="V1343" s="19">
        <f>Clean_Data[[#This Row],[Returns_Units]]/Clean_Data[[#This Row],[Units_Sold]]</f>
        <v>3.3333333333333333E-2</v>
      </c>
      <c r="W1343" s="21">
        <f>Clean_Data[[#This Row],[Revenue_EUR]]/Clean_Data[[#This Row],[Marketing_Spend_EUR]]</f>
        <v>38.493609776575404</v>
      </c>
    </row>
    <row r="1344" spans="1:23">
      <c r="A1344" s="17">
        <v>45383</v>
      </c>
      <c r="B1344">
        <v>2024</v>
      </c>
      <c r="C1344" s="16" t="s">
        <v>95</v>
      </c>
      <c r="D1344" s="16" t="s">
        <v>92</v>
      </c>
      <c r="E1344" s="16" t="s">
        <v>76</v>
      </c>
      <c r="F1344" s="16" t="s">
        <v>83</v>
      </c>
      <c r="G1344" s="16" t="s">
        <v>80</v>
      </c>
      <c r="H1344">
        <v>3946.94</v>
      </c>
      <c r="I1344">
        <v>3679.73</v>
      </c>
      <c r="J1344">
        <v>27</v>
      </c>
      <c r="K1344">
        <v>25</v>
      </c>
      <c r="L1344">
        <v>2294.64</v>
      </c>
      <c r="M1344">
        <v>212.6</v>
      </c>
      <c r="N1344">
        <v>40945.79</v>
      </c>
      <c r="O1344">
        <v>294</v>
      </c>
      <c r="P1344">
        <v>0</v>
      </c>
      <c r="Q1344">
        <v>1</v>
      </c>
      <c r="R1344" s="25">
        <f>Clean_Data[[#This Row],[Revenue_EUR]]/Clean_Data[[#This Row],[Units_Sold]]</f>
        <v>146.18296296296296</v>
      </c>
      <c r="S1344" s="19">
        <f>Clean_Data[[#This Row],[Gross_Profit_EUR]]/Clean_Data[[#This Row],[Revenue_EUR]]</f>
        <v>0.58137189823002122</v>
      </c>
      <c r="T1344" s="19">
        <f>Clean_Data[[#This Row],[Revenue_EUR]]/Clean_Data[[#This Row],[Revenue_Target_EUR]]</f>
        <v>1.0726167409021858</v>
      </c>
      <c r="U1344" s="19">
        <f>Clean_Data[[#This Row],[Revenue_EUR]]/Clean_Data[[#This Row],[Market_Revenue_EUR]]</f>
        <v>9.6394281316833794E-2</v>
      </c>
      <c r="V1344" s="19">
        <f>Clean_Data[[#This Row],[Returns_Units]]/Clean_Data[[#This Row],[Units_Sold]]</f>
        <v>3.7037037037037035E-2</v>
      </c>
      <c r="W1344" s="21">
        <f>Clean_Data[[#This Row],[Revenue_EUR]]/Clean_Data[[#This Row],[Marketing_Spend_EUR]]</f>
        <v>18.565098777046096</v>
      </c>
    </row>
    <row r="1345" spans="1:23">
      <c r="A1345" s="17">
        <v>45383</v>
      </c>
      <c r="B1345">
        <v>2024</v>
      </c>
      <c r="C1345" s="16" t="s">
        <v>95</v>
      </c>
      <c r="D1345" s="16" t="s">
        <v>92</v>
      </c>
      <c r="E1345" s="16" t="s">
        <v>76</v>
      </c>
      <c r="F1345" s="16" t="s">
        <v>83</v>
      </c>
      <c r="G1345" s="16" t="s">
        <v>81</v>
      </c>
      <c r="H1345">
        <v>6625.69</v>
      </c>
      <c r="I1345">
        <v>6740.43</v>
      </c>
      <c r="J1345">
        <v>56</v>
      </c>
      <c r="K1345">
        <v>57</v>
      </c>
      <c r="L1345">
        <v>3454.52</v>
      </c>
      <c r="M1345">
        <v>218.63</v>
      </c>
      <c r="N1345">
        <v>58273.16</v>
      </c>
      <c r="O1345">
        <v>543</v>
      </c>
      <c r="P1345">
        <v>0</v>
      </c>
      <c r="Q1345">
        <v>2</v>
      </c>
      <c r="R1345" s="25">
        <f>Clean_Data[[#This Row],[Revenue_EUR]]/Clean_Data[[#This Row],[Units_Sold]]</f>
        <v>118.31589285714286</v>
      </c>
      <c r="S1345" s="19">
        <f>Clean_Data[[#This Row],[Gross_Profit_EUR]]/Clean_Data[[#This Row],[Revenue_EUR]]</f>
        <v>0.52138267863422527</v>
      </c>
      <c r="T1345" s="19">
        <f>Clean_Data[[#This Row],[Revenue_EUR]]/Clean_Data[[#This Row],[Revenue_Target_EUR]]</f>
        <v>0.98297734714254126</v>
      </c>
      <c r="U1345" s="19">
        <f>Clean_Data[[#This Row],[Revenue_EUR]]/Clean_Data[[#This Row],[Market_Revenue_EUR]]</f>
        <v>0.1137005441270046</v>
      </c>
      <c r="V1345" s="19">
        <f>Clean_Data[[#This Row],[Returns_Units]]/Clean_Data[[#This Row],[Units_Sold]]</f>
        <v>3.5714285714285712E-2</v>
      </c>
      <c r="W1345" s="21">
        <f>Clean_Data[[#This Row],[Revenue_EUR]]/Clean_Data[[#This Row],[Marketing_Spend_EUR]]</f>
        <v>30.305493299181265</v>
      </c>
    </row>
    <row r="1346" spans="1:23">
      <c r="A1346" s="17">
        <v>45413</v>
      </c>
      <c r="B1346">
        <v>2024</v>
      </c>
      <c r="C1346" s="16" t="s">
        <v>96</v>
      </c>
      <c r="D1346" s="16" t="s">
        <v>75</v>
      </c>
      <c r="E1346" s="16" t="s">
        <v>76</v>
      </c>
      <c r="F1346" s="16" t="s">
        <v>77</v>
      </c>
      <c r="G1346" s="16" t="s">
        <v>78</v>
      </c>
      <c r="H1346">
        <v>1163463.8400000001</v>
      </c>
      <c r="I1346">
        <v>1126889.52</v>
      </c>
      <c r="J1346">
        <v>15719</v>
      </c>
      <c r="K1346">
        <v>15040</v>
      </c>
      <c r="L1346">
        <v>662874.22</v>
      </c>
      <c r="M1346">
        <v>19875.759999999998</v>
      </c>
      <c r="N1346">
        <v>6546565.71</v>
      </c>
      <c r="O1346">
        <v>97801</v>
      </c>
      <c r="P1346">
        <v>47</v>
      </c>
      <c r="Q1346">
        <v>128</v>
      </c>
      <c r="R1346" s="25">
        <f>Clean_Data[[#This Row],[Revenue_EUR]]/Clean_Data[[#This Row],[Units_Sold]]</f>
        <v>74.016403079076284</v>
      </c>
      <c r="S1346" s="19">
        <f>Clean_Data[[#This Row],[Gross_Profit_EUR]]/Clean_Data[[#This Row],[Revenue_EUR]]</f>
        <v>0.56974200418639565</v>
      </c>
      <c r="T1346" s="19">
        <f>Clean_Data[[#This Row],[Revenue_EUR]]/Clean_Data[[#This Row],[Revenue_Target_EUR]]</f>
        <v>1.032455994443892</v>
      </c>
      <c r="U1346" s="19">
        <f>Clean_Data[[#This Row],[Revenue_EUR]]/Clean_Data[[#This Row],[Market_Revenue_EUR]]</f>
        <v>0.17772124981847925</v>
      </c>
      <c r="V1346" s="19">
        <f>Clean_Data[[#This Row],[Returns_Units]]/Clean_Data[[#This Row],[Units_Sold]]</f>
        <v>8.1430116419619562E-3</v>
      </c>
      <c r="W1346" s="21">
        <f>Clean_Data[[#This Row],[Revenue_EUR]]/Clean_Data[[#This Row],[Marketing_Spend_EUR]]</f>
        <v>58.536822742878769</v>
      </c>
    </row>
    <row r="1347" spans="1:23">
      <c r="A1347" s="17">
        <v>45413</v>
      </c>
      <c r="B1347">
        <v>2024</v>
      </c>
      <c r="C1347" s="16" t="s">
        <v>96</v>
      </c>
      <c r="D1347" s="16" t="s">
        <v>75</v>
      </c>
      <c r="E1347" s="16" t="s">
        <v>76</v>
      </c>
      <c r="F1347" s="16" t="s">
        <v>77</v>
      </c>
      <c r="G1347" s="16" t="s">
        <v>79</v>
      </c>
      <c r="H1347">
        <v>1064113.1599999999</v>
      </c>
      <c r="I1347">
        <v>1008003.92</v>
      </c>
      <c r="J1347">
        <v>5799</v>
      </c>
      <c r="K1347">
        <v>5496</v>
      </c>
      <c r="L1347">
        <v>704275.17</v>
      </c>
      <c r="M1347">
        <v>26148.06</v>
      </c>
      <c r="N1347">
        <v>5120199.6100000003</v>
      </c>
      <c r="O1347">
        <v>29745</v>
      </c>
      <c r="P1347">
        <v>48</v>
      </c>
      <c r="Q1347">
        <v>115</v>
      </c>
      <c r="R1347" s="25">
        <f>Clean_Data[[#This Row],[Revenue_EUR]]/Clean_Data[[#This Row],[Units_Sold]]</f>
        <v>183.49942403862732</v>
      </c>
      <c r="S1347" s="19">
        <f>Clean_Data[[#This Row],[Gross_Profit_EUR]]/Clean_Data[[#This Row],[Revenue_EUR]]</f>
        <v>0.66184236458460877</v>
      </c>
      <c r="T1347" s="19">
        <f>Clean_Data[[#This Row],[Revenue_EUR]]/Clean_Data[[#This Row],[Revenue_Target_EUR]]</f>
        <v>1.0556637121014369</v>
      </c>
      <c r="U1347" s="19">
        <f>Clean_Data[[#This Row],[Revenue_EUR]]/Clean_Data[[#This Row],[Market_Revenue_EUR]]</f>
        <v>0.20782649917041024</v>
      </c>
      <c r="V1347" s="19">
        <f>Clean_Data[[#This Row],[Returns_Units]]/Clean_Data[[#This Row],[Units_Sold]]</f>
        <v>1.9831005345749268E-2</v>
      </c>
      <c r="W1347" s="21">
        <f>Clean_Data[[#This Row],[Revenue_EUR]]/Clean_Data[[#This Row],[Marketing_Spend_EUR]]</f>
        <v>40.69568296844966</v>
      </c>
    </row>
    <row r="1348" spans="1:23">
      <c r="A1348" s="17">
        <v>45413</v>
      </c>
      <c r="B1348">
        <v>2024</v>
      </c>
      <c r="C1348" s="16" t="s">
        <v>96</v>
      </c>
      <c r="D1348" s="16" t="s">
        <v>75</v>
      </c>
      <c r="E1348" s="16" t="s">
        <v>76</v>
      </c>
      <c r="F1348" s="16" t="s">
        <v>77</v>
      </c>
      <c r="G1348" s="16" t="s">
        <v>80</v>
      </c>
      <c r="H1348">
        <v>281188.94</v>
      </c>
      <c r="I1348">
        <v>262376.59000000003</v>
      </c>
      <c r="J1348">
        <v>1954</v>
      </c>
      <c r="K1348">
        <v>1817</v>
      </c>
      <c r="L1348">
        <v>195782.37</v>
      </c>
      <c r="M1348">
        <v>16228.74</v>
      </c>
      <c r="N1348">
        <v>1746832.28</v>
      </c>
      <c r="O1348">
        <v>13236</v>
      </c>
      <c r="P1348">
        <v>15</v>
      </c>
      <c r="Q1348">
        <v>23</v>
      </c>
      <c r="R1348" s="25">
        <f>Clean_Data[[#This Row],[Revenue_EUR]]/Clean_Data[[#This Row],[Units_Sold]]</f>
        <v>143.90426816786081</v>
      </c>
      <c r="S1348" s="19">
        <f>Clean_Data[[#This Row],[Gross_Profit_EUR]]/Clean_Data[[#This Row],[Revenue_EUR]]</f>
        <v>0.69626625428439681</v>
      </c>
      <c r="T1348" s="19">
        <f>Clean_Data[[#This Row],[Revenue_EUR]]/Clean_Data[[#This Row],[Revenue_Target_EUR]]</f>
        <v>1.0716998037058107</v>
      </c>
      <c r="U1348" s="19">
        <f>Clean_Data[[#This Row],[Revenue_EUR]]/Clean_Data[[#This Row],[Market_Revenue_EUR]]</f>
        <v>0.16097077161866966</v>
      </c>
      <c r="V1348" s="19">
        <f>Clean_Data[[#This Row],[Returns_Units]]/Clean_Data[[#This Row],[Units_Sold]]</f>
        <v>1.1770726714431934E-2</v>
      </c>
      <c r="W1348" s="21">
        <f>Clean_Data[[#This Row],[Revenue_EUR]]/Clean_Data[[#This Row],[Marketing_Spend_EUR]]</f>
        <v>17.326603297606592</v>
      </c>
    </row>
    <row r="1349" spans="1:23">
      <c r="A1349" s="17">
        <v>45413</v>
      </c>
      <c r="B1349">
        <v>2024</v>
      </c>
      <c r="C1349" s="16" t="s">
        <v>96</v>
      </c>
      <c r="D1349" s="16" t="s">
        <v>75</v>
      </c>
      <c r="E1349" s="16" t="s">
        <v>76</v>
      </c>
      <c r="F1349" s="16" t="s">
        <v>77</v>
      </c>
      <c r="G1349" s="16" t="s">
        <v>81</v>
      </c>
      <c r="H1349">
        <v>492085.3</v>
      </c>
      <c r="I1349">
        <v>466908.41</v>
      </c>
      <c r="J1349">
        <v>4162</v>
      </c>
      <c r="K1349">
        <v>3880</v>
      </c>
      <c r="L1349">
        <v>305404.52</v>
      </c>
      <c r="M1349">
        <v>14340.57</v>
      </c>
      <c r="N1349">
        <v>2533452.96</v>
      </c>
      <c r="O1349">
        <v>23688</v>
      </c>
      <c r="P1349">
        <v>27</v>
      </c>
      <c r="Q1349">
        <v>91</v>
      </c>
      <c r="R1349" s="25">
        <f>Clean_Data[[#This Row],[Revenue_EUR]]/Clean_Data[[#This Row],[Units_Sold]]</f>
        <v>118.23289283998078</v>
      </c>
      <c r="S1349" s="19">
        <f>Clean_Data[[#This Row],[Gross_Profit_EUR]]/Clean_Data[[#This Row],[Revenue_EUR]]</f>
        <v>0.62063329264255618</v>
      </c>
      <c r="T1349" s="19">
        <f>Clean_Data[[#This Row],[Revenue_EUR]]/Clean_Data[[#This Row],[Revenue_Target_EUR]]</f>
        <v>1.0539225455373571</v>
      </c>
      <c r="U1349" s="19">
        <f>Clean_Data[[#This Row],[Revenue_EUR]]/Clean_Data[[#This Row],[Market_Revenue_EUR]]</f>
        <v>0.19423502538606441</v>
      </c>
      <c r="V1349" s="19">
        <f>Clean_Data[[#This Row],[Returns_Units]]/Clean_Data[[#This Row],[Units_Sold]]</f>
        <v>2.1864488226814031E-2</v>
      </c>
      <c r="W1349" s="21">
        <f>Clean_Data[[#This Row],[Revenue_EUR]]/Clean_Data[[#This Row],[Marketing_Spend_EUR]]</f>
        <v>34.314207873187748</v>
      </c>
    </row>
    <row r="1350" spans="1:23">
      <c r="A1350" s="17">
        <v>45413</v>
      </c>
      <c r="B1350">
        <v>2024</v>
      </c>
      <c r="C1350" s="16" t="s">
        <v>96</v>
      </c>
      <c r="D1350" s="16" t="s">
        <v>75</v>
      </c>
      <c r="E1350" s="16" t="s">
        <v>76</v>
      </c>
      <c r="F1350" s="16" t="s">
        <v>82</v>
      </c>
      <c r="G1350" s="16" t="s">
        <v>78</v>
      </c>
      <c r="H1350">
        <v>867359.44</v>
      </c>
      <c r="I1350">
        <v>888942.53</v>
      </c>
      <c r="J1350">
        <v>11719</v>
      </c>
      <c r="K1350">
        <v>12082</v>
      </c>
      <c r="L1350">
        <v>460878.9</v>
      </c>
      <c r="M1350">
        <v>16499.939999999999</v>
      </c>
      <c r="N1350">
        <v>5577882.29</v>
      </c>
      <c r="O1350">
        <v>80136</v>
      </c>
      <c r="P1350">
        <v>37</v>
      </c>
      <c r="Q1350">
        <v>226</v>
      </c>
      <c r="R1350" s="25">
        <f>Clean_Data[[#This Row],[Revenue_EUR]]/Clean_Data[[#This Row],[Units_Sold]]</f>
        <v>74.013093267343621</v>
      </c>
      <c r="S1350" s="19">
        <f>Clean_Data[[#This Row],[Gross_Profit_EUR]]/Clean_Data[[#This Row],[Revenue_EUR]]</f>
        <v>0.53135860261116208</v>
      </c>
      <c r="T1350" s="19">
        <f>Clean_Data[[#This Row],[Revenue_EUR]]/Clean_Data[[#This Row],[Revenue_Target_EUR]]</f>
        <v>0.97572048892744501</v>
      </c>
      <c r="U1350" s="19">
        <f>Clean_Data[[#This Row],[Revenue_EUR]]/Clean_Data[[#This Row],[Market_Revenue_EUR]]</f>
        <v>0.15549977480790472</v>
      </c>
      <c r="V1350" s="19">
        <f>Clean_Data[[#This Row],[Returns_Units]]/Clean_Data[[#This Row],[Units_Sold]]</f>
        <v>1.9284921921665671E-2</v>
      </c>
      <c r="W1350" s="21">
        <f>Clean_Data[[#This Row],[Revenue_EUR]]/Clean_Data[[#This Row],[Marketing_Spend_EUR]]</f>
        <v>52.56742994216949</v>
      </c>
    </row>
    <row r="1351" spans="1:23">
      <c r="A1351" s="17">
        <v>45413</v>
      </c>
      <c r="B1351">
        <v>2024</v>
      </c>
      <c r="C1351" s="16" t="s">
        <v>96</v>
      </c>
      <c r="D1351" s="16" t="s">
        <v>75</v>
      </c>
      <c r="E1351" s="16" t="s">
        <v>76</v>
      </c>
      <c r="F1351" s="16" t="s">
        <v>82</v>
      </c>
      <c r="G1351" s="16" t="s">
        <v>79</v>
      </c>
      <c r="H1351">
        <v>921885.65</v>
      </c>
      <c r="I1351">
        <v>899899.89</v>
      </c>
      <c r="J1351">
        <v>5024</v>
      </c>
      <c r="K1351">
        <v>4906</v>
      </c>
      <c r="L1351">
        <v>565814.38</v>
      </c>
      <c r="M1351">
        <v>23296.39</v>
      </c>
      <c r="N1351">
        <v>4600254.3499999996</v>
      </c>
      <c r="O1351">
        <v>26617</v>
      </c>
      <c r="P1351">
        <v>44</v>
      </c>
      <c r="Q1351">
        <v>44</v>
      </c>
      <c r="R1351" s="25">
        <f>Clean_Data[[#This Row],[Revenue_EUR]]/Clean_Data[[#This Row],[Units_Sold]]</f>
        <v>183.49634753184714</v>
      </c>
      <c r="S1351" s="19">
        <f>Clean_Data[[#This Row],[Gross_Profit_EUR]]/Clean_Data[[#This Row],[Revenue_EUR]]</f>
        <v>0.61375766072505844</v>
      </c>
      <c r="T1351" s="19">
        <f>Clean_Data[[#This Row],[Revenue_EUR]]/Clean_Data[[#This Row],[Revenue_Target_EUR]]</f>
        <v>1.0244313398015861</v>
      </c>
      <c r="U1351" s="19">
        <f>Clean_Data[[#This Row],[Revenue_EUR]]/Clean_Data[[#This Row],[Market_Revenue_EUR]]</f>
        <v>0.2003988431639655</v>
      </c>
      <c r="V1351" s="19">
        <f>Clean_Data[[#This Row],[Returns_Units]]/Clean_Data[[#This Row],[Units_Sold]]</f>
        <v>8.7579617834394902E-3</v>
      </c>
      <c r="W1351" s="21">
        <f>Clean_Data[[#This Row],[Revenue_EUR]]/Clean_Data[[#This Row],[Marketing_Spend_EUR]]</f>
        <v>39.57203884378653</v>
      </c>
    </row>
    <row r="1352" spans="1:23">
      <c r="A1352" s="17">
        <v>45413</v>
      </c>
      <c r="B1352">
        <v>2024</v>
      </c>
      <c r="C1352" s="16" t="s">
        <v>96</v>
      </c>
      <c r="D1352" s="16" t="s">
        <v>75</v>
      </c>
      <c r="E1352" s="16" t="s">
        <v>76</v>
      </c>
      <c r="F1352" s="16" t="s">
        <v>82</v>
      </c>
      <c r="G1352" s="16" t="s">
        <v>80</v>
      </c>
      <c r="H1352">
        <v>213360.6</v>
      </c>
      <c r="I1352">
        <v>197082.79</v>
      </c>
      <c r="J1352">
        <v>1482</v>
      </c>
      <c r="K1352">
        <v>1391</v>
      </c>
      <c r="L1352">
        <v>138450.43</v>
      </c>
      <c r="M1352">
        <v>10963.48</v>
      </c>
      <c r="N1352">
        <v>1467875.72</v>
      </c>
      <c r="O1352">
        <v>10550</v>
      </c>
      <c r="P1352">
        <v>8</v>
      </c>
      <c r="Q1352">
        <v>19</v>
      </c>
      <c r="R1352" s="25">
        <f>Clean_Data[[#This Row],[Revenue_EUR]]/Clean_Data[[#This Row],[Units_Sold]]</f>
        <v>143.96801619433199</v>
      </c>
      <c r="S1352" s="19">
        <f>Clean_Data[[#This Row],[Gross_Profit_EUR]]/Clean_Data[[#This Row],[Revenue_EUR]]</f>
        <v>0.64890345265245786</v>
      </c>
      <c r="T1352" s="19">
        <f>Clean_Data[[#This Row],[Revenue_EUR]]/Clean_Data[[#This Row],[Revenue_Target_EUR]]</f>
        <v>1.0825937668124141</v>
      </c>
      <c r="U1352" s="19">
        <f>Clean_Data[[#This Row],[Revenue_EUR]]/Clean_Data[[#This Row],[Market_Revenue_EUR]]</f>
        <v>0.1453533136987919</v>
      </c>
      <c r="V1352" s="19">
        <f>Clean_Data[[#This Row],[Returns_Units]]/Clean_Data[[#This Row],[Units_Sold]]</f>
        <v>1.282051282051282E-2</v>
      </c>
      <c r="W1352" s="21">
        <f>Clean_Data[[#This Row],[Revenue_EUR]]/Clean_Data[[#This Row],[Marketing_Spend_EUR]]</f>
        <v>19.461028797425637</v>
      </c>
    </row>
    <row r="1353" spans="1:23">
      <c r="A1353" s="17">
        <v>45413</v>
      </c>
      <c r="B1353">
        <v>2024</v>
      </c>
      <c r="C1353" s="16" t="s">
        <v>96</v>
      </c>
      <c r="D1353" s="16" t="s">
        <v>75</v>
      </c>
      <c r="E1353" s="16" t="s">
        <v>76</v>
      </c>
      <c r="F1353" s="16" t="s">
        <v>82</v>
      </c>
      <c r="G1353" s="16" t="s">
        <v>81</v>
      </c>
      <c r="H1353">
        <v>363819.95</v>
      </c>
      <c r="I1353">
        <v>339797.99</v>
      </c>
      <c r="J1353">
        <v>3077</v>
      </c>
      <c r="K1353">
        <v>2852</v>
      </c>
      <c r="L1353">
        <v>208982.58</v>
      </c>
      <c r="M1353">
        <v>11392.37</v>
      </c>
      <c r="N1353">
        <v>2025622.43</v>
      </c>
      <c r="O1353">
        <v>18442</v>
      </c>
      <c r="P1353">
        <v>19</v>
      </c>
      <c r="Q1353">
        <v>55</v>
      </c>
      <c r="R1353" s="25">
        <f>Clean_Data[[#This Row],[Revenue_EUR]]/Clean_Data[[#This Row],[Units_Sold]]</f>
        <v>118.23852778680534</v>
      </c>
      <c r="S1353" s="19">
        <f>Clean_Data[[#This Row],[Gross_Profit_EUR]]/Clean_Data[[#This Row],[Revenue_EUR]]</f>
        <v>0.57441209587324715</v>
      </c>
      <c r="T1353" s="19">
        <f>Clean_Data[[#This Row],[Revenue_EUR]]/Clean_Data[[#This Row],[Revenue_Target_EUR]]</f>
        <v>1.0706948266527416</v>
      </c>
      <c r="U1353" s="19">
        <f>Clean_Data[[#This Row],[Revenue_EUR]]/Clean_Data[[#This Row],[Market_Revenue_EUR]]</f>
        <v>0.17960896592165007</v>
      </c>
      <c r="V1353" s="19">
        <f>Clean_Data[[#This Row],[Returns_Units]]/Clean_Data[[#This Row],[Units_Sold]]</f>
        <v>1.7874553136171596E-2</v>
      </c>
      <c r="W1353" s="21">
        <f>Clean_Data[[#This Row],[Revenue_EUR]]/Clean_Data[[#This Row],[Marketing_Spend_EUR]]</f>
        <v>31.935405012302091</v>
      </c>
    </row>
    <row r="1354" spans="1:23">
      <c r="A1354" s="17">
        <v>45413</v>
      </c>
      <c r="B1354">
        <v>2024</v>
      </c>
      <c r="C1354" s="16" t="s">
        <v>96</v>
      </c>
      <c r="D1354" s="16" t="s">
        <v>75</v>
      </c>
      <c r="E1354" s="16" t="s">
        <v>76</v>
      </c>
      <c r="F1354" s="16" t="s">
        <v>83</v>
      </c>
      <c r="G1354" s="16" t="s">
        <v>78</v>
      </c>
      <c r="H1354">
        <v>91443.82</v>
      </c>
      <c r="I1354">
        <v>89737.39</v>
      </c>
      <c r="J1354">
        <v>1235</v>
      </c>
      <c r="K1354">
        <v>1202</v>
      </c>
      <c r="L1354">
        <v>44087.93</v>
      </c>
      <c r="M1354">
        <v>1552.23</v>
      </c>
      <c r="N1354">
        <v>741001.3</v>
      </c>
      <c r="O1354">
        <v>10685</v>
      </c>
      <c r="P1354">
        <v>5</v>
      </c>
      <c r="Q1354">
        <v>24</v>
      </c>
      <c r="R1354" s="25">
        <f>Clean_Data[[#This Row],[Revenue_EUR]]/Clean_Data[[#This Row],[Units_Sold]]</f>
        <v>74.043578947368431</v>
      </c>
      <c r="S1354" s="19">
        <f>Clean_Data[[#This Row],[Gross_Profit_EUR]]/Clean_Data[[#This Row],[Revenue_EUR]]</f>
        <v>0.48213132391013408</v>
      </c>
      <c r="T1354" s="19">
        <f>Clean_Data[[#This Row],[Revenue_EUR]]/Clean_Data[[#This Row],[Revenue_Target_EUR]]</f>
        <v>1.0190158193814196</v>
      </c>
      <c r="U1354" s="19">
        <f>Clean_Data[[#This Row],[Revenue_EUR]]/Clean_Data[[#This Row],[Market_Revenue_EUR]]</f>
        <v>0.1234057484109677</v>
      </c>
      <c r="V1354" s="19">
        <f>Clean_Data[[#This Row],[Returns_Units]]/Clean_Data[[#This Row],[Units_Sold]]</f>
        <v>1.9433198380566803E-2</v>
      </c>
      <c r="W1354" s="21">
        <f>Clean_Data[[#This Row],[Revenue_EUR]]/Clean_Data[[#This Row],[Marketing_Spend_EUR]]</f>
        <v>58.911256708090946</v>
      </c>
    </row>
    <row r="1355" spans="1:23">
      <c r="A1355" s="17">
        <v>45413</v>
      </c>
      <c r="B1355">
        <v>2024</v>
      </c>
      <c r="C1355" s="16" t="s">
        <v>96</v>
      </c>
      <c r="D1355" s="16" t="s">
        <v>75</v>
      </c>
      <c r="E1355" s="16" t="s">
        <v>76</v>
      </c>
      <c r="F1355" s="16" t="s">
        <v>83</v>
      </c>
      <c r="G1355" s="16" t="s">
        <v>79</v>
      </c>
      <c r="H1355">
        <v>90448.48</v>
      </c>
      <c r="I1355">
        <v>87790.68</v>
      </c>
      <c r="J1355">
        <v>493</v>
      </c>
      <c r="K1355">
        <v>478</v>
      </c>
      <c r="L1355">
        <v>49609.440000000002</v>
      </c>
      <c r="M1355">
        <v>2279.13</v>
      </c>
      <c r="N1355">
        <v>610534.93000000005</v>
      </c>
      <c r="O1355">
        <v>3498</v>
      </c>
      <c r="P1355">
        <v>3</v>
      </c>
      <c r="Q1355">
        <v>13</v>
      </c>
      <c r="R1355" s="25">
        <f>Clean_Data[[#This Row],[Revenue_EUR]]/Clean_Data[[#This Row],[Units_Sold]]</f>
        <v>183.46547667342799</v>
      </c>
      <c r="S1355" s="19">
        <f>Clean_Data[[#This Row],[Gross_Profit_EUR]]/Clean_Data[[#This Row],[Revenue_EUR]]</f>
        <v>0.5484828490207907</v>
      </c>
      <c r="T1355" s="19">
        <f>Clean_Data[[#This Row],[Revenue_EUR]]/Clean_Data[[#This Row],[Revenue_Target_EUR]]</f>
        <v>1.0302742842406507</v>
      </c>
      <c r="U1355" s="19">
        <f>Clean_Data[[#This Row],[Revenue_EUR]]/Clean_Data[[#This Row],[Market_Revenue_EUR]]</f>
        <v>0.1481462821463794</v>
      </c>
      <c r="V1355" s="19">
        <f>Clean_Data[[#This Row],[Returns_Units]]/Clean_Data[[#This Row],[Units_Sold]]</f>
        <v>2.6369168356997971E-2</v>
      </c>
      <c r="W1355" s="21">
        <f>Clean_Data[[#This Row],[Revenue_EUR]]/Clean_Data[[#This Row],[Marketing_Spend_EUR]]</f>
        <v>39.685529127342448</v>
      </c>
    </row>
    <row r="1356" spans="1:23">
      <c r="A1356" s="17">
        <v>45413</v>
      </c>
      <c r="B1356">
        <v>2024</v>
      </c>
      <c r="C1356" s="16" t="s">
        <v>96</v>
      </c>
      <c r="D1356" s="16" t="s">
        <v>75</v>
      </c>
      <c r="E1356" s="16" t="s">
        <v>76</v>
      </c>
      <c r="F1356" s="16" t="s">
        <v>83</v>
      </c>
      <c r="G1356" s="16" t="s">
        <v>80</v>
      </c>
      <c r="H1356">
        <v>19155.259999999998</v>
      </c>
      <c r="I1356">
        <v>18196.7</v>
      </c>
      <c r="J1356">
        <v>133</v>
      </c>
      <c r="K1356">
        <v>128</v>
      </c>
      <c r="L1356">
        <v>11284.7</v>
      </c>
      <c r="M1356">
        <v>1077.53</v>
      </c>
      <c r="N1356">
        <v>190317.56</v>
      </c>
      <c r="O1356">
        <v>1407</v>
      </c>
      <c r="P1356">
        <v>1</v>
      </c>
      <c r="Q1356">
        <v>2</v>
      </c>
      <c r="R1356" s="25">
        <f>Clean_Data[[#This Row],[Revenue_EUR]]/Clean_Data[[#This Row],[Units_Sold]]</f>
        <v>144.02451127819549</v>
      </c>
      <c r="S1356" s="19">
        <f>Clean_Data[[#This Row],[Gross_Profit_EUR]]/Clean_Data[[#This Row],[Revenue_EUR]]</f>
        <v>0.58911755831035451</v>
      </c>
      <c r="T1356" s="19">
        <f>Clean_Data[[#This Row],[Revenue_EUR]]/Clean_Data[[#This Row],[Revenue_Target_EUR]]</f>
        <v>1.0526776833162055</v>
      </c>
      <c r="U1356" s="19">
        <f>Clean_Data[[#This Row],[Revenue_EUR]]/Clean_Data[[#This Row],[Market_Revenue_EUR]]</f>
        <v>0.10064893644075722</v>
      </c>
      <c r="V1356" s="19">
        <f>Clean_Data[[#This Row],[Returns_Units]]/Clean_Data[[#This Row],[Units_Sold]]</f>
        <v>1.5037593984962405E-2</v>
      </c>
      <c r="W1356" s="21">
        <f>Clean_Data[[#This Row],[Revenue_EUR]]/Clean_Data[[#This Row],[Marketing_Spend_EUR]]</f>
        <v>17.77700852876486</v>
      </c>
    </row>
    <row r="1357" spans="1:23">
      <c r="A1357" s="17">
        <v>45413</v>
      </c>
      <c r="B1357">
        <v>2024</v>
      </c>
      <c r="C1357" s="16" t="s">
        <v>96</v>
      </c>
      <c r="D1357" s="16" t="s">
        <v>75</v>
      </c>
      <c r="E1357" s="16" t="s">
        <v>76</v>
      </c>
      <c r="F1357" s="16" t="s">
        <v>83</v>
      </c>
      <c r="G1357" s="16" t="s">
        <v>81</v>
      </c>
      <c r="H1357">
        <v>33942.519999999997</v>
      </c>
      <c r="I1357">
        <v>31425.64</v>
      </c>
      <c r="J1357">
        <v>287</v>
      </c>
      <c r="K1357">
        <v>262</v>
      </c>
      <c r="L1357">
        <v>17750.27</v>
      </c>
      <c r="M1357">
        <v>1048.7</v>
      </c>
      <c r="N1357">
        <v>278938.23</v>
      </c>
      <c r="O1357">
        <v>2517</v>
      </c>
      <c r="P1357">
        <v>1</v>
      </c>
      <c r="Q1357">
        <v>9</v>
      </c>
      <c r="R1357" s="25">
        <f>Clean_Data[[#This Row],[Revenue_EUR]]/Clean_Data[[#This Row],[Units_Sold]]</f>
        <v>118.26662020905923</v>
      </c>
      <c r="S1357" s="19">
        <f>Clean_Data[[#This Row],[Gross_Profit_EUR]]/Clean_Data[[#This Row],[Revenue_EUR]]</f>
        <v>0.52295085927621177</v>
      </c>
      <c r="T1357" s="19">
        <f>Clean_Data[[#This Row],[Revenue_EUR]]/Clean_Data[[#This Row],[Revenue_Target_EUR]]</f>
        <v>1.0800900156687341</v>
      </c>
      <c r="U1357" s="19">
        <f>Clean_Data[[#This Row],[Revenue_EUR]]/Clean_Data[[#This Row],[Market_Revenue_EUR]]</f>
        <v>0.12168471851276894</v>
      </c>
      <c r="V1357" s="19">
        <f>Clean_Data[[#This Row],[Returns_Units]]/Clean_Data[[#This Row],[Units_Sold]]</f>
        <v>3.1358885017421602E-2</v>
      </c>
      <c r="W1357" s="21">
        <f>Clean_Data[[#This Row],[Revenue_EUR]]/Clean_Data[[#This Row],[Marketing_Spend_EUR]]</f>
        <v>32.366282063507192</v>
      </c>
    </row>
    <row r="1358" spans="1:23">
      <c r="A1358" s="17">
        <v>45413</v>
      </c>
      <c r="B1358">
        <v>2024</v>
      </c>
      <c r="C1358" s="16" t="s">
        <v>96</v>
      </c>
      <c r="D1358" s="16" t="s">
        <v>84</v>
      </c>
      <c r="E1358" s="16" t="s">
        <v>85</v>
      </c>
      <c r="F1358" s="16" t="s">
        <v>77</v>
      </c>
      <c r="G1358" s="16" t="s">
        <v>78</v>
      </c>
      <c r="H1358">
        <v>623883.6</v>
      </c>
      <c r="I1358">
        <v>649678.76</v>
      </c>
      <c r="J1358">
        <v>8429</v>
      </c>
      <c r="K1358">
        <v>8780</v>
      </c>
      <c r="L1358">
        <v>349401.53</v>
      </c>
      <c r="M1358">
        <v>11671.05</v>
      </c>
      <c r="N1358">
        <v>5019246.4400000004</v>
      </c>
      <c r="O1358">
        <v>71328</v>
      </c>
      <c r="P1358">
        <v>24</v>
      </c>
      <c r="Q1358">
        <v>109</v>
      </c>
      <c r="R1358" s="25">
        <f>Clean_Data[[#This Row],[Revenue_EUR]]/Clean_Data[[#This Row],[Units_Sold]]</f>
        <v>74.01632459366472</v>
      </c>
      <c r="S1358" s="19">
        <f>Clean_Data[[#This Row],[Gross_Profit_EUR]]/Clean_Data[[#This Row],[Revenue_EUR]]</f>
        <v>0.56004281888480489</v>
      </c>
      <c r="T1358" s="19">
        <f>Clean_Data[[#This Row],[Revenue_EUR]]/Clean_Data[[#This Row],[Revenue_Target_EUR]]</f>
        <v>0.96029551589465534</v>
      </c>
      <c r="U1358" s="19">
        <f>Clean_Data[[#This Row],[Revenue_EUR]]/Clean_Data[[#This Row],[Market_Revenue_EUR]]</f>
        <v>0.12429826019859665</v>
      </c>
      <c r="V1358" s="19">
        <f>Clean_Data[[#This Row],[Returns_Units]]/Clean_Data[[#This Row],[Units_Sold]]</f>
        <v>1.2931545853600665E-2</v>
      </c>
      <c r="W1358" s="21">
        <f>Clean_Data[[#This Row],[Revenue_EUR]]/Clean_Data[[#This Row],[Marketing_Spend_EUR]]</f>
        <v>53.45565309033892</v>
      </c>
    </row>
    <row r="1359" spans="1:23">
      <c r="A1359" s="17">
        <v>45413</v>
      </c>
      <c r="B1359">
        <v>2024</v>
      </c>
      <c r="C1359" s="16" t="s">
        <v>96</v>
      </c>
      <c r="D1359" s="16" t="s">
        <v>84</v>
      </c>
      <c r="E1359" s="16" t="s">
        <v>85</v>
      </c>
      <c r="F1359" s="16" t="s">
        <v>77</v>
      </c>
      <c r="G1359" s="16" t="s">
        <v>79</v>
      </c>
      <c r="H1359">
        <v>613592.98</v>
      </c>
      <c r="I1359">
        <v>627593.80000000005</v>
      </c>
      <c r="J1359">
        <v>3344</v>
      </c>
      <c r="K1359">
        <v>3401</v>
      </c>
      <c r="L1359">
        <v>398221.74</v>
      </c>
      <c r="M1359">
        <v>15037.41</v>
      </c>
      <c r="N1359">
        <v>4058309.56</v>
      </c>
      <c r="O1359">
        <v>23154</v>
      </c>
      <c r="P1359">
        <v>30</v>
      </c>
      <c r="Q1359">
        <v>43</v>
      </c>
      <c r="R1359" s="25">
        <f>Clean_Data[[#This Row],[Revenue_EUR]]/Clean_Data[[#This Row],[Units_Sold]]</f>
        <v>183.49072368421051</v>
      </c>
      <c r="S1359" s="19">
        <f>Clean_Data[[#This Row],[Gross_Profit_EUR]]/Clean_Data[[#This Row],[Revenue_EUR]]</f>
        <v>0.64899983047394061</v>
      </c>
      <c r="T1359" s="19">
        <f>Clean_Data[[#This Row],[Revenue_EUR]]/Clean_Data[[#This Row],[Revenue_Target_EUR]]</f>
        <v>0.97769127101000664</v>
      </c>
      <c r="U1359" s="19">
        <f>Clean_Data[[#This Row],[Revenue_EUR]]/Clean_Data[[#This Row],[Market_Revenue_EUR]]</f>
        <v>0.15119422777596098</v>
      </c>
      <c r="V1359" s="19">
        <f>Clean_Data[[#This Row],[Returns_Units]]/Clean_Data[[#This Row],[Units_Sold]]</f>
        <v>1.2858851674641148E-2</v>
      </c>
      <c r="W1359" s="21">
        <f>Clean_Data[[#This Row],[Revenue_EUR]]/Clean_Data[[#This Row],[Marketing_Spend_EUR]]</f>
        <v>40.804432412230561</v>
      </c>
    </row>
    <row r="1360" spans="1:23">
      <c r="A1360" s="17">
        <v>45413</v>
      </c>
      <c r="B1360">
        <v>2024</v>
      </c>
      <c r="C1360" s="16" t="s">
        <v>96</v>
      </c>
      <c r="D1360" s="16" t="s">
        <v>84</v>
      </c>
      <c r="E1360" s="16" t="s">
        <v>85</v>
      </c>
      <c r="F1360" s="16" t="s">
        <v>77</v>
      </c>
      <c r="G1360" s="16" t="s">
        <v>80</v>
      </c>
      <c r="H1360">
        <v>136980.14000000001</v>
      </c>
      <c r="I1360">
        <v>136724.21</v>
      </c>
      <c r="J1360">
        <v>952</v>
      </c>
      <c r="K1360">
        <v>958</v>
      </c>
      <c r="L1360">
        <v>94322.61</v>
      </c>
      <c r="M1360">
        <v>8260.19</v>
      </c>
      <c r="N1360">
        <v>1281702.1100000001</v>
      </c>
      <c r="O1360">
        <v>9546</v>
      </c>
      <c r="P1360">
        <v>5</v>
      </c>
      <c r="Q1360">
        <v>20</v>
      </c>
      <c r="R1360" s="25">
        <f>Clean_Data[[#This Row],[Revenue_EUR]]/Clean_Data[[#This Row],[Units_Sold]]</f>
        <v>143.88670168067227</v>
      </c>
      <c r="S1360" s="19">
        <f>Clean_Data[[#This Row],[Gross_Profit_EUR]]/Clean_Data[[#This Row],[Revenue_EUR]]</f>
        <v>0.68858602422219739</v>
      </c>
      <c r="T1360" s="19">
        <f>Clean_Data[[#This Row],[Revenue_EUR]]/Clean_Data[[#This Row],[Revenue_Target_EUR]]</f>
        <v>1.0018718703878415</v>
      </c>
      <c r="U1360" s="19">
        <f>Clean_Data[[#This Row],[Revenue_EUR]]/Clean_Data[[#This Row],[Market_Revenue_EUR]]</f>
        <v>0.10687361667837154</v>
      </c>
      <c r="V1360" s="19">
        <f>Clean_Data[[#This Row],[Returns_Units]]/Clean_Data[[#This Row],[Units_Sold]]</f>
        <v>2.100840336134454E-2</v>
      </c>
      <c r="W1360" s="21">
        <f>Clean_Data[[#This Row],[Revenue_EUR]]/Clean_Data[[#This Row],[Marketing_Spend_EUR]]</f>
        <v>16.58317060503451</v>
      </c>
    </row>
    <row r="1361" spans="1:23">
      <c r="A1361" s="17">
        <v>45413</v>
      </c>
      <c r="B1361">
        <v>2024</v>
      </c>
      <c r="C1361" s="16" t="s">
        <v>96</v>
      </c>
      <c r="D1361" s="16" t="s">
        <v>84</v>
      </c>
      <c r="E1361" s="16" t="s">
        <v>85</v>
      </c>
      <c r="F1361" s="16" t="s">
        <v>77</v>
      </c>
      <c r="G1361" s="16" t="s">
        <v>81</v>
      </c>
      <c r="H1361">
        <v>234058.23</v>
      </c>
      <c r="I1361">
        <v>253741.5</v>
      </c>
      <c r="J1361">
        <v>1980</v>
      </c>
      <c r="K1361">
        <v>2186</v>
      </c>
      <c r="L1361">
        <v>143982.72</v>
      </c>
      <c r="M1361">
        <v>7590.71</v>
      </c>
      <c r="N1361">
        <v>1744125.16</v>
      </c>
      <c r="O1361">
        <v>15660</v>
      </c>
      <c r="P1361">
        <v>13</v>
      </c>
      <c r="Q1361">
        <v>21</v>
      </c>
      <c r="R1361" s="25">
        <f>Clean_Data[[#This Row],[Revenue_EUR]]/Clean_Data[[#This Row],[Units_Sold]]</f>
        <v>118.21122727272727</v>
      </c>
      <c r="S1361" s="19">
        <f>Clean_Data[[#This Row],[Gross_Profit_EUR]]/Clean_Data[[#This Row],[Revenue_EUR]]</f>
        <v>0.61515768960570194</v>
      </c>
      <c r="T1361" s="19">
        <f>Clean_Data[[#This Row],[Revenue_EUR]]/Clean_Data[[#This Row],[Revenue_Target_EUR]]</f>
        <v>0.92242786457871495</v>
      </c>
      <c r="U1361" s="19">
        <f>Clean_Data[[#This Row],[Revenue_EUR]]/Clean_Data[[#This Row],[Market_Revenue_EUR]]</f>
        <v>0.13419806982200752</v>
      </c>
      <c r="V1361" s="19">
        <f>Clean_Data[[#This Row],[Returns_Units]]/Clean_Data[[#This Row],[Units_Sold]]</f>
        <v>1.0606060606060607E-2</v>
      </c>
      <c r="W1361" s="21">
        <f>Clean_Data[[#This Row],[Revenue_EUR]]/Clean_Data[[#This Row],[Marketing_Spend_EUR]]</f>
        <v>30.83482704516442</v>
      </c>
    </row>
    <row r="1362" spans="1:23">
      <c r="A1362" s="17">
        <v>45413</v>
      </c>
      <c r="B1362">
        <v>2024</v>
      </c>
      <c r="C1362" s="16" t="s">
        <v>96</v>
      </c>
      <c r="D1362" s="16" t="s">
        <v>84</v>
      </c>
      <c r="E1362" s="16" t="s">
        <v>85</v>
      </c>
      <c r="F1362" s="16" t="s">
        <v>82</v>
      </c>
      <c r="G1362" s="16" t="s">
        <v>78</v>
      </c>
      <c r="H1362">
        <v>522289.29</v>
      </c>
      <c r="I1362">
        <v>560264.86</v>
      </c>
      <c r="J1362">
        <v>7056</v>
      </c>
      <c r="K1362">
        <v>7622</v>
      </c>
      <c r="L1362">
        <v>272305.03999999998</v>
      </c>
      <c r="M1362">
        <v>10100.84</v>
      </c>
      <c r="N1362">
        <v>4504645.84</v>
      </c>
      <c r="O1362">
        <v>64021</v>
      </c>
      <c r="P1362">
        <v>25</v>
      </c>
      <c r="Q1362">
        <v>145</v>
      </c>
      <c r="R1362" s="25">
        <f>Clean_Data[[#This Row],[Revenue_EUR]]/Clean_Data[[#This Row],[Units_Sold]]</f>
        <v>74.020590986394552</v>
      </c>
      <c r="S1362" s="19">
        <f>Clean_Data[[#This Row],[Gross_Profit_EUR]]/Clean_Data[[#This Row],[Revenue_EUR]]</f>
        <v>0.52136822487782586</v>
      </c>
      <c r="T1362" s="19">
        <f>Clean_Data[[#This Row],[Revenue_EUR]]/Clean_Data[[#This Row],[Revenue_Target_EUR]]</f>
        <v>0.93221854035250395</v>
      </c>
      <c r="U1362" s="19">
        <f>Clean_Data[[#This Row],[Revenue_EUR]]/Clean_Data[[#This Row],[Market_Revenue_EUR]]</f>
        <v>0.11594458444706499</v>
      </c>
      <c r="V1362" s="19">
        <f>Clean_Data[[#This Row],[Returns_Units]]/Clean_Data[[#This Row],[Units_Sold]]</f>
        <v>2.0549886621315194E-2</v>
      </c>
      <c r="W1362" s="21">
        <f>Clean_Data[[#This Row],[Revenue_EUR]]/Clean_Data[[#This Row],[Marketing_Spend_EUR]]</f>
        <v>51.707510464476222</v>
      </c>
    </row>
    <row r="1363" spans="1:23">
      <c r="A1363" s="17">
        <v>45413</v>
      </c>
      <c r="B1363">
        <v>2024</v>
      </c>
      <c r="C1363" s="16" t="s">
        <v>96</v>
      </c>
      <c r="D1363" s="16" t="s">
        <v>84</v>
      </c>
      <c r="E1363" s="16" t="s">
        <v>85</v>
      </c>
      <c r="F1363" s="16" t="s">
        <v>82</v>
      </c>
      <c r="G1363" s="16" t="s">
        <v>79</v>
      </c>
      <c r="H1363">
        <v>535963.27</v>
      </c>
      <c r="I1363">
        <v>540406</v>
      </c>
      <c r="J1363">
        <v>2921</v>
      </c>
      <c r="K1363">
        <v>2999</v>
      </c>
      <c r="L1363">
        <v>324076.82</v>
      </c>
      <c r="M1363">
        <v>14253.93</v>
      </c>
      <c r="N1363">
        <v>3871809.92</v>
      </c>
      <c r="O1363">
        <v>21662</v>
      </c>
      <c r="P1363">
        <v>25</v>
      </c>
      <c r="Q1363">
        <v>63</v>
      </c>
      <c r="R1363" s="25">
        <f>Clean_Data[[#This Row],[Revenue_EUR]]/Clean_Data[[#This Row],[Units_Sold]]</f>
        <v>183.48622731941117</v>
      </c>
      <c r="S1363" s="19">
        <f>Clean_Data[[#This Row],[Gross_Profit_EUR]]/Clean_Data[[#This Row],[Revenue_EUR]]</f>
        <v>0.60466236800144901</v>
      </c>
      <c r="T1363" s="19">
        <f>Clean_Data[[#This Row],[Revenue_EUR]]/Clean_Data[[#This Row],[Revenue_Target_EUR]]</f>
        <v>0.99177890326902374</v>
      </c>
      <c r="U1363" s="19">
        <f>Clean_Data[[#This Row],[Revenue_EUR]]/Clean_Data[[#This Row],[Market_Revenue_EUR]]</f>
        <v>0.13842706152268963</v>
      </c>
      <c r="V1363" s="19">
        <f>Clean_Data[[#This Row],[Returns_Units]]/Clean_Data[[#This Row],[Units_Sold]]</f>
        <v>2.156795617939062E-2</v>
      </c>
      <c r="W1363" s="21">
        <f>Clean_Data[[#This Row],[Revenue_EUR]]/Clean_Data[[#This Row],[Marketing_Spend_EUR]]</f>
        <v>37.601087559711601</v>
      </c>
    </row>
    <row r="1364" spans="1:23">
      <c r="A1364" s="17">
        <v>45413</v>
      </c>
      <c r="B1364">
        <v>2024</v>
      </c>
      <c r="C1364" s="16" t="s">
        <v>96</v>
      </c>
      <c r="D1364" s="16" t="s">
        <v>84</v>
      </c>
      <c r="E1364" s="16" t="s">
        <v>85</v>
      </c>
      <c r="F1364" s="16" t="s">
        <v>82</v>
      </c>
      <c r="G1364" s="16" t="s">
        <v>80</v>
      </c>
      <c r="H1364">
        <v>131991.93</v>
      </c>
      <c r="I1364">
        <v>132496.28</v>
      </c>
      <c r="J1364">
        <v>917</v>
      </c>
      <c r="K1364">
        <v>925</v>
      </c>
      <c r="L1364">
        <v>83972.51</v>
      </c>
      <c r="M1364">
        <v>7040.4</v>
      </c>
      <c r="N1364">
        <v>1250406.94</v>
      </c>
      <c r="O1364">
        <v>9239</v>
      </c>
      <c r="P1364">
        <v>7</v>
      </c>
      <c r="Q1364">
        <v>14</v>
      </c>
      <c r="R1364" s="25">
        <f>Clean_Data[[#This Row],[Revenue_EUR]]/Clean_Data[[#This Row],[Units_Sold]]</f>
        <v>143.93885496183205</v>
      </c>
      <c r="S1364" s="19">
        <f>Clean_Data[[#This Row],[Gross_Profit_EUR]]/Clean_Data[[#This Row],[Revenue_EUR]]</f>
        <v>0.63619427339232026</v>
      </c>
      <c r="T1364" s="19">
        <f>Clean_Data[[#This Row],[Revenue_EUR]]/Clean_Data[[#This Row],[Revenue_Target_EUR]]</f>
        <v>0.99619347803576064</v>
      </c>
      <c r="U1364" s="19">
        <f>Clean_Data[[#This Row],[Revenue_EUR]]/Clean_Data[[#This Row],[Market_Revenue_EUR]]</f>
        <v>0.1055591789981588</v>
      </c>
      <c r="V1364" s="19">
        <f>Clean_Data[[#This Row],[Returns_Units]]/Clean_Data[[#This Row],[Units_Sold]]</f>
        <v>1.5267175572519083E-2</v>
      </c>
      <c r="W1364" s="21">
        <f>Clean_Data[[#This Row],[Revenue_EUR]]/Clean_Data[[#This Row],[Marketing_Spend_EUR]]</f>
        <v>18.74778847792739</v>
      </c>
    </row>
    <row r="1365" spans="1:23">
      <c r="A1365" s="17">
        <v>45413</v>
      </c>
      <c r="B1365">
        <v>2024</v>
      </c>
      <c r="C1365" s="16" t="s">
        <v>96</v>
      </c>
      <c r="D1365" s="16" t="s">
        <v>84</v>
      </c>
      <c r="E1365" s="16" t="s">
        <v>85</v>
      </c>
      <c r="F1365" s="16" t="s">
        <v>82</v>
      </c>
      <c r="G1365" s="16" t="s">
        <v>81</v>
      </c>
      <c r="H1365">
        <v>245239.45</v>
      </c>
      <c r="I1365">
        <v>250451.29</v>
      </c>
      <c r="J1365">
        <v>2074</v>
      </c>
      <c r="K1365">
        <v>2116</v>
      </c>
      <c r="L1365">
        <v>144604.04999999999</v>
      </c>
      <c r="M1365">
        <v>7987.85</v>
      </c>
      <c r="N1365">
        <v>1801485.06</v>
      </c>
      <c r="O1365">
        <v>16290</v>
      </c>
      <c r="P1365">
        <v>11</v>
      </c>
      <c r="Q1365">
        <v>20</v>
      </c>
      <c r="R1365" s="25">
        <f>Clean_Data[[#This Row],[Revenue_EUR]]/Clean_Data[[#This Row],[Units_Sold]]</f>
        <v>118.24467213114755</v>
      </c>
      <c r="S1365" s="19">
        <f>Clean_Data[[#This Row],[Gross_Profit_EUR]]/Clean_Data[[#This Row],[Revenue_EUR]]</f>
        <v>0.58964432516872789</v>
      </c>
      <c r="T1365" s="19">
        <f>Clean_Data[[#This Row],[Revenue_EUR]]/Clean_Data[[#This Row],[Revenue_Target_EUR]]</f>
        <v>0.97919020500952503</v>
      </c>
      <c r="U1365" s="19">
        <f>Clean_Data[[#This Row],[Revenue_EUR]]/Clean_Data[[#This Row],[Market_Revenue_EUR]]</f>
        <v>0.13613182559504547</v>
      </c>
      <c r="V1365" s="19">
        <f>Clean_Data[[#This Row],[Returns_Units]]/Clean_Data[[#This Row],[Units_Sold]]</f>
        <v>9.643201542912247E-3</v>
      </c>
      <c r="W1365" s="21">
        <f>Clean_Data[[#This Row],[Revenue_EUR]]/Clean_Data[[#This Row],[Marketing_Spend_EUR]]</f>
        <v>30.701559243100458</v>
      </c>
    </row>
    <row r="1366" spans="1:23">
      <c r="A1366" s="17">
        <v>45413</v>
      </c>
      <c r="B1366">
        <v>2024</v>
      </c>
      <c r="C1366" s="16" t="s">
        <v>96</v>
      </c>
      <c r="D1366" s="16" t="s">
        <v>84</v>
      </c>
      <c r="E1366" s="16" t="s">
        <v>85</v>
      </c>
      <c r="F1366" s="16" t="s">
        <v>83</v>
      </c>
      <c r="G1366" s="16" t="s">
        <v>78</v>
      </c>
      <c r="H1366">
        <v>47973.06</v>
      </c>
      <c r="I1366">
        <v>50217.05</v>
      </c>
      <c r="J1366">
        <v>648</v>
      </c>
      <c r="K1366">
        <v>666</v>
      </c>
      <c r="L1366">
        <v>22618.61</v>
      </c>
      <c r="M1366">
        <v>918.36</v>
      </c>
      <c r="N1366">
        <v>564339.13</v>
      </c>
      <c r="O1366">
        <v>7843</v>
      </c>
      <c r="P1366">
        <v>2</v>
      </c>
      <c r="Q1366">
        <v>21</v>
      </c>
      <c r="R1366" s="25">
        <f>Clean_Data[[#This Row],[Revenue_EUR]]/Clean_Data[[#This Row],[Units_Sold]]</f>
        <v>74.032499999999999</v>
      </c>
      <c r="S1366" s="19">
        <f>Clean_Data[[#This Row],[Gross_Profit_EUR]]/Clean_Data[[#This Row],[Revenue_EUR]]</f>
        <v>0.47148566299502265</v>
      </c>
      <c r="T1366" s="19">
        <f>Clean_Data[[#This Row],[Revenue_EUR]]/Clean_Data[[#This Row],[Revenue_Target_EUR]]</f>
        <v>0.95531418113967259</v>
      </c>
      <c r="U1366" s="19">
        <f>Clean_Data[[#This Row],[Revenue_EUR]]/Clean_Data[[#This Row],[Market_Revenue_EUR]]</f>
        <v>8.5007502492340015E-2</v>
      </c>
      <c r="V1366" s="19">
        <f>Clean_Data[[#This Row],[Returns_Units]]/Clean_Data[[#This Row],[Units_Sold]]</f>
        <v>3.2407407407407406E-2</v>
      </c>
      <c r="W1366" s="21">
        <f>Clean_Data[[#This Row],[Revenue_EUR]]/Clean_Data[[#This Row],[Marketing_Spend_EUR]]</f>
        <v>52.237749901999216</v>
      </c>
    </row>
    <row r="1367" spans="1:23">
      <c r="A1367" s="17">
        <v>45413</v>
      </c>
      <c r="B1367">
        <v>2024</v>
      </c>
      <c r="C1367" s="16" t="s">
        <v>96</v>
      </c>
      <c r="D1367" s="16" t="s">
        <v>84</v>
      </c>
      <c r="E1367" s="16" t="s">
        <v>85</v>
      </c>
      <c r="F1367" s="16" t="s">
        <v>83</v>
      </c>
      <c r="G1367" s="16" t="s">
        <v>79</v>
      </c>
      <c r="H1367">
        <v>51815.48</v>
      </c>
      <c r="I1367">
        <v>52835.71</v>
      </c>
      <c r="J1367">
        <v>282</v>
      </c>
      <c r="K1367">
        <v>293</v>
      </c>
      <c r="L1367">
        <v>28905.439999999999</v>
      </c>
      <c r="M1367">
        <v>1383.23</v>
      </c>
      <c r="N1367">
        <v>476346.25</v>
      </c>
      <c r="O1367">
        <v>2783</v>
      </c>
      <c r="P1367">
        <v>3</v>
      </c>
      <c r="Q1367">
        <v>5</v>
      </c>
      <c r="R1367" s="25">
        <f>Clean_Data[[#This Row],[Revenue_EUR]]/Clean_Data[[#This Row],[Units_Sold]]</f>
        <v>183.74283687943264</v>
      </c>
      <c r="S1367" s="19">
        <f>Clean_Data[[#This Row],[Gross_Profit_EUR]]/Clean_Data[[#This Row],[Revenue_EUR]]</f>
        <v>0.55785336737206714</v>
      </c>
      <c r="T1367" s="19">
        <f>Clean_Data[[#This Row],[Revenue_EUR]]/Clean_Data[[#This Row],[Revenue_Target_EUR]]</f>
        <v>0.98069052161880677</v>
      </c>
      <c r="U1367" s="19">
        <f>Clean_Data[[#This Row],[Revenue_EUR]]/Clean_Data[[#This Row],[Market_Revenue_EUR]]</f>
        <v>0.10877692434862246</v>
      </c>
      <c r="V1367" s="19">
        <f>Clean_Data[[#This Row],[Returns_Units]]/Clean_Data[[#This Row],[Units_Sold]]</f>
        <v>1.7730496453900711E-2</v>
      </c>
      <c r="W1367" s="21">
        <f>Clean_Data[[#This Row],[Revenue_EUR]]/Clean_Data[[#This Row],[Marketing_Spend_EUR]]</f>
        <v>37.459771693789179</v>
      </c>
    </row>
    <row r="1368" spans="1:23">
      <c r="A1368" s="17">
        <v>45413</v>
      </c>
      <c r="B1368">
        <v>2024</v>
      </c>
      <c r="C1368" s="16" t="s">
        <v>96</v>
      </c>
      <c r="D1368" s="16" t="s">
        <v>84</v>
      </c>
      <c r="E1368" s="16" t="s">
        <v>85</v>
      </c>
      <c r="F1368" s="16" t="s">
        <v>83</v>
      </c>
      <c r="G1368" s="16" t="s">
        <v>80</v>
      </c>
      <c r="H1368">
        <v>11853.83</v>
      </c>
      <c r="I1368">
        <v>11912.07</v>
      </c>
      <c r="J1368">
        <v>82</v>
      </c>
      <c r="K1368">
        <v>82</v>
      </c>
      <c r="L1368">
        <v>6862.85</v>
      </c>
      <c r="M1368">
        <v>658.01</v>
      </c>
      <c r="N1368">
        <v>151859.39000000001</v>
      </c>
      <c r="O1368">
        <v>1083</v>
      </c>
      <c r="P1368">
        <v>1</v>
      </c>
      <c r="Q1368">
        <v>1</v>
      </c>
      <c r="R1368" s="25">
        <f>Clean_Data[[#This Row],[Revenue_EUR]]/Clean_Data[[#This Row],[Units_Sold]]</f>
        <v>144.55890243902439</v>
      </c>
      <c r="S1368" s="19">
        <f>Clean_Data[[#This Row],[Gross_Profit_EUR]]/Clean_Data[[#This Row],[Revenue_EUR]]</f>
        <v>0.57895633731882445</v>
      </c>
      <c r="T1368" s="19">
        <f>Clean_Data[[#This Row],[Revenue_EUR]]/Clean_Data[[#This Row],[Revenue_Target_EUR]]</f>
        <v>0.99511084135670791</v>
      </c>
      <c r="U1368" s="19">
        <f>Clean_Data[[#This Row],[Revenue_EUR]]/Clean_Data[[#This Row],[Market_Revenue_EUR]]</f>
        <v>7.8057932407077354E-2</v>
      </c>
      <c r="V1368" s="19">
        <f>Clean_Data[[#This Row],[Returns_Units]]/Clean_Data[[#This Row],[Units_Sold]]</f>
        <v>1.2195121951219513E-2</v>
      </c>
      <c r="W1368" s="21">
        <f>Clean_Data[[#This Row],[Revenue_EUR]]/Clean_Data[[#This Row],[Marketing_Spend_EUR]]</f>
        <v>18.014665430616557</v>
      </c>
    </row>
    <row r="1369" spans="1:23">
      <c r="A1369" s="17">
        <v>45413</v>
      </c>
      <c r="B1369">
        <v>2024</v>
      </c>
      <c r="C1369" s="16" t="s">
        <v>96</v>
      </c>
      <c r="D1369" s="16" t="s">
        <v>84</v>
      </c>
      <c r="E1369" s="16" t="s">
        <v>85</v>
      </c>
      <c r="F1369" s="16" t="s">
        <v>83</v>
      </c>
      <c r="G1369" s="16" t="s">
        <v>81</v>
      </c>
      <c r="H1369">
        <v>19724.060000000001</v>
      </c>
      <c r="I1369">
        <v>20601.95</v>
      </c>
      <c r="J1369">
        <v>167</v>
      </c>
      <c r="K1369">
        <v>174</v>
      </c>
      <c r="L1369">
        <v>10283.83</v>
      </c>
      <c r="M1369">
        <v>535.37</v>
      </c>
      <c r="N1369">
        <v>213035.64</v>
      </c>
      <c r="O1369">
        <v>1840</v>
      </c>
      <c r="P1369">
        <v>1</v>
      </c>
      <c r="Q1369">
        <v>3</v>
      </c>
      <c r="R1369" s="25">
        <f>Clean_Data[[#This Row],[Revenue_EUR]]/Clean_Data[[#This Row],[Units_Sold]]</f>
        <v>118.10814371257486</v>
      </c>
      <c r="S1369" s="19">
        <f>Clean_Data[[#This Row],[Gross_Profit_EUR]]/Clean_Data[[#This Row],[Revenue_EUR]]</f>
        <v>0.52138504952834253</v>
      </c>
      <c r="T1369" s="19">
        <f>Clean_Data[[#This Row],[Revenue_EUR]]/Clean_Data[[#This Row],[Revenue_Target_EUR]]</f>
        <v>0.95738801424137043</v>
      </c>
      <c r="U1369" s="19">
        <f>Clean_Data[[#This Row],[Revenue_EUR]]/Clean_Data[[#This Row],[Market_Revenue_EUR]]</f>
        <v>9.258572884799933E-2</v>
      </c>
      <c r="V1369" s="19">
        <f>Clean_Data[[#This Row],[Returns_Units]]/Clean_Data[[#This Row],[Units_Sold]]</f>
        <v>1.7964071856287425E-2</v>
      </c>
      <c r="W1369" s="21">
        <f>Clean_Data[[#This Row],[Revenue_EUR]]/Clean_Data[[#This Row],[Marketing_Spend_EUR]]</f>
        <v>36.841922408801395</v>
      </c>
    </row>
    <row r="1370" spans="1:23">
      <c r="A1370" s="17">
        <v>45413</v>
      </c>
      <c r="B1370">
        <v>2024</v>
      </c>
      <c r="C1370" s="16" t="s">
        <v>96</v>
      </c>
      <c r="D1370" s="16" t="s">
        <v>86</v>
      </c>
      <c r="E1370" s="16" t="s">
        <v>87</v>
      </c>
      <c r="F1370" s="16" t="s">
        <v>77</v>
      </c>
      <c r="G1370" s="16" t="s">
        <v>78</v>
      </c>
      <c r="H1370">
        <v>437990.74</v>
      </c>
      <c r="I1370">
        <v>455360.99</v>
      </c>
      <c r="J1370">
        <v>5918</v>
      </c>
      <c r="K1370">
        <v>6113</v>
      </c>
      <c r="L1370">
        <v>247443.35</v>
      </c>
      <c r="M1370">
        <v>7927.27</v>
      </c>
      <c r="N1370">
        <v>3847652.08</v>
      </c>
      <c r="O1370">
        <v>53590</v>
      </c>
      <c r="P1370">
        <v>19</v>
      </c>
      <c r="Q1370">
        <v>96</v>
      </c>
      <c r="R1370" s="25">
        <f>Clean_Data[[#This Row],[Revenue_EUR]]/Clean_Data[[#This Row],[Units_Sold]]</f>
        <v>74.009925650557619</v>
      </c>
      <c r="S1370" s="19">
        <f>Clean_Data[[#This Row],[Gross_Profit_EUR]]/Clean_Data[[#This Row],[Revenue_EUR]]</f>
        <v>0.56495109919447162</v>
      </c>
      <c r="T1370" s="19">
        <f>Clean_Data[[#This Row],[Revenue_EUR]]/Clean_Data[[#This Row],[Revenue_Target_EUR]]</f>
        <v>0.9618538909097154</v>
      </c>
      <c r="U1370" s="19">
        <f>Clean_Data[[#This Row],[Revenue_EUR]]/Clean_Data[[#This Row],[Market_Revenue_EUR]]</f>
        <v>0.11383324970484338</v>
      </c>
      <c r="V1370" s="19">
        <f>Clean_Data[[#This Row],[Returns_Units]]/Clean_Data[[#This Row],[Units_Sold]]</f>
        <v>1.6221696519094289E-2</v>
      </c>
      <c r="W1370" s="21">
        <f>Clean_Data[[#This Row],[Revenue_EUR]]/Clean_Data[[#This Row],[Marketing_Spend_EUR]]</f>
        <v>55.251144467136854</v>
      </c>
    </row>
    <row r="1371" spans="1:23">
      <c r="A1371" s="17">
        <v>45413</v>
      </c>
      <c r="B1371">
        <v>2024</v>
      </c>
      <c r="C1371" s="16" t="s">
        <v>96</v>
      </c>
      <c r="D1371" s="16" t="s">
        <v>86</v>
      </c>
      <c r="E1371" s="16" t="s">
        <v>87</v>
      </c>
      <c r="F1371" s="16" t="s">
        <v>77</v>
      </c>
      <c r="G1371" s="16" t="s">
        <v>79</v>
      </c>
      <c r="H1371">
        <v>413310.55</v>
      </c>
      <c r="I1371">
        <v>403088.08</v>
      </c>
      <c r="J1371">
        <v>2252</v>
      </c>
      <c r="K1371">
        <v>2189</v>
      </c>
      <c r="L1371">
        <v>272744.8</v>
      </c>
      <c r="M1371">
        <v>10403.629999999999</v>
      </c>
      <c r="N1371">
        <v>3072085.65</v>
      </c>
      <c r="O1371">
        <v>18912</v>
      </c>
      <c r="P1371">
        <v>17</v>
      </c>
      <c r="Q1371">
        <v>48</v>
      </c>
      <c r="R1371" s="25">
        <f>Clean_Data[[#This Row],[Revenue_EUR]]/Clean_Data[[#This Row],[Units_Sold]]</f>
        <v>183.53043960923623</v>
      </c>
      <c r="S1371" s="19">
        <f>Clean_Data[[#This Row],[Gross_Profit_EUR]]/Clean_Data[[#This Row],[Revenue_EUR]]</f>
        <v>0.65990282609529327</v>
      </c>
      <c r="T1371" s="19">
        <f>Clean_Data[[#This Row],[Revenue_EUR]]/Clean_Data[[#This Row],[Revenue_Target_EUR]]</f>
        <v>1.0253603877346111</v>
      </c>
      <c r="U1371" s="19">
        <f>Clean_Data[[#This Row],[Revenue_EUR]]/Clean_Data[[#This Row],[Market_Revenue_EUR]]</f>
        <v>0.13453744364191147</v>
      </c>
      <c r="V1371" s="19">
        <f>Clean_Data[[#This Row],[Returns_Units]]/Clean_Data[[#This Row],[Units_Sold]]</f>
        <v>2.1314387211367674E-2</v>
      </c>
      <c r="W1371" s="21">
        <f>Clean_Data[[#This Row],[Revenue_EUR]]/Clean_Data[[#This Row],[Marketing_Spend_EUR]]</f>
        <v>39.72753260160156</v>
      </c>
    </row>
    <row r="1372" spans="1:23">
      <c r="A1372" s="17">
        <v>45413</v>
      </c>
      <c r="B1372">
        <v>2024</v>
      </c>
      <c r="C1372" s="16" t="s">
        <v>96</v>
      </c>
      <c r="D1372" s="16" t="s">
        <v>86</v>
      </c>
      <c r="E1372" s="16" t="s">
        <v>87</v>
      </c>
      <c r="F1372" s="16" t="s">
        <v>77</v>
      </c>
      <c r="G1372" s="16" t="s">
        <v>80</v>
      </c>
      <c r="H1372">
        <v>105771.97</v>
      </c>
      <c r="I1372">
        <v>103264.96000000001</v>
      </c>
      <c r="J1372">
        <v>735</v>
      </c>
      <c r="K1372">
        <v>708</v>
      </c>
      <c r="L1372">
        <v>73121.440000000002</v>
      </c>
      <c r="M1372">
        <v>5845.36</v>
      </c>
      <c r="N1372">
        <v>1020229.29</v>
      </c>
      <c r="O1372">
        <v>7966</v>
      </c>
      <c r="P1372">
        <v>5</v>
      </c>
      <c r="Q1372">
        <v>15</v>
      </c>
      <c r="R1372" s="25">
        <f>Clean_Data[[#This Row],[Revenue_EUR]]/Clean_Data[[#This Row],[Units_Sold]]</f>
        <v>143.90744217687075</v>
      </c>
      <c r="S1372" s="19">
        <f>Clean_Data[[#This Row],[Gross_Profit_EUR]]/Clean_Data[[#This Row],[Revenue_EUR]]</f>
        <v>0.69131207445602083</v>
      </c>
      <c r="T1372" s="19">
        <f>Clean_Data[[#This Row],[Revenue_EUR]]/Clean_Data[[#This Row],[Revenue_Target_EUR]]</f>
        <v>1.0242774509378592</v>
      </c>
      <c r="U1372" s="19">
        <f>Clean_Data[[#This Row],[Revenue_EUR]]/Clean_Data[[#This Row],[Market_Revenue_EUR]]</f>
        <v>0.10367470434023708</v>
      </c>
      <c r="V1372" s="19">
        <f>Clean_Data[[#This Row],[Returns_Units]]/Clean_Data[[#This Row],[Units_Sold]]</f>
        <v>2.0408163265306121E-2</v>
      </c>
      <c r="W1372" s="21">
        <f>Clean_Data[[#This Row],[Revenue_EUR]]/Clean_Data[[#This Row],[Marketing_Spend_EUR]]</f>
        <v>18.095030930515829</v>
      </c>
    </row>
    <row r="1373" spans="1:23">
      <c r="A1373" s="17">
        <v>45413</v>
      </c>
      <c r="B1373">
        <v>2024</v>
      </c>
      <c r="C1373" s="16" t="s">
        <v>96</v>
      </c>
      <c r="D1373" s="16" t="s">
        <v>86</v>
      </c>
      <c r="E1373" s="16" t="s">
        <v>87</v>
      </c>
      <c r="F1373" s="16" t="s">
        <v>77</v>
      </c>
      <c r="G1373" s="16" t="s">
        <v>81</v>
      </c>
      <c r="H1373">
        <v>182329.98</v>
      </c>
      <c r="I1373">
        <v>186681.26</v>
      </c>
      <c r="J1373">
        <v>1542</v>
      </c>
      <c r="K1373">
        <v>1603</v>
      </c>
      <c r="L1373">
        <v>114498.91</v>
      </c>
      <c r="M1373">
        <v>5002.7299999999996</v>
      </c>
      <c r="N1373">
        <v>1462428.82</v>
      </c>
      <c r="O1373">
        <v>12724</v>
      </c>
      <c r="P1373">
        <v>9</v>
      </c>
      <c r="Q1373">
        <v>13</v>
      </c>
      <c r="R1373" s="25">
        <f>Clean_Data[[#This Row],[Revenue_EUR]]/Clean_Data[[#This Row],[Units_Sold]]</f>
        <v>118.24252918287938</v>
      </c>
      <c r="S1373" s="19">
        <f>Clean_Data[[#This Row],[Gross_Profit_EUR]]/Clean_Data[[#This Row],[Revenue_EUR]]</f>
        <v>0.62797632073452758</v>
      </c>
      <c r="T1373" s="19">
        <f>Clean_Data[[#This Row],[Revenue_EUR]]/Clean_Data[[#This Row],[Revenue_Target_EUR]]</f>
        <v>0.97669139366211688</v>
      </c>
      <c r="U1373" s="19">
        <f>Clean_Data[[#This Row],[Revenue_EUR]]/Clean_Data[[#This Row],[Market_Revenue_EUR]]</f>
        <v>0.12467613979325161</v>
      </c>
      <c r="V1373" s="19">
        <f>Clean_Data[[#This Row],[Returns_Units]]/Clean_Data[[#This Row],[Units_Sold]]</f>
        <v>8.4306095979247726E-3</v>
      </c>
      <c r="W1373" s="21">
        <f>Clean_Data[[#This Row],[Revenue_EUR]]/Clean_Data[[#This Row],[Marketing_Spend_EUR]]</f>
        <v>36.446096431348487</v>
      </c>
    </row>
    <row r="1374" spans="1:23">
      <c r="A1374" s="17">
        <v>45413</v>
      </c>
      <c r="B1374">
        <v>2024</v>
      </c>
      <c r="C1374" s="16" t="s">
        <v>96</v>
      </c>
      <c r="D1374" s="16" t="s">
        <v>86</v>
      </c>
      <c r="E1374" s="16" t="s">
        <v>87</v>
      </c>
      <c r="F1374" s="16" t="s">
        <v>82</v>
      </c>
      <c r="G1374" s="16" t="s">
        <v>78</v>
      </c>
      <c r="H1374">
        <v>355423.02</v>
      </c>
      <c r="I1374">
        <v>364066.71</v>
      </c>
      <c r="J1374">
        <v>4802</v>
      </c>
      <c r="K1374">
        <v>4939</v>
      </c>
      <c r="L1374">
        <v>188540.41</v>
      </c>
      <c r="M1374">
        <v>5763.92</v>
      </c>
      <c r="N1374">
        <v>3309761.06</v>
      </c>
      <c r="O1374">
        <v>45690</v>
      </c>
      <c r="P1374">
        <v>19</v>
      </c>
      <c r="Q1374">
        <v>105</v>
      </c>
      <c r="R1374" s="25">
        <f>Clean_Data[[#This Row],[Revenue_EUR]]/Clean_Data[[#This Row],[Units_Sold]]</f>
        <v>74.01562265722616</v>
      </c>
      <c r="S1374" s="19">
        <f>Clean_Data[[#This Row],[Gross_Profit_EUR]]/Clean_Data[[#This Row],[Revenue_EUR]]</f>
        <v>0.53046763825258136</v>
      </c>
      <c r="T1374" s="19">
        <f>Clean_Data[[#This Row],[Revenue_EUR]]/Clean_Data[[#This Row],[Revenue_Target_EUR]]</f>
        <v>0.97625795008832306</v>
      </c>
      <c r="U1374" s="19">
        <f>Clean_Data[[#This Row],[Revenue_EUR]]/Clean_Data[[#This Row],[Market_Revenue_EUR]]</f>
        <v>0.10738630782005756</v>
      </c>
      <c r="V1374" s="19">
        <f>Clean_Data[[#This Row],[Returns_Units]]/Clean_Data[[#This Row],[Units_Sold]]</f>
        <v>2.1865889212827987E-2</v>
      </c>
      <c r="W1374" s="21">
        <f>Clean_Data[[#This Row],[Revenue_EUR]]/Clean_Data[[#This Row],[Marketing_Spend_EUR]]</f>
        <v>61.663420033588253</v>
      </c>
    </row>
    <row r="1375" spans="1:23">
      <c r="A1375" s="17">
        <v>45413</v>
      </c>
      <c r="B1375">
        <v>2024</v>
      </c>
      <c r="C1375" s="16" t="s">
        <v>96</v>
      </c>
      <c r="D1375" s="16" t="s">
        <v>86</v>
      </c>
      <c r="E1375" s="16" t="s">
        <v>87</v>
      </c>
      <c r="F1375" s="16" t="s">
        <v>82</v>
      </c>
      <c r="G1375" s="16" t="s">
        <v>79</v>
      </c>
      <c r="H1375">
        <v>350775.27</v>
      </c>
      <c r="I1375">
        <v>345045.04</v>
      </c>
      <c r="J1375">
        <v>1912</v>
      </c>
      <c r="K1375">
        <v>1862</v>
      </c>
      <c r="L1375">
        <v>216531</v>
      </c>
      <c r="M1375">
        <v>7970.94</v>
      </c>
      <c r="N1375">
        <v>2827433.45</v>
      </c>
      <c r="O1375">
        <v>16707</v>
      </c>
      <c r="P1375">
        <v>18</v>
      </c>
      <c r="Q1375">
        <v>39</v>
      </c>
      <c r="R1375" s="25">
        <f>Clean_Data[[#This Row],[Revenue_EUR]]/Clean_Data[[#This Row],[Units_Sold]]</f>
        <v>183.45986924686193</v>
      </c>
      <c r="S1375" s="19">
        <f>Clean_Data[[#This Row],[Gross_Profit_EUR]]/Clean_Data[[#This Row],[Revenue_EUR]]</f>
        <v>0.6172926614809533</v>
      </c>
      <c r="T1375" s="19">
        <f>Clean_Data[[#This Row],[Revenue_EUR]]/Clean_Data[[#This Row],[Revenue_Target_EUR]]</f>
        <v>1.0166071942375987</v>
      </c>
      <c r="U1375" s="19">
        <f>Clean_Data[[#This Row],[Revenue_EUR]]/Clean_Data[[#This Row],[Market_Revenue_EUR]]</f>
        <v>0.12406137092280634</v>
      </c>
      <c r="V1375" s="19">
        <f>Clean_Data[[#This Row],[Returns_Units]]/Clean_Data[[#This Row],[Units_Sold]]</f>
        <v>2.0397489539748955E-2</v>
      </c>
      <c r="W1375" s="21">
        <f>Clean_Data[[#This Row],[Revenue_EUR]]/Clean_Data[[#This Row],[Marketing_Spend_EUR]]</f>
        <v>44.006763317751741</v>
      </c>
    </row>
    <row r="1376" spans="1:23">
      <c r="A1376" s="17">
        <v>45413</v>
      </c>
      <c r="B1376">
        <v>2024</v>
      </c>
      <c r="C1376" s="16" t="s">
        <v>96</v>
      </c>
      <c r="D1376" s="16" t="s">
        <v>86</v>
      </c>
      <c r="E1376" s="16" t="s">
        <v>87</v>
      </c>
      <c r="F1376" s="16" t="s">
        <v>82</v>
      </c>
      <c r="G1376" s="16" t="s">
        <v>80</v>
      </c>
      <c r="H1376">
        <v>88758.48</v>
      </c>
      <c r="I1376">
        <v>85679.58</v>
      </c>
      <c r="J1376">
        <v>617</v>
      </c>
      <c r="K1376">
        <v>587</v>
      </c>
      <c r="L1376">
        <v>57038.29</v>
      </c>
      <c r="M1376">
        <v>4593.57</v>
      </c>
      <c r="N1376">
        <v>899960.6</v>
      </c>
      <c r="O1376">
        <v>6785</v>
      </c>
      <c r="P1376">
        <v>4</v>
      </c>
      <c r="Q1376">
        <v>11</v>
      </c>
      <c r="R1376" s="25">
        <f>Clean_Data[[#This Row],[Revenue_EUR]]/Clean_Data[[#This Row],[Units_Sold]]</f>
        <v>143.85491085899514</v>
      </c>
      <c r="S1376" s="19">
        <f>Clean_Data[[#This Row],[Gross_Profit_EUR]]/Clean_Data[[#This Row],[Revenue_EUR]]</f>
        <v>0.64262355551830097</v>
      </c>
      <c r="T1376" s="19">
        <f>Clean_Data[[#This Row],[Revenue_EUR]]/Clean_Data[[#This Row],[Revenue_Target_EUR]]</f>
        <v>1.0359350501017861</v>
      </c>
      <c r="U1376" s="19">
        <f>Clean_Data[[#This Row],[Revenue_EUR]]/Clean_Data[[#This Row],[Market_Revenue_EUR]]</f>
        <v>9.8624850910139839E-2</v>
      </c>
      <c r="V1376" s="19">
        <f>Clean_Data[[#This Row],[Returns_Units]]/Clean_Data[[#This Row],[Units_Sold]]</f>
        <v>1.7828200972447326E-2</v>
      </c>
      <c r="W1376" s="21">
        <f>Clean_Data[[#This Row],[Revenue_EUR]]/Clean_Data[[#This Row],[Marketing_Spend_EUR]]</f>
        <v>19.322330997459492</v>
      </c>
    </row>
    <row r="1377" spans="1:23">
      <c r="A1377" s="17">
        <v>45413</v>
      </c>
      <c r="B1377">
        <v>2024</v>
      </c>
      <c r="C1377" s="16" t="s">
        <v>96</v>
      </c>
      <c r="D1377" s="16" t="s">
        <v>86</v>
      </c>
      <c r="E1377" s="16" t="s">
        <v>87</v>
      </c>
      <c r="F1377" s="16" t="s">
        <v>82</v>
      </c>
      <c r="G1377" s="16" t="s">
        <v>81</v>
      </c>
      <c r="H1377">
        <v>139264.04999999999</v>
      </c>
      <c r="I1377">
        <v>138632.04999999999</v>
      </c>
      <c r="J1377">
        <v>1178</v>
      </c>
      <c r="K1377">
        <v>1192</v>
      </c>
      <c r="L1377">
        <v>82026.91</v>
      </c>
      <c r="M1377">
        <v>4442.57</v>
      </c>
      <c r="N1377">
        <v>1261675.93</v>
      </c>
      <c r="O1377">
        <v>11239</v>
      </c>
      <c r="P1377">
        <v>7</v>
      </c>
      <c r="Q1377">
        <v>16</v>
      </c>
      <c r="R1377" s="25">
        <f>Clean_Data[[#This Row],[Revenue_EUR]]/Clean_Data[[#This Row],[Units_Sold]]</f>
        <v>118.22075551782682</v>
      </c>
      <c r="S1377" s="19">
        <f>Clean_Data[[#This Row],[Gross_Profit_EUR]]/Clean_Data[[#This Row],[Revenue_EUR]]</f>
        <v>0.58900276130128348</v>
      </c>
      <c r="T1377" s="19">
        <f>Clean_Data[[#This Row],[Revenue_EUR]]/Clean_Data[[#This Row],[Revenue_Target_EUR]]</f>
        <v>1.0045588303714761</v>
      </c>
      <c r="U1377" s="19">
        <f>Clean_Data[[#This Row],[Revenue_EUR]]/Clean_Data[[#This Row],[Market_Revenue_EUR]]</f>
        <v>0.11038020674611744</v>
      </c>
      <c r="V1377" s="19">
        <f>Clean_Data[[#This Row],[Returns_Units]]/Clean_Data[[#This Row],[Units_Sold]]</f>
        <v>1.3582342954159592E-2</v>
      </c>
      <c r="W1377" s="21">
        <f>Clean_Data[[#This Row],[Revenue_EUR]]/Clean_Data[[#This Row],[Marketing_Spend_EUR]]</f>
        <v>31.347632113844014</v>
      </c>
    </row>
    <row r="1378" spans="1:23">
      <c r="A1378" s="17">
        <v>45413</v>
      </c>
      <c r="B1378">
        <v>2024</v>
      </c>
      <c r="C1378" s="16" t="s">
        <v>96</v>
      </c>
      <c r="D1378" s="16" t="s">
        <v>86</v>
      </c>
      <c r="E1378" s="16" t="s">
        <v>87</v>
      </c>
      <c r="F1378" s="16" t="s">
        <v>83</v>
      </c>
      <c r="G1378" s="16" t="s">
        <v>78</v>
      </c>
      <c r="H1378">
        <v>34114.06</v>
      </c>
      <c r="I1378">
        <v>34643.47</v>
      </c>
      <c r="J1378">
        <v>461</v>
      </c>
      <c r="K1378">
        <v>465</v>
      </c>
      <c r="L1378">
        <v>16076.27</v>
      </c>
      <c r="M1378">
        <v>630.95000000000005</v>
      </c>
      <c r="N1378">
        <v>442589.04</v>
      </c>
      <c r="O1378">
        <v>6551</v>
      </c>
      <c r="P1378">
        <v>2</v>
      </c>
      <c r="Q1378">
        <v>8</v>
      </c>
      <c r="R1378" s="25">
        <f>Clean_Data[[#This Row],[Revenue_EUR]]/Clean_Data[[#This Row],[Units_Sold]]</f>
        <v>74.00013015184382</v>
      </c>
      <c r="S1378" s="19">
        <f>Clean_Data[[#This Row],[Gross_Profit_EUR]]/Clean_Data[[#This Row],[Revenue_EUR]]</f>
        <v>0.47125056355062989</v>
      </c>
      <c r="T1378" s="19">
        <f>Clean_Data[[#This Row],[Revenue_EUR]]/Clean_Data[[#This Row],[Revenue_Target_EUR]]</f>
        <v>0.98471833219940141</v>
      </c>
      <c r="U1378" s="19">
        <f>Clean_Data[[#This Row],[Revenue_EUR]]/Clean_Data[[#This Row],[Market_Revenue_EUR]]</f>
        <v>7.7078411159932927E-2</v>
      </c>
      <c r="V1378" s="19">
        <f>Clean_Data[[#This Row],[Returns_Units]]/Clean_Data[[#This Row],[Units_Sold]]</f>
        <v>1.735357917570499E-2</v>
      </c>
      <c r="W1378" s="21">
        <f>Clean_Data[[#This Row],[Revenue_EUR]]/Clean_Data[[#This Row],[Marketing_Spend_EUR]]</f>
        <v>54.067770821776676</v>
      </c>
    </row>
    <row r="1379" spans="1:23">
      <c r="A1379" s="17">
        <v>45413</v>
      </c>
      <c r="B1379">
        <v>2024</v>
      </c>
      <c r="C1379" s="16" t="s">
        <v>96</v>
      </c>
      <c r="D1379" s="16" t="s">
        <v>86</v>
      </c>
      <c r="E1379" s="16" t="s">
        <v>87</v>
      </c>
      <c r="F1379" s="16" t="s">
        <v>83</v>
      </c>
      <c r="G1379" s="16" t="s">
        <v>79</v>
      </c>
      <c r="H1379">
        <v>32945.56</v>
      </c>
      <c r="I1379">
        <v>32040.2</v>
      </c>
      <c r="J1379">
        <v>180</v>
      </c>
      <c r="K1379">
        <v>176</v>
      </c>
      <c r="L1379">
        <v>18364.150000000001</v>
      </c>
      <c r="M1379">
        <v>894.57</v>
      </c>
      <c r="N1379">
        <v>374087.43</v>
      </c>
      <c r="O1379">
        <v>2288</v>
      </c>
      <c r="P1379">
        <v>1</v>
      </c>
      <c r="Q1379">
        <v>4</v>
      </c>
      <c r="R1379" s="25">
        <f>Clean_Data[[#This Row],[Revenue_EUR]]/Clean_Data[[#This Row],[Units_Sold]]</f>
        <v>183.03088888888888</v>
      </c>
      <c r="S1379" s="19">
        <f>Clean_Data[[#This Row],[Gross_Profit_EUR]]/Clean_Data[[#This Row],[Revenue_EUR]]</f>
        <v>0.55740894979475242</v>
      </c>
      <c r="T1379" s="19">
        <f>Clean_Data[[#This Row],[Revenue_EUR]]/Clean_Data[[#This Row],[Revenue_Target_EUR]]</f>
        <v>1.0282570021410602</v>
      </c>
      <c r="U1379" s="19">
        <f>Clean_Data[[#This Row],[Revenue_EUR]]/Clean_Data[[#This Row],[Market_Revenue_EUR]]</f>
        <v>8.8069144691656706E-2</v>
      </c>
      <c r="V1379" s="19">
        <f>Clean_Data[[#This Row],[Returns_Units]]/Clean_Data[[#This Row],[Units_Sold]]</f>
        <v>2.2222222222222223E-2</v>
      </c>
      <c r="W1379" s="21">
        <f>Clean_Data[[#This Row],[Revenue_EUR]]/Clean_Data[[#This Row],[Marketing_Spend_EUR]]</f>
        <v>36.828375644164232</v>
      </c>
    </row>
    <row r="1380" spans="1:23">
      <c r="A1380" s="17">
        <v>45413</v>
      </c>
      <c r="B1380">
        <v>2024</v>
      </c>
      <c r="C1380" s="16" t="s">
        <v>96</v>
      </c>
      <c r="D1380" s="16" t="s">
        <v>86</v>
      </c>
      <c r="E1380" s="16" t="s">
        <v>87</v>
      </c>
      <c r="F1380" s="16" t="s">
        <v>83</v>
      </c>
      <c r="G1380" s="16" t="s">
        <v>80</v>
      </c>
      <c r="H1380">
        <v>8040.14</v>
      </c>
      <c r="I1380">
        <v>7519.68</v>
      </c>
      <c r="J1380">
        <v>56</v>
      </c>
      <c r="K1380">
        <v>51</v>
      </c>
      <c r="L1380">
        <v>4723.51</v>
      </c>
      <c r="M1380">
        <v>482.02</v>
      </c>
      <c r="N1380">
        <v>113760.17</v>
      </c>
      <c r="O1380">
        <v>853</v>
      </c>
      <c r="P1380">
        <v>0</v>
      </c>
      <c r="Q1380">
        <v>2</v>
      </c>
      <c r="R1380" s="25">
        <f>Clean_Data[[#This Row],[Revenue_EUR]]/Clean_Data[[#This Row],[Units_Sold]]</f>
        <v>143.57392857142858</v>
      </c>
      <c r="S1380" s="19">
        <f>Clean_Data[[#This Row],[Gross_Profit_EUR]]/Clean_Data[[#This Row],[Revenue_EUR]]</f>
        <v>0.58749101383806746</v>
      </c>
      <c r="T1380" s="19">
        <f>Clean_Data[[#This Row],[Revenue_EUR]]/Clean_Data[[#This Row],[Revenue_Target_EUR]]</f>
        <v>1.0692130516192178</v>
      </c>
      <c r="U1380" s="19">
        <f>Clean_Data[[#This Row],[Revenue_EUR]]/Clean_Data[[#This Row],[Market_Revenue_EUR]]</f>
        <v>7.0676230529542985E-2</v>
      </c>
      <c r="V1380" s="19">
        <f>Clean_Data[[#This Row],[Returns_Units]]/Clean_Data[[#This Row],[Units_Sold]]</f>
        <v>3.5714285714285712E-2</v>
      </c>
      <c r="W1380" s="21">
        <f>Clean_Data[[#This Row],[Revenue_EUR]]/Clean_Data[[#This Row],[Marketing_Spend_EUR]]</f>
        <v>16.680096261565911</v>
      </c>
    </row>
    <row r="1381" spans="1:23">
      <c r="A1381" s="17">
        <v>45413</v>
      </c>
      <c r="B1381">
        <v>2024</v>
      </c>
      <c r="C1381" s="16" t="s">
        <v>96</v>
      </c>
      <c r="D1381" s="16" t="s">
        <v>86</v>
      </c>
      <c r="E1381" s="16" t="s">
        <v>87</v>
      </c>
      <c r="F1381" s="16" t="s">
        <v>83</v>
      </c>
      <c r="G1381" s="16" t="s">
        <v>81</v>
      </c>
      <c r="H1381">
        <v>12746.1</v>
      </c>
      <c r="I1381">
        <v>13090.04</v>
      </c>
      <c r="J1381">
        <v>108</v>
      </c>
      <c r="K1381">
        <v>109</v>
      </c>
      <c r="L1381">
        <v>6797.19</v>
      </c>
      <c r="M1381">
        <v>358.25</v>
      </c>
      <c r="N1381">
        <v>161364.79</v>
      </c>
      <c r="O1381">
        <v>1478</v>
      </c>
      <c r="P1381">
        <v>1</v>
      </c>
      <c r="Q1381">
        <v>3</v>
      </c>
      <c r="R1381" s="25">
        <f>Clean_Data[[#This Row],[Revenue_EUR]]/Clean_Data[[#This Row],[Units_Sold]]</f>
        <v>118.01944444444445</v>
      </c>
      <c r="S1381" s="19">
        <f>Clean_Data[[#This Row],[Gross_Profit_EUR]]/Clean_Data[[#This Row],[Revenue_EUR]]</f>
        <v>0.53327606091274971</v>
      </c>
      <c r="T1381" s="19">
        <f>Clean_Data[[#This Row],[Revenue_EUR]]/Clean_Data[[#This Row],[Revenue_Target_EUR]]</f>
        <v>0.97372506119156244</v>
      </c>
      <c r="U1381" s="19">
        <f>Clean_Data[[#This Row],[Revenue_EUR]]/Clean_Data[[#This Row],[Market_Revenue_EUR]]</f>
        <v>7.8989350774726005E-2</v>
      </c>
      <c r="V1381" s="19">
        <f>Clean_Data[[#This Row],[Returns_Units]]/Clean_Data[[#This Row],[Units_Sold]]</f>
        <v>2.7777777777777776E-2</v>
      </c>
      <c r="W1381" s="21">
        <f>Clean_Data[[#This Row],[Revenue_EUR]]/Clean_Data[[#This Row],[Marketing_Spend_EUR]]</f>
        <v>35.578785764131197</v>
      </c>
    </row>
    <row r="1382" spans="1:23">
      <c r="A1382" s="17">
        <v>45413</v>
      </c>
      <c r="B1382">
        <v>2024</v>
      </c>
      <c r="C1382" s="16" t="s">
        <v>96</v>
      </c>
      <c r="D1382" s="16" t="s">
        <v>88</v>
      </c>
      <c r="E1382" s="16" t="s">
        <v>87</v>
      </c>
      <c r="F1382" s="16" t="s">
        <v>77</v>
      </c>
      <c r="G1382" s="16" t="s">
        <v>78</v>
      </c>
      <c r="H1382">
        <v>308185.75</v>
      </c>
      <c r="I1382">
        <v>293120.7</v>
      </c>
      <c r="J1382">
        <v>4164</v>
      </c>
      <c r="K1382">
        <v>3951</v>
      </c>
      <c r="L1382">
        <v>170694.12</v>
      </c>
      <c r="M1382">
        <v>6028.43</v>
      </c>
      <c r="N1382">
        <v>3054031.99</v>
      </c>
      <c r="O1382">
        <v>44042</v>
      </c>
      <c r="P1382">
        <v>13</v>
      </c>
      <c r="Q1382">
        <v>52</v>
      </c>
      <c r="R1382" s="25">
        <f>Clean_Data[[#This Row],[Revenue_EUR]]/Clean_Data[[#This Row],[Units_Sold]]</f>
        <v>74.011947646493752</v>
      </c>
      <c r="S1382" s="19">
        <f>Clean_Data[[#This Row],[Gross_Profit_EUR]]/Clean_Data[[#This Row],[Revenue_EUR]]</f>
        <v>0.55386765935803328</v>
      </c>
      <c r="T1382" s="19">
        <f>Clean_Data[[#This Row],[Revenue_EUR]]/Clean_Data[[#This Row],[Revenue_Target_EUR]]</f>
        <v>1.0513953808107035</v>
      </c>
      <c r="U1382" s="19">
        <f>Clean_Data[[#This Row],[Revenue_EUR]]/Clean_Data[[#This Row],[Market_Revenue_EUR]]</f>
        <v>0.10091110735221866</v>
      </c>
      <c r="V1382" s="19">
        <f>Clean_Data[[#This Row],[Returns_Units]]/Clean_Data[[#This Row],[Units_Sold]]</f>
        <v>1.2487992315081652E-2</v>
      </c>
      <c r="W1382" s="21">
        <f>Clean_Data[[#This Row],[Revenue_EUR]]/Clean_Data[[#This Row],[Marketing_Spend_EUR]]</f>
        <v>51.122058313690296</v>
      </c>
    </row>
    <row r="1383" spans="1:23">
      <c r="A1383" s="17">
        <v>45413</v>
      </c>
      <c r="B1383">
        <v>2024</v>
      </c>
      <c r="C1383" s="16" t="s">
        <v>96</v>
      </c>
      <c r="D1383" s="16" t="s">
        <v>88</v>
      </c>
      <c r="E1383" s="16" t="s">
        <v>87</v>
      </c>
      <c r="F1383" s="16" t="s">
        <v>77</v>
      </c>
      <c r="G1383" s="16" t="s">
        <v>79</v>
      </c>
      <c r="H1383">
        <v>310874.03000000003</v>
      </c>
      <c r="I1383">
        <v>294377.5</v>
      </c>
      <c r="J1383">
        <v>1694</v>
      </c>
      <c r="K1383">
        <v>1626</v>
      </c>
      <c r="L1383">
        <v>206436.94</v>
      </c>
      <c r="M1383">
        <v>8427.5499999999993</v>
      </c>
      <c r="N1383">
        <v>2647513.86</v>
      </c>
      <c r="O1383">
        <v>16115</v>
      </c>
      <c r="P1383">
        <v>15</v>
      </c>
      <c r="Q1383">
        <v>23</v>
      </c>
      <c r="R1383" s="25">
        <f>Clean_Data[[#This Row],[Revenue_EUR]]/Clean_Data[[#This Row],[Units_Sold]]</f>
        <v>183.51477567886661</v>
      </c>
      <c r="S1383" s="19">
        <f>Clean_Data[[#This Row],[Gross_Profit_EUR]]/Clean_Data[[#This Row],[Revenue_EUR]]</f>
        <v>0.66405334662403281</v>
      </c>
      <c r="T1383" s="19">
        <f>Clean_Data[[#This Row],[Revenue_EUR]]/Clean_Data[[#This Row],[Revenue_Target_EUR]]</f>
        <v>1.0560386918157809</v>
      </c>
      <c r="U1383" s="19">
        <f>Clean_Data[[#This Row],[Revenue_EUR]]/Clean_Data[[#This Row],[Market_Revenue_EUR]]</f>
        <v>0.11742111521939305</v>
      </c>
      <c r="V1383" s="19">
        <f>Clean_Data[[#This Row],[Returns_Units]]/Clean_Data[[#This Row],[Units_Sold]]</f>
        <v>1.3577331759149941E-2</v>
      </c>
      <c r="W1383" s="21">
        <f>Clean_Data[[#This Row],[Revenue_EUR]]/Clean_Data[[#This Row],[Marketing_Spend_EUR]]</f>
        <v>36.887829796322784</v>
      </c>
    </row>
    <row r="1384" spans="1:23">
      <c r="A1384" s="17">
        <v>45413</v>
      </c>
      <c r="B1384">
        <v>2024</v>
      </c>
      <c r="C1384" s="16" t="s">
        <v>96</v>
      </c>
      <c r="D1384" s="16" t="s">
        <v>88</v>
      </c>
      <c r="E1384" s="16" t="s">
        <v>87</v>
      </c>
      <c r="F1384" s="16" t="s">
        <v>77</v>
      </c>
      <c r="G1384" s="16" t="s">
        <v>80</v>
      </c>
      <c r="H1384">
        <v>69441.179999999993</v>
      </c>
      <c r="I1384">
        <v>63741.22</v>
      </c>
      <c r="J1384">
        <v>482</v>
      </c>
      <c r="K1384">
        <v>443</v>
      </c>
      <c r="L1384">
        <v>47212.52</v>
      </c>
      <c r="M1384">
        <v>3585.79</v>
      </c>
      <c r="N1384">
        <v>816242.6</v>
      </c>
      <c r="O1384">
        <v>6270</v>
      </c>
      <c r="P1384">
        <v>4</v>
      </c>
      <c r="Q1384">
        <v>4</v>
      </c>
      <c r="R1384" s="25">
        <f>Clean_Data[[#This Row],[Revenue_EUR]]/Clean_Data[[#This Row],[Units_Sold]]</f>
        <v>144.06883817427385</v>
      </c>
      <c r="S1384" s="19">
        <f>Clean_Data[[#This Row],[Gross_Profit_EUR]]/Clean_Data[[#This Row],[Revenue_EUR]]</f>
        <v>0.67989224837481166</v>
      </c>
      <c r="T1384" s="19">
        <f>Clean_Data[[#This Row],[Revenue_EUR]]/Clean_Data[[#This Row],[Revenue_Target_EUR]]</f>
        <v>1.0894234531438212</v>
      </c>
      <c r="U1384" s="19">
        <f>Clean_Data[[#This Row],[Revenue_EUR]]/Clean_Data[[#This Row],[Market_Revenue_EUR]]</f>
        <v>8.5074192403091914E-2</v>
      </c>
      <c r="V1384" s="19">
        <f>Clean_Data[[#This Row],[Returns_Units]]/Clean_Data[[#This Row],[Units_Sold]]</f>
        <v>8.2987551867219917E-3</v>
      </c>
      <c r="W1384" s="21">
        <f>Clean_Data[[#This Row],[Revenue_EUR]]/Clean_Data[[#This Row],[Marketing_Spend_EUR]]</f>
        <v>19.36565721919019</v>
      </c>
    </row>
    <row r="1385" spans="1:23">
      <c r="A1385" s="17">
        <v>45413</v>
      </c>
      <c r="B1385">
        <v>2024</v>
      </c>
      <c r="C1385" s="16" t="s">
        <v>96</v>
      </c>
      <c r="D1385" s="16" t="s">
        <v>88</v>
      </c>
      <c r="E1385" s="16" t="s">
        <v>87</v>
      </c>
      <c r="F1385" s="16" t="s">
        <v>77</v>
      </c>
      <c r="G1385" s="16" t="s">
        <v>81</v>
      </c>
      <c r="H1385">
        <v>128107.11</v>
      </c>
      <c r="I1385">
        <v>119501.13</v>
      </c>
      <c r="J1385">
        <v>1084</v>
      </c>
      <c r="K1385">
        <v>1011</v>
      </c>
      <c r="L1385">
        <v>79083.56</v>
      </c>
      <c r="M1385">
        <v>4200</v>
      </c>
      <c r="N1385">
        <v>1181091.97</v>
      </c>
      <c r="O1385">
        <v>10607</v>
      </c>
      <c r="P1385">
        <v>6</v>
      </c>
      <c r="Q1385">
        <v>17</v>
      </c>
      <c r="R1385" s="25">
        <f>Clean_Data[[#This Row],[Revenue_EUR]]/Clean_Data[[#This Row],[Units_Sold]]</f>
        <v>118.17999077490775</v>
      </c>
      <c r="S1385" s="19">
        <f>Clean_Data[[#This Row],[Gross_Profit_EUR]]/Clean_Data[[#This Row],[Revenue_EUR]]</f>
        <v>0.61732373792524087</v>
      </c>
      <c r="T1385" s="19">
        <f>Clean_Data[[#This Row],[Revenue_EUR]]/Clean_Data[[#This Row],[Revenue_Target_EUR]]</f>
        <v>1.0720158880505983</v>
      </c>
      <c r="U1385" s="19">
        <f>Clean_Data[[#This Row],[Revenue_EUR]]/Clean_Data[[#This Row],[Market_Revenue_EUR]]</f>
        <v>0.10846497415438359</v>
      </c>
      <c r="V1385" s="19">
        <f>Clean_Data[[#This Row],[Returns_Units]]/Clean_Data[[#This Row],[Units_Sold]]</f>
        <v>1.5682656826568265E-2</v>
      </c>
      <c r="W1385" s="21">
        <f>Clean_Data[[#This Row],[Revenue_EUR]]/Clean_Data[[#This Row],[Marketing_Spend_EUR]]</f>
        <v>30.501692857142856</v>
      </c>
    </row>
    <row r="1386" spans="1:23">
      <c r="A1386" s="17">
        <v>45413</v>
      </c>
      <c r="B1386">
        <v>2024</v>
      </c>
      <c r="C1386" s="16" t="s">
        <v>96</v>
      </c>
      <c r="D1386" s="16" t="s">
        <v>88</v>
      </c>
      <c r="E1386" s="16" t="s">
        <v>87</v>
      </c>
      <c r="F1386" s="16" t="s">
        <v>82</v>
      </c>
      <c r="G1386" s="16" t="s">
        <v>78</v>
      </c>
      <c r="H1386">
        <v>291813.31</v>
      </c>
      <c r="I1386">
        <v>290509.89</v>
      </c>
      <c r="J1386">
        <v>3943</v>
      </c>
      <c r="K1386">
        <v>3872</v>
      </c>
      <c r="L1386">
        <v>152257.4</v>
      </c>
      <c r="M1386">
        <v>4878.1099999999997</v>
      </c>
      <c r="N1386">
        <v>2920062.48</v>
      </c>
      <c r="O1386">
        <v>41037</v>
      </c>
      <c r="P1386">
        <v>13</v>
      </c>
      <c r="Q1386">
        <v>63</v>
      </c>
      <c r="R1386" s="25">
        <f>Clean_Data[[#This Row],[Revenue_EUR]]/Clean_Data[[#This Row],[Units_Sold]]</f>
        <v>74.007940654324116</v>
      </c>
      <c r="S1386" s="19">
        <f>Clean_Data[[#This Row],[Gross_Profit_EUR]]/Clean_Data[[#This Row],[Revenue_EUR]]</f>
        <v>0.52176304089762049</v>
      </c>
      <c r="T1386" s="19">
        <f>Clean_Data[[#This Row],[Revenue_EUR]]/Clean_Data[[#This Row],[Revenue_Target_EUR]]</f>
        <v>1.0044866630874425</v>
      </c>
      <c r="U1386" s="19">
        <f>Clean_Data[[#This Row],[Revenue_EUR]]/Clean_Data[[#This Row],[Market_Revenue_EUR]]</f>
        <v>9.993392675625215E-2</v>
      </c>
      <c r="V1386" s="19">
        <f>Clean_Data[[#This Row],[Returns_Units]]/Clean_Data[[#This Row],[Units_Sold]]</f>
        <v>1.5977681968044635E-2</v>
      </c>
      <c r="W1386" s="21">
        <f>Clean_Data[[#This Row],[Revenue_EUR]]/Clean_Data[[#This Row],[Marketing_Spend_EUR]]</f>
        <v>59.820977796728656</v>
      </c>
    </row>
    <row r="1387" spans="1:23">
      <c r="A1387" s="17">
        <v>45413</v>
      </c>
      <c r="B1387">
        <v>2024</v>
      </c>
      <c r="C1387" s="16" t="s">
        <v>96</v>
      </c>
      <c r="D1387" s="16" t="s">
        <v>88</v>
      </c>
      <c r="E1387" s="16" t="s">
        <v>87</v>
      </c>
      <c r="F1387" s="16" t="s">
        <v>82</v>
      </c>
      <c r="G1387" s="16" t="s">
        <v>79</v>
      </c>
      <c r="H1387">
        <v>270973.25</v>
      </c>
      <c r="I1387">
        <v>242897.14</v>
      </c>
      <c r="J1387">
        <v>1477</v>
      </c>
      <c r="K1387">
        <v>1336</v>
      </c>
      <c r="L1387">
        <v>164223.23000000001</v>
      </c>
      <c r="M1387">
        <v>6948.14</v>
      </c>
      <c r="N1387">
        <v>2490638.4300000002</v>
      </c>
      <c r="O1387">
        <v>13939</v>
      </c>
      <c r="P1387">
        <v>13</v>
      </c>
      <c r="Q1387">
        <v>31</v>
      </c>
      <c r="R1387" s="25">
        <f>Clean_Data[[#This Row],[Revenue_EUR]]/Clean_Data[[#This Row],[Units_Sold]]</f>
        <v>183.46191604603928</v>
      </c>
      <c r="S1387" s="19">
        <f>Clean_Data[[#This Row],[Gross_Profit_EUR]]/Clean_Data[[#This Row],[Revenue_EUR]]</f>
        <v>0.606049600836983</v>
      </c>
      <c r="T1387" s="19">
        <f>Clean_Data[[#This Row],[Revenue_EUR]]/Clean_Data[[#This Row],[Revenue_Target_EUR]]</f>
        <v>1.1155884750228018</v>
      </c>
      <c r="U1387" s="19">
        <f>Clean_Data[[#This Row],[Revenue_EUR]]/Clean_Data[[#This Row],[Market_Revenue_EUR]]</f>
        <v>0.1087967031810394</v>
      </c>
      <c r="V1387" s="19">
        <f>Clean_Data[[#This Row],[Returns_Units]]/Clean_Data[[#This Row],[Units_Sold]]</f>
        <v>2.098849018280298E-2</v>
      </c>
      <c r="W1387" s="21">
        <f>Clean_Data[[#This Row],[Revenue_EUR]]/Clean_Data[[#This Row],[Marketing_Spend_EUR]]</f>
        <v>38.999394082445086</v>
      </c>
    </row>
    <row r="1388" spans="1:23">
      <c r="A1388" s="17">
        <v>45413</v>
      </c>
      <c r="B1388">
        <v>2024</v>
      </c>
      <c r="C1388" s="16" t="s">
        <v>96</v>
      </c>
      <c r="D1388" s="16" t="s">
        <v>88</v>
      </c>
      <c r="E1388" s="16" t="s">
        <v>87</v>
      </c>
      <c r="F1388" s="16" t="s">
        <v>82</v>
      </c>
      <c r="G1388" s="16" t="s">
        <v>80</v>
      </c>
      <c r="H1388">
        <v>66702.539999999994</v>
      </c>
      <c r="I1388">
        <v>62176.71</v>
      </c>
      <c r="J1388">
        <v>463</v>
      </c>
      <c r="K1388">
        <v>437</v>
      </c>
      <c r="L1388">
        <v>42851.63</v>
      </c>
      <c r="M1388">
        <v>3631.71</v>
      </c>
      <c r="N1388">
        <v>801057.29</v>
      </c>
      <c r="O1388">
        <v>5687</v>
      </c>
      <c r="P1388">
        <v>3</v>
      </c>
      <c r="Q1388">
        <v>6</v>
      </c>
      <c r="R1388" s="25">
        <f>Clean_Data[[#This Row],[Revenue_EUR]]/Clean_Data[[#This Row],[Units_Sold]]</f>
        <v>144.06596112311013</v>
      </c>
      <c r="S1388" s="19">
        <f>Clean_Data[[#This Row],[Gross_Profit_EUR]]/Clean_Data[[#This Row],[Revenue_EUR]]</f>
        <v>0.64242875908473651</v>
      </c>
      <c r="T1388" s="19">
        <f>Clean_Data[[#This Row],[Revenue_EUR]]/Clean_Data[[#This Row],[Revenue_Target_EUR]]</f>
        <v>1.0727897954073156</v>
      </c>
      <c r="U1388" s="19">
        <f>Clean_Data[[#This Row],[Revenue_EUR]]/Clean_Data[[#This Row],[Market_Revenue_EUR]]</f>
        <v>8.3268126802765866E-2</v>
      </c>
      <c r="V1388" s="19">
        <f>Clean_Data[[#This Row],[Returns_Units]]/Clean_Data[[#This Row],[Units_Sold]]</f>
        <v>1.2958963282937365E-2</v>
      </c>
      <c r="W1388" s="21">
        <f>Clean_Data[[#This Row],[Revenue_EUR]]/Clean_Data[[#This Row],[Marketing_Spend_EUR]]</f>
        <v>18.3667032885335</v>
      </c>
    </row>
    <row r="1389" spans="1:23">
      <c r="A1389" s="17">
        <v>45413</v>
      </c>
      <c r="B1389">
        <v>2024</v>
      </c>
      <c r="C1389" s="16" t="s">
        <v>96</v>
      </c>
      <c r="D1389" s="16" t="s">
        <v>88</v>
      </c>
      <c r="E1389" s="16" t="s">
        <v>87</v>
      </c>
      <c r="F1389" s="16" t="s">
        <v>82</v>
      </c>
      <c r="G1389" s="16" t="s">
        <v>81</v>
      </c>
      <c r="H1389">
        <v>120711.28</v>
      </c>
      <c r="I1389">
        <v>116272.65</v>
      </c>
      <c r="J1389">
        <v>1021</v>
      </c>
      <c r="K1389">
        <v>1000</v>
      </c>
      <c r="L1389">
        <v>69522.91</v>
      </c>
      <c r="M1389">
        <v>3647.74</v>
      </c>
      <c r="N1389">
        <v>1120144.98</v>
      </c>
      <c r="O1389">
        <v>9701</v>
      </c>
      <c r="P1389">
        <v>6</v>
      </c>
      <c r="Q1389">
        <v>11</v>
      </c>
      <c r="R1389" s="25">
        <f>Clean_Data[[#This Row],[Revenue_EUR]]/Clean_Data[[#This Row],[Units_Sold]]</f>
        <v>118.22848188050931</v>
      </c>
      <c r="S1389" s="19">
        <f>Clean_Data[[#This Row],[Gross_Profit_EUR]]/Clean_Data[[#This Row],[Revenue_EUR]]</f>
        <v>0.57594377261180563</v>
      </c>
      <c r="T1389" s="19">
        <f>Clean_Data[[#This Row],[Revenue_EUR]]/Clean_Data[[#This Row],[Revenue_Target_EUR]]</f>
        <v>1.0381743256045166</v>
      </c>
      <c r="U1389" s="19">
        <f>Clean_Data[[#This Row],[Revenue_EUR]]/Clean_Data[[#This Row],[Market_Revenue_EUR]]</f>
        <v>0.10776397890923013</v>
      </c>
      <c r="V1389" s="19">
        <f>Clean_Data[[#This Row],[Returns_Units]]/Clean_Data[[#This Row],[Units_Sold]]</f>
        <v>1.0773751224289911E-2</v>
      </c>
      <c r="W1389" s="21">
        <f>Clean_Data[[#This Row],[Revenue_EUR]]/Clean_Data[[#This Row],[Marketing_Spend_EUR]]</f>
        <v>33.092073448217256</v>
      </c>
    </row>
    <row r="1390" spans="1:23">
      <c r="A1390" s="17">
        <v>45413</v>
      </c>
      <c r="B1390">
        <v>2024</v>
      </c>
      <c r="C1390" s="16" t="s">
        <v>96</v>
      </c>
      <c r="D1390" s="16" t="s">
        <v>88</v>
      </c>
      <c r="E1390" s="16" t="s">
        <v>87</v>
      </c>
      <c r="F1390" s="16" t="s">
        <v>83</v>
      </c>
      <c r="G1390" s="16" t="s">
        <v>78</v>
      </c>
      <c r="H1390">
        <v>27597.59</v>
      </c>
      <c r="I1390">
        <v>26356.36</v>
      </c>
      <c r="J1390">
        <v>373</v>
      </c>
      <c r="K1390">
        <v>351</v>
      </c>
      <c r="L1390">
        <v>13062.47</v>
      </c>
      <c r="M1390">
        <v>449.16</v>
      </c>
      <c r="N1390">
        <v>385791.68</v>
      </c>
      <c r="O1390">
        <v>5580</v>
      </c>
      <c r="P1390">
        <v>1</v>
      </c>
      <c r="Q1390">
        <v>10</v>
      </c>
      <c r="R1390" s="25">
        <f>Clean_Data[[#This Row],[Revenue_EUR]]/Clean_Data[[#This Row],[Units_Sold]]</f>
        <v>73.988176943699727</v>
      </c>
      <c r="S1390" s="19">
        <f>Clean_Data[[#This Row],[Gross_Profit_EUR]]/Clean_Data[[#This Row],[Revenue_EUR]]</f>
        <v>0.47331922823695832</v>
      </c>
      <c r="T1390" s="19">
        <f>Clean_Data[[#This Row],[Revenue_EUR]]/Clean_Data[[#This Row],[Revenue_Target_EUR]]</f>
        <v>1.0470941359125463</v>
      </c>
      <c r="U1390" s="19">
        <f>Clean_Data[[#This Row],[Revenue_EUR]]/Clean_Data[[#This Row],[Market_Revenue_EUR]]</f>
        <v>7.1534953786458022E-2</v>
      </c>
      <c r="V1390" s="19">
        <f>Clean_Data[[#This Row],[Returns_Units]]/Clean_Data[[#This Row],[Units_Sold]]</f>
        <v>2.6809651474530832E-2</v>
      </c>
      <c r="W1390" s="21">
        <f>Clean_Data[[#This Row],[Revenue_EUR]]/Clean_Data[[#This Row],[Marketing_Spend_EUR]]</f>
        <v>61.442670763202422</v>
      </c>
    </row>
    <row r="1391" spans="1:23">
      <c r="A1391" s="17">
        <v>45413</v>
      </c>
      <c r="B1391">
        <v>2024</v>
      </c>
      <c r="C1391" s="16" t="s">
        <v>96</v>
      </c>
      <c r="D1391" s="16" t="s">
        <v>88</v>
      </c>
      <c r="E1391" s="16" t="s">
        <v>87</v>
      </c>
      <c r="F1391" s="16" t="s">
        <v>83</v>
      </c>
      <c r="G1391" s="16" t="s">
        <v>79</v>
      </c>
      <c r="H1391">
        <v>23929.25</v>
      </c>
      <c r="I1391">
        <v>22312.9</v>
      </c>
      <c r="J1391">
        <v>130</v>
      </c>
      <c r="K1391">
        <v>122</v>
      </c>
      <c r="L1391">
        <v>13401.75</v>
      </c>
      <c r="M1391">
        <v>580.64</v>
      </c>
      <c r="N1391">
        <v>294996.71999999997</v>
      </c>
      <c r="O1391">
        <v>1739</v>
      </c>
      <c r="P1391">
        <v>1</v>
      </c>
      <c r="Q1391">
        <v>4</v>
      </c>
      <c r="R1391" s="25">
        <f>Clean_Data[[#This Row],[Revenue_EUR]]/Clean_Data[[#This Row],[Units_Sold]]</f>
        <v>184.07115384615383</v>
      </c>
      <c r="S1391" s="19">
        <f>Clean_Data[[#This Row],[Gross_Profit_EUR]]/Clean_Data[[#This Row],[Revenue_EUR]]</f>
        <v>0.56005725210777602</v>
      </c>
      <c r="T1391" s="19">
        <f>Clean_Data[[#This Row],[Revenue_EUR]]/Clean_Data[[#This Row],[Revenue_Target_EUR]]</f>
        <v>1.072440157935544</v>
      </c>
      <c r="U1391" s="19">
        <f>Clean_Data[[#This Row],[Revenue_EUR]]/Clean_Data[[#This Row],[Market_Revenue_EUR]]</f>
        <v>8.1117003606006197E-2</v>
      </c>
      <c r="V1391" s="19">
        <f>Clean_Data[[#This Row],[Returns_Units]]/Clean_Data[[#This Row],[Units_Sold]]</f>
        <v>3.0769230769230771E-2</v>
      </c>
      <c r="W1391" s="21">
        <f>Clean_Data[[#This Row],[Revenue_EUR]]/Clean_Data[[#This Row],[Marketing_Spend_EUR]]</f>
        <v>41.211852438688346</v>
      </c>
    </row>
    <row r="1392" spans="1:23">
      <c r="A1392" s="17">
        <v>45413</v>
      </c>
      <c r="B1392">
        <v>2024</v>
      </c>
      <c r="C1392" s="16" t="s">
        <v>96</v>
      </c>
      <c r="D1392" s="16" t="s">
        <v>88</v>
      </c>
      <c r="E1392" s="16" t="s">
        <v>87</v>
      </c>
      <c r="F1392" s="16" t="s">
        <v>83</v>
      </c>
      <c r="G1392" s="16" t="s">
        <v>80</v>
      </c>
      <c r="H1392">
        <v>5878.03</v>
      </c>
      <c r="I1392">
        <v>5451.42</v>
      </c>
      <c r="J1392">
        <v>41</v>
      </c>
      <c r="K1392">
        <v>37</v>
      </c>
      <c r="L1392">
        <v>3396.14</v>
      </c>
      <c r="M1392">
        <v>316.75</v>
      </c>
      <c r="N1392">
        <v>97073.86</v>
      </c>
      <c r="O1392">
        <v>750</v>
      </c>
      <c r="P1392">
        <v>0</v>
      </c>
      <c r="Q1392">
        <v>1</v>
      </c>
      <c r="R1392" s="25">
        <f>Clean_Data[[#This Row],[Revenue_EUR]]/Clean_Data[[#This Row],[Units_Sold]]</f>
        <v>143.36658536585367</v>
      </c>
      <c r="S1392" s="19">
        <f>Clean_Data[[#This Row],[Gross_Profit_EUR]]/Clean_Data[[#This Row],[Revenue_EUR]]</f>
        <v>0.57776840199862878</v>
      </c>
      <c r="T1392" s="19">
        <f>Clean_Data[[#This Row],[Revenue_EUR]]/Clean_Data[[#This Row],[Revenue_Target_EUR]]</f>
        <v>1.0782566744077688</v>
      </c>
      <c r="U1392" s="19">
        <f>Clean_Data[[#This Row],[Revenue_EUR]]/Clean_Data[[#This Row],[Market_Revenue_EUR]]</f>
        <v>6.0552140401133735E-2</v>
      </c>
      <c r="V1392" s="19">
        <f>Clean_Data[[#This Row],[Returns_Units]]/Clean_Data[[#This Row],[Units_Sold]]</f>
        <v>2.4390243902439025E-2</v>
      </c>
      <c r="W1392" s="21">
        <f>Clean_Data[[#This Row],[Revenue_EUR]]/Clean_Data[[#This Row],[Marketing_Spend_EUR]]</f>
        <v>18.557316495659038</v>
      </c>
    </row>
    <row r="1393" spans="1:23">
      <c r="A1393" s="17">
        <v>45413</v>
      </c>
      <c r="B1393">
        <v>2024</v>
      </c>
      <c r="C1393" s="16" t="s">
        <v>96</v>
      </c>
      <c r="D1393" s="16" t="s">
        <v>88</v>
      </c>
      <c r="E1393" s="16" t="s">
        <v>87</v>
      </c>
      <c r="F1393" s="16" t="s">
        <v>83</v>
      </c>
      <c r="G1393" s="16" t="s">
        <v>81</v>
      </c>
      <c r="H1393">
        <v>10781.26</v>
      </c>
      <c r="I1393">
        <v>10006.94</v>
      </c>
      <c r="J1393">
        <v>91</v>
      </c>
      <c r="K1393">
        <v>86</v>
      </c>
      <c r="L1393">
        <v>5712.81</v>
      </c>
      <c r="M1393">
        <v>349.34</v>
      </c>
      <c r="N1393">
        <v>143207.22</v>
      </c>
      <c r="O1393">
        <v>1344</v>
      </c>
      <c r="P1393">
        <v>0</v>
      </c>
      <c r="Q1393">
        <v>2</v>
      </c>
      <c r="R1393" s="25">
        <f>Clean_Data[[#This Row],[Revenue_EUR]]/Clean_Data[[#This Row],[Units_Sold]]</f>
        <v>118.47538461538461</v>
      </c>
      <c r="S1393" s="19">
        <f>Clean_Data[[#This Row],[Gross_Profit_EUR]]/Clean_Data[[#This Row],[Revenue_EUR]]</f>
        <v>0.52988333460096504</v>
      </c>
      <c r="T1393" s="19">
        <f>Clean_Data[[#This Row],[Revenue_EUR]]/Clean_Data[[#This Row],[Revenue_Target_EUR]]</f>
        <v>1.0773782994601746</v>
      </c>
      <c r="U1393" s="19">
        <f>Clean_Data[[#This Row],[Revenue_EUR]]/Clean_Data[[#This Row],[Market_Revenue_EUR]]</f>
        <v>7.5284332731268722E-2</v>
      </c>
      <c r="V1393" s="19">
        <f>Clean_Data[[#This Row],[Returns_Units]]/Clean_Data[[#This Row],[Units_Sold]]</f>
        <v>2.197802197802198E-2</v>
      </c>
      <c r="W1393" s="21">
        <f>Clean_Data[[#This Row],[Revenue_EUR]]/Clean_Data[[#This Row],[Marketing_Spend_EUR]]</f>
        <v>30.861796530600564</v>
      </c>
    </row>
    <row r="1394" spans="1:23">
      <c r="A1394" s="17">
        <v>45413</v>
      </c>
      <c r="B1394">
        <v>2024</v>
      </c>
      <c r="C1394" s="16" t="s">
        <v>96</v>
      </c>
      <c r="D1394" s="16" t="s">
        <v>89</v>
      </c>
      <c r="E1394" s="16" t="s">
        <v>85</v>
      </c>
      <c r="F1394" s="16" t="s">
        <v>77</v>
      </c>
      <c r="G1394" s="16" t="s">
        <v>78</v>
      </c>
      <c r="H1394">
        <v>233460.57</v>
      </c>
      <c r="I1394">
        <v>234517.06</v>
      </c>
      <c r="J1394">
        <v>3154</v>
      </c>
      <c r="K1394">
        <v>3195</v>
      </c>
      <c r="L1394">
        <v>131710.26</v>
      </c>
      <c r="M1394">
        <v>4034.47</v>
      </c>
      <c r="N1394">
        <v>1728145.26</v>
      </c>
      <c r="O1394">
        <v>25893</v>
      </c>
      <c r="P1394">
        <v>11</v>
      </c>
      <c r="Q1394">
        <v>27</v>
      </c>
      <c r="R1394" s="25">
        <f>Clean_Data[[#This Row],[Revenue_EUR]]/Clean_Data[[#This Row],[Units_Sold]]</f>
        <v>74.020472415979711</v>
      </c>
      <c r="S1394" s="19">
        <f>Clean_Data[[#This Row],[Gross_Profit_EUR]]/Clean_Data[[#This Row],[Revenue_EUR]]</f>
        <v>0.56416490373513606</v>
      </c>
      <c r="T1394" s="19">
        <f>Clean_Data[[#This Row],[Revenue_EUR]]/Clean_Data[[#This Row],[Revenue_Target_EUR]]</f>
        <v>0.99549503989176735</v>
      </c>
      <c r="U1394" s="19">
        <f>Clean_Data[[#This Row],[Revenue_EUR]]/Clean_Data[[#This Row],[Market_Revenue_EUR]]</f>
        <v>0.13509314026067462</v>
      </c>
      <c r="V1394" s="19">
        <f>Clean_Data[[#This Row],[Returns_Units]]/Clean_Data[[#This Row],[Units_Sold]]</f>
        <v>8.5605580215599233E-3</v>
      </c>
      <c r="W1394" s="21">
        <f>Clean_Data[[#This Row],[Revenue_EUR]]/Clean_Data[[#This Row],[Marketing_Spend_EUR]]</f>
        <v>57.866478124759887</v>
      </c>
    </row>
    <row r="1395" spans="1:23">
      <c r="A1395" s="17">
        <v>45413</v>
      </c>
      <c r="B1395">
        <v>2024</v>
      </c>
      <c r="C1395" s="16" t="s">
        <v>96</v>
      </c>
      <c r="D1395" s="16" t="s">
        <v>89</v>
      </c>
      <c r="E1395" s="16" t="s">
        <v>85</v>
      </c>
      <c r="F1395" s="16" t="s">
        <v>77</v>
      </c>
      <c r="G1395" s="16" t="s">
        <v>79</v>
      </c>
      <c r="H1395">
        <v>236870.52</v>
      </c>
      <c r="I1395">
        <v>233686.77</v>
      </c>
      <c r="J1395">
        <v>1291</v>
      </c>
      <c r="K1395">
        <v>1265</v>
      </c>
      <c r="L1395">
        <v>154658.82999999999</v>
      </c>
      <c r="M1395">
        <v>5942.49</v>
      </c>
      <c r="N1395">
        <v>1452365.11</v>
      </c>
      <c r="O1395">
        <v>8361</v>
      </c>
      <c r="P1395">
        <v>12</v>
      </c>
      <c r="Q1395">
        <v>17</v>
      </c>
      <c r="R1395" s="25">
        <f>Clean_Data[[#This Row],[Revenue_EUR]]/Clean_Data[[#This Row],[Units_Sold]]</f>
        <v>183.47832687838883</v>
      </c>
      <c r="S1395" s="19">
        <f>Clean_Data[[#This Row],[Gross_Profit_EUR]]/Clean_Data[[#This Row],[Revenue_EUR]]</f>
        <v>0.65292561522641146</v>
      </c>
      <c r="T1395" s="19">
        <f>Clean_Data[[#This Row],[Revenue_EUR]]/Clean_Data[[#This Row],[Revenue_Target_EUR]]</f>
        <v>1.013624006185716</v>
      </c>
      <c r="U1395" s="19">
        <f>Clean_Data[[#This Row],[Revenue_EUR]]/Clean_Data[[#This Row],[Market_Revenue_EUR]]</f>
        <v>0.16309295670150048</v>
      </c>
      <c r="V1395" s="19">
        <f>Clean_Data[[#This Row],[Returns_Units]]/Clean_Data[[#This Row],[Units_Sold]]</f>
        <v>1.3168086754453912E-2</v>
      </c>
      <c r="W1395" s="21">
        <f>Clean_Data[[#This Row],[Revenue_EUR]]/Clean_Data[[#This Row],[Marketing_Spend_EUR]]</f>
        <v>39.860482726937697</v>
      </c>
    </row>
    <row r="1396" spans="1:23">
      <c r="A1396" s="17">
        <v>45413</v>
      </c>
      <c r="B1396">
        <v>2024</v>
      </c>
      <c r="C1396" s="16" t="s">
        <v>96</v>
      </c>
      <c r="D1396" s="16" t="s">
        <v>89</v>
      </c>
      <c r="E1396" s="16" t="s">
        <v>85</v>
      </c>
      <c r="F1396" s="16" t="s">
        <v>77</v>
      </c>
      <c r="G1396" s="16" t="s">
        <v>80</v>
      </c>
      <c r="H1396">
        <v>60579.02</v>
      </c>
      <c r="I1396">
        <v>55720.17</v>
      </c>
      <c r="J1396">
        <v>421</v>
      </c>
      <c r="K1396">
        <v>390</v>
      </c>
      <c r="L1396">
        <v>41660.49</v>
      </c>
      <c r="M1396">
        <v>3102.52</v>
      </c>
      <c r="N1396">
        <v>461236.16</v>
      </c>
      <c r="O1396">
        <v>3458</v>
      </c>
      <c r="P1396">
        <v>2</v>
      </c>
      <c r="Q1396">
        <v>6</v>
      </c>
      <c r="R1396" s="25">
        <f>Clean_Data[[#This Row],[Revenue_EUR]]/Clean_Data[[#This Row],[Units_Sold]]</f>
        <v>143.8931591448931</v>
      </c>
      <c r="S1396" s="19">
        <f>Clean_Data[[#This Row],[Gross_Profit_EUR]]/Clean_Data[[#This Row],[Revenue_EUR]]</f>
        <v>0.68770491830339942</v>
      </c>
      <c r="T1396" s="19">
        <f>Clean_Data[[#This Row],[Revenue_EUR]]/Clean_Data[[#This Row],[Revenue_Target_EUR]]</f>
        <v>1.0872009184465876</v>
      </c>
      <c r="U1396" s="19">
        <f>Clean_Data[[#This Row],[Revenue_EUR]]/Clean_Data[[#This Row],[Market_Revenue_EUR]]</f>
        <v>0.13134056965524993</v>
      </c>
      <c r="V1396" s="19">
        <f>Clean_Data[[#This Row],[Returns_Units]]/Clean_Data[[#This Row],[Units_Sold]]</f>
        <v>1.4251781472684086E-2</v>
      </c>
      <c r="W1396" s="21">
        <f>Clean_Data[[#This Row],[Revenue_EUR]]/Clean_Data[[#This Row],[Marketing_Spend_EUR]]</f>
        <v>19.525746812268736</v>
      </c>
    </row>
    <row r="1397" spans="1:23">
      <c r="A1397" s="17">
        <v>45413</v>
      </c>
      <c r="B1397">
        <v>2024</v>
      </c>
      <c r="C1397" s="16" t="s">
        <v>96</v>
      </c>
      <c r="D1397" s="16" t="s">
        <v>89</v>
      </c>
      <c r="E1397" s="16" t="s">
        <v>85</v>
      </c>
      <c r="F1397" s="16" t="s">
        <v>77</v>
      </c>
      <c r="G1397" s="16" t="s">
        <v>81</v>
      </c>
      <c r="H1397">
        <v>100439.77</v>
      </c>
      <c r="I1397">
        <v>98024.72</v>
      </c>
      <c r="J1397">
        <v>850</v>
      </c>
      <c r="K1397">
        <v>838</v>
      </c>
      <c r="L1397">
        <v>63485.27</v>
      </c>
      <c r="M1397">
        <v>2902.44</v>
      </c>
      <c r="N1397">
        <v>686518.84</v>
      </c>
      <c r="O1397">
        <v>6128</v>
      </c>
      <c r="P1397">
        <v>5</v>
      </c>
      <c r="Q1397">
        <v>17</v>
      </c>
      <c r="R1397" s="25">
        <f>Clean_Data[[#This Row],[Revenue_EUR]]/Clean_Data[[#This Row],[Units_Sold]]</f>
        <v>118.16443529411765</v>
      </c>
      <c r="S1397" s="19">
        <f>Clean_Data[[#This Row],[Gross_Profit_EUR]]/Clean_Data[[#This Row],[Revenue_EUR]]</f>
        <v>0.63207303242530322</v>
      </c>
      <c r="T1397" s="19">
        <f>Clean_Data[[#This Row],[Revenue_EUR]]/Clean_Data[[#This Row],[Revenue_Target_EUR]]</f>
        <v>1.0246371527508571</v>
      </c>
      <c r="U1397" s="19">
        <f>Clean_Data[[#This Row],[Revenue_EUR]]/Clean_Data[[#This Row],[Market_Revenue_EUR]]</f>
        <v>0.14630300604714652</v>
      </c>
      <c r="V1397" s="19">
        <f>Clean_Data[[#This Row],[Returns_Units]]/Clean_Data[[#This Row],[Units_Sold]]</f>
        <v>0.02</v>
      </c>
      <c r="W1397" s="21">
        <f>Clean_Data[[#This Row],[Revenue_EUR]]/Clean_Data[[#This Row],[Marketing_Spend_EUR]]</f>
        <v>34.605287275533691</v>
      </c>
    </row>
    <row r="1398" spans="1:23">
      <c r="A1398" s="17">
        <v>45413</v>
      </c>
      <c r="B1398">
        <v>2024</v>
      </c>
      <c r="C1398" s="16" t="s">
        <v>96</v>
      </c>
      <c r="D1398" s="16" t="s">
        <v>89</v>
      </c>
      <c r="E1398" s="16" t="s">
        <v>85</v>
      </c>
      <c r="F1398" s="16" t="s">
        <v>82</v>
      </c>
      <c r="G1398" s="16" t="s">
        <v>78</v>
      </c>
      <c r="H1398">
        <v>210142.43</v>
      </c>
      <c r="I1398">
        <v>211139.33</v>
      </c>
      <c r="J1398">
        <v>2839</v>
      </c>
      <c r="K1398">
        <v>2897</v>
      </c>
      <c r="L1398">
        <v>108450.14</v>
      </c>
      <c r="M1398">
        <v>4056.61</v>
      </c>
      <c r="N1398">
        <v>1638037.43</v>
      </c>
      <c r="O1398">
        <v>24582</v>
      </c>
      <c r="P1398">
        <v>9</v>
      </c>
      <c r="Q1398">
        <v>59</v>
      </c>
      <c r="R1398" s="25">
        <f>Clean_Data[[#This Row],[Revenue_EUR]]/Clean_Data[[#This Row],[Units_Sold]]</f>
        <v>74.01987671715392</v>
      </c>
      <c r="S1398" s="19">
        <f>Clean_Data[[#This Row],[Gross_Profit_EUR]]/Clean_Data[[#This Row],[Revenue_EUR]]</f>
        <v>0.51607921351247343</v>
      </c>
      <c r="T1398" s="19">
        <f>Clean_Data[[#This Row],[Revenue_EUR]]/Clean_Data[[#This Row],[Revenue_Target_EUR]]</f>
        <v>0.9952784732242923</v>
      </c>
      <c r="U1398" s="19">
        <f>Clean_Data[[#This Row],[Revenue_EUR]]/Clean_Data[[#This Row],[Market_Revenue_EUR]]</f>
        <v>0.12828915026685317</v>
      </c>
      <c r="V1398" s="19">
        <f>Clean_Data[[#This Row],[Returns_Units]]/Clean_Data[[#This Row],[Units_Sold]]</f>
        <v>2.0781965480803098E-2</v>
      </c>
      <c r="W1398" s="21">
        <f>Clean_Data[[#This Row],[Revenue_EUR]]/Clean_Data[[#This Row],[Marketing_Spend_EUR]]</f>
        <v>51.802473000855393</v>
      </c>
    </row>
    <row r="1399" spans="1:23">
      <c r="A1399" s="17">
        <v>45413</v>
      </c>
      <c r="B1399">
        <v>2024</v>
      </c>
      <c r="C1399" s="16" t="s">
        <v>96</v>
      </c>
      <c r="D1399" s="16" t="s">
        <v>89</v>
      </c>
      <c r="E1399" s="16" t="s">
        <v>85</v>
      </c>
      <c r="F1399" s="16" t="s">
        <v>82</v>
      </c>
      <c r="G1399" s="16" t="s">
        <v>79</v>
      </c>
      <c r="H1399">
        <v>197928.69</v>
      </c>
      <c r="I1399">
        <v>194281.27</v>
      </c>
      <c r="J1399">
        <v>1079</v>
      </c>
      <c r="K1399">
        <v>1073</v>
      </c>
      <c r="L1399">
        <v>122190.42</v>
      </c>
      <c r="M1399">
        <v>4812.58</v>
      </c>
      <c r="N1399">
        <v>1265359.22</v>
      </c>
      <c r="O1399">
        <v>7256</v>
      </c>
      <c r="P1399">
        <v>11</v>
      </c>
      <c r="Q1399">
        <v>16</v>
      </c>
      <c r="R1399" s="25">
        <f>Clean_Data[[#This Row],[Revenue_EUR]]/Clean_Data[[#This Row],[Units_Sold]]</f>
        <v>183.4371547729379</v>
      </c>
      <c r="S1399" s="19">
        <f>Clean_Data[[#This Row],[Gross_Profit_EUR]]/Clean_Data[[#This Row],[Revenue_EUR]]</f>
        <v>0.61734567131222862</v>
      </c>
      <c r="T1399" s="19">
        <f>Clean_Data[[#This Row],[Revenue_EUR]]/Clean_Data[[#This Row],[Revenue_Target_EUR]]</f>
        <v>1.0187739147474175</v>
      </c>
      <c r="U1399" s="19">
        <f>Clean_Data[[#This Row],[Revenue_EUR]]/Clean_Data[[#This Row],[Market_Revenue_EUR]]</f>
        <v>0.15642094898553788</v>
      </c>
      <c r="V1399" s="19">
        <f>Clean_Data[[#This Row],[Returns_Units]]/Clean_Data[[#This Row],[Units_Sold]]</f>
        <v>1.4828544949026877E-2</v>
      </c>
      <c r="W1399" s="21">
        <f>Clean_Data[[#This Row],[Revenue_EUR]]/Clean_Data[[#This Row],[Marketing_Spend_EUR]]</f>
        <v>41.127355804994409</v>
      </c>
    </row>
    <row r="1400" spans="1:23">
      <c r="A1400" s="17">
        <v>45413</v>
      </c>
      <c r="B1400">
        <v>2024</v>
      </c>
      <c r="C1400" s="16" t="s">
        <v>96</v>
      </c>
      <c r="D1400" s="16" t="s">
        <v>89</v>
      </c>
      <c r="E1400" s="16" t="s">
        <v>85</v>
      </c>
      <c r="F1400" s="16" t="s">
        <v>82</v>
      </c>
      <c r="G1400" s="16" t="s">
        <v>80</v>
      </c>
      <c r="H1400">
        <v>48088.57</v>
      </c>
      <c r="I1400">
        <v>44020.65</v>
      </c>
      <c r="J1400">
        <v>334</v>
      </c>
      <c r="K1400">
        <v>312</v>
      </c>
      <c r="L1400">
        <v>30843.46</v>
      </c>
      <c r="M1400">
        <v>2856.89</v>
      </c>
      <c r="N1400">
        <v>415667.94</v>
      </c>
      <c r="O1400">
        <v>3224</v>
      </c>
      <c r="P1400">
        <v>2</v>
      </c>
      <c r="Q1400">
        <v>6</v>
      </c>
      <c r="R1400" s="25">
        <f>Clean_Data[[#This Row],[Revenue_EUR]]/Clean_Data[[#This Row],[Units_Sold]]</f>
        <v>143.97775449101798</v>
      </c>
      <c r="S1400" s="19">
        <f>Clean_Data[[#This Row],[Gross_Profit_EUR]]/Clean_Data[[#This Row],[Revenue_EUR]]</f>
        <v>0.64138858776628205</v>
      </c>
      <c r="T1400" s="19">
        <f>Clean_Data[[#This Row],[Revenue_EUR]]/Clean_Data[[#This Row],[Revenue_Target_EUR]]</f>
        <v>1.0924093578809035</v>
      </c>
      <c r="U1400" s="19">
        <f>Clean_Data[[#This Row],[Revenue_EUR]]/Clean_Data[[#This Row],[Market_Revenue_EUR]]</f>
        <v>0.11568987014009308</v>
      </c>
      <c r="V1400" s="19">
        <f>Clean_Data[[#This Row],[Returns_Units]]/Clean_Data[[#This Row],[Units_Sold]]</f>
        <v>1.7964071856287425E-2</v>
      </c>
      <c r="W1400" s="21">
        <f>Clean_Data[[#This Row],[Revenue_EUR]]/Clean_Data[[#This Row],[Marketing_Spend_EUR]]</f>
        <v>16.832489175292014</v>
      </c>
    </row>
    <row r="1401" spans="1:23">
      <c r="A1401" s="17">
        <v>45413</v>
      </c>
      <c r="B1401">
        <v>2024</v>
      </c>
      <c r="C1401" s="16" t="s">
        <v>96</v>
      </c>
      <c r="D1401" s="16" t="s">
        <v>89</v>
      </c>
      <c r="E1401" s="16" t="s">
        <v>85</v>
      </c>
      <c r="F1401" s="16" t="s">
        <v>82</v>
      </c>
      <c r="G1401" s="16" t="s">
        <v>81</v>
      </c>
      <c r="H1401">
        <v>87553.919999999998</v>
      </c>
      <c r="I1401">
        <v>84467.78</v>
      </c>
      <c r="J1401">
        <v>741</v>
      </c>
      <c r="K1401">
        <v>725</v>
      </c>
      <c r="L1401">
        <v>51695.199999999997</v>
      </c>
      <c r="M1401">
        <v>2726.41</v>
      </c>
      <c r="N1401">
        <v>602707.98</v>
      </c>
      <c r="O1401">
        <v>5515</v>
      </c>
      <c r="P1401">
        <v>4</v>
      </c>
      <c r="Q1401">
        <v>7</v>
      </c>
      <c r="R1401" s="25">
        <f>Clean_Data[[#This Row],[Revenue_EUR]]/Clean_Data[[#This Row],[Units_Sold]]</f>
        <v>118.15643724696356</v>
      </c>
      <c r="S1401" s="19">
        <f>Clean_Data[[#This Row],[Gross_Profit_EUR]]/Clean_Data[[#This Row],[Revenue_EUR]]</f>
        <v>0.59043844067747053</v>
      </c>
      <c r="T1401" s="19">
        <f>Clean_Data[[#This Row],[Revenue_EUR]]/Clean_Data[[#This Row],[Revenue_Target_EUR]]</f>
        <v>1.0365362982192736</v>
      </c>
      <c r="U1401" s="19">
        <f>Clean_Data[[#This Row],[Revenue_EUR]]/Clean_Data[[#This Row],[Market_Revenue_EUR]]</f>
        <v>0.14526756390383283</v>
      </c>
      <c r="V1401" s="19">
        <f>Clean_Data[[#This Row],[Returns_Units]]/Clean_Data[[#This Row],[Units_Sold]]</f>
        <v>9.4466936572199737E-3</v>
      </c>
      <c r="W1401" s="21">
        <f>Clean_Data[[#This Row],[Revenue_EUR]]/Clean_Data[[#This Row],[Marketing_Spend_EUR]]</f>
        <v>32.113262495369369</v>
      </c>
    </row>
    <row r="1402" spans="1:23">
      <c r="A1402" s="17">
        <v>45413</v>
      </c>
      <c r="B1402">
        <v>2024</v>
      </c>
      <c r="C1402" s="16" t="s">
        <v>96</v>
      </c>
      <c r="D1402" s="16" t="s">
        <v>89</v>
      </c>
      <c r="E1402" s="16" t="s">
        <v>85</v>
      </c>
      <c r="F1402" s="16" t="s">
        <v>83</v>
      </c>
      <c r="G1402" s="16" t="s">
        <v>78</v>
      </c>
      <c r="H1402">
        <v>24891.84</v>
      </c>
      <c r="I1402">
        <v>24368.23</v>
      </c>
      <c r="J1402">
        <v>336</v>
      </c>
      <c r="K1402">
        <v>325</v>
      </c>
      <c r="L1402">
        <v>11786.36</v>
      </c>
      <c r="M1402">
        <v>437.24</v>
      </c>
      <c r="N1402">
        <v>267799.24</v>
      </c>
      <c r="O1402">
        <v>3718</v>
      </c>
      <c r="P1402">
        <v>1</v>
      </c>
      <c r="Q1402">
        <v>10</v>
      </c>
      <c r="R1402" s="25">
        <f>Clean_Data[[#This Row],[Revenue_EUR]]/Clean_Data[[#This Row],[Units_Sold]]</f>
        <v>74.082857142857137</v>
      </c>
      <c r="S1402" s="19">
        <f>Clean_Data[[#This Row],[Gross_Profit_EUR]]/Clean_Data[[#This Row],[Revenue_EUR]]</f>
        <v>0.47350296322007535</v>
      </c>
      <c r="T1402" s="19">
        <f>Clean_Data[[#This Row],[Revenue_EUR]]/Clean_Data[[#This Row],[Revenue_Target_EUR]]</f>
        <v>1.0214874038861255</v>
      </c>
      <c r="U1402" s="19">
        <f>Clean_Data[[#This Row],[Revenue_EUR]]/Clean_Data[[#This Row],[Market_Revenue_EUR]]</f>
        <v>9.2949628983263741E-2</v>
      </c>
      <c r="V1402" s="19">
        <f>Clean_Data[[#This Row],[Returns_Units]]/Clean_Data[[#This Row],[Units_Sold]]</f>
        <v>2.976190476190476E-2</v>
      </c>
      <c r="W1402" s="21">
        <f>Clean_Data[[#This Row],[Revenue_EUR]]/Clean_Data[[#This Row],[Marketing_Spend_EUR]]</f>
        <v>56.929466654468939</v>
      </c>
    </row>
    <row r="1403" spans="1:23">
      <c r="A1403" s="17">
        <v>45413</v>
      </c>
      <c r="B1403">
        <v>2024</v>
      </c>
      <c r="C1403" s="16" t="s">
        <v>96</v>
      </c>
      <c r="D1403" s="16" t="s">
        <v>89</v>
      </c>
      <c r="E1403" s="16" t="s">
        <v>85</v>
      </c>
      <c r="F1403" s="16" t="s">
        <v>83</v>
      </c>
      <c r="G1403" s="16" t="s">
        <v>79</v>
      </c>
      <c r="H1403">
        <v>24096.63</v>
      </c>
      <c r="I1403">
        <v>23528.59</v>
      </c>
      <c r="J1403">
        <v>131</v>
      </c>
      <c r="K1403">
        <v>126</v>
      </c>
      <c r="L1403">
        <v>13517.07</v>
      </c>
      <c r="M1403">
        <v>659.08</v>
      </c>
      <c r="N1403">
        <v>214790.46</v>
      </c>
      <c r="O1403">
        <v>1208</v>
      </c>
      <c r="P1403">
        <v>1</v>
      </c>
      <c r="Q1403">
        <v>4</v>
      </c>
      <c r="R1403" s="25">
        <f>Clean_Data[[#This Row],[Revenue_EUR]]/Clean_Data[[#This Row],[Units_Sold]]</f>
        <v>183.94374045801527</v>
      </c>
      <c r="S1403" s="19">
        <f>Clean_Data[[#This Row],[Gross_Profit_EUR]]/Clean_Data[[#This Row],[Revenue_EUR]]</f>
        <v>0.56095271413471504</v>
      </c>
      <c r="T1403" s="19">
        <f>Clean_Data[[#This Row],[Revenue_EUR]]/Clean_Data[[#This Row],[Revenue_Target_EUR]]</f>
        <v>1.0241425431783204</v>
      </c>
      <c r="U1403" s="19">
        <f>Clean_Data[[#This Row],[Revenue_EUR]]/Clean_Data[[#This Row],[Market_Revenue_EUR]]</f>
        <v>0.11218668650367433</v>
      </c>
      <c r="V1403" s="19">
        <f>Clean_Data[[#This Row],[Returns_Units]]/Clean_Data[[#This Row],[Units_Sold]]</f>
        <v>3.0534351145038167E-2</v>
      </c>
      <c r="W1403" s="21">
        <f>Clean_Data[[#This Row],[Revenue_EUR]]/Clean_Data[[#This Row],[Marketing_Spend_EUR]]</f>
        <v>36.561009285670934</v>
      </c>
    </row>
    <row r="1404" spans="1:23">
      <c r="A1404" s="17">
        <v>45413</v>
      </c>
      <c r="B1404">
        <v>2024</v>
      </c>
      <c r="C1404" s="16" t="s">
        <v>96</v>
      </c>
      <c r="D1404" s="16" t="s">
        <v>89</v>
      </c>
      <c r="E1404" s="16" t="s">
        <v>85</v>
      </c>
      <c r="F1404" s="16" t="s">
        <v>83</v>
      </c>
      <c r="G1404" s="16" t="s">
        <v>80</v>
      </c>
      <c r="H1404">
        <v>5595.97</v>
      </c>
      <c r="I1404">
        <v>5298.69</v>
      </c>
      <c r="J1404">
        <v>39</v>
      </c>
      <c r="K1404">
        <v>37</v>
      </c>
      <c r="L1404">
        <v>3230.65</v>
      </c>
      <c r="M1404">
        <v>301.23</v>
      </c>
      <c r="N1404">
        <v>66899.16</v>
      </c>
      <c r="O1404">
        <v>476</v>
      </c>
      <c r="P1404">
        <v>0</v>
      </c>
      <c r="Q1404">
        <v>1</v>
      </c>
      <c r="R1404" s="25">
        <f>Clean_Data[[#This Row],[Revenue_EUR]]/Clean_Data[[#This Row],[Units_Sold]]</f>
        <v>143.48641025641027</v>
      </c>
      <c r="S1404" s="19">
        <f>Clean_Data[[#This Row],[Gross_Profit_EUR]]/Clean_Data[[#This Row],[Revenue_EUR]]</f>
        <v>0.57731724794807693</v>
      </c>
      <c r="T1404" s="19">
        <f>Clean_Data[[#This Row],[Revenue_EUR]]/Clean_Data[[#This Row],[Revenue_Target_EUR]]</f>
        <v>1.0561044333599439</v>
      </c>
      <c r="U1404" s="19">
        <f>Clean_Data[[#This Row],[Revenue_EUR]]/Clean_Data[[#This Row],[Market_Revenue_EUR]]</f>
        <v>8.3647836534868306E-2</v>
      </c>
      <c r="V1404" s="19">
        <f>Clean_Data[[#This Row],[Returns_Units]]/Clean_Data[[#This Row],[Units_Sold]]</f>
        <v>2.564102564102564E-2</v>
      </c>
      <c r="W1404" s="21">
        <f>Clean_Data[[#This Row],[Revenue_EUR]]/Clean_Data[[#This Row],[Marketing_Spend_EUR]]</f>
        <v>18.577067357168939</v>
      </c>
    </row>
    <row r="1405" spans="1:23">
      <c r="A1405" s="17">
        <v>45413</v>
      </c>
      <c r="B1405">
        <v>2024</v>
      </c>
      <c r="C1405" s="16" t="s">
        <v>96</v>
      </c>
      <c r="D1405" s="16" t="s">
        <v>89</v>
      </c>
      <c r="E1405" s="16" t="s">
        <v>85</v>
      </c>
      <c r="F1405" s="16" t="s">
        <v>83</v>
      </c>
      <c r="G1405" s="16" t="s">
        <v>81</v>
      </c>
      <c r="H1405">
        <v>10436.09</v>
      </c>
      <c r="I1405">
        <v>10573.3</v>
      </c>
      <c r="J1405">
        <v>88</v>
      </c>
      <c r="K1405">
        <v>89</v>
      </c>
      <c r="L1405">
        <v>5584.44</v>
      </c>
      <c r="M1405">
        <v>286.98</v>
      </c>
      <c r="N1405">
        <v>96954.45</v>
      </c>
      <c r="O1405">
        <v>890</v>
      </c>
      <c r="P1405">
        <v>0</v>
      </c>
      <c r="Q1405">
        <v>3</v>
      </c>
      <c r="R1405" s="25">
        <f>Clean_Data[[#This Row],[Revenue_EUR]]/Clean_Data[[#This Row],[Units_Sold]]</f>
        <v>118.59193181818182</v>
      </c>
      <c r="S1405" s="19">
        <f>Clean_Data[[#This Row],[Gross_Profit_EUR]]/Clean_Data[[#This Row],[Revenue_EUR]]</f>
        <v>0.53510845536977925</v>
      </c>
      <c r="T1405" s="19">
        <f>Clean_Data[[#This Row],[Revenue_EUR]]/Clean_Data[[#This Row],[Revenue_Target_EUR]]</f>
        <v>0.98702297296019226</v>
      </c>
      <c r="U1405" s="19">
        <f>Clean_Data[[#This Row],[Revenue_EUR]]/Clean_Data[[#This Row],[Market_Revenue_EUR]]</f>
        <v>0.10763910269203734</v>
      </c>
      <c r="V1405" s="19">
        <f>Clean_Data[[#This Row],[Returns_Units]]/Clean_Data[[#This Row],[Units_Sold]]</f>
        <v>3.4090909090909088E-2</v>
      </c>
      <c r="W1405" s="21">
        <f>Clean_Data[[#This Row],[Revenue_EUR]]/Clean_Data[[#This Row],[Marketing_Spend_EUR]]</f>
        <v>36.365217088298834</v>
      </c>
    </row>
    <row r="1406" spans="1:23">
      <c r="A1406" s="17">
        <v>45413</v>
      </c>
      <c r="B1406">
        <v>2024</v>
      </c>
      <c r="C1406" s="16" t="s">
        <v>96</v>
      </c>
      <c r="D1406" s="16" t="s">
        <v>90</v>
      </c>
      <c r="E1406" s="16" t="s">
        <v>91</v>
      </c>
      <c r="F1406" s="16" t="s">
        <v>77</v>
      </c>
      <c r="G1406" s="16" t="s">
        <v>78</v>
      </c>
      <c r="H1406">
        <v>205691.22</v>
      </c>
      <c r="I1406">
        <v>203731.20000000001</v>
      </c>
      <c r="J1406">
        <v>2779</v>
      </c>
      <c r="K1406">
        <v>2796</v>
      </c>
      <c r="L1406">
        <v>114448.9</v>
      </c>
      <c r="M1406">
        <v>3539.72</v>
      </c>
      <c r="N1406">
        <v>2211450.2000000002</v>
      </c>
      <c r="O1406">
        <v>33753</v>
      </c>
      <c r="P1406">
        <v>10</v>
      </c>
      <c r="Q1406">
        <v>57</v>
      </c>
      <c r="R1406" s="25">
        <f>Clean_Data[[#This Row],[Revenue_EUR]]/Clean_Data[[#This Row],[Units_Sold]]</f>
        <v>74.016272040302269</v>
      </c>
      <c r="S1406" s="19">
        <f>Clean_Data[[#This Row],[Gross_Profit_EUR]]/Clean_Data[[#This Row],[Revenue_EUR]]</f>
        <v>0.55641120705103497</v>
      </c>
      <c r="T1406" s="19">
        <f>Clean_Data[[#This Row],[Revenue_EUR]]/Clean_Data[[#This Row],[Revenue_Target_EUR]]</f>
        <v>1.0096206177551597</v>
      </c>
      <c r="U1406" s="19">
        <f>Clean_Data[[#This Row],[Revenue_EUR]]/Clean_Data[[#This Row],[Market_Revenue_EUR]]</f>
        <v>9.3011915891210203E-2</v>
      </c>
      <c r="V1406" s="19">
        <f>Clean_Data[[#This Row],[Returns_Units]]/Clean_Data[[#This Row],[Units_Sold]]</f>
        <v>2.0510975170924792E-2</v>
      </c>
      <c r="W1406" s="21">
        <f>Clean_Data[[#This Row],[Revenue_EUR]]/Clean_Data[[#This Row],[Marketing_Spend_EUR]]</f>
        <v>58.109460635304494</v>
      </c>
    </row>
    <row r="1407" spans="1:23">
      <c r="A1407" s="17">
        <v>45413</v>
      </c>
      <c r="B1407">
        <v>2024</v>
      </c>
      <c r="C1407" s="16" t="s">
        <v>96</v>
      </c>
      <c r="D1407" s="16" t="s">
        <v>90</v>
      </c>
      <c r="E1407" s="16" t="s">
        <v>91</v>
      </c>
      <c r="F1407" s="16" t="s">
        <v>77</v>
      </c>
      <c r="G1407" s="16" t="s">
        <v>79</v>
      </c>
      <c r="H1407">
        <v>189152.53</v>
      </c>
      <c r="I1407">
        <v>174752.71</v>
      </c>
      <c r="J1407">
        <v>1031</v>
      </c>
      <c r="K1407">
        <v>948</v>
      </c>
      <c r="L1407">
        <v>123742.87</v>
      </c>
      <c r="M1407">
        <v>4665.3999999999996</v>
      </c>
      <c r="N1407">
        <v>1808084.28</v>
      </c>
      <c r="O1407">
        <v>11096</v>
      </c>
      <c r="P1407">
        <v>10</v>
      </c>
      <c r="Q1407">
        <v>15</v>
      </c>
      <c r="R1407" s="25">
        <f>Clean_Data[[#This Row],[Revenue_EUR]]/Clean_Data[[#This Row],[Units_Sold]]</f>
        <v>183.46511154219203</v>
      </c>
      <c r="S1407" s="19">
        <f>Clean_Data[[#This Row],[Gross_Profit_EUR]]/Clean_Data[[#This Row],[Revenue_EUR]]</f>
        <v>0.65419621931570249</v>
      </c>
      <c r="T1407" s="19">
        <f>Clean_Data[[#This Row],[Revenue_EUR]]/Clean_Data[[#This Row],[Revenue_Target_EUR]]</f>
        <v>1.0824011255676664</v>
      </c>
      <c r="U1407" s="19">
        <f>Clean_Data[[#This Row],[Revenue_EUR]]/Clean_Data[[#This Row],[Market_Revenue_EUR]]</f>
        <v>0.10461488554062313</v>
      </c>
      <c r="V1407" s="19">
        <f>Clean_Data[[#This Row],[Returns_Units]]/Clean_Data[[#This Row],[Units_Sold]]</f>
        <v>1.4548981571290009E-2</v>
      </c>
      <c r="W1407" s="21">
        <f>Clean_Data[[#This Row],[Revenue_EUR]]/Clean_Data[[#This Row],[Marketing_Spend_EUR]]</f>
        <v>40.543689715779998</v>
      </c>
    </row>
    <row r="1408" spans="1:23">
      <c r="A1408" s="17">
        <v>45413</v>
      </c>
      <c r="B1408">
        <v>2024</v>
      </c>
      <c r="C1408" s="16" t="s">
        <v>96</v>
      </c>
      <c r="D1408" s="16" t="s">
        <v>90</v>
      </c>
      <c r="E1408" s="16" t="s">
        <v>91</v>
      </c>
      <c r="F1408" s="16" t="s">
        <v>77</v>
      </c>
      <c r="G1408" s="16" t="s">
        <v>80</v>
      </c>
      <c r="H1408">
        <v>51776.85</v>
      </c>
      <c r="I1408">
        <v>47458.879999999997</v>
      </c>
      <c r="J1408">
        <v>360</v>
      </c>
      <c r="K1408">
        <v>324</v>
      </c>
      <c r="L1408">
        <v>36049.53</v>
      </c>
      <c r="M1408">
        <v>2918.45</v>
      </c>
      <c r="N1408">
        <v>602220.17000000004</v>
      </c>
      <c r="O1408">
        <v>4558</v>
      </c>
      <c r="P1408">
        <v>2</v>
      </c>
      <c r="Q1408">
        <v>7</v>
      </c>
      <c r="R1408" s="25">
        <f>Clean_Data[[#This Row],[Revenue_EUR]]/Clean_Data[[#This Row],[Units_Sold]]</f>
        <v>143.82458333333332</v>
      </c>
      <c r="S1408" s="19">
        <f>Clean_Data[[#This Row],[Gross_Profit_EUR]]/Clean_Data[[#This Row],[Revenue_EUR]]</f>
        <v>0.69624803362892873</v>
      </c>
      <c r="T1408" s="19">
        <f>Clean_Data[[#This Row],[Revenue_EUR]]/Clean_Data[[#This Row],[Revenue_Target_EUR]]</f>
        <v>1.0909833944669576</v>
      </c>
      <c r="U1408" s="19">
        <f>Clean_Data[[#This Row],[Revenue_EUR]]/Clean_Data[[#This Row],[Market_Revenue_EUR]]</f>
        <v>8.5976612174912703E-2</v>
      </c>
      <c r="V1408" s="19">
        <f>Clean_Data[[#This Row],[Returns_Units]]/Clean_Data[[#This Row],[Units_Sold]]</f>
        <v>1.9444444444444445E-2</v>
      </c>
      <c r="W1408" s="21">
        <f>Clean_Data[[#This Row],[Revenue_EUR]]/Clean_Data[[#This Row],[Marketing_Spend_EUR]]</f>
        <v>17.741215371173055</v>
      </c>
    </row>
    <row r="1409" spans="1:23">
      <c r="A1409" s="17">
        <v>45413</v>
      </c>
      <c r="B1409">
        <v>2024</v>
      </c>
      <c r="C1409" s="16" t="s">
        <v>96</v>
      </c>
      <c r="D1409" s="16" t="s">
        <v>90</v>
      </c>
      <c r="E1409" s="16" t="s">
        <v>91</v>
      </c>
      <c r="F1409" s="16" t="s">
        <v>77</v>
      </c>
      <c r="G1409" s="16" t="s">
        <v>81</v>
      </c>
      <c r="H1409">
        <v>80654.350000000006</v>
      </c>
      <c r="I1409">
        <v>74582.960000000006</v>
      </c>
      <c r="J1409">
        <v>682</v>
      </c>
      <c r="K1409">
        <v>624</v>
      </c>
      <c r="L1409">
        <v>50625.54</v>
      </c>
      <c r="M1409">
        <v>2340.09</v>
      </c>
      <c r="N1409">
        <v>819838.21</v>
      </c>
      <c r="O1409">
        <v>7586</v>
      </c>
      <c r="P1409">
        <v>4</v>
      </c>
      <c r="Q1409">
        <v>9</v>
      </c>
      <c r="R1409" s="25">
        <f>Clean_Data[[#This Row],[Revenue_EUR]]/Clean_Data[[#This Row],[Units_Sold]]</f>
        <v>118.26151026392962</v>
      </c>
      <c r="S1409" s="19">
        <f>Clean_Data[[#This Row],[Gross_Profit_EUR]]/Clean_Data[[#This Row],[Revenue_EUR]]</f>
        <v>0.62768517755086983</v>
      </c>
      <c r="T1409" s="19">
        <f>Clean_Data[[#This Row],[Revenue_EUR]]/Clean_Data[[#This Row],[Revenue_Target_EUR]]</f>
        <v>1.0814045192092134</v>
      </c>
      <c r="U1409" s="19">
        <f>Clean_Data[[#This Row],[Revenue_EUR]]/Clean_Data[[#This Row],[Market_Revenue_EUR]]</f>
        <v>9.8378373947708542E-2</v>
      </c>
      <c r="V1409" s="19">
        <f>Clean_Data[[#This Row],[Returns_Units]]/Clean_Data[[#This Row],[Units_Sold]]</f>
        <v>1.3196480938416423E-2</v>
      </c>
      <c r="W1409" s="21">
        <f>Clean_Data[[#This Row],[Revenue_EUR]]/Clean_Data[[#This Row],[Marketing_Spend_EUR]]</f>
        <v>34.466345311505115</v>
      </c>
    </row>
    <row r="1410" spans="1:23">
      <c r="A1410" s="17">
        <v>45413</v>
      </c>
      <c r="B1410">
        <v>2024</v>
      </c>
      <c r="C1410" s="16" t="s">
        <v>96</v>
      </c>
      <c r="D1410" s="16" t="s">
        <v>90</v>
      </c>
      <c r="E1410" s="16" t="s">
        <v>91</v>
      </c>
      <c r="F1410" s="16" t="s">
        <v>82</v>
      </c>
      <c r="G1410" s="16" t="s">
        <v>78</v>
      </c>
      <c r="H1410">
        <v>184665.25</v>
      </c>
      <c r="I1410">
        <v>182060.06</v>
      </c>
      <c r="J1410">
        <v>2495</v>
      </c>
      <c r="K1410">
        <v>2503</v>
      </c>
      <c r="L1410">
        <v>96879.66</v>
      </c>
      <c r="M1410">
        <v>3316.55</v>
      </c>
      <c r="N1410">
        <v>2116871.23</v>
      </c>
      <c r="O1410">
        <v>30213</v>
      </c>
      <c r="P1410">
        <v>10</v>
      </c>
      <c r="Q1410">
        <v>23</v>
      </c>
      <c r="R1410" s="25">
        <f>Clean_Data[[#This Row],[Revenue_EUR]]/Clean_Data[[#This Row],[Units_Sold]]</f>
        <v>74.014128256513033</v>
      </c>
      <c r="S1410" s="19">
        <f>Clean_Data[[#This Row],[Gross_Profit_EUR]]/Clean_Data[[#This Row],[Revenue_EUR]]</f>
        <v>0.52462312210878881</v>
      </c>
      <c r="T1410" s="19">
        <f>Clean_Data[[#This Row],[Revenue_EUR]]/Clean_Data[[#This Row],[Revenue_Target_EUR]]</f>
        <v>1.0143095086313825</v>
      </c>
      <c r="U1410" s="19">
        <f>Clean_Data[[#This Row],[Revenue_EUR]]/Clean_Data[[#This Row],[Market_Revenue_EUR]]</f>
        <v>8.7234994449804107E-2</v>
      </c>
      <c r="V1410" s="19">
        <f>Clean_Data[[#This Row],[Returns_Units]]/Clean_Data[[#This Row],[Units_Sold]]</f>
        <v>9.2184368737474945E-3</v>
      </c>
      <c r="W1410" s="21">
        <f>Clean_Data[[#This Row],[Revenue_EUR]]/Clean_Data[[#This Row],[Marketing_Spend_EUR]]</f>
        <v>55.67992341439146</v>
      </c>
    </row>
    <row r="1411" spans="1:23">
      <c r="A1411" s="17">
        <v>45413</v>
      </c>
      <c r="B1411">
        <v>2024</v>
      </c>
      <c r="C1411" s="16" t="s">
        <v>96</v>
      </c>
      <c r="D1411" s="16" t="s">
        <v>90</v>
      </c>
      <c r="E1411" s="16" t="s">
        <v>91</v>
      </c>
      <c r="F1411" s="16" t="s">
        <v>82</v>
      </c>
      <c r="G1411" s="16" t="s">
        <v>79</v>
      </c>
      <c r="H1411">
        <v>167240.76</v>
      </c>
      <c r="I1411">
        <v>152448.43</v>
      </c>
      <c r="J1411">
        <v>911</v>
      </c>
      <c r="K1411">
        <v>827</v>
      </c>
      <c r="L1411">
        <v>101015.89</v>
      </c>
      <c r="M1411">
        <v>4440.87</v>
      </c>
      <c r="N1411">
        <v>1637887.42</v>
      </c>
      <c r="O1411">
        <v>9969</v>
      </c>
      <c r="P1411">
        <v>6</v>
      </c>
      <c r="Q1411">
        <v>12</v>
      </c>
      <c r="R1411" s="25">
        <f>Clean_Data[[#This Row],[Revenue_EUR]]/Clean_Data[[#This Row],[Units_Sold]]</f>
        <v>183.5793194291987</v>
      </c>
      <c r="S1411" s="19">
        <f>Clean_Data[[#This Row],[Gross_Profit_EUR]]/Clean_Data[[#This Row],[Revenue_EUR]]</f>
        <v>0.60401477486708377</v>
      </c>
      <c r="T1411" s="19">
        <f>Clean_Data[[#This Row],[Revenue_EUR]]/Clean_Data[[#This Row],[Revenue_Target_EUR]]</f>
        <v>1.0970316978666164</v>
      </c>
      <c r="U1411" s="19">
        <f>Clean_Data[[#This Row],[Revenue_EUR]]/Clean_Data[[#This Row],[Market_Revenue_EUR]]</f>
        <v>0.10210760395241329</v>
      </c>
      <c r="V1411" s="19">
        <f>Clean_Data[[#This Row],[Returns_Units]]/Clean_Data[[#This Row],[Units_Sold]]</f>
        <v>1.3172338090010977E-2</v>
      </c>
      <c r="W1411" s="21">
        <f>Clean_Data[[#This Row],[Revenue_EUR]]/Clean_Data[[#This Row],[Marketing_Spend_EUR]]</f>
        <v>37.659458619594815</v>
      </c>
    </row>
    <row r="1412" spans="1:23">
      <c r="A1412" s="17">
        <v>45413</v>
      </c>
      <c r="B1412">
        <v>2024</v>
      </c>
      <c r="C1412" s="16" t="s">
        <v>96</v>
      </c>
      <c r="D1412" s="16" t="s">
        <v>90</v>
      </c>
      <c r="E1412" s="16" t="s">
        <v>91</v>
      </c>
      <c r="F1412" s="16" t="s">
        <v>82</v>
      </c>
      <c r="G1412" s="16" t="s">
        <v>80</v>
      </c>
      <c r="H1412">
        <v>48949.1</v>
      </c>
      <c r="I1412">
        <v>45147.86</v>
      </c>
      <c r="J1412">
        <v>340</v>
      </c>
      <c r="K1412">
        <v>308</v>
      </c>
      <c r="L1412">
        <v>31679.13</v>
      </c>
      <c r="M1412">
        <v>2428.17</v>
      </c>
      <c r="N1412">
        <v>552801.74</v>
      </c>
      <c r="O1412">
        <v>4289</v>
      </c>
      <c r="P1412">
        <v>3</v>
      </c>
      <c r="Q1412">
        <v>6</v>
      </c>
      <c r="R1412" s="25">
        <f>Clean_Data[[#This Row],[Revenue_EUR]]/Clean_Data[[#This Row],[Units_Sold]]</f>
        <v>143.96794117647059</v>
      </c>
      <c r="S1412" s="19">
        <f>Clean_Data[[#This Row],[Gross_Profit_EUR]]/Clean_Data[[#This Row],[Revenue_EUR]]</f>
        <v>0.64718513721396309</v>
      </c>
      <c r="T1412" s="19">
        <f>Clean_Data[[#This Row],[Revenue_EUR]]/Clean_Data[[#This Row],[Revenue_Target_EUR]]</f>
        <v>1.0841953527808406</v>
      </c>
      <c r="U1412" s="19">
        <f>Clean_Data[[#This Row],[Revenue_EUR]]/Clean_Data[[#This Row],[Market_Revenue_EUR]]</f>
        <v>8.8547297264295874E-2</v>
      </c>
      <c r="V1412" s="19">
        <f>Clean_Data[[#This Row],[Returns_Units]]/Clean_Data[[#This Row],[Units_Sold]]</f>
        <v>1.7647058823529412E-2</v>
      </c>
      <c r="W1412" s="21">
        <f>Clean_Data[[#This Row],[Revenue_EUR]]/Clean_Data[[#This Row],[Marketing_Spend_EUR]]</f>
        <v>20.158843903021616</v>
      </c>
    </row>
    <row r="1413" spans="1:23">
      <c r="A1413" s="17">
        <v>45413</v>
      </c>
      <c r="B1413">
        <v>2024</v>
      </c>
      <c r="C1413" s="16" t="s">
        <v>96</v>
      </c>
      <c r="D1413" s="16" t="s">
        <v>90</v>
      </c>
      <c r="E1413" s="16" t="s">
        <v>91</v>
      </c>
      <c r="F1413" s="16" t="s">
        <v>82</v>
      </c>
      <c r="G1413" s="16" t="s">
        <v>81</v>
      </c>
      <c r="H1413">
        <v>74222.59</v>
      </c>
      <c r="I1413">
        <v>71530.039999999994</v>
      </c>
      <c r="J1413">
        <v>628</v>
      </c>
      <c r="K1413">
        <v>595</v>
      </c>
      <c r="L1413">
        <v>43146.7</v>
      </c>
      <c r="M1413">
        <v>2392.9699999999998</v>
      </c>
      <c r="N1413">
        <v>774032.56</v>
      </c>
      <c r="O1413">
        <v>7275</v>
      </c>
      <c r="P1413">
        <v>3</v>
      </c>
      <c r="Q1413">
        <v>11</v>
      </c>
      <c r="R1413" s="25">
        <f>Clean_Data[[#This Row],[Revenue_EUR]]/Clean_Data[[#This Row],[Units_Sold]]</f>
        <v>118.18883757961783</v>
      </c>
      <c r="S1413" s="19">
        <f>Clean_Data[[#This Row],[Gross_Profit_EUR]]/Clean_Data[[#This Row],[Revenue_EUR]]</f>
        <v>0.58131493390354605</v>
      </c>
      <c r="T1413" s="19">
        <f>Clean_Data[[#This Row],[Revenue_EUR]]/Clean_Data[[#This Row],[Revenue_Target_EUR]]</f>
        <v>1.0376422269580725</v>
      </c>
      <c r="U1413" s="19">
        <f>Clean_Data[[#This Row],[Revenue_EUR]]/Clean_Data[[#This Row],[Market_Revenue_EUR]]</f>
        <v>9.5890785266190853E-2</v>
      </c>
      <c r="V1413" s="19">
        <f>Clean_Data[[#This Row],[Returns_Units]]/Clean_Data[[#This Row],[Units_Sold]]</f>
        <v>1.751592356687898E-2</v>
      </c>
      <c r="W1413" s="21">
        <f>Clean_Data[[#This Row],[Revenue_EUR]]/Clean_Data[[#This Row],[Marketing_Spend_EUR]]</f>
        <v>31.016932932715413</v>
      </c>
    </row>
    <row r="1414" spans="1:23">
      <c r="A1414" s="17">
        <v>45413</v>
      </c>
      <c r="B1414">
        <v>2024</v>
      </c>
      <c r="C1414" s="16" t="s">
        <v>96</v>
      </c>
      <c r="D1414" s="16" t="s">
        <v>90</v>
      </c>
      <c r="E1414" s="16" t="s">
        <v>91</v>
      </c>
      <c r="F1414" s="16" t="s">
        <v>83</v>
      </c>
      <c r="G1414" s="16" t="s">
        <v>78</v>
      </c>
      <c r="H1414">
        <v>15886.7</v>
      </c>
      <c r="I1414">
        <v>16069.19</v>
      </c>
      <c r="J1414">
        <v>215</v>
      </c>
      <c r="K1414">
        <v>219</v>
      </c>
      <c r="L1414">
        <v>7456.89</v>
      </c>
      <c r="M1414">
        <v>311.77999999999997</v>
      </c>
      <c r="N1414">
        <v>273324.28999999998</v>
      </c>
      <c r="O1414">
        <v>4159</v>
      </c>
      <c r="P1414">
        <v>1</v>
      </c>
      <c r="Q1414">
        <v>3</v>
      </c>
      <c r="R1414" s="25">
        <f>Clean_Data[[#This Row],[Revenue_EUR]]/Clean_Data[[#This Row],[Units_Sold]]</f>
        <v>73.891627906976751</v>
      </c>
      <c r="S1414" s="19">
        <f>Clean_Data[[#This Row],[Gross_Profit_EUR]]/Clean_Data[[#This Row],[Revenue_EUR]]</f>
        <v>0.469379418003739</v>
      </c>
      <c r="T1414" s="19">
        <f>Clean_Data[[#This Row],[Revenue_EUR]]/Clean_Data[[#This Row],[Revenue_Target_EUR]]</f>
        <v>0.98864348483028708</v>
      </c>
      <c r="U1414" s="19">
        <f>Clean_Data[[#This Row],[Revenue_EUR]]/Clean_Data[[#This Row],[Market_Revenue_EUR]]</f>
        <v>5.8123996224411674E-2</v>
      </c>
      <c r="V1414" s="19">
        <f>Clean_Data[[#This Row],[Returns_Units]]/Clean_Data[[#This Row],[Units_Sold]]</f>
        <v>1.3953488372093023E-2</v>
      </c>
      <c r="W1414" s="21">
        <f>Clean_Data[[#This Row],[Revenue_EUR]]/Clean_Data[[#This Row],[Marketing_Spend_EUR]]</f>
        <v>50.954839951247685</v>
      </c>
    </row>
    <row r="1415" spans="1:23">
      <c r="A1415" s="17">
        <v>45413</v>
      </c>
      <c r="B1415">
        <v>2024</v>
      </c>
      <c r="C1415" s="16" t="s">
        <v>96</v>
      </c>
      <c r="D1415" s="16" t="s">
        <v>90</v>
      </c>
      <c r="E1415" s="16" t="s">
        <v>91</v>
      </c>
      <c r="F1415" s="16" t="s">
        <v>83</v>
      </c>
      <c r="G1415" s="16" t="s">
        <v>79</v>
      </c>
      <c r="H1415">
        <v>15828.71</v>
      </c>
      <c r="I1415">
        <v>15020.1</v>
      </c>
      <c r="J1415">
        <v>86</v>
      </c>
      <c r="K1415">
        <v>81</v>
      </c>
      <c r="L1415">
        <v>8769.1299999999992</v>
      </c>
      <c r="M1415">
        <v>371.76</v>
      </c>
      <c r="N1415">
        <v>214776.46</v>
      </c>
      <c r="O1415">
        <v>1235</v>
      </c>
      <c r="P1415">
        <v>1</v>
      </c>
      <c r="Q1415">
        <v>2</v>
      </c>
      <c r="R1415" s="25">
        <f>Clean_Data[[#This Row],[Revenue_EUR]]/Clean_Data[[#This Row],[Units_Sold]]</f>
        <v>184.05476744186046</v>
      </c>
      <c r="S1415" s="19">
        <f>Clean_Data[[#This Row],[Gross_Profit_EUR]]/Clean_Data[[#This Row],[Revenue_EUR]]</f>
        <v>0.55400155792859929</v>
      </c>
      <c r="T1415" s="19">
        <f>Clean_Data[[#This Row],[Revenue_EUR]]/Clean_Data[[#This Row],[Revenue_Target_EUR]]</f>
        <v>1.0538351941731412</v>
      </c>
      <c r="U1415" s="19">
        <f>Clean_Data[[#This Row],[Revenue_EUR]]/Clean_Data[[#This Row],[Market_Revenue_EUR]]</f>
        <v>7.3698532883911025E-2</v>
      </c>
      <c r="V1415" s="19">
        <f>Clean_Data[[#This Row],[Returns_Units]]/Clean_Data[[#This Row],[Units_Sold]]</f>
        <v>2.3255813953488372E-2</v>
      </c>
      <c r="W1415" s="21">
        <f>Clean_Data[[#This Row],[Revenue_EUR]]/Clean_Data[[#This Row],[Marketing_Spend_EUR]]</f>
        <v>42.577765224876266</v>
      </c>
    </row>
    <row r="1416" spans="1:23">
      <c r="A1416" s="17">
        <v>45413</v>
      </c>
      <c r="B1416">
        <v>2024</v>
      </c>
      <c r="C1416" s="16" t="s">
        <v>96</v>
      </c>
      <c r="D1416" s="16" t="s">
        <v>90</v>
      </c>
      <c r="E1416" s="16" t="s">
        <v>91</v>
      </c>
      <c r="F1416" s="16" t="s">
        <v>83</v>
      </c>
      <c r="G1416" s="16" t="s">
        <v>80</v>
      </c>
      <c r="H1416">
        <v>4256.8</v>
      </c>
      <c r="I1416">
        <v>3968.92</v>
      </c>
      <c r="J1416">
        <v>30</v>
      </c>
      <c r="K1416">
        <v>28</v>
      </c>
      <c r="L1416">
        <v>2448.98</v>
      </c>
      <c r="M1416">
        <v>211.01</v>
      </c>
      <c r="N1416">
        <v>72838.259999999995</v>
      </c>
      <c r="O1416">
        <v>518</v>
      </c>
      <c r="P1416">
        <v>0</v>
      </c>
      <c r="Q1416">
        <v>1</v>
      </c>
      <c r="R1416" s="25">
        <f>Clean_Data[[#This Row],[Revenue_EUR]]/Clean_Data[[#This Row],[Units_Sold]]</f>
        <v>141.89333333333335</v>
      </c>
      <c r="S1416" s="19">
        <f>Clean_Data[[#This Row],[Gross_Profit_EUR]]/Clean_Data[[#This Row],[Revenue_EUR]]</f>
        <v>0.57531009208795336</v>
      </c>
      <c r="T1416" s="19">
        <f>Clean_Data[[#This Row],[Revenue_EUR]]/Clean_Data[[#This Row],[Revenue_Target_EUR]]</f>
        <v>1.0725335859629319</v>
      </c>
      <c r="U1416" s="19">
        <f>Clean_Data[[#This Row],[Revenue_EUR]]/Clean_Data[[#This Row],[Market_Revenue_EUR]]</f>
        <v>5.8441813409600953E-2</v>
      </c>
      <c r="V1416" s="19">
        <f>Clean_Data[[#This Row],[Returns_Units]]/Clean_Data[[#This Row],[Units_Sold]]</f>
        <v>3.3333333333333333E-2</v>
      </c>
      <c r="W1416" s="21">
        <f>Clean_Data[[#This Row],[Revenue_EUR]]/Clean_Data[[#This Row],[Marketing_Spend_EUR]]</f>
        <v>20.173451495189802</v>
      </c>
    </row>
    <row r="1417" spans="1:23">
      <c r="A1417" s="17">
        <v>45413</v>
      </c>
      <c r="B1417">
        <v>2024</v>
      </c>
      <c r="C1417" s="16" t="s">
        <v>96</v>
      </c>
      <c r="D1417" s="16" t="s">
        <v>90</v>
      </c>
      <c r="E1417" s="16" t="s">
        <v>91</v>
      </c>
      <c r="F1417" s="16" t="s">
        <v>83</v>
      </c>
      <c r="G1417" s="16" t="s">
        <v>81</v>
      </c>
      <c r="H1417">
        <v>6911.18</v>
      </c>
      <c r="I1417">
        <v>6704.06</v>
      </c>
      <c r="J1417">
        <v>58</v>
      </c>
      <c r="K1417">
        <v>57</v>
      </c>
      <c r="L1417">
        <v>3602.66</v>
      </c>
      <c r="M1417">
        <v>194.36</v>
      </c>
      <c r="N1417">
        <v>102077.77</v>
      </c>
      <c r="O1417">
        <v>919</v>
      </c>
      <c r="P1417">
        <v>0</v>
      </c>
      <c r="Q1417">
        <v>2</v>
      </c>
      <c r="R1417" s="25">
        <f>Clean_Data[[#This Row],[Revenue_EUR]]/Clean_Data[[#This Row],[Units_Sold]]</f>
        <v>119.15827586206898</v>
      </c>
      <c r="S1417" s="19">
        <f>Clean_Data[[#This Row],[Gross_Profit_EUR]]/Clean_Data[[#This Row],[Revenue_EUR]]</f>
        <v>0.52128001296450099</v>
      </c>
      <c r="T1417" s="19">
        <f>Clean_Data[[#This Row],[Revenue_EUR]]/Clean_Data[[#This Row],[Revenue_Target_EUR]]</f>
        <v>1.030894711562844</v>
      </c>
      <c r="U1417" s="19">
        <f>Clean_Data[[#This Row],[Revenue_EUR]]/Clean_Data[[#This Row],[Market_Revenue_EUR]]</f>
        <v>6.7705044888813695E-2</v>
      </c>
      <c r="V1417" s="19">
        <f>Clean_Data[[#This Row],[Returns_Units]]/Clean_Data[[#This Row],[Units_Sold]]</f>
        <v>3.4482758620689655E-2</v>
      </c>
      <c r="W1417" s="21">
        <f>Clean_Data[[#This Row],[Revenue_EUR]]/Clean_Data[[#This Row],[Marketing_Spend_EUR]]</f>
        <v>35.55865404404198</v>
      </c>
    </row>
    <row r="1418" spans="1:23">
      <c r="A1418" s="17">
        <v>45413</v>
      </c>
      <c r="B1418">
        <v>2024</v>
      </c>
      <c r="C1418" s="16" t="s">
        <v>96</v>
      </c>
      <c r="D1418" s="16" t="s">
        <v>92</v>
      </c>
      <c r="E1418" s="16" t="s">
        <v>76</v>
      </c>
      <c r="F1418" s="16" t="s">
        <v>77</v>
      </c>
      <c r="G1418" s="16" t="s">
        <v>78</v>
      </c>
      <c r="H1418">
        <v>216006.54</v>
      </c>
      <c r="I1418">
        <v>226662.32</v>
      </c>
      <c r="J1418">
        <v>2918</v>
      </c>
      <c r="K1418">
        <v>3015</v>
      </c>
      <c r="L1418">
        <v>120528.3</v>
      </c>
      <c r="M1418">
        <v>3830.98</v>
      </c>
      <c r="N1418">
        <v>1417630.15</v>
      </c>
      <c r="O1418">
        <v>19608</v>
      </c>
      <c r="P1418">
        <v>10</v>
      </c>
      <c r="Q1418">
        <v>50</v>
      </c>
      <c r="R1418" s="25">
        <f>Clean_Data[[#This Row],[Revenue_EUR]]/Clean_Data[[#This Row],[Units_Sold]]</f>
        <v>74.025544893762856</v>
      </c>
      <c r="S1418" s="19">
        <f>Clean_Data[[#This Row],[Gross_Profit_EUR]]/Clean_Data[[#This Row],[Revenue_EUR]]</f>
        <v>0.55798449435836528</v>
      </c>
      <c r="T1418" s="19">
        <f>Clean_Data[[#This Row],[Revenue_EUR]]/Clean_Data[[#This Row],[Revenue_Target_EUR]]</f>
        <v>0.95298830436395432</v>
      </c>
      <c r="U1418" s="19">
        <f>Clean_Data[[#This Row],[Revenue_EUR]]/Clean_Data[[#This Row],[Market_Revenue_EUR]]</f>
        <v>0.15237157590080885</v>
      </c>
      <c r="V1418" s="19">
        <f>Clean_Data[[#This Row],[Returns_Units]]/Clean_Data[[#This Row],[Units_Sold]]</f>
        <v>1.7135023989033583E-2</v>
      </c>
      <c r="W1418" s="21">
        <f>Clean_Data[[#This Row],[Revenue_EUR]]/Clean_Data[[#This Row],[Marketing_Spend_EUR]]</f>
        <v>56.384147137286021</v>
      </c>
    </row>
    <row r="1419" spans="1:23">
      <c r="A1419" s="17">
        <v>45413</v>
      </c>
      <c r="B1419">
        <v>2024</v>
      </c>
      <c r="C1419" s="16" t="s">
        <v>96</v>
      </c>
      <c r="D1419" s="16" t="s">
        <v>92</v>
      </c>
      <c r="E1419" s="16" t="s">
        <v>76</v>
      </c>
      <c r="F1419" s="16" t="s">
        <v>77</v>
      </c>
      <c r="G1419" s="16" t="s">
        <v>79</v>
      </c>
      <c r="H1419">
        <v>210953.52</v>
      </c>
      <c r="I1419">
        <v>203837.71</v>
      </c>
      <c r="J1419">
        <v>1150</v>
      </c>
      <c r="K1419">
        <v>1108</v>
      </c>
      <c r="L1419">
        <v>136411.57999999999</v>
      </c>
      <c r="M1419">
        <v>4812.68</v>
      </c>
      <c r="N1419">
        <v>1120452.97</v>
      </c>
      <c r="O1419">
        <v>6876</v>
      </c>
      <c r="P1419">
        <v>10</v>
      </c>
      <c r="Q1419">
        <v>22</v>
      </c>
      <c r="R1419" s="25">
        <f>Clean_Data[[#This Row],[Revenue_EUR]]/Clean_Data[[#This Row],[Units_Sold]]</f>
        <v>183.43784347826087</v>
      </c>
      <c r="S1419" s="19">
        <f>Clean_Data[[#This Row],[Gross_Profit_EUR]]/Clean_Data[[#This Row],[Revenue_EUR]]</f>
        <v>0.6466428244477741</v>
      </c>
      <c r="T1419" s="19">
        <f>Clean_Data[[#This Row],[Revenue_EUR]]/Clean_Data[[#This Row],[Revenue_Target_EUR]]</f>
        <v>1.0349091932008065</v>
      </c>
      <c r="U1419" s="19">
        <f>Clean_Data[[#This Row],[Revenue_EUR]]/Clean_Data[[#This Row],[Market_Revenue_EUR]]</f>
        <v>0.18827521158697094</v>
      </c>
      <c r="V1419" s="19">
        <f>Clean_Data[[#This Row],[Returns_Units]]/Clean_Data[[#This Row],[Units_Sold]]</f>
        <v>1.9130434782608695E-2</v>
      </c>
      <c r="W1419" s="21">
        <f>Clean_Data[[#This Row],[Revenue_EUR]]/Clean_Data[[#This Row],[Marketing_Spend_EUR]]</f>
        <v>43.83285819958941</v>
      </c>
    </row>
    <row r="1420" spans="1:23">
      <c r="A1420" s="17">
        <v>45413</v>
      </c>
      <c r="B1420">
        <v>2024</v>
      </c>
      <c r="C1420" s="16" t="s">
        <v>96</v>
      </c>
      <c r="D1420" s="16" t="s">
        <v>92</v>
      </c>
      <c r="E1420" s="16" t="s">
        <v>76</v>
      </c>
      <c r="F1420" s="16" t="s">
        <v>77</v>
      </c>
      <c r="G1420" s="16" t="s">
        <v>80</v>
      </c>
      <c r="H1420">
        <v>53297.47</v>
      </c>
      <c r="I1420">
        <v>52399.3</v>
      </c>
      <c r="J1420">
        <v>370</v>
      </c>
      <c r="K1420">
        <v>359</v>
      </c>
      <c r="L1420">
        <v>36047.800000000003</v>
      </c>
      <c r="M1420">
        <v>3074.57</v>
      </c>
      <c r="N1420">
        <v>379129.65</v>
      </c>
      <c r="O1420">
        <v>2778</v>
      </c>
      <c r="P1420">
        <v>3</v>
      </c>
      <c r="Q1420">
        <v>5</v>
      </c>
      <c r="R1420" s="25">
        <f>Clean_Data[[#This Row],[Revenue_EUR]]/Clean_Data[[#This Row],[Units_Sold]]</f>
        <v>144.04721621621621</v>
      </c>
      <c r="S1420" s="19">
        <f>Clean_Data[[#This Row],[Gross_Profit_EUR]]/Clean_Data[[#This Row],[Revenue_EUR]]</f>
        <v>0.67635105381174754</v>
      </c>
      <c r="T1420" s="19">
        <f>Clean_Data[[#This Row],[Revenue_EUR]]/Clean_Data[[#This Row],[Revenue_Target_EUR]]</f>
        <v>1.0171408778361544</v>
      </c>
      <c r="U1420" s="19">
        <f>Clean_Data[[#This Row],[Revenue_EUR]]/Clean_Data[[#This Row],[Market_Revenue_EUR]]</f>
        <v>0.14057848021118896</v>
      </c>
      <c r="V1420" s="19">
        <f>Clean_Data[[#This Row],[Returns_Units]]/Clean_Data[[#This Row],[Units_Sold]]</f>
        <v>1.3513513513513514E-2</v>
      </c>
      <c r="W1420" s="21">
        <f>Clean_Data[[#This Row],[Revenue_EUR]]/Clean_Data[[#This Row],[Marketing_Spend_EUR]]</f>
        <v>17.334934641266909</v>
      </c>
    </row>
    <row r="1421" spans="1:23">
      <c r="A1421" s="17">
        <v>45413</v>
      </c>
      <c r="B1421">
        <v>2024</v>
      </c>
      <c r="C1421" s="16" t="s">
        <v>96</v>
      </c>
      <c r="D1421" s="16" t="s">
        <v>92</v>
      </c>
      <c r="E1421" s="16" t="s">
        <v>76</v>
      </c>
      <c r="F1421" s="16" t="s">
        <v>77</v>
      </c>
      <c r="G1421" s="16" t="s">
        <v>81</v>
      </c>
      <c r="H1421">
        <v>83323.75</v>
      </c>
      <c r="I1421">
        <v>82955.710000000006</v>
      </c>
      <c r="J1421">
        <v>705</v>
      </c>
      <c r="K1421">
        <v>709</v>
      </c>
      <c r="L1421">
        <v>51623.47</v>
      </c>
      <c r="M1421">
        <v>2669.56</v>
      </c>
      <c r="N1421">
        <v>534592.36</v>
      </c>
      <c r="O1421">
        <v>4728</v>
      </c>
      <c r="P1421">
        <v>4</v>
      </c>
      <c r="Q1421">
        <v>11</v>
      </c>
      <c r="R1421" s="25">
        <f>Clean_Data[[#This Row],[Revenue_EUR]]/Clean_Data[[#This Row],[Units_Sold]]</f>
        <v>118.18971631205673</v>
      </c>
      <c r="S1421" s="19">
        <f>Clean_Data[[#This Row],[Gross_Profit_EUR]]/Clean_Data[[#This Row],[Revenue_EUR]]</f>
        <v>0.61955288858218693</v>
      </c>
      <c r="T1421" s="19">
        <f>Clean_Data[[#This Row],[Revenue_EUR]]/Clean_Data[[#This Row],[Revenue_Target_EUR]]</f>
        <v>1.0044365842929919</v>
      </c>
      <c r="U1421" s="19">
        <f>Clean_Data[[#This Row],[Revenue_EUR]]/Clean_Data[[#This Row],[Market_Revenue_EUR]]</f>
        <v>0.15586408679690072</v>
      </c>
      <c r="V1421" s="19">
        <f>Clean_Data[[#This Row],[Returns_Units]]/Clean_Data[[#This Row],[Units_Sold]]</f>
        <v>1.5602836879432624E-2</v>
      </c>
      <c r="W1421" s="21">
        <f>Clean_Data[[#This Row],[Revenue_EUR]]/Clean_Data[[#This Row],[Marketing_Spend_EUR]]</f>
        <v>31.212540643401908</v>
      </c>
    </row>
    <row r="1422" spans="1:23">
      <c r="A1422" s="17">
        <v>45413</v>
      </c>
      <c r="B1422">
        <v>2024</v>
      </c>
      <c r="C1422" s="16" t="s">
        <v>96</v>
      </c>
      <c r="D1422" s="16" t="s">
        <v>92</v>
      </c>
      <c r="E1422" s="16" t="s">
        <v>76</v>
      </c>
      <c r="F1422" s="16" t="s">
        <v>82</v>
      </c>
      <c r="G1422" s="16" t="s">
        <v>78</v>
      </c>
      <c r="H1422">
        <v>180753.03</v>
      </c>
      <c r="I1422">
        <v>188533.31</v>
      </c>
      <c r="J1422">
        <v>2442</v>
      </c>
      <c r="K1422">
        <v>2525</v>
      </c>
      <c r="L1422">
        <v>93798.74</v>
      </c>
      <c r="M1422">
        <v>3310.32</v>
      </c>
      <c r="N1422">
        <v>1176132.1000000001</v>
      </c>
      <c r="O1422">
        <v>16342</v>
      </c>
      <c r="P1422">
        <v>8</v>
      </c>
      <c r="Q1422">
        <v>35</v>
      </c>
      <c r="R1422" s="25">
        <f>Clean_Data[[#This Row],[Revenue_EUR]]/Clean_Data[[#This Row],[Units_Sold]]</f>
        <v>74.018439803439804</v>
      </c>
      <c r="S1422" s="19">
        <f>Clean_Data[[#This Row],[Gross_Profit_EUR]]/Clean_Data[[#This Row],[Revenue_EUR]]</f>
        <v>0.51893315426026332</v>
      </c>
      <c r="T1422" s="19">
        <f>Clean_Data[[#This Row],[Revenue_EUR]]/Clean_Data[[#This Row],[Revenue_Target_EUR]]</f>
        <v>0.95873259743861705</v>
      </c>
      <c r="U1422" s="19">
        <f>Clean_Data[[#This Row],[Revenue_EUR]]/Clean_Data[[#This Row],[Market_Revenue_EUR]]</f>
        <v>0.15368429277629611</v>
      </c>
      <c r="V1422" s="19">
        <f>Clean_Data[[#This Row],[Returns_Units]]/Clean_Data[[#This Row],[Units_Sold]]</f>
        <v>1.4332514332514333E-2</v>
      </c>
      <c r="W1422" s="21">
        <f>Clean_Data[[#This Row],[Revenue_EUR]]/Clean_Data[[#This Row],[Marketing_Spend_EUR]]</f>
        <v>54.602887334155</v>
      </c>
    </row>
    <row r="1423" spans="1:23">
      <c r="A1423" s="17">
        <v>45413</v>
      </c>
      <c r="B1423">
        <v>2024</v>
      </c>
      <c r="C1423" s="16" t="s">
        <v>96</v>
      </c>
      <c r="D1423" s="16" t="s">
        <v>92</v>
      </c>
      <c r="E1423" s="16" t="s">
        <v>76</v>
      </c>
      <c r="F1423" s="16" t="s">
        <v>82</v>
      </c>
      <c r="G1423" s="16" t="s">
        <v>79</v>
      </c>
      <c r="H1423">
        <v>183404.15</v>
      </c>
      <c r="I1423">
        <v>172635.87</v>
      </c>
      <c r="J1423">
        <v>999</v>
      </c>
      <c r="K1423">
        <v>927</v>
      </c>
      <c r="L1423">
        <v>111955.97</v>
      </c>
      <c r="M1423">
        <v>4951.08</v>
      </c>
      <c r="N1423">
        <v>997514.57</v>
      </c>
      <c r="O1423">
        <v>6160</v>
      </c>
      <c r="P1423">
        <v>9</v>
      </c>
      <c r="Q1423">
        <v>14</v>
      </c>
      <c r="R1423" s="25">
        <f>Clean_Data[[#This Row],[Revenue_EUR]]/Clean_Data[[#This Row],[Units_Sold]]</f>
        <v>183.58773773773774</v>
      </c>
      <c r="S1423" s="19">
        <f>Clean_Data[[#This Row],[Gross_Profit_EUR]]/Clean_Data[[#This Row],[Revenue_EUR]]</f>
        <v>0.6104331336013934</v>
      </c>
      <c r="T1423" s="19">
        <f>Clean_Data[[#This Row],[Revenue_EUR]]/Clean_Data[[#This Row],[Revenue_Target_EUR]]</f>
        <v>1.0623756812532645</v>
      </c>
      <c r="U1423" s="19">
        <f>Clean_Data[[#This Row],[Revenue_EUR]]/Clean_Data[[#This Row],[Market_Revenue_EUR]]</f>
        <v>0.18386112395330728</v>
      </c>
      <c r="V1423" s="19">
        <f>Clean_Data[[#This Row],[Returns_Units]]/Clean_Data[[#This Row],[Units_Sold]]</f>
        <v>1.4014014014014014E-2</v>
      </c>
      <c r="W1423" s="21">
        <f>Clean_Data[[#This Row],[Revenue_EUR]]/Clean_Data[[#This Row],[Marketing_Spend_EUR]]</f>
        <v>37.043261268248543</v>
      </c>
    </row>
    <row r="1424" spans="1:23">
      <c r="A1424" s="17">
        <v>45413</v>
      </c>
      <c r="B1424">
        <v>2024</v>
      </c>
      <c r="C1424" s="16" t="s">
        <v>96</v>
      </c>
      <c r="D1424" s="16" t="s">
        <v>92</v>
      </c>
      <c r="E1424" s="16" t="s">
        <v>76</v>
      </c>
      <c r="F1424" s="16" t="s">
        <v>82</v>
      </c>
      <c r="G1424" s="16" t="s">
        <v>80</v>
      </c>
      <c r="H1424">
        <v>39072.720000000001</v>
      </c>
      <c r="I1424">
        <v>36234.81</v>
      </c>
      <c r="J1424">
        <v>271</v>
      </c>
      <c r="K1424">
        <v>248</v>
      </c>
      <c r="L1424">
        <v>25381.89</v>
      </c>
      <c r="M1424">
        <v>2205.8200000000002</v>
      </c>
      <c r="N1424">
        <v>306140.79999999999</v>
      </c>
      <c r="O1424">
        <v>2371</v>
      </c>
      <c r="P1424">
        <v>2</v>
      </c>
      <c r="Q1424">
        <v>5</v>
      </c>
      <c r="R1424" s="25">
        <f>Clean_Data[[#This Row],[Revenue_EUR]]/Clean_Data[[#This Row],[Units_Sold]]</f>
        <v>144.17977859778597</v>
      </c>
      <c r="S1424" s="19">
        <f>Clean_Data[[#This Row],[Gross_Profit_EUR]]/Clean_Data[[#This Row],[Revenue_EUR]]</f>
        <v>0.64960642617150788</v>
      </c>
      <c r="T1424" s="19">
        <f>Clean_Data[[#This Row],[Revenue_EUR]]/Clean_Data[[#This Row],[Revenue_Target_EUR]]</f>
        <v>1.0783199911907915</v>
      </c>
      <c r="U1424" s="19">
        <f>Clean_Data[[#This Row],[Revenue_EUR]]/Clean_Data[[#This Row],[Market_Revenue_EUR]]</f>
        <v>0.12762990101286728</v>
      </c>
      <c r="V1424" s="19">
        <f>Clean_Data[[#This Row],[Returns_Units]]/Clean_Data[[#This Row],[Units_Sold]]</f>
        <v>1.8450184501845018E-2</v>
      </c>
      <c r="W1424" s="21">
        <f>Clean_Data[[#This Row],[Revenue_EUR]]/Clean_Data[[#This Row],[Marketing_Spend_EUR]]</f>
        <v>17.713467100670044</v>
      </c>
    </row>
    <row r="1425" spans="1:23">
      <c r="A1425" s="17">
        <v>45413</v>
      </c>
      <c r="B1425">
        <v>2024</v>
      </c>
      <c r="C1425" s="16" t="s">
        <v>96</v>
      </c>
      <c r="D1425" s="16" t="s">
        <v>92</v>
      </c>
      <c r="E1425" s="16" t="s">
        <v>76</v>
      </c>
      <c r="F1425" s="16" t="s">
        <v>82</v>
      </c>
      <c r="G1425" s="16" t="s">
        <v>81</v>
      </c>
      <c r="H1425">
        <v>67924.59</v>
      </c>
      <c r="I1425">
        <v>64715.72</v>
      </c>
      <c r="J1425">
        <v>575</v>
      </c>
      <c r="K1425">
        <v>546</v>
      </c>
      <c r="L1425">
        <v>39051.61</v>
      </c>
      <c r="M1425">
        <v>1993.43</v>
      </c>
      <c r="N1425">
        <v>450846.79</v>
      </c>
      <c r="O1425">
        <v>4189</v>
      </c>
      <c r="P1425">
        <v>3</v>
      </c>
      <c r="Q1425">
        <v>8</v>
      </c>
      <c r="R1425" s="25">
        <f>Clean_Data[[#This Row],[Revenue_EUR]]/Clean_Data[[#This Row],[Units_Sold]]</f>
        <v>118.12972173913043</v>
      </c>
      <c r="S1425" s="19">
        <f>Clean_Data[[#This Row],[Gross_Profit_EUR]]/Clean_Data[[#This Row],[Revenue_EUR]]</f>
        <v>0.57492595833114346</v>
      </c>
      <c r="T1425" s="19">
        <f>Clean_Data[[#This Row],[Revenue_EUR]]/Clean_Data[[#This Row],[Revenue_Target_EUR]]</f>
        <v>1.0495840886881889</v>
      </c>
      <c r="U1425" s="19">
        <f>Clean_Data[[#This Row],[Revenue_EUR]]/Clean_Data[[#This Row],[Market_Revenue_EUR]]</f>
        <v>0.15066002798866551</v>
      </c>
      <c r="V1425" s="19">
        <f>Clean_Data[[#This Row],[Returns_Units]]/Clean_Data[[#This Row],[Units_Sold]]</f>
        <v>1.391304347826087E-2</v>
      </c>
      <c r="W1425" s="21">
        <f>Clean_Data[[#This Row],[Revenue_EUR]]/Clean_Data[[#This Row],[Marketing_Spend_EUR]]</f>
        <v>34.074228841745132</v>
      </c>
    </row>
    <row r="1426" spans="1:23">
      <c r="A1426" s="17">
        <v>45413</v>
      </c>
      <c r="B1426">
        <v>2024</v>
      </c>
      <c r="C1426" s="16" t="s">
        <v>96</v>
      </c>
      <c r="D1426" s="16" t="s">
        <v>92</v>
      </c>
      <c r="E1426" s="16" t="s">
        <v>76</v>
      </c>
      <c r="F1426" s="16" t="s">
        <v>83</v>
      </c>
      <c r="G1426" s="16" t="s">
        <v>78</v>
      </c>
      <c r="H1426">
        <v>17038.16</v>
      </c>
      <c r="I1426">
        <v>18019.88</v>
      </c>
      <c r="J1426">
        <v>230</v>
      </c>
      <c r="K1426">
        <v>240</v>
      </c>
      <c r="L1426">
        <v>8030.4</v>
      </c>
      <c r="M1426">
        <v>305.86</v>
      </c>
      <c r="N1426">
        <v>162240.38</v>
      </c>
      <c r="O1426">
        <v>2244</v>
      </c>
      <c r="P1426">
        <v>1</v>
      </c>
      <c r="Q1426">
        <v>4</v>
      </c>
      <c r="R1426" s="25">
        <f>Clean_Data[[#This Row],[Revenue_EUR]]/Clean_Data[[#This Row],[Units_Sold]]</f>
        <v>74.07895652173913</v>
      </c>
      <c r="S1426" s="19">
        <f>Clean_Data[[#This Row],[Gross_Profit_EUR]]/Clean_Data[[#This Row],[Revenue_EUR]]</f>
        <v>0.47131849918066271</v>
      </c>
      <c r="T1426" s="19">
        <f>Clean_Data[[#This Row],[Revenue_EUR]]/Clean_Data[[#This Row],[Revenue_Target_EUR]]</f>
        <v>0.94552016994563781</v>
      </c>
      <c r="U1426" s="19">
        <f>Clean_Data[[#This Row],[Revenue_EUR]]/Clean_Data[[#This Row],[Market_Revenue_EUR]]</f>
        <v>0.10501799860182773</v>
      </c>
      <c r="V1426" s="19">
        <f>Clean_Data[[#This Row],[Returns_Units]]/Clean_Data[[#This Row],[Units_Sold]]</f>
        <v>1.7391304347826087E-2</v>
      </c>
      <c r="W1426" s="21">
        <f>Clean_Data[[#This Row],[Revenue_EUR]]/Clean_Data[[#This Row],[Marketing_Spend_EUR]]</f>
        <v>55.70574772771856</v>
      </c>
    </row>
    <row r="1427" spans="1:23">
      <c r="A1427" s="17">
        <v>45413</v>
      </c>
      <c r="B1427">
        <v>2024</v>
      </c>
      <c r="C1427" s="16" t="s">
        <v>96</v>
      </c>
      <c r="D1427" s="16" t="s">
        <v>92</v>
      </c>
      <c r="E1427" s="16" t="s">
        <v>76</v>
      </c>
      <c r="F1427" s="16" t="s">
        <v>83</v>
      </c>
      <c r="G1427" s="16" t="s">
        <v>79</v>
      </c>
      <c r="H1427">
        <v>16233.08</v>
      </c>
      <c r="I1427">
        <v>15182.08</v>
      </c>
      <c r="J1427">
        <v>88</v>
      </c>
      <c r="K1427">
        <v>82</v>
      </c>
      <c r="L1427">
        <v>8882.69</v>
      </c>
      <c r="M1427">
        <v>391.48</v>
      </c>
      <c r="N1427">
        <v>122775.93</v>
      </c>
      <c r="O1427">
        <v>697</v>
      </c>
      <c r="P1427">
        <v>1</v>
      </c>
      <c r="Q1427">
        <v>3</v>
      </c>
      <c r="R1427" s="25">
        <f>Clean_Data[[#This Row],[Revenue_EUR]]/Clean_Data[[#This Row],[Units_Sold]]</f>
        <v>184.46681818181818</v>
      </c>
      <c r="S1427" s="19">
        <f>Clean_Data[[#This Row],[Gross_Profit_EUR]]/Clean_Data[[#This Row],[Revenue_EUR]]</f>
        <v>0.54719683510461359</v>
      </c>
      <c r="T1427" s="19">
        <f>Clean_Data[[#This Row],[Revenue_EUR]]/Clean_Data[[#This Row],[Revenue_Target_EUR]]</f>
        <v>1.0692263510665205</v>
      </c>
      <c r="U1427" s="19">
        <f>Clean_Data[[#This Row],[Revenue_EUR]]/Clean_Data[[#This Row],[Market_Revenue_EUR]]</f>
        <v>0.13221712105947803</v>
      </c>
      <c r="V1427" s="19">
        <f>Clean_Data[[#This Row],[Returns_Units]]/Clean_Data[[#This Row],[Units_Sold]]</f>
        <v>3.4090909090909088E-2</v>
      </c>
      <c r="W1427" s="21">
        <f>Clean_Data[[#This Row],[Revenue_EUR]]/Clean_Data[[#This Row],[Marketing_Spend_EUR]]</f>
        <v>41.465924185143557</v>
      </c>
    </row>
    <row r="1428" spans="1:23">
      <c r="A1428" s="17">
        <v>45413</v>
      </c>
      <c r="B1428">
        <v>2024</v>
      </c>
      <c r="C1428" s="16" t="s">
        <v>96</v>
      </c>
      <c r="D1428" s="16" t="s">
        <v>92</v>
      </c>
      <c r="E1428" s="16" t="s">
        <v>76</v>
      </c>
      <c r="F1428" s="16" t="s">
        <v>83</v>
      </c>
      <c r="G1428" s="16" t="s">
        <v>80</v>
      </c>
      <c r="H1428">
        <v>3632</v>
      </c>
      <c r="I1428">
        <v>3503.94</v>
      </c>
      <c r="J1428">
        <v>25</v>
      </c>
      <c r="K1428">
        <v>24</v>
      </c>
      <c r="L1428">
        <v>2097.31</v>
      </c>
      <c r="M1428">
        <v>186.12</v>
      </c>
      <c r="N1428">
        <v>41054.06</v>
      </c>
      <c r="O1428">
        <v>319</v>
      </c>
      <c r="P1428">
        <v>0</v>
      </c>
      <c r="Q1428">
        <v>0</v>
      </c>
      <c r="R1428" s="25">
        <f>Clean_Data[[#This Row],[Revenue_EUR]]/Clean_Data[[#This Row],[Units_Sold]]</f>
        <v>145.28</v>
      </c>
      <c r="S1428" s="19">
        <f>Clean_Data[[#This Row],[Gross_Profit_EUR]]/Clean_Data[[#This Row],[Revenue_EUR]]</f>
        <v>0.57745319383259908</v>
      </c>
      <c r="T1428" s="19">
        <f>Clean_Data[[#This Row],[Revenue_EUR]]/Clean_Data[[#This Row],[Revenue_Target_EUR]]</f>
        <v>1.0365474294651165</v>
      </c>
      <c r="U1428" s="19">
        <f>Clean_Data[[#This Row],[Revenue_EUR]]/Clean_Data[[#This Row],[Market_Revenue_EUR]]</f>
        <v>8.8468716614142434E-2</v>
      </c>
      <c r="V1428" s="19">
        <f>Clean_Data[[#This Row],[Returns_Units]]/Clean_Data[[#This Row],[Units_Sold]]</f>
        <v>0</v>
      </c>
      <c r="W1428" s="21">
        <f>Clean_Data[[#This Row],[Revenue_EUR]]/Clean_Data[[#This Row],[Marketing_Spend_EUR]]</f>
        <v>19.514291854717385</v>
      </c>
    </row>
    <row r="1429" spans="1:23">
      <c r="A1429" s="17">
        <v>45413</v>
      </c>
      <c r="B1429">
        <v>2024</v>
      </c>
      <c r="C1429" s="16" t="s">
        <v>96</v>
      </c>
      <c r="D1429" s="16" t="s">
        <v>92</v>
      </c>
      <c r="E1429" s="16" t="s">
        <v>76</v>
      </c>
      <c r="F1429" s="16" t="s">
        <v>83</v>
      </c>
      <c r="G1429" s="16" t="s">
        <v>81</v>
      </c>
      <c r="H1429">
        <v>6675.58</v>
      </c>
      <c r="I1429">
        <v>6363.59</v>
      </c>
      <c r="J1429">
        <v>56</v>
      </c>
      <c r="K1429">
        <v>53</v>
      </c>
      <c r="L1429">
        <v>3557.18</v>
      </c>
      <c r="M1429">
        <v>214.85</v>
      </c>
      <c r="N1429">
        <v>57651.01</v>
      </c>
      <c r="O1429">
        <v>529</v>
      </c>
      <c r="P1429">
        <v>0</v>
      </c>
      <c r="Q1429">
        <v>1</v>
      </c>
      <c r="R1429" s="25">
        <f>Clean_Data[[#This Row],[Revenue_EUR]]/Clean_Data[[#This Row],[Units_Sold]]</f>
        <v>119.20678571428572</v>
      </c>
      <c r="S1429" s="19">
        <f>Clean_Data[[#This Row],[Gross_Profit_EUR]]/Clean_Data[[#This Row],[Revenue_EUR]]</f>
        <v>0.53286456008316874</v>
      </c>
      <c r="T1429" s="19">
        <f>Clean_Data[[#This Row],[Revenue_EUR]]/Clean_Data[[#This Row],[Revenue_Target_EUR]]</f>
        <v>1.0490273571993167</v>
      </c>
      <c r="U1429" s="19">
        <f>Clean_Data[[#This Row],[Revenue_EUR]]/Clean_Data[[#This Row],[Market_Revenue_EUR]]</f>
        <v>0.11579294100831884</v>
      </c>
      <c r="V1429" s="19">
        <f>Clean_Data[[#This Row],[Returns_Units]]/Clean_Data[[#This Row],[Units_Sold]]</f>
        <v>1.7857142857142856E-2</v>
      </c>
      <c r="W1429" s="21">
        <f>Clean_Data[[#This Row],[Revenue_EUR]]/Clean_Data[[#This Row],[Marketing_Spend_EUR]]</f>
        <v>31.070886665115196</v>
      </c>
    </row>
    <row r="1430" spans="1:23">
      <c r="A1430" s="17">
        <v>45444</v>
      </c>
      <c r="B1430">
        <v>2024</v>
      </c>
      <c r="C1430" s="16" t="s">
        <v>97</v>
      </c>
      <c r="D1430" s="16" t="s">
        <v>75</v>
      </c>
      <c r="E1430" s="16" t="s">
        <v>76</v>
      </c>
      <c r="F1430" s="16" t="s">
        <v>77</v>
      </c>
      <c r="G1430" s="16" t="s">
        <v>78</v>
      </c>
      <c r="H1430">
        <v>1049416.6100000001</v>
      </c>
      <c r="I1430">
        <v>1047645.4</v>
      </c>
      <c r="J1430">
        <v>14178</v>
      </c>
      <c r="K1430">
        <v>14210</v>
      </c>
      <c r="L1430">
        <v>584639.41</v>
      </c>
      <c r="M1430">
        <v>20294.400000000001</v>
      </c>
      <c r="N1430">
        <v>6271783.2000000002</v>
      </c>
      <c r="O1430">
        <v>90578</v>
      </c>
      <c r="P1430">
        <v>59</v>
      </c>
      <c r="Q1430">
        <v>270</v>
      </c>
      <c r="R1430" s="25">
        <f>Clean_Data[[#This Row],[Revenue_EUR]]/Clean_Data[[#This Row],[Units_Sold]]</f>
        <v>74.017252786006495</v>
      </c>
      <c r="S1430" s="19">
        <f>Clean_Data[[#This Row],[Gross_Profit_EUR]]/Clean_Data[[#This Row],[Revenue_EUR]]</f>
        <v>0.55710897314651797</v>
      </c>
      <c r="T1430" s="19">
        <f>Clean_Data[[#This Row],[Revenue_EUR]]/Clean_Data[[#This Row],[Revenue_Target_EUR]]</f>
        <v>1.0016906579268139</v>
      </c>
      <c r="U1430" s="19">
        <f>Clean_Data[[#This Row],[Revenue_EUR]]/Clean_Data[[#This Row],[Market_Revenue_EUR]]</f>
        <v>0.16732348305662098</v>
      </c>
      <c r="V1430" s="19">
        <f>Clean_Data[[#This Row],[Returns_Units]]/Clean_Data[[#This Row],[Units_Sold]]</f>
        <v>1.9043588658484975E-2</v>
      </c>
      <c r="W1430" s="21">
        <f>Clean_Data[[#This Row],[Revenue_EUR]]/Clean_Data[[#This Row],[Marketing_Spend_EUR]]</f>
        <v>51.709664242352574</v>
      </c>
    </row>
    <row r="1431" spans="1:23">
      <c r="A1431" s="17">
        <v>45444</v>
      </c>
      <c r="B1431">
        <v>2024</v>
      </c>
      <c r="C1431" s="16" t="s">
        <v>97</v>
      </c>
      <c r="D1431" s="16" t="s">
        <v>75</v>
      </c>
      <c r="E1431" s="16" t="s">
        <v>76</v>
      </c>
      <c r="F1431" s="16" t="s">
        <v>77</v>
      </c>
      <c r="G1431" s="16" t="s">
        <v>79</v>
      </c>
      <c r="H1431">
        <v>1055202.2</v>
      </c>
      <c r="I1431">
        <v>1007675</v>
      </c>
      <c r="J1431">
        <v>5750</v>
      </c>
      <c r="K1431">
        <v>5545</v>
      </c>
      <c r="L1431">
        <v>685029.55</v>
      </c>
      <c r="M1431">
        <v>24412.799999999999</v>
      </c>
      <c r="N1431">
        <v>5252172.01</v>
      </c>
      <c r="O1431">
        <v>30473</v>
      </c>
      <c r="P1431">
        <v>59</v>
      </c>
      <c r="Q1431">
        <v>64</v>
      </c>
      <c r="R1431" s="25">
        <f>Clean_Data[[#This Row],[Revenue_EUR]]/Clean_Data[[#This Row],[Units_Sold]]</f>
        <v>183.51342608695651</v>
      </c>
      <c r="S1431" s="19">
        <f>Clean_Data[[#This Row],[Gross_Profit_EUR]]/Clean_Data[[#This Row],[Revenue_EUR]]</f>
        <v>0.64919268553458287</v>
      </c>
      <c r="T1431" s="19">
        <f>Clean_Data[[#This Row],[Revenue_EUR]]/Clean_Data[[#This Row],[Revenue_Target_EUR]]</f>
        <v>1.0471652070359987</v>
      </c>
      <c r="U1431" s="19">
        <f>Clean_Data[[#This Row],[Revenue_EUR]]/Clean_Data[[#This Row],[Market_Revenue_EUR]]</f>
        <v>0.20090777643819019</v>
      </c>
      <c r="V1431" s="19">
        <f>Clean_Data[[#This Row],[Returns_Units]]/Clean_Data[[#This Row],[Units_Sold]]</f>
        <v>1.1130434782608696E-2</v>
      </c>
      <c r="W1431" s="21">
        <f>Clean_Data[[#This Row],[Revenue_EUR]]/Clean_Data[[#This Row],[Marketing_Spend_EUR]]</f>
        <v>43.223317276182982</v>
      </c>
    </row>
    <row r="1432" spans="1:23">
      <c r="A1432" s="17">
        <v>45444</v>
      </c>
      <c r="B1432">
        <v>2024</v>
      </c>
      <c r="C1432" s="16" t="s">
        <v>97</v>
      </c>
      <c r="D1432" s="16" t="s">
        <v>75</v>
      </c>
      <c r="E1432" s="16" t="s">
        <v>76</v>
      </c>
      <c r="F1432" s="16" t="s">
        <v>77</v>
      </c>
      <c r="G1432" s="16" t="s">
        <v>80</v>
      </c>
      <c r="H1432">
        <v>265043.98</v>
      </c>
      <c r="I1432">
        <v>242328.95999999999</v>
      </c>
      <c r="J1432">
        <v>1842</v>
      </c>
      <c r="K1432">
        <v>1669</v>
      </c>
      <c r="L1432">
        <v>181863.9</v>
      </c>
      <c r="M1432">
        <v>14489.23</v>
      </c>
      <c r="N1432">
        <v>1659654.46</v>
      </c>
      <c r="O1432">
        <v>12237</v>
      </c>
      <c r="P1432">
        <v>10</v>
      </c>
      <c r="Q1432">
        <v>34</v>
      </c>
      <c r="R1432" s="25">
        <f>Clean_Data[[#This Row],[Revenue_EUR]]/Clean_Data[[#This Row],[Units_Sold]]</f>
        <v>143.88923995656893</v>
      </c>
      <c r="S1432" s="19">
        <f>Clean_Data[[#This Row],[Gross_Profit_EUR]]/Clean_Data[[#This Row],[Revenue_EUR]]</f>
        <v>0.68616499042913559</v>
      </c>
      <c r="T1432" s="19">
        <f>Clean_Data[[#This Row],[Revenue_EUR]]/Clean_Data[[#This Row],[Revenue_Target_EUR]]</f>
        <v>1.0937362996152007</v>
      </c>
      <c r="U1432" s="19">
        <f>Clean_Data[[#This Row],[Revenue_EUR]]/Clean_Data[[#This Row],[Market_Revenue_EUR]]</f>
        <v>0.15969829045016995</v>
      </c>
      <c r="V1432" s="19">
        <f>Clean_Data[[#This Row],[Returns_Units]]/Clean_Data[[#This Row],[Units_Sold]]</f>
        <v>1.8458197611292075E-2</v>
      </c>
      <c r="W1432" s="21">
        <f>Clean_Data[[#This Row],[Revenue_EUR]]/Clean_Data[[#This Row],[Marketing_Spend_EUR]]</f>
        <v>18.292482071165963</v>
      </c>
    </row>
    <row r="1433" spans="1:23">
      <c r="A1433" s="17">
        <v>45444</v>
      </c>
      <c r="B1433">
        <v>2024</v>
      </c>
      <c r="C1433" s="16" t="s">
        <v>97</v>
      </c>
      <c r="D1433" s="16" t="s">
        <v>75</v>
      </c>
      <c r="E1433" s="16" t="s">
        <v>76</v>
      </c>
      <c r="F1433" s="16" t="s">
        <v>77</v>
      </c>
      <c r="G1433" s="16" t="s">
        <v>81</v>
      </c>
      <c r="H1433">
        <v>428841.48</v>
      </c>
      <c r="I1433">
        <v>415974.92</v>
      </c>
      <c r="J1433">
        <v>3627</v>
      </c>
      <c r="K1433">
        <v>3498</v>
      </c>
      <c r="L1433">
        <v>268420.74</v>
      </c>
      <c r="M1433">
        <v>13871.08</v>
      </c>
      <c r="N1433">
        <v>2326136.14</v>
      </c>
      <c r="O1433">
        <v>20515</v>
      </c>
      <c r="P1433">
        <v>20</v>
      </c>
      <c r="Q1433">
        <v>68</v>
      </c>
      <c r="R1433" s="25">
        <f>Clean_Data[[#This Row],[Revenue_EUR]]/Clean_Data[[#This Row],[Units_Sold]]</f>
        <v>118.23586435070305</v>
      </c>
      <c r="S1433" s="19">
        <f>Clean_Data[[#This Row],[Gross_Profit_EUR]]/Clean_Data[[#This Row],[Revenue_EUR]]</f>
        <v>0.62592065487694892</v>
      </c>
      <c r="T1433" s="19">
        <f>Clean_Data[[#This Row],[Revenue_EUR]]/Clean_Data[[#This Row],[Revenue_Target_EUR]]</f>
        <v>1.0309310955573956</v>
      </c>
      <c r="U1433" s="19">
        <f>Clean_Data[[#This Row],[Revenue_EUR]]/Clean_Data[[#This Row],[Market_Revenue_EUR]]</f>
        <v>0.18435785963929005</v>
      </c>
      <c r="V1433" s="19">
        <f>Clean_Data[[#This Row],[Returns_Units]]/Clean_Data[[#This Row],[Units_Sold]]</f>
        <v>1.8748276812792942E-2</v>
      </c>
      <c r="W1433" s="21">
        <f>Clean_Data[[#This Row],[Revenue_EUR]]/Clean_Data[[#This Row],[Marketing_Spend_EUR]]</f>
        <v>30.916228584940754</v>
      </c>
    </row>
    <row r="1434" spans="1:23">
      <c r="A1434" s="17">
        <v>45444</v>
      </c>
      <c r="B1434">
        <v>2024</v>
      </c>
      <c r="C1434" s="16" t="s">
        <v>97</v>
      </c>
      <c r="D1434" s="16" t="s">
        <v>75</v>
      </c>
      <c r="E1434" s="16" t="s">
        <v>76</v>
      </c>
      <c r="F1434" s="16" t="s">
        <v>82</v>
      </c>
      <c r="G1434" s="16" t="s">
        <v>78</v>
      </c>
      <c r="H1434">
        <v>834076.27</v>
      </c>
      <c r="I1434">
        <v>854962.34</v>
      </c>
      <c r="J1434">
        <v>11269</v>
      </c>
      <c r="K1434">
        <v>11363</v>
      </c>
      <c r="L1434">
        <v>441447.3</v>
      </c>
      <c r="M1434">
        <v>13689.26</v>
      </c>
      <c r="N1434">
        <v>5354213.5599999996</v>
      </c>
      <c r="O1434">
        <v>77930</v>
      </c>
      <c r="P1434">
        <v>36</v>
      </c>
      <c r="Q1434">
        <v>220</v>
      </c>
      <c r="R1434" s="25">
        <f>Clean_Data[[#This Row],[Revenue_EUR]]/Clean_Data[[#This Row],[Units_Sold]]</f>
        <v>74.015109592687907</v>
      </c>
      <c r="S1434" s="19">
        <f>Clean_Data[[#This Row],[Gross_Profit_EUR]]/Clean_Data[[#This Row],[Revenue_EUR]]</f>
        <v>0.52926490763248779</v>
      </c>
      <c r="T1434" s="19">
        <f>Clean_Data[[#This Row],[Revenue_EUR]]/Clean_Data[[#This Row],[Revenue_Target_EUR]]</f>
        <v>0.9755707719242932</v>
      </c>
      <c r="U1434" s="19">
        <f>Clean_Data[[#This Row],[Revenue_EUR]]/Clean_Data[[#This Row],[Market_Revenue_EUR]]</f>
        <v>0.15577941758453132</v>
      </c>
      <c r="V1434" s="19">
        <f>Clean_Data[[#This Row],[Returns_Units]]/Clean_Data[[#This Row],[Units_Sold]]</f>
        <v>1.9522584080220073E-2</v>
      </c>
      <c r="W1434" s="21">
        <f>Clean_Data[[#This Row],[Revenue_EUR]]/Clean_Data[[#This Row],[Marketing_Spend_EUR]]</f>
        <v>60.929244531844674</v>
      </c>
    </row>
    <row r="1435" spans="1:23">
      <c r="A1435" s="17">
        <v>45444</v>
      </c>
      <c r="B1435">
        <v>2024</v>
      </c>
      <c r="C1435" s="16" t="s">
        <v>97</v>
      </c>
      <c r="D1435" s="16" t="s">
        <v>75</v>
      </c>
      <c r="E1435" s="16" t="s">
        <v>76</v>
      </c>
      <c r="F1435" s="16" t="s">
        <v>82</v>
      </c>
      <c r="G1435" s="16" t="s">
        <v>79</v>
      </c>
      <c r="H1435">
        <v>818132.17</v>
      </c>
      <c r="I1435">
        <v>745891.95</v>
      </c>
      <c r="J1435">
        <v>4459</v>
      </c>
      <c r="K1435">
        <v>4109</v>
      </c>
      <c r="L1435">
        <v>497261.31</v>
      </c>
      <c r="M1435">
        <v>22438.44</v>
      </c>
      <c r="N1435">
        <v>4306540.2300000004</v>
      </c>
      <c r="O1435">
        <v>24052</v>
      </c>
      <c r="P1435">
        <v>44</v>
      </c>
      <c r="Q1435">
        <v>76</v>
      </c>
      <c r="R1435" s="25">
        <f>Clean_Data[[#This Row],[Revenue_EUR]]/Clean_Data[[#This Row],[Units_Sold]]</f>
        <v>183.47884503251851</v>
      </c>
      <c r="S1435" s="19">
        <f>Clean_Data[[#This Row],[Gross_Profit_EUR]]/Clean_Data[[#This Row],[Revenue_EUR]]</f>
        <v>0.60780070535546837</v>
      </c>
      <c r="T1435" s="19">
        <f>Clean_Data[[#This Row],[Revenue_EUR]]/Clean_Data[[#This Row],[Revenue_Target_EUR]]</f>
        <v>1.0968507838166106</v>
      </c>
      <c r="U1435" s="19">
        <f>Clean_Data[[#This Row],[Revenue_EUR]]/Clean_Data[[#This Row],[Market_Revenue_EUR]]</f>
        <v>0.18997434745895778</v>
      </c>
      <c r="V1435" s="19">
        <f>Clean_Data[[#This Row],[Returns_Units]]/Clean_Data[[#This Row],[Units_Sold]]</f>
        <v>1.7044180309486432E-2</v>
      </c>
      <c r="W1435" s="21">
        <f>Clean_Data[[#This Row],[Revenue_EUR]]/Clean_Data[[#This Row],[Marketing_Spend_EUR]]</f>
        <v>36.461187587015857</v>
      </c>
    </row>
    <row r="1436" spans="1:23">
      <c r="A1436" s="17">
        <v>45444</v>
      </c>
      <c r="B1436">
        <v>2024</v>
      </c>
      <c r="C1436" s="16" t="s">
        <v>97</v>
      </c>
      <c r="D1436" s="16" t="s">
        <v>75</v>
      </c>
      <c r="E1436" s="16" t="s">
        <v>76</v>
      </c>
      <c r="F1436" s="16" t="s">
        <v>82</v>
      </c>
      <c r="G1436" s="16" t="s">
        <v>80</v>
      </c>
      <c r="H1436">
        <v>202805.55</v>
      </c>
      <c r="I1436">
        <v>182822.46</v>
      </c>
      <c r="J1436">
        <v>1409</v>
      </c>
      <c r="K1436">
        <v>1280</v>
      </c>
      <c r="L1436">
        <v>130745.3</v>
      </c>
      <c r="M1436">
        <v>11679.66</v>
      </c>
      <c r="N1436">
        <v>1450661.55</v>
      </c>
      <c r="O1436">
        <v>10929</v>
      </c>
      <c r="P1436">
        <v>9</v>
      </c>
      <c r="Q1436">
        <v>27</v>
      </c>
      <c r="R1436" s="25">
        <f>Clean_Data[[#This Row],[Revenue_EUR]]/Clean_Data[[#This Row],[Units_Sold]]</f>
        <v>143.93580553584101</v>
      </c>
      <c r="S1436" s="19">
        <f>Clean_Data[[#This Row],[Gross_Profit_EUR]]/Clean_Data[[#This Row],[Revenue_EUR]]</f>
        <v>0.64468304738208604</v>
      </c>
      <c r="T1436" s="19">
        <f>Clean_Data[[#This Row],[Revenue_EUR]]/Clean_Data[[#This Row],[Revenue_Target_EUR]]</f>
        <v>1.1093032551908557</v>
      </c>
      <c r="U1436" s="19">
        <f>Clean_Data[[#This Row],[Revenue_EUR]]/Clean_Data[[#This Row],[Market_Revenue_EUR]]</f>
        <v>0.13980211304283896</v>
      </c>
      <c r="V1436" s="19">
        <f>Clean_Data[[#This Row],[Returns_Units]]/Clean_Data[[#This Row],[Units_Sold]]</f>
        <v>1.9162526614620298E-2</v>
      </c>
      <c r="W1436" s="21">
        <f>Clean_Data[[#This Row],[Revenue_EUR]]/Clean_Data[[#This Row],[Marketing_Spend_EUR]]</f>
        <v>17.363994328602029</v>
      </c>
    </row>
    <row r="1437" spans="1:23">
      <c r="A1437" s="17">
        <v>45444</v>
      </c>
      <c r="B1437">
        <v>2024</v>
      </c>
      <c r="C1437" s="16" t="s">
        <v>97</v>
      </c>
      <c r="D1437" s="16" t="s">
        <v>75</v>
      </c>
      <c r="E1437" s="16" t="s">
        <v>76</v>
      </c>
      <c r="F1437" s="16" t="s">
        <v>82</v>
      </c>
      <c r="G1437" s="16" t="s">
        <v>81</v>
      </c>
      <c r="H1437">
        <v>346717.09</v>
      </c>
      <c r="I1437">
        <v>344241.78</v>
      </c>
      <c r="J1437">
        <v>2933</v>
      </c>
      <c r="K1437">
        <v>2882</v>
      </c>
      <c r="L1437">
        <v>200342.44</v>
      </c>
      <c r="M1437">
        <v>9661.0499999999993</v>
      </c>
      <c r="N1437">
        <v>2095549.71</v>
      </c>
      <c r="O1437">
        <v>19132</v>
      </c>
      <c r="P1437">
        <v>18</v>
      </c>
      <c r="Q1437">
        <v>27</v>
      </c>
      <c r="R1437" s="25">
        <f>Clean_Data[[#This Row],[Revenue_EUR]]/Clean_Data[[#This Row],[Units_Sold]]</f>
        <v>118.21244118649848</v>
      </c>
      <c r="S1437" s="19">
        <f>Clean_Data[[#This Row],[Gross_Profit_EUR]]/Clean_Data[[#This Row],[Revenue_EUR]]</f>
        <v>0.5778268385905061</v>
      </c>
      <c r="T1437" s="19">
        <f>Clean_Data[[#This Row],[Revenue_EUR]]/Clean_Data[[#This Row],[Revenue_Target_EUR]]</f>
        <v>1.0071906146894778</v>
      </c>
      <c r="U1437" s="19">
        <f>Clean_Data[[#This Row],[Revenue_EUR]]/Clean_Data[[#This Row],[Market_Revenue_EUR]]</f>
        <v>0.1654540039520227</v>
      </c>
      <c r="V1437" s="19">
        <f>Clean_Data[[#This Row],[Returns_Units]]/Clean_Data[[#This Row],[Units_Sold]]</f>
        <v>9.2055915444936923E-3</v>
      </c>
      <c r="W1437" s="21">
        <f>Clean_Data[[#This Row],[Revenue_EUR]]/Clean_Data[[#This Row],[Marketing_Spend_EUR]]</f>
        <v>35.888137417775503</v>
      </c>
    </row>
    <row r="1438" spans="1:23">
      <c r="A1438" s="17">
        <v>45444</v>
      </c>
      <c r="B1438">
        <v>2024</v>
      </c>
      <c r="C1438" s="16" t="s">
        <v>97</v>
      </c>
      <c r="D1438" s="16" t="s">
        <v>75</v>
      </c>
      <c r="E1438" s="16" t="s">
        <v>76</v>
      </c>
      <c r="F1438" s="16" t="s">
        <v>83</v>
      </c>
      <c r="G1438" s="16" t="s">
        <v>78</v>
      </c>
      <c r="H1438">
        <v>82847.58</v>
      </c>
      <c r="I1438">
        <v>81760.78</v>
      </c>
      <c r="J1438">
        <v>1119</v>
      </c>
      <c r="K1438">
        <v>1125</v>
      </c>
      <c r="L1438">
        <v>39517.86</v>
      </c>
      <c r="M1438">
        <v>1507.74</v>
      </c>
      <c r="N1438">
        <v>738228.15</v>
      </c>
      <c r="O1438">
        <v>10989</v>
      </c>
      <c r="P1438">
        <v>3</v>
      </c>
      <c r="Q1438">
        <v>21</v>
      </c>
      <c r="R1438" s="25">
        <f>Clean_Data[[#This Row],[Revenue_EUR]]/Clean_Data[[#This Row],[Units_Sold]]</f>
        <v>74.037158176943706</v>
      </c>
      <c r="S1438" s="19">
        <f>Clean_Data[[#This Row],[Gross_Profit_EUR]]/Clean_Data[[#This Row],[Revenue_EUR]]</f>
        <v>0.47699474142757098</v>
      </c>
      <c r="T1438" s="19">
        <f>Clean_Data[[#This Row],[Revenue_EUR]]/Clean_Data[[#This Row],[Revenue_Target_EUR]]</f>
        <v>1.0132924367893752</v>
      </c>
      <c r="U1438" s="19">
        <f>Clean_Data[[#This Row],[Revenue_EUR]]/Clean_Data[[#This Row],[Market_Revenue_EUR]]</f>
        <v>0.11222489957880907</v>
      </c>
      <c r="V1438" s="19">
        <f>Clean_Data[[#This Row],[Returns_Units]]/Clean_Data[[#This Row],[Units_Sold]]</f>
        <v>1.876675603217158E-2</v>
      </c>
      <c r="W1438" s="21">
        <f>Clean_Data[[#This Row],[Revenue_EUR]]/Clean_Data[[#This Row],[Marketing_Spend_EUR]]</f>
        <v>54.948187353257197</v>
      </c>
    </row>
    <row r="1439" spans="1:23">
      <c r="A1439" s="17">
        <v>45444</v>
      </c>
      <c r="B1439">
        <v>2024</v>
      </c>
      <c r="C1439" s="16" t="s">
        <v>97</v>
      </c>
      <c r="D1439" s="16" t="s">
        <v>75</v>
      </c>
      <c r="E1439" s="16" t="s">
        <v>76</v>
      </c>
      <c r="F1439" s="16" t="s">
        <v>83</v>
      </c>
      <c r="G1439" s="16" t="s">
        <v>79</v>
      </c>
      <c r="H1439">
        <v>82593.39</v>
      </c>
      <c r="I1439">
        <v>76895.5</v>
      </c>
      <c r="J1439">
        <v>450</v>
      </c>
      <c r="K1439">
        <v>419</v>
      </c>
      <c r="L1439">
        <v>45326.7</v>
      </c>
      <c r="M1439">
        <v>1911.43</v>
      </c>
      <c r="N1439">
        <v>590676.14</v>
      </c>
      <c r="O1439">
        <v>3511</v>
      </c>
      <c r="P1439">
        <v>4</v>
      </c>
      <c r="Q1439">
        <v>11</v>
      </c>
      <c r="R1439" s="25">
        <f>Clean_Data[[#This Row],[Revenue_EUR]]/Clean_Data[[#This Row],[Units_Sold]]</f>
        <v>183.54086666666666</v>
      </c>
      <c r="S1439" s="19">
        <f>Clean_Data[[#This Row],[Gross_Profit_EUR]]/Clean_Data[[#This Row],[Revenue_EUR]]</f>
        <v>0.54879331142601118</v>
      </c>
      <c r="T1439" s="19">
        <f>Clean_Data[[#This Row],[Revenue_EUR]]/Clean_Data[[#This Row],[Revenue_Target_EUR]]</f>
        <v>1.0740991345397324</v>
      </c>
      <c r="U1439" s="19">
        <f>Clean_Data[[#This Row],[Revenue_EUR]]/Clean_Data[[#This Row],[Market_Revenue_EUR]]</f>
        <v>0.13982855308833025</v>
      </c>
      <c r="V1439" s="19">
        <f>Clean_Data[[#This Row],[Returns_Units]]/Clean_Data[[#This Row],[Units_Sold]]</f>
        <v>2.4444444444444446E-2</v>
      </c>
      <c r="W1439" s="21">
        <f>Clean_Data[[#This Row],[Revenue_EUR]]/Clean_Data[[#This Row],[Marketing_Spend_EUR]]</f>
        <v>43.210261427308346</v>
      </c>
    </row>
    <row r="1440" spans="1:23">
      <c r="A1440" s="17">
        <v>45444</v>
      </c>
      <c r="B1440">
        <v>2024</v>
      </c>
      <c r="C1440" s="16" t="s">
        <v>97</v>
      </c>
      <c r="D1440" s="16" t="s">
        <v>75</v>
      </c>
      <c r="E1440" s="16" t="s">
        <v>76</v>
      </c>
      <c r="F1440" s="16" t="s">
        <v>83</v>
      </c>
      <c r="G1440" s="16" t="s">
        <v>80</v>
      </c>
      <c r="H1440">
        <v>20127.98</v>
      </c>
      <c r="I1440">
        <v>18680.53</v>
      </c>
      <c r="J1440">
        <v>140</v>
      </c>
      <c r="K1440">
        <v>129</v>
      </c>
      <c r="L1440">
        <v>11707.91</v>
      </c>
      <c r="M1440">
        <v>1135.58</v>
      </c>
      <c r="N1440">
        <v>185935.41</v>
      </c>
      <c r="O1440">
        <v>1462</v>
      </c>
      <c r="P1440">
        <v>1</v>
      </c>
      <c r="Q1440">
        <v>4</v>
      </c>
      <c r="R1440" s="25">
        <f>Clean_Data[[#This Row],[Revenue_EUR]]/Clean_Data[[#This Row],[Units_Sold]]</f>
        <v>143.77128571428571</v>
      </c>
      <c r="S1440" s="19">
        <f>Clean_Data[[#This Row],[Gross_Profit_EUR]]/Clean_Data[[#This Row],[Revenue_EUR]]</f>
        <v>0.58167337209198344</v>
      </c>
      <c r="T1440" s="19">
        <f>Clean_Data[[#This Row],[Revenue_EUR]]/Clean_Data[[#This Row],[Revenue_Target_EUR]]</f>
        <v>1.0774844182686465</v>
      </c>
      <c r="U1440" s="19">
        <f>Clean_Data[[#This Row],[Revenue_EUR]]/Clean_Data[[#This Row],[Market_Revenue_EUR]]</f>
        <v>0.10825253780331567</v>
      </c>
      <c r="V1440" s="19">
        <f>Clean_Data[[#This Row],[Returns_Units]]/Clean_Data[[#This Row],[Units_Sold]]</f>
        <v>2.8571428571428571E-2</v>
      </c>
      <c r="W1440" s="21">
        <f>Clean_Data[[#This Row],[Revenue_EUR]]/Clean_Data[[#This Row],[Marketing_Spend_EUR]]</f>
        <v>17.724845453424681</v>
      </c>
    </row>
    <row r="1441" spans="1:23">
      <c r="A1441" s="17">
        <v>45444</v>
      </c>
      <c r="B1441">
        <v>2024</v>
      </c>
      <c r="C1441" s="16" t="s">
        <v>97</v>
      </c>
      <c r="D1441" s="16" t="s">
        <v>75</v>
      </c>
      <c r="E1441" s="16" t="s">
        <v>76</v>
      </c>
      <c r="F1441" s="16" t="s">
        <v>83</v>
      </c>
      <c r="G1441" s="16" t="s">
        <v>81</v>
      </c>
      <c r="H1441">
        <v>33580.11</v>
      </c>
      <c r="I1441">
        <v>32805.46</v>
      </c>
      <c r="J1441">
        <v>284</v>
      </c>
      <c r="K1441">
        <v>274</v>
      </c>
      <c r="L1441">
        <v>17766.75</v>
      </c>
      <c r="M1441">
        <v>1084.6199999999999</v>
      </c>
      <c r="N1441">
        <v>263268.28999999998</v>
      </c>
      <c r="O1441">
        <v>2511</v>
      </c>
      <c r="P1441">
        <v>1</v>
      </c>
      <c r="Q1441">
        <v>4</v>
      </c>
      <c r="R1441" s="25">
        <f>Clean_Data[[#This Row],[Revenue_EUR]]/Clean_Data[[#This Row],[Units_Sold]]</f>
        <v>118.23982394366197</v>
      </c>
      <c r="S1441" s="19">
        <f>Clean_Data[[#This Row],[Gross_Profit_EUR]]/Clean_Data[[#This Row],[Revenue_EUR]]</f>
        <v>0.52908552116118734</v>
      </c>
      <c r="T1441" s="19">
        <f>Clean_Data[[#This Row],[Revenue_EUR]]/Clean_Data[[#This Row],[Revenue_Target_EUR]]</f>
        <v>1.0236134472737162</v>
      </c>
      <c r="U1441" s="19">
        <f>Clean_Data[[#This Row],[Revenue_EUR]]/Clean_Data[[#This Row],[Market_Revenue_EUR]]</f>
        <v>0.12755091013809527</v>
      </c>
      <c r="V1441" s="19">
        <f>Clean_Data[[#This Row],[Returns_Units]]/Clean_Data[[#This Row],[Units_Sold]]</f>
        <v>1.4084507042253521E-2</v>
      </c>
      <c r="W1441" s="21">
        <f>Clean_Data[[#This Row],[Revenue_EUR]]/Clean_Data[[#This Row],[Marketing_Spend_EUR]]</f>
        <v>30.960253360624002</v>
      </c>
    </row>
    <row r="1442" spans="1:23">
      <c r="A1442" s="17">
        <v>45444</v>
      </c>
      <c r="B1442">
        <v>2024</v>
      </c>
      <c r="C1442" s="16" t="s">
        <v>97</v>
      </c>
      <c r="D1442" s="16" t="s">
        <v>84</v>
      </c>
      <c r="E1442" s="16" t="s">
        <v>85</v>
      </c>
      <c r="F1442" s="16" t="s">
        <v>77</v>
      </c>
      <c r="G1442" s="16" t="s">
        <v>78</v>
      </c>
      <c r="H1442">
        <v>583431.19999999995</v>
      </c>
      <c r="I1442">
        <v>620790.27</v>
      </c>
      <c r="J1442">
        <v>7883</v>
      </c>
      <c r="K1442">
        <v>8457</v>
      </c>
      <c r="L1442">
        <v>331981.21000000002</v>
      </c>
      <c r="M1442">
        <v>9945.2000000000007</v>
      </c>
      <c r="N1442">
        <v>4617782.83</v>
      </c>
      <c r="O1442">
        <v>65323</v>
      </c>
      <c r="P1442">
        <v>25</v>
      </c>
      <c r="Q1442">
        <v>109</v>
      </c>
      <c r="R1442" s="25">
        <f>Clean_Data[[#This Row],[Revenue_EUR]]/Clean_Data[[#This Row],[Units_Sold]]</f>
        <v>74.011315489027012</v>
      </c>
      <c r="S1442" s="19">
        <f>Clean_Data[[#This Row],[Gross_Profit_EUR]]/Clean_Data[[#This Row],[Revenue_EUR]]</f>
        <v>0.56901518122445294</v>
      </c>
      <c r="T1442" s="19">
        <f>Clean_Data[[#This Row],[Revenue_EUR]]/Clean_Data[[#This Row],[Revenue_Target_EUR]]</f>
        <v>0.93982014247742629</v>
      </c>
      <c r="U1442" s="19">
        <f>Clean_Data[[#This Row],[Revenue_EUR]]/Clean_Data[[#This Row],[Market_Revenue_EUR]]</f>
        <v>0.12634444309716486</v>
      </c>
      <c r="V1442" s="19">
        <f>Clean_Data[[#This Row],[Returns_Units]]/Clean_Data[[#This Row],[Units_Sold]]</f>
        <v>1.3827223138399087E-2</v>
      </c>
      <c r="W1442" s="21">
        <f>Clean_Data[[#This Row],[Revenue_EUR]]/Clean_Data[[#This Row],[Marketing_Spend_EUR]]</f>
        <v>58.664602019064468</v>
      </c>
    </row>
    <row r="1443" spans="1:23">
      <c r="A1443" s="17">
        <v>45444</v>
      </c>
      <c r="B1443">
        <v>2024</v>
      </c>
      <c r="C1443" s="16" t="s">
        <v>97</v>
      </c>
      <c r="D1443" s="16" t="s">
        <v>84</v>
      </c>
      <c r="E1443" s="16" t="s">
        <v>85</v>
      </c>
      <c r="F1443" s="16" t="s">
        <v>77</v>
      </c>
      <c r="G1443" s="16" t="s">
        <v>79</v>
      </c>
      <c r="H1443">
        <v>586684.94999999995</v>
      </c>
      <c r="I1443">
        <v>581506.67000000004</v>
      </c>
      <c r="J1443">
        <v>3197</v>
      </c>
      <c r="K1443">
        <v>3121</v>
      </c>
      <c r="L1443">
        <v>384680.58</v>
      </c>
      <c r="M1443">
        <v>15083.14</v>
      </c>
      <c r="N1443">
        <v>3859299.64</v>
      </c>
      <c r="O1443">
        <v>22741</v>
      </c>
      <c r="P1443">
        <v>31</v>
      </c>
      <c r="Q1443">
        <v>62</v>
      </c>
      <c r="R1443" s="25">
        <f>Clean_Data[[#This Row],[Revenue_EUR]]/Clean_Data[[#This Row],[Units_Sold]]</f>
        <v>183.51108852048793</v>
      </c>
      <c r="S1443" s="19">
        <f>Clean_Data[[#This Row],[Gross_Profit_EUR]]/Clean_Data[[#This Row],[Revenue_EUR]]</f>
        <v>0.65568509981379286</v>
      </c>
      <c r="T1443" s="19">
        <f>Clean_Data[[#This Row],[Revenue_EUR]]/Clean_Data[[#This Row],[Revenue_Target_EUR]]</f>
        <v>1.0089049365504268</v>
      </c>
      <c r="U1443" s="19">
        <f>Clean_Data[[#This Row],[Revenue_EUR]]/Clean_Data[[#This Row],[Market_Revenue_EUR]]</f>
        <v>0.15201850198913291</v>
      </c>
      <c r="V1443" s="19">
        <f>Clean_Data[[#This Row],[Returns_Units]]/Clean_Data[[#This Row],[Units_Sold]]</f>
        <v>1.9393181107288084E-2</v>
      </c>
      <c r="W1443" s="21">
        <f>Clean_Data[[#This Row],[Revenue_EUR]]/Clean_Data[[#This Row],[Marketing_Spend_EUR]]</f>
        <v>38.896738344933482</v>
      </c>
    </row>
    <row r="1444" spans="1:23">
      <c r="A1444" s="17">
        <v>45444</v>
      </c>
      <c r="B1444">
        <v>2024</v>
      </c>
      <c r="C1444" s="16" t="s">
        <v>97</v>
      </c>
      <c r="D1444" s="16" t="s">
        <v>84</v>
      </c>
      <c r="E1444" s="16" t="s">
        <v>85</v>
      </c>
      <c r="F1444" s="16" t="s">
        <v>77</v>
      </c>
      <c r="G1444" s="16" t="s">
        <v>80</v>
      </c>
      <c r="H1444">
        <v>144651.49</v>
      </c>
      <c r="I1444">
        <v>142061.03</v>
      </c>
      <c r="J1444">
        <v>1005</v>
      </c>
      <c r="K1444">
        <v>970</v>
      </c>
      <c r="L1444">
        <v>98576.15</v>
      </c>
      <c r="M1444">
        <v>7540.96</v>
      </c>
      <c r="N1444">
        <v>1215572.3799999999</v>
      </c>
      <c r="O1444">
        <v>9358</v>
      </c>
      <c r="P1444">
        <v>5</v>
      </c>
      <c r="Q1444">
        <v>20</v>
      </c>
      <c r="R1444" s="25">
        <f>Clean_Data[[#This Row],[Revenue_EUR]]/Clean_Data[[#This Row],[Units_Sold]]</f>
        <v>143.93183084577115</v>
      </c>
      <c r="S1444" s="19">
        <f>Clean_Data[[#This Row],[Gross_Profit_EUR]]/Clean_Data[[#This Row],[Revenue_EUR]]</f>
        <v>0.68147345042902774</v>
      </c>
      <c r="T1444" s="19">
        <f>Clean_Data[[#This Row],[Revenue_EUR]]/Clean_Data[[#This Row],[Revenue_Target_EUR]]</f>
        <v>1.0182348389280296</v>
      </c>
      <c r="U1444" s="19">
        <f>Clean_Data[[#This Row],[Revenue_EUR]]/Clean_Data[[#This Row],[Market_Revenue_EUR]]</f>
        <v>0.11899866464553925</v>
      </c>
      <c r="V1444" s="19">
        <f>Clean_Data[[#This Row],[Returns_Units]]/Clean_Data[[#This Row],[Units_Sold]]</f>
        <v>1.9900497512437811E-2</v>
      </c>
      <c r="W1444" s="21">
        <f>Clean_Data[[#This Row],[Revenue_EUR]]/Clean_Data[[#This Row],[Marketing_Spend_EUR]]</f>
        <v>19.182105461373617</v>
      </c>
    </row>
    <row r="1445" spans="1:23">
      <c r="A1445" s="17">
        <v>45444</v>
      </c>
      <c r="B1445">
        <v>2024</v>
      </c>
      <c r="C1445" s="16" t="s">
        <v>97</v>
      </c>
      <c r="D1445" s="16" t="s">
        <v>84</v>
      </c>
      <c r="E1445" s="16" t="s">
        <v>85</v>
      </c>
      <c r="F1445" s="16" t="s">
        <v>77</v>
      </c>
      <c r="G1445" s="16" t="s">
        <v>81</v>
      </c>
      <c r="H1445">
        <v>225547.37</v>
      </c>
      <c r="I1445">
        <v>230275.13</v>
      </c>
      <c r="J1445">
        <v>1908</v>
      </c>
      <c r="K1445">
        <v>1921</v>
      </c>
      <c r="L1445">
        <v>139612.81</v>
      </c>
      <c r="M1445">
        <v>6296.33</v>
      </c>
      <c r="N1445">
        <v>1715301.38</v>
      </c>
      <c r="O1445">
        <v>15321</v>
      </c>
      <c r="P1445">
        <v>10</v>
      </c>
      <c r="Q1445">
        <v>35</v>
      </c>
      <c r="R1445" s="25">
        <f>Clean_Data[[#This Row],[Revenue_EUR]]/Clean_Data[[#This Row],[Units_Sold]]</f>
        <v>118.21140985324948</v>
      </c>
      <c r="S1445" s="19">
        <f>Clean_Data[[#This Row],[Gross_Profit_EUR]]/Clean_Data[[#This Row],[Revenue_EUR]]</f>
        <v>0.61899551300465172</v>
      </c>
      <c r="T1445" s="19">
        <f>Clean_Data[[#This Row],[Revenue_EUR]]/Clean_Data[[#This Row],[Revenue_Target_EUR]]</f>
        <v>0.97946908118128084</v>
      </c>
      <c r="U1445" s="19">
        <f>Clean_Data[[#This Row],[Revenue_EUR]]/Clean_Data[[#This Row],[Market_Revenue_EUR]]</f>
        <v>0.13149139424116829</v>
      </c>
      <c r="V1445" s="19">
        <f>Clean_Data[[#This Row],[Returns_Units]]/Clean_Data[[#This Row],[Units_Sold]]</f>
        <v>1.8343815513626835E-2</v>
      </c>
      <c r="W1445" s="21">
        <f>Clean_Data[[#This Row],[Revenue_EUR]]/Clean_Data[[#This Row],[Marketing_Spend_EUR]]</f>
        <v>35.822037599681082</v>
      </c>
    </row>
    <row r="1446" spans="1:23">
      <c r="A1446" s="17">
        <v>45444</v>
      </c>
      <c r="B1446">
        <v>2024</v>
      </c>
      <c r="C1446" s="16" t="s">
        <v>97</v>
      </c>
      <c r="D1446" s="16" t="s">
        <v>84</v>
      </c>
      <c r="E1446" s="16" t="s">
        <v>85</v>
      </c>
      <c r="F1446" s="16" t="s">
        <v>82</v>
      </c>
      <c r="G1446" s="16" t="s">
        <v>78</v>
      </c>
      <c r="H1446">
        <v>539549.06000000006</v>
      </c>
      <c r="I1446">
        <v>565956.81000000006</v>
      </c>
      <c r="J1446">
        <v>7290</v>
      </c>
      <c r="K1446">
        <v>7508</v>
      </c>
      <c r="L1446">
        <v>282549.90000000002</v>
      </c>
      <c r="M1446">
        <v>10041.39</v>
      </c>
      <c r="N1446">
        <v>4357396.34</v>
      </c>
      <c r="O1446">
        <v>65348</v>
      </c>
      <c r="P1446">
        <v>20</v>
      </c>
      <c r="Q1446">
        <v>119</v>
      </c>
      <c r="R1446" s="25">
        <f>Clean_Data[[#This Row],[Revenue_EUR]]/Clean_Data[[#This Row],[Units_Sold]]</f>
        <v>74.012216735253773</v>
      </c>
      <c r="S1446" s="19">
        <f>Clean_Data[[#This Row],[Gross_Profit_EUR]]/Clean_Data[[#This Row],[Revenue_EUR]]</f>
        <v>0.52367786536408756</v>
      </c>
      <c r="T1446" s="19">
        <f>Clean_Data[[#This Row],[Revenue_EUR]]/Clean_Data[[#This Row],[Revenue_Target_EUR]]</f>
        <v>0.95333963734794536</v>
      </c>
      <c r="U1446" s="19">
        <f>Clean_Data[[#This Row],[Revenue_EUR]]/Clean_Data[[#This Row],[Market_Revenue_EUR]]</f>
        <v>0.12382372818535026</v>
      </c>
      <c r="V1446" s="19">
        <f>Clean_Data[[#This Row],[Returns_Units]]/Clean_Data[[#This Row],[Units_Sold]]</f>
        <v>1.6323731138545954E-2</v>
      </c>
      <c r="W1446" s="21">
        <f>Clean_Data[[#This Row],[Revenue_EUR]]/Clean_Data[[#This Row],[Marketing_Spend_EUR]]</f>
        <v>53.732507152894179</v>
      </c>
    </row>
    <row r="1447" spans="1:23">
      <c r="A1447" s="17">
        <v>45444</v>
      </c>
      <c r="B1447">
        <v>2024</v>
      </c>
      <c r="C1447" s="16" t="s">
        <v>97</v>
      </c>
      <c r="D1447" s="16" t="s">
        <v>84</v>
      </c>
      <c r="E1447" s="16" t="s">
        <v>85</v>
      </c>
      <c r="F1447" s="16" t="s">
        <v>82</v>
      </c>
      <c r="G1447" s="16" t="s">
        <v>79</v>
      </c>
      <c r="H1447">
        <v>502424.67</v>
      </c>
      <c r="I1447">
        <v>516772.75</v>
      </c>
      <c r="J1447">
        <v>2738</v>
      </c>
      <c r="K1447">
        <v>2794</v>
      </c>
      <c r="L1447">
        <v>308890.71000000002</v>
      </c>
      <c r="M1447">
        <v>12765.56</v>
      </c>
      <c r="N1447">
        <v>3708380.17</v>
      </c>
      <c r="O1447">
        <v>21646</v>
      </c>
      <c r="P1447">
        <v>20</v>
      </c>
      <c r="Q1447">
        <v>30</v>
      </c>
      <c r="R1447" s="25">
        <f>Clean_Data[[#This Row],[Revenue_EUR]]/Clean_Data[[#This Row],[Units_Sold]]</f>
        <v>183.50060993425856</v>
      </c>
      <c r="S1447" s="19">
        <f>Clean_Data[[#This Row],[Gross_Profit_EUR]]/Clean_Data[[#This Row],[Revenue_EUR]]</f>
        <v>0.61480004554712653</v>
      </c>
      <c r="T1447" s="19">
        <f>Clean_Data[[#This Row],[Revenue_EUR]]/Clean_Data[[#This Row],[Revenue_Target_EUR]]</f>
        <v>0.9722352233162449</v>
      </c>
      <c r="U1447" s="19">
        <f>Clean_Data[[#This Row],[Revenue_EUR]]/Clean_Data[[#This Row],[Market_Revenue_EUR]]</f>
        <v>0.13548359309665922</v>
      </c>
      <c r="V1447" s="19">
        <f>Clean_Data[[#This Row],[Returns_Units]]/Clean_Data[[#This Row],[Units_Sold]]</f>
        <v>1.095690284879474E-2</v>
      </c>
      <c r="W1447" s="21">
        <f>Clean_Data[[#This Row],[Revenue_EUR]]/Clean_Data[[#This Row],[Marketing_Spend_EUR]]</f>
        <v>39.357824490269131</v>
      </c>
    </row>
    <row r="1448" spans="1:23">
      <c r="A1448" s="17">
        <v>45444</v>
      </c>
      <c r="B1448">
        <v>2024</v>
      </c>
      <c r="C1448" s="16" t="s">
        <v>97</v>
      </c>
      <c r="D1448" s="16" t="s">
        <v>84</v>
      </c>
      <c r="E1448" s="16" t="s">
        <v>85</v>
      </c>
      <c r="F1448" s="16" t="s">
        <v>82</v>
      </c>
      <c r="G1448" s="16" t="s">
        <v>80</v>
      </c>
      <c r="H1448">
        <v>137425.76</v>
      </c>
      <c r="I1448">
        <v>142931.07999999999</v>
      </c>
      <c r="J1448">
        <v>955</v>
      </c>
      <c r="K1448">
        <v>988</v>
      </c>
      <c r="L1448">
        <v>87403.04</v>
      </c>
      <c r="M1448">
        <v>7643.47</v>
      </c>
      <c r="N1448">
        <v>1236226.3799999999</v>
      </c>
      <c r="O1448">
        <v>9404</v>
      </c>
      <c r="P1448">
        <v>6</v>
      </c>
      <c r="Q1448">
        <v>16</v>
      </c>
      <c r="R1448" s="25">
        <f>Clean_Data[[#This Row],[Revenue_EUR]]/Clean_Data[[#This Row],[Units_Sold]]</f>
        <v>143.90131937172777</v>
      </c>
      <c r="S1448" s="19">
        <f>Clean_Data[[#This Row],[Gross_Profit_EUR]]/Clean_Data[[#This Row],[Revenue_EUR]]</f>
        <v>0.63600186748103116</v>
      </c>
      <c r="T1448" s="19">
        <f>Clean_Data[[#This Row],[Revenue_EUR]]/Clean_Data[[#This Row],[Revenue_Target_EUR]]</f>
        <v>0.96148269501636752</v>
      </c>
      <c r="U1448" s="19">
        <f>Clean_Data[[#This Row],[Revenue_EUR]]/Clean_Data[[#This Row],[Market_Revenue_EUR]]</f>
        <v>0.11116552940732427</v>
      </c>
      <c r="V1448" s="19">
        <f>Clean_Data[[#This Row],[Returns_Units]]/Clean_Data[[#This Row],[Units_Sold]]</f>
        <v>1.6753926701570682E-2</v>
      </c>
      <c r="W1448" s="21">
        <f>Clean_Data[[#This Row],[Revenue_EUR]]/Clean_Data[[#This Row],[Marketing_Spend_EUR]]</f>
        <v>17.979498840186462</v>
      </c>
    </row>
    <row r="1449" spans="1:23">
      <c r="A1449" s="17">
        <v>45444</v>
      </c>
      <c r="B1449">
        <v>2024</v>
      </c>
      <c r="C1449" s="16" t="s">
        <v>97</v>
      </c>
      <c r="D1449" s="16" t="s">
        <v>84</v>
      </c>
      <c r="E1449" s="16" t="s">
        <v>85</v>
      </c>
      <c r="F1449" s="16" t="s">
        <v>82</v>
      </c>
      <c r="G1449" s="16" t="s">
        <v>81</v>
      </c>
      <c r="H1449">
        <v>210846.99</v>
      </c>
      <c r="I1449">
        <v>225433.48</v>
      </c>
      <c r="J1449">
        <v>1784</v>
      </c>
      <c r="K1449">
        <v>1881</v>
      </c>
      <c r="L1449">
        <v>121310.96</v>
      </c>
      <c r="M1449">
        <v>6053.9</v>
      </c>
      <c r="N1449">
        <v>1675079.38</v>
      </c>
      <c r="O1449">
        <v>15392</v>
      </c>
      <c r="P1449">
        <v>10</v>
      </c>
      <c r="Q1449">
        <v>27</v>
      </c>
      <c r="R1449" s="25">
        <f>Clean_Data[[#This Row],[Revenue_EUR]]/Clean_Data[[#This Row],[Units_Sold]]</f>
        <v>118.18777466367712</v>
      </c>
      <c r="S1449" s="19">
        <f>Clean_Data[[#This Row],[Gross_Profit_EUR]]/Clean_Data[[#This Row],[Revenue_EUR]]</f>
        <v>0.57535068439914661</v>
      </c>
      <c r="T1449" s="19">
        <f>Clean_Data[[#This Row],[Revenue_EUR]]/Clean_Data[[#This Row],[Revenue_Target_EUR]]</f>
        <v>0.93529581320396593</v>
      </c>
      <c r="U1449" s="19">
        <f>Clean_Data[[#This Row],[Revenue_EUR]]/Clean_Data[[#This Row],[Market_Revenue_EUR]]</f>
        <v>0.12587283475485203</v>
      </c>
      <c r="V1449" s="19">
        <f>Clean_Data[[#This Row],[Returns_Units]]/Clean_Data[[#This Row],[Units_Sold]]</f>
        <v>1.5134529147982063E-2</v>
      </c>
      <c r="W1449" s="21">
        <f>Clean_Data[[#This Row],[Revenue_EUR]]/Clean_Data[[#This Row],[Marketing_Spend_EUR]]</f>
        <v>34.828290853829763</v>
      </c>
    </row>
    <row r="1450" spans="1:23">
      <c r="A1450" s="17">
        <v>45444</v>
      </c>
      <c r="B1450">
        <v>2024</v>
      </c>
      <c r="C1450" s="16" t="s">
        <v>97</v>
      </c>
      <c r="D1450" s="16" t="s">
        <v>84</v>
      </c>
      <c r="E1450" s="16" t="s">
        <v>85</v>
      </c>
      <c r="F1450" s="16" t="s">
        <v>83</v>
      </c>
      <c r="G1450" s="16" t="s">
        <v>78</v>
      </c>
      <c r="H1450">
        <v>44611.61</v>
      </c>
      <c r="I1450">
        <v>47126.62</v>
      </c>
      <c r="J1450">
        <v>603</v>
      </c>
      <c r="K1450">
        <v>628</v>
      </c>
      <c r="L1450">
        <v>21393.18</v>
      </c>
      <c r="M1450">
        <v>842.01</v>
      </c>
      <c r="N1450">
        <v>546389.91</v>
      </c>
      <c r="O1450">
        <v>7663</v>
      </c>
      <c r="P1450">
        <v>2</v>
      </c>
      <c r="Q1450">
        <v>17</v>
      </c>
      <c r="R1450" s="25">
        <f>Clean_Data[[#This Row],[Revenue_EUR]]/Clean_Data[[#This Row],[Units_Sold]]</f>
        <v>73.982769485903816</v>
      </c>
      <c r="S1450" s="19">
        <f>Clean_Data[[#This Row],[Gross_Profit_EUR]]/Clean_Data[[#This Row],[Revenue_EUR]]</f>
        <v>0.47954288132618395</v>
      </c>
      <c r="T1450" s="19">
        <f>Clean_Data[[#This Row],[Revenue_EUR]]/Clean_Data[[#This Row],[Revenue_Target_EUR]]</f>
        <v>0.946632922114932</v>
      </c>
      <c r="U1450" s="19">
        <f>Clean_Data[[#This Row],[Revenue_EUR]]/Clean_Data[[#This Row],[Market_Revenue_EUR]]</f>
        <v>8.1647938923323088E-2</v>
      </c>
      <c r="V1450" s="19">
        <f>Clean_Data[[#This Row],[Returns_Units]]/Clean_Data[[#This Row],[Units_Sold]]</f>
        <v>2.8192371475953566E-2</v>
      </c>
      <c r="W1450" s="21">
        <f>Clean_Data[[#This Row],[Revenue_EUR]]/Clean_Data[[#This Row],[Marketing_Spend_EUR]]</f>
        <v>52.982280495481049</v>
      </c>
    </row>
    <row r="1451" spans="1:23">
      <c r="A1451" s="17">
        <v>45444</v>
      </c>
      <c r="B1451">
        <v>2024</v>
      </c>
      <c r="C1451" s="16" t="s">
        <v>97</v>
      </c>
      <c r="D1451" s="16" t="s">
        <v>84</v>
      </c>
      <c r="E1451" s="16" t="s">
        <v>85</v>
      </c>
      <c r="F1451" s="16" t="s">
        <v>83</v>
      </c>
      <c r="G1451" s="16" t="s">
        <v>79</v>
      </c>
      <c r="H1451">
        <v>50125.120000000003</v>
      </c>
      <c r="I1451">
        <v>53142.48</v>
      </c>
      <c r="J1451">
        <v>273</v>
      </c>
      <c r="K1451">
        <v>287</v>
      </c>
      <c r="L1451">
        <v>28054.36</v>
      </c>
      <c r="M1451">
        <v>1218.28</v>
      </c>
      <c r="N1451">
        <v>462022.86</v>
      </c>
      <c r="O1451">
        <v>2781</v>
      </c>
      <c r="P1451">
        <v>2</v>
      </c>
      <c r="Q1451">
        <v>9</v>
      </c>
      <c r="R1451" s="25">
        <f>Clean_Data[[#This Row],[Revenue_EUR]]/Clean_Data[[#This Row],[Units_Sold]]</f>
        <v>183.60849816849819</v>
      </c>
      <c r="S1451" s="19">
        <f>Clean_Data[[#This Row],[Gross_Profit_EUR]]/Clean_Data[[#This Row],[Revenue_EUR]]</f>
        <v>0.55968664015168446</v>
      </c>
      <c r="T1451" s="19">
        <f>Clean_Data[[#This Row],[Revenue_EUR]]/Clean_Data[[#This Row],[Revenue_Target_EUR]]</f>
        <v>0.94322131748461868</v>
      </c>
      <c r="U1451" s="19">
        <f>Clean_Data[[#This Row],[Revenue_EUR]]/Clean_Data[[#This Row],[Market_Revenue_EUR]]</f>
        <v>0.10849056256653622</v>
      </c>
      <c r="V1451" s="19">
        <f>Clean_Data[[#This Row],[Returns_Units]]/Clean_Data[[#This Row],[Units_Sold]]</f>
        <v>3.2967032967032968E-2</v>
      </c>
      <c r="W1451" s="21">
        <f>Clean_Data[[#This Row],[Revenue_EUR]]/Clean_Data[[#This Row],[Marketing_Spend_EUR]]</f>
        <v>41.144170469842734</v>
      </c>
    </row>
    <row r="1452" spans="1:23">
      <c r="A1452" s="17">
        <v>45444</v>
      </c>
      <c r="B1452">
        <v>2024</v>
      </c>
      <c r="C1452" s="16" t="s">
        <v>97</v>
      </c>
      <c r="D1452" s="16" t="s">
        <v>84</v>
      </c>
      <c r="E1452" s="16" t="s">
        <v>85</v>
      </c>
      <c r="F1452" s="16" t="s">
        <v>83</v>
      </c>
      <c r="G1452" s="16" t="s">
        <v>80</v>
      </c>
      <c r="H1452">
        <v>11255.39</v>
      </c>
      <c r="I1452">
        <v>10948.59</v>
      </c>
      <c r="J1452">
        <v>78</v>
      </c>
      <c r="K1452">
        <v>76</v>
      </c>
      <c r="L1452">
        <v>6481.52</v>
      </c>
      <c r="M1452">
        <v>579.54</v>
      </c>
      <c r="N1452">
        <v>148124.18</v>
      </c>
      <c r="O1452">
        <v>1112</v>
      </c>
      <c r="P1452">
        <v>1</v>
      </c>
      <c r="Q1452">
        <v>2</v>
      </c>
      <c r="R1452" s="25">
        <f>Clean_Data[[#This Row],[Revenue_EUR]]/Clean_Data[[#This Row],[Units_Sold]]</f>
        <v>144.29987179487179</v>
      </c>
      <c r="S1452" s="19">
        <f>Clean_Data[[#This Row],[Gross_Profit_EUR]]/Clean_Data[[#This Row],[Revenue_EUR]]</f>
        <v>0.57585921056489386</v>
      </c>
      <c r="T1452" s="19">
        <f>Clean_Data[[#This Row],[Revenue_EUR]]/Clean_Data[[#This Row],[Revenue_Target_EUR]]</f>
        <v>1.0280218731361754</v>
      </c>
      <c r="U1452" s="19">
        <f>Clean_Data[[#This Row],[Revenue_EUR]]/Clean_Data[[#This Row],[Market_Revenue_EUR]]</f>
        <v>7.5986175923471774E-2</v>
      </c>
      <c r="V1452" s="19">
        <f>Clean_Data[[#This Row],[Returns_Units]]/Clean_Data[[#This Row],[Units_Sold]]</f>
        <v>2.564102564102564E-2</v>
      </c>
      <c r="W1452" s="21">
        <f>Clean_Data[[#This Row],[Revenue_EUR]]/Clean_Data[[#This Row],[Marketing_Spend_EUR]]</f>
        <v>19.421247886254616</v>
      </c>
    </row>
    <row r="1453" spans="1:23">
      <c r="A1453" s="17">
        <v>45444</v>
      </c>
      <c r="B1453">
        <v>2024</v>
      </c>
      <c r="C1453" s="16" t="s">
        <v>97</v>
      </c>
      <c r="D1453" s="16" t="s">
        <v>84</v>
      </c>
      <c r="E1453" s="16" t="s">
        <v>85</v>
      </c>
      <c r="F1453" s="16" t="s">
        <v>83</v>
      </c>
      <c r="G1453" s="16" t="s">
        <v>81</v>
      </c>
      <c r="H1453">
        <v>20025.22</v>
      </c>
      <c r="I1453">
        <v>20257.75</v>
      </c>
      <c r="J1453">
        <v>169</v>
      </c>
      <c r="K1453">
        <v>171</v>
      </c>
      <c r="L1453">
        <v>10706.8</v>
      </c>
      <c r="M1453">
        <v>598.37</v>
      </c>
      <c r="N1453">
        <v>208260.7</v>
      </c>
      <c r="O1453">
        <v>1984</v>
      </c>
      <c r="P1453">
        <v>1</v>
      </c>
      <c r="Q1453">
        <v>6</v>
      </c>
      <c r="R1453" s="25">
        <f>Clean_Data[[#This Row],[Revenue_EUR]]/Clean_Data[[#This Row],[Units_Sold]]</f>
        <v>118.49242603550296</v>
      </c>
      <c r="S1453" s="19">
        <f>Clean_Data[[#This Row],[Gross_Profit_EUR]]/Clean_Data[[#This Row],[Revenue_EUR]]</f>
        <v>0.53466578644329499</v>
      </c>
      <c r="T1453" s="19">
        <f>Clean_Data[[#This Row],[Revenue_EUR]]/Clean_Data[[#This Row],[Revenue_Target_EUR]]</f>
        <v>0.98852143006997328</v>
      </c>
      <c r="U1453" s="19">
        <f>Clean_Data[[#This Row],[Revenue_EUR]]/Clean_Data[[#This Row],[Market_Revenue_EUR]]</f>
        <v>9.6154579332538501E-2</v>
      </c>
      <c r="V1453" s="19">
        <f>Clean_Data[[#This Row],[Returns_Units]]/Clean_Data[[#This Row],[Units_Sold]]</f>
        <v>3.5502958579881658E-2</v>
      </c>
      <c r="W1453" s="21">
        <f>Clean_Data[[#This Row],[Revenue_EUR]]/Clean_Data[[#This Row],[Marketing_Spend_EUR]]</f>
        <v>33.466283403245484</v>
      </c>
    </row>
    <row r="1454" spans="1:23">
      <c r="A1454" s="17">
        <v>45444</v>
      </c>
      <c r="B1454">
        <v>2024</v>
      </c>
      <c r="C1454" s="16" t="s">
        <v>97</v>
      </c>
      <c r="D1454" s="16" t="s">
        <v>86</v>
      </c>
      <c r="E1454" s="16" t="s">
        <v>87</v>
      </c>
      <c r="F1454" s="16" t="s">
        <v>77</v>
      </c>
      <c r="G1454" s="16" t="s">
        <v>78</v>
      </c>
      <c r="H1454">
        <v>370635.42</v>
      </c>
      <c r="I1454">
        <v>390119.57</v>
      </c>
      <c r="J1454">
        <v>5008</v>
      </c>
      <c r="K1454">
        <v>5313</v>
      </c>
      <c r="L1454">
        <v>205221.45</v>
      </c>
      <c r="M1454">
        <v>6071.05</v>
      </c>
      <c r="N1454">
        <v>3576230.14</v>
      </c>
      <c r="O1454">
        <v>50707</v>
      </c>
      <c r="P1454">
        <v>13</v>
      </c>
      <c r="Q1454">
        <v>71</v>
      </c>
      <c r="R1454" s="25">
        <f>Clean_Data[[#This Row],[Revenue_EUR]]/Clean_Data[[#This Row],[Units_Sold]]</f>
        <v>74.008670127795526</v>
      </c>
      <c r="S1454" s="19">
        <f>Clean_Data[[#This Row],[Gross_Profit_EUR]]/Clean_Data[[#This Row],[Revenue_EUR]]</f>
        <v>0.55370166726105141</v>
      </c>
      <c r="T1454" s="19">
        <f>Clean_Data[[#This Row],[Revenue_EUR]]/Clean_Data[[#This Row],[Revenue_Target_EUR]]</f>
        <v>0.95005595335809478</v>
      </c>
      <c r="U1454" s="19">
        <f>Clean_Data[[#This Row],[Revenue_EUR]]/Clean_Data[[#This Row],[Market_Revenue_EUR]]</f>
        <v>0.10363858182795807</v>
      </c>
      <c r="V1454" s="19">
        <f>Clean_Data[[#This Row],[Returns_Units]]/Clean_Data[[#This Row],[Units_Sold]]</f>
        <v>1.4177316293929713E-2</v>
      </c>
      <c r="W1454" s="21">
        <f>Clean_Data[[#This Row],[Revenue_EUR]]/Clean_Data[[#This Row],[Marketing_Spend_EUR]]</f>
        <v>61.049640506996312</v>
      </c>
    </row>
    <row r="1455" spans="1:23">
      <c r="A1455" s="17">
        <v>45444</v>
      </c>
      <c r="B1455">
        <v>2024</v>
      </c>
      <c r="C1455" s="16" t="s">
        <v>97</v>
      </c>
      <c r="D1455" s="16" t="s">
        <v>86</v>
      </c>
      <c r="E1455" s="16" t="s">
        <v>87</v>
      </c>
      <c r="F1455" s="16" t="s">
        <v>77</v>
      </c>
      <c r="G1455" s="16" t="s">
        <v>79</v>
      </c>
      <c r="H1455">
        <v>391859.04</v>
      </c>
      <c r="I1455">
        <v>370121.39</v>
      </c>
      <c r="J1455">
        <v>2135</v>
      </c>
      <c r="K1455">
        <v>1982</v>
      </c>
      <c r="L1455">
        <v>255729.71</v>
      </c>
      <c r="M1455">
        <v>10082.09</v>
      </c>
      <c r="N1455">
        <v>3112322.51</v>
      </c>
      <c r="O1455">
        <v>17941</v>
      </c>
      <c r="P1455">
        <v>17</v>
      </c>
      <c r="Q1455">
        <v>25</v>
      </c>
      <c r="R1455" s="25">
        <f>Clean_Data[[#This Row],[Revenue_EUR]]/Clean_Data[[#This Row],[Units_Sold]]</f>
        <v>183.54053395784541</v>
      </c>
      <c r="S1455" s="19">
        <f>Clean_Data[[#This Row],[Gross_Profit_EUR]]/Clean_Data[[#This Row],[Revenue_EUR]]</f>
        <v>0.65260638111092195</v>
      </c>
      <c r="T1455" s="19">
        <f>Clean_Data[[#This Row],[Revenue_EUR]]/Clean_Data[[#This Row],[Revenue_Target_EUR]]</f>
        <v>1.0587311368305408</v>
      </c>
      <c r="U1455" s="19">
        <f>Clean_Data[[#This Row],[Revenue_EUR]]/Clean_Data[[#This Row],[Market_Revenue_EUR]]</f>
        <v>0.12590566650497928</v>
      </c>
      <c r="V1455" s="19">
        <f>Clean_Data[[#This Row],[Returns_Units]]/Clean_Data[[#This Row],[Units_Sold]]</f>
        <v>1.1709601873536301E-2</v>
      </c>
      <c r="W1455" s="21">
        <f>Clean_Data[[#This Row],[Revenue_EUR]]/Clean_Data[[#This Row],[Marketing_Spend_EUR]]</f>
        <v>38.866846060687813</v>
      </c>
    </row>
    <row r="1456" spans="1:23">
      <c r="A1456" s="17">
        <v>45444</v>
      </c>
      <c r="B1456">
        <v>2024</v>
      </c>
      <c r="C1456" s="16" t="s">
        <v>97</v>
      </c>
      <c r="D1456" s="16" t="s">
        <v>86</v>
      </c>
      <c r="E1456" s="16" t="s">
        <v>87</v>
      </c>
      <c r="F1456" s="16" t="s">
        <v>77</v>
      </c>
      <c r="G1456" s="16" t="s">
        <v>80</v>
      </c>
      <c r="H1456">
        <v>89851.92</v>
      </c>
      <c r="I1456">
        <v>84805.34</v>
      </c>
      <c r="J1456">
        <v>624</v>
      </c>
      <c r="K1456">
        <v>586</v>
      </c>
      <c r="L1456">
        <v>60971.41</v>
      </c>
      <c r="M1456">
        <v>4587.8599999999997</v>
      </c>
      <c r="N1456">
        <v>959053.12</v>
      </c>
      <c r="O1456">
        <v>7470</v>
      </c>
      <c r="P1456">
        <v>5</v>
      </c>
      <c r="Q1456">
        <v>13</v>
      </c>
      <c r="R1456" s="25">
        <f>Clean_Data[[#This Row],[Revenue_EUR]]/Clean_Data[[#This Row],[Units_Sold]]</f>
        <v>143.99346153846153</v>
      </c>
      <c r="S1456" s="19">
        <f>Clean_Data[[#This Row],[Gross_Profit_EUR]]/Clean_Data[[#This Row],[Revenue_EUR]]</f>
        <v>0.67857659580340635</v>
      </c>
      <c r="T1456" s="19">
        <f>Clean_Data[[#This Row],[Revenue_EUR]]/Clean_Data[[#This Row],[Revenue_Target_EUR]]</f>
        <v>1.0595078092959713</v>
      </c>
      <c r="U1456" s="19">
        <f>Clean_Data[[#This Row],[Revenue_EUR]]/Clean_Data[[#This Row],[Market_Revenue_EUR]]</f>
        <v>9.3688157752930309E-2</v>
      </c>
      <c r="V1456" s="19">
        <f>Clean_Data[[#This Row],[Returns_Units]]/Clean_Data[[#This Row],[Units_Sold]]</f>
        <v>2.0833333333333332E-2</v>
      </c>
      <c r="W1456" s="21">
        <f>Clean_Data[[#This Row],[Revenue_EUR]]/Clean_Data[[#This Row],[Marketing_Spend_EUR]]</f>
        <v>19.584712698295068</v>
      </c>
    </row>
    <row r="1457" spans="1:23">
      <c r="A1457" s="17">
        <v>45444</v>
      </c>
      <c r="B1457">
        <v>2024</v>
      </c>
      <c r="C1457" s="16" t="s">
        <v>97</v>
      </c>
      <c r="D1457" s="16" t="s">
        <v>86</v>
      </c>
      <c r="E1457" s="16" t="s">
        <v>87</v>
      </c>
      <c r="F1457" s="16" t="s">
        <v>77</v>
      </c>
      <c r="G1457" s="16" t="s">
        <v>81</v>
      </c>
      <c r="H1457">
        <v>175631.68</v>
      </c>
      <c r="I1457">
        <v>182106.76</v>
      </c>
      <c r="J1457">
        <v>1486</v>
      </c>
      <c r="K1457">
        <v>1517</v>
      </c>
      <c r="L1457">
        <v>110556.72</v>
      </c>
      <c r="M1457">
        <v>5669.7</v>
      </c>
      <c r="N1457">
        <v>1399071.81</v>
      </c>
      <c r="O1457">
        <v>12787</v>
      </c>
      <c r="P1457">
        <v>7</v>
      </c>
      <c r="Q1457">
        <v>27</v>
      </c>
      <c r="R1457" s="25">
        <f>Clean_Data[[#This Row],[Revenue_EUR]]/Clean_Data[[#This Row],[Units_Sold]]</f>
        <v>118.19090174966352</v>
      </c>
      <c r="S1457" s="19">
        <f>Clean_Data[[#This Row],[Gross_Profit_EUR]]/Clean_Data[[#This Row],[Revenue_EUR]]</f>
        <v>0.629480512855084</v>
      </c>
      <c r="T1457" s="19">
        <f>Clean_Data[[#This Row],[Revenue_EUR]]/Clean_Data[[#This Row],[Revenue_Target_EUR]]</f>
        <v>0.96444349457428147</v>
      </c>
      <c r="U1457" s="19">
        <f>Clean_Data[[#This Row],[Revenue_EUR]]/Clean_Data[[#This Row],[Market_Revenue_EUR]]</f>
        <v>0.12553442842937418</v>
      </c>
      <c r="V1457" s="19">
        <f>Clean_Data[[#This Row],[Returns_Units]]/Clean_Data[[#This Row],[Units_Sold]]</f>
        <v>1.8169582772543741E-2</v>
      </c>
      <c r="W1457" s="21">
        <f>Clean_Data[[#This Row],[Revenue_EUR]]/Clean_Data[[#This Row],[Marketing_Spend_EUR]]</f>
        <v>30.977243945887789</v>
      </c>
    </row>
    <row r="1458" spans="1:23">
      <c r="A1458" s="17">
        <v>45444</v>
      </c>
      <c r="B1458">
        <v>2024</v>
      </c>
      <c r="C1458" s="16" t="s">
        <v>97</v>
      </c>
      <c r="D1458" s="16" t="s">
        <v>86</v>
      </c>
      <c r="E1458" s="16" t="s">
        <v>87</v>
      </c>
      <c r="F1458" s="16" t="s">
        <v>82</v>
      </c>
      <c r="G1458" s="16" t="s">
        <v>78</v>
      </c>
      <c r="H1458">
        <v>368116.74</v>
      </c>
      <c r="I1458">
        <v>383395.93</v>
      </c>
      <c r="J1458">
        <v>4973</v>
      </c>
      <c r="K1458">
        <v>5176</v>
      </c>
      <c r="L1458">
        <v>191507.22</v>
      </c>
      <c r="M1458">
        <v>5993.39</v>
      </c>
      <c r="N1458">
        <v>3425744.74</v>
      </c>
      <c r="O1458">
        <v>50322</v>
      </c>
      <c r="P1458">
        <v>19</v>
      </c>
      <c r="Q1458">
        <v>55</v>
      </c>
      <c r="R1458" s="25">
        <f>Clean_Data[[#This Row],[Revenue_EUR]]/Clean_Data[[#This Row],[Units_Sold]]</f>
        <v>74.02307259199678</v>
      </c>
      <c r="S1458" s="19">
        <f>Clean_Data[[#This Row],[Gross_Profit_EUR]]/Clean_Data[[#This Row],[Revenue_EUR]]</f>
        <v>0.52023502109684006</v>
      </c>
      <c r="T1458" s="19">
        <f>Clean_Data[[#This Row],[Revenue_EUR]]/Clean_Data[[#This Row],[Revenue_Target_EUR]]</f>
        <v>0.96014775117722295</v>
      </c>
      <c r="U1458" s="19">
        <f>Clean_Data[[#This Row],[Revenue_EUR]]/Clean_Data[[#This Row],[Market_Revenue_EUR]]</f>
        <v>0.10745597466786155</v>
      </c>
      <c r="V1458" s="19">
        <f>Clean_Data[[#This Row],[Returns_Units]]/Clean_Data[[#This Row],[Units_Sold]]</f>
        <v>1.1059722501508143E-2</v>
      </c>
      <c r="W1458" s="21">
        <f>Clean_Data[[#This Row],[Revenue_EUR]]/Clean_Data[[#This Row],[Marketing_Spend_EUR]]</f>
        <v>61.420454867779334</v>
      </c>
    </row>
    <row r="1459" spans="1:23">
      <c r="A1459" s="17">
        <v>45444</v>
      </c>
      <c r="B1459">
        <v>2024</v>
      </c>
      <c r="C1459" s="16" t="s">
        <v>97</v>
      </c>
      <c r="D1459" s="16" t="s">
        <v>86</v>
      </c>
      <c r="E1459" s="16" t="s">
        <v>87</v>
      </c>
      <c r="F1459" s="16" t="s">
        <v>82</v>
      </c>
      <c r="G1459" s="16" t="s">
        <v>79</v>
      </c>
      <c r="H1459">
        <v>318321.32</v>
      </c>
      <c r="I1459">
        <v>300209.36</v>
      </c>
      <c r="J1459">
        <v>1735</v>
      </c>
      <c r="K1459">
        <v>1631</v>
      </c>
      <c r="L1459">
        <v>194132.17</v>
      </c>
      <c r="M1459">
        <v>7903.44</v>
      </c>
      <c r="N1459">
        <v>2674926.87</v>
      </c>
      <c r="O1459">
        <v>14937</v>
      </c>
      <c r="P1459">
        <v>17</v>
      </c>
      <c r="Q1459">
        <v>30</v>
      </c>
      <c r="R1459" s="25">
        <f>Clean_Data[[#This Row],[Revenue_EUR]]/Clean_Data[[#This Row],[Units_Sold]]</f>
        <v>183.47050144092219</v>
      </c>
      <c r="S1459" s="19">
        <f>Clean_Data[[#This Row],[Gross_Profit_EUR]]/Clean_Data[[#This Row],[Revenue_EUR]]</f>
        <v>0.60986229260421521</v>
      </c>
      <c r="T1459" s="19">
        <f>Clean_Data[[#This Row],[Revenue_EUR]]/Clean_Data[[#This Row],[Revenue_Target_EUR]]</f>
        <v>1.0603310969384834</v>
      </c>
      <c r="U1459" s="19">
        <f>Clean_Data[[#This Row],[Revenue_EUR]]/Clean_Data[[#This Row],[Market_Revenue_EUR]]</f>
        <v>0.11900187761020921</v>
      </c>
      <c r="V1459" s="19">
        <f>Clean_Data[[#This Row],[Returns_Units]]/Clean_Data[[#This Row],[Units_Sold]]</f>
        <v>1.7291066282420751E-2</v>
      </c>
      <c r="W1459" s="21">
        <f>Clean_Data[[#This Row],[Revenue_EUR]]/Clean_Data[[#This Row],[Marketing_Spend_EUR]]</f>
        <v>40.276299940279173</v>
      </c>
    </row>
    <row r="1460" spans="1:23">
      <c r="A1460" s="17">
        <v>45444</v>
      </c>
      <c r="B1460">
        <v>2024</v>
      </c>
      <c r="C1460" s="16" t="s">
        <v>97</v>
      </c>
      <c r="D1460" s="16" t="s">
        <v>86</v>
      </c>
      <c r="E1460" s="16" t="s">
        <v>87</v>
      </c>
      <c r="F1460" s="16" t="s">
        <v>82</v>
      </c>
      <c r="G1460" s="16" t="s">
        <v>80</v>
      </c>
      <c r="H1460">
        <v>87558.53</v>
      </c>
      <c r="I1460">
        <v>86608.34</v>
      </c>
      <c r="J1460">
        <v>608</v>
      </c>
      <c r="K1460">
        <v>606</v>
      </c>
      <c r="L1460">
        <v>56423.03</v>
      </c>
      <c r="M1460">
        <v>4529.38</v>
      </c>
      <c r="N1460">
        <v>903780.66</v>
      </c>
      <c r="O1460">
        <v>6617</v>
      </c>
      <c r="P1460">
        <v>5</v>
      </c>
      <c r="Q1460">
        <v>6</v>
      </c>
      <c r="R1460" s="25">
        <f>Clean_Data[[#This Row],[Revenue_EUR]]/Clean_Data[[#This Row],[Units_Sold]]</f>
        <v>144.01074013157896</v>
      </c>
      <c r="S1460" s="19">
        <f>Clean_Data[[#This Row],[Gross_Profit_EUR]]/Clean_Data[[#This Row],[Revenue_EUR]]</f>
        <v>0.64440357781246438</v>
      </c>
      <c r="T1460" s="19">
        <f>Clean_Data[[#This Row],[Revenue_EUR]]/Clean_Data[[#This Row],[Revenue_Target_EUR]]</f>
        <v>1.0109711143291744</v>
      </c>
      <c r="U1460" s="19">
        <f>Clean_Data[[#This Row],[Revenue_EUR]]/Clean_Data[[#This Row],[Market_Revenue_EUR]]</f>
        <v>9.6880287303337517E-2</v>
      </c>
      <c r="V1460" s="19">
        <f>Clean_Data[[#This Row],[Returns_Units]]/Clean_Data[[#This Row],[Units_Sold]]</f>
        <v>9.8684210526315784E-3</v>
      </c>
      <c r="W1460" s="21">
        <f>Clean_Data[[#This Row],[Revenue_EUR]]/Clean_Data[[#This Row],[Marketing_Spend_EUR]]</f>
        <v>19.331239595706254</v>
      </c>
    </row>
    <row r="1461" spans="1:23">
      <c r="A1461" s="17">
        <v>45444</v>
      </c>
      <c r="B1461">
        <v>2024</v>
      </c>
      <c r="C1461" s="16" t="s">
        <v>97</v>
      </c>
      <c r="D1461" s="16" t="s">
        <v>86</v>
      </c>
      <c r="E1461" s="16" t="s">
        <v>87</v>
      </c>
      <c r="F1461" s="16" t="s">
        <v>82</v>
      </c>
      <c r="G1461" s="16" t="s">
        <v>81</v>
      </c>
      <c r="H1461">
        <v>153364.15</v>
      </c>
      <c r="I1461">
        <v>156616.72</v>
      </c>
      <c r="J1461">
        <v>1297</v>
      </c>
      <c r="K1461">
        <v>1302</v>
      </c>
      <c r="L1461">
        <v>88037.22</v>
      </c>
      <c r="M1461">
        <v>4659.09</v>
      </c>
      <c r="N1461">
        <v>1276467.1200000001</v>
      </c>
      <c r="O1461">
        <v>11347</v>
      </c>
      <c r="P1461">
        <v>8</v>
      </c>
      <c r="Q1461">
        <v>25</v>
      </c>
      <c r="R1461" s="25">
        <f>Clean_Data[[#This Row],[Revenue_EUR]]/Clean_Data[[#This Row],[Units_Sold]]</f>
        <v>118.24529683885891</v>
      </c>
      <c r="S1461" s="19">
        <f>Clean_Data[[#This Row],[Gross_Profit_EUR]]/Clean_Data[[#This Row],[Revenue_EUR]]</f>
        <v>0.57404041296482922</v>
      </c>
      <c r="T1461" s="19">
        <f>Clean_Data[[#This Row],[Revenue_EUR]]/Clean_Data[[#This Row],[Revenue_Target_EUR]]</f>
        <v>0.97923229397218892</v>
      </c>
      <c r="U1461" s="19">
        <f>Clean_Data[[#This Row],[Revenue_EUR]]/Clean_Data[[#This Row],[Market_Revenue_EUR]]</f>
        <v>0.1201473564003748</v>
      </c>
      <c r="V1461" s="19">
        <f>Clean_Data[[#This Row],[Returns_Units]]/Clean_Data[[#This Row],[Units_Sold]]</f>
        <v>1.9275250578257519E-2</v>
      </c>
      <c r="W1461" s="21">
        <f>Clean_Data[[#This Row],[Revenue_EUR]]/Clean_Data[[#This Row],[Marketing_Spend_EUR]]</f>
        <v>32.917189837500452</v>
      </c>
    </row>
    <row r="1462" spans="1:23">
      <c r="A1462" s="17">
        <v>45444</v>
      </c>
      <c r="B1462">
        <v>2024</v>
      </c>
      <c r="C1462" s="16" t="s">
        <v>97</v>
      </c>
      <c r="D1462" s="16" t="s">
        <v>86</v>
      </c>
      <c r="E1462" s="16" t="s">
        <v>87</v>
      </c>
      <c r="F1462" s="16" t="s">
        <v>83</v>
      </c>
      <c r="G1462" s="16" t="s">
        <v>78</v>
      </c>
      <c r="H1462">
        <v>32716.6</v>
      </c>
      <c r="I1462">
        <v>34724.35</v>
      </c>
      <c r="J1462">
        <v>442</v>
      </c>
      <c r="K1462">
        <v>476</v>
      </c>
      <c r="L1462">
        <v>15354.96</v>
      </c>
      <c r="M1462">
        <v>573.27</v>
      </c>
      <c r="N1462">
        <v>444137.12</v>
      </c>
      <c r="O1462">
        <v>6299</v>
      </c>
      <c r="P1462">
        <v>1</v>
      </c>
      <c r="Q1462">
        <v>14</v>
      </c>
      <c r="R1462" s="25">
        <f>Clean_Data[[#This Row],[Revenue_EUR]]/Clean_Data[[#This Row],[Units_Sold]]</f>
        <v>74.019457013574652</v>
      </c>
      <c r="S1462" s="19">
        <f>Clean_Data[[#This Row],[Gross_Profit_EUR]]/Clean_Data[[#This Row],[Revenue_EUR]]</f>
        <v>0.46933238783981218</v>
      </c>
      <c r="T1462" s="19">
        <f>Clean_Data[[#This Row],[Revenue_EUR]]/Clean_Data[[#This Row],[Revenue_Target_EUR]]</f>
        <v>0.94218034318856936</v>
      </c>
      <c r="U1462" s="19">
        <f>Clean_Data[[#This Row],[Revenue_EUR]]/Clean_Data[[#This Row],[Market_Revenue_EUR]]</f>
        <v>7.3663286689480037E-2</v>
      </c>
      <c r="V1462" s="19">
        <f>Clean_Data[[#This Row],[Returns_Units]]/Clean_Data[[#This Row],[Units_Sold]]</f>
        <v>3.1674208144796379E-2</v>
      </c>
      <c r="W1462" s="21">
        <f>Clean_Data[[#This Row],[Revenue_EUR]]/Clean_Data[[#This Row],[Marketing_Spend_EUR]]</f>
        <v>57.070141469115775</v>
      </c>
    </row>
    <row r="1463" spans="1:23">
      <c r="A1463" s="17">
        <v>45444</v>
      </c>
      <c r="B1463">
        <v>2024</v>
      </c>
      <c r="C1463" s="16" t="s">
        <v>97</v>
      </c>
      <c r="D1463" s="16" t="s">
        <v>86</v>
      </c>
      <c r="E1463" s="16" t="s">
        <v>87</v>
      </c>
      <c r="F1463" s="16" t="s">
        <v>83</v>
      </c>
      <c r="G1463" s="16" t="s">
        <v>79</v>
      </c>
      <c r="H1463">
        <v>31542.97</v>
      </c>
      <c r="I1463">
        <v>30437.66</v>
      </c>
      <c r="J1463">
        <v>172</v>
      </c>
      <c r="K1463">
        <v>167</v>
      </c>
      <c r="L1463">
        <v>17560.509999999998</v>
      </c>
      <c r="M1463">
        <v>773.91</v>
      </c>
      <c r="N1463">
        <v>355340.91</v>
      </c>
      <c r="O1463">
        <v>2164</v>
      </c>
      <c r="P1463">
        <v>2</v>
      </c>
      <c r="Q1463">
        <v>5</v>
      </c>
      <c r="R1463" s="25">
        <f>Clean_Data[[#This Row],[Revenue_EUR]]/Clean_Data[[#This Row],[Units_Sold]]</f>
        <v>183.38936046511628</v>
      </c>
      <c r="S1463" s="19">
        <f>Clean_Data[[#This Row],[Gross_Profit_EUR]]/Clean_Data[[#This Row],[Revenue_EUR]]</f>
        <v>0.55671707515176905</v>
      </c>
      <c r="T1463" s="19">
        <f>Clean_Data[[#This Row],[Revenue_EUR]]/Clean_Data[[#This Row],[Revenue_Target_EUR]]</f>
        <v>1.0363138953520081</v>
      </c>
      <c r="U1463" s="19">
        <f>Clean_Data[[#This Row],[Revenue_EUR]]/Clean_Data[[#This Row],[Market_Revenue_EUR]]</f>
        <v>8.8768191650097375E-2</v>
      </c>
      <c r="V1463" s="19">
        <f>Clean_Data[[#This Row],[Returns_Units]]/Clean_Data[[#This Row],[Units_Sold]]</f>
        <v>2.9069767441860465E-2</v>
      </c>
      <c r="W1463" s="21">
        <f>Clean_Data[[#This Row],[Revenue_EUR]]/Clean_Data[[#This Row],[Marketing_Spend_EUR]]</f>
        <v>40.757930508715489</v>
      </c>
    </row>
    <row r="1464" spans="1:23">
      <c r="A1464" s="17">
        <v>45444</v>
      </c>
      <c r="B1464">
        <v>2024</v>
      </c>
      <c r="C1464" s="16" t="s">
        <v>97</v>
      </c>
      <c r="D1464" s="16" t="s">
        <v>86</v>
      </c>
      <c r="E1464" s="16" t="s">
        <v>87</v>
      </c>
      <c r="F1464" s="16" t="s">
        <v>83</v>
      </c>
      <c r="G1464" s="16" t="s">
        <v>80</v>
      </c>
      <c r="H1464">
        <v>8305.7000000000007</v>
      </c>
      <c r="I1464">
        <v>7886.52</v>
      </c>
      <c r="J1464">
        <v>58</v>
      </c>
      <c r="K1464">
        <v>55</v>
      </c>
      <c r="L1464">
        <v>4849.38</v>
      </c>
      <c r="M1464">
        <v>448.39</v>
      </c>
      <c r="N1464">
        <v>116620.96</v>
      </c>
      <c r="O1464">
        <v>833</v>
      </c>
      <c r="P1464">
        <v>0</v>
      </c>
      <c r="Q1464">
        <v>1</v>
      </c>
      <c r="R1464" s="25">
        <f>Clean_Data[[#This Row],[Revenue_EUR]]/Clean_Data[[#This Row],[Units_Sold]]</f>
        <v>143.20172413793105</v>
      </c>
      <c r="S1464" s="19">
        <f>Clean_Data[[#This Row],[Gross_Profit_EUR]]/Clean_Data[[#This Row],[Revenue_EUR]]</f>
        <v>0.58386168534861593</v>
      </c>
      <c r="T1464" s="19">
        <f>Clean_Data[[#This Row],[Revenue_EUR]]/Clean_Data[[#This Row],[Revenue_Target_EUR]]</f>
        <v>1.0531514533659967</v>
      </c>
      <c r="U1464" s="19">
        <f>Clean_Data[[#This Row],[Revenue_EUR]]/Clean_Data[[#This Row],[Market_Revenue_EUR]]</f>
        <v>7.1219616096454705E-2</v>
      </c>
      <c r="V1464" s="19">
        <f>Clean_Data[[#This Row],[Returns_Units]]/Clean_Data[[#This Row],[Units_Sold]]</f>
        <v>1.7241379310344827E-2</v>
      </c>
      <c r="W1464" s="21">
        <f>Clean_Data[[#This Row],[Revenue_EUR]]/Clean_Data[[#This Row],[Marketing_Spend_EUR]]</f>
        <v>18.523383661544639</v>
      </c>
    </row>
    <row r="1465" spans="1:23">
      <c r="A1465" s="17">
        <v>45444</v>
      </c>
      <c r="B1465">
        <v>2024</v>
      </c>
      <c r="C1465" s="16" t="s">
        <v>97</v>
      </c>
      <c r="D1465" s="16" t="s">
        <v>86</v>
      </c>
      <c r="E1465" s="16" t="s">
        <v>87</v>
      </c>
      <c r="F1465" s="16" t="s">
        <v>83</v>
      </c>
      <c r="G1465" s="16" t="s">
        <v>81</v>
      </c>
      <c r="H1465">
        <v>13408.96</v>
      </c>
      <c r="I1465">
        <v>13686.57</v>
      </c>
      <c r="J1465">
        <v>113</v>
      </c>
      <c r="K1465">
        <v>116</v>
      </c>
      <c r="L1465">
        <v>7088.26</v>
      </c>
      <c r="M1465">
        <v>416.78</v>
      </c>
      <c r="N1465">
        <v>165204.84</v>
      </c>
      <c r="O1465">
        <v>1562</v>
      </c>
      <c r="P1465">
        <v>1</v>
      </c>
      <c r="Q1465">
        <v>4</v>
      </c>
      <c r="R1465" s="25">
        <f>Clean_Data[[#This Row],[Revenue_EUR]]/Clean_Data[[#This Row],[Units_Sold]]</f>
        <v>118.66336283185839</v>
      </c>
      <c r="S1465" s="19">
        <f>Clean_Data[[#This Row],[Gross_Profit_EUR]]/Clean_Data[[#This Row],[Revenue_EUR]]</f>
        <v>0.52862116077607813</v>
      </c>
      <c r="T1465" s="19">
        <f>Clean_Data[[#This Row],[Revenue_EUR]]/Clean_Data[[#This Row],[Revenue_Target_EUR]]</f>
        <v>0.9797166127086625</v>
      </c>
      <c r="U1465" s="19">
        <f>Clean_Data[[#This Row],[Revenue_EUR]]/Clean_Data[[#This Row],[Market_Revenue_EUR]]</f>
        <v>8.1165660763934028E-2</v>
      </c>
      <c r="V1465" s="19">
        <f>Clean_Data[[#This Row],[Returns_Units]]/Clean_Data[[#This Row],[Units_Sold]]</f>
        <v>3.5398230088495575E-2</v>
      </c>
      <c r="W1465" s="21">
        <f>Clean_Data[[#This Row],[Revenue_EUR]]/Clean_Data[[#This Row],[Marketing_Spend_EUR]]</f>
        <v>32.172753011180959</v>
      </c>
    </row>
    <row r="1466" spans="1:23">
      <c r="A1466" s="17">
        <v>45444</v>
      </c>
      <c r="B1466">
        <v>2024</v>
      </c>
      <c r="C1466" s="16" t="s">
        <v>97</v>
      </c>
      <c r="D1466" s="16" t="s">
        <v>88</v>
      </c>
      <c r="E1466" s="16" t="s">
        <v>87</v>
      </c>
      <c r="F1466" s="16" t="s">
        <v>77</v>
      </c>
      <c r="G1466" s="16" t="s">
        <v>78</v>
      </c>
      <c r="H1466">
        <v>308392.11</v>
      </c>
      <c r="I1466">
        <v>299850.05</v>
      </c>
      <c r="J1466">
        <v>4167</v>
      </c>
      <c r="K1466">
        <v>4002</v>
      </c>
      <c r="L1466">
        <v>174464.91</v>
      </c>
      <c r="M1466">
        <v>5940.85</v>
      </c>
      <c r="N1466">
        <v>3043191.39</v>
      </c>
      <c r="O1466">
        <v>44708</v>
      </c>
      <c r="P1466">
        <v>16</v>
      </c>
      <c r="Q1466">
        <v>81</v>
      </c>
      <c r="R1466" s="25">
        <f>Clean_Data[[#This Row],[Revenue_EUR]]/Clean_Data[[#This Row],[Units_Sold]]</f>
        <v>74.008185745140381</v>
      </c>
      <c r="S1466" s="19">
        <f>Clean_Data[[#This Row],[Gross_Profit_EUR]]/Clean_Data[[#This Row],[Revenue_EUR]]</f>
        <v>0.56572429819945791</v>
      </c>
      <c r="T1466" s="19">
        <f>Clean_Data[[#This Row],[Revenue_EUR]]/Clean_Data[[#This Row],[Revenue_Target_EUR]]</f>
        <v>1.0284877724716071</v>
      </c>
      <c r="U1466" s="19">
        <f>Clean_Data[[#This Row],[Revenue_EUR]]/Clean_Data[[#This Row],[Market_Revenue_EUR]]</f>
        <v>0.10133838805320751</v>
      </c>
      <c r="V1466" s="19">
        <f>Clean_Data[[#This Row],[Returns_Units]]/Clean_Data[[#This Row],[Units_Sold]]</f>
        <v>1.9438444924406047E-2</v>
      </c>
      <c r="W1466" s="21">
        <f>Clean_Data[[#This Row],[Revenue_EUR]]/Clean_Data[[#This Row],[Marketing_Spend_EUR]]</f>
        <v>51.910435375409236</v>
      </c>
    </row>
    <row r="1467" spans="1:23">
      <c r="A1467" s="17">
        <v>45444</v>
      </c>
      <c r="B1467">
        <v>2024</v>
      </c>
      <c r="C1467" s="16" t="s">
        <v>97</v>
      </c>
      <c r="D1467" s="16" t="s">
        <v>88</v>
      </c>
      <c r="E1467" s="16" t="s">
        <v>87</v>
      </c>
      <c r="F1467" s="16" t="s">
        <v>77</v>
      </c>
      <c r="G1467" s="16" t="s">
        <v>79</v>
      </c>
      <c r="H1467">
        <v>321748.13</v>
      </c>
      <c r="I1467">
        <v>298529.36</v>
      </c>
      <c r="J1467">
        <v>1753</v>
      </c>
      <c r="K1467">
        <v>1622</v>
      </c>
      <c r="L1467">
        <v>213911.46</v>
      </c>
      <c r="M1467">
        <v>8114.48</v>
      </c>
      <c r="N1467">
        <v>2570515.75</v>
      </c>
      <c r="O1467">
        <v>14379</v>
      </c>
      <c r="P1467">
        <v>13</v>
      </c>
      <c r="Q1467">
        <v>28</v>
      </c>
      <c r="R1467" s="25">
        <f>Clean_Data[[#This Row],[Revenue_EUR]]/Clean_Data[[#This Row],[Units_Sold]]</f>
        <v>183.54143183114661</v>
      </c>
      <c r="S1467" s="19">
        <f>Clean_Data[[#This Row],[Gross_Profit_EUR]]/Clean_Data[[#This Row],[Revenue_EUR]]</f>
        <v>0.66484134655265903</v>
      </c>
      <c r="T1467" s="19">
        <f>Clean_Data[[#This Row],[Revenue_EUR]]/Clean_Data[[#This Row],[Revenue_Target_EUR]]</f>
        <v>1.0777771740776185</v>
      </c>
      <c r="U1467" s="19">
        <f>Clean_Data[[#This Row],[Revenue_EUR]]/Clean_Data[[#This Row],[Market_Revenue_EUR]]</f>
        <v>0.12516870592992865</v>
      </c>
      <c r="V1467" s="19">
        <f>Clean_Data[[#This Row],[Returns_Units]]/Clean_Data[[#This Row],[Units_Sold]]</f>
        <v>1.5972618368511125E-2</v>
      </c>
      <c r="W1467" s="21">
        <f>Clean_Data[[#This Row],[Revenue_EUR]]/Clean_Data[[#This Row],[Marketing_Spend_EUR]]</f>
        <v>39.651108881900015</v>
      </c>
    </row>
    <row r="1468" spans="1:23">
      <c r="A1468" s="17">
        <v>45444</v>
      </c>
      <c r="B1468">
        <v>2024</v>
      </c>
      <c r="C1468" s="16" t="s">
        <v>97</v>
      </c>
      <c r="D1468" s="16" t="s">
        <v>88</v>
      </c>
      <c r="E1468" s="16" t="s">
        <v>87</v>
      </c>
      <c r="F1468" s="16" t="s">
        <v>77</v>
      </c>
      <c r="G1468" s="16" t="s">
        <v>80</v>
      </c>
      <c r="H1468">
        <v>76103.360000000001</v>
      </c>
      <c r="I1468">
        <v>69777.320000000007</v>
      </c>
      <c r="J1468">
        <v>529</v>
      </c>
      <c r="K1468">
        <v>486</v>
      </c>
      <c r="L1468">
        <v>52688.25</v>
      </c>
      <c r="M1468">
        <v>4176.63</v>
      </c>
      <c r="N1468">
        <v>829398.01</v>
      </c>
      <c r="O1468">
        <v>6181</v>
      </c>
      <c r="P1468">
        <v>3</v>
      </c>
      <c r="Q1468">
        <v>11</v>
      </c>
      <c r="R1468" s="25">
        <f>Clean_Data[[#This Row],[Revenue_EUR]]/Clean_Data[[#This Row],[Units_Sold]]</f>
        <v>143.86268431001889</v>
      </c>
      <c r="S1468" s="19">
        <f>Clean_Data[[#This Row],[Gross_Profit_EUR]]/Clean_Data[[#This Row],[Revenue_EUR]]</f>
        <v>0.69232488552410831</v>
      </c>
      <c r="T1468" s="19">
        <f>Clean_Data[[#This Row],[Revenue_EUR]]/Clean_Data[[#This Row],[Revenue_Target_EUR]]</f>
        <v>1.090660403695642</v>
      </c>
      <c r="U1468" s="19">
        <f>Clean_Data[[#This Row],[Revenue_EUR]]/Clean_Data[[#This Row],[Market_Revenue_EUR]]</f>
        <v>9.1757345788664235E-2</v>
      </c>
      <c r="V1468" s="19">
        <f>Clean_Data[[#This Row],[Returns_Units]]/Clean_Data[[#This Row],[Units_Sold]]</f>
        <v>2.0793950850661626E-2</v>
      </c>
      <c r="W1468" s="21">
        <f>Clean_Data[[#This Row],[Revenue_EUR]]/Clean_Data[[#This Row],[Marketing_Spend_EUR]]</f>
        <v>18.22123578100047</v>
      </c>
    </row>
    <row r="1469" spans="1:23">
      <c r="A1469" s="17">
        <v>45444</v>
      </c>
      <c r="B1469">
        <v>2024</v>
      </c>
      <c r="C1469" s="16" t="s">
        <v>97</v>
      </c>
      <c r="D1469" s="16" t="s">
        <v>88</v>
      </c>
      <c r="E1469" s="16" t="s">
        <v>87</v>
      </c>
      <c r="F1469" s="16" t="s">
        <v>77</v>
      </c>
      <c r="G1469" s="16" t="s">
        <v>81</v>
      </c>
      <c r="H1469">
        <v>123336.72</v>
      </c>
      <c r="I1469">
        <v>116713.68</v>
      </c>
      <c r="J1469">
        <v>1043</v>
      </c>
      <c r="K1469">
        <v>988</v>
      </c>
      <c r="L1469">
        <v>76618.399999999994</v>
      </c>
      <c r="M1469">
        <v>3632.02</v>
      </c>
      <c r="N1469">
        <v>1184810.46</v>
      </c>
      <c r="O1469">
        <v>10402</v>
      </c>
      <c r="P1469">
        <v>6</v>
      </c>
      <c r="Q1469">
        <v>15</v>
      </c>
      <c r="R1469" s="25">
        <f>Clean_Data[[#This Row],[Revenue_EUR]]/Clean_Data[[#This Row],[Units_Sold]]</f>
        <v>118.25188878235858</v>
      </c>
      <c r="S1469" s="19">
        <f>Clean_Data[[#This Row],[Gross_Profit_EUR]]/Clean_Data[[#This Row],[Revenue_EUR]]</f>
        <v>0.62121321209125713</v>
      </c>
      <c r="T1469" s="19">
        <f>Clean_Data[[#This Row],[Revenue_EUR]]/Clean_Data[[#This Row],[Revenue_Target_EUR]]</f>
        <v>1.0567460472499883</v>
      </c>
      <c r="U1469" s="19">
        <f>Clean_Data[[#This Row],[Revenue_EUR]]/Clean_Data[[#This Row],[Market_Revenue_EUR]]</f>
        <v>0.10409827070567895</v>
      </c>
      <c r="V1469" s="19">
        <f>Clean_Data[[#This Row],[Returns_Units]]/Clean_Data[[#This Row],[Units_Sold]]</f>
        <v>1.4381591562799617E-2</v>
      </c>
      <c r="W1469" s="21">
        <f>Clean_Data[[#This Row],[Revenue_EUR]]/Clean_Data[[#This Row],[Marketing_Spend_EUR]]</f>
        <v>33.958161023342385</v>
      </c>
    </row>
    <row r="1470" spans="1:23">
      <c r="A1470" s="17">
        <v>45444</v>
      </c>
      <c r="B1470">
        <v>2024</v>
      </c>
      <c r="C1470" s="16" t="s">
        <v>97</v>
      </c>
      <c r="D1470" s="16" t="s">
        <v>88</v>
      </c>
      <c r="E1470" s="16" t="s">
        <v>87</v>
      </c>
      <c r="F1470" s="16" t="s">
        <v>82</v>
      </c>
      <c r="G1470" s="16" t="s">
        <v>78</v>
      </c>
      <c r="H1470">
        <v>277397.78999999998</v>
      </c>
      <c r="I1470">
        <v>269651.36</v>
      </c>
      <c r="J1470">
        <v>3748</v>
      </c>
      <c r="K1470">
        <v>3666</v>
      </c>
      <c r="L1470">
        <v>143124.04999999999</v>
      </c>
      <c r="M1470">
        <v>5286.35</v>
      </c>
      <c r="N1470">
        <v>3033427.77</v>
      </c>
      <c r="O1470">
        <v>42034</v>
      </c>
      <c r="P1470">
        <v>11</v>
      </c>
      <c r="Q1470">
        <v>34</v>
      </c>
      <c r="R1470" s="25">
        <f>Clean_Data[[#This Row],[Revenue_EUR]]/Clean_Data[[#This Row],[Units_Sold]]</f>
        <v>74.012217182497324</v>
      </c>
      <c r="S1470" s="19">
        <f>Clean_Data[[#This Row],[Gross_Profit_EUR]]/Clean_Data[[#This Row],[Revenue_EUR]]</f>
        <v>0.51595238015414613</v>
      </c>
      <c r="T1470" s="19">
        <f>Clean_Data[[#This Row],[Revenue_EUR]]/Clean_Data[[#This Row],[Revenue_Target_EUR]]</f>
        <v>1.028727576230285</v>
      </c>
      <c r="U1470" s="19">
        <f>Clean_Data[[#This Row],[Revenue_EUR]]/Clean_Data[[#This Row],[Market_Revenue_EUR]]</f>
        <v>9.1446973863498315E-2</v>
      </c>
      <c r="V1470" s="19">
        <f>Clean_Data[[#This Row],[Returns_Units]]/Clean_Data[[#This Row],[Units_Sold]]</f>
        <v>9.0715048025613657E-3</v>
      </c>
      <c r="W1470" s="21">
        <f>Clean_Data[[#This Row],[Revenue_EUR]]/Clean_Data[[#This Row],[Marketing_Spend_EUR]]</f>
        <v>52.474351868491482</v>
      </c>
    </row>
    <row r="1471" spans="1:23">
      <c r="A1471" s="17">
        <v>45444</v>
      </c>
      <c r="B1471">
        <v>2024</v>
      </c>
      <c r="C1471" s="16" t="s">
        <v>97</v>
      </c>
      <c r="D1471" s="16" t="s">
        <v>88</v>
      </c>
      <c r="E1471" s="16" t="s">
        <v>87</v>
      </c>
      <c r="F1471" s="16" t="s">
        <v>82</v>
      </c>
      <c r="G1471" s="16" t="s">
        <v>79</v>
      </c>
      <c r="H1471">
        <v>263872.99</v>
      </c>
      <c r="I1471">
        <v>242728.38</v>
      </c>
      <c r="J1471">
        <v>1438</v>
      </c>
      <c r="K1471">
        <v>1314</v>
      </c>
      <c r="L1471">
        <v>162826.12</v>
      </c>
      <c r="M1471">
        <v>6652.19</v>
      </c>
      <c r="N1471">
        <v>2341048.7000000002</v>
      </c>
      <c r="O1471">
        <v>14301</v>
      </c>
      <c r="P1471">
        <v>10</v>
      </c>
      <c r="Q1471">
        <v>12</v>
      </c>
      <c r="R1471" s="25">
        <f>Clean_Data[[#This Row],[Revenue_EUR]]/Clean_Data[[#This Row],[Units_Sold]]</f>
        <v>183.49999304589707</v>
      </c>
      <c r="S1471" s="19">
        <f>Clean_Data[[#This Row],[Gross_Profit_EUR]]/Clean_Data[[#This Row],[Revenue_EUR]]</f>
        <v>0.61706247388184743</v>
      </c>
      <c r="T1471" s="19">
        <f>Clean_Data[[#This Row],[Revenue_EUR]]/Clean_Data[[#This Row],[Revenue_Target_EUR]]</f>
        <v>1.0871122280797985</v>
      </c>
      <c r="U1471" s="19">
        <f>Clean_Data[[#This Row],[Revenue_EUR]]/Clean_Data[[#This Row],[Market_Revenue_EUR]]</f>
        <v>0.11271572009586985</v>
      </c>
      <c r="V1471" s="19">
        <f>Clean_Data[[#This Row],[Returns_Units]]/Clean_Data[[#This Row],[Units_Sold]]</f>
        <v>8.3449235048678721E-3</v>
      </c>
      <c r="W1471" s="21">
        <f>Clean_Data[[#This Row],[Revenue_EUR]]/Clean_Data[[#This Row],[Marketing_Spend_EUR]]</f>
        <v>39.667085576329001</v>
      </c>
    </row>
    <row r="1472" spans="1:23">
      <c r="A1472" s="17">
        <v>45444</v>
      </c>
      <c r="B1472">
        <v>2024</v>
      </c>
      <c r="C1472" s="16" t="s">
        <v>97</v>
      </c>
      <c r="D1472" s="16" t="s">
        <v>88</v>
      </c>
      <c r="E1472" s="16" t="s">
        <v>87</v>
      </c>
      <c r="F1472" s="16" t="s">
        <v>82</v>
      </c>
      <c r="G1472" s="16" t="s">
        <v>80</v>
      </c>
      <c r="H1472">
        <v>66853.33</v>
      </c>
      <c r="I1472">
        <v>61267.72</v>
      </c>
      <c r="J1472">
        <v>465</v>
      </c>
      <c r="K1472">
        <v>425</v>
      </c>
      <c r="L1472">
        <v>42249.11</v>
      </c>
      <c r="M1472">
        <v>3495.61</v>
      </c>
      <c r="N1472">
        <v>756837.71</v>
      </c>
      <c r="O1472">
        <v>5537</v>
      </c>
      <c r="P1472">
        <v>3</v>
      </c>
      <c r="Q1472">
        <v>6</v>
      </c>
      <c r="R1472" s="25">
        <f>Clean_Data[[#This Row],[Revenue_EUR]]/Clean_Data[[#This Row],[Units_Sold]]</f>
        <v>143.77060215053763</v>
      </c>
      <c r="S1472" s="19">
        <f>Clean_Data[[#This Row],[Gross_Profit_EUR]]/Clean_Data[[#This Row],[Revenue_EUR]]</f>
        <v>0.63196717351252363</v>
      </c>
      <c r="T1472" s="19">
        <f>Clean_Data[[#This Row],[Revenue_EUR]]/Clean_Data[[#This Row],[Revenue_Target_EUR]]</f>
        <v>1.0911672574073263</v>
      </c>
      <c r="U1472" s="19">
        <f>Clean_Data[[#This Row],[Revenue_EUR]]/Clean_Data[[#This Row],[Market_Revenue_EUR]]</f>
        <v>8.8332451087829653E-2</v>
      </c>
      <c r="V1472" s="19">
        <f>Clean_Data[[#This Row],[Returns_Units]]/Clean_Data[[#This Row],[Units_Sold]]</f>
        <v>1.2903225806451613E-2</v>
      </c>
      <c r="W1472" s="21">
        <f>Clean_Data[[#This Row],[Revenue_EUR]]/Clean_Data[[#This Row],[Marketing_Spend_EUR]]</f>
        <v>19.124939567056966</v>
      </c>
    </row>
    <row r="1473" spans="1:23">
      <c r="A1473" s="17">
        <v>45444</v>
      </c>
      <c r="B1473">
        <v>2024</v>
      </c>
      <c r="C1473" s="16" t="s">
        <v>97</v>
      </c>
      <c r="D1473" s="16" t="s">
        <v>88</v>
      </c>
      <c r="E1473" s="16" t="s">
        <v>87</v>
      </c>
      <c r="F1473" s="16" t="s">
        <v>82</v>
      </c>
      <c r="G1473" s="16" t="s">
        <v>81</v>
      </c>
      <c r="H1473">
        <v>109774.41</v>
      </c>
      <c r="I1473">
        <v>106895.62</v>
      </c>
      <c r="J1473">
        <v>929</v>
      </c>
      <c r="K1473">
        <v>922</v>
      </c>
      <c r="L1473">
        <v>63329.9</v>
      </c>
      <c r="M1473">
        <v>3246.15</v>
      </c>
      <c r="N1473">
        <v>1084535.07</v>
      </c>
      <c r="O1473">
        <v>9874</v>
      </c>
      <c r="P1473">
        <v>5</v>
      </c>
      <c r="Q1473">
        <v>8</v>
      </c>
      <c r="R1473" s="25">
        <f>Clean_Data[[#This Row],[Revenue_EUR]]/Clean_Data[[#This Row],[Units_Sold]]</f>
        <v>118.16405812701831</v>
      </c>
      <c r="S1473" s="19">
        <f>Clean_Data[[#This Row],[Gross_Profit_EUR]]/Clean_Data[[#This Row],[Revenue_EUR]]</f>
        <v>0.57690950012849074</v>
      </c>
      <c r="T1473" s="19">
        <f>Clean_Data[[#This Row],[Revenue_EUR]]/Clean_Data[[#This Row],[Revenue_Target_EUR]]</f>
        <v>1.0269308508618034</v>
      </c>
      <c r="U1473" s="19">
        <f>Clean_Data[[#This Row],[Revenue_EUR]]/Clean_Data[[#This Row],[Market_Revenue_EUR]]</f>
        <v>0.10121794401724603</v>
      </c>
      <c r="V1473" s="19">
        <f>Clean_Data[[#This Row],[Returns_Units]]/Clean_Data[[#This Row],[Units_Sold]]</f>
        <v>8.6114101184068884E-3</v>
      </c>
      <c r="W1473" s="21">
        <f>Clean_Data[[#This Row],[Revenue_EUR]]/Clean_Data[[#This Row],[Marketing_Spend_EUR]]</f>
        <v>33.816801441707867</v>
      </c>
    </row>
    <row r="1474" spans="1:23">
      <c r="A1474" s="17">
        <v>45444</v>
      </c>
      <c r="B1474">
        <v>2024</v>
      </c>
      <c r="C1474" s="16" t="s">
        <v>97</v>
      </c>
      <c r="D1474" s="16" t="s">
        <v>88</v>
      </c>
      <c r="E1474" s="16" t="s">
        <v>87</v>
      </c>
      <c r="F1474" s="16" t="s">
        <v>83</v>
      </c>
      <c r="G1474" s="16" t="s">
        <v>78</v>
      </c>
      <c r="H1474">
        <v>23426.720000000001</v>
      </c>
      <c r="I1474">
        <v>22353.439999999999</v>
      </c>
      <c r="J1474">
        <v>317</v>
      </c>
      <c r="K1474">
        <v>297</v>
      </c>
      <c r="L1474">
        <v>10975.76</v>
      </c>
      <c r="M1474">
        <v>438.6</v>
      </c>
      <c r="N1474">
        <v>350072.89</v>
      </c>
      <c r="O1474">
        <v>4985</v>
      </c>
      <c r="P1474">
        <v>1</v>
      </c>
      <c r="Q1474">
        <v>5</v>
      </c>
      <c r="R1474" s="25">
        <f>Clean_Data[[#This Row],[Revenue_EUR]]/Clean_Data[[#This Row],[Units_Sold]]</f>
        <v>73.901324921135654</v>
      </c>
      <c r="S1474" s="19">
        <f>Clean_Data[[#This Row],[Gross_Profit_EUR]]/Clean_Data[[#This Row],[Revenue_EUR]]</f>
        <v>0.46851458505501409</v>
      </c>
      <c r="T1474" s="19">
        <f>Clean_Data[[#This Row],[Revenue_EUR]]/Clean_Data[[#This Row],[Revenue_Target_EUR]]</f>
        <v>1.0480140864224925</v>
      </c>
      <c r="U1474" s="19">
        <f>Clean_Data[[#This Row],[Revenue_EUR]]/Clean_Data[[#This Row],[Market_Revenue_EUR]]</f>
        <v>6.6919549240159665E-2</v>
      </c>
      <c r="V1474" s="19">
        <f>Clean_Data[[#This Row],[Returns_Units]]/Clean_Data[[#This Row],[Units_Sold]]</f>
        <v>1.5772870662460567E-2</v>
      </c>
      <c r="W1474" s="21">
        <f>Clean_Data[[#This Row],[Revenue_EUR]]/Clean_Data[[#This Row],[Marketing_Spend_EUR]]</f>
        <v>53.412494300045601</v>
      </c>
    </row>
    <row r="1475" spans="1:23">
      <c r="A1475" s="17">
        <v>45444</v>
      </c>
      <c r="B1475">
        <v>2024</v>
      </c>
      <c r="C1475" s="16" t="s">
        <v>97</v>
      </c>
      <c r="D1475" s="16" t="s">
        <v>88</v>
      </c>
      <c r="E1475" s="16" t="s">
        <v>87</v>
      </c>
      <c r="F1475" s="16" t="s">
        <v>83</v>
      </c>
      <c r="G1475" s="16" t="s">
        <v>79</v>
      </c>
      <c r="H1475">
        <v>24064.11</v>
      </c>
      <c r="I1475">
        <v>22262.92</v>
      </c>
      <c r="J1475">
        <v>131</v>
      </c>
      <c r="K1475">
        <v>120</v>
      </c>
      <c r="L1475">
        <v>13529.8</v>
      </c>
      <c r="M1475">
        <v>600.44000000000005</v>
      </c>
      <c r="N1475">
        <v>298514.17</v>
      </c>
      <c r="O1475">
        <v>1754</v>
      </c>
      <c r="P1475">
        <v>1</v>
      </c>
      <c r="Q1475">
        <v>4</v>
      </c>
      <c r="R1475" s="25">
        <f>Clean_Data[[#This Row],[Revenue_EUR]]/Clean_Data[[#This Row],[Units_Sold]]</f>
        <v>183.6954961832061</v>
      </c>
      <c r="S1475" s="19">
        <f>Clean_Data[[#This Row],[Gross_Profit_EUR]]/Clean_Data[[#This Row],[Revenue_EUR]]</f>
        <v>0.56223978364460592</v>
      </c>
      <c r="T1475" s="19">
        <f>Clean_Data[[#This Row],[Revenue_EUR]]/Clean_Data[[#This Row],[Revenue_Target_EUR]]</f>
        <v>1.0809053798872745</v>
      </c>
      <c r="U1475" s="19">
        <f>Clean_Data[[#This Row],[Revenue_EUR]]/Clean_Data[[#This Row],[Market_Revenue_EUR]]</f>
        <v>8.0612957167158938E-2</v>
      </c>
      <c r="V1475" s="19">
        <f>Clean_Data[[#This Row],[Returns_Units]]/Clean_Data[[#This Row],[Units_Sold]]</f>
        <v>3.0534351145038167E-2</v>
      </c>
      <c r="W1475" s="21">
        <f>Clean_Data[[#This Row],[Revenue_EUR]]/Clean_Data[[#This Row],[Marketing_Spend_EUR]]</f>
        <v>40.077459862767299</v>
      </c>
    </row>
    <row r="1476" spans="1:23">
      <c r="A1476" s="17">
        <v>45444</v>
      </c>
      <c r="B1476">
        <v>2024</v>
      </c>
      <c r="C1476" s="16" t="s">
        <v>97</v>
      </c>
      <c r="D1476" s="16" t="s">
        <v>88</v>
      </c>
      <c r="E1476" s="16" t="s">
        <v>87</v>
      </c>
      <c r="F1476" s="16" t="s">
        <v>83</v>
      </c>
      <c r="G1476" s="16" t="s">
        <v>80</v>
      </c>
      <c r="H1476">
        <v>5635.26</v>
      </c>
      <c r="I1476">
        <v>5033.83</v>
      </c>
      <c r="J1476">
        <v>39</v>
      </c>
      <c r="K1476">
        <v>35</v>
      </c>
      <c r="L1476">
        <v>3294.98</v>
      </c>
      <c r="M1476">
        <v>323.3</v>
      </c>
      <c r="N1476">
        <v>96363.44</v>
      </c>
      <c r="O1476">
        <v>684</v>
      </c>
      <c r="P1476">
        <v>0</v>
      </c>
      <c r="Q1476">
        <v>1</v>
      </c>
      <c r="R1476" s="25">
        <f>Clean_Data[[#This Row],[Revenue_EUR]]/Clean_Data[[#This Row],[Units_Sold]]</f>
        <v>144.49384615384616</v>
      </c>
      <c r="S1476" s="19">
        <f>Clean_Data[[#This Row],[Gross_Profit_EUR]]/Clean_Data[[#This Row],[Revenue_EUR]]</f>
        <v>0.58470771534942489</v>
      </c>
      <c r="T1476" s="19">
        <f>Clean_Data[[#This Row],[Revenue_EUR]]/Clean_Data[[#This Row],[Revenue_Target_EUR]]</f>
        <v>1.1194776144605598</v>
      </c>
      <c r="U1476" s="19">
        <f>Clean_Data[[#This Row],[Revenue_EUR]]/Clean_Data[[#This Row],[Market_Revenue_EUR]]</f>
        <v>5.84792323727754E-2</v>
      </c>
      <c r="V1476" s="19">
        <f>Clean_Data[[#This Row],[Returns_Units]]/Clean_Data[[#This Row],[Units_Sold]]</f>
        <v>2.564102564102564E-2</v>
      </c>
      <c r="W1476" s="21">
        <f>Clean_Data[[#This Row],[Revenue_EUR]]/Clean_Data[[#This Row],[Marketing_Spend_EUR]]</f>
        <v>17.430436127435819</v>
      </c>
    </row>
    <row r="1477" spans="1:23">
      <c r="A1477" s="17">
        <v>45444</v>
      </c>
      <c r="B1477">
        <v>2024</v>
      </c>
      <c r="C1477" s="16" t="s">
        <v>97</v>
      </c>
      <c r="D1477" s="16" t="s">
        <v>88</v>
      </c>
      <c r="E1477" s="16" t="s">
        <v>87</v>
      </c>
      <c r="F1477" s="16" t="s">
        <v>83</v>
      </c>
      <c r="G1477" s="16" t="s">
        <v>81</v>
      </c>
      <c r="H1477">
        <v>9474.15</v>
      </c>
      <c r="I1477">
        <v>9090.81</v>
      </c>
      <c r="J1477">
        <v>80</v>
      </c>
      <c r="K1477">
        <v>77</v>
      </c>
      <c r="L1477">
        <v>5043.95</v>
      </c>
      <c r="M1477">
        <v>304.38</v>
      </c>
      <c r="N1477">
        <v>131246.24</v>
      </c>
      <c r="O1477">
        <v>1149</v>
      </c>
      <c r="P1477">
        <v>0</v>
      </c>
      <c r="Q1477">
        <v>1</v>
      </c>
      <c r="R1477" s="25">
        <f>Clean_Data[[#This Row],[Revenue_EUR]]/Clean_Data[[#This Row],[Units_Sold]]</f>
        <v>118.426875</v>
      </c>
      <c r="S1477" s="19">
        <f>Clean_Data[[#This Row],[Gross_Profit_EUR]]/Clean_Data[[#This Row],[Revenue_EUR]]</f>
        <v>0.53239076856499001</v>
      </c>
      <c r="T1477" s="19">
        <f>Clean_Data[[#This Row],[Revenue_EUR]]/Clean_Data[[#This Row],[Revenue_Target_EUR]]</f>
        <v>1.04216785962967</v>
      </c>
      <c r="U1477" s="19">
        <f>Clean_Data[[#This Row],[Revenue_EUR]]/Clean_Data[[#This Row],[Market_Revenue_EUR]]</f>
        <v>7.2186067958975433E-2</v>
      </c>
      <c r="V1477" s="19">
        <f>Clean_Data[[#This Row],[Returns_Units]]/Clean_Data[[#This Row],[Units_Sold]]</f>
        <v>1.2500000000000001E-2</v>
      </c>
      <c r="W1477" s="21">
        <f>Clean_Data[[#This Row],[Revenue_EUR]]/Clean_Data[[#This Row],[Marketing_Spend_EUR]]</f>
        <v>31.126059530849595</v>
      </c>
    </row>
    <row r="1478" spans="1:23">
      <c r="A1478" s="17">
        <v>45444</v>
      </c>
      <c r="B1478">
        <v>2024</v>
      </c>
      <c r="C1478" s="16" t="s">
        <v>97</v>
      </c>
      <c r="D1478" s="16" t="s">
        <v>89</v>
      </c>
      <c r="E1478" s="16" t="s">
        <v>85</v>
      </c>
      <c r="F1478" s="16" t="s">
        <v>77</v>
      </c>
      <c r="G1478" s="16" t="s">
        <v>78</v>
      </c>
      <c r="H1478">
        <v>266024.11</v>
      </c>
      <c r="I1478">
        <v>277038.26</v>
      </c>
      <c r="J1478">
        <v>3594</v>
      </c>
      <c r="K1478">
        <v>3757</v>
      </c>
      <c r="L1478">
        <v>149150.07999999999</v>
      </c>
      <c r="M1478">
        <v>4790.42</v>
      </c>
      <c r="N1478">
        <v>1783499.46</v>
      </c>
      <c r="O1478">
        <v>25489</v>
      </c>
      <c r="P1478">
        <v>12</v>
      </c>
      <c r="Q1478">
        <v>75</v>
      </c>
      <c r="R1478" s="25">
        <f>Clean_Data[[#This Row],[Revenue_EUR]]/Clean_Data[[#This Row],[Units_Sold]]</f>
        <v>74.018951029493593</v>
      </c>
      <c r="S1478" s="19">
        <f>Clean_Data[[#This Row],[Gross_Profit_EUR]]/Clean_Data[[#This Row],[Revenue_EUR]]</f>
        <v>0.56066376840805898</v>
      </c>
      <c r="T1478" s="19">
        <f>Clean_Data[[#This Row],[Revenue_EUR]]/Clean_Data[[#This Row],[Revenue_Target_EUR]]</f>
        <v>0.96024321694772408</v>
      </c>
      <c r="U1478" s="19">
        <f>Clean_Data[[#This Row],[Revenue_EUR]]/Clean_Data[[#This Row],[Market_Revenue_EUR]]</f>
        <v>0.14915850324956084</v>
      </c>
      <c r="V1478" s="19">
        <f>Clean_Data[[#This Row],[Returns_Units]]/Clean_Data[[#This Row],[Units_Sold]]</f>
        <v>2.0868113522537562E-2</v>
      </c>
      <c r="W1478" s="21">
        <f>Clean_Data[[#This Row],[Revenue_EUR]]/Clean_Data[[#This Row],[Marketing_Spend_EUR]]</f>
        <v>55.532523244308429</v>
      </c>
    </row>
    <row r="1479" spans="1:23">
      <c r="A1479" s="17">
        <v>45444</v>
      </c>
      <c r="B1479">
        <v>2024</v>
      </c>
      <c r="C1479" s="16" t="s">
        <v>97</v>
      </c>
      <c r="D1479" s="16" t="s">
        <v>89</v>
      </c>
      <c r="E1479" s="16" t="s">
        <v>85</v>
      </c>
      <c r="F1479" s="16" t="s">
        <v>77</v>
      </c>
      <c r="G1479" s="16" t="s">
        <v>79</v>
      </c>
      <c r="H1479">
        <v>234887.46</v>
      </c>
      <c r="I1479">
        <v>235017.06</v>
      </c>
      <c r="J1479">
        <v>1280</v>
      </c>
      <c r="K1479">
        <v>1275</v>
      </c>
      <c r="L1479">
        <v>154813.42000000001</v>
      </c>
      <c r="M1479">
        <v>5861.73</v>
      </c>
      <c r="N1479">
        <v>1366828.58</v>
      </c>
      <c r="O1479">
        <v>8157</v>
      </c>
      <c r="P1479">
        <v>9</v>
      </c>
      <c r="Q1479">
        <v>15</v>
      </c>
      <c r="R1479" s="25">
        <f>Clean_Data[[#This Row],[Revenue_EUR]]/Clean_Data[[#This Row],[Units_Sold]]</f>
        <v>183.50582812499999</v>
      </c>
      <c r="S1479" s="19">
        <f>Clean_Data[[#This Row],[Gross_Profit_EUR]]/Clean_Data[[#This Row],[Revenue_EUR]]</f>
        <v>0.65909614757637558</v>
      </c>
      <c r="T1479" s="19">
        <f>Clean_Data[[#This Row],[Revenue_EUR]]/Clean_Data[[#This Row],[Revenue_Target_EUR]]</f>
        <v>0.99944855067117255</v>
      </c>
      <c r="U1479" s="19">
        <f>Clean_Data[[#This Row],[Revenue_EUR]]/Clean_Data[[#This Row],[Market_Revenue_EUR]]</f>
        <v>0.17184851373242427</v>
      </c>
      <c r="V1479" s="19">
        <f>Clean_Data[[#This Row],[Returns_Units]]/Clean_Data[[#This Row],[Units_Sold]]</f>
        <v>1.171875E-2</v>
      </c>
      <c r="W1479" s="21">
        <f>Clean_Data[[#This Row],[Revenue_EUR]]/Clean_Data[[#This Row],[Marketing_Spend_EUR]]</f>
        <v>40.071354361255125</v>
      </c>
    </row>
    <row r="1480" spans="1:23">
      <c r="A1480" s="17">
        <v>45444</v>
      </c>
      <c r="B1480">
        <v>2024</v>
      </c>
      <c r="C1480" s="16" t="s">
        <v>97</v>
      </c>
      <c r="D1480" s="16" t="s">
        <v>89</v>
      </c>
      <c r="E1480" s="16" t="s">
        <v>85</v>
      </c>
      <c r="F1480" s="16" t="s">
        <v>77</v>
      </c>
      <c r="G1480" s="16" t="s">
        <v>80</v>
      </c>
      <c r="H1480">
        <v>54561.4</v>
      </c>
      <c r="I1480">
        <v>50007.59</v>
      </c>
      <c r="J1480">
        <v>379</v>
      </c>
      <c r="K1480">
        <v>346</v>
      </c>
      <c r="L1480">
        <v>37830</v>
      </c>
      <c r="M1480">
        <v>2820.3</v>
      </c>
      <c r="N1480">
        <v>446163.04</v>
      </c>
      <c r="O1480">
        <v>3194</v>
      </c>
      <c r="P1480">
        <v>3</v>
      </c>
      <c r="Q1480">
        <v>7</v>
      </c>
      <c r="R1480" s="25">
        <f>Clean_Data[[#This Row],[Revenue_EUR]]/Clean_Data[[#This Row],[Units_Sold]]</f>
        <v>143.96147757255937</v>
      </c>
      <c r="S1480" s="19">
        <f>Clean_Data[[#This Row],[Gross_Profit_EUR]]/Clean_Data[[#This Row],[Revenue_EUR]]</f>
        <v>0.69334731146928041</v>
      </c>
      <c r="T1480" s="19">
        <f>Clean_Data[[#This Row],[Revenue_EUR]]/Clean_Data[[#This Row],[Revenue_Target_EUR]]</f>
        <v>1.0910623767312122</v>
      </c>
      <c r="U1480" s="19">
        <f>Clean_Data[[#This Row],[Revenue_EUR]]/Clean_Data[[#This Row],[Market_Revenue_EUR]]</f>
        <v>0.12229027308044163</v>
      </c>
      <c r="V1480" s="19">
        <f>Clean_Data[[#This Row],[Returns_Units]]/Clean_Data[[#This Row],[Units_Sold]]</f>
        <v>1.8469656992084433E-2</v>
      </c>
      <c r="W1480" s="21">
        <f>Clean_Data[[#This Row],[Revenue_EUR]]/Clean_Data[[#This Row],[Marketing_Spend_EUR]]</f>
        <v>19.345956103960571</v>
      </c>
    </row>
    <row r="1481" spans="1:23">
      <c r="A1481" s="17">
        <v>45444</v>
      </c>
      <c r="B1481">
        <v>2024</v>
      </c>
      <c r="C1481" s="16" t="s">
        <v>97</v>
      </c>
      <c r="D1481" s="16" t="s">
        <v>89</v>
      </c>
      <c r="E1481" s="16" t="s">
        <v>85</v>
      </c>
      <c r="F1481" s="16" t="s">
        <v>77</v>
      </c>
      <c r="G1481" s="16" t="s">
        <v>81</v>
      </c>
      <c r="H1481">
        <v>96675.24</v>
      </c>
      <c r="I1481">
        <v>98173.32</v>
      </c>
      <c r="J1481">
        <v>818</v>
      </c>
      <c r="K1481">
        <v>823</v>
      </c>
      <c r="L1481">
        <v>59751.07</v>
      </c>
      <c r="M1481">
        <v>2807.49</v>
      </c>
      <c r="N1481">
        <v>668059.06000000006</v>
      </c>
      <c r="O1481">
        <v>5948</v>
      </c>
      <c r="P1481">
        <v>4</v>
      </c>
      <c r="Q1481">
        <v>12</v>
      </c>
      <c r="R1481" s="25">
        <f>Clean_Data[[#This Row],[Revenue_EUR]]/Clean_Data[[#This Row],[Units_Sold]]</f>
        <v>118.18488997555013</v>
      </c>
      <c r="S1481" s="19">
        <f>Clean_Data[[#This Row],[Gross_Profit_EUR]]/Clean_Data[[#This Row],[Revenue_EUR]]</f>
        <v>0.61805970173955604</v>
      </c>
      <c r="T1481" s="19">
        <f>Clean_Data[[#This Row],[Revenue_EUR]]/Clean_Data[[#This Row],[Revenue_Target_EUR]]</f>
        <v>0.98474045697955415</v>
      </c>
      <c r="U1481" s="19">
        <f>Clean_Data[[#This Row],[Revenue_EUR]]/Clean_Data[[#This Row],[Market_Revenue_EUR]]</f>
        <v>0.14471061884857905</v>
      </c>
      <c r="V1481" s="19">
        <f>Clean_Data[[#This Row],[Returns_Units]]/Clean_Data[[#This Row],[Units_Sold]]</f>
        <v>1.4669926650366748E-2</v>
      </c>
      <c r="W1481" s="21">
        <f>Clean_Data[[#This Row],[Revenue_EUR]]/Clean_Data[[#This Row],[Marketing_Spend_EUR]]</f>
        <v>34.434758449718437</v>
      </c>
    </row>
    <row r="1482" spans="1:23">
      <c r="A1482" s="17">
        <v>45444</v>
      </c>
      <c r="B1482">
        <v>2024</v>
      </c>
      <c r="C1482" s="16" t="s">
        <v>97</v>
      </c>
      <c r="D1482" s="16" t="s">
        <v>89</v>
      </c>
      <c r="E1482" s="16" t="s">
        <v>85</v>
      </c>
      <c r="F1482" s="16" t="s">
        <v>82</v>
      </c>
      <c r="G1482" s="16" t="s">
        <v>78</v>
      </c>
      <c r="H1482">
        <v>208445.76</v>
      </c>
      <c r="I1482">
        <v>206487.45</v>
      </c>
      <c r="J1482">
        <v>2816</v>
      </c>
      <c r="K1482">
        <v>2797</v>
      </c>
      <c r="L1482">
        <v>108002.1</v>
      </c>
      <c r="M1482">
        <v>3932.39</v>
      </c>
      <c r="N1482">
        <v>1621579.28</v>
      </c>
      <c r="O1482">
        <v>23064</v>
      </c>
      <c r="P1482">
        <v>9</v>
      </c>
      <c r="Q1482">
        <v>37</v>
      </c>
      <c r="R1482" s="25">
        <f>Clean_Data[[#This Row],[Revenue_EUR]]/Clean_Data[[#This Row],[Units_Sold]]</f>
        <v>74.021931818181827</v>
      </c>
      <c r="S1482" s="19">
        <f>Clean_Data[[#This Row],[Gross_Profit_EUR]]/Clean_Data[[#This Row],[Revenue_EUR]]</f>
        <v>0.5181304719270855</v>
      </c>
      <c r="T1482" s="19">
        <f>Clean_Data[[#This Row],[Revenue_EUR]]/Clean_Data[[#This Row],[Revenue_Target_EUR]]</f>
        <v>1.0094839177877397</v>
      </c>
      <c r="U1482" s="19">
        <f>Clean_Data[[#This Row],[Revenue_EUR]]/Clean_Data[[#This Row],[Market_Revenue_EUR]]</f>
        <v>0.12854490839325475</v>
      </c>
      <c r="V1482" s="19">
        <f>Clean_Data[[#This Row],[Returns_Units]]/Clean_Data[[#This Row],[Units_Sold]]</f>
        <v>1.3139204545454546E-2</v>
      </c>
      <c r="W1482" s="21">
        <f>Clean_Data[[#This Row],[Revenue_EUR]]/Clean_Data[[#This Row],[Marketing_Spend_EUR]]</f>
        <v>53.007397536866897</v>
      </c>
    </row>
    <row r="1483" spans="1:23">
      <c r="A1483" s="17">
        <v>45444</v>
      </c>
      <c r="B1483">
        <v>2024</v>
      </c>
      <c r="C1483" s="16" t="s">
        <v>97</v>
      </c>
      <c r="D1483" s="16" t="s">
        <v>89</v>
      </c>
      <c r="E1483" s="16" t="s">
        <v>85</v>
      </c>
      <c r="F1483" s="16" t="s">
        <v>82</v>
      </c>
      <c r="G1483" s="16" t="s">
        <v>79</v>
      </c>
      <c r="H1483">
        <v>199418.19</v>
      </c>
      <c r="I1483">
        <v>194058.68</v>
      </c>
      <c r="J1483">
        <v>1087</v>
      </c>
      <c r="K1483">
        <v>1062</v>
      </c>
      <c r="L1483">
        <v>122573.02</v>
      </c>
      <c r="M1483">
        <v>5119.8900000000003</v>
      </c>
      <c r="N1483">
        <v>1227268.8899999999</v>
      </c>
      <c r="O1483">
        <v>7252</v>
      </c>
      <c r="P1483">
        <v>8</v>
      </c>
      <c r="Q1483">
        <v>17</v>
      </c>
      <c r="R1483" s="25">
        <f>Clean_Data[[#This Row],[Revenue_EUR]]/Clean_Data[[#This Row],[Units_Sold]]</f>
        <v>183.45739650413984</v>
      </c>
      <c r="S1483" s="19">
        <f>Clean_Data[[#This Row],[Gross_Profit_EUR]]/Clean_Data[[#This Row],[Revenue_EUR]]</f>
        <v>0.61465315676568921</v>
      </c>
      <c r="T1483" s="19">
        <f>Clean_Data[[#This Row],[Revenue_EUR]]/Clean_Data[[#This Row],[Revenue_Target_EUR]]</f>
        <v>1.02761798647708</v>
      </c>
      <c r="U1483" s="19">
        <f>Clean_Data[[#This Row],[Revenue_EUR]]/Clean_Data[[#This Row],[Market_Revenue_EUR]]</f>
        <v>0.1624894036057575</v>
      </c>
      <c r="V1483" s="19">
        <f>Clean_Data[[#This Row],[Returns_Units]]/Clean_Data[[#This Row],[Units_Sold]]</f>
        <v>1.5639374425023E-2</v>
      </c>
      <c r="W1483" s="21">
        <f>Clean_Data[[#This Row],[Revenue_EUR]]/Clean_Data[[#This Row],[Marketing_Spend_EUR]]</f>
        <v>38.949702044379855</v>
      </c>
    </row>
    <row r="1484" spans="1:23">
      <c r="A1484" s="17">
        <v>45444</v>
      </c>
      <c r="B1484">
        <v>2024</v>
      </c>
      <c r="C1484" s="16" t="s">
        <v>97</v>
      </c>
      <c r="D1484" s="16" t="s">
        <v>89</v>
      </c>
      <c r="E1484" s="16" t="s">
        <v>85</v>
      </c>
      <c r="F1484" s="16" t="s">
        <v>82</v>
      </c>
      <c r="G1484" s="16" t="s">
        <v>80</v>
      </c>
      <c r="H1484">
        <v>47224.91</v>
      </c>
      <c r="I1484">
        <v>43007.25</v>
      </c>
      <c r="J1484">
        <v>328</v>
      </c>
      <c r="K1484">
        <v>300</v>
      </c>
      <c r="L1484">
        <v>30640.32</v>
      </c>
      <c r="M1484">
        <v>2523.42</v>
      </c>
      <c r="N1484">
        <v>400071.18</v>
      </c>
      <c r="O1484">
        <v>3116</v>
      </c>
      <c r="P1484">
        <v>3</v>
      </c>
      <c r="Q1484">
        <v>7</v>
      </c>
      <c r="R1484" s="25">
        <f>Clean_Data[[#This Row],[Revenue_EUR]]/Clean_Data[[#This Row],[Units_Sold]]</f>
        <v>143.97838414634148</v>
      </c>
      <c r="S1484" s="19">
        <f>Clean_Data[[#This Row],[Gross_Profit_EUR]]/Clean_Data[[#This Row],[Revenue_EUR]]</f>
        <v>0.6488169061624468</v>
      </c>
      <c r="T1484" s="19">
        <f>Clean_Data[[#This Row],[Revenue_EUR]]/Clean_Data[[#This Row],[Revenue_Target_EUR]]</f>
        <v>1.0980685814601028</v>
      </c>
      <c r="U1484" s="19">
        <f>Clean_Data[[#This Row],[Revenue_EUR]]/Clean_Data[[#This Row],[Market_Revenue_EUR]]</f>
        <v>0.1180412695560825</v>
      </c>
      <c r="V1484" s="19">
        <f>Clean_Data[[#This Row],[Returns_Units]]/Clean_Data[[#This Row],[Units_Sold]]</f>
        <v>2.1341463414634148E-2</v>
      </c>
      <c r="W1484" s="21">
        <f>Clean_Data[[#This Row],[Revenue_EUR]]/Clean_Data[[#This Row],[Marketing_Spend_EUR]]</f>
        <v>18.714645203731443</v>
      </c>
    </row>
    <row r="1485" spans="1:23">
      <c r="A1485" s="17">
        <v>45444</v>
      </c>
      <c r="B1485">
        <v>2024</v>
      </c>
      <c r="C1485" s="16" t="s">
        <v>97</v>
      </c>
      <c r="D1485" s="16" t="s">
        <v>89</v>
      </c>
      <c r="E1485" s="16" t="s">
        <v>85</v>
      </c>
      <c r="F1485" s="16" t="s">
        <v>82</v>
      </c>
      <c r="G1485" s="16" t="s">
        <v>81</v>
      </c>
      <c r="H1485">
        <v>84178.2</v>
      </c>
      <c r="I1485">
        <v>79726.77</v>
      </c>
      <c r="J1485">
        <v>712</v>
      </c>
      <c r="K1485">
        <v>671</v>
      </c>
      <c r="L1485">
        <v>49233.7</v>
      </c>
      <c r="M1485">
        <v>2498.12</v>
      </c>
      <c r="N1485">
        <v>572515.91</v>
      </c>
      <c r="O1485">
        <v>5050</v>
      </c>
      <c r="P1485">
        <v>4</v>
      </c>
      <c r="Q1485">
        <v>6</v>
      </c>
      <c r="R1485" s="25">
        <f>Clean_Data[[#This Row],[Revenue_EUR]]/Clean_Data[[#This Row],[Units_Sold]]</f>
        <v>118.22780898876404</v>
      </c>
      <c r="S1485" s="19">
        <f>Clean_Data[[#This Row],[Gross_Profit_EUR]]/Clean_Data[[#This Row],[Revenue_EUR]]</f>
        <v>0.58487470627787241</v>
      </c>
      <c r="T1485" s="19">
        <f>Clean_Data[[#This Row],[Revenue_EUR]]/Clean_Data[[#This Row],[Revenue_Target_EUR]]</f>
        <v>1.0558335675708421</v>
      </c>
      <c r="U1485" s="19">
        <f>Clean_Data[[#This Row],[Revenue_EUR]]/Clean_Data[[#This Row],[Market_Revenue_EUR]]</f>
        <v>0.14703207112619804</v>
      </c>
      <c r="V1485" s="19">
        <f>Clean_Data[[#This Row],[Returns_Units]]/Clean_Data[[#This Row],[Units_Sold]]</f>
        <v>8.4269662921348312E-3</v>
      </c>
      <c r="W1485" s="21">
        <f>Clean_Data[[#This Row],[Revenue_EUR]]/Clean_Data[[#This Row],[Marketing_Spend_EUR]]</f>
        <v>33.696619858133317</v>
      </c>
    </row>
    <row r="1486" spans="1:23">
      <c r="A1486" s="17">
        <v>45444</v>
      </c>
      <c r="B1486">
        <v>2024</v>
      </c>
      <c r="C1486" s="16" t="s">
        <v>97</v>
      </c>
      <c r="D1486" s="16" t="s">
        <v>89</v>
      </c>
      <c r="E1486" s="16" t="s">
        <v>85</v>
      </c>
      <c r="F1486" s="16" t="s">
        <v>83</v>
      </c>
      <c r="G1486" s="16" t="s">
        <v>78</v>
      </c>
      <c r="H1486">
        <v>24125.22</v>
      </c>
      <c r="I1486">
        <v>25118.92</v>
      </c>
      <c r="J1486">
        <v>326</v>
      </c>
      <c r="K1486">
        <v>342</v>
      </c>
      <c r="L1486">
        <v>11484.83</v>
      </c>
      <c r="M1486">
        <v>411</v>
      </c>
      <c r="N1486">
        <v>250812.68</v>
      </c>
      <c r="O1486">
        <v>3825</v>
      </c>
      <c r="P1486">
        <v>1</v>
      </c>
      <c r="Q1486">
        <v>4</v>
      </c>
      <c r="R1486" s="25">
        <f>Clean_Data[[#This Row],[Revenue_EUR]]/Clean_Data[[#This Row],[Units_Sold]]</f>
        <v>74.00374233128835</v>
      </c>
      <c r="S1486" s="19">
        <f>Clean_Data[[#This Row],[Gross_Profit_EUR]]/Clean_Data[[#This Row],[Revenue_EUR]]</f>
        <v>0.47605078834514253</v>
      </c>
      <c r="T1486" s="19">
        <f>Clean_Data[[#This Row],[Revenue_EUR]]/Clean_Data[[#This Row],[Revenue_Target_EUR]]</f>
        <v>0.96044017816052607</v>
      </c>
      <c r="U1486" s="19">
        <f>Clean_Data[[#This Row],[Revenue_EUR]]/Clean_Data[[#This Row],[Market_Revenue_EUR]]</f>
        <v>9.6188199097430011E-2</v>
      </c>
      <c r="V1486" s="19">
        <f>Clean_Data[[#This Row],[Returns_Units]]/Clean_Data[[#This Row],[Units_Sold]]</f>
        <v>1.2269938650306749E-2</v>
      </c>
      <c r="W1486" s="21">
        <f>Clean_Data[[#This Row],[Revenue_EUR]]/Clean_Data[[#This Row],[Marketing_Spend_EUR]]</f>
        <v>58.698832116788324</v>
      </c>
    </row>
    <row r="1487" spans="1:23">
      <c r="A1487" s="17">
        <v>45444</v>
      </c>
      <c r="B1487">
        <v>2024</v>
      </c>
      <c r="C1487" s="16" t="s">
        <v>97</v>
      </c>
      <c r="D1487" s="16" t="s">
        <v>89</v>
      </c>
      <c r="E1487" s="16" t="s">
        <v>85</v>
      </c>
      <c r="F1487" s="16" t="s">
        <v>83</v>
      </c>
      <c r="G1487" s="16" t="s">
        <v>79</v>
      </c>
      <c r="H1487">
        <v>23798.68</v>
      </c>
      <c r="I1487">
        <v>23246.55</v>
      </c>
      <c r="J1487">
        <v>130</v>
      </c>
      <c r="K1487">
        <v>128</v>
      </c>
      <c r="L1487">
        <v>13259.66</v>
      </c>
      <c r="M1487">
        <v>605.15</v>
      </c>
      <c r="N1487">
        <v>213978.89</v>
      </c>
      <c r="O1487">
        <v>1207</v>
      </c>
      <c r="P1487">
        <v>1</v>
      </c>
      <c r="Q1487">
        <v>4</v>
      </c>
      <c r="R1487" s="25">
        <f>Clean_Data[[#This Row],[Revenue_EUR]]/Clean_Data[[#This Row],[Units_Sold]]</f>
        <v>183.06676923076924</v>
      </c>
      <c r="S1487" s="19">
        <f>Clean_Data[[#This Row],[Gross_Profit_EUR]]/Clean_Data[[#This Row],[Revenue_EUR]]</f>
        <v>0.55715947271025112</v>
      </c>
      <c r="T1487" s="19">
        <f>Clean_Data[[#This Row],[Revenue_EUR]]/Clean_Data[[#This Row],[Revenue_Target_EUR]]</f>
        <v>1.023751051231258</v>
      </c>
      <c r="U1487" s="19">
        <f>Clean_Data[[#This Row],[Revenue_EUR]]/Clean_Data[[#This Row],[Market_Revenue_EUR]]</f>
        <v>0.11121975630399802</v>
      </c>
      <c r="V1487" s="19">
        <f>Clean_Data[[#This Row],[Returns_Units]]/Clean_Data[[#This Row],[Units_Sold]]</f>
        <v>3.0769230769230771E-2</v>
      </c>
      <c r="W1487" s="21">
        <f>Clean_Data[[#This Row],[Revenue_EUR]]/Clean_Data[[#This Row],[Marketing_Spend_EUR]]</f>
        <v>39.326910683301662</v>
      </c>
    </row>
    <row r="1488" spans="1:23">
      <c r="A1488" s="17">
        <v>45444</v>
      </c>
      <c r="B1488">
        <v>2024</v>
      </c>
      <c r="C1488" s="16" t="s">
        <v>97</v>
      </c>
      <c r="D1488" s="16" t="s">
        <v>89</v>
      </c>
      <c r="E1488" s="16" t="s">
        <v>85</v>
      </c>
      <c r="F1488" s="16" t="s">
        <v>83</v>
      </c>
      <c r="G1488" s="16" t="s">
        <v>80</v>
      </c>
      <c r="H1488">
        <v>5858.38</v>
      </c>
      <c r="I1488">
        <v>5326.92</v>
      </c>
      <c r="J1488">
        <v>41</v>
      </c>
      <c r="K1488">
        <v>37</v>
      </c>
      <c r="L1488">
        <v>3399.97</v>
      </c>
      <c r="M1488">
        <v>320.83999999999997</v>
      </c>
      <c r="N1488">
        <v>69567.22</v>
      </c>
      <c r="O1488">
        <v>503</v>
      </c>
      <c r="P1488">
        <v>0</v>
      </c>
      <c r="Q1488">
        <v>1</v>
      </c>
      <c r="R1488" s="25">
        <f>Clean_Data[[#This Row],[Revenue_EUR]]/Clean_Data[[#This Row],[Units_Sold]]</f>
        <v>142.88731707317072</v>
      </c>
      <c r="S1488" s="19">
        <f>Clean_Data[[#This Row],[Gross_Profit_EUR]]/Clean_Data[[#This Row],[Revenue_EUR]]</f>
        <v>0.5803600995497048</v>
      </c>
      <c r="T1488" s="19">
        <f>Clean_Data[[#This Row],[Revenue_EUR]]/Clean_Data[[#This Row],[Revenue_Target_EUR]]</f>
        <v>1.0997687218880705</v>
      </c>
      <c r="U1488" s="19">
        <f>Clean_Data[[#This Row],[Revenue_EUR]]/Clean_Data[[#This Row],[Market_Revenue_EUR]]</f>
        <v>8.4211788253145667E-2</v>
      </c>
      <c r="V1488" s="19">
        <f>Clean_Data[[#This Row],[Returns_Units]]/Clean_Data[[#This Row],[Units_Sold]]</f>
        <v>2.4390243902439025E-2</v>
      </c>
      <c r="W1488" s="21">
        <f>Clean_Data[[#This Row],[Revenue_EUR]]/Clean_Data[[#This Row],[Marketing_Spend_EUR]]</f>
        <v>18.259506295973072</v>
      </c>
    </row>
    <row r="1489" spans="1:23">
      <c r="A1489" s="17">
        <v>45444</v>
      </c>
      <c r="B1489">
        <v>2024</v>
      </c>
      <c r="C1489" s="16" t="s">
        <v>97</v>
      </c>
      <c r="D1489" s="16" t="s">
        <v>89</v>
      </c>
      <c r="E1489" s="16" t="s">
        <v>85</v>
      </c>
      <c r="F1489" s="16" t="s">
        <v>83</v>
      </c>
      <c r="G1489" s="16" t="s">
        <v>81</v>
      </c>
      <c r="H1489">
        <v>9396.58</v>
      </c>
      <c r="I1489">
        <v>9297.0400000000009</v>
      </c>
      <c r="J1489">
        <v>79</v>
      </c>
      <c r="K1489">
        <v>79</v>
      </c>
      <c r="L1489">
        <v>4962.8599999999997</v>
      </c>
      <c r="M1489">
        <v>302.26</v>
      </c>
      <c r="N1489">
        <v>93706.46</v>
      </c>
      <c r="O1489">
        <v>876</v>
      </c>
      <c r="P1489">
        <v>1</v>
      </c>
      <c r="Q1489">
        <v>2</v>
      </c>
      <c r="R1489" s="25">
        <f>Clean_Data[[#This Row],[Revenue_EUR]]/Clean_Data[[#This Row],[Units_Sold]]</f>
        <v>118.94405063291138</v>
      </c>
      <c r="S1489" s="19">
        <f>Clean_Data[[#This Row],[Gross_Profit_EUR]]/Clean_Data[[#This Row],[Revenue_EUR]]</f>
        <v>0.52815598866821756</v>
      </c>
      <c r="T1489" s="19">
        <f>Clean_Data[[#This Row],[Revenue_EUR]]/Clean_Data[[#This Row],[Revenue_Target_EUR]]</f>
        <v>1.0107066335091599</v>
      </c>
      <c r="U1489" s="19">
        <f>Clean_Data[[#This Row],[Revenue_EUR]]/Clean_Data[[#This Row],[Market_Revenue_EUR]]</f>
        <v>0.100276757867067</v>
      </c>
      <c r="V1489" s="19">
        <f>Clean_Data[[#This Row],[Returns_Units]]/Clean_Data[[#This Row],[Units_Sold]]</f>
        <v>2.5316455696202531E-2</v>
      </c>
      <c r="W1489" s="21">
        <f>Clean_Data[[#This Row],[Revenue_EUR]]/Clean_Data[[#This Row],[Marketing_Spend_EUR]]</f>
        <v>31.087739032620924</v>
      </c>
    </row>
    <row r="1490" spans="1:23">
      <c r="A1490" s="17">
        <v>45444</v>
      </c>
      <c r="B1490">
        <v>2024</v>
      </c>
      <c r="C1490" s="16" t="s">
        <v>97</v>
      </c>
      <c r="D1490" s="16" t="s">
        <v>90</v>
      </c>
      <c r="E1490" s="16" t="s">
        <v>91</v>
      </c>
      <c r="F1490" s="16" t="s">
        <v>77</v>
      </c>
      <c r="G1490" s="16" t="s">
        <v>78</v>
      </c>
      <c r="H1490">
        <v>211062.19</v>
      </c>
      <c r="I1490">
        <v>207584.48</v>
      </c>
      <c r="J1490">
        <v>2852</v>
      </c>
      <c r="K1490">
        <v>2768</v>
      </c>
      <c r="L1490">
        <v>118040.82</v>
      </c>
      <c r="M1490">
        <v>3590.43</v>
      </c>
      <c r="N1490">
        <v>2272199.21</v>
      </c>
      <c r="O1490">
        <v>32043</v>
      </c>
      <c r="P1490">
        <v>10</v>
      </c>
      <c r="Q1490">
        <v>58</v>
      </c>
      <c r="R1490" s="25">
        <f>Clean_Data[[#This Row],[Revenue_EUR]]/Clean_Data[[#This Row],[Units_Sold]]</f>
        <v>74.004975455820471</v>
      </c>
      <c r="S1490" s="19">
        <f>Clean_Data[[#This Row],[Gross_Profit_EUR]]/Clean_Data[[#This Row],[Revenue_EUR]]</f>
        <v>0.5592703269117032</v>
      </c>
      <c r="T1490" s="19">
        <f>Clean_Data[[#This Row],[Revenue_EUR]]/Clean_Data[[#This Row],[Revenue_Target_EUR]]</f>
        <v>1.0167532274089084</v>
      </c>
      <c r="U1490" s="19">
        <f>Clean_Data[[#This Row],[Revenue_EUR]]/Clean_Data[[#This Row],[Market_Revenue_EUR]]</f>
        <v>9.2888946123698371E-2</v>
      </c>
      <c r="V1490" s="19">
        <f>Clean_Data[[#This Row],[Returns_Units]]/Clean_Data[[#This Row],[Units_Sold]]</f>
        <v>2.0336605890603085E-2</v>
      </c>
      <c r="W1490" s="21">
        <f>Clean_Data[[#This Row],[Revenue_EUR]]/Clean_Data[[#This Row],[Marketing_Spend_EUR]]</f>
        <v>58.784655319836347</v>
      </c>
    </row>
    <row r="1491" spans="1:23">
      <c r="A1491" s="17">
        <v>45444</v>
      </c>
      <c r="B1491">
        <v>2024</v>
      </c>
      <c r="C1491" s="16" t="s">
        <v>97</v>
      </c>
      <c r="D1491" s="16" t="s">
        <v>90</v>
      </c>
      <c r="E1491" s="16" t="s">
        <v>91</v>
      </c>
      <c r="F1491" s="16" t="s">
        <v>77</v>
      </c>
      <c r="G1491" s="16" t="s">
        <v>79</v>
      </c>
      <c r="H1491">
        <v>190416.83</v>
      </c>
      <c r="I1491">
        <v>178611.28</v>
      </c>
      <c r="J1491">
        <v>1038</v>
      </c>
      <c r="K1491">
        <v>988</v>
      </c>
      <c r="L1491">
        <v>126373.45</v>
      </c>
      <c r="M1491">
        <v>4656.43</v>
      </c>
      <c r="N1491">
        <v>1742050.95</v>
      </c>
      <c r="O1491">
        <v>10084</v>
      </c>
      <c r="P1491">
        <v>10</v>
      </c>
      <c r="Q1491">
        <v>10</v>
      </c>
      <c r="R1491" s="25">
        <f>Clean_Data[[#This Row],[Revenue_EUR]]/Clean_Data[[#This Row],[Units_Sold]]</f>
        <v>183.44588631984584</v>
      </c>
      <c r="S1491" s="19">
        <f>Clean_Data[[#This Row],[Gross_Profit_EUR]]/Clean_Data[[#This Row],[Revenue_EUR]]</f>
        <v>0.66366743948000817</v>
      </c>
      <c r="T1491" s="19">
        <f>Clean_Data[[#This Row],[Revenue_EUR]]/Clean_Data[[#This Row],[Revenue_Target_EUR]]</f>
        <v>1.0660963294143573</v>
      </c>
      <c r="U1491" s="19">
        <f>Clean_Data[[#This Row],[Revenue_EUR]]/Clean_Data[[#This Row],[Market_Revenue_EUR]]</f>
        <v>0.10930611989276202</v>
      </c>
      <c r="V1491" s="19">
        <f>Clean_Data[[#This Row],[Returns_Units]]/Clean_Data[[#This Row],[Units_Sold]]</f>
        <v>9.6339113680154135E-3</v>
      </c>
      <c r="W1491" s="21">
        <f>Clean_Data[[#This Row],[Revenue_EUR]]/Clean_Data[[#This Row],[Marketing_Spend_EUR]]</f>
        <v>40.893308822424039</v>
      </c>
    </row>
    <row r="1492" spans="1:23">
      <c r="A1492" s="17">
        <v>45444</v>
      </c>
      <c r="B1492">
        <v>2024</v>
      </c>
      <c r="C1492" s="16" t="s">
        <v>97</v>
      </c>
      <c r="D1492" s="16" t="s">
        <v>90</v>
      </c>
      <c r="E1492" s="16" t="s">
        <v>91</v>
      </c>
      <c r="F1492" s="16" t="s">
        <v>77</v>
      </c>
      <c r="G1492" s="16" t="s">
        <v>80</v>
      </c>
      <c r="H1492">
        <v>56653.1</v>
      </c>
      <c r="I1492">
        <v>50003.68</v>
      </c>
      <c r="J1492">
        <v>394</v>
      </c>
      <c r="K1492">
        <v>345</v>
      </c>
      <c r="L1492">
        <v>39057.06</v>
      </c>
      <c r="M1492">
        <v>3275.1</v>
      </c>
      <c r="N1492">
        <v>601663.6</v>
      </c>
      <c r="O1492">
        <v>4528</v>
      </c>
      <c r="P1492">
        <v>2</v>
      </c>
      <c r="Q1492">
        <v>7</v>
      </c>
      <c r="R1492" s="25">
        <f>Clean_Data[[#This Row],[Revenue_EUR]]/Clean_Data[[#This Row],[Units_Sold]]</f>
        <v>143.78959390862943</v>
      </c>
      <c r="S1492" s="19">
        <f>Clean_Data[[#This Row],[Gross_Profit_EUR]]/Clean_Data[[#This Row],[Revenue_EUR]]</f>
        <v>0.68940728750942137</v>
      </c>
      <c r="T1492" s="19">
        <f>Clean_Data[[#This Row],[Revenue_EUR]]/Clean_Data[[#This Row],[Revenue_Target_EUR]]</f>
        <v>1.1329786127740997</v>
      </c>
      <c r="U1492" s="19">
        <f>Clean_Data[[#This Row],[Revenue_EUR]]/Clean_Data[[#This Row],[Market_Revenue_EUR]]</f>
        <v>9.4160756941254212E-2</v>
      </c>
      <c r="V1492" s="19">
        <f>Clean_Data[[#This Row],[Returns_Units]]/Clean_Data[[#This Row],[Units_Sold]]</f>
        <v>1.7766497461928935E-2</v>
      </c>
      <c r="W1492" s="21">
        <f>Clean_Data[[#This Row],[Revenue_EUR]]/Clean_Data[[#This Row],[Marketing_Spend_EUR]]</f>
        <v>17.298128301425912</v>
      </c>
    </row>
    <row r="1493" spans="1:23">
      <c r="A1493" s="17">
        <v>45444</v>
      </c>
      <c r="B1493">
        <v>2024</v>
      </c>
      <c r="C1493" s="16" t="s">
        <v>97</v>
      </c>
      <c r="D1493" s="16" t="s">
        <v>90</v>
      </c>
      <c r="E1493" s="16" t="s">
        <v>91</v>
      </c>
      <c r="F1493" s="16" t="s">
        <v>77</v>
      </c>
      <c r="G1493" s="16" t="s">
        <v>81</v>
      </c>
      <c r="H1493">
        <v>73412</v>
      </c>
      <c r="I1493">
        <v>67316.320000000007</v>
      </c>
      <c r="J1493">
        <v>621</v>
      </c>
      <c r="K1493">
        <v>579</v>
      </c>
      <c r="L1493">
        <v>45238.55</v>
      </c>
      <c r="M1493">
        <v>2374.87</v>
      </c>
      <c r="N1493">
        <v>803424.44</v>
      </c>
      <c r="O1493">
        <v>7336</v>
      </c>
      <c r="P1493">
        <v>3</v>
      </c>
      <c r="Q1493">
        <v>8</v>
      </c>
      <c r="R1493" s="25">
        <f>Clean_Data[[#This Row],[Revenue_EUR]]/Clean_Data[[#This Row],[Units_Sold]]</f>
        <v>118.21578099838969</v>
      </c>
      <c r="S1493" s="19">
        <f>Clean_Data[[#This Row],[Gross_Profit_EUR]]/Clean_Data[[#This Row],[Revenue_EUR]]</f>
        <v>0.6162282733068164</v>
      </c>
      <c r="T1493" s="19">
        <f>Clean_Data[[#This Row],[Revenue_EUR]]/Clean_Data[[#This Row],[Revenue_Target_EUR]]</f>
        <v>1.0905527812572047</v>
      </c>
      <c r="U1493" s="19">
        <f>Clean_Data[[#This Row],[Revenue_EUR]]/Clean_Data[[#This Row],[Market_Revenue_EUR]]</f>
        <v>9.1373869582558387E-2</v>
      </c>
      <c r="V1493" s="19">
        <f>Clean_Data[[#This Row],[Returns_Units]]/Clean_Data[[#This Row],[Units_Sold]]</f>
        <v>1.2882447665056361E-2</v>
      </c>
      <c r="W1493" s="21">
        <f>Clean_Data[[#This Row],[Revenue_EUR]]/Clean_Data[[#This Row],[Marketing_Spend_EUR]]</f>
        <v>30.912007815164621</v>
      </c>
    </row>
    <row r="1494" spans="1:23">
      <c r="A1494" s="17">
        <v>45444</v>
      </c>
      <c r="B1494">
        <v>2024</v>
      </c>
      <c r="C1494" s="16" t="s">
        <v>97</v>
      </c>
      <c r="D1494" s="16" t="s">
        <v>90</v>
      </c>
      <c r="E1494" s="16" t="s">
        <v>91</v>
      </c>
      <c r="F1494" s="16" t="s">
        <v>82</v>
      </c>
      <c r="G1494" s="16" t="s">
        <v>78</v>
      </c>
      <c r="H1494">
        <v>183287.88</v>
      </c>
      <c r="I1494">
        <v>174461.8</v>
      </c>
      <c r="J1494">
        <v>2476</v>
      </c>
      <c r="K1494">
        <v>2314</v>
      </c>
      <c r="L1494">
        <v>95440.23</v>
      </c>
      <c r="M1494">
        <v>3322.47</v>
      </c>
      <c r="N1494">
        <v>2053541.47</v>
      </c>
      <c r="O1494">
        <v>30203</v>
      </c>
      <c r="P1494">
        <v>10</v>
      </c>
      <c r="Q1494">
        <v>38</v>
      </c>
      <c r="R1494" s="25">
        <f>Clean_Data[[#This Row],[Revenue_EUR]]/Clean_Data[[#This Row],[Units_Sold]]</f>
        <v>74.025799676898231</v>
      </c>
      <c r="S1494" s="19">
        <f>Clean_Data[[#This Row],[Gross_Profit_EUR]]/Clean_Data[[#This Row],[Revenue_EUR]]</f>
        <v>0.5207121714758226</v>
      </c>
      <c r="T1494" s="19">
        <f>Clean_Data[[#This Row],[Revenue_EUR]]/Clean_Data[[#This Row],[Revenue_Target_EUR]]</f>
        <v>1.0505903298028567</v>
      </c>
      <c r="U1494" s="19">
        <f>Clean_Data[[#This Row],[Revenue_EUR]]/Clean_Data[[#This Row],[Market_Revenue_EUR]]</f>
        <v>8.9254530613399302E-2</v>
      </c>
      <c r="V1494" s="19">
        <f>Clean_Data[[#This Row],[Returns_Units]]/Clean_Data[[#This Row],[Units_Sold]]</f>
        <v>1.5347334410339256E-2</v>
      </c>
      <c r="W1494" s="21">
        <f>Clean_Data[[#This Row],[Revenue_EUR]]/Clean_Data[[#This Row],[Marketing_Spend_EUR]]</f>
        <v>55.166150484428755</v>
      </c>
    </row>
    <row r="1495" spans="1:23">
      <c r="A1495" s="17">
        <v>45444</v>
      </c>
      <c r="B1495">
        <v>2024</v>
      </c>
      <c r="C1495" s="16" t="s">
        <v>97</v>
      </c>
      <c r="D1495" s="16" t="s">
        <v>90</v>
      </c>
      <c r="E1495" s="16" t="s">
        <v>91</v>
      </c>
      <c r="F1495" s="16" t="s">
        <v>82</v>
      </c>
      <c r="G1495" s="16" t="s">
        <v>79</v>
      </c>
      <c r="H1495">
        <v>175005.49</v>
      </c>
      <c r="I1495">
        <v>162901.72</v>
      </c>
      <c r="J1495">
        <v>954</v>
      </c>
      <c r="K1495">
        <v>873</v>
      </c>
      <c r="L1495">
        <v>107572.29</v>
      </c>
      <c r="M1495">
        <v>4745.67</v>
      </c>
      <c r="N1495">
        <v>1677798.06</v>
      </c>
      <c r="O1495">
        <v>10284</v>
      </c>
      <c r="P1495">
        <v>8</v>
      </c>
      <c r="Q1495">
        <v>14</v>
      </c>
      <c r="R1495" s="25">
        <f>Clean_Data[[#This Row],[Revenue_EUR]]/Clean_Data[[#This Row],[Units_Sold]]</f>
        <v>183.44390985324947</v>
      </c>
      <c r="S1495" s="19">
        <f>Clean_Data[[#This Row],[Gross_Profit_EUR]]/Clean_Data[[#This Row],[Revenue_EUR]]</f>
        <v>0.61467951662544984</v>
      </c>
      <c r="T1495" s="19">
        <f>Clean_Data[[#This Row],[Revenue_EUR]]/Clean_Data[[#This Row],[Revenue_Target_EUR]]</f>
        <v>1.0743010571036327</v>
      </c>
      <c r="U1495" s="19">
        <f>Clean_Data[[#This Row],[Revenue_EUR]]/Clean_Data[[#This Row],[Market_Revenue_EUR]]</f>
        <v>0.10430664701090427</v>
      </c>
      <c r="V1495" s="19">
        <f>Clean_Data[[#This Row],[Returns_Units]]/Clean_Data[[#This Row],[Units_Sold]]</f>
        <v>1.4675052410901468E-2</v>
      </c>
      <c r="W1495" s="21">
        <f>Clean_Data[[#This Row],[Revenue_EUR]]/Clean_Data[[#This Row],[Marketing_Spend_EUR]]</f>
        <v>36.876877237566035</v>
      </c>
    </row>
    <row r="1496" spans="1:23">
      <c r="A1496" s="17">
        <v>45444</v>
      </c>
      <c r="B1496">
        <v>2024</v>
      </c>
      <c r="C1496" s="16" t="s">
        <v>97</v>
      </c>
      <c r="D1496" s="16" t="s">
        <v>90</v>
      </c>
      <c r="E1496" s="16" t="s">
        <v>91</v>
      </c>
      <c r="F1496" s="16" t="s">
        <v>82</v>
      </c>
      <c r="G1496" s="16" t="s">
        <v>80</v>
      </c>
      <c r="H1496">
        <v>44447.66</v>
      </c>
      <c r="I1496">
        <v>41128.81</v>
      </c>
      <c r="J1496">
        <v>309</v>
      </c>
      <c r="K1496">
        <v>284</v>
      </c>
      <c r="L1496">
        <v>28469.9</v>
      </c>
      <c r="M1496">
        <v>2508.85</v>
      </c>
      <c r="N1496">
        <v>528762.9</v>
      </c>
      <c r="O1496">
        <v>3945</v>
      </c>
      <c r="P1496">
        <v>2</v>
      </c>
      <c r="Q1496">
        <v>4</v>
      </c>
      <c r="R1496" s="25">
        <f>Clean_Data[[#This Row],[Revenue_EUR]]/Clean_Data[[#This Row],[Units_Sold]]</f>
        <v>143.84355987055017</v>
      </c>
      <c r="S1496" s="19">
        <f>Clean_Data[[#This Row],[Gross_Profit_EUR]]/Clean_Data[[#This Row],[Revenue_EUR]]</f>
        <v>0.64052640791438742</v>
      </c>
      <c r="T1496" s="19">
        <f>Clean_Data[[#This Row],[Revenue_EUR]]/Clean_Data[[#This Row],[Revenue_Target_EUR]]</f>
        <v>1.0806940439074217</v>
      </c>
      <c r="U1496" s="19">
        <f>Clean_Data[[#This Row],[Revenue_EUR]]/Clean_Data[[#This Row],[Market_Revenue_EUR]]</f>
        <v>8.4059717502873221E-2</v>
      </c>
      <c r="V1496" s="19">
        <f>Clean_Data[[#This Row],[Returns_Units]]/Clean_Data[[#This Row],[Units_Sold]]</f>
        <v>1.2944983818770227E-2</v>
      </c>
      <c r="W1496" s="21">
        <f>Clean_Data[[#This Row],[Revenue_EUR]]/Clean_Data[[#This Row],[Marketing_Spend_EUR]]</f>
        <v>17.716348127628198</v>
      </c>
    </row>
    <row r="1497" spans="1:23">
      <c r="A1497" s="17">
        <v>45444</v>
      </c>
      <c r="B1497">
        <v>2024</v>
      </c>
      <c r="C1497" s="16" t="s">
        <v>97</v>
      </c>
      <c r="D1497" s="16" t="s">
        <v>90</v>
      </c>
      <c r="E1497" s="16" t="s">
        <v>91</v>
      </c>
      <c r="F1497" s="16" t="s">
        <v>82</v>
      </c>
      <c r="G1497" s="16" t="s">
        <v>81</v>
      </c>
      <c r="H1497">
        <v>71243.86</v>
      </c>
      <c r="I1497">
        <v>68275.77</v>
      </c>
      <c r="J1497">
        <v>603</v>
      </c>
      <c r="K1497">
        <v>581</v>
      </c>
      <c r="L1497">
        <v>41970.47</v>
      </c>
      <c r="M1497">
        <v>2165.5300000000002</v>
      </c>
      <c r="N1497">
        <v>740039.03</v>
      </c>
      <c r="O1497">
        <v>6796</v>
      </c>
      <c r="P1497">
        <v>4</v>
      </c>
      <c r="Q1497">
        <v>9</v>
      </c>
      <c r="R1497" s="25">
        <f>Clean_Data[[#This Row],[Revenue_EUR]]/Clean_Data[[#This Row],[Units_Sold]]</f>
        <v>118.14902155887231</v>
      </c>
      <c r="S1497" s="19">
        <f>Clean_Data[[#This Row],[Gross_Profit_EUR]]/Clean_Data[[#This Row],[Revenue_EUR]]</f>
        <v>0.58910999488236604</v>
      </c>
      <c r="T1497" s="19">
        <f>Clean_Data[[#This Row],[Revenue_EUR]]/Clean_Data[[#This Row],[Revenue_Target_EUR]]</f>
        <v>1.0434720838739717</v>
      </c>
      <c r="U1497" s="19">
        <f>Clean_Data[[#This Row],[Revenue_EUR]]/Clean_Data[[#This Row],[Market_Revenue_EUR]]</f>
        <v>9.6270408872894175E-2</v>
      </c>
      <c r="V1497" s="19">
        <f>Clean_Data[[#This Row],[Returns_Units]]/Clean_Data[[#This Row],[Units_Sold]]</f>
        <v>1.4925373134328358E-2</v>
      </c>
      <c r="W1497" s="21">
        <f>Clean_Data[[#This Row],[Revenue_EUR]]/Clean_Data[[#This Row],[Marketing_Spend_EUR]]</f>
        <v>32.899040881447036</v>
      </c>
    </row>
    <row r="1498" spans="1:23">
      <c r="A1498" s="17">
        <v>45444</v>
      </c>
      <c r="B1498">
        <v>2024</v>
      </c>
      <c r="C1498" s="16" t="s">
        <v>97</v>
      </c>
      <c r="D1498" s="16" t="s">
        <v>90</v>
      </c>
      <c r="E1498" s="16" t="s">
        <v>91</v>
      </c>
      <c r="F1498" s="16" t="s">
        <v>83</v>
      </c>
      <c r="G1498" s="16" t="s">
        <v>78</v>
      </c>
      <c r="H1498">
        <v>15634.91</v>
      </c>
      <c r="I1498">
        <v>14939.62</v>
      </c>
      <c r="J1498">
        <v>211</v>
      </c>
      <c r="K1498">
        <v>201</v>
      </c>
      <c r="L1498">
        <v>7465.17</v>
      </c>
      <c r="M1498">
        <v>296.52999999999997</v>
      </c>
      <c r="N1498">
        <v>257828.5</v>
      </c>
      <c r="O1498">
        <v>3672</v>
      </c>
      <c r="P1498">
        <v>1</v>
      </c>
      <c r="Q1498">
        <v>4</v>
      </c>
      <c r="R1498" s="25">
        <f>Clean_Data[[#This Row],[Revenue_EUR]]/Clean_Data[[#This Row],[Units_Sold]]</f>
        <v>74.099099526066354</v>
      </c>
      <c r="S1498" s="19">
        <f>Clean_Data[[#This Row],[Gross_Profit_EUR]]/Clean_Data[[#This Row],[Revenue_EUR]]</f>
        <v>0.47746805066354714</v>
      </c>
      <c r="T1498" s="19">
        <f>Clean_Data[[#This Row],[Revenue_EUR]]/Clean_Data[[#This Row],[Revenue_Target_EUR]]</f>
        <v>1.0465400057029561</v>
      </c>
      <c r="U1498" s="19">
        <f>Clean_Data[[#This Row],[Revenue_EUR]]/Clean_Data[[#This Row],[Market_Revenue_EUR]]</f>
        <v>6.0640735993111698E-2</v>
      </c>
      <c r="V1498" s="19">
        <f>Clean_Data[[#This Row],[Returns_Units]]/Clean_Data[[#This Row],[Units_Sold]]</f>
        <v>1.8957345971563982E-2</v>
      </c>
      <c r="W1498" s="21">
        <f>Clean_Data[[#This Row],[Revenue_EUR]]/Clean_Data[[#This Row],[Marketing_Spend_EUR]]</f>
        <v>52.726233433379427</v>
      </c>
    </row>
    <row r="1499" spans="1:23">
      <c r="A1499" s="17">
        <v>45444</v>
      </c>
      <c r="B1499">
        <v>2024</v>
      </c>
      <c r="C1499" s="16" t="s">
        <v>97</v>
      </c>
      <c r="D1499" s="16" t="s">
        <v>90</v>
      </c>
      <c r="E1499" s="16" t="s">
        <v>91</v>
      </c>
      <c r="F1499" s="16" t="s">
        <v>83</v>
      </c>
      <c r="G1499" s="16" t="s">
        <v>79</v>
      </c>
      <c r="H1499">
        <v>15595.11</v>
      </c>
      <c r="I1499">
        <v>14360.82</v>
      </c>
      <c r="J1499">
        <v>85</v>
      </c>
      <c r="K1499">
        <v>78</v>
      </c>
      <c r="L1499">
        <v>8599.5400000000009</v>
      </c>
      <c r="M1499">
        <v>413.12</v>
      </c>
      <c r="N1499">
        <v>211267.28</v>
      </c>
      <c r="O1499">
        <v>1220</v>
      </c>
      <c r="P1499">
        <v>1</v>
      </c>
      <c r="Q1499">
        <v>3</v>
      </c>
      <c r="R1499" s="25">
        <f>Clean_Data[[#This Row],[Revenue_EUR]]/Clean_Data[[#This Row],[Units_Sold]]</f>
        <v>183.47188235294118</v>
      </c>
      <c r="S1499" s="19">
        <f>Clean_Data[[#This Row],[Gross_Profit_EUR]]/Clean_Data[[#This Row],[Revenue_EUR]]</f>
        <v>0.55142541476142204</v>
      </c>
      <c r="T1499" s="19">
        <f>Clean_Data[[#This Row],[Revenue_EUR]]/Clean_Data[[#This Row],[Revenue_Target_EUR]]</f>
        <v>1.0859484346994113</v>
      </c>
      <c r="U1499" s="19">
        <f>Clean_Data[[#This Row],[Revenue_EUR]]/Clean_Data[[#This Row],[Market_Revenue_EUR]]</f>
        <v>7.3816967776553E-2</v>
      </c>
      <c r="V1499" s="19">
        <f>Clean_Data[[#This Row],[Returns_Units]]/Clean_Data[[#This Row],[Units_Sold]]</f>
        <v>3.5294117647058823E-2</v>
      </c>
      <c r="W1499" s="21">
        <f>Clean_Data[[#This Row],[Revenue_EUR]]/Clean_Data[[#This Row],[Marketing_Spend_EUR]]</f>
        <v>37.749588497288926</v>
      </c>
    </row>
    <row r="1500" spans="1:23">
      <c r="A1500" s="17">
        <v>45444</v>
      </c>
      <c r="B1500">
        <v>2024</v>
      </c>
      <c r="C1500" s="16" t="s">
        <v>97</v>
      </c>
      <c r="D1500" s="16" t="s">
        <v>90</v>
      </c>
      <c r="E1500" s="16" t="s">
        <v>91</v>
      </c>
      <c r="F1500" s="16" t="s">
        <v>83</v>
      </c>
      <c r="G1500" s="16" t="s">
        <v>80</v>
      </c>
      <c r="H1500">
        <v>4324.93</v>
      </c>
      <c r="I1500">
        <v>3926.95</v>
      </c>
      <c r="J1500">
        <v>30</v>
      </c>
      <c r="K1500">
        <v>27</v>
      </c>
      <c r="L1500">
        <v>2536.8200000000002</v>
      </c>
      <c r="M1500">
        <v>222.79</v>
      </c>
      <c r="N1500">
        <v>67750.61</v>
      </c>
      <c r="O1500">
        <v>519</v>
      </c>
      <c r="P1500">
        <v>0</v>
      </c>
      <c r="Q1500">
        <v>1</v>
      </c>
      <c r="R1500" s="25">
        <f>Clean_Data[[#This Row],[Revenue_EUR]]/Clean_Data[[#This Row],[Units_Sold]]</f>
        <v>144.16433333333333</v>
      </c>
      <c r="S1500" s="19">
        <f>Clean_Data[[#This Row],[Gross_Profit_EUR]]/Clean_Data[[#This Row],[Revenue_EUR]]</f>
        <v>0.58655747029431693</v>
      </c>
      <c r="T1500" s="19">
        <f>Clean_Data[[#This Row],[Revenue_EUR]]/Clean_Data[[#This Row],[Revenue_Target_EUR]]</f>
        <v>1.1013458281872701</v>
      </c>
      <c r="U1500" s="19">
        <f>Clean_Data[[#This Row],[Revenue_EUR]]/Clean_Data[[#This Row],[Market_Revenue_EUR]]</f>
        <v>6.3836030406220698E-2</v>
      </c>
      <c r="V1500" s="19">
        <f>Clean_Data[[#This Row],[Returns_Units]]/Clean_Data[[#This Row],[Units_Sold]]</f>
        <v>3.3333333333333333E-2</v>
      </c>
      <c r="W1500" s="21">
        <f>Clean_Data[[#This Row],[Revenue_EUR]]/Clean_Data[[#This Row],[Marketing_Spend_EUR]]</f>
        <v>19.412585843170699</v>
      </c>
    </row>
    <row r="1501" spans="1:23">
      <c r="A1501" s="17">
        <v>45444</v>
      </c>
      <c r="B1501">
        <v>2024</v>
      </c>
      <c r="C1501" s="16" t="s">
        <v>97</v>
      </c>
      <c r="D1501" s="16" t="s">
        <v>90</v>
      </c>
      <c r="E1501" s="16" t="s">
        <v>91</v>
      </c>
      <c r="F1501" s="16" t="s">
        <v>83</v>
      </c>
      <c r="G1501" s="16" t="s">
        <v>81</v>
      </c>
      <c r="H1501">
        <v>6575.39</v>
      </c>
      <c r="I1501">
        <v>6104.01</v>
      </c>
      <c r="J1501">
        <v>56</v>
      </c>
      <c r="K1501">
        <v>51</v>
      </c>
      <c r="L1501">
        <v>3434.97</v>
      </c>
      <c r="M1501">
        <v>201.44</v>
      </c>
      <c r="N1501">
        <v>99037.84</v>
      </c>
      <c r="O1501">
        <v>952</v>
      </c>
      <c r="P1501">
        <v>0</v>
      </c>
      <c r="Q1501">
        <v>2</v>
      </c>
      <c r="R1501" s="25">
        <f>Clean_Data[[#This Row],[Revenue_EUR]]/Clean_Data[[#This Row],[Units_Sold]]</f>
        <v>117.41767857142858</v>
      </c>
      <c r="S1501" s="19">
        <f>Clean_Data[[#This Row],[Gross_Profit_EUR]]/Clean_Data[[#This Row],[Revenue_EUR]]</f>
        <v>0.52239791099843502</v>
      </c>
      <c r="T1501" s="19">
        <f>Clean_Data[[#This Row],[Revenue_EUR]]/Clean_Data[[#This Row],[Revenue_Target_EUR]]</f>
        <v>1.0772246441273852</v>
      </c>
      <c r="U1501" s="19">
        <f>Clean_Data[[#This Row],[Revenue_EUR]]/Clean_Data[[#This Row],[Market_Revenue_EUR]]</f>
        <v>6.6392704041202844E-2</v>
      </c>
      <c r="V1501" s="19">
        <f>Clean_Data[[#This Row],[Returns_Units]]/Clean_Data[[#This Row],[Units_Sold]]</f>
        <v>3.5714285714285712E-2</v>
      </c>
      <c r="W1501" s="21">
        <f>Clean_Data[[#This Row],[Revenue_EUR]]/Clean_Data[[#This Row],[Marketing_Spend_EUR]]</f>
        <v>32.641928117553618</v>
      </c>
    </row>
    <row r="1502" spans="1:23">
      <c r="A1502" s="17">
        <v>45444</v>
      </c>
      <c r="B1502">
        <v>2024</v>
      </c>
      <c r="C1502" s="16" t="s">
        <v>97</v>
      </c>
      <c r="D1502" s="16" t="s">
        <v>92</v>
      </c>
      <c r="E1502" s="16" t="s">
        <v>76</v>
      </c>
      <c r="F1502" s="16" t="s">
        <v>77</v>
      </c>
      <c r="G1502" s="16" t="s">
        <v>78</v>
      </c>
      <c r="H1502">
        <v>215335.83</v>
      </c>
      <c r="I1502">
        <v>225319.38</v>
      </c>
      <c r="J1502">
        <v>2909</v>
      </c>
      <c r="K1502">
        <v>2988</v>
      </c>
      <c r="L1502">
        <v>122484.67</v>
      </c>
      <c r="M1502">
        <v>3840.97</v>
      </c>
      <c r="N1502">
        <v>1344324.71</v>
      </c>
      <c r="O1502">
        <v>20183</v>
      </c>
      <c r="P1502">
        <v>9</v>
      </c>
      <c r="Q1502">
        <v>46</v>
      </c>
      <c r="R1502" s="25">
        <f>Clean_Data[[#This Row],[Revenue_EUR]]/Clean_Data[[#This Row],[Units_Sold]]</f>
        <v>74.024004812650389</v>
      </c>
      <c r="S1502" s="19">
        <f>Clean_Data[[#This Row],[Gross_Profit_EUR]]/Clean_Data[[#This Row],[Revenue_EUR]]</f>
        <v>0.56880766196689148</v>
      </c>
      <c r="T1502" s="19">
        <f>Clean_Data[[#This Row],[Revenue_EUR]]/Clean_Data[[#This Row],[Revenue_Target_EUR]]</f>
        <v>0.95569156101885233</v>
      </c>
      <c r="U1502" s="19">
        <f>Clean_Data[[#This Row],[Revenue_EUR]]/Clean_Data[[#This Row],[Market_Revenue_EUR]]</f>
        <v>0.16018141182571879</v>
      </c>
      <c r="V1502" s="19">
        <f>Clean_Data[[#This Row],[Returns_Units]]/Clean_Data[[#This Row],[Units_Sold]]</f>
        <v>1.5812994156067378E-2</v>
      </c>
      <c r="W1502" s="21">
        <f>Clean_Data[[#This Row],[Revenue_EUR]]/Clean_Data[[#This Row],[Marketing_Spend_EUR]]</f>
        <v>56.062877346087056</v>
      </c>
    </row>
    <row r="1503" spans="1:23">
      <c r="A1503" s="17">
        <v>45444</v>
      </c>
      <c r="B1503">
        <v>2024</v>
      </c>
      <c r="C1503" s="16" t="s">
        <v>97</v>
      </c>
      <c r="D1503" s="16" t="s">
        <v>92</v>
      </c>
      <c r="E1503" s="16" t="s">
        <v>76</v>
      </c>
      <c r="F1503" s="16" t="s">
        <v>77</v>
      </c>
      <c r="G1503" s="16" t="s">
        <v>79</v>
      </c>
      <c r="H1503">
        <v>195693.15</v>
      </c>
      <c r="I1503">
        <v>192325.86</v>
      </c>
      <c r="J1503">
        <v>1066</v>
      </c>
      <c r="K1503">
        <v>1027</v>
      </c>
      <c r="L1503">
        <v>130071.02</v>
      </c>
      <c r="M1503">
        <v>4985.55</v>
      </c>
      <c r="N1503">
        <v>1080490.79</v>
      </c>
      <c r="O1503">
        <v>6427</v>
      </c>
      <c r="P1503">
        <v>8</v>
      </c>
      <c r="Q1503">
        <v>11</v>
      </c>
      <c r="R1503" s="25">
        <f>Clean_Data[[#This Row],[Revenue_EUR]]/Clean_Data[[#This Row],[Units_Sold]]</f>
        <v>183.57706378986867</v>
      </c>
      <c r="S1503" s="19">
        <f>Clean_Data[[#This Row],[Gross_Profit_EUR]]/Clean_Data[[#This Row],[Revenue_EUR]]</f>
        <v>0.66466823187219382</v>
      </c>
      <c r="T1503" s="19">
        <f>Clean_Data[[#This Row],[Revenue_EUR]]/Clean_Data[[#This Row],[Revenue_Target_EUR]]</f>
        <v>1.0175082539602318</v>
      </c>
      <c r="U1503" s="19">
        <f>Clean_Data[[#This Row],[Revenue_EUR]]/Clean_Data[[#This Row],[Market_Revenue_EUR]]</f>
        <v>0.18111505605707198</v>
      </c>
      <c r="V1503" s="19">
        <f>Clean_Data[[#This Row],[Returns_Units]]/Clean_Data[[#This Row],[Units_Sold]]</f>
        <v>1.0318949343339587E-2</v>
      </c>
      <c r="W1503" s="21">
        <f>Clean_Data[[#This Row],[Revenue_EUR]]/Clean_Data[[#This Row],[Marketing_Spend_EUR]]</f>
        <v>39.252068477901133</v>
      </c>
    </row>
    <row r="1504" spans="1:23">
      <c r="A1504" s="17">
        <v>45444</v>
      </c>
      <c r="B1504">
        <v>2024</v>
      </c>
      <c r="C1504" s="16" t="s">
        <v>97</v>
      </c>
      <c r="D1504" s="16" t="s">
        <v>92</v>
      </c>
      <c r="E1504" s="16" t="s">
        <v>76</v>
      </c>
      <c r="F1504" s="16" t="s">
        <v>77</v>
      </c>
      <c r="G1504" s="16" t="s">
        <v>80</v>
      </c>
      <c r="H1504">
        <v>48348.05</v>
      </c>
      <c r="I1504">
        <v>45528</v>
      </c>
      <c r="J1504">
        <v>336</v>
      </c>
      <c r="K1504">
        <v>318</v>
      </c>
      <c r="L1504">
        <v>33531.75</v>
      </c>
      <c r="M1504">
        <v>2540.73</v>
      </c>
      <c r="N1504">
        <v>372769.26</v>
      </c>
      <c r="O1504">
        <v>2730</v>
      </c>
      <c r="P1504">
        <v>3</v>
      </c>
      <c r="Q1504">
        <v>7</v>
      </c>
      <c r="R1504" s="25">
        <f>Clean_Data[[#This Row],[Revenue_EUR]]/Clean_Data[[#This Row],[Units_Sold]]</f>
        <v>143.89300595238097</v>
      </c>
      <c r="S1504" s="19">
        <f>Clean_Data[[#This Row],[Gross_Profit_EUR]]/Clean_Data[[#This Row],[Revenue_EUR]]</f>
        <v>0.69354917106274194</v>
      </c>
      <c r="T1504" s="19">
        <f>Clean_Data[[#This Row],[Revenue_EUR]]/Clean_Data[[#This Row],[Revenue_Target_EUR]]</f>
        <v>1.061941003338605</v>
      </c>
      <c r="U1504" s="19">
        <f>Clean_Data[[#This Row],[Revenue_EUR]]/Clean_Data[[#This Row],[Market_Revenue_EUR]]</f>
        <v>0.12969966997815216</v>
      </c>
      <c r="V1504" s="19">
        <f>Clean_Data[[#This Row],[Returns_Units]]/Clean_Data[[#This Row],[Units_Sold]]</f>
        <v>2.0833333333333332E-2</v>
      </c>
      <c r="W1504" s="21">
        <f>Clean_Data[[#This Row],[Revenue_EUR]]/Clean_Data[[#This Row],[Marketing_Spend_EUR]]</f>
        <v>19.029196333337271</v>
      </c>
    </row>
    <row r="1505" spans="1:23">
      <c r="A1505" s="17">
        <v>45444</v>
      </c>
      <c r="B1505">
        <v>2024</v>
      </c>
      <c r="C1505" s="16" t="s">
        <v>97</v>
      </c>
      <c r="D1505" s="16" t="s">
        <v>92</v>
      </c>
      <c r="E1505" s="16" t="s">
        <v>76</v>
      </c>
      <c r="F1505" s="16" t="s">
        <v>77</v>
      </c>
      <c r="G1505" s="16" t="s">
        <v>81</v>
      </c>
      <c r="H1505">
        <v>86857.87</v>
      </c>
      <c r="I1505">
        <v>87683.59</v>
      </c>
      <c r="J1505">
        <v>735</v>
      </c>
      <c r="K1505">
        <v>745</v>
      </c>
      <c r="L1505">
        <v>54307.55</v>
      </c>
      <c r="M1505">
        <v>2350.3000000000002</v>
      </c>
      <c r="N1505">
        <v>504544.06</v>
      </c>
      <c r="O1505">
        <v>4726</v>
      </c>
      <c r="P1505">
        <v>4</v>
      </c>
      <c r="Q1505">
        <v>10</v>
      </c>
      <c r="R1505" s="25">
        <f>Clean_Data[[#This Row],[Revenue_EUR]]/Clean_Data[[#This Row],[Units_Sold]]</f>
        <v>118.17397278911564</v>
      </c>
      <c r="S1505" s="19">
        <f>Clean_Data[[#This Row],[Gross_Profit_EUR]]/Clean_Data[[#This Row],[Revenue_EUR]]</f>
        <v>0.62524616364642616</v>
      </c>
      <c r="T1505" s="19">
        <f>Clean_Data[[#This Row],[Revenue_EUR]]/Clean_Data[[#This Row],[Revenue_Target_EUR]]</f>
        <v>0.99058295856727585</v>
      </c>
      <c r="U1505" s="19">
        <f>Clean_Data[[#This Row],[Revenue_EUR]]/Clean_Data[[#This Row],[Market_Revenue_EUR]]</f>
        <v>0.17215120915307178</v>
      </c>
      <c r="V1505" s="19">
        <f>Clean_Data[[#This Row],[Returns_Units]]/Clean_Data[[#This Row],[Units_Sold]]</f>
        <v>1.3605442176870748E-2</v>
      </c>
      <c r="W1505" s="21">
        <f>Clean_Data[[#This Row],[Revenue_EUR]]/Clean_Data[[#This Row],[Marketing_Spend_EUR]]</f>
        <v>36.956077947496063</v>
      </c>
    </row>
    <row r="1506" spans="1:23">
      <c r="A1506" s="17">
        <v>45444</v>
      </c>
      <c r="B1506">
        <v>2024</v>
      </c>
      <c r="C1506" s="16" t="s">
        <v>97</v>
      </c>
      <c r="D1506" s="16" t="s">
        <v>92</v>
      </c>
      <c r="E1506" s="16" t="s">
        <v>76</v>
      </c>
      <c r="F1506" s="16" t="s">
        <v>82</v>
      </c>
      <c r="G1506" s="16" t="s">
        <v>78</v>
      </c>
      <c r="H1506">
        <v>172786.3</v>
      </c>
      <c r="I1506">
        <v>173197.27</v>
      </c>
      <c r="J1506">
        <v>2334</v>
      </c>
      <c r="K1506">
        <v>2342</v>
      </c>
      <c r="L1506">
        <v>89872.11</v>
      </c>
      <c r="M1506">
        <v>3142.88</v>
      </c>
      <c r="N1506">
        <v>1181616.56</v>
      </c>
      <c r="O1506">
        <v>17699</v>
      </c>
      <c r="P1506">
        <v>8</v>
      </c>
      <c r="Q1506">
        <v>29</v>
      </c>
      <c r="R1506" s="25">
        <f>Clean_Data[[#This Row],[Revenue_EUR]]/Clean_Data[[#This Row],[Units_Sold]]</f>
        <v>74.030119965724069</v>
      </c>
      <c r="S1506" s="19">
        <f>Clean_Data[[#This Row],[Gross_Profit_EUR]]/Clean_Data[[#This Row],[Revenue_EUR]]</f>
        <v>0.52013446667936059</v>
      </c>
      <c r="T1506" s="19">
        <f>Clean_Data[[#This Row],[Revenue_EUR]]/Clean_Data[[#This Row],[Revenue_Target_EUR]]</f>
        <v>0.99762715659432732</v>
      </c>
      <c r="U1506" s="19">
        <f>Clean_Data[[#This Row],[Revenue_EUR]]/Clean_Data[[#This Row],[Market_Revenue_EUR]]</f>
        <v>0.14622873938056519</v>
      </c>
      <c r="V1506" s="19">
        <f>Clean_Data[[#This Row],[Returns_Units]]/Clean_Data[[#This Row],[Units_Sold]]</f>
        <v>1.2425021422450729E-2</v>
      </c>
      <c r="W1506" s="21">
        <f>Clean_Data[[#This Row],[Revenue_EUR]]/Clean_Data[[#This Row],[Marketing_Spend_EUR]]</f>
        <v>54.977059257750845</v>
      </c>
    </row>
    <row r="1507" spans="1:23">
      <c r="A1507" s="17">
        <v>45444</v>
      </c>
      <c r="B1507">
        <v>2024</v>
      </c>
      <c r="C1507" s="16" t="s">
        <v>97</v>
      </c>
      <c r="D1507" s="16" t="s">
        <v>92</v>
      </c>
      <c r="E1507" s="16" t="s">
        <v>76</v>
      </c>
      <c r="F1507" s="16" t="s">
        <v>82</v>
      </c>
      <c r="G1507" s="16" t="s">
        <v>79</v>
      </c>
      <c r="H1507">
        <v>176241.97</v>
      </c>
      <c r="I1507">
        <v>170668.68</v>
      </c>
      <c r="J1507">
        <v>960</v>
      </c>
      <c r="K1507">
        <v>939</v>
      </c>
      <c r="L1507">
        <v>106742.3</v>
      </c>
      <c r="M1507">
        <v>4508.53</v>
      </c>
      <c r="N1507">
        <v>974851.69</v>
      </c>
      <c r="O1507">
        <v>5858</v>
      </c>
      <c r="P1507">
        <v>9</v>
      </c>
      <c r="Q1507">
        <v>21</v>
      </c>
      <c r="R1507" s="25">
        <f>Clean_Data[[#This Row],[Revenue_EUR]]/Clean_Data[[#This Row],[Units_Sold]]</f>
        <v>183.58538541666667</v>
      </c>
      <c r="S1507" s="19">
        <f>Clean_Data[[#This Row],[Gross_Profit_EUR]]/Clean_Data[[#This Row],[Revenue_EUR]]</f>
        <v>0.60565766485701444</v>
      </c>
      <c r="T1507" s="19">
        <f>Clean_Data[[#This Row],[Revenue_EUR]]/Clean_Data[[#This Row],[Revenue_Target_EUR]]</f>
        <v>1.0326556108595908</v>
      </c>
      <c r="U1507" s="19">
        <f>Clean_Data[[#This Row],[Revenue_EUR]]/Clean_Data[[#This Row],[Market_Revenue_EUR]]</f>
        <v>0.1807884951197038</v>
      </c>
      <c r="V1507" s="19">
        <f>Clean_Data[[#This Row],[Returns_Units]]/Clean_Data[[#This Row],[Units_Sold]]</f>
        <v>2.1874999999999999E-2</v>
      </c>
      <c r="W1507" s="21">
        <f>Clean_Data[[#This Row],[Revenue_EUR]]/Clean_Data[[#This Row],[Marketing_Spend_EUR]]</f>
        <v>39.090783470443803</v>
      </c>
    </row>
    <row r="1508" spans="1:23">
      <c r="A1508" s="17">
        <v>45444</v>
      </c>
      <c r="B1508">
        <v>2024</v>
      </c>
      <c r="C1508" s="16" t="s">
        <v>97</v>
      </c>
      <c r="D1508" s="16" t="s">
        <v>92</v>
      </c>
      <c r="E1508" s="16" t="s">
        <v>76</v>
      </c>
      <c r="F1508" s="16" t="s">
        <v>82</v>
      </c>
      <c r="G1508" s="16" t="s">
        <v>80</v>
      </c>
      <c r="H1508">
        <v>38332.400000000001</v>
      </c>
      <c r="I1508">
        <v>35433.75</v>
      </c>
      <c r="J1508">
        <v>266</v>
      </c>
      <c r="K1508">
        <v>249</v>
      </c>
      <c r="L1508">
        <v>24794.68</v>
      </c>
      <c r="M1508">
        <v>1990.63</v>
      </c>
      <c r="N1508">
        <v>308713.02</v>
      </c>
      <c r="O1508">
        <v>2408</v>
      </c>
      <c r="P1508">
        <v>2</v>
      </c>
      <c r="Q1508">
        <v>3</v>
      </c>
      <c r="R1508" s="25">
        <f>Clean_Data[[#This Row],[Revenue_EUR]]/Clean_Data[[#This Row],[Units_Sold]]</f>
        <v>144.10676691729324</v>
      </c>
      <c r="S1508" s="19">
        <f>Clean_Data[[#This Row],[Gross_Profit_EUR]]/Clean_Data[[#This Row],[Revenue_EUR]]</f>
        <v>0.64683348811971075</v>
      </c>
      <c r="T1508" s="19">
        <f>Clean_Data[[#This Row],[Revenue_EUR]]/Clean_Data[[#This Row],[Revenue_Target_EUR]]</f>
        <v>1.0818047765195611</v>
      </c>
      <c r="U1508" s="19">
        <f>Clean_Data[[#This Row],[Revenue_EUR]]/Clean_Data[[#This Row],[Market_Revenue_EUR]]</f>
        <v>0.12416839432298644</v>
      </c>
      <c r="V1508" s="19">
        <f>Clean_Data[[#This Row],[Returns_Units]]/Clean_Data[[#This Row],[Units_Sold]]</f>
        <v>1.1278195488721804E-2</v>
      </c>
      <c r="W1508" s="21">
        <f>Clean_Data[[#This Row],[Revenue_EUR]]/Clean_Data[[#This Row],[Marketing_Spend_EUR]]</f>
        <v>19.256416310414291</v>
      </c>
    </row>
    <row r="1509" spans="1:23">
      <c r="A1509" s="17">
        <v>45444</v>
      </c>
      <c r="B1509">
        <v>2024</v>
      </c>
      <c r="C1509" s="16" t="s">
        <v>97</v>
      </c>
      <c r="D1509" s="16" t="s">
        <v>92</v>
      </c>
      <c r="E1509" s="16" t="s">
        <v>76</v>
      </c>
      <c r="F1509" s="16" t="s">
        <v>82</v>
      </c>
      <c r="G1509" s="16" t="s">
        <v>81</v>
      </c>
      <c r="H1509">
        <v>65725.59</v>
      </c>
      <c r="I1509">
        <v>64783.54</v>
      </c>
      <c r="J1509">
        <v>556</v>
      </c>
      <c r="K1509">
        <v>543</v>
      </c>
      <c r="L1509">
        <v>38343.68</v>
      </c>
      <c r="M1509">
        <v>2011.09</v>
      </c>
      <c r="N1509">
        <v>429575.57</v>
      </c>
      <c r="O1509">
        <v>3820</v>
      </c>
      <c r="P1509">
        <v>3</v>
      </c>
      <c r="Q1509">
        <v>5</v>
      </c>
      <c r="R1509" s="25">
        <f>Clean_Data[[#This Row],[Revenue_EUR]]/Clean_Data[[#This Row],[Units_Sold]]</f>
        <v>118.21149280575538</v>
      </c>
      <c r="S1509" s="19">
        <f>Clean_Data[[#This Row],[Gross_Profit_EUR]]/Clean_Data[[#This Row],[Revenue_EUR]]</f>
        <v>0.58339042677289021</v>
      </c>
      <c r="T1509" s="19">
        <f>Clean_Data[[#This Row],[Revenue_EUR]]/Clean_Data[[#This Row],[Revenue_Target_EUR]]</f>
        <v>1.0145415023631001</v>
      </c>
      <c r="U1509" s="19">
        <f>Clean_Data[[#This Row],[Revenue_EUR]]/Clean_Data[[#This Row],[Market_Revenue_EUR]]</f>
        <v>0.1530012286313209</v>
      </c>
      <c r="V1509" s="19">
        <f>Clean_Data[[#This Row],[Returns_Units]]/Clean_Data[[#This Row],[Units_Sold]]</f>
        <v>8.9928057553956831E-3</v>
      </c>
      <c r="W1509" s="21">
        <f>Clean_Data[[#This Row],[Revenue_EUR]]/Clean_Data[[#This Row],[Marketing_Spend_EUR]]</f>
        <v>32.681575662948944</v>
      </c>
    </row>
    <row r="1510" spans="1:23">
      <c r="A1510" s="17">
        <v>45444</v>
      </c>
      <c r="B1510">
        <v>2024</v>
      </c>
      <c r="C1510" s="16" t="s">
        <v>97</v>
      </c>
      <c r="D1510" s="16" t="s">
        <v>92</v>
      </c>
      <c r="E1510" s="16" t="s">
        <v>76</v>
      </c>
      <c r="F1510" s="16" t="s">
        <v>83</v>
      </c>
      <c r="G1510" s="16" t="s">
        <v>78</v>
      </c>
      <c r="H1510">
        <v>16406.37</v>
      </c>
      <c r="I1510">
        <v>16257.14</v>
      </c>
      <c r="J1510">
        <v>222</v>
      </c>
      <c r="K1510">
        <v>221</v>
      </c>
      <c r="L1510">
        <v>7769.29</v>
      </c>
      <c r="M1510">
        <v>302.11</v>
      </c>
      <c r="N1510">
        <v>152764.84</v>
      </c>
      <c r="O1510">
        <v>2221</v>
      </c>
      <c r="P1510">
        <v>1</v>
      </c>
      <c r="Q1510">
        <v>7</v>
      </c>
      <c r="R1510" s="25">
        <f>Clean_Data[[#This Row],[Revenue_EUR]]/Clean_Data[[#This Row],[Units_Sold]]</f>
        <v>73.902567567567559</v>
      </c>
      <c r="S1510" s="19">
        <f>Clean_Data[[#This Row],[Gross_Profit_EUR]]/Clean_Data[[#This Row],[Revenue_EUR]]</f>
        <v>0.4735532601056785</v>
      </c>
      <c r="T1510" s="19">
        <f>Clean_Data[[#This Row],[Revenue_EUR]]/Clean_Data[[#This Row],[Revenue_Target_EUR]]</f>
        <v>1.0091793513496223</v>
      </c>
      <c r="U1510" s="19">
        <f>Clean_Data[[#This Row],[Revenue_EUR]]/Clean_Data[[#This Row],[Market_Revenue_EUR]]</f>
        <v>0.10739624379536547</v>
      </c>
      <c r="V1510" s="19">
        <f>Clean_Data[[#This Row],[Returns_Units]]/Clean_Data[[#This Row],[Units_Sold]]</f>
        <v>3.1531531531531529E-2</v>
      </c>
      <c r="W1510" s="21">
        <f>Clean_Data[[#This Row],[Revenue_EUR]]/Clean_Data[[#This Row],[Marketing_Spend_EUR]]</f>
        <v>54.30594816457581</v>
      </c>
    </row>
    <row r="1511" spans="1:23">
      <c r="A1511" s="17">
        <v>45444</v>
      </c>
      <c r="B1511">
        <v>2024</v>
      </c>
      <c r="C1511" s="16" t="s">
        <v>97</v>
      </c>
      <c r="D1511" s="16" t="s">
        <v>92</v>
      </c>
      <c r="E1511" s="16" t="s">
        <v>76</v>
      </c>
      <c r="F1511" s="16" t="s">
        <v>83</v>
      </c>
      <c r="G1511" s="16" t="s">
        <v>79</v>
      </c>
      <c r="H1511">
        <v>16038.3</v>
      </c>
      <c r="I1511">
        <v>16008.77</v>
      </c>
      <c r="J1511">
        <v>87</v>
      </c>
      <c r="K1511">
        <v>88</v>
      </c>
      <c r="L1511">
        <v>8844.17</v>
      </c>
      <c r="M1511">
        <v>400.88</v>
      </c>
      <c r="N1511">
        <v>127652.97</v>
      </c>
      <c r="O1511">
        <v>732</v>
      </c>
      <c r="P1511">
        <v>1</v>
      </c>
      <c r="Q1511">
        <v>2</v>
      </c>
      <c r="R1511" s="25">
        <f>Clean_Data[[#This Row],[Revenue_EUR]]/Clean_Data[[#This Row],[Units_Sold]]</f>
        <v>184.34827586206896</v>
      </c>
      <c r="S1511" s="19">
        <f>Clean_Data[[#This Row],[Gross_Profit_EUR]]/Clean_Data[[#This Row],[Revenue_EUR]]</f>
        <v>0.55144061403016531</v>
      </c>
      <c r="T1511" s="19">
        <f>Clean_Data[[#This Row],[Revenue_EUR]]/Clean_Data[[#This Row],[Revenue_Target_EUR]]</f>
        <v>1.0018446139209944</v>
      </c>
      <c r="U1511" s="19">
        <f>Clean_Data[[#This Row],[Revenue_EUR]]/Clean_Data[[#This Row],[Market_Revenue_EUR]]</f>
        <v>0.12563984997763858</v>
      </c>
      <c r="V1511" s="19">
        <f>Clean_Data[[#This Row],[Returns_Units]]/Clean_Data[[#This Row],[Units_Sold]]</f>
        <v>2.2988505747126436E-2</v>
      </c>
      <c r="W1511" s="21">
        <f>Clean_Data[[#This Row],[Revenue_EUR]]/Clean_Data[[#This Row],[Marketing_Spend_EUR]]</f>
        <v>40.007732987427659</v>
      </c>
    </row>
    <row r="1512" spans="1:23">
      <c r="A1512" s="17">
        <v>45444</v>
      </c>
      <c r="B1512">
        <v>2024</v>
      </c>
      <c r="C1512" s="16" t="s">
        <v>97</v>
      </c>
      <c r="D1512" s="16" t="s">
        <v>92</v>
      </c>
      <c r="E1512" s="16" t="s">
        <v>76</v>
      </c>
      <c r="F1512" s="16" t="s">
        <v>83</v>
      </c>
      <c r="G1512" s="16" t="s">
        <v>80</v>
      </c>
      <c r="H1512">
        <v>3929.65</v>
      </c>
      <c r="I1512">
        <v>3770.76</v>
      </c>
      <c r="J1512">
        <v>27</v>
      </c>
      <c r="K1512">
        <v>26</v>
      </c>
      <c r="L1512">
        <v>2273.9699999999998</v>
      </c>
      <c r="M1512">
        <v>228.58</v>
      </c>
      <c r="N1512">
        <v>40847.51</v>
      </c>
      <c r="O1512">
        <v>312</v>
      </c>
      <c r="P1512">
        <v>0</v>
      </c>
      <c r="Q1512">
        <v>0</v>
      </c>
      <c r="R1512" s="25">
        <f>Clean_Data[[#This Row],[Revenue_EUR]]/Clean_Data[[#This Row],[Units_Sold]]</f>
        <v>145.5425925925926</v>
      </c>
      <c r="S1512" s="19">
        <f>Clean_Data[[#This Row],[Gross_Profit_EUR]]/Clean_Data[[#This Row],[Revenue_EUR]]</f>
        <v>0.57866985609405408</v>
      </c>
      <c r="T1512" s="19">
        <f>Clean_Data[[#This Row],[Revenue_EUR]]/Clean_Data[[#This Row],[Revenue_Target_EUR]]</f>
        <v>1.0421373940531882</v>
      </c>
      <c r="U1512" s="19">
        <f>Clean_Data[[#This Row],[Revenue_EUR]]/Clean_Data[[#This Row],[Market_Revenue_EUR]]</f>
        <v>9.6202926445210488E-2</v>
      </c>
      <c r="V1512" s="19">
        <f>Clean_Data[[#This Row],[Returns_Units]]/Clean_Data[[#This Row],[Units_Sold]]</f>
        <v>0</v>
      </c>
      <c r="W1512" s="21">
        <f>Clean_Data[[#This Row],[Revenue_EUR]]/Clean_Data[[#This Row],[Marketing_Spend_EUR]]</f>
        <v>17.191574065972524</v>
      </c>
    </row>
    <row r="1513" spans="1:23">
      <c r="A1513" s="17">
        <v>45444</v>
      </c>
      <c r="B1513">
        <v>2024</v>
      </c>
      <c r="C1513" s="16" t="s">
        <v>97</v>
      </c>
      <c r="D1513" s="16" t="s">
        <v>92</v>
      </c>
      <c r="E1513" s="16" t="s">
        <v>76</v>
      </c>
      <c r="F1513" s="16" t="s">
        <v>83</v>
      </c>
      <c r="G1513" s="16" t="s">
        <v>81</v>
      </c>
      <c r="H1513">
        <v>6422.83</v>
      </c>
      <c r="I1513">
        <v>6160.24</v>
      </c>
      <c r="J1513">
        <v>54</v>
      </c>
      <c r="K1513">
        <v>51</v>
      </c>
      <c r="L1513">
        <v>3388.18</v>
      </c>
      <c r="M1513">
        <v>174.35</v>
      </c>
      <c r="N1513">
        <v>56285.89</v>
      </c>
      <c r="O1513">
        <v>496</v>
      </c>
      <c r="P1513">
        <v>0</v>
      </c>
      <c r="Q1513">
        <v>1</v>
      </c>
      <c r="R1513" s="25">
        <f>Clean_Data[[#This Row],[Revenue_EUR]]/Clean_Data[[#This Row],[Units_Sold]]</f>
        <v>118.9412962962963</v>
      </c>
      <c r="S1513" s="19">
        <f>Clean_Data[[#This Row],[Gross_Profit_EUR]]/Clean_Data[[#This Row],[Revenue_EUR]]</f>
        <v>0.52752135740787154</v>
      </c>
      <c r="T1513" s="19">
        <f>Clean_Data[[#This Row],[Revenue_EUR]]/Clean_Data[[#This Row],[Revenue_Target_EUR]]</f>
        <v>1.0426265859771697</v>
      </c>
      <c r="U1513" s="19">
        <f>Clean_Data[[#This Row],[Revenue_EUR]]/Clean_Data[[#This Row],[Market_Revenue_EUR]]</f>
        <v>0.11411083665906323</v>
      </c>
      <c r="V1513" s="19">
        <f>Clean_Data[[#This Row],[Returns_Units]]/Clean_Data[[#This Row],[Units_Sold]]</f>
        <v>1.8518518518518517E-2</v>
      </c>
      <c r="W1513" s="21">
        <f>Clean_Data[[#This Row],[Revenue_EUR]]/Clean_Data[[#This Row],[Marketing_Spend_EUR]]</f>
        <v>36.838715227989674</v>
      </c>
    </row>
    <row r="1514" spans="1:23">
      <c r="A1514" s="17">
        <v>45474</v>
      </c>
      <c r="B1514">
        <v>2024</v>
      </c>
      <c r="C1514" s="16" t="s">
        <v>98</v>
      </c>
      <c r="D1514" s="16" t="s">
        <v>75</v>
      </c>
      <c r="E1514" s="16" t="s">
        <v>76</v>
      </c>
      <c r="F1514" s="16" t="s">
        <v>77</v>
      </c>
      <c r="G1514" s="16" t="s">
        <v>78</v>
      </c>
      <c r="H1514">
        <v>1013949.09</v>
      </c>
      <c r="I1514">
        <v>1021998.08</v>
      </c>
      <c r="J1514">
        <v>13699</v>
      </c>
      <c r="K1514">
        <v>13589</v>
      </c>
      <c r="L1514">
        <v>567400.43000000005</v>
      </c>
      <c r="M1514">
        <v>18218.080000000002</v>
      </c>
      <c r="N1514">
        <v>6045747.7199999997</v>
      </c>
      <c r="O1514">
        <v>90470</v>
      </c>
      <c r="P1514">
        <v>39</v>
      </c>
      <c r="Q1514">
        <v>158</v>
      </c>
      <c r="R1514" s="25">
        <f>Clean_Data[[#This Row],[Revenue_EUR]]/Clean_Data[[#This Row],[Units_Sold]]</f>
        <v>74.016285130301483</v>
      </c>
      <c r="S1514" s="19">
        <f>Clean_Data[[#This Row],[Gross_Profit_EUR]]/Clean_Data[[#This Row],[Revenue_EUR]]</f>
        <v>0.55959459463591021</v>
      </c>
      <c r="T1514" s="19">
        <f>Clean_Data[[#This Row],[Revenue_EUR]]/Clean_Data[[#This Row],[Revenue_Target_EUR]]</f>
        <v>0.99212426113364127</v>
      </c>
      <c r="U1514" s="19">
        <f>Clean_Data[[#This Row],[Revenue_EUR]]/Clean_Data[[#This Row],[Market_Revenue_EUR]]</f>
        <v>0.16771276886823192</v>
      </c>
      <c r="V1514" s="19">
        <f>Clean_Data[[#This Row],[Returns_Units]]/Clean_Data[[#This Row],[Units_Sold]]</f>
        <v>1.153368859040806E-2</v>
      </c>
      <c r="W1514" s="21">
        <f>Clean_Data[[#This Row],[Revenue_EUR]]/Clean_Data[[#This Row],[Marketing_Spend_EUR]]</f>
        <v>55.656199226263134</v>
      </c>
    </row>
    <row r="1515" spans="1:23">
      <c r="A1515" s="17">
        <v>45474</v>
      </c>
      <c r="B1515">
        <v>2024</v>
      </c>
      <c r="C1515" s="16" t="s">
        <v>98</v>
      </c>
      <c r="D1515" s="16" t="s">
        <v>75</v>
      </c>
      <c r="E1515" s="16" t="s">
        <v>76</v>
      </c>
      <c r="F1515" s="16" t="s">
        <v>77</v>
      </c>
      <c r="G1515" s="16" t="s">
        <v>79</v>
      </c>
      <c r="H1515">
        <v>1066062.79</v>
      </c>
      <c r="I1515">
        <v>996609.97</v>
      </c>
      <c r="J1515">
        <v>5810</v>
      </c>
      <c r="K1515">
        <v>5356</v>
      </c>
      <c r="L1515">
        <v>698034.46</v>
      </c>
      <c r="M1515">
        <v>24884.79</v>
      </c>
      <c r="N1515">
        <v>4906005.43</v>
      </c>
      <c r="O1515">
        <v>27717</v>
      </c>
      <c r="P1515">
        <v>52</v>
      </c>
      <c r="Q1515">
        <v>112</v>
      </c>
      <c r="R1515" s="25">
        <f>Clean_Data[[#This Row],[Revenue_EUR]]/Clean_Data[[#This Row],[Units_Sold]]</f>
        <v>183.48757142857144</v>
      </c>
      <c r="S1515" s="19">
        <f>Clean_Data[[#This Row],[Gross_Profit_EUR]]/Clean_Data[[#This Row],[Revenue_EUR]]</f>
        <v>0.65477799858299146</v>
      </c>
      <c r="T1515" s="19">
        <f>Clean_Data[[#This Row],[Revenue_EUR]]/Clean_Data[[#This Row],[Revenue_Target_EUR]]</f>
        <v>1.0696890680312983</v>
      </c>
      <c r="U1515" s="19">
        <f>Clean_Data[[#This Row],[Revenue_EUR]]/Clean_Data[[#This Row],[Market_Revenue_EUR]]</f>
        <v>0.21729751530258704</v>
      </c>
      <c r="V1515" s="19">
        <f>Clean_Data[[#This Row],[Returns_Units]]/Clean_Data[[#This Row],[Units_Sold]]</f>
        <v>1.9277108433734941E-2</v>
      </c>
      <c r="W1515" s="21">
        <f>Clean_Data[[#This Row],[Revenue_EUR]]/Clean_Data[[#This Row],[Marketing_Spend_EUR]]</f>
        <v>42.839935157178338</v>
      </c>
    </row>
    <row r="1516" spans="1:23">
      <c r="A1516" s="17">
        <v>45474</v>
      </c>
      <c r="B1516">
        <v>2024</v>
      </c>
      <c r="C1516" s="16" t="s">
        <v>98</v>
      </c>
      <c r="D1516" s="16" t="s">
        <v>75</v>
      </c>
      <c r="E1516" s="16" t="s">
        <v>76</v>
      </c>
      <c r="F1516" s="16" t="s">
        <v>77</v>
      </c>
      <c r="G1516" s="16" t="s">
        <v>80</v>
      </c>
      <c r="H1516">
        <v>253016.75</v>
      </c>
      <c r="I1516">
        <v>235548.97</v>
      </c>
      <c r="J1516">
        <v>1758</v>
      </c>
      <c r="K1516">
        <v>1605</v>
      </c>
      <c r="L1516">
        <v>175029.03</v>
      </c>
      <c r="M1516">
        <v>12774.74</v>
      </c>
      <c r="N1516">
        <v>1672292.82</v>
      </c>
      <c r="O1516">
        <v>13086</v>
      </c>
      <c r="P1516">
        <v>13</v>
      </c>
      <c r="Q1516">
        <v>15</v>
      </c>
      <c r="R1516" s="25">
        <f>Clean_Data[[#This Row],[Revenue_EUR]]/Clean_Data[[#This Row],[Units_Sold]]</f>
        <v>143.92306598407282</v>
      </c>
      <c r="S1516" s="19">
        <f>Clean_Data[[#This Row],[Gross_Profit_EUR]]/Clean_Data[[#This Row],[Revenue_EUR]]</f>
        <v>0.69176854892018014</v>
      </c>
      <c r="T1516" s="19">
        <f>Clean_Data[[#This Row],[Revenue_EUR]]/Clean_Data[[#This Row],[Revenue_Target_EUR]]</f>
        <v>1.074157743079921</v>
      </c>
      <c r="U1516" s="19">
        <f>Clean_Data[[#This Row],[Revenue_EUR]]/Clean_Data[[#This Row],[Market_Revenue_EUR]]</f>
        <v>0.15129931012919137</v>
      </c>
      <c r="V1516" s="19">
        <f>Clean_Data[[#This Row],[Returns_Units]]/Clean_Data[[#This Row],[Units_Sold]]</f>
        <v>8.5324232081911266E-3</v>
      </c>
      <c r="W1516" s="21">
        <f>Clean_Data[[#This Row],[Revenue_EUR]]/Clean_Data[[#This Row],[Marketing_Spend_EUR]]</f>
        <v>19.806019535426945</v>
      </c>
    </row>
    <row r="1517" spans="1:23">
      <c r="A1517" s="17">
        <v>45474</v>
      </c>
      <c r="B1517">
        <v>2024</v>
      </c>
      <c r="C1517" s="16" t="s">
        <v>98</v>
      </c>
      <c r="D1517" s="16" t="s">
        <v>75</v>
      </c>
      <c r="E1517" s="16" t="s">
        <v>76</v>
      </c>
      <c r="F1517" s="16" t="s">
        <v>77</v>
      </c>
      <c r="G1517" s="16" t="s">
        <v>81</v>
      </c>
      <c r="H1517">
        <v>434104.02</v>
      </c>
      <c r="I1517">
        <v>403753.34</v>
      </c>
      <c r="J1517">
        <v>3672</v>
      </c>
      <c r="K1517">
        <v>3364</v>
      </c>
      <c r="L1517">
        <v>269199.98</v>
      </c>
      <c r="M1517">
        <v>13956.88</v>
      </c>
      <c r="N1517">
        <v>2365433.94</v>
      </c>
      <c r="O1517">
        <v>21467</v>
      </c>
      <c r="P1517">
        <v>18</v>
      </c>
      <c r="Q1517">
        <v>45</v>
      </c>
      <c r="R1517" s="25">
        <f>Clean_Data[[#This Row],[Revenue_EUR]]/Clean_Data[[#This Row],[Units_Sold]]</f>
        <v>118.22004901960784</v>
      </c>
      <c r="S1517" s="19">
        <f>Clean_Data[[#This Row],[Gross_Profit_EUR]]/Clean_Data[[#This Row],[Revenue_EUR]]</f>
        <v>0.62012782097710117</v>
      </c>
      <c r="T1517" s="19">
        <f>Clean_Data[[#This Row],[Revenue_EUR]]/Clean_Data[[#This Row],[Revenue_Target_EUR]]</f>
        <v>1.0751713409974515</v>
      </c>
      <c r="U1517" s="19">
        <f>Clean_Data[[#This Row],[Revenue_EUR]]/Clean_Data[[#This Row],[Market_Revenue_EUR]]</f>
        <v>0.18351982385100979</v>
      </c>
      <c r="V1517" s="19">
        <f>Clean_Data[[#This Row],[Returns_Units]]/Clean_Data[[#This Row],[Units_Sold]]</f>
        <v>1.2254901960784314E-2</v>
      </c>
      <c r="W1517" s="21">
        <f>Clean_Data[[#This Row],[Revenue_EUR]]/Clean_Data[[#This Row],[Marketing_Spend_EUR]]</f>
        <v>31.103227942061551</v>
      </c>
    </row>
    <row r="1518" spans="1:23">
      <c r="A1518" s="17">
        <v>45474</v>
      </c>
      <c r="B1518">
        <v>2024</v>
      </c>
      <c r="C1518" s="16" t="s">
        <v>98</v>
      </c>
      <c r="D1518" s="16" t="s">
        <v>75</v>
      </c>
      <c r="E1518" s="16" t="s">
        <v>76</v>
      </c>
      <c r="F1518" s="16" t="s">
        <v>82</v>
      </c>
      <c r="G1518" s="16" t="s">
        <v>78</v>
      </c>
      <c r="H1518">
        <v>784477.57</v>
      </c>
      <c r="I1518">
        <v>755644.24</v>
      </c>
      <c r="J1518">
        <v>10599</v>
      </c>
      <c r="K1518">
        <v>10288</v>
      </c>
      <c r="L1518">
        <v>405388.53</v>
      </c>
      <c r="M1518">
        <v>14557.27</v>
      </c>
      <c r="N1518">
        <v>5068108.45</v>
      </c>
      <c r="O1518">
        <v>73249</v>
      </c>
      <c r="P1518">
        <v>44</v>
      </c>
      <c r="Q1518">
        <v>111</v>
      </c>
      <c r="R1518" s="25">
        <f>Clean_Data[[#This Row],[Revenue_EUR]]/Clean_Data[[#This Row],[Units_Sold]]</f>
        <v>74.014300405698648</v>
      </c>
      <c r="S1518" s="19">
        <f>Clean_Data[[#This Row],[Gross_Profit_EUR]]/Clean_Data[[#This Row],[Revenue_EUR]]</f>
        <v>0.5167624231754645</v>
      </c>
      <c r="T1518" s="19">
        <f>Clean_Data[[#This Row],[Revenue_EUR]]/Clean_Data[[#This Row],[Revenue_Target_EUR]]</f>
        <v>1.0381572815270848</v>
      </c>
      <c r="U1518" s="19">
        <f>Clean_Data[[#This Row],[Revenue_EUR]]/Clean_Data[[#This Row],[Market_Revenue_EUR]]</f>
        <v>0.15478705275140667</v>
      </c>
      <c r="V1518" s="19">
        <f>Clean_Data[[#This Row],[Returns_Units]]/Clean_Data[[#This Row],[Units_Sold]]</f>
        <v>1.0472686102462497E-2</v>
      </c>
      <c r="W1518" s="21">
        <f>Clean_Data[[#This Row],[Revenue_EUR]]/Clean_Data[[#This Row],[Marketing_Spend_EUR]]</f>
        <v>53.889058181925591</v>
      </c>
    </row>
    <row r="1519" spans="1:23">
      <c r="A1519" s="17">
        <v>45474</v>
      </c>
      <c r="B1519">
        <v>2024</v>
      </c>
      <c r="C1519" s="16" t="s">
        <v>98</v>
      </c>
      <c r="D1519" s="16" t="s">
        <v>75</v>
      </c>
      <c r="E1519" s="16" t="s">
        <v>76</v>
      </c>
      <c r="F1519" s="16" t="s">
        <v>82</v>
      </c>
      <c r="G1519" s="16" t="s">
        <v>79</v>
      </c>
      <c r="H1519">
        <v>891717.74</v>
      </c>
      <c r="I1519">
        <v>815964.36</v>
      </c>
      <c r="J1519">
        <v>4860</v>
      </c>
      <c r="K1519">
        <v>4532</v>
      </c>
      <c r="L1519">
        <v>540616.89</v>
      </c>
      <c r="M1519">
        <v>23664.98</v>
      </c>
      <c r="N1519">
        <v>4359297.17</v>
      </c>
      <c r="O1519">
        <v>24702</v>
      </c>
      <c r="P1519">
        <v>34</v>
      </c>
      <c r="Q1519">
        <v>46</v>
      </c>
      <c r="R1519" s="25">
        <f>Clean_Data[[#This Row],[Revenue_EUR]]/Clean_Data[[#This Row],[Units_Sold]]</f>
        <v>183.48101646090535</v>
      </c>
      <c r="S1519" s="19">
        <f>Clean_Data[[#This Row],[Gross_Profit_EUR]]/Clean_Data[[#This Row],[Revenue_EUR]]</f>
        <v>0.60626458995870158</v>
      </c>
      <c r="T1519" s="19">
        <f>Clean_Data[[#This Row],[Revenue_EUR]]/Clean_Data[[#This Row],[Revenue_Target_EUR]]</f>
        <v>1.0928390793931244</v>
      </c>
      <c r="U1519" s="19">
        <f>Clean_Data[[#This Row],[Revenue_EUR]]/Clean_Data[[#This Row],[Market_Revenue_EUR]]</f>
        <v>0.20455539166649656</v>
      </c>
      <c r="V1519" s="19">
        <f>Clean_Data[[#This Row],[Returns_Units]]/Clean_Data[[#This Row],[Units_Sold]]</f>
        <v>9.4650205761316868E-3</v>
      </c>
      <c r="W1519" s="21">
        <f>Clean_Data[[#This Row],[Revenue_EUR]]/Clean_Data[[#This Row],[Marketing_Spend_EUR]]</f>
        <v>37.68089979370361</v>
      </c>
    </row>
    <row r="1520" spans="1:23">
      <c r="A1520" s="17">
        <v>45474</v>
      </c>
      <c r="B1520">
        <v>2024</v>
      </c>
      <c r="C1520" s="16" t="s">
        <v>98</v>
      </c>
      <c r="D1520" s="16" t="s">
        <v>75</v>
      </c>
      <c r="E1520" s="16" t="s">
        <v>76</v>
      </c>
      <c r="F1520" s="16" t="s">
        <v>82</v>
      </c>
      <c r="G1520" s="16" t="s">
        <v>80</v>
      </c>
      <c r="H1520">
        <v>186347.75</v>
      </c>
      <c r="I1520">
        <v>169068.07</v>
      </c>
      <c r="J1520">
        <v>1295</v>
      </c>
      <c r="K1520">
        <v>1182</v>
      </c>
      <c r="L1520">
        <v>119165.75</v>
      </c>
      <c r="M1520">
        <v>10783.84</v>
      </c>
      <c r="N1520">
        <v>1332307.1399999999</v>
      </c>
      <c r="O1520">
        <v>10509</v>
      </c>
      <c r="P1520">
        <v>10</v>
      </c>
      <c r="Q1520">
        <v>15</v>
      </c>
      <c r="R1520" s="25">
        <f>Clean_Data[[#This Row],[Revenue_EUR]]/Clean_Data[[#This Row],[Units_Sold]]</f>
        <v>143.89787644787646</v>
      </c>
      <c r="S1520" s="19">
        <f>Clean_Data[[#This Row],[Gross_Profit_EUR]]/Clean_Data[[#This Row],[Revenue_EUR]]</f>
        <v>0.63948048742203756</v>
      </c>
      <c r="T1520" s="19">
        <f>Clean_Data[[#This Row],[Revenue_EUR]]/Clean_Data[[#This Row],[Revenue_Target_EUR]]</f>
        <v>1.1022054607945782</v>
      </c>
      <c r="U1520" s="19">
        <f>Clean_Data[[#This Row],[Revenue_EUR]]/Clean_Data[[#This Row],[Market_Revenue_EUR]]</f>
        <v>0.13986846156209898</v>
      </c>
      <c r="V1520" s="19">
        <f>Clean_Data[[#This Row],[Returns_Units]]/Clean_Data[[#This Row],[Units_Sold]]</f>
        <v>1.1583011583011582E-2</v>
      </c>
      <c r="W1520" s="21">
        <f>Clean_Data[[#This Row],[Revenue_EUR]]/Clean_Data[[#This Row],[Marketing_Spend_EUR]]</f>
        <v>17.280277711835488</v>
      </c>
    </row>
    <row r="1521" spans="1:23">
      <c r="A1521" s="17">
        <v>45474</v>
      </c>
      <c r="B1521">
        <v>2024</v>
      </c>
      <c r="C1521" s="16" t="s">
        <v>98</v>
      </c>
      <c r="D1521" s="16" t="s">
        <v>75</v>
      </c>
      <c r="E1521" s="16" t="s">
        <v>76</v>
      </c>
      <c r="F1521" s="16" t="s">
        <v>82</v>
      </c>
      <c r="G1521" s="16" t="s">
        <v>81</v>
      </c>
      <c r="H1521">
        <v>362139.35</v>
      </c>
      <c r="I1521">
        <v>352686.13</v>
      </c>
      <c r="J1521">
        <v>3063</v>
      </c>
      <c r="K1521">
        <v>3002</v>
      </c>
      <c r="L1521">
        <v>210848.85</v>
      </c>
      <c r="M1521">
        <v>9822.7800000000007</v>
      </c>
      <c r="N1521">
        <v>1996490.63</v>
      </c>
      <c r="O1521">
        <v>18857</v>
      </c>
      <c r="P1521">
        <v>14</v>
      </c>
      <c r="Q1521">
        <v>27</v>
      </c>
      <c r="R1521" s="25">
        <f>Clean_Data[[#This Row],[Revenue_EUR]]/Clean_Data[[#This Row],[Units_Sold]]</f>
        <v>118.23028077048644</v>
      </c>
      <c r="S1521" s="19">
        <f>Clean_Data[[#This Row],[Gross_Profit_EUR]]/Clean_Data[[#This Row],[Revenue_EUR]]</f>
        <v>0.58223125987275348</v>
      </c>
      <c r="T1521" s="19">
        <f>Clean_Data[[#This Row],[Revenue_EUR]]/Clean_Data[[#This Row],[Revenue_Target_EUR]]</f>
        <v>1.0268034923857083</v>
      </c>
      <c r="U1521" s="19">
        <f>Clean_Data[[#This Row],[Revenue_EUR]]/Clean_Data[[#This Row],[Market_Revenue_EUR]]</f>
        <v>0.18138795372157593</v>
      </c>
      <c r="V1521" s="19">
        <f>Clean_Data[[#This Row],[Returns_Units]]/Clean_Data[[#This Row],[Units_Sold]]</f>
        <v>8.8148873653281102E-3</v>
      </c>
      <c r="W1521" s="21">
        <f>Clean_Data[[#This Row],[Revenue_EUR]]/Clean_Data[[#This Row],[Marketing_Spend_EUR]]</f>
        <v>36.867297241717715</v>
      </c>
    </row>
    <row r="1522" spans="1:23">
      <c r="A1522" s="17">
        <v>45474</v>
      </c>
      <c r="B1522">
        <v>2024</v>
      </c>
      <c r="C1522" s="16" t="s">
        <v>98</v>
      </c>
      <c r="D1522" s="16" t="s">
        <v>75</v>
      </c>
      <c r="E1522" s="16" t="s">
        <v>76</v>
      </c>
      <c r="F1522" s="16" t="s">
        <v>83</v>
      </c>
      <c r="G1522" s="16" t="s">
        <v>78</v>
      </c>
      <c r="H1522">
        <v>80582.86</v>
      </c>
      <c r="I1522">
        <v>81994.929999999993</v>
      </c>
      <c r="J1522">
        <v>1089</v>
      </c>
      <c r="K1522">
        <v>1090</v>
      </c>
      <c r="L1522">
        <v>38676.99</v>
      </c>
      <c r="M1522">
        <v>1471.92</v>
      </c>
      <c r="N1522">
        <v>659078.72</v>
      </c>
      <c r="O1522">
        <v>9841</v>
      </c>
      <c r="P1522">
        <v>3</v>
      </c>
      <c r="Q1522">
        <v>16</v>
      </c>
      <c r="R1522" s="25">
        <f>Clean_Data[[#This Row],[Revenue_EUR]]/Clean_Data[[#This Row],[Units_Sold]]</f>
        <v>73.99711662075299</v>
      </c>
      <c r="S1522" s="19">
        <f>Clean_Data[[#This Row],[Gross_Profit_EUR]]/Clean_Data[[#This Row],[Revenue_EUR]]</f>
        <v>0.47996546660170658</v>
      </c>
      <c r="T1522" s="19">
        <f>Clean_Data[[#This Row],[Revenue_EUR]]/Clean_Data[[#This Row],[Revenue_Target_EUR]]</f>
        <v>0.98277856935788599</v>
      </c>
      <c r="U1522" s="19">
        <f>Clean_Data[[#This Row],[Revenue_EUR]]/Clean_Data[[#This Row],[Market_Revenue_EUR]]</f>
        <v>0.12226591081563065</v>
      </c>
      <c r="V1522" s="19">
        <f>Clean_Data[[#This Row],[Returns_Units]]/Clean_Data[[#This Row],[Units_Sold]]</f>
        <v>1.4692378328741965E-2</v>
      </c>
      <c r="W1522" s="21">
        <f>Clean_Data[[#This Row],[Revenue_EUR]]/Clean_Data[[#This Row],[Marketing_Spend_EUR]]</f>
        <v>54.74676612859394</v>
      </c>
    </row>
    <row r="1523" spans="1:23">
      <c r="A1523" s="17">
        <v>45474</v>
      </c>
      <c r="B1523">
        <v>2024</v>
      </c>
      <c r="C1523" s="16" t="s">
        <v>98</v>
      </c>
      <c r="D1523" s="16" t="s">
        <v>75</v>
      </c>
      <c r="E1523" s="16" t="s">
        <v>76</v>
      </c>
      <c r="F1523" s="16" t="s">
        <v>83</v>
      </c>
      <c r="G1523" s="16" t="s">
        <v>79</v>
      </c>
      <c r="H1523">
        <v>80892.09</v>
      </c>
      <c r="I1523">
        <v>78134.649999999994</v>
      </c>
      <c r="J1523">
        <v>441</v>
      </c>
      <c r="K1523">
        <v>424</v>
      </c>
      <c r="L1523">
        <v>44264.12</v>
      </c>
      <c r="M1523">
        <v>1972.73</v>
      </c>
      <c r="N1523">
        <v>558220.51</v>
      </c>
      <c r="O1523">
        <v>3308</v>
      </c>
      <c r="P1523">
        <v>4</v>
      </c>
      <c r="Q1523">
        <v>12</v>
      </c>
      <c r="R1523" s="25">
        <f>Clean_Data[[#This Row],[Revenue_EUR]]/Clean_Data[[#This Row],[Units_Sold]]</f>
        <v>183.42877551020408</v>
      </c>
      <c r="S1523" s="19">
        <f>Clean_Data[[#This Row],[Gross_Profit_EUR]]/Clean_Data[[#This Row],[Revenue_EUR]]</f>
        <v>0.54719960876273566</v>
      </c>
      <c r="T1523" s="19">
        <f>Clean_Data[[#This Row],[Revenue_EUR]]/Clean_Data[[#This Row],[Revenue_Target_EUR]]</f>
        <v>1.035290872871383</v>
      </c>
      <c r="U1523" s="19">
        <f>Clean_Data[[#This Row],[Revenue_EUR]]/Clean_Data[[#This Row],[Market_Revenue_EUR]]</f>
        <v>0.14491063755432418</v>
      </c>
      <c r="V1523" s="19">
        <f>Clean_Data[[#This Row],[Returns_Units]]/Clean_Data[[#This Row],[Units_Sold]]</f>
        <v>2.7210884353741496E-2</v>
      </c>
      <c r="W1523" s="21">
        <f>Clean_Data[[#This Row],[Revenue_EUR]]/Clean_Data[[#This Row],[Marketing_Spend_EUR]]</f>
        <v>41.005150223294621</v>
      </c>
    </row>
    <row r="1524" spans="1:23">
      <c r="A1524" s="17">
        <v>45474</v>
      </c>
      <c r="B1524">
        <v>2024</v>
      </c>
      <c r="C1524" s="16" t="s">
        <v>98</v>
      </c>
      <c r="D1524" s="16" t="s">
        <v>75</v>
      </c>
      <c r="E1524" s="16" t="s">
        <v>76</v>
      </c>
      <c r="F1524" s="16" t="s">
        <v>83</v>
      </c>
      <c r="G1524" s="16" t="s">
        <v>80</v>
      </c>
      <c r="H1524">
        <v>18752.05</v>
      </c>
      <c r="I1524">
        <v>16891.96</v>
      </c>
      <c r="J1524">
        <v>130</v>
      </c>
      <c r="K1524">
        <v>116</v>
      </c>
      <c r="L1524">
        <v>10899.38</v>
      </c>
      <c r="M1524">
        <v>1126.68</v>
      </c>
      <c r="N1524">
        <v>179883.05</v>
      </c>
      <c r="O1524">
        <v>1309</v>
      </c>
      <c r="P1524">
        <v>1</v>
      </c>
      <c r="Q1524">
        <v>4</v>
      </c>
      <c r="R1524" s="25">
        <f>Clean_Data[[#This Row],[Revenue_EUR]]/Clean_Data[[#This Row],[Units_Sold]]</f>
        <v>144.24653846153845</v>
      </c>
      <c r="S1524" s="19">
        <f>Clean_Data[[#This Row],[Gross_Profit_EUR]]/Clean_Data[[#This Row],[Revenue_EUR]]</f>
        <v>0.58123671811881894</v>
      </c>
      <c r="T1524" s="19">
        <f>Clean_Data[[#This Row],[Revenue_EUR]]/Clean_Data[[#This Row],[Revenue_Target_EUR]]</f>
        <v>1.1101168840087237</v>
      </c>
      <c r="U1524" s="19">
        <f>Clean_Data[[#This Row],[Revenue_EUR]]/Clean_Data[[#This Row],[Market_Revenue_EUR]]</f>
        <v>0.10424578635952637</v>
      </c>
      <c r="V1524" s="19">
        <f>Clean_Data[[#This Row],[Returns_Units]]/Clean_Data[[#This Row],[Units_Sold]]</f>
        <v>3.0769230769230771E-2</v>
      </c>
      <c r="W1524" s="21">
        <f>Clean_Data[[#This Row],[Revenue_EUR]]/Clean_Data[[#This Row],[Marketing_Spend_EUR]]</f>
        <v>16.64363439485923</v>
      </c>
    </row>
    <row r="1525" spans="1:23">
      <c r="A1525" s="17">
        <v>45474</v>
      </c>
      <c r="B1525">
        <v>2024</v>
      </c>
      <c r="C1525" s="16" t="s">
        <v>98</v>
      </c>
      <c r="D1525" s="16" t="s">
        <v>75</v>
      </c>
      <c r="E1525" s="16" t="s">
        <v>76</v>
      </c>
      <c r="F1525" s="16" t="s">
        <v>83</v>
      </c>
      <c r="G1525" s="16" t="s">
        <v>81</v>
      </c>
      <c r="H1525">
        <v>32952.269999999997</v>
      </c>
      <c r="I1525">
        <v>32781.53</v>
      </c>
      <c r="J1525">
        <v>279</v>
      </c>
      <c r="K1525">
        <v>281</v>
      </c>
      <c r="L1525">
        <v>17350.61</v>
      </c>
      <c r="M1525">
        <v>989.19</v>
      </c>
      <c r="N1525">
        <v>259649.01</v>
      </c>
      <c r="O1525">
        <v>2396</v>
      </c>
      <c r="P1525">
        <v>1</v>
      </c>
      <c r="Q1525">
        <v>7</v>
      </c>
      <c r="R1525" s="25">
        <f>Clean_Data[[#This Row],[Revenue_EUR]]/Clean_Data[[#This Row],[Units_Sold]]</f>
        <v>118.1084946236559</v>
      </c>
      <c r="S1525" s="19">
        <f>Clean_Data[[#This Row],[Gross_Profit_EUR]]/Clean_Data[[#This Row],[Revenue_EUR]]</f>
        <v>0.52653762548073324</v>
      </c>
      <c r="T1525" s="19">
        <f>Clean_Data[[#This Row],[Revenue_EUR]]/Clean_Data[[#This Row],[Revenue_Target_EUR]]</f>
        <v>1.0052084207173979</v>
      </c>
      <c r="U1525" s="19">
        <f>Clean_Data[[#This Row],[Revenue_EUR]]/Clean_Data[[#This Row],[Market_Revenue_EUR]]</f>
        <v>0.12691082473220289</v>
      </c>
      <c r="V1525" s="19">
        <f>Clean_Data[[#This Row],[Returns_Units]]/Clean_Data[[#This Row],[Units_Sold]]</f>
        <v>2.5089605734767026E-2</v>
      </c>
      <c r="W1525" s="21">
        <f>Clean_Data[[#This Row],[Revenue_EUR]]/Clean_Data[[#This Row],[Marketing_Spend_EUR]]</f>
        <v>33.312376793133772</v>
      </c>
    </row>
    <row r="1526" spans="1:23">
      <c r="A1526" s="17">
        <v>45474</v>
      </c>
      <c r="B1526">
        <v>2024</v>
      </c>
      <c r="C1526" s="16" t="s">
        <v>98</v>
      </c>
      <c r="D1526" s="16" t="s">
        <v>84</v>
      </c>
      <c r="E1526" s="16" t="s">
        <v>85</v>
      </c>
      <c r="F1526" s="16" t="s">
        <v>77</v>
      </c>
      <c r="G1526" s="16" t="s">
        <v>78</v>
      </c>
      <c r="H1526">
        <v>566437.75</v>
      </c>
      <c r="I1526">
        <v>626989.41</v>
      </c>
      <c r="J1526">
        <v>7653</v>
      </c>
      <c r="K1526">
        <v>8319</v>
      </c>
      <c r="L1526">
        <v>317275.57</v>
      </c>
      <c r="M1526">
        <v>9942.91</v>
      </c>
      <c r="N1526">
        <v>4439916.71</v>
      </c>
      <c r="O1526">
        <v>64951</v>
      </c>
      <c r="P1526">
        <v>23</v>
      </c>
      <c r="Q1526">
        <v>63</v>
      </c>
      <c r="R1526" s="25">
        <f>Clean_Data[[#This Row],[Revenue_EUR]]/Clean_Data[[#This Row],[Units_Sold]]</f>
        <v>74.015124787664973</v>
      </c>
      <c r="S1526" s="19">
        <f>Clean_Data[[#This Row],[Gross_Profit_EUR]]/Clean_Data[[#This Row],[Revenue_EUR]]</f>
        <v>0.5601243384643767</v>
      </c>
      <c r="T1526" s="19">
        <f>Clean_Data[[#This Row],[Revenue_EUR]]/Clean_Data[[#This Row],[Revenue_Target_EUR]]</f>
        <v>0.90342474843394882</v>
      </c>
      <c r="U1526" s="19">
        <f>Clean_Data[[#This Row],[Revenue_EUR]]/Clean_Data[[#This Row],[Market_Revenue_EUR]]</f>
        <v>0.12757846306535783</v>
      </c>
      <c r="V1526" s="19">
        <f>Clean_Data[[#This Row],[Returns_Units]]/Clean_Data[[#This Row],[Units_Sold]]</f>
        <v>8.2320658565268514E-3</v>
      </c>
      <c r="W1526" s="21">
        <f>Clean_Data[[#This Row],[Revenue_EUR]]/Clean_Data[[#This Row],[Marketing_Spend_EUR]]</f>
        <v>56.969011084280154</v>
      </c>
    </row>
    <row r="1527" spans="1:23">
      <c r="A1527" s="17">
        <v>45474</v>
      </c>
      <c r="B1527">
        <v>2024</v>
      </c>
      <c r="C1527" s="16" t="s">
        <v>98</v>
      </c>
      <c r="D1527" s="16" t="s">
        <v>84</v>
      </c>
      <c r="E1527" s="16" t="s">
        <v>85</v>
      </c>
      <c r="F1527" s="16" t="s">
        <v>77</v>
      </c>
      <c r="G1527" s="16" t="s">
        <v>79</v>
      </c>
      <c r="H1527">
        <v>537083.18999999994</v>
      </c>
      <c r="I1527">
        <v>550996.43999999994</v>
      </c>
      <c r="J1527">
        <v>2927</v>
      </c>
      <c r="K1527">
        <v>3061</v>
      </c>
      <c r="L1527">
        <v>355752.26</v>
      </c>
      <c r="M1527">
        <v>14207.26</v>
      </c>
      <c r="N1527">
        <v>3709182.71</v>
      </c>
      <c r="O1527">
        <v>22927</v>
      </c>
      <c r="P1527">
        <v>23</v>
      </c>
      <c r="Q1527">
        <v>33</v>
      </c>
      <c r="R1527" s="25">
        <f>Clean_Data[[#This Row],[Revenue_EUR]]/Clean_Data[[#This Row],[Units_Sold]]</f>
        <v>183.49271950802867</v>
      </c>
      <c r="S1527" s="19">
        <f>Clean_Data[[#This Row],[Gross_Profit_EUR]]/Clean_Data[[#This Row],[Revenue_EUR]]</f>
        <v>0.66237831796597479</v>
      </c>
      <c r="T1527" s="19">
        <f>Clean_Data[[#This Row],[Revenue_EUR]]/Clean_Data[[#This Row],[Revenue_Target_EUR]]</f>
        <v>0.97474892941232072</v>
      </c>
      <c r="U1527" s="19">
        <f>Clean_Data[[#This Row],[Revenue_EUR]]/Clean_Data[[#This Row],[Market_Revenue_EUR]]</f>
        <v>0.14479825664883464</v>
      </c>
      <c r="V1527" s="19">
        <f>Clean_Data[[#This Row],[Returns_Units]]/Clean_Data[[#This Row],[Units_Sold]]</f>
        <v>1.1274342330030749E-2</v>
      </c>
      <c r="W1527" s="21">
        <f>Clean_Data[[#This Row],[Revenue_EUR]]/Clean_Data[[#This Row],[Marketing_Spend_EUR]]</f>
        <v>37.803432188894966</v>
      </c>
    </row>
    <row r="1528" spans="1:23">
      <c r="A1528" s="17">
        <v>45474</v>
      </c>
      <c r="B1528">
        <v>2024</v>
      </c>
      <c r="C1528" s="16" t="s">
        <v>98</v>
      </c>
      <c r="D1528" s="16" t="s">
        <v>84</v>
      </c>
      <c r="E1528" s="16" t="s">
        <v>85</v>
      </c>
      <c r="F1528" s="16" t="s">
        <v>77</v>
      </c>
      <c r="G1528" s="16" t="s">
        <v>80</v>
      </c>
      <c r="H1528">
        <v>131195.28</v>
      </c>
      <c r="I1528">
        <v>129043.8</v>
      </c>
      <c r="J1528">
        <v>912</v>
      </c>
      <c r="K1528">
        <v>897</v>
      </c>
      <c r="L1528">
        <v>90016.72</v>
      </c>
      <c r="M1528">
        <v>7167.18</v>
      </c>
      <c r="N1528">
        <v>1165452.3700000001</v>
      </c>
      <c r="O1528">
        <v>9149</v>
      </c>
      <c r="P1528">
        <v>6</v>
      </c>
      <c r="Q1528">
        <v>13</v>
      </c>
      <c r="R1528" s="25">
        <f>Clean_Data[[#This Row],[Revenue_EUR]]/Clean_Data[[#This Row],[Units_Sold]]</f>
        <v>143.85447368421052</v>
      </c>
      <c r="S1528" s="19">
        <f>Clean_Data[[#This Row],[Gross_Profit_EUR]]/Clean_Data[[#This Row],[Revenue_EUR]]</f>
        <v>0.68612773264404026</v>
      </c>
      <c r="T1528" s="19">
        <f>Clean_Data[[#This Row],[Revenue_EUR]]/Clean_Data[[#This Row],[Revenue_Target_EUR]]</f>
        <v>1.0166724786467851</v>
      </c>
      <c r="U1528" s="19">
        <f>Clean_Data[[#This Row],[Revenue_EUR]]/Clean_Data[[#This Row],[Market_Revenue_EUR]]</f>
        <v>0.1125702631674257</v>
      </c>
      <c r="V1528" s="19">
        <f>Clean_Data[[#This Row],[Returns_Units]]/Clean_Data[[#This Row],[Units_Sold]]</f>
        <v>1.425438596491228E-2</v>
      </c>
      <c r="W1528" s="21">
        <f>Clean_Data[[#This Row],[Revenue_EUR]]/Clean_Data[[#This Row],[Marketing_Spend_EUR]]</f>
        <v>18.305006990196979</v>
      </c>
    </row>
    <row r="1529" spans="1:23">
      <c r="A1529" s="17">
        <v>45474</v>
      </c>
      <c r="B1529">
        <v>2024</v>
      </c>
      <c r="C1529" s="16" t="s">
        <v>98</v>
      </c>
      <c r="D1529" s="16" t="s">
        <v>84</v>
      </c>
      <c r="E1529" s="16" t="s">
        <v>85</v>
      </c>
      <c r="F1529" s="16" t="s">
        <v>77</v>
      </c>
      <c r="G1529" s="16" t="s">
        <v>81</v>
      </c>
      <c r="H1529">
        <v>249777.3</v>
      </c>
      <c r="I1529">
        <v>251766.81</v>
      </c>
      <c r="J1529">
        <v>2113</v>
      </c>
      <c r="K1529">
        <v>2108</v>
      </c>
      <c r="L1529">
        <v>157837.73000000001</v>
      </c>
      <c r="M1529">
        <v>7186.72</v>
      </c>
      <c r="N1529">
        <v>1752042.6</v>
      </c>
      <c r="O1529">
        <v>16051</v>
      </c>
      <c r="P1529">
        <v>11</v>
      </c>
      <c r="Q1529">
        <v>36</v>
      </c>
      <c r="R1529" s="25">
        <f>Clean_Data[[#This Row],[Revenue_EUR]]/Clean_Data[[#This Row],[Units_Sold]]</f>
        <v>118.20979649787031</v>
      </c>
      <c r="S1529" s="19">
        <f>Clean_Data[[#This Row],[Gross_Profit_EUR]]/Clean_Data[[#This Row],[Revenue_EUR]]</f>
        <v>0.6319138288387296</v>
      </c>
      <c r="T1529" s="19">
        <f>Clean_Data[[#This Row],[Revenue_EUR]]/Clean_Data[[#This Row],[Revenue_Target_EUR]]</f>
        <v>0.99209780669660153</v>
      </c>
      <c r="U1529" s="19">
        <f>Clean_Data[[#This Row],[Revenue_EUR]]/Clean_Data[[#This Row],[Market_Revenue_EUR]]</f>
        <v>0.14256348561387719</v>
      </c>
      <c r="V1529" s="19">
        <f>Clean_Data[[#This Row],[Returns_Units]]/Clean_Data[[#This Row],[Units_Sold]]</f>
        <v>1.7037387600567912E-2</v>
      </c>
      <c r="W1529" s="21">
        <f>Clean_Data[[#This Row],[Revenue_EUR]]/Clean_Data[[#This Row],[Marketing_Spend_EUR]]</f>
        <v>34.755396063851101</v>
      </c>
    </row>
    <row r="1530" spans="1:23">
      <c r="A1530" s="17">
        <v>45474</v>
      </c>
      <c r="B1530">
        <v>2024</v>
      </c>
      <c r="C1530" s="16" t="s">
        <v>98</v>
      </c>
      <c r="D1530" s="16" t="s">
        <v>84</v>
      </c>
      <c r="E1530" s="16" t="s">
        <v>85</v>
      </c>
      <c r="F1530" s="16" t="s">
        <v>82</v>
      </c>
      <c r="G1530" s="16" t="s">
        <v>78</v>
      </c>
      <c r="H1530">
        <v>511598.06</v>
      </c>
      <c r="I1530">
        <v>538188.56000000006</v>
      </c>
      <c r="J1530">
        <v>6912</v>
      </c>
      <c r="K1530">
        <v>7144</v>
      </c>
      <c r="L1530">
        <v>268076.05</v>
      </c>
      <c r="M1530">
        <v>9166.6</v>
      </c>
      <c r="N1530">
        <v>4338932.0599999996</v>
      </c>
      <c r="O1530">
        <v>65182</v>
      </c>
      <c r="P1530">
        <v>24</v>
      </c>
      <c r="Q1530">
        <v>89</v>
      </c>
      <c r="R1530" s="25">
        <f>Clean_Data[[#This Row],[Revenue_EUR]]/Clean_Data[[#This Row],[Units_Sold]]</f>
        <v>74.0159230324074</v>
      </c>
      <c r="S1530" s="19">
        <f>Clean_Data[[#This Row],[Gross_Profit_EUR]]/Clean_Data[[#This Row],[Revenue_EUR]]</f>
        <v>0.52399739357885755</v>
      </c>
      <c r="T1530" s="19">
        <f>Clean_Data[[#This Row],[Revenue_EUR]]/Clean_Data[[#This Row],[Revenue_Target_EUR]]</f>
        <v>0.95059259527924556</v>
      </c>
      <c r="U1530" s="19">
        <f>Clean_Data[[#This Row],[Revenue_EUR]]/Clean_Data[[#This Row],[Market_Revenue_EUR]]</f>
        <v>0.11790875103031691</v>
      </c>
      <c r="V1530" s="19">
        <f>Clean_Data[[#This Row],[Returns_Units]]/Clean_Data[[#This Row],[Units_Sold]]</f>
        <v>1.2876157407407407E-2</v>
      </c>
      <c r="W1530" s="21">
        <f>Clean_Data[[#This Row],[Revenue_EUR]]/Clean_Data[[#This Row],[Marketing_Spend_EUR]]</f>
        <v>55.811103353478934</v>
      </c>
    </row>
    <row r="1531" spans="1:23">
      <c r="A1531" s="17">
        <v>45474</v>
      </c>
      <c r="B1531">
        <v>2024</v>
      </c>
      <c r="C1531" s="16" t="s">
        <v>98</v>
      </c>
      <c r="D1531" s="16" t="s">
        <v>84</v>
      </c>
      <c r="E1531" s="16" t="s">
        <v>85</v>
      </c>
      <c r="F1531" s="16" t="s">
        <v>82</v>
      </c>
      <c r="G1531" s="16" t="s">
        <v>79</v>
      </c>
      <c r="H1531">
        <v>500099.56</v>
      </c>
      <c r="I1531">
        <v>499081.42</v>
      </c>
      <c r="J1531">
        <v>2725</v>
      </c>
      <c r="K1531">
        <v>2775</v>
      </c>
      <c r="L1531">
        <v>310122.57</v>
      </c>
      <c r="M1531">
        <v>11617.16</v>
      </c>
      <c r="N1531">
        <v>3617944.52</v>
      </c>
      <c r="O1531">
        <v>21153</v>
      </c>
      <c r="P1531">
        <v>18</v>
      </c>
      <c r="Q1531">
        <v>30</v>
      </c>
      <c r="R1531" s="25">
        <f>Clean_Data[[#This Row],[Revenue_EUR]]/Clean_Data[[#This Row],[Units_Sold]]</f>
        <v>183.52277431192661</v>
      </c>
      <c r="S1531" s="19">
        <f>Clean_Data[[#This Row],[Gross_Profit_EUR]]/Clean_Data[[#This Row],[Revenue_EUR]]</f>
        <v>0.62012166137478708</v>
      </c>
      <c r="T1531" s="19">
        <f>Clean_Data[[#This Row],[Revenue_EUR]]/Clean_Data[[#This Row],[Revenue_Target_EUR]]</f>
        <v>1.002040027857579</v>
      </c>
      <c r="U1531" s="19">
        <f>Clean_Data[[#This Row],[Revenue_EUR]]/Clean_Data[[#This Row],[Market_Revenue_EUR]]</f>
        <v>0.13822753699937887</v>
      </c>
      <c r="V1531" s="19">
        <f>Clean_Data[[#This Row],[Returns_Units]]/Clean_Data[[#This Row],[Units_Sold]]</f>
        <v>1.1009174311926606E-2</v>
      </c>
      <c r="W1531" s="21">
        <f>Clean_Data[[#This Row],[Revenue_EUR]]/Clean_Data[[#This Row],[Marketing_Spend_EUR]]</f>
        <v>43.0483491662334</v>
      </c>
    </row>
    <row r="1532" spans="1:23">
      <c r="A1532" s="17">
        <v>45474</v>
      </c>
      <c r="B1532">
        <v>2024</v>
      </c>
      <c r="C1532" s="16" t="s">
        <v>98</v>
      </c>
      <c r="D1532" s="16" t="s">
        <v>84</v>
      </c>
      <c r="E1532" s="16" t="s">
        <v>85</v>
      </c>
      <c r="F1532" s="16" t="s">
        <v>82</v>
      </c>
      <c r="G1532" s="16" t="s">
        <v>80</v>
      </c>
      <c r="H1532">
        <v>116717.27</v>
      </c>
      <c r="I1532">
        <v>115992.5</v>
      </c>
      <c r="J1532">
        <v>811</v>
      </c>
      <c r="K1532">
        <v>820</v>
      </c>
      <c r="L1532">
        <v>75391.56</v>
      </c>
      <c r="M1532">
        <v>6368.47</v>
      </c>
      <c r="N1532">
        <v>1093388.42</v>
      </c>
      <c r="O1532">
        <v>8514</v>
      </c>
      <c r="P1532">
        <v>4</v>
      </c>
      <c r="Q1532">
        <v>12</v>
      </c>
      <c r="R1532" s="25">
        <f>Clean_Data[[#This Row],[Revenue_EUR]]/Clean_Data[[#This Row],[Units_Sold]]</f>
        <v>143.91771886559803</v>
      </c>
      <c r="S1532" s="19">
        <f>Clean_Data[[#This Row],[Gross_Profit_EUR]]/Clean_Data[[#This Row],[Revenue_EUR]]</f>
        <v>0.64593320251578878</v>
      </c>
      <c r="T1532" s="19">
        <f>Clean_Data[[#This Row],[Revenue_EUR]]/Clean_Data[[#This Row],[Revenue_Target_EUR]]</f>
        <v>1.0062484212341316</v>
      </c>
      <c r="U1532" s="19">
        <f>Clean_Data[[#This Row],[Revenue_EUR]]/Clean_Data[[#This Row],[Market_Revenue_EUR]]</f>
        <v>0.10674822219170751</v>
      </c>
      <c r="V1532" s="19">
        <f>Clean_Data[[#This Row],[Returns_Units]]/Clean_Data[[#This Row],[Units_Sold]]</f>
        <v>1.4796547472256474E-2</v>
      </c>
      <c r="W1532" s="21">
        <f>Clean_Data[[#This Row],[Revenue_EUR]]/Clean_Data[[#This Row],[Marketing_Spend_EUR]]</f>
        <v>18.32736434339802</v>
      </c>
    </row>
    <row r="1533" spans="1:23">
      <c r="A1533" s="17">
        <v>45474</v>
      </c>
      <c r="B1533">
        <v>2024</v>
      </c>
      <c r="C1533" s="16" t="s">
        <v>98</v>
      </c>
      <c r="D1533" s="16" t="s">
        <v>84</v>
      </c>
      <c r="E1533" s="16" t="s">
        <v>85</v>
      </c>
      <c r="F1533" s="16" t="s">
        <v>82</v>
      </c>
      <c r="G1533" s="16" t="s">
        <v>81</v>
      </c>
      <c r="H1533">
        <v>207786.8</v>
      </c>
      <c r="I1533">
        <v>209744.79</v>
      </c>
      <c r="J1533">
        <v>1758</v>
      </c>
      <c r="K1533">
        <v>1787</v>
      </c>
      <c r="L1533">
        <v>121888.39</v>
      </c>
      <c r="M1533">
        <v>5655.32</v>
      </c>
      <c r="N1533">
        <v>1605698.49</v>
      </c>
      <c r="O1533">
        <v>13905</v>
      </c>
      <c r="P1533">
        <v>10</v>
      </c>
      <c r="Q1533">
        <v>16</v>
      </c>
      <c r="R1533" s="25">
        <f>Clean_Data[[#This Row],[Revenue_EUR]]/Clean_Data[[#This Row],[Units_Sold]]</f>
        <v>118.19499431171785</v>
      </c>
      <c r="S1533" s="19">
        <f>Clean_Data[[#This Row],[Gross_Profit_EUR]]/Clean_Data[[#This Row],[Revenue_EUR]]</f>
        <v>0.5866031432218024</v>
      </c>
      <c r="T1533" s="19">
        <f>Clean_Data[[#This Row],[Revenue_EUR]]/Clean_Data[[#This Row],[Revenue_Target_EUR]]</f>
        <v>0.9906648932733918</v>
      </c>
      <c r="U1533" s="19">
        <f>Clean_Data[[#This Row],[Revenue_EUR]]/Clean_Data[[#This Row],[Market_Revenue_EUR]]</f>
        <v>0.12940586373722004</v>
      </c>
      <c r="V1533" s="19">
        <f>Clean_Data[[#This Row],[Returns_Units]]/Clean_Data[[#This Row],[Units_Sold]]</f>
        <v>9.1012514220705342E-3</v>
      </c>
      <c r="W1533" s="21">
        <f>Clean_Data[[#This Row],[Revenue_EUR]]/Clean_Data[[#This Row],[Marketing_Spend_EUR]]</f>
        <v>36.741828932757123</v>
      </c>
    </row>
    <row r="1534" spans="1:23">
      <c r="A1534" s="17">
        <v>45474</v>
      </c>
      <c r="B1534">
        <v>2024</v>
      </c>
      <c r="C1534" s="16" t="s">
        <v>98</v>
      </c>
      <c r="D1534" s="16" t="s">
        <v>84</v>
      </c>
      <c r="E1534" s="16" t="s">
        <v>85</v>
      </c>
      <c r="F1534" s="16" t="s">
        <v>83</v>
      </c>
      <c r="G1534" s="16" t="s">
        <v>78</v>
      </c>
      <c r="H1534">
        <v>46903.9</v>
      </c>
      <c r="I1534">
        <v>48554.98</v>
      </c>
      <c r="J1534">
        <v>634</v>
      </c>
      <c r="K1534">
        <v>646</v>
      </c>
      <c r="L1534">
        <v>22396.13</v>
      </c>
      <c r="M1534">
        <v>834.12</v>
      </c>
      <c r="N1534">
        <v>550939.92000000004</v>
      </c>
      <c r="O1534">
        <v>8370</v>
      </c>
      <c r="P1534">
        <v>2</v>
      </c>
      <c r="Q1534">
        <v>20</v>
      </c>
      <c r="R1534" s="25">
        <f>Clean_Data[[#This Row],[Revenue_EUR]]/Clean_Data[[#This Row],[Units_Sold]]</f>
        <v>73.98091482649842</v>
      </c>
      <c r="S1534" s="19">
        <f>Clean_Data[[#This Row],[Gross_Profit_EUR]]/Clean_Data[[#This Row],[Revenue_EUR]]</f>
        <v>0.47748971833898674</v>
      </c>
      <c r="T1534" s="19">
        <f>Clean_Data[[#This Row],[Revenue_EUR]]/Clean_Data[[#This Row],[Revenue_Target_EUR]]</f>
        <v>0.96599566100119905</v>
      </c>
      <c r="U1534" s="19">
        <f>Clean_Data[[#This Row],[Revenue_EUR]]/Clean_Data[[#This Row],[Market_Revenue_EUR]]</f>
        <v>8.513432825851501E-2</v>
      </c>
      <c r="V1534" s="19">
        <f>Clean_Data[[#This Row],[Returns_Units]]/Clean_Data[[#This Row],[Units_Sold]]</f>
        <v>3.1545741324921134E-2</v>
      </c>
      <c r="W1534" s="21">
        <f>Clean_Data[[#This Row],[Revenue_EUR]]/Clean_Data[[#This Row],[Marketing_Spend_EUR]]</f>
        <v>56.231597372080756</v>
      </c>
    </row>
    <row r="1535" spans="1:23">
      <c r="A1535" s="17">
        <v>45474</v>
      </c>
      <c r="B1535">
        <v>2024</v>
      </c>
      <c r="C1535" s="16" t="s">
        <v>98</v>
      </c>
      <c r="D1535" s="16" t="s">
        <v>84</v>
      </c>
      <c r="E1535" s="16" t="s">
        <v>85</v>
      </c>
      <c r="F1535" s="16" t="s">
        <v>83</v>
      </c>
      <c r="G1535" s="16" t="s">
        <v>79</v>
      </c>
      <c r="H1535">
        <v>43901.54</v>
      </c>
      <c r="I1535">
        <v>44214.09</v>
      </c>
      <c r="J1535">
        <v>239</v>
      </c>
      <c r="K1535">
        <v>242</v>
      </c>
      <c r="L1535">
        <v>24004.52</v>
      </c>
      <c r="M1535">
        <v>1054.28</v>
      </c>
      <c r="N1535">
        <v>428867.72</v>
      </c>
      <c r="O1535">
        <v>2428</v>
      </c>
      <c r="P1535">
        <v>2</v>
      </c>
      <c r="Q1535">
        <v>5</v>
      </c>
      <c r="R1535" s="25">
        <f>Clean_Data[[#This Row],[Revenue_EUR]]/Clean_Data[[#This Row],[Units_Sold]]</f>
        <v>183.68845188284519</v>
      </c>
      <c r="S1535" s="19">
        <f>Clean_Data[[#This Row],[Gross_Profit_EUR]]/Clean_Data[[#This Row],[Revenue_EUR]]</f>
        <v>0.54678081907832843</v>
      </c>
      <c r="T1535" s="19">
        <f>Clean_Data[[#This Row],[Revenue_EUR]]/Clean_Data[[#This Row],[Revenue_Target_EUR]]</f>
        <v>0.9929309864796495</v>
      </c>
      <c r="U1535" s="19">
        <f>Clean_Data[[#This Row],[Revenue_EUR]]/Clean_Data[[#This Row],[Market_Revenue_EUR]]</f>
        <v>0.10236615616582195</v>
      </c>
      <c r="V1535" s="19">
        <f>Clean_Data[[#This Row],[Returns_Units]]/Clean_Data[[#This Row],[Units_Sold]]</f>
        <v>2.0920502092050208E-2</v>
      </c>
      <c r="W1535" s="21">
        <f>Clean_Data[[#This Row],[Revenue_EUR]]/Clean_Data[[#This Row],[Marketing_Spend_EUR]]</f>
        <v>41.641252798118146</v>
      </c>
    </row>
    <row r="1536" spans="1:23">
      <c r="A1536" s="17">
        <v>45474</v>
      </c>
      <c r="B1536">
        <v>2024</v>
      </c>
      <c r="C1536" s="16" t="s">
        <v>98</v>
      </c>
      <c r="D1536" s="16" t="s">
        <v>84</v>
      </c>
      <c r="E1536" s="16" t="s">
        <v>85</v>
      </c>
      <c r="F1536" s="16" t="s">
        <v>83</v>
      </c>
      <c r="G1536" s="16" t="s">
        <v>80</v>
      </c>
      <c r="H1536">
        <v>10687.86</v>
      </c>
      <c r="I1536">
        <v>10894.78</v>
      </c>
      <c r="J1536">
        <v>74</v>
      </c>
      <c r="K1536">
        <v>76</v>
      </c>
      <c r="L1536">
        <v>6161.91</v>
      </c>
      <c r="M1536">
        <v>636.75</v>
      </c>
      <c r="N1536">
        <v>136675.04</v>
      </c>
      <c r="O1536">
        <v>1023</v>
      </c>
      <c r="P1536">
        <v>1</v>
      </c>
      <c r="Q1536">
        <v>1</v>
      </c>
      <c r="R1536" s="25">
        <f>Clean_Data[[#This Row],[Revenue_EUR]]/Clean_Data[[#This Row],[Units_Sold]]</f>
        <v>144.43054054054056</v>
      </c>
      <c r="S1536" s="19">
        <f>Clean_Data[[#This Row],[Gross_Profit_EUR]]/Clean_Data[[#This Row],[Revenue_EUR]]</f>
        <v>0.57653356237824971</v>
      </c>
      <c r="T1536" s="19">
        <f>Clean_Data[[#This Row],[Revenue_EUR]]/Clean_Data[[#This Row],[Revenue_Target_EUR]]</f>
        <v>0.9810074182314833</v>
      </c>
      <c r="U1536" s="19">
        <f>Clean_Data[[#This Row],[Revenue_EUR]]/Clean_Data[[#This Row],[Market_Revenue_EUR]]</f>
        <v>7.8199062535485628E-2</v>
      </c>
      <c r="V1536" s="19">
        <f>Clean_Data[[#This Row],[Returns_Units]]/Clean_Data[[#This Row],[Units_Sold]]</f>
        <v>1.3513513513513514E-2</v>
      </c>
      <c r="W1536" s="21">
        <f>Clean_Data[[#This Row],[Revenue_EUR]]/Clean_Data[[#This Row],[Marketing_Spend_EUR]]</f>
        <v>16.785017667844524</v>
      </c>
    </row>
    <row r="1537" spans="1:23">
      <c r="A1537" s="17">
        <v>45474</v>
      </c>
      <c r="B1537">
        <v>2024</v>
      </c>
      <c r="C1537" s="16" t="s">
        <v>98</v>
      </c>
      <c r="D1537" s="16" t="s">
        <v>84</v>
      </c>
      <c r="E1537" s="16" t="s">
        <v>85</v>
      </c>
      <c r="F1537" s="16" t="s">
        <v>83</v>
      </c>
      <c r="G1537" s="16" t="s">
        <v>81</v>
      </c>
      <c r="H1537">
        <v>17909.45</v>
      </c>
      <c r="I1537">
        <v>18930.919999999998</v>
      </c>
      <c r="J1537">
        <v>151</v>
      </c>
      <c r="K1537">
        <v>159</v>
      </c>
      <c r="L1537">
        <v>9592.7000000000007</v>
      </c>
      <c r="M1537">
        <v>582.92999999999995</v>
      </c>
      <c r="N1537">
        <v>192663.62</v>
      </c>
      <c r="O1537">
        <v>1731</v>
      </c>
      <c r="P1537">
        <v>1</v>
      </c>
      <c r="Q1537">
        <v>5</v>
      </c>
      <c r="R1537" s="25">
        <f>Clean_Data[[#This Row],[Revenue_EUR]]/Clean_Data[[#This Row],[Units_Sold]]</f>
        <v>118.60562913907285</v>
      </c>
      <c r="S1537" s="19">
        <f>Clean_Data[[#This Row],[Gross_Profit_EUR]]/Clean_Data[[#This Row],[Revenue_EUR]]</f>
        <v>0.53562225528980512</v>
      </c>
      <c r="T1537" s="19">
        <f>Clean_Data[[#This Row],[Revenue_EUR]]/Clean_Data[[#This Row],[Revenue_Target_EUR]]</f>
        <v>0.9460422420040866</v>
      </c>
      <c r="U1537" s="19">
        <f>Clean_Data[[#This Row],[Revenue_EUR]]/Clean_Data[[#This Row],[Market_Revenue_EUR]]</f>
        <v>9.2957092781709397E-2</v>
      </c>
      <c r="V1537" s="19">
        <f>Clean_Data[[#This Row],[Returns_Units]]/Clean_Data[[#This Row],[Units_Sold]]</f>
        <v>3.3112582781456956E-2</v>
      </c>
      <c r="W1537" s="21">
        <f>Clean_Data[[#This Row],[Revenue_EUR]]/Clean_Data[[#This Row],[Marketing_Spend_EUR]]</f>
        <v>30.723157154375315</v>
      </c>
    </row>
    <row r="1538" spans="1:23">
      <c r="A1538" s="17">
        <v>45474</v>
      </c>
      <c r="B1538">
        <v>2024</v>
      </c>
      <c r="C1538" s="16" t="s">
        <v>98</v>
      </c>
      <c r="D1538" s="16" t="s">
        <v>86</v>
      </c>
      <c r="E1538" s="16" t="s">
        <v>87</v>
      </c>
      <c r="F1538" s="16" t="s">
        <v>77</v>
      </c>
      <c r="G1538" s="16" t="s">
        <v>78</v>
      </c>
      <c r="H1538">
        <v>418442.43</v>
      </c>
      <c r="I1538">
        <v>448338.48</v>
      </c>
      <c r="J1538">
        <v>5653</v>
      </c>
      <c r="K1538">
        <v>5954</v>
      </c>
      <c r="L1538">
        <v>238209.69</v>
      </c>
      <c r="M1538">
        <v>7167.54</v>
      </c>
      <c r="N1538">
        <v>3642165.71</v>
      </c>
      <c r="O1538">
        <v>51990</v>
      </c>
      <c r="P1538">
        <v>22</v>
      </c>
      <c r="Q1538">
        <v>71</v>
      </c>
      <c r="R1538" s="25">
        <f>Clean_Data[[#This Row],[Revenue_EUR]]/Clean_Data[[#This Row],[Units_Sold]]</f>
        <v>74.021303732531393</v>
      </c>
      <c r="S1538" s="19">
        <f>Clean_Data[[#This Row],[Gross_Profit_EUR]]/Clean_Data[[#This Row],[Revenue_EUR]]</f>
        <v>0.56927709266959381</v>
      </c>
      <c r="T1538" s="19">
        <f>Clean_Data[[#This Row],[Revenue_EUR]]/Clean_Data[[#This Row],[Revenue_Target_EUR]]</f>
        <v>0.93331812607296172</v>
      </c>
      <c r="U1538" s="19">
        <f>Clean_Data[[#This Row],[Revenue_EUR]]/Clean_Data[[#This Row],[Market_Revenue_EUR]]</f>
        <v>0.1148883558074023</v>
      </c>
      <c r="V1538" s="19">
        <f>Clean_Data[[#This Row],[Returns_Units]]/Clean_Data[[#This Row],[Units_Sold]]</f>
        <v>1.2559702812665842E-2</v>
      </c>
      <c r="W1538" s="21">
        <f>Clean_Data[[#This Row],[Revenue_EUR]]/Clean_Data[[#This Row],[Marketing_Spend_EUR]]</f>
        <v>58.380201575435926</v>
      </c>
    </row>
    <row r="1539" spans="1:23">
      <c r="A1539" s="17">
        <v>45474</v>
      </c>
      <c r="B1539">
        <v>2024</v>
      </c>
      <c r="C1539" s="16" t="s">
        <v>98</v>
      </c>
      <c r="D1539" s="16" t="s">
        <v>86</v>
      </c>
      <c r="E1539" s="16" t="s">
        <v>87</v>
      </c>
      <c r="F1539" s="16" t="s">
        <v>77</v>
      </c>
      <c r="G1539" s="16" t="s">
        <v>79</v>
      </c>
      <c r="H1539">
        <v>385669.38</v>
      </c>
      <c r="I1539">
        <v>387430.81</v>
      </c>
      <c r="J1539">
        <v>2102</v>
      </c>
      <c r="K1539">
        <v>2089</v>
      </c>
      <c r="L1539">
        <v>255232.84</v>
      </c>
      <c r="M1539">
        <v>9814.86</v>
      </c>
      <c r="N1539">
        <v>2857588.56</v>
      </c>
      <c r="O1539">
        <v>16197</v>
      </c>
      <c r="P1539">
        <v>20</v>
      </c>
      <c r="Q1539">
        <v>24</v>
      </c>
      <c r="R1539" s="25">
        <f>Clean_Data[[#This Row],[Revenue_EUR]]/Clean_Data[[#This Row],[Units_Sold]]</f>
        <v>183.47734538534729</v>
      </c>
      <c r="S1539" s="19">
        <f>Clean_Data[[#This Row],[Gross_Profit_EUR]]/Clean_Data[[#This Row],[Revenue_EUR]]</f>
        <v>0.66179181764442896</v>
      </c>
      <c r="T1539" s="19">
        <f>Clean_Data[[#This Row],[Revenue_EUR]]/Clean_Data[[#This Row],[Revenue_Target_EUR]]</f>
        <v>0.99545356240511695</v>
      </c>
      <c r="U1539" s="19">
        <f>Clean_Data[[#This Row],[Revenue_EUR]]/Clean_Data[[#This Row],[Market_Revenue_EUR]]</f>
        <v>0.13496322927608584</v>
      </c>
      <c r="V1539" s="19">
        <f>Clean_Data[[#This Row],[Returns_Units]]/Clean_Data[[#This Row],[Units_Sold]]</f>
        <v>1.1417697431018078E-2</v>
      </c>
      <c r="W1539" s="21">
        <f>Clean_Data[[#This Row],[Revenue_EUR]]/Clean_Data[[#This Row],[Marketing_Spend_EUR]]</f>
        <v>39.294435172789015</v>
      </c>
    </row>
    <row r="1540" spans="1:23">
      <c r="A1540" s="17">
        <v>45474</v>
      </c>
      <c r="B1540">
        <v>2024</v>
      </c>
      <c r="C1540" s="16" t="s">
        <v>98</v>
      </c>
      <c r="D1540" s="16" t="s">
        <v>86</v>
      </c>
      <c r="E1540" s="16" t="s">
        <v>87</v>
      </c>
      <c r="F1540" s="16" t="s">
        <v>77</v>
      </c>
      <c r="G1540" s="16" t="s">
        <v>80</v>
      </c>
      <c r="H1540">
        <v>88907.88</v>
      </c>
      <c r="I1540">
        <v>82901.84</v>
      </c>
      <c r="J1540">
        <v>618</v>
      </c>
      <c r="K1540">
        <v>565</v>
      </c>
      <c r="L1540">
        <v>61831.81</v>
      </c>
      <c r="M1540">
        <v>4694.8900000000003</v>
      </c>
      <c r="N1540">
        <v>921206.38</v>
      </c>
      <c r="O1540">
        <v>6666</v>
      </c>
      <c r="P1540">
        <v>3</v>
      </c>
      <c r="Q1540">
        <v>10</v>
      </c>
      <c r="R1540" s="25">
        <f>Clean_Data[[#This Row],[Revenue_EUR]]/Clean_Data[[#This Row],[Units_Sold]]</f>
        <v>143.86388349514564</v>
      </c>
      <c r="S1540" s="19">
        <f>Clean_Data[[#This Row],[Gross_Profit_EUR]]/Clean_Data[[#This Row],[Revenue_EUR]]</f>
        <v>0.69545927762533533</v>
      </c>
      <c r="T1540" s="19">
        <f>Clean_Data[[#This Row],[Revenue_EUR]]/Clean_Data[[#This Row],[Revenue_Target_EUR]]</f>
        <v>1.0724476079179908</v>
      </c>
      <c r="U1540" s="19">
        <f>Clean_Data[[#This Row],[Revenue_EUR]]/Clean_Data[[#This Row],[Market_Revenue_EUR]]</f>
        <v>9.6512444909467518E-2</v>
      </c>
      <c r="V1540" s="19">
        <f>Clean_Data[[#This Row],[Returns_Units]]/Clean_Data[[#This Row],[Units_Sold]]</f>
        <v>1.6181229773462782E-2</v>
      </c>
      <c r="W1540" s="21">
        <f>Clean_Data[[#This Row],[Revenue_EUR]]/Clean_Data[[#This Row],[Marketing_Spend_EUR]]</f>
        <v>18.937159337066468</v>
      </c>
    </row>
    <row r="1541" spans="1:23">
      <c r="A1541" s="17">
        <v>45474</v>
      </c>
      <c r="B1541">
        <v>2024</v>
      </c>
      <c r="C1541" s="16" t="s">
        <v>98</v>
      </c>
      <c r="D1541" s="16" t="s">
        <v>86</v>
      </c>
      <c r="E1541" s="16" t="s">
        <v>87</v>
      </c>
      <c r="F1541" s="16" t="s">
        <v>77</v>
      </c>
      <c r="G1541" s="16" t="s">
        <v>81</v>
      </c>
      <c r="H1541">
        <v>159480.56</v>
      </c>
      <c r="I1541">
        <v>156427.9</v>
      </c>
      <c r="J1541">
        <v>1349</v>
      </c>
      <c r="K1541">
        <v>1308</v>
      </c>
      <c r="L1541">
        <v>99680.11</v>
      </c>
      <c r="M1541">
        <v>5114.05</v>
      </c>
      <c r="N1541">
        <v>1289248.22</v>
      </c>
      <c r="O1541">
        <v>12255</v>
      </c>
      <c r="P1541">
        <v>7</v>
      </c>
      <c r="Q1541">
        <v>14</v>
      </c>
      <c r="R1541" s="25">
        <f>Clean_Data[[#This Row],[Revenue_EUR]]/Clean_Data[[#This Row],[Units_Sold]]</f>
        <v>118.2213194959229</v>
      </c>
      <c r="S1541" s="19">
        <f>Clean_Data[[#This Row],[Gross_Profit_EUR]]/Clean_Data[[#This Row],[Revenue_EUR]]</f>
        <v>0.62502984689795427</v>
      </c>
      <c r="T1541" s="19">
        <f>Clean_Data[[#This Row],[Revenue_EUR]]/Clean_Data[[#This Row],[Revenue_Target_EUR]]</f>
        <v>1.0195148052233649</v>
      </c>
      <c r="U1541" s="19">
        <f>Clean_Data[[#This Row],[Revenue_EUR]]/Clean_Data[[#This Row],[Market_Revenue_EUR]]</f>
        <v>0.12370043062770333</v>
      </c>
      <c r="V1541" s="19">
        <f>Clean_Data[[#This Row],[Returns_Units]]/Clean_Data[[#This Row],[Units_Sold]]</f>
        <v>1.0378057820607857E-2</v>
      </c>
      <c r="W1541" s="21">
        <f>Clean_Data[[#This Row],[Revenue_EUR]]/Clean_Data[[#This Row],[Marketing_Spend_EUR]]</f>
        <v>31.184787008339768</v>
      </c>
    </row>
    <row r="1542" spans="1:23">
      <c r="A1542" s="17">
        <v>45474</v>
      </c>
      <c r="B1542">
        <v>2024</v>
      </c>
      <c r="C1542" s="16" t="s">
        <v>98</v>
      </c>
      <c r="D1542" s="16" t="s">
        <v>86</v>
      </c>
      <c r="E1542" s="16" t="s">
        <v>87</v>
      </c>
      <c r="F1542" s="16" t="s">
        <v>82</v>
      </c>
      <c r="G1542" s="16" t="s">
        <v>78</v>
      </c>
      <c r="H1542">
        <v>327121.78999999998</v>
      </c>
      <c r="I1542">
        <v>345273.4</v>
      </c>
      <c r="J1542">
        <v>4420</v>
      </c>
      <c r="K1542">
        <v>4582</v>
      </c>
      <c r="L1542">
        <v>172593.06</v>
      </c>
      <c r="M1542">
        <v>5793.15</v>
      </c>
      <c r="N1542">
        <v>3167522.37</v>
      </c>
      <c r="O1542">
        <v>43990</v>
      </c>
      <c r="P1542">
        <v>13</v>
      </c>
      <c r="Q1542">
        <v>65</v>
      </c>
      <c r="R1542" s="25">
        <f>Clean_Data[[#This Row],[Revenue_EUR]]/Clean_Data[[#This Row],[Units_Sold]]</f>
        <v>74.009454751131216</v>
      </c>
      <c r="S1542" s="19">
        <f>Clean_Data[[#This Row],[Gross_Profit_EUR]]/Clean_Data[[#This Row],[Revenue_EUR]]</f>
        <v>0.52761101606835792</v>
      </c>
      <c r="T1542" s="19">
        <f>Clean_Data[[#This Row],[Revenue_EUR]]/Clean_Data[[#This Row],[Revenue_Target_EUR]]</f>
        <v>0.94742829884954927</v>
      </c>
      <c r="U1542" s="19">
        <f>Clean_Data[[#This Row],[Revenue_EUR]]/Clean_Data[[#This Row],[Market_Revenue_EUR]]</f>
        <v>0.10327371105511718</v>
      </c>
      <c r="V1542" s="19">
        <f>Clean_Data[[#This Row],[Returns_Units]]/Clean_Data[[#This Row],[Units_Sold]]</f>
        <v>1.4705882352941176E-2</v>
      </c>
      <c r="W1542" s="21">
        <f>Clean_Data[[#This Row],[Revenue_EUR]]/Clean_Data[[#This Row],[Marketing_Spend_EUR]]</f>
        <v>56.466998092574855</v>
      </c>
    </row>
    <row r="1543" spans="1:23">
      <c r="A1543" s="17">
        <v>45474</v>
      </c>
      <c r="B1543">
        <v>2024</v>
      </c>
      <c r="C1543" s="16" t="s">
        <v>98</v>
      </c>
      <c r="D1543" s="16" t="s">
        <v>86</v>
      </c>
      <c r="E1543" s="16" t="s">
        <v>87</v>
      </c>
      <c r="F1543" s="16" t="s">
        <v>82</v>
      </c>
      <c r="G1543" s="16" t="s">
        <v>79</v>
      </c>
      <c r="H1543">
        <v>305172.26</v>
      </c>
      <c r="I1543">
        <v>305108.78999999998</v>
      </c>
      <c r="J1543">
        <v>1663</v>
      </c>
      <c r="K1543">
        <v>1659</v>
      </c>
      <c r="L1543">
        <v>188668.83</v>
      </c>
      <c r="M1543">
        <v>7531.08</v>
      </c>
      <c r="N1543">
        <v>2477308.4</v>
      </c>
      <c r="O1543">
        <v>13864</v>
      </c>
      <c r="P1543">
        <v>14</v>
      </c>
      <c r="Q1543">
        <v>14</v>
      </c>
      <c r="R1543" s="25">
        <f>Clean_Data[[#This Row],[Revenue_EUR]]/Clean_Data[[#This Row],[Units_Sold]]</f>
        <v>183.50707155742634</v>
      </c>
      <c r="S1543" s="19">
        <f>Clean_Data[[#This Row],[Gross_Profit_EUR]]/Clean_Data[[#This Row],[Revenue_EUR]]</f>
        <v>0.61823715563138004</v>
      </c>
      <c r="T1543" s="19">
        <f>Clean_Data[[#This Row],[Revenue_EUR]]/Clean_Data[[#This Row],[Revenue_Target_EUR]]</f>
        <v>1.0002080241608249</v>
      </c>
      <c r="U1543" s="19">
        <f>Clean_Data[[#This Row],[Revenue_EUR]]/Clean_Data[[#This Row],[Market_Revenue_EUR]]</f>
        <v>0.12318702830862722</v>
      </c>
      <c r="V1543" s="19">
        <f>Clean_Data[[#This Row],[Returns_Units]]/Clean_Data[[#This Row],[Units_Sold]]</f>
        <v>8.4185207456404093E-3</v>
      </c>
      <c r="W1543" s="21">
        <f>Clean_Data[[#This Row],[Revenue_EUR]]/Clean_Data[[#This Row],[Marketing_Spend_EUR]]</f>
        <v>40.521712689282282</v>
      </c>
    </row>
    <row r="1544" spans="1:23">
      <c r="A1544" s="17">
        <v>45474</v>
      </c>
      <c r="B1544">
        <v>2024</v>
      </c>
      <c r="C1544" s="16" t="s">
        <v>98</v>
      </c>
      <c r="D1544" s="16" t="s">
        <v>86</v>
      </c>
      <c r="E1544" s="16" t="s">
        <v>87</v>
      </c>
      <c r="F1544" s="16" t="s">
        <v>82</v>
      </c>
      <c r="G1544" s="16" t="s">
        <v>80</v>
      </c>
      <c r="H1544">
        <v>73937.66</v>
      </c>
      <c r="I1544">
        <v>69637.66</v>
      </c>
      <c r="J1544">
        <v>514</v>
      </c>
      <c r="K1544">
        <v>491</v>
      </c>
      <c r="L1544">
        <v>47873.24</v>
      </c>
      <c r="M1544">
        <v>4059.95</v>
      </c>
      <c r="N1544">
        <v>808038.53</v>
      </c>
      <c r="O1544">
        <v>6179</v>
      </c>
      <c r="P1544">
        <v>3</v>
      </c>
      <c r="Q1544">
        <v>10</v>
      </c>
      <c r="R1544" s="25">
        <f>Clean_Data[[#This Row],[Revenue_EUR]]/Clean_Data[[#This Row],[Units_Sold]]</f>
        <v>143.84758754863813</v>
      </c>
      <c r="S1544" s="19">
        <f>Clean_Data[[#This Row],[Gross_Profit_EUR]]/Clean_Data[[#This Row],[Revenue_EUR]]</f>
        <v>0.64748113478300495</v>
      </c>
      <c r="T1544" s="19">
        <f>Clean_Data[[#This Row],[Revenue_EUR]]/Clean_Data[[#This Row],[Revenue_Target_EUR]]</f>
        <v>1.0617481977424283</v>
      </c>
      <c r="U1544" s="19">
        <f>Clean_Data[[#This Row],[Revenue_EUR]]/Clean_Data[[#This Row],[Market_Revenue_EUR]]</f>
        <v>9.1502641588143085E-2</v>
      </c>
      <c r="V1544" s="19">
        <f>Clean_Data[[#This Row],[Returns_Units]]/Clean_Data[[#This Row],[Units_Sold]]</f>
        <v>1.9455252918287938E-2</v>
      </c>
      <c r="W1544" s="21">
        <f>Clean_Data[[#This Row],[Revenue_EUR]]/Clean_Data[[#This Row],[Marketing_Spend_EUR]]</f>
        <v>18.211470584613114</v>
      </c>
    </row>
    <row r="1545" spans="1:23">
      <c r="A1545" s="17">
        <v>45474</v>
      </c>
      <c r="B1545">
        <v>2024</v>
      </c>
      <c r="C1545" s="16" t="s">
        <v>98</v>
      </c>
      <c r="D1545" s="16" t="s">
        <v>86</v>
      </c>
      <c r="E1545" s="16" t="s">
        <v>87</v>
      </c>
      <c r="F1545" s="16" t="s">
        <v>82</v>
      </c>
      <c r="G1545" s="16" t="s">
        <v>81</v>
      </c>
      <c r="H1545">
        <v>129925.68</v>
      </c>
      <c r="I1545">
        <v>134375.66</v>
      </c>
      <c r="J1545">
        <v>1099</v>
      </c>
      <c r="K1545">
        <v>1127</v>
      </c>
      <c r="L1545">
        <v>74843.62</v>
      </c>
      <c r="M1545">
        <v>3763.02</v>
      </c>
      <c r="N1545">
        <v>1193732.23</v>
      </c>
      <c r="O1545">
        <v>11463</v>
      </c>
      <c r="P1545">
        <v>5</v>
      </c>
      <c r="Q1545">
        <v>21</v>
      </c>
      <c r="R1545" s="25">
        <f>Clean_Data[[#This Row],[Revenue_EUR]]/Clean_Data[[#This Row],[Units_Sold]]</f>
        <v>118.221728844404</v>
      </c>
      <c r="S1545" s="19">
        <f>Clean_Data[[#This Row],[Gross_Profit_EUR]]/Clean_Data[[#This Row],[Revenue_EUR]]</f>
        <v>0.57604947690094832</v>
      </c>
      <c r="T1545" s="19">
        <f>Clean_Data[[#This Row],[Revenue_EUR]]/Clean_Data[[#This Row],[Revenue_Target_EUR]]</f>
        <v>0.96688403242075227</v>
      </c>
      <c r="U1545" s="19">
        <f>Clean_Data[[#This Row],[Revenue_EUR]]/Clean_Data[[#This Row],[Market_Revenue_EUR]]</f>
        <v>0.10883988614431563</v>
      </c>
      <c r="V1545" s="19">
        <f>Clean_Data[[#This Row],[Returns_Units]]/Clean_Data[[#This Row],[Units_Sold]]</f>
        <v>1.9108280254777069E-2</v>
      </c>
      <c r="W1545" s="21">
        <f>Clean_Data[[#This Row],[Revenue_EUR]]/Clean_Data[[#This Row],[Marketing_Spend_EUR]]</f>
        <v>34.52697035891385</v>
      </c>
    </row>
    <row r="1546" spans="1:23">
      <c r="A1546" s="17">
        <v>45474</v>
      </c>
      <c r="B1546">
        <v>2024</v>
      </c>
      <c r="C1546" s="16" t="s">
        <v>98</v>
      </c>
      <c r="D1546" s="16" t="s">
        <v>86</v>
      </c>
      <c r="E1546" s="16" t="s">
        <v>87</v>
      </c>
      <c r="F1546" s="16" t="s">
        <v>83</v>
      </c>
      <c r="G1546" s="16" t="s">
        <v>78</v>
      </c>
      <c r="H1546">
        <v>31364.19</v>
      </c>
      <c r="I1546">
        <v>31841.27</v>
      </c>
      <c r="J1546">
        <v>424</v>
      </c>
      <c r="K1546">
        <v>435</v>
      </c>
      <c r="L1546">
        <v>14721.97</v>
      </c>
      <c r="M1546">
        <v>617.63</v>
      </c>
      <c r="N1546">
        <v>415236.49</v>
      </c>
      <c r="O1546">
        <v>6249</v>
      </c>
      <c r="P1546">
        <v>2</v>
      </c>
      <c r="Q1546">
        <v>5</v>
      </c>
      <c r="R1546" s="25">
        <f>Clean_Data[[#This Row],[Revenue_EUR]]/Clean_Data[[#This Row],[Units_Sold]]</f>
        <v>73.972146226415092</v>
      </c>
      <c r="S1546" s="19">
        <f>Clean_Data[[#This Row],[Gross_Profit_EUR]]/Clean_Data[[#This Row],[Revenue_EUR]]</f>
        <v>0.46938785921141274</v>
      </c>
      <c r="T1546" s="19">
        <f>Clean_Data[[#This Row],[Revenue_EUR]]/Clean_Data[[#This Row],[Revenue_Target_EUR]]</f>
        <v>0.98501692928705409</v>
      </c>
      <c r="U1546" s="19">
        <f>Clean_Data[[#This Row],[Revenue_EUR]]/Clean_Data[[#This Row],[Market_Revenue_EUR]]</f>
        <v>7.5533318374789271E-2</v>
      </c>
      <c r="V1546" s="19">
        <f>Clean_Data[[#This Row],[Returns_Units]]/Clean_Data[[#This Row],[Units_Sold]]</f>
        <v>1.179245283018868E-2</v>
      </c>
      <c r="W1546" s="21">
        <f>Clean_Data[[#This Row],[Revenue_EUR]]/Clean_Data[[#This Row],[Marketing_Spend_EUR]]</f>
        <v>50.781519680067355</v>
      </c>
    </row>
    <row r="1547" spans="1:23">
      <c r="A1547" s="17">
        <v>45474</v>
      </c>
      <c r="B1547">
        <v>2024</v>
      </c>
      <c r="C1547" s="16" t="s">
        <v>98</v>
      </c>
      <c r="D1547" s="16" t="s">
        <v>86</v>
      </c>
      <c r="E1547" s="16" t="s">
        <v>87</v>
      </c>
      <c r="F1547" s="16" t="s">
        <v>83</v>
      </c>
      <c r="G1547" s="16" t="s">
        <v>79</v>
      </c>
      <c r="H1547">
        <v>31349.96</v>
      </c>
      <c r="I1547">
        <v>31388.94</v>
      </c>
      <c r="J1547">
        <v>171</v>
      </c>
      <c r="K1547">
        <v>171</v>
      </c>
      <c r="L1547">
        <v>17310.95</v>
      </c>
      <c r="M1547">
        <v>812.85</v>
      </c>
      <c r="N1547">
        <v>326610.55</v>
      </c>
      <c r="O1547">
        <v>1836</v>
      </c>
      <c r="P1547">
        <v>2</v>
      </c>
      <c r="Q1547">
        <v>2</v>
      </c>
      <c r="R1547" s="25">
        <f>Clean_Data[[#This Row],[Revenue_EUR]]/Clean_Data[[#This Row],[Units_Sold]]</f>
        <v>183.33309941520469</v>
      </c>
      <c r="S1547" s="19">
        <f>Clean_Data[[#This Row],[Gross_Profit_EUR]]/Clean_Data[[#This Row],[Revenue_EUR]]</f>
        <v>0.55218411761928887</v>
      </c>
      <c r="T1547" s="19">
        <f>Clean_Data[[#This Row],[Revenue_EUR]]/Clean_Data[[#This Row],[Revenue_Target_EUR]]</f>
        <v>0.99875816131414441</v>
      </c>
      <c r="U1547" s="19">
        <f>Clean_Data[[#This Row],[Revenue_EUR]]/Clean_Data[[#This Row],[Market_Revenue_EUR]]</f>
        <v>9.5985754287483974E-2</v>
      </c>
      <c r="V1547" s="19">
        <f>Clean_Data[[#This Row],[Returns_Units]]/Clean_Data[[#This Row],[Units_Sold]]</f>
        <v>1.1695906432748537E-2</v>
      </c>
      <c r="W1547" s="21">
        <f>Clean_Data[[#This Row],[Revenue_EUR]]/Clean_Data[[#This Row],[Marketing_Spend_EUR]]</f>
        <v>38.567952266715871</v>
      </c>
    </row>
    <row r="1548" spans="1:23">
      <c r="A1548" s="17">
        <v>45474</v>
      </c>
      <c r="B1548">
        <v>2024</v>
      </c>
      <c r="C1548" s="16" t="s">
        <v>98</v>
      </c>
      <c r="D1548" s="16" t="s">
        <v>86</v>
      </c>
      <c r="E1548" s="16" t="s">
        <v>87</v>
      </c>
      <c r="F1548" s="16" t="s">
        <v>83</v>
      </c>
      <c r="G1548" s="16" t="s">
        <v>80</v>
      </c>
      <c r="H1548">
        <v>6928.61</v>
      </c>
      <c r="I1548">
        <v>6748.38</v>
      </c>
      <c r="J1548">
        <v>48</v>
      </c>
      <c r="K1548">
        <v>47</v>
      </c>
      <c r="L1548">
        <v>4034.14</v>
      </c>
      <c r="M1548">
        <v>418.28</v>
      </c>
      <c r="N1548">
        <v>107795.49</v>
      </c>
      <c r="O1548">
        <v>815</v>
      </c>
      <c r="P1548">
        <v>0</v>
      </c>
      <c r="Q1548">
        <v>1</v>
      </c>
      <c r="R1548" s="25">
        <f>Clean_Data[[#This Row],[Revenue_EUR]]/Clean_Data[[#This Row],[Units_Sold]]</f>
        <v>144.34604166666665</v>
      </c>
      <c r="S1548" s="19">
        <f>Clean_Data[[#This Row],[Gross_Profit_EUR]]/Clean_Data[[#This Row],[Revenue_EUR]]</f>
        <v>0.58224376895221408</v>
      </c>
      <c r="T1548" s="19">
        <f>Clean_Data[[#This Row],[Revenue_EUR]]/Clean_Data[[#This Row],[Revenue_Target_EUR]]</f>
        <v>1.0267071504568503</v>
      </c>
      <c r="U1548" s="19">
        <f>Clean_Data[[#This Row],[Revenue_EUR]]/Clean_Data[[#This Row],[Market_Revenue_EUR]]</f>
        <v>6.4275509114527882E-2</v>
      </c>
      <c r="V1548" s="19">
        <f>Clean_Data[[#This Row],[Returns_Units]]/Clean_Data[[#This Row],[Units_Sold]]</f>
        <v>2.0833333333333332E-2</v>
      </c>
      <c r="W1548" s="21">
        <f>Clean_Data[[#This Row],[Revenue_EUR]]/Clean_Data[[#This Row],[Marketing_Spend_EUR]]</f>
        <v>16.564526154728892</v>
      </c>
    </row>
    <row r="1549" spans="1:23">
      <c r="A1549" s="17">
        <v>45474</v>
      </c>
      <c r="B1549">
        <v>2024</v>
      </c>
      <c r="C1549" s="16" t="s">
        <v>98</v>
      </c>
      <c r="D1549" s="16" t="s">
        <v>86</v>
      </c>
      <c r="E1549" s="16" t="s">
        <v>87</v>
      </c>
      <c r="F1549" s="16" t="s">
        <v>83</v>
      </c>
      <c r="G1549" s="16" t="s">
        <v>81</v>
      </c>
      <c r="H1549">
        <v>12546.77</v>
      </c>
      <c r="I1549">
        <v>12626.44</v>
      </c>
      <c r="J1549">
        <v>106</v>
      </c>
      <c r="K1549">
        <v>107</v>
      </c>
      <c r="L1549">
        <v>6643.25</v>
      </c>
      <c r="M1549">
        <v>385.09</v>
      </c>
      <c r="N1549">
        <v>161263.89000000001</v>
      </c>
      <c r="O1549">
        <v>1450</v>
      </c>
      <c r="P1549">
        <v>1</v>
      </c>
      <c r="Q1549">
        <v>1</v>
      </c>
      <c r="R1549" s="25">
        <f>Clean_Data[[#This Row],[Revenue_EUR]]/Clean_Data[[#This Row],[Units_Sold]]</f>
        <v>118.36575471698113</v>
      </c>
      <c r="S1549" s="19">
        <f>Clean_Data[[#This Row],[Gross_Profit_EUR]]/Clean_Data[[#This Row],[Revenue_EUR]]</f>
        <v>0.5294789017412449</v>
      </c>
      <c r="T1549" s="19">
        <f>Clean_Data[[#This Row],[Revenue_EUR]]/Clean_Data[[#This Row],[Revenue_Target_EUR]]</f>
        <v>0.99369022463972423</v>
      </c>
      <c r="U1549" s="19">
        <f>Clean_Data[[#This Row],[Revenue_EUR]]/Clean_Data[[#This Row],[Market_Revenue_EUR]]</f>
        <v>7.7802724466090947E-2</v>
      </c>
      <c r="V1549" s="19">
        <f>Clean_Data[[#This Row],[Returns_Units]]/Clean_Data[[#This Row],[Units_Sold]]</f>
        <v>9.433962264150943E-3</v>
      </c>
      <c r="W1549" s="21">
        <f>Clean_Data[[#This Row],[Revenue_EUR]]/Clean_Data[[#This Row],[Marketing_Spend_EUR]]</f>
        <v>32.581396556649096</v>
      </c>
    </row>
    <row r="1550" spans="1:23">
      <c r="A1550" s="17">
        <v>45474</v>
      </c>
      <c r="B1550">
        <v>2024</v>
      </c>
      <c r="C1550" s="16" t="s">
        <v>98</v>
      </c>
      <c r="D1550" s="16" t="s">
        <v>88</v>
      </c>
      <c r="E1550" s="16" t="s">
        <v>87</v>
      </c>
      <c r="F1550" s="16" t="s">
        <v>77</v>
      </c>
      <c r="G1550" s="16" t="s">
        <v>78</v>
      </c>
      <c r="H1550">
        <v>291403.96000000002</v>
      </c>
      <c r="I1550">
        <v>277409.83</v>
      </c>
      <c r="J1550">
        <v>3937</v>
      </c>
      <c r="K1550">
        <v>3731</v>
      </c>
      <c r="L1550">
        <v>164634.09</v>
      </c>
      <c r="M1550">
        <v>4821.58</v>
      </c>
      <c r="N1550">
        <v>2871901.17</v>
      </c>
      <c r="O1550">
        <v>40994</v>
      </c>
      <c r="P1550">
        <v>11</v>
      </c>
      <c r="Q1550">
        <v>78</v>
      </c>
      <c r="R1550" s="25">
        <f>Clean_Data[[#This Row],[Revenue_EUR]]/Clean_Data[[#This Row],[Units_Sold]]</f>
        <v>74.016753873507753</v>
      </c>
      <c r="S1550" s="19">
        <f>Clean_Data[[#This Row],[Gross_Profit_EUR]]/Clean_Data[[#This Row],[Revenue_EUR]]</f>
        <v>0.56496860921176217</v>
      </c>
      <c r="T1550" s="19">
        <f>Clean_Data[[#This Row],[Revenue_EUR]]/Clean_Data[[#This Row],[Revenue_Target_EUR]]</f>
        <v>1.0504456889649512</v>
      </c>
      <c r="U1550" s="19">
        <f>Clean_Data[[#This Row],[Revenue_EUR]]/Clean_Data[[#This Row],[Market_Revenue_EUR]]</f>
        <v>0.10146726602016044</v>
      </c>
      <c r="V1550" s="19">
        <f>Clean_Data[[#This Row],[Returns_Units]]/Clean_Data[[#This Row],[Units_Sold]]</f>
        <v>1.9812039624079247E-2</v>
      </c>
      <c r="W1550" s="21">
        <f>Clean_Data[[#This Row],[Revenue_EUR]]/Clean_Data[[#This Row],[Marketing_Spend_EUR]]</f>
        <v>60.437441668498714</v>
      </c>
    </row>
    <row r="1551" spans="1:23">
      <c r="A1551" s="17">
        <v>45474</v>
      </c>
      <c r="B1551">
        <v>2024</v>
      </c>
      <c r="C1551" s="16" t="s">
        <v>98</v>
      </c>
      <c r="D1551" s="16" t="s">
        <v>88</v>
      </c>
      <c r="E1551" s="16" t="s">
        <v>87</v>
      </c>
      <c r="F1551" s="16" t="s">
        <v>77</v>
      </c>
      <c r="G1551" s="16" t="s">
        <v>79</v>
      </c>
      <c r="H1551">
        <v>300150.5</v>
      </c>
      <c r="I1551">
        <v>280413.5</v>
      </c>
      <c r="J1551">
        <v>1636</v>
      </c>
      <c r="K1551">
        <v>1533</v>
      </c>
      <c r="L1551">
        <v>195825.28</v>
      </c>
      <c r="M1551">
        <v>7517.08</v>
      </c>
      <c r="N1551">
        <v>2417512.9</v>
      </c>
      <c r="O1551">
        <v>14582</v>
      </c>
      <c r="P1551">
        <v>13</v>
      </c>
      <c r="Q1551">
        <v>32</v>
      </c>
      <c r="R1551" s="25">
        <f>Clean_Data[[#This Row],[Revenue_EUR]]/Clean_Data[[#This Row],[Units_Sold]]</f>
        <v>183.46607579462102</v>
      </c>
      <c r="S1551" s="19">
        <f>Clean_Data[[#This Row],[Gross_Profit_EUR]]/Clean_Data[[#This Row],[Revenue_EUR]]</f>
        <v>0.65242363414353799</v>
      </c>
      <c r="T1551" s="19">
        <f>Clean_Data[[#This Row],[Revenue_EUR]]/Clean_Data[[#This Row],[Revenue_Target_EUR]]</f>
        <v>1.070385341647246</v>
      </c>
      <c r="U1551" s="19">
        <f>Clean_Data[[#This Row],[Revenue_EUR]]/Clean_Data[[#This Row],[Market_Revenue_EUR]]</f>
        <v>0.12415673149045038</v>
      </c>
      <c r="V1551" s="19">
        <f>Clean_Data[[#This Row],[Returns_Units]]/Clean_Data[[#This Row],[Units_Sold]]</f>
        <v>1.9559902200488997E-2</v>
      </c>
      <c r="W1551" s="21">
        <f>Clean_Data[[#This Row],[Revenue_EUR]]/Clean_Data[[#This Row],[Marketing_Spend_EUR]]</f>
        <v>39.929134717204022</v>
      </c>
    </row>
    <row r="1552" spans="1:23">
      <c r="A1552" s="17">
        <v>45474</v>
      </c>
      <c r="B1552">
        <v>2024</v>
      </c>
      <c r="C1552" s="16" t="s">
        <v>98</v>
      </c>
      <c r="D1552" s="16" t="s">
        <v>88</v>
      </c>
      <c r="E1552" s="16" t="s">
        <v>87</v>
      </c>
      <c r="F1552" s="16" t="s">
        <v>77</v>
      </c>
      <c r="G1552" s="16" t="s">
        <v>80</v>
      </c>
      <c r="H1552">
        <v>70446.350000000006</v>
      </c>
      <c r="I1552">
        <v>63199.96</v>
      </c>
      <c r="J1552">
        <v>489</v>
      </c>
      <c r="K1552">
        <v>437</v>
      </c>
      <c r="L1552">
        <v>48102.85</v>
      </c>
      <c r="M1552">
        <v>3673.6</v>
      </c>
      <c r="N1552">
        <v>803073.95</v>
      </c>
      <c r="O1552">
        <v>6257</v>
      </c>
      <c r="P1552">
        <v>3</v>
      </c>
      <c r="Q1552">
        <v>8</v>
      </c>
      <c r="R1552" s="25">
        <f>Clean_Data[[#This Row],[Revenue_EUR]]/Clean_Data[[#This Row],[Units_Sold]]</f>
        <v>144.06206543967281</v>
      </c>
      <c r="S1552" s="19">
        <f>Clean_Data[[#This Row],[Gross_Profit_EUR]]/Clean_Data[[#This Row],[Revenue_EUR]]</f>
        <v>0.68282955752853047</v>
      </c>
      <c r="T1552" s="19">
        <f>Clean_Data[[#This Row],[Revenue_EUR]]/Clean_Data[[#This Row],[Revenue_Target_EUR]]</f>
        <v>1.1146581421886976</v>
      </c>
      <c r="U1552" s="19">
        <f>Clean_Data[[#This Row],[Revenue_EUR]]/Clean_Data[[#This Row],[Market_Revenue_EUR]]</f>
        <v>8.7720875518375374E-2</v>
      </c>
      <c r="V1552" s="19">
        <f>Clean_Data[[#This Row],[Returns_Units]]/Clean_Data[[#This Row],[Units_Sold]]</f>
        <v>1.6359918200408999E-2</v>
      </c>
      <c r="W1552" s="21">
        <f>Clean_Data[[#This Row],[Revenue_EUR]]/Clean_Data[[#This Row],[Marketing_Spend_EUR]]</f>
        <v>19.176380117595819</v>
      </c>
    </row>
    <row r="1553" spans="1:23">
      <c r="A1553" s="17">
        <v>45474</v>
      </c>
      <c r="B1553">
        <v>2024</v>
      </c>
      <c r="C1553" s="16" t="s">
        <v>98</v>
      </c>
      <c r="D1553" s="16" t="s">
        <v>88</v>
      </c>
      <c r="E1553" s="16" t="s">
        <v>87</v>
      </c>
      <c r="F1553" s="16" t="s">
        <v>77</v>
      </c>
      <c r="G1553" s="16" t="s">
        <v>81</v>
      </c>
      <c r="H1553">
        <v>113823.85</v>
      </c>
      <c r="I1553">
        <v>105947.4</v>
      </c>
      <c r="J1553">
        <v>963</v>
      </c>
      <c r="K1553">
        <v>904</v>
      </c>
      <c r="L1553">
        <v>70278.87</v>
      </c>
      <c r="M1553">
        <v>3123.4</v>
      </c>
      <c r="N1553">
        <v>1063082.2</v>
      </c>
      <c r="O1553">
        <v>9737</v>
      </c>
      <c r="P1553">
        <v>5</v>
      </c>
      <c r="Q1553">
        <v>17</v>
      </c>
      <c r="R1553" s="25">
        <f>Clean_Data[[#This Row],[Revenue_EUR]]/Clean_Data[[#This Row],[Units_Sold]]</f>
        <v>118.19714434060229</v>
      </c>
      <c r="S1553" s="19">
        <f>Clean_Data[[#This Row],[Gross_Profit_EUR]]/Clean_Data[[#This Row],[Revenue_EUR]]</f>
        <v>0.61743536174536351</v>
      </c>
      <c r="T1553" s="19">
        <f>Clean_Data[[#This Row],[Revenue_EUR]]/Clean_Data[[#This Row],[Revenue_Target_EUR]]</f>
        <v>1.0743430230472859</v>
      </c>
      <c r="U1553" s="19">
        <f>Clean_Data[[#This Row],[Revenue_EUR]]/Clean_Data[[#This Row],[Market_Revenue_EUR]]</f>
        <v>0.10706966027650544</v>
      </c>
      <c r="V1553" s="19">
        <f>Clean_Data[[#This Row],[Returns_Units]]/Clean_Data[[#This Row],[Units_Sold]]</f>
        <v>1.7653167185877467E-2</v>
      </c>
      <c r="W1553" s="21">
        <f>Clean_Data[[#This Row],[Revenue_EUR]]/Clean_Data[[#This Row],[Marketing_Spend_EUR]]</f>
        <v>36.442290452711788</v>
      </c>
    </row>
    <row r="1554" spans="1:23">
      <c r="A1554" s="17">
        <v>45474</v>
      </c>
      <c r="B1554">
        <v>2024</v>
      </c>
      <c r="C1554" s="16" t="s">
        <v>98</v>
      </c>
      <c r="D1554" s="16" t="s">
        <v>88</v>
      </c>
      <c r="E1554" s="16" t="s">
        <v>87</v>
      </c>
      <c r="F1554" s="16" t="s">
        <v>82</v>
      </c>
      <c r="G1554" s="16" t="s">
        <v>78</v>
      </c>
      <c r="H1554">
        <v>261821.02</v>
      </c>
      <c r="I1554">
        <v>246897.77</v>
      </c>
      <c r="J1554">
        <v>3537</v>
      </c>
      <c r="K1554">
        <v>3340</v>
      </c>
      <c r="L1554">
        <v>138962.73000000001</v>
      </c>
      <c r="M1554">
        <v>4761.8999999999996</v>
      </c>
      <c r="N1554">
        <v>2709096.42</v>
      </c>
      <c r="O1554">
        <v>41433</v>
      </c>
      <c r="P1554">
        <v>11</v>
      </c>
      <c r="Q1554">
        <v>52</v>
      </c>
      <c r="R1554" s="25">
        <f>Clean_Data[[#This Row],[Revenue_EUR]]/Clean_Data[[#This Row],[Units_Sold]]</f>
        <v>74.023471868815378</v>
      </c>
      <c r="S1554" s="19">
        <f>Clean_Data[[#This Row],[Gross_Profit_EUR]]/Clean_Data[[#This Row],[Revenue_EUR]]</f>
        <v>0.5307546735552402</v>
      </c>
      <c r="T1554" s="19">
        <f>Clean_Data[[#This Row],[Revenue_EUR]]/Clean_Data[[#This Row],[Revenue_Target_EUR]]</f>
        <v>1.0604430327580521</v>
      </c>
      <c r="U1554" s="19">
        <f>Clean_Data[[#This Row],[Revenue_EUR]]/Clean_Data[[#This Row],[Market_Revenue_EUR]]</f>
        <v>9.6645146354739198E-2</v>
      </c>
      <c r="V1554" s="19">
        <f>Clean_Data[[#This Row],[Returns_Units]]/Clean_Data[[#This Row],[Units_Sold]]</f>
        <v>1.4701724625388747E-2</v>
      </c>
      <c r="W1554" s="21">
        <f>Clean_Data[[#This Row],[Revenue_EUR]]/Clean_Data[[#This Row],[Marketing_Spend_EUR]]</f>
        <v>54.982469182469181</v>
      </c>
    </row>
    <row r="1555" spans="1:23">
      <c r="A1555" s="17">
        <v>45474</v>
      </c>
      <c r="B1555">
        <v>2024</v>
      </c>
      <c r="C1555" s="16" t="s">
        <v>98</v>
      </c>
      <c r="D1555" s="16" t="s">
        <v>88</v>
      </c>
      <c r="E1555" s="16" t="s">
        <v>87</v>
      </c>
      <c r="F1555" s="16" t="s">
        <v>82</v>
      </c>
      <c r="G1555" s="16" t="s">
        <v>79</v>
      </c>
      <c r="H1555">
        <v>242448.08</v>
      </c>
      <c r="I1555">
        <v>227299.39</v>
      </c>
      <c r="J1555">
        <v>1321</v>
      </c>
      <c r="K1555">
        <v>1255</v>
      </c>
      <c r="L1555">
        <v>146231.23000000001</v>
      </c>
      <c r="M1555">
        <v>5493.12</v>
      </c>
      <c r="N1555">
        <v>2208499.23</v>
      </c>
      <c r="O1555">
        <v>12725</v>
      </c>
      <c r="P1555">
        <v>10</v>
      </c>
      <c r="Q1555">
        <v>20</v>
      </c>
      <c r="R1555" s="25">
        <f>Clean_Data[[#This Row],[Revenue_EUR]]/Clean_Data[[#This Row],[Units_Sold]]</f>
        <v>183.53374716124148</v>
      </c>
      <c r="S1555" s="19">
        <f>Clean_Data[[#This Row],[Gross_Profit_EUR]]/Clean_Data[[#This Row],[Revenue_EUR]]</f>
        <v>0.6031445165496877</v>
      </c>
      <c r="T1555" s="19">
        <f>Clean_Data[[#This Row],[Revenue_EUR]]/Clean_Data[[#This Row],[Revenue_Target_EUR]]</f>
        <v>1.066646417308907</v>
      </c>
      <c r="U1555" s="19">
        <f>Clean_Data[[#This Row],[Revenue_EUR]]/Clean_Data[[#This Row],[Market_Revenue_EUR]]</f>
        <v>0.10977956283915027</v>
      </c>
      <c r="V1555" s="19">
        <f>Clean_Data[[#This Row],[Returns_Units]]/Clean_Data[[#This Row],[Units_Sold]]</f>
        <v>1.514004542013626E-2</v>
      </c>
      <c r="W1555" s="21">
        <f>Clean_Data[[#This Row],[Revenue_EUR]]/Clean_Data[[#This Row],[Marketing_Spend_EUR]]</f>
        <v>44.136680065245251</v>
      </c>
    </row>
    <row r="1556" spans="1:23">
      <c r="A1556" s="17">
        <v>45474</v>
      </c>
      <c r="B1556">
        <v>2024</v>
      </c>
      <c r="C1556" s="16" t="s">
        <v>98</v>
      </c>
      <c r="D1556" s="16" t="s">
        <v>88</v>
      </c>
      <c r="E1556" s="16" t="s">
        <v>87</v>
      </c>
      <c r="F1556" s="16" t="s">
        <v>82</v>
      </c>
      <c r="G1556" s="16" t="s">
        <v>80</v>
      </c>
      <c r="H1556">
        <v>64112.13</v>
      </c>
      <c r="I1556">
        <v>57901.59</v>
      </c>
      <c r="J1556">
        <v>445</v>
      </c>
      <c r="K1556">
        <v>409</v>
      </c>
      <c r="L1556">
        <v>40827.35</v>
      </c>
      <c r="M1556">
        <v>3267.28</v>
      </c>
      <c r="N1556">
        <v>731491.25</v>
      </c>
      <c r="O1556">
        <v>5231</v>
      </c>
      <c r="P1556">
        <v>3</v>
      </c>
      <c r="Q1556">
        <v>6</v>
      </c>
      <c r="R1556" s="25">
        <f>Clean_Data[[#This Row],[Revenue_EUR]]/Clean_Data[[#This Row],[Units_Sold]]</f>
        <v>144.072202247191</v>
      </c>
      <c r="S1556" s="19">
        <f>Clean_Data[[#This Row],[Gross_Profit_EUR]]/Clean_Data[[#This Row],[Revenue_EUR]]</f>
        <v>0.63681162987409712</v>
      </c>
      <c r="T1556" s="19">
        <f>Clean_Data[[#This Row],[Revenue_EUR]]/Clean_Data[[#This Row],[Revenue_Target_EUR]]</f>
        <v>1.1072602669460372</v>
      </c>
      <c r="U1556" s="19">
        <f>Clean_Data[[#This Row],[Revenue_EUR]]/Clean_Data[[#This Row],[Market_Revenue_EUR]]</f>
        <v>8.7645792072017267E-2</v>
      </c>
      <c r="V1556" s="19">
        <f>Clean_Data[[#This Row],[Returns_Units]]/Clean_Data[[#This Row],[Units_Sold]]</f>
        <v>1.3483146067415731E-2</v>
      </c>
      <c r="W1556" s="21">
        <f>Clean_Data[[#This Row],[Revenue_EUR]]/Clean_Data[[#This Row],[Marketing_Spend_EUR]]</f>
        <v>19.622478024534168</v>
      </c>
    </row>
    <row r="1557" spans="1:23">
      <c r="A1557" s="17">
        <v>45474</v>
      </c>
      <c r="B1557">
        <v>2024</v>
      </c>
      <c r="C1557" s="16" t="s">
        <v>98</v>
      </c>
      <c r="D1557" s="16" t="s">
        <v>88</v>
      </c>
      <c r="E1557" s="16" t="s">
        <v>87</v>
      </c>
      <c r="F1557" s="16" t="s">
        <v>82</v>
      </c>
      <c r="G1557" s="16" t="s">
        <v>81</v>
      </c>
      <c r="H1557">
        <v>110588.8</v>
      </c>
      <c r="I1557">
        <v>105699.6</v>
      </c>
      <c r="J1557">
        <v>935</v>
      </c>
      <c r="K1557">
        <v>902</v>
      </c>
      <c r="L1557">
        <v>63411.6</v>
      </c>
      <c r="M1557">
        <v>3505.58</v>
      </c>
      <c r="N1557">
        <v>1052618.98</v>
      </c>
      <c r="O1557">
        <v>9951</v>
      </c>
      <c r="P1557">
        <v>5</v>
      </c>
      <c r="Q1557">
        <v>20</v>
      </c>
      <c r="R1557" s="25">
        <f>Clean_Data[[#This Row],[Revenue_EUR]]/Clean_Data[[#This Row],[Units_Sold]]</f>
        <v>118.27679144385027</v>
      </c>
      <c r="S1557" s="19">
        <f>Clean_Data[[#This Row],[Gross_Profit_EUR]]/Clean_Data[[#This Row],[Revenue_EUR]]</f>
        <v>0.57339983795827421</v>
      </c>
      <c r="T1557" s="19">
        <f>Clean_Data[[#This Row],[Revenue_EUR]]/Clean_Data[[#This Row],[Revenue_Target_EUR]]</f>
        <v>1.0462556149692146</v>
      </c>
      <c r="U1557" s="19">
        <f>Clean_Data[[#This Row],[Revenue_EUR]]/Clean_Data[[#This Row],[Market_Revenue_EUR]]</f>
        <v>0.10506061747053051</v>
      </c>
      <c r="V1557" s="19">
        <f>Clean_Data[[#This Row],[Returns_Units]]/Clean_Data[[#This Row],[Units_Sold]]</f>
        <v>2.1390374331550801E-2</v>
      </c>
      <c r="W1557" s="21">
        <f>Clean_Data[[#This Row],[Revenue_EUR]]/Clean_Data[[#This Row],[Marketing_Spend_EUR]]</f>
        <v>31.546505856377546</v>
      </c>
    </row>
    <row r="1558" spans="1:23">
      <c r="A1558" s="17">
        <v>45474</v>
      </c>
      <c r="B1558">
        <v>2024</v>
      </c>
      <c r="C1558" s="16" t="s">
        <v>98</v>
      </c>
      <c r="D1558" s="16" t="s">
        <v>88</v>
      </c>
      <c r="E1558" s="16" t="s">
        <v>87</v>
      </c>
      <c r="F1558" s="16" t="s">
        <v>83</v>
      </c>
      <c r="G1558" s="16" t="s">
        <v>78</v>
      </c>
      <c r="H1558">
        <v>23599.96</v>
      </c>
      <c r="I1558">
        <v>23329.86</v>
      </c>
      <c r="J1558">
        <v>319</v>
      </c>
      <c r="K1558">
        <v>315</v>
      </c>
      <c r="L1558">
        <v>11249.66</v>
      </c>
      <c r="M1558">
        <v>463.63</v>
      </c>
      <c r="N1558">
        <v>356139.18</v>
      </c>
      <c r="O1558">
        <v>5102</v>
      </c>
      <c r="P1558">
        <v>1</v>
      </c>
      <c r="Q1558">
        <v>9</v>
      </c>
      <c r="R1558" s="25">
        <f>Clean_Data[[#This Row],[Revenue_EUR]]/Clean_Data[[#This Row],[Units_Sold]]</f>
        <v>73.981065830720993</v>
      </c>
      <c r="S1558" s="19">
        <f>Clean_Data[[#This Row],[Gross_Profit_EUR]]/Clean_Data[[#This Row],[Revenue_EUR]]</f>
        <v>0.47668131640901085</v>
      </c>
      <c r="T1558" s="19">
        <f>Clean_Data[[#This Row],[Revenue_EUR]]/Clean_Data[[#This Row],[Revenue_Target_EUR]]</f>
        <v>1.0115774376700073</v>
      </c>
      <c r="U1558" s="19">
        <f>Clean_Data[[#This Row],[Revenue_EUR]]/Clean_Data[[#This Row],[Market_Revenue_EUR]]</f>
        <v>6.6266115399041467E-2</v>
      </c>
      <c r="V1558" s="19">
        <f>Clean_Data[[#This Row],[Returns_Units]]/Clean_Data[[#This Row],[Units_Sold]]</f>
        <v>2.8213166144200628E-2</v>
      </c>
      <c r="W1558" s="21">
        <f>Clean_Data[[#This Row],[Revenue_EUR]]/Clean_Data[[#This Row],[Marketing_Spend_EUR]]</f>
        <v>50.902573172572957</v>
      </c>
    </row>
    <row r="1559" spans="1:23">
      <c r="A1559" s="17">
        <v>45474</v>
      </c>
      <c r="B1559">
        <v>2024</v>
      </c>
      <c r="C1559" s="16" t="s">
        <v>98</v>
      </c>
      <c r="D1559" s="16" t="s">
        <v>88</v>
      </c>
      <c r="E1559" s="16" t="s">
        <v>87</v>
      </c>
      <c r="F1559" s="16" t="s">
        <v>83</v>
      </c>
      <c r="G1559" s="16" t="s">
        <v>79</v>
      </c>
      <c r="H1559">
        <v>24289.64</v>
      </c>
      <c r="I1559">
        <v>21905.63</v>
      </c>
      <c r="J1559">
        <v>132</v>
      </c>
      <c r="K1559">
        <v>117</v>
      </c>
      <c r="L1559">
        <v>13414.88</v>
      </c>
      <c r="M1559">
        <v>546.85</v>
      </c>
      <c r="N1559">
        <v>285636.31</v>
      </c>
      <c r="O1559">
        <v>1704</v>
      </c>
      <c r="P1559">
        <v>1</v>
      </c>
      <c r="Q1559">
        <v>2</v>
      </c>
      <c r="R1559" s="25">
        <f>Clean_Data[[#This Row],[Revenue_EUR]]/Clean_Data[[#This Row],[Units_Sold]]</f>
        <v>184.01242424242423</v>
      </c>
      <c r="S1559" s="19">
        <f>Clean_Data[[#This Row],[Gross_Profit_EUR]]/Clean_Data[[#This Row],[Revenue_EUR]]</f>
        <v>0.55228813601189641</v>
      </c>
      <c r="T1559" s="19">
        <f>Clean_Data[[#This Row],[Revenue_EUR]]/Clean_Data[[#This Row],[Revenue_Target_EUR]]</f>
        <v>1.108830926113515</v>
      </c>
      <c r="U1559" s="19">
        <f>Clean_Data[[#This Row],[Revenue_EUR]]/Clean_Data[[#This Row],[Market_Revenue_EUR]]</f>
        <v>8.503694785862484E-2</v>
      </c>
      <c r="V1559" s="19">
        <f>Clean_Data[[#This Row],[Returns_Units]]/Clean_Data[[#This Row],[Units_Sold]]</f>
        <v>1.5151515151515152E-2</v>
      </c>
      <c r="W1559" s="21">
        <f>Clean_Data[[#This Row],[Revenue_EUR]]/Clean_Data[[#This Row],[Marketing_Spend_EUR]]</f>
        <v>44.417372222730179</v>
      </c>
    </row>
    <row r="1560" spans="1:23">
      <c r="A1560" s="17">
        <v>45474</v>
      </c>
      <c r="B1560">
        <v>2024</v>
      </c>
      <c r="C1560" s="16" t="s">
        <v>98</v>
      </c>
      <c r="D1560" s="16" t="s">
        <v>88</v>
      </c>
      <c r="E1560" s="16" t="s">
        <v>87</v>
      </c>
      <c r="F1560" s="16" t="s">
        <v>83</v>
      </c>
      <c r="G1560" s="16" t="s">
        <v>80</v>
      </c>
      <c r="H1560">
        <v>5848.59</v>
      </c>
      <c r="I1560">
        <v>5428.26</v>
      </c>
      <c r="J1560">
        <v>41</v>
      </c>
      <c r="K1560">
        <v>39</v>
      </c>
      <c r="L1560">
        <v>3397.37</v>
      </c>
      <c r="M1560">
        <v>323.66000000000003</v>
      </c>
      <c r="N1560">
        <v>92384.04</v>
      </c>
      <c r="O1560">
        <v>695</v>
      </c>
      <c r="P1560">
        <v>0</v>
      </c>
      <c r="Q1560">
        <v>1</v>
      </c>
      <c r="R1560" s="25">
        <f>Clean_Data[[#This Row],[Revenue_EUR]]/Clean_Data[[#This Row],[Units_Sold]]</f>
        <v>142.64853658536586</v>
      </c>
      <c r="S1560" s="19">
        <f>Clean_Data[[#This Row],[Gross_Profit_EUR]]/Clean_Data[[#This Row],[Revenue_EUR]]</f>
        <v>0.58088701721269564</v>
      </c>
      <c r="T1560" s="19">
        <f>Clean_Data[[#This Row],[Revenue_EUR]]/Clean_Data[[#This Row],[Revenue_Target_EUR]]</f>
        <v>1.0774336527727117</v>
      </c>
      <c r="U1560" s="19">
        <f>Clean_Data[[#This Row],[Revenue_EUR]]/Clean_Data[[#This Row],[Market_Revenue_EUR]]</f>
        <v>6.3307363479665979E-2</v>
      </c>
      <c r="V1560" s="19">
        <f>Clean_Data[[#This Row],[Returns_Units]]/Clean_Data[[#This Row],[Units_Sold]]</f>
        <v>2.4390243902439025E-2</v>
      </c>
      <c r="W1560" s="21">
        <f>Clean_Data[[#This Row],[Revenue_EUR]]/Clean_Data[[#This Row],[Marketing_Spend_EUR]]</f>
        <v>18.070166223815114</v>
      </c>
    </row>
    <row r="1561" spans="1:23">
      <c r="A1561" s="17">
        <v>45474</v>
      </c>
      <c r="B1561">
        <v>2024</v>
      </c>
      <c r="C1561" s="16" t="s">
        <v>98</v>
      </c>
      <c r="D1561" s="16" t="s">
        <v>88</v>
      </c>
      <c r="E1561" s="16" t="s">
        <v>87</v>
      </c>
      <c r="F1561" s="16" t="s">
        <v>83</v>
      </c>
      <c r="G1561" s="16" t="s">
        <v>81</v>
      </c>
      <c r="H1561">
        <v>10268.459999999999</v>
      </c>
      <c r="I1561">
        <v>9365.2199999999993</v>
      </c>
      <c r="J1561">
        <v>87</v>
      </c>
      <c r="K1561">
        <v>80</v>
      </c>
      <c r="L1561">
        <v>5414.42</v>
      </c>
      <c r="M1561">
        <v>321.55</v>
      </c>
      <c r="N1561">
        <v>134168.87</v>
      </c>
      <c r="O1561">
        <v>1243</v>
      </c>
      <c r="P1561">
        <v>1</v>
      </c>
      <c r="Q1561">
        <v>1</v>
      </c>
      <c r="R1561" s="25">
        <f>Clean_Data[[#This Row],[Revenue_EUR]]/Clean_Data[[#This Row],[Units_Sold]]</f>
        <v>118.02827586206895</v>
      </c>
      <c r="S1561" s="19">
        <f>Clean_Data[[#This Row],[Gross_Profit_EUR]]/Clean_Data[[#This Row],[Revenue_EUR]]</f>
        <v>0.52728646749366515</v>
      </c>
      <c r="T1561" s="19">
        <f>Clean_Data[[#This Row],[Revenue_EUR]]/Clean_Data[[#This Row],[Revenue_Target_EUR]]</f>
        <v>1.0964462126890773</v>
      </c>
      <c r="U1561" s="19">
        <f>Clean_Data[[#This Row],[Revenue_EUR]]/Clean_Data[[#This Row],[Market_Revenue_EUR]]</f>
        <v>7.6533848723627174E-2</v>
      </c>
      <c r="V1561" s="19">
        <f>Clean_Data[[#This Row],[Returns_Units]]/Clean_Data[[#This Row],[Units_Sold]]</f>
        <v>1.1494252873563218E-2</v>
      </c>
      <c r="W1561" s="21">
        <f>Clean_Data[[#This Row],[Revenue_EUR]]/Clean_Data[[#This Row],[Marketing_Spend_EUR]]</f>
        <v>31.934255947753066</v>
      </c>
    </row>
    <row r="1562" spans="1:23">
      <c r="A1562" s="17">
        <v>45474</v>
      </c>
      <c r="B1562">
        <v>2024</v>
      </c>
      <c r="C1562" s="16" t="s">
        <v>98</v>
      </c>
      <c r="D1562" s="16" t="s">
        <v>89</v>
      </c>
      <c r="E1562" s="16" t="s">
        <v>85</v>
      </c>
      <c r="F1562" s="16" t="s">
        <v>77</v>
      </c>
      <c r="G1562" s="16" t="s">
        <v>78</v>
      </c>
      <c r="H1562">
        <v>236706.34</v>
      </c>
      <c r="I1562">
        <v>247755.09</v>
      </c>
      <c r="J1562">
        <v>3198</v>
      </c>
      <c r="K1562">
        <v>3282</v>
      </c>
      <c r="L1562">
        <v>134098.14000000001</v>
      </c>
      <c r="M1562">
        <v>4239</v>
      </c>
      <c r="N1562">
        <v>1644810.68</v>
      </c>
      <c r="O1562">
        <v>24607</v>
      </c>
      <c r="P1562">
        <v>13</v>
      </c>
      <c r="Q1562">
        <v>53</v>
      </c>
      <c r="R1562" s="25">
        <f>Clean_Data[[#This Row],[Revenue_EUR]]/Clean_Data[[#This Row],[Units_Sold]]</f>
        <v>74.016991869918698</v>
      </c>
      <c r="S1562" s="19">
        <f>Clean_Data[[#This Row],[Gross_Profit_EUR]]/Clean_Data[[#This Row],[Revenue_EUR]]</f>
        <v>0.56651689177400155</v>
      </c>
      <c r="T1562" s="19">
        <f>Clean_Data[[#This Row],[Revenue_EUR]]/Clean_Data[[#This Row],[Revenue_Target_EUR]]</f>
        <v>0.955404548903516</v>
      </c>
      <c r="U1562" s="19">
        <f>Clean_Data[[#This Row],[Revenue_EUR]]/Clean_Data[[#This Row],[Market_Revenue_EUR]]</f>
        <v>0.14391099406042282</v>
      </c>
      <c r="V1562" s="19">
        <f>Clean_Data[[#This Row],[Returns_Units]]/Clean_Data[[#This Row],[Units_Sold]]</f>
        <v>1.6572858036272672E-2</v>
      </c>
      <c r="W1562" s="21">
        <f>Clean_Data[[#This Row],[Revenue_EUR]]/Clean_Data[[#This Row],[Marketing_Spend_EUR]]</f>
        <v>55.840136824722812</v>
      </c>
    </row>
    <row r="1563" spans="1:23">
      <c r="A1563" s="17">
        <v>45474</v>
      </c>
      <c r="B1563">
        <v>2024</v>
      </c>
      <c r="C1563" s="16" t="s">
        <v>98</v>
      </c>
      <c r="D1563" s="16" t="s">
        <v>89</v>
      </c>
      <c r="E1563" s="16" t="s">
        <v>85</v>
      </c>
      <c r="F1563" s="16" t="s">
        <v>77</v>
      </c>
      <c r="G1563" s="16" t="s">
        <v>79</v>
      </c>
      <c r="H1563">
        <v>228219.79</v>
      </c>
      <c r="I1563">
        <v>224042.69</v>
      </c>
      <c r="J1563">
        <v>1244</v>
      </c>
      <c r="K1563">
        <v>1236</v>
      </c>
      <c r="L1563">
        <v>149302.04</v>
      </c>
      <c r="M1563">
        <v>5477.6</v>
      </c>
      <c r="N1563">
        <v>1327203.98</v>
      </c>
      <c r="O1563">
        <v>7988</v>
      </c>
      <c r="P1563">
        <v>9</v>
      </c>
      <c r="Q1563">
        <v>26</v>
      </c>
      <c r="R1563" s="25">
        <f>Clean_Data[[#This Row],[Revenue_EUR]]/Clean_Data[[#This Row],[Units_Sold]]</f>
        <v>183.45642282958201</v>
      </c>
      <c r="S1563" s="19">
        <f>Clean_Data[[#This Row],[Gross_Profit_EUR]]/Clean_Data[[#This Row],[Revenue_EUR]]</f>
        <v>0.65420286295066699</v>
      </c>
      <c r="T1563" s="19">
        <f>Clean_Data[[#This Row],[Revenue_EUR]]/Clean_Data[[#This Row],[Revenue_Target_EUR]]</f>
        <v>1.0186442146360588</v>
      </c>
      <c r="U1563" s="19">
        <f>Clean_Data[[#This Row],[Revenue_EUR]]/Clean_Data[[#This Row],[Market_Revenue_EUR]]</f>
        <v>0.17195532370238975</v>
      </c>
      <c r="V1563" s="19">
        <f>Clean_Data[[#This Row],[Returns_Units]]/Clean_Data[[#This Row],[Units_Sold]]</f>
        <v>2.0900321543408359E-2</v>
      </c>
      <c r="W1563" s="21">
        <f>Clean_Data[[#This Row],[Revenue_EUR]]/Clean_Data[[#This Row],[Marketing_Spend_EUR]]</f>
        <v>41.664194172630346</v>
      </c>
    </row>
    <row r="1564" spans="1:23">
      <c r="A1564" s="17">
        <v>45474</v>
      </c>
      <c r="B1564">
        <v>2024</v>
      </c>
      <c r="C1564" s="16" t="s">
        <v>98</v>
      </c>
      <c r="D1564" s="16" t="s">
        <v>89</v>
      </c>
      <c r="E1564" s="16" t="s">
        <v>85</v>
      </c>
      <c r="F1564" s="16" t="s">
        <v>77</v>
      </c>
      <c r="G1564" s="16" t="s">
        <v>80</v>
      </c>
      <c r="H1564">
        <v>54970.54</v>
      </c>
      <c r="I1564">
        <v>50657.14</v>
      </c>
      <c r="J1564">
        <v>382</v>
      </c>
      <c r="K1564">
        <v>355</v>
      </c>
      <c r="L1564">
        <v>37211.699999999997</v>
      </c>
      <c r="M1564">
        <v>3296.7</v>
      </c>
      <c r="N1564">
        <v>429304.29</v>
      </c>
      <c r="O1564">
        <v>3106</v>
      </c>
      <c r="P1564">
        <v>2</v>
      </c>
      <c r="Q1564">
        <v>8</v>
      </c>
      <c r="R1564" s="25">
        <f>Clean_Data[[#This Row],[Revenue_EUR]]/Clean_Data[[#This Row],[Units_Sold]]</f>
        <v>143.90193717277486</v>
      </c>
      <c r="S1564" s="19">
        <f>Clean_Data[[#This Row],[Gross_Profit_EUR]]/Clean_Data[[#This Row],[Revenue_EUR]]</f>
        <v>0.67693895675756499</v>
      </c>
      <c r="T1564" s="19">
        <f>Clean_Data[[#This Row],[Revenue_EUR]]/Clean_Data[[#This Row],[Revenue_Target_EUR]]</f>
        <v>1.0851489049717375</v>
      </c>
      <c r="U1564" s="19">
        <f>Clean_Data[[#This Row],[Revenue_EUR]]/Clean_Data[[#This Row],[Market_Revenue_EUR]]</f>
        <v>0.12804563401870503</v>
      </c>
      <c r="V1564" s="19">
        <f>Clean_Data[[#This Row],[Returns_Units]]/Clean_Data[[#This Row],[Units_Sold]]</f>
        <v>2.0942408376963352E-2</v>
      </c>
      <c r="W1564" s="21">
        <f>Clean_Data[[#This Row],[Revenue_EUR]]/Clean_Data[[#This Row],[Marketing_Spend_EUR]]</f>
        <v>16.674413807747143</v>
      </c>
    </row>
    <row r="1565" spans="1:23">
      <c r="A1565" s="17">
        <v>45474</v>
      </c>
      <c r="B1565">
        <v>2024</v>
      </c>
      <c r="C1565" s="16" t="s">
        <v>98</v>
      </c>
      <c r="D1565" s="16" t="s">
        <v>89</v>
      </c>
      <c r="E1565" s="16" t="s">
        <v>85</v>
      </c>
      <c r="F1565" s="16" t="s">
        <v>77</v>
      </c>
      <c r="G1565" s="16" t="s">
        <v>81</v>
      </c>
      <c r="H1565">
        <v>96887.69</v>
      </c>
      <c r="I1565">
        <v>92602.14</v>
      </c>
      <c r="J1565">
        <v>820</v>
      </c>
      <c r="K1565">
        <v>794</v>
      </c>
      <c r="L1565">
        <v>60542.34</v>
      </c>
      <c r="M1565">
        <v>2858.24</v>
      </c>
      <c r="N1565">
        <v>609869.64</v>
      </c>
      <c r="O1565">
        <v>5665</v>
      </c>
      <c r="P1565">
        <v>5</v>
      </c>
      <c r="Q1565">
        <v>14</v>
      </c>
      <c r="R1565" s="25">
        <f>Clean_Data[[#This Row],[Revenue_EUR]]/Clean_Data[[#This Row],[Units_Sold]]</f>
        <v>118.15571951219512</v>
      </c>
      <c r="S1565" s="19">
        <f>Clean_Data[[#This Row],[Gross_Profit_EUR]]/Clean_Data[[#This Row],[Revenue_EUR]]</f>
        <v>0.62487133298358122</v>
      </c>
      <c r="T1565" s="19">
        <f>Clean_Data[[#This Row],[Revenue_EUR]]/Clean_Data[[#This Row],[Revenue_Target_EUR]]</f>
        <v>1.0462791680624228</v>
      </c>
      <c r="U1565" s="19">
        <f>Clean_Data[[#This Row],[Revenue_EUR]]/Clean_Data[[#This Row],[Market_Revenue_EUR]]</f>
        <v>0.15886622918301033</v>
      </c>
      <c r="V1565" s="19">
        <f>Clean_Data[[#This Row],[Returns_Units]]/Clean_Data[[#This Row],[Units_Sold]]</f>
        <v>1.7073170731707318E-2</v>
      </c>
      <c r="W1565" s="21">
        <f>Clean_Data[[#This Row],[Revenue_EUR]]/Clean_Data[[#This Row],[Marketing_Spend_EUR]]</f>
        <v>33.897674792879535</v>
      </c>
    </row>
    <row r="1566" spans="1:23">
      <c r="A1566" s="17">
        <v>45474</v>
      </c>
      <c r="B1566">
        <v>2024</v>
      </c>
      <c r="C1566" s="16" t="s">
        <v>98</v>
      </c>
      <c r="D1566" s="16" t="s">
        <v>89</v>
      </c>
      <c r="E1566" s="16" t="s">
        <v>85</v>
      </c>
      <c r="F1566" s="16" t="s">
        <v>82</v>
      </c>
      <c r="G1566" s="16" t="s">
        <v>78</v>
      </c>
      <c r="H1566">
        <v>192021.4</v>
      </c>
      <c r="I1566">
        <v>187794.2</v>
      </c>
      <c r="J1566">
        <v>2594</v>
      </c>
      <c r="K1566">
        <v>2507</v>
      </c>
      <c r="L1566">
        <v>102055.93</v>
      </c>
      <c r="M1566">
        <v>3258.28</v>
      </c>
      <c r="N1566">
        <v>1503345.7</v>
      </c>
      <c r="O1566">
        <v>20748</v>
      </c>
      <c r="P1566">
        <v>7</v>
      </c>
      <c r="Q1566">
        <v>29</v>
      </c>
      <c r="R1566" s="25">
        <f>Clean_Data[[#This Row],[Revenue_EUR]]/Clean_Data[[#This Row],[Units_Sold]]</f>
        <v>74.025212027756353</v>
      </c>
      <c r="S1566" s="19">
        <f>Clean_Data[[#This Row],[Gross_Profit_EUR]]/Clean_Data[[#This Row],[Revenue_EUR]]</f>
        <v>0.53148206397828568</v>
      </c>
      <c r="T1566" s="19">
        <f>Clean_Data[[#This Row],[Revenue_EUR]]/Clean_Data[[#This Row],[Revenue_Target_EUR]]</f>
        <v>1.0225097473723894</v>
      </c>
      <c r="U1566" s="19">
        <f>Clean_Data[[#This Row],[Revenue_EUR]]/Clean_Data[[#This Row],[Market_Revenue_EUR]]</f>
        <v>0.12772937056327097</v>
      </c>
      <c r="V1566" s="19">
        <f>Clean_Data[[#This Row],[Returns_Units]]/Clean_Data[[#This Row],[Units_Sold]]</f>
        <v>1.1179645335389361E-2</v>
      </c>
      <c r="W1566" s="21">
        <f>Clean_Data[[#This Row],[Revenue_EUR]]/Clean_Data[[#This Row],[Marketing_Spend_EUR]]</f>
        <v>58.93336361515891</v>
      </c>
    </row>
    <row r="1567" spans="1:23">
      <c r="A1567" s="17">
        <v>45474</v>
      </c>
      <c r="B1567">
        <v>2024</v>
      </c>
      <c r="C1567" s="16" t="s">
        <v>98</v>
      </c>
      <c r="D1567" s="16" t="s">
        <v>89</v>
      </c>
      <c r="E1567" s="16" t="s">
        <v>85</v>
      </c>
      <c r="F1567" s="16" t="s">
        <v>82</v>
      </c>
      <c r="G1567" s="16" t="s">
        <v>79</v>
      </c>
      <c r="H1567">
        <v>193305.32</v>
      </c>
      <c r="I1567">
        <v>183941.88</v>
      </c>
      <c r="J1567">
        <v>1053</v>
      </c>
      <c r="K1567">
        <v>1006</v>
      </c>
      <c r="L1567">
        <v>118288.58</v>
      </c>
      <c r="M1567">
        <v>4542.92</v>
      </c>
      <c r="N1567">
        <v>1218302.6100000001</v>
      </c>
      <c r="O1567">
        <v>7527</v>
      </c>
      <c r="P1567">
        <v>10</v>
      </c>
      <c r="Q1567">
        <v>22</v>
      </c>
      <c r="R1567" s="25">
        <f>Clean_Data[[#This Row],[Revenue_EUR]]/Clean_Data[[#This Row],[Units_Sold]]</f>
        <v>183.57580246913582</v>
      </c>
      <c r="S1567" s="19">
        <f>Clean_Data[[#This Row],[Gross_Profit_EUR]]/Clean_Data[[#This Row],[Revenue_EUR]]</f>
        <v>0.61192614874748397</v>
      </c>
      <c r="T1567" s="19">
        <f>Clean_Data[[#This Row],[Revenue_EUR]]/Clean_Data[[#This Row],[Revenue_Target_EUR]]</f>
        <v>1.0509043400013092</v>
      </c>
      <c r="U1567" s="19">
        <f>Clean_Data[[#This Row],[Revenue_EUR]]/Clean_Data[[#This Row],[Market_Revenue_EUR]]</f>
        <v>0.15866773855142607</v>
      </c>
      <c r="V1567" s="19">
        <f>Clean_Data[[#This Row],[Returns_Units]]/Clean_Data[[#This Row],[Units_Sold]]</f>
        <v>2.0892687559354226E-2</v>
      </c>
      <c r="W1567" s="21">
        <f>Clean_Data[[#This Row],[Revenue_EUR]]/Clean_Data[[#This Row],[Marketing_Spend_EUR]]</f>
        <v>42.550896780044553</v>
      </c>
    </row>
    <row r="1568" spans="1:23">
      <c r="A1568" s="17">
        <v>45474</v>
      </c>
      <c r="B1568">
        <v>2024</v>
      </c>
      <c r="C1568" s="16" t="s">
        <v>98</v>
      </c>
      <c r="D1568" s="16" t="s">
        <v>89</v>
      </c>
      <c r="E1568" s="16" t="s">
        <v>85</v>
      </c>
      <c r="F1568" s="16" t="s">
        <v>82</v>
      </c>
      <c r="G1568" s="16" t="s">
        <v>80</v>
      </c>
      <c r="H1568">
        <v>47815.35</v>
      </c>
      <c r="I1568">
        <v>45574.05</v>
      </c>
      <c r="J1568">
        <v>332</v>
      </c>
      <c r="K1568">
        <v>310</v>
      </c>
      <c r="L1568">
        <v>30389.32</v>
      </c>
      <c r="M1568">
        <v>2712.66</v>
      </c>
      <c r="N1568">
        <v>382105.81</v>
      </c>
      <c r="O1568">
        <v>2962</v>
      </c>
      <c r="P1568">
        <v>3</v>
      </c>
      <c r="Q1568">
        <v>4</v>
      </c>
      <c r="R1568" s="25">
        <f>Clean_Data[[#This Row],[Revenue_EUR]]/Clean_Data[[#This Row],[Units_Sold]]</f>
        <v>144.02213855421687</v>
      </c>
      <c r="S1568" s="19">
        <f>Clean_Data[[#This Row],[Gross_Profit_EUR]]/Clean_Data[[#This Row],[Revenue_EUR]]</f>
        <v>0.63555573680836808</v>
      </c>
      <c r="T1568" s="19">
        <f>Clean_Data[[#This Row],[Revenue_EUR]]/Clean_Data[[#This Row],[Revenue_Target_EUR]]</f>
        <v>1.0491793026952838</v>
      </c>
      <c r="U1568" s="19">
        <f>Clean_Data[[#This Row],[Revenue_EUR]]/Clean_Data[[#This Row],[Market_Revenue_EUR]]</f>
        <v>0.12513641182268334</v>
      </c>
      <c r="V1568" s="19">
        <f>Clean_Data[[#This Row],[Returns_Units]]/Clean_Data[[#This Row],[Units_Sold]]</f>
        <v>1.2048192771084338E-2</v>
      </c>
      <c r="W1568" s="21">
        <f>Clean_Data[[#This Row],[Revenue_EUR]]/Clean_Data[[#This Row],[Marketing_Spend_EUR]]</f>
        <v>17.626739067925946</v>
      </c>
    </row>
    <row r="1569" spans="1:23">
      <c r="A1569" s="17">
        <v>45474</v>
      </c>
      <c r="B1569">
        <v>2024</v>
      </c>
      <c r="C1569" s="16" t="s">
        <v>98</v>
      </c>
      <c r="D1569" s="16" t="s">
        <v>89</v>
      </c>
      <c r="E1569" s="16" t="s">
        <v>85</v>
      </c>
      <c r="F1569" s="16" t="s">
        <v>82</v>
      </c>
      <c r="G1569" s="16" t="s">
        <v>81</v>
      </c>
      <c r="H1569">
        <v>82965.990000000005</v>
      </c>
      <c r="I1569">
        <v>81009.73</v>
      </c>
      <c r="J1569">
        <v>702</v>
      </c>
      <c r="K1569">
        <v>693</v>
      </c>
      <c r="L1569">
        <v>48010.239999999998</v>
      </c>
      <c r="M1569">
        <v>2510.0500000000002</v>
      </c>
      <c r="N1569">
        <v>541010.52</v>
      </c>
      <c r="O1569">
        <v>4741</v>
      </c>
      <c r="P1569">
        <v>5</v>
      </c>
      <c r="Q1569">
        <v>14</v>
      </c>
      <c r="R1569" s="25">
        <f>Clean_Data[[#This Row],[Revenue_EUR]]/Clean_Data[[#This Row],[Units_Sold]]</f>
        <v>118.18517094017095</v>
      </c>
      <c r="S1569" s="19">
        <f>Clean_Data[[#This Row],[Gross_Profit_EUR]]/Clean_Data[[#This Row],[Revenue_EUR]]</f>
        <v>0.57867374330132137</v>
      </c>
      <c r="T1569" s="19">
        <f>Clean_Data[[#This Row],[Revenue_EUR]]/Clean_Data[[#This Row],[Revenue_Target_EUR]]</f>
        <v>1.0241484572285331</v>
      </c>
      <c r="U1569" s="19">
        <f>Clean_Data[[#This Row],[Revenue_EUR]]/Clean_Data[[#This Row],[Market_Revenue_EUR]]</f>
        <v>0.15335374624508227</v>
      </c>
      <c r="V1569" s="19">
        <f>Clean_Data[[#This Row],[Returns_Units]]/Clean_Data[[#This Row],[Units_Sold]]</f>
        <v>1.9943019943019943E-2</v>
      </c>
      <c r="W1569" s="21">
        <f>Clean_Data[[#This Row],[Revenue_EUR]]/Clean_Data[[#This Row],[Marketing_Spend_EUR]]</f>
        <v>33.053520846198282</v>
      </c>
    </row>
    <row r="1570" spans="1:23">
      <c r="A1570" s="17">
        <v>45474</v>
      </c>
      <c r="B1570">
        <v>2024</v>
      </c>
      <c r="C1570" s="16" t="s">
        <v>98</v>
      </c>
      <c r="D1570" s="16" t="s">
        <v>89</v>
      </c>
      <c r="E1570" s="16" t="s">
        <v>85</v>
      </c>
      <c r="F1570" s="16" t="s">
        <v>83</v>
      </c>
      <c r="G1570" s="16" t="s">
        <v>78</v>
      </c>
      <c r="H1570">
        <v>22100.77</v>
      </c>
      <c r="I1570">
        <v>21615.759999999998</v>
      </c>
      <c r="J1570">
        <v>299</v>
      </c>
      <c r="K1570">
        <v>289</v>
      </c>
      <c r="L1570">
        <v>10590.08</v>
      </c>
      <c r="M1570">
        <v>421.24</v>
      </c>
      <c r="N1570">
        <v>234709.71</v>
      </c>
      <c r="O1570">
        <v>3554</v>
      </c>
      <c r="P1570">
        <v>1</v>
      </c>
      <c r="Q1570">
        <v>7</v>
      </c>
      <c r="R1570" s="25">
        <f>Clean_Data[[#This Row],[Revenue_EUR]]/Clean_Data[[#This Row],[Units_Sold]]</f>
        <v>73.915618729096991</v>
      </c>
      <c r="S1570" s="19">
        <f>Clean_Data[[#This Row],[Gross_Profit_EUR]]/Clean_Data[[#This Row],[Revenue_EUR]]</f>
        <v>0.47917244512295271</v>
      </c>
      <c r="T1570" s="19">
        <f>Clean_Data[[#This Row],[Revenue_EUR]]/Clean_Data[[#This Row],[Revenue_Target_EUR]]</f>
        <v>1.0224377953863293</v>
      </c>
      <c r="U1570" s="19">
        <f>Clean_Data[[#This Row],[Revenue_EUR]]/Clean_Data[[#This Row],[Market_Revenue_EUR]]</f>
        <v>9.4162146082494846E-2</v>
      </c>
      <c r="V1570" s="19">
        <f>Clean_Data[[#This Row],[Returns_Units]]/Clean_Data[[#This Row],[Units_Sold]]</f>
        <v>2.3411371237458192E-2</v>
      </c>
      <c r="W1570" s="21">
        <f>Clean_Data[[#This Row],[Revenue_EUR]]/Clean_Data[[#This Row],[Marketing_Spend_EUR]]</f>
        <v>52.465981388282216</v>
      </c>
    </row>
    <row r="1571" spans="1:23">
      <c r="A1571" s="17">
        <v>45474</v>
      </c>
      <c r="B1571">
        <v>2024</v>
      </c>
      <c r="C1571" s="16" t="s">
        <v>98</v>
      </c>
      <c r="D1571" s="16" t="s">
        <v>89</v>
      </c>
      <c r="E1571" s="16" t="s">
        <v>85</v>
      </c>
      <c r="F1571" s="16" t="s">
        <v>83</v>
      </c>
      <c r="G1571" s="16" t="s">
        <v>79</v>
      </c>
      <c r="H1571">
        <v>24463.61</v>
      </c>
      <c r="I1571">
        <v>23340.17</v>
      </c>
      <c r="J1571">
        <v>133</v>
      </c>
      <c r="K1571">
        <v>129</v>
      </c>
      <c r="L1571">
        <v>13548.5</v>
      </c>
      <c r="M1571">
        <v>565.37</v>
      </c>
      <c r="N1571">
        <v>202928.84</v>
      </c>
      <c r="O1571">
        <v>1208</v>
      </c>
      <c r="P1571">
        <v>1</v>
      </c>
      <c r="Q1571">
        <v>4</v>
      </c>
      <c r="R1571" s="25">
        <f>Clean_Data[[#This Row],[Revenue_EUR]]/Clean_Data[[#This Row],[Units_Sold]]</f>
        <v>183.93691729323308</v>
      </c>
      <c r="S1571" s="19">
        <f>Clean_Data[[#This Row],[Gross_Profit_EUR]]/Clean_Data[[#This Row],[Revenue_EUR]]</f>
        <v>0.5538225960927271</v>
      </c>
      <c r="T1571" s="19">
        <f>Clean_Data[[#This Row],[Revenue_EUR]]/Clean_Data[[#This Row],[Revenue_Target_EUR]]</f>
        <v>1.0481333255070551</v>
      </c>
      <c r="U1571" s="19">
        <f>Clean_Data[[#This Row],[Revenue_EUR]]/Clean_Data[[#This Row],[Market_Revenue_EUR]]</f>
        <v>0.120552652841262</v>
      </c>
      <c r="V1571" s="19">
        <f>Clean_Data[[#This Row],[Returns_Units]]/Clean_Data[[#This Row],[Units_Sold]]</f>
        <v>3.007518796992481E-2</v>
      </c>
      <c r="W1571" s="21">
        <f>Clean_Data[[#This Row],[Revenue_EUR]]/Clean_Data[[#This Row],[Marketing_Spend_EUR]]</f>
        <v>43.270088614535617</v>
      </c>
    </row>
    <row r="1572" spans="1:23">
      <c r="A1572" s="17">
        <v>45474</v>
      </c>
      <c r="B1572">
        <v>2024</v>
      </c>
      <c r="C1572" s="16" t="s">
        <v>98</v>
      </c>
      <c r="D1572" s="16" t="s">
        <v>89</v>
      </c>
      <c r="E1572" s="16" t="s">
        <v>85</v>
      </c>
      <c r="F1572" s="16" t="s">
        <v>83</v>
      </c>
      <c r="G1572" s="16" t="s">
        <v>80</v>
      </c>
      <c r="H1572">
        <v>5386.18</v>
      </c>
      <c r="I1572">
        <v>4999.38</v>
      </c>
      <c r="J1572">
        <v>37</v>
      </c>
      <c r="K1572">
        <v>34</v>
      </c>
      <c r="L1572">
        <v>3170.05</v>
      </c>
      <c r="M1572">
        <v>309.58999999999997</v>
      </c>
      <c r="N1572">
        <v>63954.89</v>
      </c>
      <c r="O1572">
        <v>454</v>
      </c>
      <c r="P1572">
        <v>0</v>
      </c>
      <c r="Q1572">
        <v>1</v>
      </c>
      <c r="R1572" s="25">
        <f>Clean_Data[[#This Row],[Revenue_EUR]]/Clean_Data[[#This Row],[Units_Sold]]</f>
        <v>145.57243243243244</v>
      </c>
      <c r="S1572" s="19">
        <f>Clean_Data[[#This Row],[Gross_Profit_EUR]]/Clean_Data[[#This Row],[Revenue_EUR]]</f>
        <v>0.58855255487191294</v>
      </c>
      <c r="T1572" s="19">
        <f>Clean_Data[[#This Row],[Revenue_EUR]]/Clean_Data[[#This Row],[Revenue_Target_EUR]]</f>
        <v>1.0773695938296348</v>
      </c>
      <c r="U1572" s="19">
        <f>Clean_Data[[#This Row],[Revenue_EUR]]/Clean_Data[[#This Row],[Market_Revenue_EUR]]</f>
        <v>8.4218423329318531E-2</v>
      </c>
      <c r="V1572" s="19">
        <f>Clean_Data[[#This Row],[Returns_Units]]/Clean_Data[[#This Row],[Units_Sold]]</f>
        <v>2.7027027027027029E-2</v>
      </c>
      <c r="W1572" s="21">
        <f>Clean_Data[[#This Row],[Revenue_EUR]]/Clean_Data[[#This Row],[Marketing_Spend_EUR]]</f>
        <v>17.39778416615524</v>
      </c>
    </row>
    <row r="1573" spans="1:23">
      <c r="A1573" s="17">
        <v>45474</v>
      </c>
      <c r="B1573">
        <v>2024</v>
      </c>
      <c r="C1573" s="16" t="s">
        <v>98</v>
      </c>
      <c r="D1573" s="16" t="s">
        <v>89</v>
      </c>
      <c r="E1573" s="16" t="s">
        <v>85</v>
      </c>
      <c r="F1573" s="16" t="s">
        <v>83</v>
      </c>
      <c r="G1573" s="16" t="s">
        <v>81</v>
      </c>
      <c r="H1573">
        <v>9180.23</v>
      </c>
      <c r="I1573">
        <v>9359.66</v>
      </c>
      <c r="J1573">
        <v>78</v>
      </c>
      <c r="K1573">
        <v>80</v>
      </c>
      <c r="L1573">
        <v>4850.37</v>
      </c>
      <c r="M1573">
        <v>285.85000000000002</v>
      </c>
      <c r="N1573">
        <v>89139.72</v>
      </c>
      <c r="O1573">
        <v>825</v>
      </c>
      <c r="P1573">
        <v>0</v>
      </c>
      <c r="Q1573">
        <v>2</v>
      </c>
      <c r="R1573" s="25">
        <f>Clean_Data[[#This Row],[Revenue_EUR]]/Clean_Data[[#This Row],[Units_Sold]]</f>
        <v>117.69525641025641</v>
      </c>
      <c r="S1573" s="19">
        <f>Clean_Data[[#This Row],[Gross_Profit_EUR]]/Clean_Data[[#This Row],[Revenue_EUR]]</f>
        <v>0.52834950758314336</v>
      </c>
      <c r="T1573" s="19">
        <f>Clean_Data[[#This Row],[Revenue_EUR]]/Clean_Data[[#This Row],[Revenue_Target_EUR]]</f>
        <v>0.98082943183833593</v>
      </c>
      <c r="U1573" s="19">
        <f>Clean_Data[[#This Row],[Revenue_EUR]]/Clean_Data[[#This Row],[Market_Revenue_EUR]]</f>
        <v>0.10298697370824139</v>
      </c>
      <c r="V1573" s="19">
        <f>Clean_Data[[#This Row],[Returns_Units]]/Clean_Data[[#This Row],[Units_Sold]]</f>
        <v>2.564102564102564E-2</v>
      </c>
      <c r="W1573" s="21">
        <f>Clean_Data[[#This Row],[Revenue_EUR]]/Clean_Data[[#This Row],[Marketing_Spend_EUR]]</f>
        <v>32.115550113695988</v>
      </c>
    </row>
    <row r="1574" spans="1:23">
      <c r="A1574" s="17">
        <v>45474</v>
      </c>
      <c r="B1574">
        <v>2024</v>
      </c>
      <c r="C1574" s="16" t="s">
        <v>98</v>
      </c>
      <c r="D1574" s="16" t="s">
        <v>90</v>
      </c>
      <c r="E1574" s="16" t="s">
        <v>91</v>
      </c>
      <c r="F1574" s="16" t="s">
        <v>77</v>
      </c>
      <c r="G1574" s="16" t="s">
        <v>78</v>
      </c>
      <c r="H1574">
        <v>192919.77</v>
      </c>
      <c r="I1574">
        <v>189247.14</v>
      </c>
      <c r="J1574">
        <v>2606</v>
      </c>
      <c r="K1574">
        <v>2583</v>
      </c>
      <c r="L1574">
        <v>107055.22</v>
      </c>
      <c r="M1574">
        <v>3481.18</v>
      </c>
      <c r="N1574">
        <v>2096957.19</v>
      </c>
      <c r="O1574">
        <v>29593</v>
      </c>
      <c r="P1574">
        <v>8</v>
      </c>
      <c r="Q1574">
        <v>44</v>
      </c>
      <c r="R1574" s="25">
        <f>Clean_Data[[#This Row],[Revenue_EUR]]/Clean_Data[[#This Row],[Units_Sold]]</f>
        <v>74.029075211051421</v>
      </c>
      <c r="S1574" s="19">
        <f>Clean_Data[[#This Row],[Gross_Profit_EUR]]/Clean_Data[[#This Row],[Revenue_EUR]]</f>
        <v>0.55492093941434828</v>
      </c>
      <c r="T1574" s="19">
        <f>Clean_Data[[#This Row],[Revenue_EUR]]/Clean_Data[[#This Row],[Revenue_Target_EUR]]</f>
        <v>1.0194065284157001</v>
      </c>
      <c r="U1574" s="19">
        <f>Clean_Data[[#This Row],[Revenue_EUR]]/Clean_Data[[#This Row],[Market_Revenue_EUR]]</f>
        <v>9.1999860998592919E-2</v>
      </c>
      <c r="V1574" s="19">
        <f>Clean_Data[[#This Row],[Returns_Units]]/Clean_Data[[#This Row],[Units_Sold]]</f>
        <v>1.6884113584036839E-2</v>
      </c>
      <c r="W1574" s="21">
        <f>Clean_Data[[#This Row],[Revenue_EUR]]/Clean_Data[[#This Row],[Marketing_Spend_EUR]]</f>
        <v>55.417924381962436</v>
      </c>
    </row>
    <row r="1575" spans="1:23">
      <c r="A1575" s="17">
        <v>45474</v>
      </c>
      <c r="B1575">
        <v>2024</v>
      </c>
      <c r="C1575" s="16" t="s">
        <v>98</v>
      </c>
      <c r="D1575" s="16" t="s">
        <v>90</v>
      </c>
      <c r="E1575" s="16" t="s">
        <v>91</v>
      </c>
      <c r="F1575" s="16" t="s">
        <v>77</v>
      </c>
      <c r="G1575" s="16" t="s">
        <v>79</v>
      </c>
      <c r="H1575">
        <v>178092.98</v>
      </c>
      <c r="I1575">
        <v>166738.9</v>
      </c>
      <c r="J1575">
        <v>971</v>
      </c>
      <c r="K1575">
        <v>922</v>
      </c>
      <c r="L1575">
        <v>118412.39</v>
      </c>
      <c r="M1575">
        <v>4209.01</v>
      </c>
      <c r="N1575">
        <v>1754026.42</v>
      </c>
      <c r="O1575">
        <v>10404</v>
      </c>
      <c r="P1575">
        <v>8</v>
      </c>
      <c r="Q1575">
        <v>18</v>
      </c>
      <c r="R1575" s="25">
        <f>Clean_Data[[#This Row],[Revenue_EUR]]/Clean_Data[[#This Row],[Units_Sold]]</f>
        <v>183.41192584963954</v>
      </c>
      <c r="S1575" s="19">
        <f>Clean_Data[[#This Row],[Gross_Profit_EUR]]/Clean_Data[[#This Row],[Revenue_EUR]]</f>
        <v>0.66489083399019988</v>
      </c>
      <c r="T1575" s="19">
        <f>Clean_Data[[#This Row],[Revenue_EUR]]/Clean_Data[[#This Row],[Revenue_Target_EUR]]</f>
        <v>1.0680949676410245</v>
      </c>
      <c r="U1575" s="19">
        <f>Clean_Data[[#This Row],[Revenue_EUR]]/Clean_Data[[#This Row],[Market_Revenue_EUR]]</f>
        <v>0.10153380699932674</v>
      </c>
      <c r="V1575" s="19">
        <f>Clean_Data[[#This Row],[Returns_Units]]/Clean_Data[[#This Row],[Units_Sold]]</f>
        <v>1.8537590113285273E-2</v>
      </c>
      <c r="W1575" s="21">
        <f>Clean_Data[[#This Row],[Revenue_EUR]]/Clean_Data[[#This Row],[Marketing_Spend_EUR]]</f>
        <v>42.312320474410846</v>
      </c>
    </row>
    <row r="1576" spans="1:23">
      <c r="A1576" s="17">
        <v>45474</v>
      </c>
      <c r="B1576">
        <v>2024</v>
      </c>
      <c r="C1576" s="16" t="s">
        <v>98</v>
      </c>
      <c r="D1576" s="16" t="s">
        <v>90</v>
      </c>
      <c r="E1576" s="16" t="s">
        <v>91</v>
      </c>
      <c r="F1576" s="16" t="s">
        <v>77</v>
      </c>
      <c r="G1576" s="16" t="s">
        <v>80</v>
      </c>
      <c r="H1576">
        <v>48991.72</v>
      </c>
      <c r="I1576">
        <v>44410.67</v>
      </c>
      <c r="J1576">
        <v>340</v>
      </c>
      <c r="K1576">
        <v>313</v>
      </c>
      <c r="L1576">
        <v>33165.83</v>
      </c>
      <c r="M1576">
        <v>2669.17</v>
      </c>
      <c r="N1576">
        <v>564969.26</v>
      </c>
      <c r="O1576">
        <v>4155</v>
      </c>
      <c r="P1576">
        <v>3</v>
      </c>
      <c r="Q1576">
        <v>7</v>
      </c>
      <c r="R1576" s="25">
        <f>Clean_Data[[#This Row],[Revenue_EUR]]/Clean_Data[[#This Row],[Units_Sold]]</f>
        <v>144.09329411764708</v>
      </c>
      <c r="S1576" s="19">
        <f>Clean_Data[[#This Row],[Gross_Profit_EUR]]/Clean_Data[[#This Row],[Revenue_EUR]]</f>
        <v>0.67696806725707936</v>
      </c>
      <c r="T1576" s="19">
        <f>Clean_Data[[#This Row],[Revenue_EUR]]/Clean_Data[[#This Row],[Revenue_Target_EUR]]</f>
        <v>1.1031520127933221</v>
      </c>
      <c r="U1576" s="19">
        <f>Clean_Data[[#This Row],[Revenue_EUR]]/Clean_Data[[#This Row],[Market_Revenue_EUR]]</f>
        <v>8.6715726799012044E-2</v>
      </c>
      <c r="V1576" s="19">
        <f>Clean_Data[[#This Row],[Returns_Units]]/Clean_Data[[#This Row],[Units_Sold]]</f>
        <v>2.0588235294117647E-2</v>
      </c>
      <c r="W1576" s="21">
        <f>Clean_Data[[#This Row],[Revenue_EUR]]/Clean_Data[[#This Row],[Marketing_Spend_EUR]]</f>
        <v>18.35466455864557</v>
      </c>
    </row>
    <row r="1577" spans="1:23">
      <c r="A1577" s="17">
        <v>45474</v>
      </c>
      <c r="B1577">
        <v>2024</v>
      </c>
      <c r="C1577" s="16" t="s">
        <v>98</v>
      </c>
      <c r="D1577" s="16" t="s">
        <v>90</v>
      </c>
      <c r="E1577" s="16" t="s">
        <v>91</v>
      </c>
      <c r="F1577" s="16" t="s">
        <v>77</v>
      </c>
      <c r="G1577" s="16" t="s">
        <v>81</v>
      </c>
      <c r="H1577">
        <v>78996.97</v>
      </c>
      <c r="I1577">
        <v>75803.02</v>
      </c>
      <c r="J1577">
        <v>668</v>
      </c>
      <c r="K1577">
        <v>640</v>
      </c>
      <c r="L1577">
        <v>49988.54</v>
      </c>
      <c r="M1577">
        <v>2541.4899999999998</v>
      </c>
      <c r="N1577">
        <v>787653.87</v>
      </c>
      <c r="O1577">
        <v>7472</v>
      </c>
      <c r="P1577">
        <v>4</v>
      </c>
      <c r="Q1577">
        <v>11</v>
      </c>
      <c r="R1577" s="25">
        <f>Clean_Data[[#This Row],[Revenue_EUR]]/Clean_Data[[#This Row],[Units_Sold]]</f>
        <v>118.2589371257485</v>
      </c>
      <c r="S1577" s="19">
        <f>Clean_Data[[#This Row],[Gross_Profit_EUR]]/Clean_Data[[#This Row],[Revenue_EUR]]</f>
        <v>0.63279059943691507</v>
      </c>
      <c r="T1577" s="19">
        <f>Clean_Data[[#This Row],[Revenue_EUR]]/Clean_Data[[#This Row],[Revenue_Target_EUR]]</f>
        <v>1.0421348648114548</v>
      </c>
      <c r="U1577" s="19">
        <f>Clean_Data[[#This Row],[Revenue_EUR]]/Clean_Data[[#This Row],[Market_Revenue_EUR]]</f>
        <v>0.10029401620282777</v>
      </c>
      <c r="V1577" s="19">
        <f>Clean_Data[[#This Row],[Returns_Units]]/Clean_Data[[#This Row],[Units_Sold]]</f>
        <v>1.6467065868263474E-2</v>
      </c>
      <c r="W1577" s="21">
        <f>Clean_Data[[#This Row],[Revenue_EUR]]/Clean_Data[[#This Row],[Marketing_Spend_EUR]]</f>
        <v>31.08293560076963</v>
      </c>
    </row>
    <row r="1578" spans="1:23">
      <c r="A1578" s="17">
        <v>45474</v>
      </c>
      <c r="B1578">
        <v>2024</v>
      </c>
      <c r="C1578" s="16" t="s">
        <v>98</v>
      </c>
      <c r="D1578" s="16" t="s">
        <v>90</v>
      </c>
      <c r="E1578" s="16" t="s">
        <v>91</v>
      </c>
      <c r="F1578" s="16" t="s">
        <v>82</v>
      </c>
      <c r="G1578" s="16" t="s">
        <v>78</v>
      </c>
      <c r="H1578">
        <v>157028.16</v>
      </c>
      <c r="I1578">
        <v>150507.17000000001</v>
      </c>
      <c r="J1578">
        <v>2122</v>
      </c>
      <c r="K1578">
        <v>2025</v>
      </c>
      <c r="L1578">
        <v>83475.59</v>
      </c>
      <c r="M1578">
        <v>2954.21</v>
      </c>
      <c r="N1578">
        <v>1848644.56</v>
      </c>
      <c r="O1578">
        <v>27395</v>
      </c>
      <c r="P1578">
        <v>6</v>
      </c>
      <c r="Q1578">
        <v>42</v>
      </c>
      <c r="R1578" s="25">
        <f>Clean_Data[[#This Row],[Revenue_EUR]]/Clean_Data[[#This Row],[Units_Sold]]</f>
        <v>74.000075400565507</v>
      </c>
      <c r="S1578" s="19">
        <f>Clean_Data[[#This Row],[Gross_Profit_EUR]]/Clean_Data[[#This Row],[Revenue_EUR]]</f>
        <v>0.53159630731201335</v>
      </c>
      <c r="T1578" s="19">
        <f>Clean_Data[[#This Row],[Revenue_EUR]]/Clean_Data[[#This Row],[Revenue_Target_EUR]]</f>
        <v>1.0433267730700138</v>
      </c>
      <c r="U1578" s="19">
        <f>Clean_Data[[#This Row],[Revenue_EUR]]/Clean_Data[[#This Row],[Market_Revenue_EUR]]</f>
        <v>8.4942321199917417E-2</v>
      </c>
      <c r="V1578" s="19">
        <f>Clean_Data[[#This Row],[Returns_Units]]/Clean_Data[[#This Row],[Units_Sold]]</f>
        <v>1.9792648444863337E-2</v>
      </c>
      <c r="W1578" s="21">
        <f>Clean_Data[[#This Row],[Revenue_EUR]]/Clean_Data[[#This Row],[Marketing_Spend_EUR]]</f>
        <v>53.154027641907653</v>
      </c>
    </row>
    <row r="1579" spans="1:23">
      <c r="A1579" s="17">
        <v>45474</v>
      </c>
      <c r="B1579">
        <v>2024</v>
      </c>
      <c r="C1579" s="16" t="s">
        <v>98</v>
      </c>
      <c r="D1579" s="16" t="s">
        <v>90</v>
      </c>
      <c r="E1579" s="16" t="s">
        <v>91</v>
      </c>
      <c r="F1579" s="16" t="s">
        <v>82</v>
      </c>
      <c r="G1579" s="16" t="s">
        <v>79</v>
      </c>
      <c r="H1579">
        <v>161528.73000000001</v>
      </c>
      <c r="I1579">
        <v>149805</v>
      </c>
      <c r="J1579">
        <v>880</v>
      </c>
      <c r="K1579">
        <v>817</v>
      </c>
      <c r="L1579">
        <v>98098.55</v>
      </c>
      <c r="M1579">
        <v>4327.8900000000003</v>
      </c>
      <c r="N1579">
        <v>1524671.54</v>
      </c>
      <c r="O1579">
        <v>9173</v>
      </c>
      <c r="P1579">
        <v>9</v>
      </c>
      <c r="Q1579">
        <v>9</v>
      </c>
      <c r="R1579" s="25">
        <f>Clean_Data[[#This Row],[Revenue_EUR]]/Clean_Data[[#This Row],[Units_Sold]]</f>
        <v>183.555375</v>
      </c>
      <c r="S1579" s="19">
        <f>Clean_Data[[#This Row],[Gross_Profit_EUR]]/Clean_Data[[#This Row],[Revenue_EUR]]</f>
        <v>0.60731332438508001</v>
      </c>
      <c r="T1579" s="19">
        <f>Clean_Data[[#This Row],[Revenue_EUR]]/Clean_Data[[#This Row],[Revenue_Target_EUR]]</f>
        <v>1.0782599379192952</v>
      </c>
      <c r="U1579" s="19">
        <f>Clean_Data[[#This Row],[Revenue_EUR]]/Clean_Data[[#This Row],[Market_Revenue_EUR]]</f>
        <v>0.10594329713795275</v>
      </c>
      <c r="V1579" s="19">
        <f>Clean_Data[[#This Row],[Returns_Units]]/Clean_Data[[#This Row],[Units_Sold]]</f>
        <v>1.0227272727272727E-2</v>
      </c>
      <c r="W1579" s="21">
        <f>Clean_Data[[#This Row],[Revenue_EUR]]/Clean_Data[[#This Row],[Marketing_Spend_EUR]]</f>
        <v>37.322743877501509</v>
      </c>
    </row>
    <row r="1580" spans="1:23">
      <c r="A1580" s="17">
        <v>45474</v>
      </c>
      <c r="B1580">
        <v>2024</v>
      </c>
      <c r="C1580" s="16" t="s">
        <v>98</v>
      </c>
      <c r="D1580" s="16" t="s">
        <v>90</v>
      </c>
      <c r="E1580" s="16" t="s">
        <v>91</v>
      </c>
      <c r="F1580" s="16" t="s">
        <v>82</v>
      </c>
      <c r="G1580" s="16" t="s">
        <v>80</v>
      </c>
      <c r="H1580">
        <v>40883.64</v>
      </c>
      <c r="I1580">
        <v>36039.870000000003</v>
      </c>
      <c r="J1580">
        <v>284</v>
      </c>
      <c r="K1580">
        <v>246</v>
      </c>
      <c r="L1580">
        <v>26048.02</v>
      </c>
      <c r="M1580">
        <v>2209.04</v>
      </c>
      <c r="N1580">
        <v>497896.85</v>
      </c>
      <c r="O1580">
        <v>3802</v>
      </c>
      <c r="P1580">
        <v>2</v>
      </c>
      <c r="Q1580">
        <v>3</v>
      </c>
      <c r="R1580" s="25">
        <f>Clean_Data[[#This Row],[Revenue_EUR]]/Clean_Data[[#This Row],[Units_Sold]]</f>
        <v>143.95647887323943</v>
      </c>
      <c r="S1580" s="19">
        <f>Clean_Data[[#This Row],[Gross_Profit_EUR]]/Clean_Data[[#This Row],[Revenue_EUR]]</f>
        <v>0.63712575494745582</v>
      </c>
      <c r="T1580" s="19">
        <f>Clean_Data[[#This Row],[Revenue_EUR]]/Clean_Data[[#This Row],[Revenue_Target_EUR]]</f>
        <v>1.1344003183141336</v>
      </c>
      <c r="U1580" s="19">
        <f>Clean_Data[[#This Row],[Revenue_EUR]]/Clean_Data[[#This Row],[Market_Revenue_EUR]]</f>
        <v>8.211267052603366E-2</v>
      </c>
      <c r="V1580" s="19">
        <f>Clean_Data[[#This Row],[Returns_Units]]/Clean_Data[[#This Row],[Units_Sold]]</f>
        <v>1.0563380281690141E-2</v>
      </c>
      <c r="W1580" s="21">
        <f>Clean_Data[[#This Row],[Revenue_EUR]]/Clean_Data[[#This Row],[Marketing_Spend_EUR]]</f>
        <v>18.50742403940173</v>
      </c>
    </row>
    <row r="1581" spans="1:23">
      <c r="A1581" s="17">
        <v>45474</v>
      </c>
      <c r="B1581">
        <v>2024</v>
      </c>
      <c r="C1581" s="16" t="s">
        <v>98</v>
      </c>
      <c r="D1581" s="16" t="s">
        <v>90</v>
      </c>
      <c r="E1581" s="16" t="s">
        <v>91</v>
      </c>
      <c r="F1581" s="16" t="s">
        <v>82</v>
      </c>
      <c r="G1581" s="16" t="s">
        <v>81</v>
      </c>
      <c r="H1581">
        <v>66656.36</v>
      </c>
      <c r="I1581">
        <v>63663.25</v>
      </c>
      <c r="J1581">
        <v>564</v>
      </c>
      <c r="K1581">
        <v>547</v>
      </c>
      <c r="L1581">
        <v>38593.54</v>
      </c>
      <c r="M1581">
        <v>2084.4</v>
      </c>
      <c r="N1581">
        <v>686460.74</v>
      </c>
      <c r="O1581">
        <v>6337</v>
      </c>
      <c r="P1581">
        <v>3</v>
      </c>
      <c r="Q1581">
        <v>11</v>
      </c>
      <c r="R1581" s="25">
        <f>Clean_Data[[#This Row],[Revenue_EUR]]/Clean_Data[[#This Row],[Units_Sold]]</f>
        <v>118.18503546099291</v>
      </c>
      <c r="S1581" s="19">
        <f>Clean_Data[[#This Row],[Gross_Profit_EUR]]/Clean_Data[[#This Row],[Revenue_EUR]]</f>
        <v>0.57899261225785503</v>
      </c>
      <c r="T1581" s="19">
        <f>Clean_Data[[#This Row],[Revenue_EUR]]/Clean_Data[[#This Row],[Revenue_Target_EUR]]</f>
        <v>1.0470147219942432</v>
      </c>
      <c r="U1581" s="19">
        <f>Clean_Data[[#This Row],[Revenue_EUR]]/Clean_Data[[#This Row],[Market_Revenue_EUR]]</f>
        <v>9.7101489008679515E-2</v>
      </c>
      <c r="V1581" s="19">
        <f>Clean_Data[[#This Row],[Returns_Units]]/Clean_Data[[#This Row],[Units_Sold]]</f>
        <v>1.9503546099290781E-2</v>
      </c>
      <c r="W1581" s="21">
        <f>Clean_Data[[#This Row],[Revenue_EUR]]/Clean_Data[[#This Row],[Marketing_Spend_EUR]]</f>
        <v>31.978679715985415</v>
      </c>
    </row>
    <row r="1582" spans="1:23">
      <c r="A1582" s="17">
        <v>45474</v>
      </c>
      <c r="B1582">
        <v>2024</v>
      </c>
      <c r="C1582" s="16" t="s">
        <v>98</v>
      </c>
      <c r="D1582" s="16" t="s">
        <v>90</v>
      </c>
      <c r="E1582" s="16" t="s">
        <v>91</v>
      </c>
      <c r="F1582" s="16" t="s">
        <v>83</v>
      </c>
      <c r="G1582" s="16" t="s">
        <v>78</v>
      </c>
      <c r="H1582">
        <v>14365.56</v>
      </c>
      <c r="I1582">
        <v>13761.05</v>
      </c>
      <c r="J1582">
        <v>194</v>
      </c>
      <c r="K1582">
        <v>186</v>
      </c>
      <c r="L1582">
        <v>6792.47</v>
      </c>
      <c r="M1582">
        <v>278.67</v>
      </c>
      <c r="N1582">
        <v>241566.71</v>
      </c>
      <c r="O1582">
        <v>3596</v>
      </c>
      <c r="P1582">
        <v>1</v>
      </c>
      <c r="Q1582">
        <v>3</v>
      </c>
      <c r="R1582" s="25">
        <f>Clean_Data[[#This Row],[Revenue_EUR]]/Clean_Data[[#This Row],[Units_Sold]]</f>
        <v>74.049278350515465</v>
      </c>
      <c r="S1582" s="19">
        <f>Clean_Data[[#This Row],[Gross_Profit_EUR]]/Clean_Data[[#This Row],[Revenue_EUR]]</f>
        <v>0.47283015768268</v>
      </c>
      <c r="T1582" s="19">
        <f>Clean_Data[[#This Row],[Revenue_EUR]]/Clean_Data[[#This Row],[Revenue_Target_EUR]]</f>
        <v>1.0439290606458083</v>
      </c>
      <c r="U1582" s="19">
        <f>Clean_Data[[#This Row],[Revenue_EUR]]/Clean_Data[[#This Row],[Market_Revenue_EUR]]</f>
        <v>5.9468293458150752E-2</v>
      </c>
      <c r="V1582" s="19">
        <f>Clean_Data[[#This Row],[Returns_Units]]/Clean_Data[[#This Row],[Units_Sold]]</f>
        <v>1.5463917525773196E-2</v>
      </c>
      <c r="W1582" s="21">
        <f>Clean_Data[[#This Row],[Revenue_EUR]]/Clean_Data[[#This Row],[Marketing_Spend_EUR]]</f>
        <v>51.55043599956938</v>
      </c>
    </row>
    <row r="1583" spans="1:23">
      <c r="A1583" s="17">
        <v>45474</v>
      </c>
      <c r="B1583">
        <v>2024</v>
      </c>
      <c r="C1583" s="16" t="s">
        <v>98</v>
      </c>
      <c r="D1583" s="16" t="s">
        <v>90</v>
      </c>
      <c r="E1583" s="16" t="s">
        <v>91</v>
      </c>
      <c r="F1583" s="16" t="s">
        <v>83</v>
      </c>
      <c r="G1583" s="16" t="s">
        <v>79</v>
      </c>
      <c r="H1583">
        <v>15404.27</v>
      </c>
      <c r="I1583">
        <v>14818.35</v>
      </c>
      <c r="J1583">
        <v>84</v>
      </c>
      <c r="K1583">
        <v>82</v>
      </c>
      <c r="L1583">
        <v>8550.7099999999991</v>
      </c>
      <c r="M1583">
        <v>412.78</v>
      </c>
      <c r="N1583">
        <v>208496.99</v>
      </c>
      <c r="O1583">
        <v>1249</v>
      </c>
      <c r="P1583">
        <v>1</v>
      </c>
      <c r="Q1583">
        <v>2</v>
      </c>
      <c r="R1583" s="25">
        <f>Clean_Data[[#This Row],[Revenue_EUR]]/Clean_Data[[#This Row],[Units_Sold]]</f>
        <v>183.38416666666666</v>
      </c>
      <c r="S1583" s="19">
        <f>Clean_Data[[#This Row],[Gross_Profit_EUR]]/Clean_Data[[#This Row],[Revenue_EUR]]</f>
        <v>0.55508699860493216</v>
      </c>
      <c r="T1583" s="19">
        <f>Clean_Data[[#This Row],[Revenue_EUR]]/Clean_Data[[#This Row],[Revenue_Target_EUR]]</f>
        <v>1.0395401647281917</v>
      </c>
      <c r="U1583" s="19">
        <f>Clean_Data[[#This Row],[Revenue_EUR]]/Clean_Data[[#This Row],[Market_Revenue_EUR]]</f>
        <v>7.3882457487755585E-2</v>
      </c>
      <c r="V1583" s="19">
        <f>Clean_Data[[#This Row],[Returns_Units]]/Clean_Data[[#This Row],[Units_Sold]]</f>
        <v>2.3809523809523808E-2</v>
      </c>
      <c r="W1583" s="21">
        <f>Clean_Data[[#This Row],[Revenue_EUR]]/Clean_Data[[#This Row],[Marketing_Spend_EUR]]</f>
        <v>37.318353602403221</v>
      </c>
    </row>
    <row r="1584" spans="1:23">
      <c r="A1584" s="17">
        <v>45474</v>
      </c>
      <c r="B1584">
        <v>2024</v>
      </c>
      <c r="C1584" s="16" t="s">
        <v>98</v>
      </c>
      <c r="D1584" s="16" t="s">
        <v>90</v>
      </c>
      <c r="E1584" s="16" t="s">
        <v>91</v>
      </c>
      <c r="F1584" s="16" t="s">
        <v>83</v>
      </c>
      <c r="G1584" s="16" t="s">
        <v>80</v>
      </c>
      <c r="H1584">
        <v>3984.09</v>
      </c>
      <c r="I1584">
        <v>3669.55</v>
      </c>
      <c r="J1584">
        <v>28</v>
      </c>
      <c r="K1584">
        <v>26</v>
      </c>
      <c r="L1584">
        <v>2341.4</v>
      </c>
      <c r="M1584">
        <v>230.18</v>
      </c>
      <c r="N1584">
        <v>66190.94</v>
      </c>
      <c r="O1584">
        <v>507</v>
      </c>
      <c r="P1584">
        <v>0</v>
      </c>
      <c r="Q1584">
        <v>1</v>
      </c>
      <c r="R1584" s="25">
        <f>Clean_Data[[#This Row],[Revenue_EUR]]/Clean_Data[[#This Row],[Units_Sold]]</f>
        <v>142.28892857142858</v>
      </c>
      <c r="S1584" s="19">
        <f>Clean_Data[[#This Row],[Gross_Profit_EUR]]/Clean_Data[[#This Row],[Revenue_EUR]]</f>
        <v>0.58768752713919614</v>
      </c>
      <c r="T1584" s="19">
        <f>Clean_Data[[#This Row],[Revenue_EUR]]/Clean_Data[[#This Row],[Revenue_Target_EUR]]</f>
        <v>1.0857162322355602</v>
      </c>
      <c r="U1584" s="19">
        <f>Clean_Data[[#This Row],[Revenue_EUR]]/Clean_Data[[#This Row],[Market_Revenue_EUR]]</f>
        <v>6.0190866000694357E-2</v>
      </c>
      <c r="V1584" s="19">
        <f>Clean_Data[[#This Row],[Returns_Units]]/Clean_Data[[#This Row],[Units_Sold]]</f>
        <v>3.5714285714285712E-2</v>
      </c>
      <c r="W1584" s="21">
        <f>Clean_Data[[#This Row],[Revenue_EUR]]/Clean_Data[[#This Row],[Marketing_Spend_EUR]]</f>
        <v>17.308584585976192</v>
      </c>
    </row>
    <row r="1585" spans="1:23">
      <c r="A1585" s="17">
        <v>45474</v>
      </c>
      <c r="B1585">
        <v>2024</v>
      </c>
      <c r="C1585" s="16" t="s">
        <v>98</v>
      </c>
      <c r="D1585" s="16" t="s">
        <v>90</v>
      </c>
      <c r="E1585" s="16" t="s">
        <v>91</v>
      </c>
      <c r="F1585" s="16" t="s">
        <v>83</v>
      </c>
      <c r="G1585" s="16" t="s">
        <v>81</v>
      </c>
      <c r="H1585">
        <v>5654.72</v>
      </c>
      <c r="I1585">
        <v>5432.29</v>
      </c>
      <c r="J1585">
        <v>48</v>
      </c>
      <c r="K1585">
        <v>47</v>
      </c>
      <c r="L1585">
        <v>3025.91</v>
      </c>
      <c r="M1585">
        <v>172.64</v>
      </c>
      <c r="N1585">
        <v>90222.13</v>
      </c>
      <c r="O1585">
        <v>817</v>
      </c>
      <c r="P1585">
        <v>0</v>
      </c>
      <c r="Q1585">
        <v>1</v>
      </c>
      <c r="R1585" s="25">
        <f>Clean_Data[[#This Row],[Revenue_EUR]]/Clean_Data[[#This Row],[Units_Sold]]</f>
        <v>117.80666666666667</v>
      </c>
      <c r="S1585" s="19">
        <f>Clean_Data[[#This Row],[Gross_Profit_EUR]]/Clean_Data[[#This Row],[Revenue_EUR]]</f>
        <v>0.5351122602003282</v>
      </c>
      <c r="T1585" s="19">
        <f>Clean_Data[[#This Row],[Revenue_EUR]]/Clean_Data[[#This Row],[Revenue_Target_EUR]]</f>
        <v>1.0409458994273133</v>
      </c>
      <c r="U1585" s="19">
        <f>Clean_Data[[#This Row],[Revenue_EUR]]/Clean_Data[[#This Row],[Market_Revenue_EUR]]</f>
        <v>6.2675532045186694E-2</v>
      </c>
      <c r="V1585" s="19">
        <f>Clean_Data[[#This Row],[Returns_Units]]/Clean_Data[[#This Row],[Units_Sold]]</f>
        <v>2.0833333333333332E-2</v>
      </c>
      <c r="W1585" s="21">
        <f>Clean_Data[[#This Row],[Revenue_EUR]]/Clean_Data[[#This Row],[Marketing_Spend_EUR]]</f>
        <v>32.754402224281748</v>
      </c>
    </row>
    <row r="1586" spans="1:23">
      <c r="A1586" s="17">
        <v>45474</v>
      </c>
      <c r="B1586">
        <v>2024</v>
      </c>
      <c r="C1586" s="16" t="s">
        <v>98</v>
      </c>
      <c r="D1586" s="16" t="s">
        <v>92</v>
      </c>
      <c r="E1586" s="16" t="s">
        <v>76</v>
      </c>
      <c r="F1586" s="16" t="s">
        <v>77</v>
      </c>
      <c r="G1586" s="16" t="s">
        <v>78</v>
      </c>
      <c r="H1586">
        <v>197774.8</v>
      </c>
      <c r="I1586">
        <v>208165.78</v>
      </c>
      <c r="J1586">
        <v>2672</v>
      </c>
      <c r="K1586">
        <v>2836</v>
      </c>
      <c r="L1586">
        <v>111274.22</v>
      </c>
      <c r="M1586">
        <v>3769.35</v>
      </c>
      <c r="N1586">
        <v>1285003.79</v>
      </c>
      <c r="O1586">
        <v>17960</v>
      </c>
      <c r="P1586">
        <v>10</v>
      </c>
      <c r="Q1586">
        <v>43</v>
      </c>
      <c r="R1586" s="25">
        <f>Clean_Data[[#This Row],[Revenue_EUR]]/Clean_Data[[#This Row],[Units_Sold]]</f>
        <v>74.017514970059878</v>
      </c>
      <c r="S1586" s="19">
        <f>Clean_Data[[#This Row],[Gross_Profit_EUR]]/Clean_Data[[#This Row],[Revenue_EUR]]</f>
        <v>0.56263093174661283</v>
      </c>
      <c r="T1586" s="19">
        <f>Clean_Data[[#This Row],[Revenue_EUR]]/Clean_Data[[#This Row],[Revenue_Target_EUR]]</f>
        <v>0.95008315007394584</v>
      </c>
      <c r="U1586" s="19">
        <f>Clean_Data[[#This Row],[Revenue_EUR]]/Clean_Data[[#This Row],[Market_Revenue_EUR]]</f>
        <v>0.15390989625018925</v>
      </c>
      <c r="V1586" s="19">
        <f>Clean_Data[[#This Row],[Returns_Units]]/Clean_Data[[#This Row],[Units_Sold]]</f>
        <v>1.6092814371257484E-2</v>
      </c>
      <c r="W1586" s="21">
        <f>Clean_Data[[#This Row],[Revenue_EUR]]/Clean_Data[[#This Row],[Marketing_Spend_EUR]]</f>
        <v>52.469205565946382</v>
      </c>
    </row>
    <row r="1587" spans="1:23">
      <c r="A1587" s="17">
        <v>45474</v>
      </c>
      <c r="B1587">
        <v>2024</v>
      </c>
      <c r="C1587" s="16" t="s">
        <v>98</v>
      </c>
      <c r="D1587" s="16" t="s">
        <v>92</v>
      </c>
      <c r="E1587" s="16" t="s">
        <v>76</v>
      </c>
      <c r="F1587" s="16" t="s">
        <v>77</v>
      </c>
      <c r="G1587" s="16" t="s">
        <v>79</v>
      </c>
      <c r="H1587">
        <v>185162.65</v>
      </c>
      <c r="I1587">
        <v>182478.05</v>
      </c>
      <c r="J1587">
        <v>1009</v>
      </c>
      <c r="K1587">
        <v>1008</v>
      </c>
      <c r="L1587">
        <v>120293.73</v>
      </c>
      <c r="M1587">
        <v>4821.78</v>
      </c>
      <c r="N1587">
        <v>1075855.72</v>
      </c>
      <c r="O1587">
        <v>5989</v>
      </c>
      <c r="P1587">
        <v>10</v>
      </c>
      <c r="Q1587">
        <v>15</v>
      </c>
      <c r="R1587" s="25">
        <f>Clean_Data[[#This Row],[Revenue_EUR]]/Clean_Data[[#This Row],[Units_Sold]]</f>
        <v>183.51105054509415</v>
      </c>
      <c r="S1587" s="19">
        <f>Clean_Data[[#This Row],[Gross_Profit_EUR]]/Clean_Data[[#This Row],[Revenue_EUR]]</f>
        <v>0.64966519975815862</v>
      </c>
      <c r="T1587" s="19">
        <f>Clean_Data[[#This Row],[Revenue_EUR]]/Clean_Data[[#This Row],[Revenue_Target_EUR]]</f>
        <v>1.0147119064457342</v>
      </c>
      <c r="U1587" s="19">
        <f>Clean_Data[[#This Row],[Revenue_EUR]]/Clean_Data[[#This Row],[Market_Revenue_EUR]]</f>
        <v>0.1721073249487394</v>
      </c>
      <c r="V1587" s="19">
        <f>Clean_Data[[#This Row],[Returns_Units]]/Clean_Data[[#This Row],[Units_Sold]]</f>
        <v>1.4866204162537165E-2</v>
      </c>
      <c r="W1587" s="21">
        <f>Clean_Data[[#This Row],[Revenue_EUR]]/Clean_Data[[#This Row],[Marketing_Spend_EUR]]</f>
        <v>38.401306156647543</v>
      </c>
    </row>
    <row r="1588" spans="1:23">
      <c r="A1588" s="17">
        <v>45474</v>
      </c>
      <c r="B1588">
        <v>2024</v>
      </c>
      <c r="C1588" s="16" t="s">
        <v>98</v>
      </c>
      <c r="D1588" s="16" t="s">
        <v>92</v>
      </c>
      <c r="E1588" s="16" t="s">
        <v>76</v>
      </c>
      <c r="F1588" s="16" t="s">
        <v>77</v>
      </c>
      <c r="G1588" s="16" t="s">
        <v>80</v>
      </c>
      <c r="H1588">
        <v>45632.86</v>
      </c>
      <c r="I1588">
        <v>42303.79</v>
      </c>
      <c r="J1588">
        <v>317</v>
      </c>
      <c r="K1588">
        <v>291</v>
      </c>
      <c r="L1588">
        <v>31109.38</v>
      </c>
      <c r="M1588">
        <v>2657.72</v>
      </c>
      <c r="N1588">
        <v>332110.15999999997</v>
      </c>
      <c r="O1588">
        <v>2561</v>
      </c>
      <c r="P1588">
        <v>2</v>
      </c>
      <c r="Q1588">
        <v>3</v>
      </c>
      <c r="R1588" s="25">
        <f>Clean_Data[[#This Row],[Revenue_EUR]]/Clean_Data[[#This Row],[Units_Sold]]</f>
        <v>143.95223974763408</v>
      </c>
      <c r="S1588" s="19">
        <f>Clean_Data[[#This Row],[Gross_Profit_EUR]]/Clean_Data[[#This Row],[Revenue_EUR]]</f>
        <v>0.68173197998109258</v>
      </c>
      <c r="T1588" s="19">
        <f>Clean_Data[[#This Row],[Revenue_EUR]]/Clean_Data[[#This Row],[Revenue_Target_EUR]]</f>
        <v>1.0786943675732128</v>
      </c>
      <c r="U1588" s="19">
        <f>Clean_Data[[#This Row],[Revenue_EUR]]/Clean_Data[[#This Row],[Market_Revenue_EUR]]</f>
        <v>0.13740278225754973</v>
      </c>
      <c r="V1588" s="19">
        <f>Clean_Data[[#This Row],[Returns_Units]]/Clean_Data[[#This Row],[Units_Sold]]</f>
        <v>9.4637223974763408E-3</v>
      </c>
      <c r="W1588" s="21">
        <f>Clean_Data[[#This Row],[Revenue_EUR]]/Clean_Data[[#This Row],[Marketing_Spend_EUR]]</f>
        <v>17.169927607121895</v>
      </c>
    </row>
    <row r="1589" spans="1:23">
      <c r="A1589" s="17">
        <v>45474</v>
      </c>
      <c r="B1589">
        <v>2024</v>
      </c>
      <c r="C1589" s="16" t="s">
        <v>98</v>
      </c>
      <c r="D1589" s="16" t="s">
        <v>92</v>
      </c>
      <c r="E1589" s="16" t="s">
        <v>76</v>
      </c>
      <c r="F1589" s="16" t="s">
        <v>77</v>
      </c>
      <c r="G1589" s="16" t="s">
        <v>81</v>
      </c>
      <c r="H1589">
        <v>78778.8</v>
      </c>
      <c r="I1589">
        <v>75940.97</v>
      </c>
      <c r="J1589">
        <v>666</v>
      </c>
      <c r="K1589">
        <v>643</v>
      </c>
      <c r="L1589">
        <v>49198.94</v>
      </c>
      <c r="M1589">
        <v>2289.75</v>
      </c>
      <c r="N1589">
        <v>497460.35</v>
      </c>
      <c r="O1589">
        <v>4650</v>
      </c>
      <c r="P1589">
        <v>4</v>
      </c>
      <c r="Q1589">
        <v>8</v>
      </c>
      <c r="R1589" s="25">
        <f>Clean_Data[[#This Row],[Revenue_EUR]]/Clean_Data[[#This Row],[Units_Sold]]</f>
        <v>118.2864864864865</v>
      </c>
      <c r="S1589" s="19">
        <f>Clean_Data[[#This Row],[Gross_Profit_EUR]]/Clean_Data[[#This Row],[Revenue_EUR]]</f>
        <v>0.62452004854097809</v>
      </c>
      <c r="T1589" s="19">
        <f>Clean_Data[[#This Row],[Revenue_EUR]]/Clean_Data[[#This Row],[Revenue_Target_EUR]]</f>
        <v>1.0373688932337841</v>
      </c>
      <c r="U1589" s="19">
        <f>Clean_Data[[#This Row],[Revenue_EUR]]/Clean_Data[[#This Row],[Market_Revenue_EUR]]</f>
        <v>0.15836196794377683</v>
      </c>
      <c r="V1589" s="19">
        <f>Clean_Data[[#This Row],[Returns_Units]]/Clean_Data[[#This Row],[Units_Sold]]</f>
        <v>1.2012012012012012E-2</v>
      </c>
      <c r="W1589" s="21">
        <f>Clean_Data[[#This Row],[Revenue_EUR]]/Clean_Data[[#This Row],[Marketing_Spend_EUR]]</f>
        <v>34.4049787094661</v>
      </c>
    </row>
    <row r="1590" spans="1:23">
      <c r="A1590" s="17">
        <v>45474</v>
      </c>
      <c r="B1590">
        <v>2024</v>
      </c>
      <c r="C1590" s="16" t="s">
        <v>98</v>
      </c>
      <c r="D1590" s="16" t="s">
        <v>92</v>
      </c>
      <c r="E1590" s="16" t="s">
        <v>76</v>
      </c>
      <c r="F1590" s="16" t="s">
        <v>82</v>
      </c>
      <c r="G1590" s="16" t="s">
        <v>78</v>
      </c>
      <c r="H1590">
        <v>158365.92000000001</v>
      </c>
      <c r="I1590">
        <v>156739.45000000001</v>
      </c>
      <c r="J1590">
        <v>2140</v>
      </c>
      <c r="K1590">
        <v>2126</v>
      </c>
      <c r="L1590">
        <v>82753.539999999994</v>
      </c>
      <c r="M1590">
        <v>2935.16</v>
      </c>
      <c r="N1590">
        <v>1143693.1200000001</v>
      </c>
      <c r="O1590">
        <v>17068</v>
      </c>
      <c r="P1590">
        <v>7</v>
      </c>
      <c r="Q1590">
        <v>23</v>
      </c>
      <c r="R1590" s="25">
        <f>Clean_Data[[#This Row],[Revenue_EUR]]/Clean_Data[[#This Row],[Units_Sold]]</f>
        <v>74.002766355140196</v>
      </c>
      <c r="S1590" s="19">
        <f>Clean_Data[[#This Row],[Gross_Profit_EUR]]/Clean_Data[[#This Row],[Revenue_EUR]]</f>
        <v>0.52254639129428848</v>
      </c>
      <c r="T1590" s="19">
        <f>Clean_Data[[#This Row],[Revenue_EUR]]/Clean_Data[[#This Row],[Revenue_Target_EUR]]</f>
        <v>1.010376902560268</v>
      </c>
      <c r="U1590" s="19">
        <f>Clean_Data[[#This Row],[Revenue_EUR]]/Clean_Data[[#This Row],[Market_Revenue_EUR]]</f>
        <v>0.13846889277431343</v>
      </c>
      <c r="V1590" s="19">
        <f>Clean_Data[[#This Row],[Returns_Units]]/Clean_Data[[#This Row],[Units_Sold]]</f>
        <v>1.074766355140187E-2</v>
      </c>
      <c r="W1590" s="21">
        <f>Clean_Data[[#This Row],[Revenue_EUR]]/Clean_Data[[#This Row],[Marketing_Spend_EUR]]</f>
        <v>53.954782703498282</v>
      </c>
    </row>
    <row r="1591" spans="1:23">
      <c r="A1591" s="17">
        <v>45474</v>
      </c>
      <c r="B1591">
        <v>2024</v>
      </c>
      <c r="C1591" s="16" t="s">
        <v>98</v>
      </c>
      <c r="D1591" s="16" t="s">
        <v>92</v>
      </c>
      <c r="E1591" s="16" t="s">
        <v>76</v>
      </c>
      <c r="F1591" s="16" t="s">
        <v>82</v>
      </c>
      <c r="G1591" s="16" t="s">
        <v>79</v>
      </c>
      <c r="H1591">
        <v>146836.60999999999</v>
      </c>
      <c r="I1591">
        <v>142646.54</v>
      </c>
      <c r="J1591">
        <v>800</v>
      </c>
      <c r="K1591">
        <v>774</v>
      </c>
      <c r="L1591">
        <v>90110.93</v>
      </c>
      <c r="M1591">
        <v>3391.91</v>
      </c>
      <c r="N1591">
        <v>877110.91</v>
      </c>
      <c r="O1591">
        <v>5008</v>
      </c>
      <c r="P1591">
        <v>5</v>
      </c>
      <c r="Q1591">
        <v>18</v>
      </c>
      <c r="R1591" s="25">
        <f>Clean_Data[[#This Row],[Revenue_EUR]]/Clean_Data[[#This Row],[Units_Sold]]</f>
        <v>183.5457625</v>
      </c>
      <c r="S1591" s="19">
        <f>Clean_Data[[#This Row],[Gross_Profit_EUR]]/Clean_Data[[#This Row],[Revenue_EUR]]</f>
        <v>0.6136816288526411</v>
      </c>
      <c r="T1591" s="19">
        <f>Clean_Data[[#This Row],[Revenue_EUR]]/Clean_Data[[#This Row],[Revenue_Target_EUR]]</f>
        <v>1.0293737934337557</v>
      </c>
      <c r="U1591" s="19">
        <f>Clean_Data[[#This Row],[Revenue_EUR]]/Clean_Data[[#This Row],[Market_Revenue_EUR]]</f>
        <v>0.16740939865860291</v>
      </c>
      <c r="V1591" s="19">
        <f>Clean_Data[[#This Row],[Returns_Units]]/Clean_Data[[#This Row],[Units_Sold]]</f>
        <v>2.2499999999999999E-2</v>
      </c>
      <c r="W1591" s="21">
        <f>Clean_Data[[#This Row],[Revenue_EUR]]/Clean_Data[[#This Row],[Marketing_Spend_EUR]]</f>
        <v>43.290243550094189</v>
      </c>
    </row>
    <row r="1592" spans="1:23">
      <c r="A1592" s="17">
        <v>45474</v>
      </c>
      <c r="B1592">
        <v>2024</v>
      </c>
      <c r="C1592" s="16" t="s">
        <v>98</v>
      </c>
      <c r="D1592" s="16" t="s">
        <v>92</v>
      </c>
      <c r="E1592" s="16" t="s">
        <v>76</v>
      </c>
      <c r="F1592" s="16" t="s">
        <v>82</v>
      </c>
      <c r="G1592" s="16" t="s">
        <v>80</v>
      </c>
      <c r="H1592">
        <v>39885.61</v>
      </c>
      <c r="I1592">
        <v>38568.06</v>
      </c>
      <c r="J1592">
        <v>277</v>
      </c>
      <c r="K1592">
        <v>270</v>
      </c>
      <c r="L1592">
        <v>25253.599999999999</v>
      </c>
      <c r="M1592">
        <v>2070.04</v>
      </c>
      <c r="N1592">
        <v>299031.82</v>
      </c>
      <c r="O1592">
        <v>2158</v>
      </c>
      <c r="P1592">
        <v>2</v>
      </c>
      <c r="Q1592">
        <v>5</v>
      </c>
      <c r="R1592" s="25">
        <f>Clean_Data[[#This Row],[Revenue_EUR]]/Clean_Data[[#This Row],[Units_Sold]]</f>
        <v>143.99137184115523</v>
      </c>
      <c r="S1592" s="19">
        <f>Clean_Data[[#This Row],[Gross_Profit_EUR]]/Clean_Data[[#This Row],[Revenue_EUR]]</f>
        <v>0.63315065257871195</v>
      </c>
      <c r="T1592" s="19">
        <f>Clean_Data[[#This Row],[Revenue_EUR]]/Clean_Data[[#This Row],[Revenue_Target_EUR]]</f>
        <v>1.0341616871577155</v>
      </c>
      <c r="U1592" s="19">
        <f>Clean_Data[[#This Row],[Revenue_EUR]]/Clean_Data[[#This Row],[Market_Revenue_EUR]]</f>
        <v>0.13338249421081677</v>
      </c>
      <c r="V1592" s="19">
        <f>Clean_Data[[#This Row],[Returns_Units]]/Clean_Data[[#This Row],[Units_Sold]]</f>
        <v>1.8050541516245487E-2</v>
      </c>
      <c r="W1592" s="21">
        <f>Clean_Data[[#This Row],[Revenue_EUR]]/Clean_Data[[#This Row],[Marketing_Spend_EUR]]</f>
        <v>19.268038298776837</v>
      </c>
    </row>
    <row r="1593" spans="1:23">
      <c r="A1593" s="17">
        <v>45474</v>
      </c>
      <c r="B1593">
        <v>2024</v>
      </c>
      <c r="C1593" s="16" t="s">
        <v>98</v>
      </c>
      <c r="D1593" s="16" t="s">
        <v>92</v>
      </c>
      <c r="E1593" s="16" t="s">
        <v>76</v>
      </c>
      <c r="F1593" s="16" t="s">
        <v>82</v>
      </c>
      <c r="G1593" s="16" t="s">
        <v>81</v>
      </c>
      <c r="H1593">
        <v>59774.17</v>
      </c>
      <c r="I1593">
        <v>59228.67</v>
      </c>
      <c r="J1593">
        <v>506</v>
      </c>
      <c r="K1593">
        <v>497</v>
      </c>
      <c r="L1593">
        <v>34482.080000000002</v>
      </c>
      <c r="M1593">
        <v>1665.68</v>
      </c>
      <c r="N1593">
        <v>400593.89</v>
      </c>
      <c r="O1593">
        <v>3679</v>
      </c>
      <c r="P1593">
        <v>3</v>
      </c>
      <c r="Q1593">
        <v>6</v>
      </c>
      <c r="R1593" s="25">
        <f>Clean_Data[[#This Row],[Revenue_EUR]]/Clean_Data[[#This Row],[Units_Sold]]</f>
        <v>118.13077075098813</v>
      </c>
      <c r="S1593" s="19">
        <f>Clean_Data[[#This Row],[Gross_Profit_EUR]]/Clean_Data[[#This Row],[Revenue_EUR]]</f>
        <v>0.57687258560010124</v>
      </c>
      <c r="T1593" s="19">
        <f>Clean_Data[[#This Row],[Revenue_EUR]]/Clean_Data[[#This Row],[Revenue_Target_EUR]]</f>
        <v>1.0092100666788566</v>
      </c>
      <c r="U1593" s="19">
        <f>Clean_Data[[#This Row],[Revenue_EUR]]/Clean_Data[[#This Row],[Market_Revenue_EUR]]</f>
        <v>0.14921388341694378</v>
      </c>
      <c r="V1593" s="19">
        <f>Clean_Data[[#This Row],[Returns_Units]]/Clean_Data[[#This Row],[Units_Sold]]</f>
        <v>1.1857707509881422E-2</v>
      </c>
      <c r="W1593" s="21">
        <f>Clean_Data[[#This Row],[Revenue_EUR]]/Clean_Data[[#This Row],[Marketing_Spend_EUR]]</f>
        <v>35.885746361846209</v>
      </c>
    </row>
    <row r="1594" spans="1:23">
      <c r="A1594" s="17">
        <v>45474</v>
      </c>
      <c r="B1594">
        <v>2024</v>
      </c>
      <c r="C1594" s="16" t="s">
        <v>98</v>
      </c>
      <c r="D1594" s="16" t="s">
        <v>92</v>
      </c>
      <c r="E1594" s="16" t="s">
        <v>76</v>
      </c>
      <c r="F1594" s="16" t="s">
        <v>83</v>
      </c>
      <c r="G1594" s="16" t="s">
        <v>78</v>
      </c>
      <c r="H1594">
        <v>15749</v>
      </c>
      <c r="I1594">
        <v>16012.35</v>
      </c>
      <c r="J1594">
        <v>213</v>
      </c>
      <c r="K1594">
        <v>216</v>
      </c>
      <c r="L1594">
        <v>7471.22</v>
      </c>
      <c r="M1594">
        <v>266.56</v>
      </c>
      <c r="N1594">
        <v>147657.54999999999</v>
      </c>
      <c r="O1594">
        <v>2066</v>
      </c>
      <c r="P1594">
        <v>1</v>
      </c>
      <c r="Q1594">
        <v>7</v>
      </c>
      <c r="R1594" s="25">
        <f>Clean_Data[[#This Row],[Revenue_EUR]]/Clean_Data[[#This Row],[Units_Sold]]</f>
        <v>73.938967136150239</v>
      </c>
      <c r="S1594" s="19">
        <f>Clean_Data[[#This Row],[Gross_Profit_EUR]]/Clean_Data[[#This Row],[Revenue_EUR]]</f>
        <v>0.47439329481236908</v>
      </c>
      <c r="T1594" s="19">
        <f>Clean_Data[[#This Row],[Revenue_EUR]]/Clean_Data[[#This Row],[Revenue_Target_EUR]]</f>
        <v>0.98355331978129379</v>
      </c>
      <c r="U1594" s="19">
        <f>Clean_Data[[#This Row],[Revenue_EUR]]/Clean_Data[[#This Row],[Market_Revenue_EUR]]</f>
        <v>0.10665895512962258</v>
      </c>
      <c r="V1594" s="19">
        <f>Clean_Data[[#This Row],[Returns_Units]]/Clean_Data[[#This Row],[Units_Sold]]</f>
        <v>3.2863849765258218E-2</v>
      </c>
      <c r="W1594" s="21">
        <f>Clean_Data[[#This Row],[Revenue_EUR]]/Clean_Data[[#This Row],[Marketing_Spend_EUR]]</f>
        <v>59.082382953181273</v>
      </c>
    </row>
    <row r="1595" spans="1:23">
      <c r="A1595" s="17">
        <v>45474</v>
      </c>
      <c r="B1595">
        <v>2024</v>
      </c>
      <c r="C1595" s="16" t="s">
        <v>98</v>
      </c>
      <c r="D1595" s="16" t="s">
        <v>92</v>
      </c>
      <c r="E1595" s="16" t="s">
        <v>76</v>
      </c>
      <c r="F1595" s="16" t="s">
        <v>83</v>
      </c>
      <c r="G1595" s="16" t="s">
        <v>79</v>
      </c>
      <c r="H1595">
        <v>15023.34</v>
      </c>
      <c r="I1595">
        <v>14972.39</v>
      </c>
      <c r="J1595">
        <v>82</v>
      </c>
      <c r="K1595">
        <v>82</v>
      </c>
      <c r="L1595">
        <v>8441.17</v>
      </c>
      <c r="M1595">
        <v>370.88</v>
      </c>
      <c r="N1595">
        <v>120063.42</v>
      </c>
      <c r="O1595">
        <v>679</v>
      </c>
      <c r="P1595">
        <v>1</v>
      </c>
      <c r="Q1595">
        <v>2</v>
      </c>
      <c r="R1595" s="25">
        <f>Clean_Data[[#This Row],[Revenue_EUR]]/Clean_Data[[#This Row],[Units_Sold]]</f>
        <v>183.21146341463415</v>
      </c>
      <c r="S1595" s="19">
        <f>Clean_Data[[#This Row],[Gross_Profit_EUR]]/Clean_Data[[#This Row],[Revenue_EUR]]</f>
        <v>0.56187039632997726</v>
      </c>
      <c r="T1595" s="19">
        <f>Clean_Data[[#This Row],[Revenue_EUR]]/Clean_Data[[#This Row],[Revenue_Target_EUR]]</f>
        <v>1.0034029303270888</v>
      </c>
      <c r="U1595" s="19">
        <f>Clean_Data[[#This Row],[Revenue_EUR]]/Clean_Data[[#This Row],[Market_Revenue_EUR]]</f>
        <v>0.12512836965663648</v>
      </c>
      <c r="V1595" s="19">
        <f>Clean_Data[[#This Row],[Returns_Units]]/Clean_Data[[#This Row],[Units_Sold]]</f>
        <v>2.4390243902439025E-2</v>
      </c>
      <c r="W1595" s="21">
        <f>Clean_Data[[#This Row],[Revenue_EUR]]/Clean_Data[[#This Row],[Marketing_Spend_EUR]]</f>
        <v>40.507279982743746</v>
      </c>
    </row>
    <row r="1596" spans="1:23">
      <c r="A1596" s="17">
        <v>45474</v>
      </c>
      <c r="B1596">
        <v>2024</v>
      </c>
      <c r="C1596" s="16" t="s">
        <v>98</v>
      </c>
      <c r="D1596" s="16" t="s">
        <v>92</v>
      </c>
      <c r="E1596" s="16" t="s">
        <v>76</v>
      </c>
      <c r="F1596" s="16" t="s">
        <v>83</v>
      </c>
      <c r="G1596" s="16" t="s">
        <v>80</v>
      </c>
      <c r="H1596">
        <v>3699.52</v>
      </c>
      <c r="I1596">
        <v>3630.93</v>
      </c>
      <c r="J1596">
        <v>26</v>
      </c>
      <c r="K1596">
        <v>25</v>
      </c>
      <c r="L1596">
        <v>2129.59</v>
      </c>
      <c r="M1596">
        <v>187.62</v>
      </c>
      <c r="N1596">
        <v>39258.97</v>
      </c>
      <c r="O1596">
        <v>294</v>
      </c>
      <c r="P1596">
        <v>0</v>
      </c>
      <c r="Q1596">
        <v>1</v>
      </c>
      <c r="R1596" s="25">
        <f>Clean_Data[[#This Row],[Revenue_EUR]]/Clean_Data[[#This Row],[Units_Sold]]</f>
        <v>142.28923076923076</v>
      </c>
      <c r="S1596" s="19">
        <f>Clean_Data[[#This Row],[Gross_Profit_EUR]]/Clean_Data[[#This Row],[Revenue_EUR]]</f>
        <v>0.57563954242712567</v>
      </c>
      <c r="T1596" s="19">
        <f>Clean_Data[[#This Row],[Revenue_EUR]]/Clean_Data[[#This Row],[Revenue_Target_EUR]]</f>
        <v>1.0188904770953999</v>
      </c>
      <c r="U1596" s="19">
        <f>Clean_Data[[#This Row],[Revenue_EUR]]/Clean_Data[[#This Row],[Market_Revenue_EUR]]</f>
        <v>9.4233750910938316E-2</v>
      </c>
      <c r="V1596" s="19">
        <f>Clean_Data[[#This Row],[Returns_Units]]/Clean_Data[[#This Row],[Units_Sold]]</f>
        <v>3.8461538461538464E-2</v>
      </c>
      <c r="W1596" s="21">
        <f>Clean_Data[[#This Row],[Revenue_EUR]]/Clean_Data[[#This Row],[Marketing_Spend_EUR]]</f>
        <v>19.718153714955761</v>
      </c>
    </row>
    <row r="1597" spans="1:23">
      <c r="A1597" s="17">
        <v>45474</v>
      </c>
      <c r="B1597">
        <v>2024</v>
      </c>
      <c r="C1597" s="16" t="s">
        <v>98</v>
      </c>
      <c r="D1597" s="16" t="s">
        <v>92</v>
      </c>
      <c r="E1597" s="16" t="s">
        <v>76</v>
      </c>
      <c r="F1597" s="16" t="s">
        <v>83</v>
      </c>
      <c r="G1597" s="16" t="s">
        <v>81</v>
      </c>
      <c r="H1597">
        <v>5962.97</v>
      </c>
      <c r="I1597">
        <v>5923.32</v>
      </c>
      <c r="J1597">
        <v>50</v>
      </c>
      <c r="K1597">
        <v>50</v>
      </c>
      <c r="L1597">
        <v>3144.14</v>
      </c>
      <c r="M1597">
        <v>171.85</v>
      </c>
      <c r="N1597">
        <v>55796.27</v>
      </c>
      <c r="O1597">
        <v>483</v>
      </c>
      <c r="P1597">
        <v>0</v>
      </c>
      <c r="Q1597">
        <v>2</v>
      </c>
      <c r="R1597" s="25">
        <f>Clean_Data[[#This Row],[Revenue_EUR]]/Clean_Data[[#This Row],[Units_Sold]]</f>
        <v>119.2594</v>
      </c>
      <c r="S1597" s="19">
        <f>Clean_Data[[#This Row],[Gross_Profit_EUR]]/Clean_Data[[#This Row],[Revenue_EUR]]</f>
        <v>0.52727751439299542</v>
      </c>
      <c r="T1597" s="19">
        <f>Clean_Data[[#This Row],[Revenue_EUR]]/Clean_Data[[#This Row],[Revenue_Target_EUR]]</f>
        <v>1.006693881134229</v>
      </c>
      <c r="U1597" s="19">
        <f>Clean_Data[[#This Row],[Revenue_EUR]]/Clean_Data[[#This Row],[Market_Revenue_EUR]]</f>
        <v>0.10687040549484761</v>
      </c>
      <c r="V1597" s="19">
        <f>Clean_Data[[#This Row],[Returns_Units]]/Clean_Data[[#This Row],[Units_Sold]]</f>
        <v>0.04</v>
      </c>
      <c r="W1597" s="21">
        <f>Clean_Data[[#This Row],[Revenue_EUR]]/Clean_Data[[#This Row],[Marketing_Spend_EUR]]</f>
        <v>34.698690718649985</v>
      </c>
    </row>
    <row r="1598" spans="1:23">
      <c r="A1598" s="17">
        <v>45505</v>
      </c>
      <c r="B1598">
        <v>2024</v>
      </c>
      <c r="C1598" s="16" t="s">
        <v>99</v>
      </c>
      <c r="D1598" s="16" t="s">
        <v>75</v>
      </c>
      <c r="E1598" s="16" t="s">
        <v>76</v>
      </c>
      <c r="F1598" s="16" t="s">
        <v>77</v>
      </c>
      <c r="G1598" s="16" t="s">
        <v>78</v>
      </c>
      <c r="H1598">
        <v>945571.2</v>
      </c>
      <c r="I1598">
        <v>914482.06</v>
      </c>
      <c r="J1598">
        <v>12775</v>
      </c>
      <c r="K1598">
        <v>12159</v>
      </c>
      <c r="L1598">
        <v>530047.12</v>
      </c>
      <c r="M1598">
        <v>15772.65</v>
      </c>
      <c r="N1598">
        <v>5546374.5999999996</v>
      </c>
      <c r="O1598">
        <v>80129</v>
      </c>
      <c r="P1598">
        <v>42</v>
      </c>
      <c r="Q1598">
        <v>279</v>
      </c>
      <c r="R1598" s="25">
        <f>Clean_Data[[#This Row],[Revenue_EUR]]/Clean_Data[[#This Row],[Units_Sold]]</f>
        <v>74.017315068493147</v>
      </c>
      <c r="S1598" s="19">
        <f>Clean_Data[[#This Row],[Gross_Profit_EUR]]/Clean_Data[[#This Row],[Revenue_EUR]]</f>
        <v>0.56055759735491095</v>
      </c>
      <c r="T1598" s="19">
        <f>Clean_Data[[#This Row],[Revenue_EUR]]/Clean_Data[[#This Row],[Revenue_Target_EUR]]</f>
        <v>1.0339964460319757</v>
      </c>
      <c r="U1598" s="19">
        <f>Clean_Data[[#This Row],[Revenue_EUR]]/Clean_Data[[#This Row],[Market_Revenue_EUR]]</f>
        <v>0.17048455400037352</v>
      </c>
      <c r="V1598" s="19">
        <f>Clean_Data[[#This Row],[Returns_Units]]/Clean_Data[[#This Row],[Units_Sold]]</f>
        <v>2.1839530332681018E-2</v>
      </c>
      <c r="W1598" s="21">
        <f>Clean_Data[[#This Row],[Revenue_EUR]]/Clean_Data[[#This Row],[Marketing_Spend_EUR]]</f>
        <v>59.950052781238405</v>
      </c>
    </row>
    <row r="1599" spans="1:23">
      <c r="A1599" s="17">
        <v>45505</v>
      </c>
      <c r="B1599">
        <v>2024</v>
      </c>
      <c r="C1599" s="16" t="s">
        <v>99</v>
      </c>
      <c r="D1599" s="16" t="s">
        <v>75</v>
      </c>
      <c r="E1599" s="16" t="s">
        <v>76</v>
      </c>
      <c r="F1599" s="16" t="s">
        <v>77</v>
      </c>
      <c r="G1599" s="16" t="s">
        <v>79</v>
      </c>
      <c r="H1599">
        <v>912046.81</v>
      </c>
      <c r="I1599">
        <v>830751.55</v>
      </c>
      <c r="J1599">
        <v>4970</v>
      </c>
      <c r="K1599">
        <v>4557</v>
      </c>
      <c r="L1599">
        <v>593408.15</v>
      </c>
      <c r="M1599">
        <v>22212.14</v>
      </c>
      <c r="N1599">
        <v>4645676</v>
      </c>
      <c r="O1599">
        <v>27790</v>
      </c>
      <c r="P1599">
        <v>49</v>
      </c>
      <c r="Q1599">
        <v>76</v>
      </c>
      <c r="R1599" s="25">
        <f>Clean_Data[[#This Row],[Revenue_EUR]]/Clean_Data[[#This Row],[Units_Sold]]</f>
        <v>183.51042454728372</v>
      </c>
      <c r="S1599" s="19">
        <f>Clean_Data[[#This Row],[Gross_Profit_EUR]]/Clean_Data[[#This Row],[Revenue_EUR]]</f>
        <v>0.65063343623777381</v>
      </c>
      <c r="T1599" s="19">
        <f>Clean_Data[[#This Row],[Revenue_EUR]]/Clean_Data[[#This Row],[Revenue_Target_EUR]]</f>
        <v>1.0978574881984873</v>
      </c>
      <c r="U1599" s="19">
        <f>Clean_Data[[#This Row],[Revenue_EUR]]/Clean_Data[[#This Row],[Market_Revenue_EUR]]</f>
        <v>0.19632165695584455</v>
      </c>
      <c r="V1599" s="19">
        <f>Clean_Data[[#This Row],[Returns_Units]]/Clean_Data[[#This Row],[Units_Sold]]</f>
        <v>1.5291750503018108E-2</v>
      </c>
      <c r="W1599" s="21">
        <f>Clean_Data[[#This Row],[Revenue_EUR]]/Clean_Data[[#This Row],[Marketing_Spend_EUR]]</f>
        <v>41.060735705789718</v>
      </c>
    </row>
    <row r="1600" spans="1:23">
      <c r="A1600" s="17">
        <v>45505</v>
      </c>
      <c r="B1600">
        <v>2024</v>
      </c>
      <c r="C1600" s="16" t="s">
        <v>99</v>
      </c>
      <c r="D1600" s="16" t="s">
        <v>75</v>
      </c>
      <c r="E1600" s="16" t="s">
        <v>76</v>
      </c>
      <c r="F1600" s="16" t="s">
        <v>77</v>
      </c>
      <c r="G1600" s="16" t="s">
        <v>80</v>
      </c>
      <c r="H1600">
        <v>215741.79</v>
      </c>
      <c r="I1600">
        <v>192943.09</v>
      </c>
      <c r="J1600">
        <v>1499</v>
      </c>
      <c r="K1600">
        <v>1324</v>
      </c>
      <c r="L1600">
        <v>150116.1</v>
      </c>
      <c r="M1600">
        <v>10933.43</v>
      </c>
      <c r="N1600">
        <v>1480391.3</v>
      </c>
      <c r="O1600">
        <v>10570</v>
      </c>
      <c r="P1600">
        <v>9</v>
      </c>
      <c r="Q1600">
        <v>32</v>
      </c>
      <c r="R1600" s="25">
        <f>Clean_Data[[#This Row],[Revenue_EUR]]/Clean_Data[[#This Row],[Units_Sold]]</f>
        <v>143.92380920613743</v>
      </c>
      <c r="S1600" s="19">
        <f>Clean_Data[[#This Row],[Gross_Profit_EUR]]/Clean_Data[[#This Row],[Revenue_EUR]]</f>
        <v>0.69581373177630534</v>
      </c>
      <c r="T1600" s="19">
        <f>Clean_Data[[#This Row],[Revenue_EUR]]/Clean_Data[[#This Row],[Revenue_Target_EUR]]</f>
        <v>1.1181628220010367</v>
      </c>
      <c r="U1600" s="19">
        <f>Clean_Data[[#This Row],[Revenue_EUR]]/Clean_Data[[#This Row],[Market_Revenue_EUR]]</f>
        <v>0.14573294911960102</v>
      </c>
      <c r="V1600" s="19">
        <f>Clean_Data[[#This Row],[Returns_Units]]/Clean_Data[[#This Row],[Units_Sold]]</f>
        <v>2.134756504336224E-2</v>
      </c>
      <c r="W1600" s="21">
        <f>Clean_Data[[#This Row],[Revenue_EUR]]/Clean_Data[[#This Row],[Marketing_Spend_EUR]]</f>
        <v>19.732306330218421</v>
      </c>
    </row>
    <row r="1601" spans="1:23">
      <c r="A1601" s="17">
        <v>45505</v>
      </c>
      <c r="B1601">
        <v>2024</v>
      </c>
      <c r="C1601" s="16" t="s">
        <v>99</v>
      </c>
      <c r="D1601" s="16" t="s">
        <v>75</v>
      </c>
      <c r="E1601" s="16" t="s">
        <v>76</v>
      </c>
      <c r="F1601" s="16" t="s">
        <v>77</v>
      </c>
      <c r="G1601" s="16" t="s">
        <v>81</v>
      </c>
      <c r="H1601">
        <v>405601.54</v>
      </c>
      <c r="I1601">
        <v>379826.44</v>
      </c>
      <c r="J1601">
        <v>3431</v>
      </c>
      <c r="K1601">
        <v>3248</v>
      </c>
      <c r="L1601">
        <v>256318</v>
      </c>
      <c r="M1601">
        <v>13194.61</v>
      </c>
      <c r="N1601">
        <v>2178234.63</v>
      </c>
      <c r="O1601">
        <v>20187</v>
      </c>
      <c r="P1601">
        <v>15</v>
      </c>
      <c r="Q1601">
        <v>73</v>
      </c>
      <c r="R1601" s="25">
        <f>Clean_Data[[#This Row],[Revenue_EUR]]/Clean_Data[[#This Row],[Units_Sold]]</f>
        <v>118.21671232876712</v>
      </c>
      <c r="S1601" s="19">
        <f>Clean_Data[[#This Row],[Gross_Profit_EUR]]/Clean_Data[[#This Row],[Revenue_EUR]]</f>
        <v>0.63194533235746597</v>
      </c>
      <c r="T1601" s="19">
        <f>Clean_Data[[#This Row],[Revenue_EUR]]/Clean_Data[[#This Row],[Revenue_Target_EUR]]</f>
        <v>1.0678602047819525</v>
      </c>
      <c r="U1601" s="19">
        <f>Clean_Data[[#This Row],[Revenue_EUR]]/Clean_Data[[#This Row],[Market_Revenue_EUR]]</f>
        <v>0.18620654286448471</v>
      </c>
      <c r="V1601" s="19">
        <f>Clean_Data[[#This Row],[Returns_Units]]/Clean_Data[[#This Row],[Units_Sold]]</f>
        <v>2.1276595744680851E-2</v>
      </c>
      <c r="W1601" s="21">
        <f>Clean_Data[[#This Row],[Revenue_EUR]]/Clean_Data[[#This Row],[Marketing_Spend_EUR]]</f>
        <v>30.739941536733557</v>
      </c>
    </row>
    <row r="1602" spans="1:23">
      <c r="A1602" s="17">
        <v>45505</v>
      </c>
      <c r="B1602">
        <v>2024</v>
      </c>
      <c r="C1602" s="16" t="s">
        <v>99</v>
      </c>
      <c r="D1602" s="16" t="s">
        <v>75</v>
      </c>
      <c r="E1602" s="16" t="s">
        <v>76</v>
      </c>
      <c r="F1602" s="16" t="s">
        <v>82</v>
      </c>
      <c r="G1602" s="16" t="s">
        <v>78</v>
      </c>
      <c r="H1602">
        <v>797779.38</v>
      </c>
      <c r="I1602">
        <v>804196.95</v>
      </c>
      <c r="J1602">
        <v>10778</v>
      </c>
      <c r="K1602">
        <v>10899</v>
      </c>
      <c r="L1602">
        <v>418728.69</v>
      </c>
      <c r="M1602">
        <v>12928.22</v>
      </c>
      <c r="N1602">
        <v>4870384.6900000004</v>
      </c>
      <c r="O1602">
        <v>72700</v>
      </c>
      <c r="P1602">
        <v>34</v>
      </c>
      <c r="Q1602">
        <v>202</v>
      </c>
      <c r="R1602" s="25">
        <f>Clean_Data[[#This Row],[Revenue_EUR]]/Clean_Data[[#This Row],[Units_Sold]]</f>
        <v>74.019241046576354</v>
      </c>
      <c r="S1602" s="19">
        <f>Clean_Data[[#This Row],[Gross_Profit_EUR]]/Clean_Data[[#This Row],[Revenue_EUR]]</f>
        <v>0.5248677773546867</v>
      </c>
      <c r="T1602" s="19">
        <f>Clean_Data[[#This Row],[Revenue_EUR]]/Clean_Data[[#This Row],[Revenue_Target_EUR]]</f>
        <v>0.99201990258729533</v>
      </c>
      <c r="U1602" s="19">
        <f>Clean_Data[[#This Row],[Revenue_EUR]]/Clean_Data[[#This Row],[Market_Revenue_EUR]]</f>
        <v>0.16380212873903394</v>
      </c>
      <c r="V1602" s="19">
        <f>Clean_Data[[#This Row],[Returns_Units]]/Clean_Data[[#This Row],[Units_Sold]]</f>
        <v>1.8741881610688439E-2</v>
      </c>
      <c r="W1602" s="21">
        <f>Clean_Data[[#This Row],[Revenue_EUR]]/Clean_Data[[#This Row],[Marketing_Spend_EUR]]</f>
        <v>61.708369752371176</v>
      </c>
    </row>
    <row r="1603" spans="1:23">
      <c r="A1603" s="17">
        <v>45505</v>
      </c>
      <c r="B1603">
        <v>2024</v>
      </c>
      <c r="C1603" s="16" t="s">
        <v>99</v>
      </c>
      <c r="D1603" s="16" t="s">
        <v>75</v>
      </c>
      <c r="E1603" s="16" t="s">
        <v>76</v>
      </c>
      <c r="F1603" s="16" t="s">
        <v>82</v>
      </c>
      <c r="G1603" s="16" t="s">
        <v>79</v>
      </c>
      <c r="H1603">
        <v>788334.45</v>
      </c>
      <c r="I1603">
        <v>734118.64</v>
      </c>
      <c r="J1603">
        <v>4296</v>
      </c>
      <c r="K1603">
        <v>4012</v>
      </c>
      <c r="L1603">
        <v>483613.35</v>
      </c>
      <c r="M1603">
        <v>20377.8</v>
      </c>
      <c r="N1603">
        <v>3995207.97</v>
      </c>
      <c r="O1603">
        <v>23102</v>
      </c>
      <c r="P1603">
        <v>34</v>
      </c>
      <c r="Q1603">
        <v>57</v>
      </c>
      <c r="R1603" s="25">
        <f>Clean_Data[[#This Row],[Revenue_EUR]]/Clean_Data[[#This Row],[Units_Sold]]</f>
        <v>183.50429469273743</v>
      </c>
      <c r="S1603" s="19">
        <f>Clean_Data[[#This Row],[Gross_Profit_EUR]]/Clean_Data[[#This Row],[Revenue_EUR]]</f>
        <v>0.61346215429250872</v>
      </c>
      <c r="T1603" s="19">
        <f>Clean_Data[[#This Row],[Revenue_EUR]]/Clean_Data[[#This Row],[Revenue_Target_EUR]]</f>
        <v>1.0738515643738455</v>
      </c>
      <c r="U1603" s="19">
        <f>Clean_Data[[#This Row],[Revenue_EUR]]/Clean_Data[[#This Row],[Market_Revenue_EUR]]</f>
        <v>0.19732000334390601</v>
      </c>
      <c r="V1603" s="19">
        <f>Clean_Data[[#This Row],[Returns_Units]]/Clean_Data[[#This Row],[Units_Sold]]</f>
        <v>1.3268156424581005E-2</v>
      </c>
      <c r="W1603" s="21">
        <f>Clean_Data[[#This Row],[Revenue_EUR]]/Clean_Data[[#This Row],[Marketing_Spend_EUR]]</f>
        <v>38.685944998969468</v>
      </c>
    </row>
    <row r="1604" spans="1:23">
      <c r="A1604" s="17">
        <v>45505</v>
      </c>
      <c r="B1604">
        <v>2024</v>
      </c>
      <c r="C1604" s="16" t="s">
        <v>99</v>
      </c>
      <c r="D1604" s="16" t="s">
        <v>75</v>
      </c>
      <c r="E1604" s="16" t="s">
        <v>76</v>
      </c>
      <c r="F1604" s="16" t="s">
        <v>82</v>
      </c>
      <c r="G1604" s="16" t="s">
        <v>80</v>
      </c>
      <c r="H1604">
        <v>187307</v>
      </c>
      <c r="I1604">
        <v>171533.28</v>
      </c>
      <c r="J1604">
        <v>1301</v>
      </c>
      <c r="K1604">
        <v>1196</v>
      </c>
      <c r="L1604">
        <v>121201.08</v>
      </c>
      <c r="M1604">
        <v>10007.01</v>
      </c>
      <c r="N1604">
        <v>1306240</v>
      </c>
      <c r="O1604">
        <v>9694</v>
      </c>
      <c r="P1604">
        <v>9</v>
      </c>
      <c r="Q1604">
        <v>18</v>
      </c>
      <c r="R1604" s="25">
        <f>Clean_Data[[#This Row],[Revenue_EUR]]/Clean_Data[[#This Row],[Units_Sold]]</f>
        <v>143.97156033820139</v>
      </c>
      <c r="S1604" s="19">
        <f>Clean_Data[[#This Row],[Gross_Profit_EUR]]/Clean_Data[[#This Row],[Revenue_EUR]]</f>
        <v>0.64707181258575497</v>
      </c>
      <c r="T1604" s="19">
        <f>Clean_Data[[#This Row],[Revenue_EUR]]/Clean_Data[[#This Row],[Revenue_Target_EUR]]</f>
        <v>1.0919571992093895</v>
      </c>
      <c r="U1604" s="19">
        <f>Clean_Data[[#This Row],[Revenue_EUR]]/Clean_Data[[#This Row],[Market_Revenue_EUR]]</f>
        <v>0.14339401641352278</v>
      </c>
      <c r="V1604" s="19">
        <f>Clean_Data[[#This Row],[Returns_Units]]/Clean_Data[[#This Row],[Units_Sold]]</f>
        <v>1.3835511145272867E-2</v>
      </c>
      <c r="W1604" s="21">
        <f>Clean_Data[[#This Row],[Revenue_EUR]]/Clean_Data[[#This Row],[Marketing_Spend_EUR]]</f>
        <v>18.717578977137027</v>
      </c>
    </row>
    <row r="1605" spans="1:23">
      <c r="A1605" s="17">
        <v>45505</v>
      </c>
      <c r="B1605">
        <v>2024</v>
      </c>
      <c r="C1605" s="16" t="s">
        <v>99</v>
      </c>
      <c r="D1605" s="16" t="s">
        <v>75</v>
      </c>
      <c r="E1605" s="16" t="s">
        <v>76</v>
      </c>
      <c r="F1605" s="16" t="s">
        <v>82</v>
      </c>
      <c r="G1605" s="16" t="s">
        <v>81</v>
      </c>
      <c r="H1605">
        <v>305597.14</v>
      </c>
      <c r="I1605">
        <v>286258.44</v>
      </c>
      <c r="J1605">
        <v>2585</v>
      </c>
      <c r="K1605">
        <v>2450</v>
      </c>
      <c r="L1605">
        <v>179970.08</v>
      </c>
      <c r="M1605">
        <v>8675.24</v>
      </c>
      <c r="N1605">
        <v>1825546.32</v>
      </c>
      <c r="O1605">
        <v>17404</v>
      </c>
      <c r="P1605">
        <v>14</v>
      </c>
      <c r="Q1605">
        <v>57</v>
      </c>
      <c r="R1605" s="25">
        <f>Clean_Data[[#This Row],[Revenue_EUR]]/Clean_Data[[#This Row],[Units_Sold]]</f>
        <v>118.21939651837525</v>
      </c>
      <c r="S1605" s="19">
        <f>Clean_Data[[#This Row],[Gross_Profit_EUR]]/Clean_Data[[#This Row],[Revenue_EUR]]</f>
        <v>0.58891284126546461</v>
      </c>
      <c r="T1605" s="19">
        <f>Clean_Data[[#This Row],[Revenue_EUR]]/Clean_Data[[#This Row],[Revenue_Target_EUR]]</f>
        <v>1.0675567853999344</v>
      </c>
      <c r="U1605" s="19">
        <f>Clean_Data[[#This Row],[Revenue_EUR]]/Clean_Data[[#This Row],[Market_Revenue_EUR]]</f>
        <v>0.16740037579544956</v>
      </c>
      <c r="V1605" s="19">
        <f>Clean_Data[[#This Row],[Returns_Units]]/Clean_Data[[#This Row],[Units_Sold]]</f>
        <v>2.2050290135396517E-2</v>
      </c>
      <c r="W1605" s="21">
        <f>Clean_Data[[#This Row],[Revenue_EUR]]/Clean_Data[[#This Row],[Marketing_Spend_EUR]]</f>
        <v>35.226361460893301</v>
      </c>
    </row>
    <row r="1606" spans="1:23">
      <c r="A1606" s="17">
        <v>45505</v>
      </c>
      <c r="B1606">
        <v>2024</v>
      </c>
      <c r="C1606" s="16" t="s">
        <v>99</v>
      </c>
      <c r="D1606" s="16" t="s">
        <v>75</v>
      </c>
      <c r="E1606" s="16" t="s">
        <v>76</v>
      </c>
      <c r="F1606" s="16" t="s">
        <v>83</v>
      </c>
      <c r="G1606" s="16" t="s">
        <v>78</v>
      </c>
      <c r="H1606">
        <v>79046</v>
      </c>
      <c r="I1606">
        <v>78633.17</v>
      </c>
      <c r="J1606">
        <v>1068</v>
      </c>
      <c r="K1606">
        <v>1059</v>
      </c>
      <c r="L1606">
        <v>37496.49</v>
      </c>
      <c r="M1606">
        <v>1319.17</v>
      </c>
      <c r="N1606">
        <v>638124.91</v>
      </c>
      <c r="O1606">
        <v>8871</v>
      </c>
      <c r="P1606">
        <v>3</v>
      </c>
      <c r="Q1606">
        <v>19</v>
      </c>
      <c r="R1606" s="25">
        <f>Clean_Data[[#This Row],[Revenue_EUR]]/Clean_Data[[#This Row],[Units_Sold]]</f>
        <v>74.013108614232209</v>
      </c>
      <c r="S1606" s="19">
        <f>Clean_Data[[#This Row],[Gross_Profit_EUR]]/Clean_Data[[#This Row],[Revenue_EUR]]</f>
        <v>0.47436290261366798</v>
      </c>
      <c r="T1606" s="19">
        <f>Clean_Data[[#This Row],[Revenue_EUR]]/Clean_Data[[#This Row],[Revenue_Target_EUR]]</f>
        <v>1.0052500744914645</v>
      </c>
      <c r="U1606" s="19">
        <f>Clean_Data[[#This Row],[Revenue_EUR]]/Clean_Data[[#This Row],[Market_Revenue_EUR]]</f>
        <v>0.12387229954712158</v>
      </c>
      <c r="V1606" s="19">
        <f>Clean_Data[[#This Row],[Returns_Units]]/Clean_Data[[#This Row],[Units_Sold]]</f>
        <v>1.7790262172284643E-2</v>
      </c>
      <c r="W1606" s="21">
        <f>Clean_Data[[#This Row],[Revenue_EUR]]/Clean_Data[[#This Row],[Marketing_Spend_EUR]]</f>
        <v>59.921010938696298</v>
      </c>
    </row>
    <row r="1607" spans="1:23">
      <c r="A1607" s="17">
        <v>45505</v>
      </c>
      <c r="B1607">
        <v>2024</v>
      </c>
      <c r="C1607" s="16" t="s">
        <v>99</v>
      </c>
      <c r="D1607" s="16" t="s">
        <v>75</v>
      </c>
      <c r="E1607" s="16" t="s">
        <v>76</v>
      </c>
      <c r="F1607" s="16" t="s">
        <v>83</v>
      </c>
      <c r="G1607" s="16" t="s">
        <v>79</v>
      </c>
      <c r="H1607">
        <v>75590.66</v>
      </c>
      <c r="I1607">
        <v>69940.22</v>
      </c>
      <c r="J1607">
        <v>412</v>
      </c>
      <c r="K1607">
        <v>387</v>
      </c>
      <c r="L1607">
        <v>42087.27</v>
      </c>
      <c r="M1607">
        <v>2037.09</v>
      </c>
      <c r="N1607">
        <v>507638.7</v>
      </c>
      <c r="O1607">
        <v>3111</v>
      </c>
      <c r="P1607">
        <v>4</v>
      </c>
      <c r="Q1607">
        <v>11</v>
      </c>
      <c r="R1607" s="25">
        <f>Clean_Data[[#This Row],[Revenue_EUR]]/Clean_Data[[#This Row],[Units_Sold]]</f>
        <v>183.47247572815536</v>
      </c>
      <c r="S1607" s="19">
        <f>Clean_Data[[#This Row],[Gross_Profit_EUR]]/Clean_Data[[#This Row],[Revenue_EUR]]</f>
        <v>0.55677870784565175</v>
      </c>
      <c r="T1607" s="19">
        <f>Clean_Data[[#This Row],[Revenue_EUR]]/Clean_Data[[#This Row],[Revenue_Target_EUR]]</f>
        <v>1.0807895657176945</v>
      </c>
      <c r="U1607" s="19">
        <f>Clean_Data[[#This Row],[Revenue_EUR]]/Clean_Data[[#This Row],[Market_Revenue_EUR]]</f>
        <v>0.14890641710334535</v>
      </c>
      <c r="V1607" s="19">
        <f>Clean_Data[[#This Row],[Returns_Units]]/Clean_Data[[#This Row],[Units_Sold]]</f>
        <v>2.6699029126213591E-2</v>
      </c>
      <c r="W1607" s="21">
        <f>Clean_Data[[#This Row],[Revenue_EUR]]/Clean_Data[[#This Row],[Marketing_Spend_EUR]]</f>
        <v>37.107177395205909</v>
      </c>
    </row>
    <row r="1608" spans="1:23">
      <c r="A1608" s="17">
        <v>45505</v>
      </c>
      <c r="B1608">
        <v>2024</v>
      </c>
      <c r="C1608" s="16" t="s">
        <v>99</v>
      </c>
      <c r="D1608" s="16" t="s">
        <v>75</v>
      </c>
      <c r="E1608" s="16" t="s">
        <v>76</v>
      </c>
      <c r="F1608" s="16" t="s">
        <v>83</v>
      </c>
      <c r="G1608" s="16" t="s">
        <v>80</v>
      </c>
      <c r="H1608">
        <v>17367.54</v>
      </c>
      <c r="I1608">
        <v>16099.79</v>
      </c>
      <c r="J1608">
        <v>121</v>
      </c>
      <c r="K1608">
        <v>112</v>
      </c>
      <c r="L1608">
        <v>10161.64</v>
      </c>
      <c r="M1608">
        <v>1038.94</v>
      </c>
      <c r="N1608">
        <v>162760.20000000001</v>
      </c>
      <c r="O1608">
        <v>1183</v>
      </c>
      <c r="P1608">
        <v>1</v>
      </c>
      <c r="Q1608">
        <v>2</v>
      </c>
      <c r="R1608" s="25">
        <f>Clean_Data[[#This Row],[Revenue_EUR]]/Clean_Data[[#This Row],[Units_Sold]]</f>
        <v>143.53338842975208</v>
      </c>
      <c r="S1608" s="19">
        <f>Clean_Data[[#This Row],[Gross_Profit_EUR]]/Clean_Data[[#This Row],[Revenue_EUR]]</f>
        <v>0.58509380142495704</v>
      </c>
      <c r="T1608" s="19">
        <f>Clean_Data[[#This Row],[Revenue_EUR]]/Clean_Data[[#This Row],[Revenue_Target_EUR]]</f>
        <v>1.0787432631108853</v>
      </c>
      <c r="U1608" s="19">
        <f>Clean_Data[[#This Row],[Revenue_EUR]]/Clean_Data[[#This Row],[Market_Revenue_EUR]]</f>
        <v>0.10670630780743695</v>
      </c>
      <c r="V1608" s="19">
        <f>Clean_Data[[#This Row],[Returns_Units]]/Clean_Data[[#This Row],[Units_Sold]]</f>
        <v>1.6528925619834711E-2</v>
      </c>
      <c r="W1608" s="21">
        <f>Clean_Data[[#This Row],[Revenue_EUR]]/Clean_Data[[#This Row],[Marketing_Spend_EUR]]</f>
        <v>16.716595761064163</v>
      </c>
    </row>
    <row r="1609" spans="1:23">
      <c r="A1609" s="17">
        <v>45505</v>
      </c>
      <c r="B1609">
        <v>2024</v>
      </c>
      <c r="C1609" s="16" t="s">
        <v>99</v>
      </c>
      <c r="D1609" s="16" t="s">
        <v>75</v>
      </c>
      <c r="E1609" s="16" t="s">
        <v>76</v>
      </c>
      <c r="F1609" s="16" t="s">
        <v>83</v>
      </c>
      <c r="G1609" s="16" t="s">
        <v>81</v>
      </c>
      <c r="H1609">
        <v>31937.7</v>
      </c>
      <c r="I1609">
        <v>31381.13</v>
      </c>
      <c r="J1609">
        <v>270</v>
      </c>
      <c r="K1609">
        <v>261</v>
      </c>
      <c r="L1609">
        <v>16857.82</v>
      </c>
      <c r="M1609">
        <v>1052.46</v>
      </c>
      <c r="N1609">
        <v>240083.79</v>
      </c>
      <c r="O1609">
        <v>2249</v>
      </c>
      <c r="P1609">
        <v>1</v>
      </c>
      <c r="Q1609">
        <v>6</v>
      </c>
      <c r="R1609" s="25">
        <f>Clean_Data[[#This Row],[Revenue_EUR]]/Clean_Data[[#This Row],[Units_Sold]]</f>
        <v>118.28777777777778</v>
      </c>
      <c r="S1609" s="19">
        <f>Clean_Data[[#This Row],[Gross_Profit_EUR]]/Clean_Data[[#This Row],[Revenue_EUR]]</f>
        <v>0.52783450279763411</v>
      </c>
      <c r="T1609" s="19">
        <f>Clean_Data[[#This Row],[Revenue_EUR]]/Clean_Data[[#This Row],[Revenue_Target_EUR]]</f>
        <v>1.0177358176713203</v>
      </c>
      <c r="U1609" s="19">
        <f>Clean_Data[[#This Row],[Revenue_EUR]]/Clean_Data[[#This Row],[Market_Revenue_EUR]]</f>
        <v>0.13302730684149897</v>
      </c>
      <c r="V1609" s="19">
        <f>Clean_Data[[#This Row],[Returns_Units]]/Clean_Data[[#This Row],[Units_Sold]]</f>
        <v>2.2222222222222223E-2</v>
      </c>
      <c r="W1609" s="21">
        <f>Clean_Data[[#This Row],[Revenue_EUR]]/Clean_Data[[#This Row],[Marketing_Spend_EUR]]</f>
        <v>30.345761359101534</v>
      </c>
    </row>
    <row r="1610" spans="1:23">
      <c r="A1610" s="17">
        <v>45505</v>
      </c>
      <c r="B1610">
        <v>2024</v>
      </c>
      <c r="C1610" s="16" t="s">
        <v>99</v>
      </c>
      <c r="D1610" s="16" t="s">
        <v>84</v>
      </c>
      <c r="E1610" s="16" t="s">
        <v>85</v>
      </c>
      <c r="F1610" s="16" t="s">
        <v>77</v>
      </c>
      <c r="G1610" s="16" t="s">
        <v>78</v>
      </c>
      <c r="H1610">
        <v>498102.4</v>
      </c>
      <c r="I1610">
        <v>555516.16000000003</v>
      </c>
      <c r="J1610">
        <v>6730</v>
      </c>
      <c r="K1610">
        <v>7446</v>
      </c>
      <c r="L1610">
        <v>281382.33</v>
      </c>
      <c r="M1610">
        <v>9745.25</v>
      </c>
      <c r="N1610">
        <v>4205475.28</v>
      </c>
      <c r="O1610">
        <v>58092</v>
      </c>
      <c r="P1610">
        <v>20</v>
      </c>
      <c r="Q1610">
        <v>123</v>
      </c>
      <c r="R1610" s="25">
        <f>Clean_Data[[#This Row],[Revenue_EUR]]/Clean_Data[[#This Row],[Units_Sold]]</f>
        <v>74.012243684992569</v>
      </c>
      <c r="S1610" s="19">
        <f>Clean_Data[[#This Row],[Gross_Profit_EUR]]/Clean_Data[[#This Row],[Revenue_EUR]]</f>
        <v>0.56490860112298191</v>
      </c>
      <c r="T1610" s="19">
        <f>Clean_Data[[#This Row],[Revenue_EUR]]/Clean_Data[[#This Row],[Revenue_Target_EUR]]</f>
        <v>0.89664790309610432</v>
      </c>
      <c r="U1610" s="19">
        <f>Clean_Data[[#This Row],[Revenue_EUR]]/Clean_Data[[#This Row],[Market_Revenue_EUR]]</f>
        <v>0.11844140479646334</v>
      </c>
      <c r="V1610" s="19">
        <f>Clean_Data[[#This Row],[Returns_Units]]/Clean_Data[[#This Row],[Units_Sold]]</f>
        <v>1.8276374442793463E-2</v>
      </c>
      <c r="W1610" s="21">
        <f>Clean_Data[[#This Row],[Revenue_EUR]]/Clean_Data[[#This Row],[Marketing_Spend_EUR]]</f>
        <v>51.112326518047254</v>
      </c>
    </row>
    <row r="1611" spans="1:23">
      <c r="A1611" s="17">
        <v>45505</v>
      </c>
      <c r="B1611">
        <v>2024</v>
      </c>
      <c r="C1611" s="16" t="s">
        <v>99</v>
      </c>
      <c r="D1611" s="16" t="s">
        <v>84</v>
      </c>
      <c r="E1611" s="16" t="s">
        <v>85</v>
      </c>
      <c r="F1611" s="16" t="s">
        <v>77</v>
      </c>
      <c r="G1611" s="16" t="s">
        <v>79</v>
      </c>
      <c r="H1611">
        <v>527134.88</v>
      </c>
      <c r="I1611">
        <v>554031.18999999994</v>
      </c>
      <c r="J1611">
        <v>2873</v>
      </c>
      <c r="K1611">
        <v>2964</v>
      </c>
      <c r="L1611">
        <v>342193.12</v>
      </c>
      <c r="M1611">
        <v>14027.89</v>
      </c>
      <c r="N1611">
        <v>3417728.09</v>
      </c>
      <c r="O1611">
        <v>20700</v>
      </c>
      <c r="P1611">
        <v>21</v>
      </c>
      <c r="Q1611">
        <v>56</v>
      </c>
      <c r="R1611" s="25">
        <f>Clean_Data[[#This Row],[Revenue_EUR]]/Clean_Data[[#This Row],[Units_Sold]]</f>
        <v>183.47890010442046</v>
      </c>
      <c r="S1611" s="19">
        <f>Clean_Data[[#This Row],[Gross_Profit_EUR]]/Clean_Data[[#This Row],[Revenue_EUR]]</f>
        <v>0.64915666366073133</v>
      </c>
      <c r="T1611" s="19">
        <f>Clean_Data[[#This Row],[Revenue_EUR]]/Clean_Data[[#This Row],[Revenue_Target_EUR]]</f>
        <v>0.95145343712508323</v>
      </c>
      <c r="U1611" s="19">
        <f>Clean_Data[[#This Row],[Revenue_EUR]]/Clean_Data[[#This Row],[Market_Revenue_EUR]]</f>
        <v>0.15423546464751092</v>
      </c>
      <c r="V1611" s="19">
        <f>Clean_Data[[#This Row],[Returns_Units]]/Clean_Data[[#This Row],[Units_Sold]]</f>
        <v>1.9491820396797772E-2</v>
      </c>
      <c r="W1611" s="21">
        <f>Clean_Data[[#This Row],[Revenue_EUR]]/Clean_Data[[#This Row],[Marketing_Spend_EUR]]</f>
        <v>37.577631418552613</v>
      </c>
    </row>
    <row r="1612" spans="1:23">
      <c r="A1612" s="17">
        <v>45505</v>
      </c>
      <c r="B1612">
        <v>2024</v>
      </c>
      <c r="C1612" s="16" t="s">
        <v>99</v>
      </c>
      <c r="D1612" s="16" t="s">
        <v>84</v>
      </c>
      <c r="E1612" s="16" t="s">
        <v>85</v>
      </c>
      <c r="F1612" s="16" t="s">
        <v>77</v>
      </c>
      <c r="G1612" s="16" t="s">
        <v>80</v>
      </c>
      <c r="H1612">
        <v>116623.1</v>
      </c>
      <c r="I1612">
        <v>120712.04</v>
      </c>
      <c r="J1612">
        <v>810</v>
      </c>
      <c r="K1612">
        <v>853</v>
      </c>
      <c r="L1612">
        <v>79928.740000000005</v>
      </c>
      <c r="M1612">
        <v>6566.48</v>
      </c>
      <c r="N1612">
        <v>1085574.6100000001</v>
      </c>
      <c r="O1612">
        <v>7893</v>
      </c>
      <c r="P1612">
        <v>6</v>
      </c>
      <c r="Q1612">
        <v>11</v>
      </c>
      <c r="R1612" s="25">
        <f>Clean_Data[[#This Row],[Revenue_EUR]]/Clean_Data[[#This Row],[Units_Sold]]</f>
        <v>143.97913580246913</v>
      </c>
      <c r="S1612" s="19">
        <f>Clean_Data[[#This Row],[Gross_Profit_EUR]]/Clean_Data[[#This Row],[Revenue_EUR]]</f>
        <v>0.68535941850285231</v>
      </c>
      <c r="T1612" s="19">
        <f>Clean_Data[[#This Row],[Revenue_EUR]]/Clean_Data[[#This Row],[Revenue_Target_EUR]]</f>
        <v>0.96612649409288431</v>
      </c>
      <c r="U1612" s="19">
        <f>Clean_Data[[#This Row],[Revenue_EUR]]/Clean_Data[[#This Row],[Market_Revenue_EUR]]</f>
        <v>0.10742983386466638</v>
      </c>
      <c r="V1612" s="19">
        <f>Clean_Data[[#This Row],[Returns_Units]]/Clean_Data[[#This Row],[Units_Sold]]</f>
        <v>1.3580246913580247E-2</v>
      </c>
      <c r="W1612" s="21">
        <f>Clean_Data[[#This Row],[Revenue_EUR]]/Clean_Data[[#This Row],[Marketing_Spend_EUR]]</f>
        <v>17.760367807409757</v>
      </c>
    </row>
    <row r="1613" spans="1:23">
      <c r="A1613" s="17">
        <v>45505</v>
      </c>
      <c r="B1613">
        <v>2024</v>
      </c>
      <c r="C1613" s="16" t="s">
        <v>99</v>
      </c>
      <c r="D1613" s="16" t="s">
        <v>84</v>
      </c>
      <c r="E1613" s="16" t="s">
        <v>85</v>
      </c>
      <c r="F1613" s="16" t="s">
        <v>77</v>
      </c>
      <c r="G1613" s="16" t="s">
        <v>81</v>
      </c>
      <c r="H1613">
        <v>226410.49</v>
      </c>
      <c r="I1613">
        <v>236404.37</v>
      </c>
      <c r="J1613">
        <v>1915</v>
      </c>
      <c r="K1613">
        <v>2006</v>
      </c>
      <c r="L1613">
        <v>140991.18</v>
      </c>
      <c r="M1613">
        <v>7047.59</v>
      </c>
      <c r="N1613">
        <v>1599551.06</v>
      </c>
      <c r="O1613">
        <v>15314</v>
      </c>
      <c r="P1613">
        <v>10</v>
      </c>
      <c r="Q1613">
        <v>20</v>
      </c>
      <c r="R1613" s="25">
        <f>Clean_Data[[#This Row],[Revenue_EUR]]/Clean_Data[[#This Row],[Units_Sold]]</f>
        <v>118.23002088772846</v>
      </c>
      <c r="S1613" s="19">
        <f>Clean_Data[[#This Row],[Gross_Profit_EUR]]/Clean_Data[[#This Row],[Revenue_EUR]]</f>
        <v>0.62272370860555093</v>
      </c>
      <c r="T1613" s="19">
        <f>Clean_Data[[#This Row],[Revenue_EUR]]/Clean_Data[[#This Row],[Revenue_Target_EUR]]</f>
        <v>0.95772548536222069</v>
      </c>
      <c r="U1613" s="19">
        <f>Clean_Data[[#This Row],[Revenue_EUR]]/Clean_Data[[#This Row],[Market_Revenue_EUR]]</f>
        <v>0.14154627236469711</v>
      </c>
      <c r="V1613" s="19">
        <f>Clean_Data[[#This Row],[Returns_Units]]/Clean_Data[[#This Row],[Units_Sold]]</f>
        <v>1.0443864229765013E-2</v>
      </c>
      <c r="W1613" s="21">
        <f>Clean_Data[[#This Row],[Revenue_EUR]]/Clean_Data[[#This Row],[Marketing_Spend_EUR]]</f>
        <v>32.125945181260541</v>
      </c>
    </row>
    <row r="1614" spans="1:23">
      <c r="A1614" s="17">
        <v>45505</v>
      </c>
      <c r="B1614">
        <v>2024</v>
      </c>
      <c r="C1614" s="16" t="s">
        <v>99</v>
      </c>
      <c r="D1614" s="16" t="s">
        <v>84</v>
      </c>
      <c r="E1614" s="16" t="s">
        <v>85</v>
      </c>
      <c r="F1614" s="16" t="s">
        <v>82</v>
      </c>
      <c r="G1614" s="16" t="s">
        <v>78</v>
      </c>
      <c r="H1614">
        <v>485286.99</v>
      </c>
      <c r="I1614">
        <v>537252.16</v>
      </c>
      <c r="J1614">
        <v>6557</v>
      </c>
      <c r="K1614">
        <v>7271</v>
      </c>
      <c r="L1614">
        <v>253585.98</v>
      </c>
      <c r="M1614">
        <v>8009.85</v>
      </c>
      <c r="N1614">
        <v>3884226.49</v>
      </c>
      <c r="O1614">
        <v>55242</v>
      </c>
      <c r="P1614">
        <v>22</v>
      </c>
      <c r="Q1614">
        <v>92</v>
      </c>
      <c r="R1614" s="25">
        <f>Clean_Data[[#This Row],[Revenue_EUR]]/Clean_Data[[#This Row],[Units_Sold]]</f>
        <v>74.010521579990851</v>
      </c>
      <c r="S1614" s="19">
        <f>Clean_Data[[#This Row],[Gross_Profit_EUR]]/Clean_Data[[#This Row],[Revenue_EUR]]</f>
        <v>0.52254848208479687</v>
      </c>
      <c r="T1614" s="19">
        <f>Clean_Data[[#This Row],[Revenue_EUR]]/Clean_Data[[#This Row],[Revenue_Target_EUR]]</f>
        <v>0.90327601474882846</v>
      </c>
      <c r="U1614" s="19">
        <f>Clean_Data[[#This Row],[Revenue_EUR]]/Clean_Data[[#This Row],[Market_Revenue_EUR]]</f>
        <v>0.1249378714782412</v>
      </c>
      <c r="V1614" s="19">
        <f>Clean_Data[[#This Row],[Returns_Units]]/Clean_Data[[#This Row],[Units_Sold]]</f>
        <v>1.4030806771389355E-2</v>
      </c>
      <c r="W1614" s="21">
        <f>Clean_Data[[#This Row],[Revenue_EUR]]/Clean_Data[[#This Row],[Marketing_Spend_EUR]]</f>
        <v>60.586276896571093</v>
      </c>
    </row>
    <row r="1615" spans="1:23">
      <c r="A1615" s="17">
        <v>45505</v>
      </c>
      <c r="B1615">
        <v>2024</v>
      </c>
      <c r="C1615" s="16" t="s">
        <v>99</v>
      </c>
      <c r="D1615" s="16" t="s">
        <v>84</v>
      </c>
      <c r="E1615" s="16" t="s">
        <v>85</v>
      </c>
      <c r="F1615" s="16" t="s">
        <v>82</v>
      </c>
      <c r="G1615" s="16" t="s">
        <v>79</v>
      </c>
      <c r="H1615">
        <v>466020.77</v>
      </c>
      <c r="I1615">
        <v>491370.63</v>
      </c>
      <c r="J1615">
        <v>2540</v>
      </c>
      <c r="K1615">
        <v>2665</v>
      </c>
      <c r="L1615">
        <v>286611.24</v>
      </c>
      <c r="M1615">
        <v>12544.88</v>
      </c>
      <c r="N1615">
        <v>3155340.94</v>
      </c>
      <c r="O1615">
        <v>18321</v>
      </c>
      <c r="P1615">
        <v>23</v>
      </c>
      <c r="Q1615">
        <v>55</v>
      </c>
      <c r="R1615" s="25">
        <f>Clean_Data[[#This Row],[Revenue_EUR]]/Clean_Data[[#This Row],[Units_Sold]]</f>
        <v>183.47274409448821</v>
      </c>
      <c r="S1615" s="19">
        <f>Clean_Data[[#This Row],[Gross_Profit_EUR]]/Clean_Data[[#This Row],[Revenue_EUR]]</f>
        <v>0.61501816753789751</v>
      </c>
      <c r="T1615" s="19">
        <f>Clean_Data[[#This Row],[Revenue_EUR]]/Clean_Data[[#This Row],[Revenue_Target_EUR]]</f>
        <v>0.94840989987537516</v>
      </c>
      <c r="U1615" s="19">
        <f>Clean_Data[[#This Row],[Revenue_EUR]]/Clean_Data[[#This Row],[Market_Revenue_EUR]]</f>
        <v>0.1476926832508946</v>
      </c>
      <c r="V1615" s="19">
        <f>Clean_Data[[#This Row],[Returns_Units]]/Clean_Data[[#This Row],[Units_Sold]]</f>
        <v>2.1653543307086614E-2</v>
      </c>
      <c r="W1615" s="21">
        <f>Clean_Data[[#This Row],[Revenue_EUR]]/Clean_Data[[#This Row],[Marketing_Spend_EUR]]</f>
        <v>37.148284399691349</v>
      </c>
    </row>
    <row r="1616" spans="1:23">
      <c r="A1616" s="17">
        <v>45505</v>
      </c>
      <c r="B1616">
        <v>2024</v>
      </c>
      <c r="C1616" s="16" t="s">
        <v>99</v>
      </c>
      <c r="D1616" s="16" t="s">
        <v>84</v>
      </c>
      <c r="E1616" s="16" t="s">
        <v>85</v>
      </c>
      <c r="F1616" s="16" t="s">
        <v>82</v>
      </c>
      <c r="G1616" s="16" t="s">
        <v>80</v>
      </c>
      <c r="H1616">
        <v>111535.89</v>
      </c>
      <c r="I1616">
        <v>111546.36</v>
      </c>
      <c r="J1616">
        <v>775</v>
      </c>
      <c r="K1616">
        <v>780</v>
      </c>
      <c r="L1616">
        <v>72109.56</v>
      </c>
      <c r="M1616">
        <v>6250.13</v>
      </c>
      <c r="N1616">
        <v>1038590.47</v>
      </c>
      <c r="O1616">
        <v>7489</v>
      </c>
      <c r="P1616">
        <v>5</v>
      </c>
      <c r="Q1616">
        <v>8</v>
      </c>
      <c r="R1616" s="25">
        <f>Clean_Data[[#This Row],[Revenue_EUR]]/Clean_Data[[#This Row],[Units_Sold]]</f>
        <v>143.91727741935483</v>
      </c>
      <c r="S1616" s="19">
        <f>Clean_Data[[#This Row],[Gross_Profit_EUR]]/Clean_Data[[#This Row],[Revenue_EUR]]</f>
        <v>0.64651440894944212</v>
      </c>
      <c r="T1616" s="19">
        <f>Clean_Data[[#This Row],[Revenue_EUR]]/Clean_Data[[#This Row],[Revenue_Target_EUR]]</f>
        <v>0.9999061376812296</v>
      </c>
      <c r="U1616" s="19">
        <f>Clean_Data[[#This Row],[Revenue_EUR]]/Clean_Data[[#This Row],[Market_Revenue_EUR]]</f>
        <v>0.10739159776807888</v>
      </c>
      <c r="V1616" s="19">
        <f>Clean_Data[[#This Row],[Returns_Units]]/Clean_Data[[#This Row],[Units_Sold]]</f>
        <v>1.032258064516129E-2</v>
      </c>
      <c r="W1616" s="21">
        <f>Clean_Data[[#This Row],[Revenue_EUR]]/Clean_Data[[#This Row],[Marketing_Spend_EUR]]</f>
        <v>17.8453712162787</v>
      </c>
    </row>
    <row r="1617" spans="1:23">
      <c r="A1617" s="17">
        <v>45505</v>
      </c>
      <c r="B1617">
        <v>2024</v>
      </c>
      <c r="C1617" s="16" t="s">
        <v>99</v>
      </c>
      <c r="D1617" s="16" t="s">
        <v>84</v>
      </c>
      <c r="E1617" s="16" t="s">
        <v>85</v>
      </c>
      <c r="F1617" s="16" t="s">
        <v>82</v>
      </c>
      <c r="G1617" s="16" t="s">
        <v>81</v>
      </c>
      <c r="H1617">
        <v>188603.66</v>
      </c>
      <c r="I1617">
        <v>196313.8</v>
      </c>
      <c r="J1617">
        <v>1595</v>
      </c>
      <c r="K1617">
        <v>1648</v>
      </c>
      <c r="L1617">
        <v>110117.32</v>
      </c>
      <c r="M1617">
        <v>6140.42</v>
      </c>
      <c r="N1617">
        <v>1488182.41</v>
      </c>
      <c r="O1617">
        <v>13150</v>
      </c>
      <c r="P1617">
        <v>8</v>
      </c>
      <c r="Q1617">
        <v>19</v>
      </c>
      <c r="R1617" s="25">
        <f>Clean_Data[[#This Row],[Revenue_EUR]]/Clean_Data[[#This Row],[Units_Sold]]</f>
        <v>118.24680877742946</v>
      </c>
      <c r="S1617" s="19">
        <f>Clean_Data[[#This Row],[Gross_Profit_EUR]]/Clean_Data[[#This Row],[Revenue_EUR]]</f>
        <v>0.58385568975702806</v>
      </c>
      <c r="T1617" s="19">
        <f>Clean_Data[[#This Row],[Revenue_EUR]]/Clean_Data[[#This Row],[Revenue_Target_EUR]]</f>
        <v>0.96072543040784708</v>
      </c>
      <c r="U1617" s="19">
        <f>Clean_Data[[#This Row],[Revenue_EUR]]/Clean_Data[[#This Row],[Market_Revenue_EUR]]</f>
        <v>0.12673423548931748</v>
      </c>
      <c r="V1617" s="19">
        <f>Clean_Data[[#This Row],[Returns_Units]]/Clean_Data[[#This Row],[Units_Sold]]</f>
        <v>1.1912225705329153E-2</v>
      </c>
      <c r="W1617" s="21">
        <f>Clean_Data[[#This Row],[Revenue_EUR]]/Clean_Data[[#This Row],[Marketing_Spend_EUR]]</f>
        <v>30.715107435647724</v>
      </c>
    </row>
    <row r="1618" spans="1:23">
      <c r="A1618" s="17">
        <v>45505</v>
      </c>
      <c r="B1618">
        <v>2024</v>
      </c>
      <c r="C1618" s="16" t="s">
        <v>99</v>
      </c>
      <c r="D1618" s="16" t="s">
        <v>84</v>
      </c>
      <c r="E1618" s="16" t="s">
        <v>85</v>
      </c>
      <c r="F1618" s="16" t="s">
        <v>83</v>
      </c>
      <c r="G1618" s="16" t="s">
        <v>78</v>
      </c>
      <c r="H1618">
        <v>40412.21</v>
      </c>
      <c r="I1618">
        <v>42594.03</v>
      </c>
      <c r="J1618">
        <v>546</v>
      </c>
      <c r="K1618">
        <v>568</v>
      </c>
      <c r="L1618">
        <v>19250.78</v>
      </c>
      <c r="M1618">
        <v>770.57</v>
      </c>
      <c r="N1618">
        <v>491873.57</v>
      </c>
      <c r="O1618">
        <v>6881</v>
      </c>
      <c r="P1618">
        <v>2</v>
      </c>
      <c r="Q1618">
        <v>13</v>
      </c>
      <c r="R1618" s="25">
        <f>Clean_Data[[#This Row],[Revenue_EUR]]/Clean_Data[[#This Row],[Units_Sold]]</f>
        <v>74.015036630036633</v>
      </c>
      <c r="S1618" s="19">
        <f>Clean_Data[[#This Row],[Gross_Profit_EUR]]/Clean_Data[[#This Row],[Revenue_EUR]]</f>
        <v>0.47636048610061166</v>
      </c>
      <c r="T1618" s="19">
        <f>Clean_Data[[#This Row],[Revenue_EUR]]/Clean_Data[[#This Row],[Revenue_Target_EUR]]</f>
        <v>0.94877638955506205</v>
      </c>
      <c r="U1618" s="19">
        <f>Clean_Data[[#This Row],[Revenue_EUR]]/Clean_Data[[#This Row],[Market_Revenue_EUR]]</f>
        <v>8.2159750929491904E-2</v>
      </c>
      <c r="V1618" s="19">
        <f>Clean_Data[[#This Row],[Returns_Units]]/Clean_Data[[#This Row],[Units_Sold]]</f>
        <v>2.3809523809523808E-2</v>
      </c>
      <c r="W1618" s="21">
        <f>Clean_Data[[#This Row],[Revenue_EUR]]/Clean_Data[[#This Row],[Marketing_Spend_EUR]]</f>
        <v>52.444567008837609</v>
      </c>
    </row>
    <row r="1619" spans="1:23">
      <c r="A1619" s="17">
        <v>45505</v>
      </c>
      <c r="B1619">
        <v>2024</v>
      </c>
      <c r="C1619" s="16" t="s">
        <v>99</v>
      </c>
      <c r="D1619" s="16" t="s">
        <v>84</v>
      </c>
      <c r="E1619" s="16" t="s">
        <v>85</v>
      </c>
      <c r="F1619" s="16" t="s">
        <v>83</v>
      </c>
      <c r="G1619" s="16" t="s">
        <v>79</v>
      </c>
      <c r="H1619">
        <v>41246.26</v>
      </c>
      <c r="I1619">
        <v>42665.5</v>
      </c>
      <c r="J1619">
        <v>225</v>
      </c>
      <c r="K1619">
        <v>233</v>
      </c>
      <c r="L1619">
        <v>22969.59</v>
      </c>
      <c r="M1619">
        <v>1074.97</v>
      </c>
      <c r="N1619">
        <v>402918.53</v>
      </c>
      <c r="O1619">
        <v>2288</v>
      </c>
      <c r="P1619">
        <v>2</v>
      </c>
      <c r="Q1619">
        <v>7</v>
      </c>
      <c r="R1619" s="25">
        <f>Clean_Data[[#This Row],[Revenue_EUR]]/Clean_Data[[#This Row],[Units_Sold]]</f>
        <v>183.31671111111112</v>
      </c>
      <c r="S1619" s="19">
        <f>Clean_Data[[#This Row],[Gross_Profit_EUR]]/Clean_Data[[#This Row],[Revenue_EUR]]</f>
        <v>0.55688903672720869</v>
      </c>
      <c r="T1619" s="19">
        <f>Clean_Data[[#This Row],[Revenue_EUR]]/Clean_Data[[#This Row],[Revenue_Target_EUR]]</f>
        <v>0.96673565292800978</v>
      </c>
      <c r="U1619" s="19">
        <f>Clean_Data[[#This Row],[Revenue_EUR]]/Clean_Data[[#This Row],[Market_Revenue_EUR]]</f>
        <v>0.10236873444366036</v>
      </c>
      <c r="V1619" s="19">
        <f>Clean_Data[[#This Row],[Returns_Units]]/Clean_Data[[#This Row],[Units_Sold]]</f>
        <v>3.111111111111111E-2</v>
      </c>
      <c r="W1619" s="21">
        <f>Clean_Data[[#This Row],[Revenue_EUR]]/Clean_Data[[#This Row],[Marketing_Spend_EUR]]</f>
        <v>38.369684735387963</v>
      </c>
    </row>
    <row r="1620" spans="1:23">
      <c r="A1620" s="17">
        <v>45505</v>
      </c>
      <c r="B1620">
        <v>2024</v>
      </c>
      <c r="C1620" s="16" t="s">
        <v>99</v>
      </c>
      <c r="D1620" s="16" t="s">
        <v>84</v>
      </c>
      <c r="E1620" s="16" t="s">
        <v>85</v>
      </c>
      <c r="F1620" s="16" t="s">
        <v>83</v>
      </c>
      <c r="G1620" s="16" t="s">
        <v>80</v>
      </c>
      <c r="H1620">
        <v>9382.1200000000008</v>
      </c>
      <c r="I1620">
        <v>9292.0300000000007</v>
      </c>
      <c r="J1620">
        <v>65</v>
      </c>
      <c r="K1620">
        <v>65</v>
      </c>
      <c r="L1620">
        <v>5507.71</v>
      </c>
      <c r="M1620">
        <v>520.52</v>
      </c>
      <c r="N1620">
        <v>127529.81</v>
      </c>
      <c r="O1620">
        <v>996</v>
      </c>
      <c r="P1620">
        <v>0</v>
      </c>
      <c r="Q1620">
        <v>2</v>
      </c>
      <c r="R1620" s="25">
        <f>Clean_Data[[#This Row],[Revenue_EUR]]/Clean_Data[[#This Row],[Units_Sold]]</f>
        <v>144.3403076923077</v>
      </c>
      <c r="S1620" s="19">
        <f>Clean_Data[[#This Row],[Gross_Profit_EUR]]/Clean_Data[[#This Row],[Revenue_EUR]]</f>
        <v>0.58704322690394062</v>
      </c>
      <c r="T1620" s="19">
        <f>Clean_Data[[#This Row],[Revenue_EUR]]/Clean_Data[[#This Row],[Revenue_Target_EUR]]</f>
        <v>1.0096954056325691</v>
      </c>
      <c r="U1620" s="19">
        <f>Clean_Data[[#This Row],[Revenue_EUR]]/Clean_Data[[#This Row],[Market_Revenue_EUR]]</f>
        <v>7.356805440233935E-2</v>
      </c>
      <c r="V1620" s="19">
        <f>Clean_Data[[#This Row],[Returns_Units]]/Clean_Data[[#This Row],[Units_Sold]]</f>
        <v>3.0769230769230771E-2</v>
      </c>
      <c r="W1620" s="21">
        <f>Clean_Data[[#This Row],[Revenue_EUR]]/Clean_Data[[#This Row],[Marketing_Spend_EUR]]</f>
        <v>18.024513947590872</v>
      </c>
    </row>
    <row r="1621" spans="1:23">
      <c r="A1621" s="17">
        <v>45505</v>
      </c>
      <c r="B1621">
        <v>2024</v>
      </c>
      <c r="C1621" s="16" t="s">
        <v>99</v>
      </c>
      <c r="D1621" s="16" t="s">
        <v>84</v>
      </c>
      <c r="E1621" s="16" t="s">
        <v>85</v>
      </c>
      <c r="F1621" s="16" t="s">
        <v>83</v>
      </c>
      <c r="G1621" s="16" t="s">
        <v>81</v>
      </c>
      <c r="H1621">
        <v>17021.66</v>
      </c>
      <c r="I1621">
        <v>17783.75</v>
      </c>
      <c r="J1621">
        <v>144</v>
      </c>
      <c r="K1621">
        <v>153</v>
      </c>
      <c r="L1621">
        <v>9075.9</v>
      </c>
      <c r="M1621">
        <v>464.08</v>
      </c>
      <c r="N1621">
        <v>181352.32000000001</v>
      </c>
      <c r="O1621">
        <v>1615</v>
      </c>
      <c r="P1621">
        <v>1</v>
      </c>
      <c r="Q1621">
        <v>4</v>
      </c>
      <c r="R1621" s="25">
        <f>Clean_Data[[#This Row],[Revenue_EUR]]/Clean_Data[[#This Row],[Units_Sold]]</f>
        <v>118.20597222222221</v>
      </c>
      <c r="S1621" s="19">
        <f>Clean_Data[[#This Row],[Gross_Profit_EUR]]/Clean_Data[[#This Row],[Revenue_EUR]]</f>
        <v>0.53319711473499054</v>
      </c>
      <c r="T1621" s="19">
        <f>Clean_Data[[#This Row],[Revenue_EUR]]/Clean_Data[[#This Row],[Revenue_Target_EUR]]</f>
        <v>0.9571468334856259</v>
      </c>
      <c r="U1621" s="19">
        <f>Clean_Data[[#This Row],[Revenue_EUR]]/Clean_Data[[#This Row],[Market_Revenue_EUR]]</f>
        <v>9.3859620874990737E-2</v>
      </c>
      <c r="V1621" s="19">
        <f>Clean_Data[[#This Row],[Returns_Units]]/Clean_Data[[#This Row],[Units_Sold]]</f>
        <v>2.7777777777777776E-2</v>
      </c>
      <c r="W1621" s="21">
        <f>Clean_Data[[#This Row],[Revenue_EUR]]/Clean_Data[[#This Row],[Marketing_Spend_EUR]]</f>
        <v>36.678288226167901</v>
      </c>
    </row>
    <row r="1622" spans="1:23">
      <c r="A1622" s="17">
        <v>45505</v>
      </c>
      <c r="B1622">
        <v>2024</v>
      </c>
      <c r="C1622" s="16" t="s">
        <v>99</v>
      </c>
      <c r="D1622" s="16" t="s">
        <v>86</v>
      </c>
      <c r="E1622" s="16" t="s">
        <v>87</v>
      </c>
      <c r="F1622" s="16" t="s">
        <v>77</v>
      </c>
      <c r="G1622" s="16" t="s">
        <v>78</v>
      </c>
      <c r="H1622">
        <v>331811.90999999997</v>
      </c>
      <c r="I1622">
        <v>349196.84</v>
      </c>
      <c r="J1622">
        <v>4483</v>
      </c>
      <c r="K1622">
        <v>4678</v>
      </c>
      <c r="L1622">
        <v>186023.27</v>
      </c>
      <c r="M1622">
        <v>5879.59</v>
      </c>
      <c r="N1622">
        <v>3142435.31</v>
      </c>
      <c r="O1622">
        <v>44779</v>
      </c>
      <c r="P1622">
        <v>17</v>
      </c>
      <c r="Q1622">
        <v>65</v>
      </c>
      <c r="R1622" s="25">
        <f>Clean_Data[[#This Row],[Revenue_EUR]]/Clean_Data[[#This Row],[Units_Sold]]</f>
        <v>74.015594467990184</v>
      </c>
      <c r="S1622" s="19">
        <f>Clean_Data[[#This Row],[Gross_Profit_EUR]]/Clean_Data[[#This Row],[Revenue_EUR]]</f>
        <v>0.56062867062246202</v>
      </c>
      <c r="T1622" s="19">
        <f>Clean_Data[[#This Row],[Revenue_EUR]]/Clean_Data[[#This Row],[Revenue_Target_EUR]]</f>
        <v>0.95021452656902605</v>
      </c>
      <c r="U1622" s="19">
        <f>Clean_Data[[#This Row],[Revenue_EUR]]/Clean_Data[[#This Row],[Market_Revenue_EUR]]</f>
        <v>0.10559068915248408</v>
      </c>
      <c r="V1622" s="19">
        <f>Clean_Data[[#This Row],[Returns_Units]]/Clean_Data[[#This Row],[Units_Sold]]</f>
        <v>1.4499219272808388E-2</v>
      </c>
      <c r="W1622" s="21">
        <f>Clean_Data[[#This Row],[Revenue_EUR]]/Clean_Data[[#This Row],[Marketing_Spend_EUR]]</f>
        <v>56.434531999680246</v>
      </c>
    </row>
    <row r="1623" spans="1:23">
      <c r="A1623" s="17">
        <v>45505</v>
      </c>
      <c r="B1623">
        <v>2024</v>
      </c>
      <c r="C1623" s="16" t="s">
        <v>99</v>
      </c>
      <c r="D1623" s="16" t="s">
        <v>86</v>
      </c>
      <c r="E1623" s="16" t="s">
        <v>87</v>
      </c>
      <c r="F1623" s="16" t="s">
        <v>77</v>
      </c>
      <c r="G1623" s="16" t="s">
        <v>79</v>
      </c>
      <c r="H1623">
        <v>356155.79</v>
      </c>
      <c r="I1623">
        <v>340614.16</v>
      </c>
      <c r="J1623">
        <v>1941</v>
      </c>
      <c r="K1623">
        <v>1869</v>
      </c>
      <c r="L1623">
        <v>230084.74</v>
      </c>
      <c r="M1623">
        <v>8034.04</v>
      </c>
      <c r="N1623">
        <v>2745509.29</v>
      </c>
      <c r="O1623">
        <v>16944</v>
      </c>
      <c r="P1623">
        <v>13</v>
      </c>
      <c r="Q1623">
        <v>38</v>
      </c>
      <c r="R1623" s="25">
        <f>Clean_Data[[#This Row],[Revenue_EUR]]/Clean_Data[[#This Row],[Units_Sold]]</f>
        <v>183.49087583719731</v>
      </c>
      <c r="S1623" s="19">
        <f>Clean_Data[[#This Row],[Gross_Profit_EUR]]/Clean_Data[[#This Row],[Revenue_EUR]]</f>
        <v>0.64602274190179532</v>
      </c>
      <c r="T1623" s="19">
        <f>Clean_Data[[#This Row],[Revenue_EUR]]/Clean_Data[[#This Row],[Revenue_Target_EUR]]</f>
        <v>1.0456282557366376</v>
      </c>
      <c r="U1623" s="19">
        <f>Clean_Data[[#This Row],[Revenue_EUR]]/Clean_Data[[#This Row],[Market_Revenue_EUR]]</f>
        <v>0.1297230321883194</v>
      </c>
      <c r="V1623" s="19">
        <f>Clean_Data[[#This Row],[Returns_Units]]/Clean_Data[[#This Row],[Units_Sold]]</f>
        <v>1.9577537351880475E-2</v>
      </c>
      <c r="W1623" s="21">
        <f>Clean_Data[[#This Row],[Revenue_EUR]]/Clean_Data[[#This Row],[Marketing_Spend_EUR]]</f>
        <v>44.330846000268856</v>
      </c>
    </row>
    <row r="1624" spans="1:23">
      <c r="A1624" s="17">
        <v>45505</v>
      </c>
      <c r="B1624">
        <v>2024</v>
      </c>
      <c r="C1624" s="16" t="s">
        <v>99</v>
      </c>
      <c r="D1624" s="16" t="s">
        <v>86</v>
      </c>
      <c r="E1624" s="16" t="s">
        <v>87</v>
      </c>
      <c r="F1624" s="16" t="s">
        <v>77</v>
      </c>
      <c r="G1624" s="16" t="s">
        <v>80</v>
      </c>
      <c r="H1624">
        <v>86506.53</v>
      </c>
      <c r="I1624">
        <v>84719.22</v>
      </c>
      <c r="J1624">
        <v>601</v>
      </c>
      <c r="K1624">
        <v>596</v>
      </c>
      <c r="L1624">
        <v>59926.68</v>
      </c>
      <c r="M1624">
        <v>4839.54</v>
      </c>
      <c r="N1624">
        <v>845684.31</v>
      </c>
      <c r="O1624">
        <v>6131</v>
      </c>
      <c r="P1624">
        <v>5</v>
      </c>
      <c r="Q1624">
        <v>6</v>
      </c>
      <c r="R1624" s="25">
        <f>Clean_Data[[#This Row],[Revenue_EUR]]/Clean_Data[[#This Row],[Units_Sold]]</f>
        <v>143.93765391014975</v>
      </c>
      <c r="S1624" s="19">
        <f>Clean_Data[[#This Row],[Gross_Profit_EUR]]/Clean_Data[[#This Row],[Revenue_EUR]]</f>
        <v>0.69274169244795736</v>
      </c>
      <c r="T1624" s="19">
        <f>Clean_Data[[#This Row],[Revenue_EUR]]/Clean_Data[[#This Row],[Revenue_Target_EUR]]</f>
        <v>1.0210968656227004</v>
      </c>
      <c r="U1624" s="19">
        <f>Clean_Data[[#This Row],[Revenue_EUR]]/Clean_Data[[#This Row],[Market_Revenue_EUR]]</f>
        <v>0.10229175234432338</v>
      </c>
      <c r="V1624" s="19">
        <f>Clean_Data[[#This Row],[Returns_Units]]/Clean_Data[[#This Row],[Units_Sold]]</f>
        <v>9.9833610648918467E-3</v>
      </c>
      <c r="W1624" s="21">
        <f>Clean_Data[[#This Row],[Revenue_EUR]]/Clean_Data[[#This Row],[Marketing_Spend_EUR]]</f>
        <v>17.874948858775834</v>
      </c>
    </row>
    <row r="1625" spans="1:23">
      <c r="A1625" s="17">
        <v>45505</v>
      </c>
      <c r="B1625">
        <v>2024</v>
      </c>
      <c r="C1625" s="16" t="s">
        <v>99</v>
      </c>
      <c r="D1625" s="16" t="s">
        <v>86</v>
      </c>
      <c r="E1625" s="16" t="s">
        <v>87</v>
      </c>
      <c r="F1625" s="16" t="s">
        <v>77</v>
      </c>
      <c r="G1625" s="16" t="s">
        <v>81</v>
      </c>
      <c r="H1625">
        <v>143221.46</v>
      </c>
      <c r="I1625">
        <v>141558.09</v>
      </c>
      <c r="J1625">
        <v>1211</v>
      </c>
      <c r="K1625">
        <v>1187</v>
      </c>
      <c r="L1625">
        <v>90140.92</v>
      </c>
      <c r="M1625">
        <v>4510.16</v>
      </c>
      <c r="N1625">
        <v>1221666.47</v>
      </c>
      <c r="O1625">
        <v>10910</v>
      </c>
      <c r="P1625">
        <v>8</v>
      </c>
      <c r="Q1625">
        <v>15</v>
      </c>
      <c r="R1625" s="25">
        <f>Clean_Data[[#This Row],[Revenue_EUR]]/Clean_Data[[#This Row],[Units_Sold]]</f>
        <v>118.26710156895128</v>
      </c>
      <c r="S1625" s="19">
        <f>Clean_Data[[#This Row],[Gross_Profit_EUR]]/Clean_Data[[#This Row],[Revenue_EUR]]</f>
        <v>0.62938137901959668</v>
      </c>
      <c r="T1625" s="19">
        <f>Clean_Data[[#This Row],[Revenue_EUR]]/Clean_Data[[#This Row],[Revenue_Target_EUR]]</f>
        <v>1.0117504411086642</v>
      </c>
      <c r="U1625" s="19">
        <f>Clean_Data[[#This Row],[Revenue_EUR]]/Clean_Data[[#This Row],[Market_Revenue_EUR]]</f>
        <v>0.11723450181946959</v>
      </c>
      <c r="V1625" s="19">
        <f>Clean_Data[[#This Row],[Returns_Units]]/Clean_Data[[#This Row],[Units_Sold]]</f>
        <v>1.2386457473162676E-2</v>
      </c>
      <c r="W1625" s="21">
        <f>Clean_Data[[#This Row],[Revenue_EUR]]/Clean_Data[[#This Row],[Marketing_Spend_EUR]]</f>
        <v>31.755294712382707</v>
      </c>
    </row>
    <row r="1626" spans="1:23">
      <c r="A1626" s="17">
        <v>45505</v>
      </c>
      <c r="B1626">
        <v>2024</v>
      </c>
      <c r="C1626" s="16" t="s">
        <v>99</v>
      </c>
      <c r="D1626" s="16" t="s">
        <v>86</v>
      </c>
      <c r="E1626" s="16" t="s">
        <v>87</v>
      </c>
      <c r="F1626" s="16" t="s">
        <v>82</v>
      </c>
      <c r="G1626" s="16" t="s">
        <v>78</v>
      </c>
      <c r="H1626">
        <v>314436.7</v>
      </c>
      <c r="I1626">
        <v>320767.34000000003</v>
      </c>
      <c r="J1626">
        <v>4248</v>
      </c>
      <c r="K1626">
        <v>4270</v>
      </c>
      <c r="L1626">
        <v>163663.64000000001</v>
      </c>
      <c r="M1626">
        <v>5424.57</v>
      </c>
      <c r="N1626">
        <v>2993191.26</v>
      </c>
      <c r="O1626">
        <v>43297</v>
      </c>
      <c r="P1626">
        <v>12</v>
      </c>
      <c r="Q1626">
        <v>74</v>
      </c>
      <c r="R1626" s="25">
        <f>Clean_Data[[#This Row],[Revenue_EUR]]/Clean_Data[[#This Row],[Units_Sold]]</f>
        <v>74.01993879472694</v>
      </c>
      <c r="S1626" s="19">
        <f>Clean_Data[[#This Row],[Gross_Profit_EUR]]/Clean_Data[[#This Row],[Revenue_EUR]]</f>
        <v>0.52049789353469234</v>
      </c>
      <c r="T1626" s="19">
        <f>Clean_Data[[#This Row],[Revenue_EUR]]/Clean_Data[[#This Row],[Revenue_Target_EUR]]</f>
        <v>0.98026407551342354</v>
      </c>
      <c r="U1626" s="19">
        <f>Clean_Data[[#This Row],[Revenue_EUR]]/Clean_Data[[#This Row],[Market_Revenue_EUR]]</f>
        <v>0.10505065419708597</v>
      </c>
      <c r="V1626" s="19">
        <f>Clean_Data[[#This Row],[Returns_Units]]/Clean_Data[[#This Row],[Units_Sold]]</f>
        <v>1.7419962335216574E-2</v>
      </c>
      <c r="W1626" s="21">
        <f>Clean_Data[[#This Row],[Revenue_EUR]]/Clean_Data[[#This Row],[Marketing_Spend_EUR]]</f>
        <v>57.965276510396222</v>
      </c>
    </row>
    <row r="1627" spans="1:23">
      <c r="A1627" s="17">
        <v>45505</v>
      </c>
      <c r="B1627">
        <v>2024</v>
      </c>
      <c r="C1627" s="16" t="s">
        <v>99</v>
      </c>
      <c r="D1627" s="16" t="s">
        <v>86</v>
      </c>
      <c r="E1627" s="16" t="s">
        <v>87</v>
      </c>
      <c r="F1627" s="16" t="s">
        <v>82</v>
      </c>
      <c r="G1627" s="16" t="s">
        <v>79</v>
      </c>
      <c r="H1627">
        <v>295218.63</v>
      </c>
      <c r="I1627">
        <v>279544.74</v>
      </c>
      <c r="J1627">
        <v>1609</v>
      </c>
      <c r="K1627">
        <v>1510</v>
      </c>
      <c r="L1627">
        <v>181858.51</v>
      </c>
      <c r="M1627">
        <v>6864.69</v>
      </c>
      <c r="N1627">
        <v>2336773.59</v>
      </c>
      <c r="O1627">
        <v>13873</v>
      </c>
      <c r="P1627">
        <v>14</v>
      </c>
      <c r="Q1627">
        <v>14</v>
      </c>
      <c r="R1627" s="25">
        <f>Clean_Data[[#This Row],[Revenue_EUR]]/Clean_Data[[#This Row],[Units_Sold]]</f>
        <v>183.47957116221255</v>
      </c>
      <c r="S1627" s="19">
        <f>Clean_Data[[#This Row],[Gross_Profit_EUR]]/Clean_Data[[#This Row],[Revenue_EUR]]</f>
        <v>0.61601298671428695</v>
      </c>
      <c r="T1627" s="19">
        <f>Clean_Data[[#This Row],[Revenue_EUR]]/Clean_Data[[#This Row],[Revenue_Target_EUR]]</f>
        <v>1.0560693433187118</v>
      </c>
      <c r="U1627" s="19">
        <f>Clean_Data[[#This Row],[Revenue_EUR]]/Clean_Data[[#This Row],[Market_Revenue_EUR]]</f>
        <v>0.12633600074194609</v>
      </c>
      <c r="V1627" s="19">
        <f>Clean_Data[[#This Row],[Returns_Units]]/Clean_Data[[#This Row],[Units_Sold]]</f>
        <v>8.7010565568676201E-3</v>
      </c>
      <c r="W1627" s="21">
        <f>Clean_Data[[#This Row],[Revenue_EUR]]/Clean_Data[[#This Row],[Marketing_Spend_EUR]]</f>
        <v>43.00538407415339</v>
      </c>
    </row>
    <row r="1628" spans="1:23">
      <c r="A1628" s="17">
        <v>45505</v>
      </c>
      <c r="B1628">
        <v>2024</v>
      </c>
      <c r="C1628" s="16" t="s">
        <v>99</v>
      </c>
      <c r="D1628" s="16" t="s">
        <v>86</v>
      </c>
      <c r="E1628" s="16" t="s">
        <v>87</v>
      </c>
      <c r="F1628" s="16" t="s">
        <v>82</v>
      </c>
      <c r="G1628" s="16" t="s">
        <v>80</v>
      </c>
      <c r="H1628">
        <v>69727.990000000005</v>
      </c>
      <c r="I1628">
        <v>69118.710000000006</v>
      </c>
      <c r="J1628">
        <v>484</v>
      </c>
      <c r="K1628">
        <v>482</v>
      </c>
      <c r="L1628">
        <v>44005.41</v>
      </c>
      <c r="M1628">
        <v>3911.14</v>
      </c>
      <c r="N1628">
        <v>743690.75</v>
      </c>
      <c r="O1628">
        <v>5653</v>
      </c>
      <c r="P1628">
        <v>3</v>
      </c>
      <c r="Q1628">
        <v>6</v>
      </c>
      <c r="R1628" s="25">
        <f>Clean_Data[[#This Row],[Revenue_EUR]]/Clean_Data[[#This Row],[Units_Sold]]</f>
        <v>144.06609504132231</v>
      </c>
      <c r="S1628" s="19">
        <f>Clean_Data[[#This Row],[Gross_Profit_EUR]]/Clean_Data[[#This Row],[Revenue_EUR]]</f>
        <v>0.63110108293670875</v>
      </c>
      <c r="T1628" s="19">
        <f>Clean_Data[[#This Row],[Revenue_EUR]]/Clean_Data[[#This Row],[Revenue_Target_EUR]]</f>
        <v>1.0088149793304881</v>
      </c>
      <c r="U1628" s="19">
        <f>Clean_Data[[#This Row],[Revenue_EUR]]/Clean_Data[[#This Row],[Market_Revenue_EUR]]</f>
        <v>9.3759388563055282E-2</v>
      </c>
      <c r="V1628" s="19">
        <f>Clean_Data[[#This Row],[Returns_Units]]/Clean_Data[[#This Row],[Units_Sold]]</f>
        <v>1.2396694214876033E-2</v>
      </c>
      <c r="W1628" s="21">
        <f>Clean_Data[[#This Row],[Revenue_EUR]]/Clean_Data[[#This Row],[Marketing_Spend_EUR]]</f>
        <v>17.82804757692131</v>
      </c>
    </row>
    <row r="1629" spans="1:23">
      <c r="A1629" s="17">
        <v>45505</v>
      </c>
      <c r="B1629">
        <v>2024</v>
      </c>
      <c r="C1629" s="16" t="s">
        <v>99</v>
      </c>
      <c r="D1629" s="16" t="s">
        <v>86</v>
      </c>
      <c r="E1629" s="16" t="s">
        <v>87</v>
      </c>
      <c r="F1629" s="16" t="s">
        <v>82</v>
      </c>
      <c r="G1629" s="16" t="s">
        <v>81</v>
      </c>
      <c r="H1629">
        <v>123152.04</v>
      </c>
      <c r="I1629">
        <v>121010.3</v>
      </c>
      <c r="J1629">
        <v>1042</v>
      </c>
      <c r="K1629">
        <v>1043</v>
      </c>
      <c r="L1629">
        <v>71739.070000000007</v>
      </c>
      <c r="M1629">
        <v>3624.5</v>
      </c>
      <c r="N1629">
        <v>1083929.8600000001</v>
      </c>
      <c r="O1629">
        <v>10156</v>
      </c>
      <c r="P1629">
        <v>5</v>
      </c>
      <c r="Q1629">
        <v>12</v>
      </c>
      <c r="R1629" s="25">
        <f>Clean_Data[[#This Row],[Revenue_EUR]]/Clean_Data[[#This Row],[Units_Sold]]</f>
        <v>118.18813819577734</v>
      </c>
      <c r="S1629" s="19">
        <f>Clean_Data[[#This Row],[Gross_Profit_EUR]]/Clean_Data[[#This Row],[Revenue_EUR]]</f>
        <v>0.58252441453669801</v>
      </c>
      <c r="T1629" s="19">
        <f>Clean_Data[[#This Row],[Revenue_EUR]]/Clean_Data[[#This Row],[Revenue_Target_EUR]]</f>
        <v>1.0176988239844045</v>
      </c>
      <c r="U1629" s="19">
        <f>Clean_Data[[#This Row],[Revenue_EUR]]/Clean_Data[[#This Row],[Market_Revenue_EUR]]</f>
        <v>0.11361624450497192</v>
      </c>
      <c r="V1629" s="19">
        <f>Clean_Data[[#This Row],[Returns_Units]]/Clean_Data[[#This Row],[Units_Sold]]</f>
        <v>1.1516314779270634E-2</v>
      </c>
      <c r="W1629" s="21">
        <f>Clean_Data[[#This Row],[Revenue_EUR]]/Clean_Data[[#This Row],[Marketing_Spend_EUR]]</f>
        <v>33.977663125948403</v>
      </c>
    </row>
    <row r="1630" spans="1:23">
      <c r="A1630" s="17">
        <v>45505</v>
      </c>
      <c r="B1630">
        <v>2024</v>
      </c>
      <c r="C1630" s="16" t="s">
        <v>99</v>
      </c>
      <c r="D1630" s="16" t="s">
        <v>86</v>
      </c>
      <c r="E1630" s="16" t="s">
        <v>87</v>
      </c>
      <c r="F1630" s="16" t="s">
        <v>83</v>
      </c>
      <c r="G1630" s="16" t="s">
        <v>78</v>
      </c>
      <c r="H1630">
        <v>29124.71</v>
      </c>
      <c r="I1630">
        <v>29347.08</v>
      </c>
      <c r="J1630">
        <v>393</v>
      </c>
      <c r="K1630">
        <v>394</v>
      </c>
      <c r="L1630">
        <v>13784.51</v>
      </c>
      <c r="M1630">
        <v>557.96</v>
      </c>
      <c r="N1630">
        <v>377931.2</v>
      </c>
      <c r="O1630">
        <v>5418</v>
      </c>
      <c r="P1630">
        <v>1</v>
      </c>
      <c r="Q1630">
        <v>11</v>
      </c>
      <c r="R1630" s="25">
        <f>Clean_Data[[#This Row],[Revenue_EUR]]/Clean_Data[[#This Row],[Units_Sold]]</f>
        <v>74.108676844783716</v>
      </c>
      <c r="S1630" s="19">
        <f>Clean_Data[[#This Row],[Gross_Profit_EUR]]/Clean_Data[[#This Row],[Revenue_EUR]]</f>
        <v>0.47329260960881675</v>
      </c>
      <c r="T1630" s="19">
        <f>Clean_Data[[#This Row],[Revenue_EUR]]/Clean_Data[[#This Row],[Revenue_Target_EUR]]</f>
        <v>0.99242275551775505</v>
      </c>
      <c r="U1630" s="19">
        <f>Clean_Data[[#This Row],[Revenue_EUR]]/Clean_Data[[#This Row],[Market_Revenue_EUR]]</f>
        <v>7.7063523731303471E-2</v>
      </c>
      <c r="V1630" s="19">
        <f>Clean_Data[[#This Row],[Returns_Units]]/Clean_Data[[#This Row],[Units_Sold]]</f>
        <v>2.7989821882951654E-2</v>
      </c>
      <c r="W1630" s="21">
        <f>Clean_Data[[#This Row],[Revenue_EUR]]/Clean_Data[[#This Row],[Marketing_Spend_EUR]]</f>
        <v>52.198562620976411</v>
      </c>
    </row>
    <row r="1631" spans="1:23">
      <c r="A1631" s="17">
        <v>45505</v>
      </c>
      <c r="B1631">
        <v>2024</v>
      </c>
      <c r="C1631" s="16" t="s">
        <v>99</v>
      </c>
      <c r="D1631" s="16" t="s">
        <v>86</v>
      </c>
      <c r="E1631" s="16" t="s">
        <v>87</v>
      </c>
      <c r="F1631" s="16" t="s">
        <v>83</v>
      </c>
      <c r="G1631" s="16" t="s">
        <v>79</v>
      </c>
      <c r="H1631">
        <v>26309.23</v>
      </c>
      <c r="I1631">
        <v>25571.24</v>
      </c>
      <c r="J1631">
        <v>143</v>
      </c>
      <c r="K1631">
        <v>137</v>
      </c>
      <c r="L1631">
        <v>14546.53</v>
      </c>
      <c r="M1631">
        <v>704.56</v>
      </c>
      <c r="N1631">
        <v>300538.59999999998</v>
      </c>
      <c r="O1631">
        <v>1738</v>
      </c>
      <c r="P1631">
        <v>1</v>
      </c>
      <c r="Q1631">
        <v>2</v>
      </c>
      <c r="R1631" s="25">
        <f>Clean_Data[[#This Row],[Revenue_EUR]]/Clean_Data[[#This Row],[Units_Sold]]</f>
        <v>183.98062937062937</v>
      </c>
      <c r="S1631" s="19">
        <f>Clean_Data[[#This Row],[Gross_Profit_EUR]]/Clean_Data[[#This Row],[Revenue_EUR]]</f>
        <v>0.55290595733892633</v>
      </c>
      <c r="T1631" s="19">
        <f>Clean_Data[[#This Row],[Revenue_EUR]]/Clean_Data[[#This Row],[Revenue_Target_EUR]]</f>
        <v>1.0288601569575819</v>
      </c>
      <c r="U1631" s="19">
        <f>Clean_Data[[#This Row],[Revenue_EUR]]/Clean_Data[[#This Row],[Market_Revenue_EUR]]</f>
        <v>8.7540269369724893E-2</v>
      </c>
      <c r="V1631" s="19">
        <f>Clean_Data[[#This Row],[Returns_Units]]/Clean_Data[[#This Row],[Units_Sold]]</f>
        <v>1.3986013986013986E-2</v>
      </c>
      <c r="W1631" s="21">
        <f>Clean_Data[[#This Row],[Revenue_EUR]]/Clean_Data[[#This Row],[Marketing_Spend_EUR]]</f>
        <v>37.341361984784832</v>
      </c>
    </row>
    <row r="1632" spans="1:23">
      <c r="A1632" s="17">
        <v>45505</v>
      </c>
      <c r="B1632">
        <v>2024</v>
      </c>
      <c r="C1632" s="16" t="s">
        <v>99</v>
      </c>
      <c r="D1632" s="16" t="s">
        <v>86</v>
      </c>
      <c r="E1632" s="16" t="s">
        <v>87</v>
      </c>
      <c r="F1632" s="16" t="s">
        <v>83</v>
      </c>
      <c r="G1632" s="16" t="s">
        <v>80</v>
      </c>
      <c r="H1632">
        <v>7329.09</v>
      </c>
      <c r="I1632">
        <v>6848.01</v>
      </c>
      <c r="J1632">
        <v>51</v>
      </c>
      <c r="K1632">
        <v>47</v>
      </c>
      <c r="L1632">
        <v>4310.97</v>
      </c>
      <c r="M1632">
        <v>377.69</v>
      </c>
      <c r="N1632">
        <v>102331.56</v>
      </c>
      <c r="O1632">
        <v>774</v>
      </c>
      <c r="P1632">
        <v>0</v>
      </c>
      <c r="Q1632">
        <v>1</v>
      </c>
      <c r="R1632" s="25">
        <f>Clean_Data[[#This Row],[Revenue_EUR]]/Clean_Data[[#This Row],[Units_Sold]]</f>
        <v>143.70764705882354</v>
      </c>
      <c r="S1632" s="19">
        <f>Clean_Data[[#This Row],[Gross_Profit_EUR]]/Clean_Data[[#This Row],[Revenue_EUR]]</f>
        <v>0.58819989930537087</v>
      </c>
      <c r="T1632" s="19">
        <f>Clean_Data[[#This Row],[Revenue_EUR]]/Clean_Data[[#This Row],[Revenue_Target_EUR]]</f>
        <v>1.0702510656380466</v>
      </c>
      <c r="U1632" s="19">
        <f>Clean_Data[[#This Row],[Revenue_EUR]]/Clean_Data[[#This Row],[Market_Revenue_EUR]]</f>
        <v>7.1621013106806936E-2</v>
      </c>
      <c r="V1632" s="19">
        <f>Clean_Data[[#This Row],[Returns_Units]]/Clean_Data[[#This Row],[Units_Sold]]</f>
        <v>1.9607843137254902E-2</v>
      </c>
      <c r="W1632" s="21">
        <f>Clean_Data[[#This Row],[Revenue_EUR]]/Clean_Data[[#This Row],[Marketing_Spend_EUR]]</f>
        <v>19.405041171330986</v>
      </c>
    </row>
    <row r="1633" spans="1:23">
      <c r="A1633" s="17">
        <v>45505</v>
      </c>
      <c r="B1633">
        <v>2024</v>
      </c>
      <c r="C1633" s="16" t="s">
        <v>99</v>
      </c>
      <c r="D1633" s="16" t="s">
        <v>86</v>
      </c>
      <c r="E1633" s="16" t="s">
        <v>87</v>
      </c>
      <c r="F1633" s="16" t="s">
        <v>83</v>
      </c>
      <c r="G1633" s="16" t="s">
        <v>81</v>
      </c>
      <c r="H1633">
        <v>11504.61</v>
      </c>
      <c r="I1633">
        <v>11149.1</v>
      </c>
      <c r="J1633">
        <v>97</v>
      </c>
      <c r="K1633">
        <v>95</v>
      </c>
      <c r="L1633">
        <v>6084.6</v>
      </c>
      <c r="M1633">
        <v>347.16</v>
      </c>
      <c r="N1633">
        <v>147558.12</v>
      </c>
      <c r="O1633">
        <v>1390</v>
      </c>
      <c r="P1633">
        <v>0</v>
      </c>
      <c r="Q1633">
        <v>3</v>
      </c>
      <c r="R1633" s="25">
        <f>Clean_Data[[#This Row],[Revenue_EUR]]/Clean_Data[[#This Row],[Units_Sold]]</f>
        <v>118.60422680412371</v>
      </c>
      <c r="S1633" s="19">
        <f>Clean_Data[[#This Row],[Gross_Profit_EUR]]/Clean_Data[[#This Row],[Revenue_EUR]]</f>
        <v>0.5288836388195689</v>
      </c>
      <c r="T1633" s="19">
        <f>Clean_Data[[#This Row],[Revenue_EUR]]/Clean_Data[[#This Row],[Revenue_Target_EUR]]</f>
        <v>1.0318868787615143</v>
      </c>
      <c r="U1633" s="19">
        <f>Clean_Data[[#This Row],[Revenue_EUR]]/Clean_Data[[#This Row],[Market_Revenue_EUR]]</f>
        <v>7.7966634435299123E-2</v>
      </c>
      <c r="V1633" s="19">
        <f>Clean_Data[[#This Row],[Returns_Units]]/Clean_Data[[#This Row],[Units_Sold]]</f>
        <v>3.0927835051546393E-2</v>
      </c>
      <c r="W1633" s="21">
        <f>Clean_Data[[#This Row],[Revenue_EUR]]/Clean_Data[[#This Row],[Marketing_Spend_EUR]]</f>
        <v>33.139215347390248</v>
      </c>
    </row>
    <row r="1634" spans="1:23">
      <c r="A1634" s="17">
        <v>45505</v>
      </c>
      <c r="B1634">
        <v>2024</v>
      </c>
      <c r="C1634" s="16" t="s">
        <v>99</v>
      </c>
      <c r="D1634" s="16" t="s">
        <v>88</v>
      </c>
      <c r="E1634" s="16" t="s">
        <v>87</v>
      </c>
      <c r="F1634" s="16" t="s">
        <v>77</v>
      </c>
      <c r="G1634" s="16" t="s">
        <v>78</v>
      </c>
      <c r="H1634">
        <v>280213.02</v>
      </c>
      <c r="I1634">
        <v>267053.53999999998</v>
      </c>
      <c r="J1634">
        <v>3786</v>
      </c>
      <c r="K1634">
        <v>3618</v>
      </c>
      <c r="L1634">
        <v>159401.92000000001</v>
      </c>
      <c r="M1634">
        <v>5059.6400000000003</v>
      </c>
      <c r="N1634">
        <v>2809676.64</v>
      </c>
      <c r="O1634">
        <v>41863</v>
      </c>
      <c r="P1634">
        <v>13</v>
      </c>
      <c r="Q1634">
        <v>34</v>
      </c>
      <c r="R1634" s="25">
        <f>Clean_Data[[#This Row],[Revenue_EUR]]/Clean_Data[[#This Row],[Units_Sold]]</f>
        <v>74.012947702060231</v>
      </c>
      <c r="S1634" s="19">
        <f>Clean_Data[[#This Row],[Gross_Profit_EUR]]/Clean_Data[[#This Row],[Revenue_EUR]]</f>
        <v>0.56885979102612716</v>
      </c>
      <c r="T1634" s="19">
        <f>Clean_Data[[#This Row],[Revenue_EUR]]/Clean_Data[[#This Row],[Revenue_Target_EUR]]</f>
        <v>1.0492765607975092</v>
      </c>
      <c r="U1634" s="19">
        <f>Clean_Data[[#This Row],[Revenue_EUR]]/Clean_Data[[#This Row],[Market_Revenue_EUR]]</f>
        <v>9.9731412508736239E-2</v>
      </c>
      <c r="V1634" s="19">
        <f>Clean_Data[[#This Row],[Returns_Units]]/Clean_Data[[#This Row],[Units_Sold]]</f>
        <v>8.9804543053354467E-3</v>
      </c>
      <c r="W1634" s="21">
        <f>Clean_Data[[#This Row],[Revenue_EUR]]/Clean_Data[[#This Row],[Marketing_Spend_EUR]]</f>
        <v>55.382007415547349</v>
      </c>
    </row>
    <row r="1635" spans="1:23">
      <c r="A1635" s="17">
        <v>45505</v>
      </c>
      <c r="B1635">
        <v>2024</v>
      </c>
      <c r="C1635" s="16" t="s">
        <v>99</v>
      </c>
      <c r="D1635" s="16" t="s">
        <v>88</v>
      </c>
      <c r="E1635" s="16" t="s">
        <v>87</v>
      </c>
      <c r="F1635" s="16" t="s">
        <v>77</v>
      </c>
      <c r="G1635" s="16" t="s">
        <v>79</v>
      </c>
      <c r="H1635">
        <v>243269.86</v>
      </c>
      <c r="I1635">
        <v>231127.12</v>
      </c>
      <c r="J1635">
        <v>1326</v>
      </c>
      <c r="K1635">
        <v>1236</v>
      </c>
      <c r="L1635">
        <v>160330.71</v>
      </c>
      <c r="M1635">
        <v>6226.58</v>
      </c>
      <c r="N1635">
        <v>2144116</v>
      </c>
      <c r="O1635">
        <v>12260</v>
      </c>
      <c r="P1635">
        <v>12</v>
      </c>
      <c r="Q1635">
        <v>23</v>
      </c>
      <c r="R1635" s="25">
        <f>Clean_Data[[#This Row],[Revenue_EUR]]/Clean_Data[[#This Row],[Units_Sold]]</f>
        <v>183.46143288084463</v>
      </c>
      <c r="S1635" s="19">
        <f>Clean_Data[[#This Row],[Gross_Profit_EUR]]/Clean_Data[[#This Row],[Revenue_EUR]]</f>
        <v>0.65906524548499346</v>
      </c>
      <c r="T1635" s="19">
        <f>Clean_Data[[#This Row],[Revenue_EUR]]/Clean_Data[[#This Row],[Revenue_Target_EUR]]</f>
        <v>1.0525370627211552</v>
      </c>
      <c r="U1635" s="19">
        <f>Clean_Data[[#This Row],[Revenue_EUR]]/Clean_Data[[#This Row],[Market_Revenue_EUR]]</f>
        <v>0.11345928112098412</v>
      </c>
      <c r="V1635" s="19">
        <f>Clean_Data[[#This Row],[Returns_Units]]/Clean_Data[[#This Row],[Units_Sold]]</f>
        <v>1.7345399698340876E-2</v>
      </c>
      <c r="W1635" s="21">
        <f>Clean_Data[[#This Row],[Revenue_EUR]]/Clean_Data[[#This Row],[Marketing_Spend_EUR]]</f>
        <v>39.069579126904337</v>
      </c>
    </row>
    <row r="1636" spans="1:23">
      <c r="A1636" s="17">
        <v>45505</v>
      </c>
      <c r="B1636">
        <v>2024</v>
      </c>
      <c r="C1636" s="16" t="s">
        <v>99</v>
      </c>
      <c r="D1636" s="16" t="s">
        <v>88</v>
      </c>
      <c r="E1636" s="16" t="s">
        <v>87</v>
      </c>
      <c r="F1636" s="16" t="s">
        <v>77</v>
      </c>
      <c r="G1636" s="16" t="s">
        <v>80</v>
      </c>
      <c r="H1636">
        <v>61201.69</v>
      </c>
      <c r="I1636">
        <v>53811.25</v>
      </c>
      <c r="J1636">
        <v>425</v>
      </c>
      <c r="K1636">
        <v>370</v>
      </c>
      <c r="L1636">
        <v>41684.6</v>
      </c>
      <c r="M1636">
        <v>3312.1</v>
      </c>
      <c r="N1636">
        <v>710845.64</v>
      </c>
      <c r="O1636">
        <v>5480</v>
      </c>
      <c r="P1636">
        <v>3</v>
      </c>
      <c r="Q1636">
        <v>7</v>
      </c>
      <c r="R1636" s="25">
        <f>Clean_Data[[#This Row],[Revenue_EUR]]/Clean_Data[[#This Row],[Units_Sold]]</f>
        <v>144.00397647058824</v>
      </c>
      <c r="S1636" s="19">
        <f>Clean_Data[[#This Row],[Gross_Profit_EUR]]/Clean_Data[[#This Row],[Revenue_EUR]]</f>
        <v>0.68110210682090633</v>
      </c>
      <c r="T1636" s="19">
        <f>Clean_Data[[#This Row],[Revenue_EUR]]/Clean_Data[[#This Row],[Revenue_Target_EUR]]</f>
        <v>1.1373400543566634</v>
      </c>
      <c r="U1636" s="19">
        <f>Clean_Data[[#This Row],[Revenue_EUR]]/Clean_Data[[#This Row],[Market_Revenue_EUR]]</f>
        <v>8.6097018193710809E-2</v>
      </c>
      <c r="V1636" s="19">
        <f>Clean_Data[[#This Row],[Returns_Units]]/Clean_Data[[#This Row],[Units_Sold]]</f>
        <v>1.6470588235294119E-2</v>
      </c>
      <c r="W1636" s="21">
        <f>Clean_Data[[#This Row],[Revenue_EUR]]/Clean_Data[[#This Row],[Marketing_Spend_EUR]]</f>
        <v>18.478213218199933</v>
      </c>
    </row>
    <row r="1637" spans="1:23">
      <c r="A1637" s="17">
        <v>45505</v>
      </c>
      <c r="B1637">
        <v>2024</v>
      </c>
      <c r="C1637" s="16" t="s">
        <v>99</v>
      </c>
      <c r="D1637" s="16" t="s">
        <v>88</v>
      </c>
      <c r="E1637" s="16" t="s">
        <v>87</v>
      </c>
      <c r="F1637" s="16" t="s">
        <v>77</v>
      </c>
      <c r="G1637" s="16" t="s">
        <v>81</v>
      </c>
      <c r="H1637">
        <v>111458.13</v>
      </c>
      <c r="I1637">
        <v>105992.25</v>
      </c>
      <c r="J1637">
        <v>943</v>
      </c>
      <c r="K1637">
        <v>906</v>
      </c>
      <c r="L1637">
        <v>68678.070000000007</v>
      </c>
      <c r="M1637">
        <v>3593.48</v>
      </c>
      <c r="N1637">
        <v>1001171.76</v>
      </c>
      <c r="O1637">
        <v>9251</v>
      </c>
      <c r="P1637">
        <v>6</v>
      </c>
      <c r="Q1637">
        <v>13</v>
      </c>
      <c r="R1637" s="25">
        <f>Clean_Data[[#This Row],[Revenue_EUR]]/Clean_Data[[#This Row],[Units_Sold]]</f>
        <v>118.19525980911983</v>
      </c>
      <c r="S1637" s="19">
        <f>Clean_Data[[#This Row],[Gross_Profit_EUR]]/Clean_Data[[#This Row],[Revenue_EUR]]</f>
        <v>0.61617820072882978</v>
      </c>
      <c r="T1637" s="19">
        <f>Clean_Data[[#This Row],[Revenue_EUR]]/Clean_Data[[#This Row],[Revenue_Target_EUR]]</f>
        <v>1.0515686760116896</v>
      </c>
      <c r="U1637" s="19">
        <f>Clean_Data[[#This Row],[Revenue_EUR]]/Clean_Data[[#This Row],[Market_Revenue_EUR]]</f>
        <v>0.11132768067689006</v>
      </c>
      <c r="V1637" s="19">
        <f>Clean_Data[[#This Row],[Returns_Units]]/Clean_Data[[#This Row],[Units_Sold]]</f>
        <v>1.3785790031813362E-2</v>
      </c>
      <c r="W1637" s="21">
        <f>Clean_Data[[#This Row],[Revenue_EUR]]/Clean_Data[[#This Row],[Marketing_Spend_EUR]]</f>
        <v>31.016766477064017</v>
      </c>
    </row>
    <row r="1638" spans="1:23">
      <c r="A1638" s="17">
        <v>45505</v>
      </c>
      <c r="B1638">
        <v>2024</v>
      </c>
      <c r="C1638" s="16" t="s">
        <v>99</v>
      </c>
      <c r="D1638" s="16" t="s">
        <v>88</v>
      </c>
      <c r="E1638" s="16" t="s">
        <v>87</v>
      </c>
      <c r="F1638" s="16" t="s">
        <v>82</v>
      </c>
      <c r="G1638" s="16" t="s">
        <v>78</v>
      </c>
      <c r="H1638">
        <v>258496.93</v>
      </c>
      <c r="I1638">
        <v>246515.47</v>
      </c>
      <c r="J1638">
        <v>3492</v>
      </c>
      <c r="K1638">
        <v>3336</v>
      </c>
      <c r="L1638">
        <v>136888.5</v>
      </c>
      <c r="M1638">
        <v>4227.03</v>
      </c>
      <c r="N1638">
        <v>2639412.42</v>
      </c>
      <c r="O1638">
        <v>37603</v>
      </c>
      <c r="P1638">
        <v>13</v>
      </c>
      <c r="Q1638">
        <v>45</v>
      </c>
      <c r="R1638" s="25">
        <f>Clean_Data[[#This Row],[Revenue_EUR]]/Clean_Data[[#This Row],[Units_Sold]]</f>
        <v>74.025466781214206</v>
      </c>
      <c r="S1638" s="19">
        <f>Clean_Data[[#This Row],[Gross_Profit_EUR]]/Clean_Data[[#This Row],[Revenue_EUR]]</f>
        <v>0.52955561213048064</v>
      </c>
      <c r="T1638" s="19">
        <f>Clean_Data[[#This Row],[Revenue_EUR]]/Clean_Data[[#This Row],[Revenue_Target_EUR]]</f>
        <v>1.0486032783256969</v>
      </c>
      <c r="U1638" s="19">
        <f>Clean_Data[[#This Row],[Revenue_EUR]]/Clean_Data[[#This Row],[Market_Revenue_EUR]]</f>
        <v>9.7937301515009165E-2</v>
      </c>
      <c r="V1638" s="19">
        <f>Clean_Data[[#This Row],[Returns_Units]]/Clean_Data[[#This Row],[Units_Sold]]</f>
        <v>1.2886597938144329E-2</v>
      </c>
      <c r="W1638" s="21">
        <f>Clean_Data[[#This Row],[Revenue_EUR]]/Clean_Data[[#This Row],[Marketing_Spend_EUR]]</f>
        <v>61.153322782189861</v>
      </c>
    </row>
    <row r="1639" spans="1:23">
      <c r="A1639" s="17">
        <v>45505</v>
      </c>
      <c r="B1639">
        <v>2024</v>
      </c>
      <c r="C1639" s="16" t="s">
        <v>99</v>
      </c>
      <c r="D1639" s="16" t="s">
        <v>88</v>
      </c>
      <c r="E1639" s="16" t="s">
        <v>87</v>
      </c>
      <c r="F1639" s="16" t="s">
        <v>82</v>
      </c>
      <c r="G1639" s="16" t="s">
        <v>79</v>
      </c>
      <c r="H1639">
        <v>248848.49</v>
      </c>
      <c r="I1639">
        <v>236496.75</v>
      </c>
      <c r="J1639">
        <v>1356</v>
      </c>
      <c r="K1639">
        <v>1281</v>
      </c>
      <c r="L1639">
        <v>153948.32</v>
      </c>
      <c r="M1639">
        <v>5628.04</v>
      </c>
      <c r="N1639">
        <v>2068873.66</v>
      </c>
      <c r="O1639">
        <v>12403</v>
      </c>
      <c r="P1639">
        <v>11</v>
      </c>
      <c r="Q1639">
        <v>16</v>
      </c>
      <c r="R1639" s="25">
        <f>Clean_Data[[#This Row],[Revenue_EUR]]/Clean_Data[[#This Row],[Units_Sold]]</f>
        <v>183.51658554572271</v>
      </c>
      <c r="S1639" s="19">
        <f>Clean_Data[[#This Row],[Gross_Profit_EUR]]/Clean_Data[[#This Row],[Revenue_EUR]]</f>
        <v>0.61864277335980622</v>
      </c>
      <c r="T1639" s="19">
        <f>Clean_Data[[#This Row],[Revenue_EUR]]/Clean_Data[[#This Row],[Revenue_Target_EUR]]</f>
        <v>1.0522279481641925</v>
      </c>
      <c r="U1639" s="19">
        <f>Clean_Data[[#This Row],[Revenue_EUR]]/Clean_Data[[#This Row],[Market_Revenue_EUR]]</f>
        <v>0.12028211041171069</v>
      </c>
      <c r="V1639" s="19">
        <f>Clean_Data[[#This Row],[Returns_Units]]/Clean_Data[[#This Row],[Units_Sold]]</f>
        <v>1.1799410029498525E-2</v>
      </c>
      <c r="W1639" s="21">
        <f>Clean_Data[[#This Row],[Revenue_EUR]]/Clean_Data[[#This Row],[Marketing_Spend_EUR]]</f>
        <v>44.215835352982566</v>
      </c>
    </row>
    <row r="1640" spans="1:23">
      <c r="A1640" s="17">
        <v>45505</v>
      </c>
      <c r="B1640">
        <v>2024</v>
      </c>
      <c r="C1640" s="16" t="s">
        <v>99</v>
      </c>
      <c r="D1640" s="16" t="s">
        <v>88</v>
      </c>
      <c r="E1640" s="16" t="s">
        <v>87</v>
      </c>
      <c r="F1640" s="16" t="s">
        <v>82</v>
      </c>
      <c r="G1640" s="16" t="s">
        <v>80</v>
      </c>
      <c r="H1640">
        <v>60986.37</v>
      </c>
      <c r="I1640">
        <v>57447.13</v>
      </c>
      <c r="J1640">
        <v>424</v>
      </c>
      <c r="K1640">
        <v>393</v>
      </c>
      <c r="L1640">
        <v>39049.58</v>
      </c>
      <c r="M1640">
        <v>3634.7</v>
      </c>
      <c r="N1640">
        <v>687332.6</v>
      </c>
      <c r="O1640">
        <v>5135</v>
      </c>
      <c r="P1640">
        <v>3</v>
      </c>
      <c r="Q1640">
        <v>7</v>
      </c>
      <c r="R1640" s="25">
        <f>Clean_Data[[#This Row],[Revenue_EUR]]/Clean_Data[[#This Row],[Units_Sold]]</f>
        <v>143.83577830188679</v>
      </c>
      <c r="S1640" s="19">
        <f>Clean_Data[[#This Row],[Gross_Profit_EUR]]/Clean_Data[[#This Row],[Revenue_EUR]]</f>
        <v>0.64030011951850885</v>
      </c>
      <c r="T1640" s="19">
        <f>Clean_Data[[#This Row],[Revenue_EUR]]/Clean_Data[[#This Row],[Revenue_Target_EUR]]</f>
        <v>1.0616086478123452</v>
      </c>
      <c r="U1640" s="19">
        <f>Clean_Data[[#This Row],[Revenue_EUR]]/Clean_Data[[#This Row],[Market_Revenue_EUR]]</f>
        <v>8.8729051990259156E-2</v>
      </c>
      <c r="V1640" s="19">
        <f>Clean_Data[[#This Row],[Returns_Units]]/Clean_Data[[#This Row],[Units_Sold]]</f>
        <v>1.6509433962264151E-2</v>
      </c>
      <c r="W1640" s="21">
        <f>Clean_Data[[#This Row],[Revenue_EUR]]/Clean_Data[[#This Row],[Marketing_Spend_EUR]]</f>
        <v>16.778928109610149</v>
      </c>
    </row>
    <row r="1641" spans="1:23">
      <c r="A1641" s="17">
        <v>45505</v>
      </c>
      <c r="B1641">
        <v>2024</v>
      </c>
      <c r="C1641" s="16" t="s">
        <v>99</v>
      </c>
      <c r="D1641" s="16" t="s">
        <v>88</v>
      </c>
      <c r="E1641" s="16" t="s">
        <v>87</v>
      </c>
      <c r="F1641" s="16" t="s">
        <v>82</v>
      </c>
      <c r="G1641" s="16" t="s">
        <v>81</v>
      </c>
      <c r="H1641">
        <v>102562.32</v>
      </c>
      <c r="I1641">
        <v>99125.97</v>
      </c>
      <c r="J1641">
        <v>868</v>
      </c>
      <c r="K1641">
        <v>844</v>
      </c>
      <c r="L1641">
        <v>59389.63</v>
      </c>
      <c r="M1641">
        <v>3367.62</v>
      </c>
      <c r="N1641">
        <v>944943.27</v>
      </c>
      <c r="O1641">
        <v>9044</v>
      </c>
      <c r="P1641">
        <v>4</v>
      </c>
      <c r="Q1641">
        <v>15</v>
      </c>
      <c r="R1641" s="25">
        <f>Clean_Data[[#This Row],[Revenue_EUR]]/Clean_Data[[#This Row],[Units_Sold]]</f>
        <v>118.15935483870969</v>
      </c>
      <c r="S1641" s="19">
        <f>Clean_Data[[#This Row],[Gross_Profit_EUR]]/Clean_Data[[#This Row],[Revenue_EUR]]</f>
        <v>0.57905895654466466</v>
      </c>
      <c r="T1641" s="19">
        <f>Clean_Data[[#This Row],[Revenue_EUR]]/Clean_Data[[#This Row],[Revenue_Target_EUR]]</f>
        <v>1.0346664955712415</v>
      </c>
      <c r="U1641" s="19">
        <f>Clean_Data[[#This Row],[Revenue_EUR]]/Clean_Data[[#This Row],[Market_Revenue_EUR]]</f>
        <v>0.10853807128548575</v>
      </c>
      <c r="V1641" s="19">
        <f>Clean_Data[[#This Row],[Returns_Units]]/Clean_Data[[#This Row],[Units_Sold]]</f>
        <v>1.7281105990783412E-2</v>
      </c>
      <c r="W1641" s="21">
        <f>Clean_Data[[#This Row],[Revenue_EUR]]/Clean_Data[[#This Row],[Marketing_Spend_EUR]]</f>
        <v>30.455431432287494</v>
      </c>
    </row>
    <row r="1642" spans="1:23">
      <c r="A1642" s="17">
        <v>45505</v>
      </c>
      <c r="B1642">
        <v>2024</v>
      </c>
      <c r="C1642" s="16" t="s">
        <v>99</v>
      </c>
      <c r="D1642" s="16" t="s">
        <v>88</v>
      </c>
      <c r="E1642" s="16" t="s">
        <v>87</v>
      </c>
      <c r="F1642" s="16" t="s">
        <v>83</v>
      </c>
      <c r="G1642" s="16" t="s">
        <v>78</v>
      </c>
      <c r="H1642">
        <v>21039.49</v>
      </c>
      <c r="I1642">
        <v>20278.48</v>
      </c>
      <c r="J1642">
        <v>284</v>
      </c>
      <c r="K1642">
        <v>275</v>
      </c>
      <c r="L1642">
        <v>10103.84</v>
      </c>
      <c r="M1642">
        <v>358.93</v>
      </c>
      <c r="N1642">
        <v>324843.18</v>
      </c>
      <c r="O1642">
        <v>4558</v>
      </c>
      <c r="P1642">
        <v>1</v>
      </c>
      <c r="Q1642">
        <v>6</v>
      </c>
      <c r="R1642" s="25">
        <f>Clean_Data[[#This Row],[Revenue_EUR]]/Clean_Data[[#This Row],[Units_Sold]]</f>
        <v>74.082711267605646</v>
      </c>
      <c r="S1642" s="19">
        <f>Clean_Data[[#This Row],[Gross_Profit_EUR]]/Clean_Data[[#This Row],[Revenue_EUR]]</f>
        <v>0.48023217292814602</v>
      </c>
      <c r="T1642" s="19">
        <f>Clean_Data[[#This Row],[Revenue_EUR]]/Clean_Data[[#This Row],[Revenue_Target_EUR]]</f>
        <v>1.0375279606755536</v>
      </c>
      <c r="U1642" s="19">
        <f>Clean_Data[[#This Row],[Revenue_EUR]]/Clean_Data[[#This Row],[Market_Revenue_EUR]]</f>
        <v>6.4768144432030259E-2</v>
      </c>
      <c r="V1642" s="19">
        <f>Clean_Data[[#This Row],[Returns_Units]]/Clean_Data[[#This Row],[Units_Sold]]</f>
        <v>2.1126760563380281E-2</v>
      </c>
      <c r="W1642" s="21">
        <f>Clean_Data[[#This Row],[Revenue_EUR]]/Clean_Data[[#This Row],[Marketing_Spend_EUR]]</f>
        <v>58.617251274621793</v>
      </c>
    </row>
    <row r="1643" spans="1:23">
      <c r="A1643" s="17">
        <v>45505</v>
      </c>
      <c r="B1643">
        <v>2024</v>
      </c>
      <c r="C1643" s="16" t="s">
        <v>99</v>
      </c>
      <c r="D1643" s="16" t="s">
        <v>88</v>
      </c>
      <c r="E1643" s="16" t="s">
        <v>87</v>
      </c>
      <c r="F1643" s="16" t="s">
        <v>83</v>
      </c>
      <c r="G1643" s="16" t="s">
        <v>79</v>
      </c>
      <c r="H1643">
        <v>20477.7</v>
      </c>
      <c r="I1643">
        <v>19363.55</v>
      </c>
      <c r="J1643">
        <v>112</v>
      </c>
      <c r="K1643">
        <v>104</v>
      </c>
      <c r="L1643">
        <v>11423.98</v>
      </c>
      <c r="M1643">
        <v>501.16</v>
      </c>
      <c r="N1643">
        <v>255146.66</v>
      </c>
      <c r="O1643">
        <v>1479</v>
      </c>
      <c r="P1643">
        <v>1</v>
      </c>
      <c r="Q1643">
        <v>2</v>
      </c>
      <c r="R1643" s="25">
        <f>Clean_Data[[#This Row],[Revenue_EUR]]/Clean_Data[[#This Row],[Units_Sold]]</f>
        <v>182.83660714285716</v>
      </c>
      <c r="S1643" s="19">
        <f>Clean_Data[[#This Row],[Gross_Profit_EUR]]/Clean_Data[[#This Row],[Revenue_EUR]]</f>
        <v>0.55787417532242389</v>
      </c>
      <c r="T1643" s="19">
        <f>Clean_Data[[#This Row],[Revenue_EUR]]/Clean_Data[[#This Row],[Revenue_Target_EUR]]</f>
        <v>1.057538519537998</v>
      </c>
      <c r="U1643" s="19">
        <f>Clean_Data[[#This Row],[Revenue_EUR]]/Clean_Data[[#This Row],[Market_Revenue_EUR]]</f>
        <v>8.0258546202407674E-2</v>
      </c>
      <c r="V1643" s="19">
        <f>Clean_Data[[#This Row],[Returns_Units]]/Clean_Data[[#This Row],[Units_Sold]]</f>
        <v>1.7857142857142856E-2</v>
      </c>
      <c r="W1643" s="21">
        <f>Clean_Data[[#This Row],[Revenue_EUR]]/Clean_Data[[#This Row],[Marketing_Spend_EUR]]</f>
        <v>40.860603400111742</v>
      </c>
    </row>
    <row r="1644" spans="1:23">
      <c r="A1644" s="17">
        <v>45505</v>
      </c>
      <c r="B1644">
        <v>2024</v>
      </c>
      <c r="C1644" s="16" t="s">
        <v>99</v>
      </c>
      <c r="D1644" s="16" t="s">
        <v>88</v>
      </c>
      <c r="E1644" s="16" t="s">
        <v>87</v>
      </c>
      <c r="F1644" s="16" t="s">
        <v>83</v>
      </c>
      <c r="G1644" s="16" t="s">
        <v>80</v>
      </c>
      <c r="H1644">
        <v>5351.39</v>
      </c>
      <c r="I1644">
        <v>4691.25</v>
      </c>
      <c r="J1644">
        <v>37</v>
      </c>
      <c r="K1644">
        <v>32</v>
      </c>
      <c r="L1644">
        <v>3134.88</v>
      </c>
      <c r="M1644">
        <v>296.94</v>
      </c>
      <c r="N1644">
        <v>84681.36</v>
      </c>
      <c r="O1644">
        <v>654</v>
      </c>
      <c r="P1644">
        <v>0</v>
      </c>
      <c r="Q1644">
        <v>1</v>
      </c>
      <c r="R1644" s="25">
        <f>Clean_Data[[#This Row],[Revenue_EUR]]/Clean_Data[[#This Row],[Units_Sold]]</f>
        <v>144.63216216216216</v>
      </c>
      <c r="S1644" s="19">
        <f>Clean_Data[[#This Row],[Gross_Profit_EUR]]/Clean_Data[[#This Row],[Revenue_EUR]]</f>
        <v>0.58580667826489941</v>
      </c>
      <c r="T1644" s="19">
        <f>Clean_Data[[#This Row],[Revenue_EUR]]/Clean_Data[[#This Row],[Revenue_Target_EUR]]</f>
        <v>1.1407172928324008</v>
      </c>
      <c r="U1644" s="19">
        <f>Clean_Data[[#This Row],[Revenue_EUR]]/Clean_Data[[#This Row],[Market_Revenue_EUR]]</f>
        <v>6.3194426730983064E-2</v>
      </c>
      <c r="V1644" s="19">
        <f>Clean_Data[[#This Row],[Returns_Units]]/Clean_Data[[#This Row],[Units_Sold]]</f>
        <v>2.7027027027027029E-2</v>
      </c>
      <c r="W1644" s="21">
        <f>Clean_Data[[#This Row],[Revenue_EUR]]/Clean_Data[[#This Row],[Marketing_Spend_EUR]]</f>
        <v>18.021788913585237</v>
      </c>
    </row>
    <row r="1645" spans="1:23">
      <c r="A1645" s="17">
        <v>45505</v>
      </c>
      <c r="B1645">
        <v>2024</v>
      </c>
      <c r="C1645" s="16" t="s">
        <v>99</v>
      </c>
      <c r="D1645" s="16" t="s">
        <v>88</v>
      </c>
      <c r="E1645" s="16" t="s">
        <v>87</v>
      </c>
      <c r="F1645" s="16" t="s">
        <v>83</v>
      </c>
      <c r="G1645" s="16" t="s">
        <v>81</v>
      </c>
      <c r="H1645">
        <v>8562.57</v>
      </c>
      <c r="I1645">
        <v>8336.32</v>
      </c>
      <c r="J1645">
        <v>72</v>
      </c>
      <c r="K1645">
        <v>71</v>
      </c>
      <c r="L1645">
        <v>4497.03</v>
      </c>
      <c r="M1645">
        <v>242.79</v>
      </c>
      <c r="N1645">
        <v>117247.62</v>
      </c>
      <c r="O1645">
        <v>1021</v>
      </c>
      <c r="P1645">
        <v>0</v>
      </c>
      <c r="Q1645">
        <v>2</v>
      </c>
      <c r="R1645" s="25">
        <f>Clean_Data[[#This Row],[Revenue_EUR]]/Clean_Data[[#This Row],[Units_Sold]]</f>
        <v>118.92458333333333</v>
      </c>
      <c r="S1645" s="19">
        <f>Clean_Data[[#This Row],[Gross_Profit_EUR]]/Clean_Data[[#This Row],[Revenue_EUR]]</f>
        <v>0.52519629036609339</v>
      </c>
      <c r="T1645" s="19">
        <f>Clean_Data[[#This Row],[Revenue_EUR]]/Clean_Data[[#This Row],[Revenue_Target_EUR]]</f>
        <v>1.0271402729261832</v>
      </c>
      <c r="U1645" s="19">
        <f>Clean_Data[[#This Row],[Revenue_EUR]]/Clean_Data[[#This Row],[Market_Revenue_EUR]]</f>
        <v>7.3029797960930898E-2</v>
      </c>
      <c r="V1645" s="19">
        <f>Clean_Data[[#This Row],[Returns_Units]]/Clean_Data[[#This Row],[Units_Sold]]</f>
        <v>2.7777777777777776E-2</v>
      </c>
      <c r="W1645" s="21">
        <f>Clean_Data[[#This Row],[Revenue_EUR]]/Clean_Data[[#This Row],[Marketing_Spend_EUR]]</f>
        <v>35.267391572964293</v>
      </c>
    </row>
    <row r="1646" spans="1:23">
      <c r="A1646" s="17">
        <v>45505</v>
      </c>
      <c r="B1646">
        <v>2024</v>
      </c>
      <c r="C1646" s="16" t="s">
        <v>99</v>
      </c>
      <c r="D1646" s="16" t="s">
        <v>89</v>
      </c>
      <c r="E1646" s="16" t="s">
        <v>85</v>
      </c>
      <c r="F1646" s="16" t="s">
        <v>77</v>
      </c>
      <c r="G1646" s="16" t="s">
        <v>78</v>
      </c>
      <c r="H1646">
        <v>219661.4</v>
      </c>
      <c r="I1646">
        <v>215292.95</v>
      </c>
      <c r="J1646">
        <v>2968</v>
      </c>
      <c r="K1646">
        <v>2864</v>
      </c>
      <c r="L1646">
        <v>124318.14</v>
      </c>
      <c r="M1646">
        <v>3817.45</v>
      </c>
      <c r="N1646">
        <v>1548731.36</v>
      </c>
      <c r="O1646">
        <v>22373</v>
      </c>
      <c r="P1646">
        <v>10</v>
      </c>
      <c r="Q1646">
        <v>41</v>
      </c>
      <c r="R1646" s="25">
        <f>Clean_Data[[#This Row],[Revenue_EUR]]/Clean_Data[[#This Row],[Units_Sold]]</f>
        <v>74.009905660377356</v>
      </c>
      <c r="S1646" s="19">
        <f>Clean_Data[[#This Row],[Gross_Profit_EUR]]/Clean_Data[[#This Row],[Revenue_EUR]]</f>
        <v>0.56595350844527081</v>
      </c>
      <c r="T1646" s="19">
        <f>Clean_Data[[#This Row],[Revenue_EUR]]/Clean_Data[[#This Row],[Revenue_Target_EUR]]</f>
        <v>1.0202907248007889</v>
      </c>
      <c r="U1646" s="19">
        <f>Clean_Data[[#This Row],[Revenue_EUR]]/Clean_Data[[#This Row],[Market_Revenue_EUR]]</f>
        <v>0.14183311946366217</v>
      </c>
      <c r="V1646" s="19">
        <f>Clean_Data[[#This Row],[Returns_Units]]/Clean_Data[[#This Row],[Units_Sold]]</f>
        <v>1.3814016172506738E-2</v>
      </c>
      <c r="W1646" s="21">
        <f>Clean_Data[[#This Row],[Revenue_EUR]]/Clean_Data[[#This Row],[Marketing_Spend_EUR]]</f>
        <v>57.541395434124873</v>
      </c>
    </row>
    <row r="1647" spans="1:23">
      <c r="A1647" s="17">
        <v>45505</v>
      </c>
      <c r="B1647">
        <v>2024</v>
      </c>
      <c r="C1647" s="16" t="s">
        <v>99</v>
      </c>
      <c r="D1647" s="16" t="s">
        <v>89</v>
      </c>
      <c r="E1647" s="16" t="s">
        <v>85</v>
      </c>
      <c r="F1647" s="16" t="s">
        <v>77</v>
      </c>
      <c r="G1647" s="16" t="s">
        <v>79</v>
      </c>
      <c r="H1647">
        <v>228713.28</v>
      </c>
      <c r="I1647">
        <v>214344.75</v>
      </c>
      <c r="J1647">
        <v>1246</v>
      </c>
      <c r="K1647">
        <v>1163</v>
      </c>
      <c r="L1647">
        <v>147653.12</v>
      </c>
      <c r="M1647">
        <v>5357.41</v>
      </c>
      <c r="N1647">
        <v>1284199.7</v>
      </c>
      <c r="O1647">
        <v>7306</v>
      </c>
      <c r="P1647">
        <v>8</v>
      </c>
      <c r="Q1647">
        <v>12</v>
      </c>
      <c r="R1647" s="25">
        <f>Clean_Data[[#This Row],[Revenue_EUR]]/Clean_Data[[#This Row],[Units_Sold]]</f>
        <v>183.55800963081862</v>
      </c>
      <c r="S1647" s="19">
        <f>Clean_Data[[#This Row],[Gross_Profit_EUR]]/Clean_Data[[#This Row],[Revenue_EUR]]</f>
        <v>0.64558175196473067</v>
      </c>
      <c r="T1647" s="19">
        <f>Clean_Data[[#This Row],[Revenue_EUR]]/Clean_Data[[#This Row],[Revenue_Target_EUR]]</f>
        <v>1.0670346719478783</v>
      </c>
      <c r="U1647" s="19">
        <f>Clean_Data[[#This Row],[Revenue_EUR]]/Clean_Data[[#This Row],[Market_Revenue_EUR]]</f>
        <v>0.17809790798113409</v>
      </c>
      <c r="V1647" s="19">
        <f>Clean_Data[[#This Row],[Returns_Units]]/Clean_Data[[#This Row],[Units_Sold]]</f>
        <v>9.630818619582664E-3</v>
      </c>
      <c r="W1647" s="21">
        <f>Clean_Data[[#This Row],[Revenue_EUR]]/Clean_Data[[#This Row],[Marketing_Spend_EUR]]</f>
        <v>42.691016741298505</v>
      </c>
    </row>
    <row r="1648" spans="1:23">
      <c r="A1648" s="17">
        <v>45505</v>
      </c>
      <c r="B1648">
        <v>2024</v>
      </c>
      <c r="C1648" s="16" t="s">
        <v>99</v>
      </c>
      <c r="D1648" s="16" t="s">
        <v>89</v>
      </c>
      <c r="E1648" s="16" t="s">
        <v>85</v>
      </c>
      <c r="F1648" s="16" t="s">
        <v>77</v>
      </c>
      <c r="G1648" s="16" t="s">
        <v>80</v>
      </c>
      <c r="H1648">
        <v>47861.66</v>
      </c>
      <c r="I1648">
        <v>43998.720000000001</v>
      </c>
      <c r="J1648">
        <v>333</v>
      </c>
      <c r="K1648">
        <v>309</v>
      </c>
      <c r="L1648">
        <v>32948.04</v>
      </c>
      <c r="M1648">
        <v>2855.79</v>
      </c>
      <c r="N1648">
        <v>392699.34</v>
      </c>
      <c r="O1648">
        <v>3010</v>
      </c>
      <c r="P1648">
        <v>2</v>
      </c>
      <c r="Q1648">
        <v>6</v>
      </c>
      <c r="R1648" s="25">
        <f>Clean_Data[[#This Row],[Revenue_EUR]]/Clean_Data[[#This Row],[Units_Sold]]</f>
        <v>143.72870870870872</v>
      </c>
      <c r="S1648" s="19">
        <f>Clean_Data[[#This Row],[Gross_Profit_EUR]]/Clean_Data[[#This Row],[Revenue_EUR]]</f>
        <v>0.68840153057791975</v>
      </c>
      <c r="T1648" s="19">
        <f>Clean_Data[[#This Row],[Revenue_EUR]]/Clean_Data[[#This Row],[Revenue_Target_EUR]]</f>
        <v>1.087796644993309</v>
      </c>
      <c r="U1648" s="19">
        <f>Clean_Data[[#This Row],[Revenue_EUR]]/Clean_Data[[#This Row],[Market_Revenue_EUR]]</f>
        <v>0.12187863621059307</v>
      </c>
      <c r="V1648" s="19">
        <f>Clean_Data[[#This Row],[Returns_Units]]/Clean_Data[[#This Row],[Units_Sold]]</f>
        <v>1.8018018018018018E-2</v>
      </c>
      <c r="W1648" s="21">
        <f>Clean_Data[[#This Row],[Revenue_EUR]]/Clean_Data[[#This Row],[Marketing_Spend_EUR]]</f>
        <v>16.759516631124839</v>
      </c>
    </row>
    <row r="1649" spans="1:23">
      <c r="A1649" s="17">
        <v>45505</v>
      </c>
      <c r="B1649">
        <v>2024</v>
      </c>
      <c r="C1649" s="16" t="s">
        <v>99</v>
      </c>
      <c r="D1649" s="16" t="s">
        <v>89</v>
      </c>
      <c r="E1649" s="16" t="s">
        <v>85</v>
      </c>
      <c r="F1649" s="16" t="s">
        <v>77</v>
      </c>
      <c r="G1649" s="16" t="s">
        <v>81</v>
      </c>
      <c r="H1649">
        <v>91531.24</v>
      </c>
      <c r="I1649">
        <v>89465.19</v>
      </c>
      <c r="J1649">
        <v>774</v>
      </c>
      <c r="K1649">
        <v>742</v>
      </c>
      <c r="L1649">
        <v>56463.87</v>
      </c>
      <c r="M1649">
        <v>2869.38</v>
      </c>
      <c r="N1649">
        <v>565392.82999999996</v>
      </c>
      <c r="O1649">
        <v>5217</v>
      </c>
      <c r="P1649">
        <v>4</v>
      </c>
      <c r="Q1649">
        <v>9</v>
      </c>
      <c r="R1649" s="25">
        <f>Clean_Data[[#This Row],[Revenue_EUR]]/Clean_Data[[#This Row],[Units_Sold]]</f>
        <v>118.25741602067184</v>
      </c>
      <c r="S1649" s="19">
        <f>Clean_Data[[#This Row],[Gross_Profit_EUR]]/Clean_Data[[#This Row],[Revenue_EUR]]</f>
        <v>0.61688085947486349</v>
      </c>
      <c r="T1649" s="19">
        <f>Clean_Data[[#This Row],[Revenue_EUR]]/Clean_Data[[#This Row],[Revenue_Target_EUR]]</f>
        <v>1.0230933394317947</v>
      </c>
      <c r="U1649" s="19">
        <f>Clean_Data[[#This Row],[Revenue_EUR]]/Clean_Data[[#This Row],[Market_Revenue_EUR]]</f>
        <v>0.16188963698036285</v>
      </c>
      <c r="V1649" s="19">
        <f>Clean_Data[[#This Row],[Returns_Units]]/Clean_Data[[#This Row],[Units_Sold]]</f>
        <v>1.1627906976744186E-2</v>
      </c>
      <c r="W1649" s="21">
        <f>Clean_Data[[#This Row],[Revenue_EUR]]/Clean_Data[[#This Row],[Marketing_Spend_EUR]]</f>
        <v>31.899309258446078</v>
      </c>
    </row>
    <row r="1650" spans="1:23">
      <c r="A1650" s="17">
        <v>45505</v>
      </c>
      <c r="B1650">
        <v>2024</v>
      </c>
      <c r="C1650" s="16" t="s">
        <v>99</v>
      </c>
      <c r="D1650" s="16" t="s">
        <v>89</v>
      </c>
      <c r="E1650" s="16" t="s">
        <v>85</v>
      </c>
      <c r="F1650" s="16" t="s">
        <v>82</v>
      </c>
      <c r="G1650" s="16" t="s">
        <v>78</v>
      </c>
      <c r="H1650">
        <v>182475.34</v>
      </c>
      <c r="I1650">
        <v>178100.54</v>
      </c>
      <c r="J1650">
        <v>2465</v>
      </c>
      <c r="K1650">
        <v>2397</v>
      </c>
      <c r="L1650">
        <v>94313.03</v>
      </c>
      <c r="M1650">
        <v>3160.55</v>
      </c>
      <c r="N1650">
        <v>1413774.65</v>
      </c>
      <c r="O1650">
        <v>21020</v>
      </c>
      <c r="P1650">
        <v>9</v>
      </c>
      <c r="Q1650">
        <v>46</v>
      </c>
      <c r="R1650" s="25">
        <f>Clean_Data[[#This Row],[Revenue_EUR]]/Clean_Data[[#This Row],[Units_Sold]]</f>
        <v>74.02650709939148</v>
      </c>
      <c r="S1650" s="19">
        <f>Clean_Data[[#This Row],[Gross_Profit_EUR]]/Clean_Data[[#This Row],[Revenue_EUR]]</f>
        <v>0.51685356498034196</v>
      </c>
      <c r="T1650" s="19">
        <f>Clean_Data[[#This Row],[Revenue_EUR]]/Clean_Data[[#This Row],[Revenue_Target_EUR]]</f>
        <v>1.0245636537654517</v>
      </c>
      <c r="U1650" s="19">
        <f>Clean_Data[[#This Row],[Revenue_EUR]]/Clean_Data[[#This Row],[Market_Revenue_EUR]]</f>
        <v>0.12906960808782361</v>
      </c>
      <c r="V1650" s="19">
        <f>Clean_Data[[#This Row],[Returns_Units]]/Clean_Data[[#This Row],[Units_Sold]]</f>
        <v>1.8661257606490872E-2</v>
      </c>
      <c r="W1650" s="21">
        <f>Clean_Data[[#This Row],[Revenue_EUR]]/Clean_Data[[#This Row],[Marketing_Spend_EUR]]</f>
        <v>57.73531189191754</v>
      </c>
    </row>
    <row r="1651" spans="1:23">
      <c r="A1651" s="17">
        <v>45505</v>
      </c>
      <c r="B1651">
        <v>2024</v>
      </c>
      <c r="C1651" s="16" t="s">
        <v>99</v>
      </c>
      <c r="D1651" s="16" t="s">
        <v>89</v>
      </c>
      <c r="E1651" s="16" t="s">
        <v>85</v>
      </c>
      <c r="F1651" s="16" t="s">
        <v>82</v>
      </c>
      <c r="G1651" s="16" t="s">
        <v>79</v>
      </c>
      <c r="H1651">
        <v>176504.72</v>
      </c>
      <c r="I1651">
        <v>172659.84</v>
      </c>
      <c r="J1651">
        <v>962</v>
      </c>
      <c r="K1651">
        <v>938</v>
      </c>
      <c r="L1651">
        <v>107528.75</v>
      </c>
      <c r="M1651">
        <v>4392.63</v>
      </c>
      <c r="N1651">
        <v>1126598.97</v>
      </c>
      <c r="O1651">
        <v>6844</v>
      </c>
      <c r="P1651">
        <v>9</v>
      </c>
      <c r="Q1651">
        <v>13</v>
      </c>
      <c r="R1651" s="25">
        <f>Clean_Data[[#This Row],[Revenue_EUR]]/Clean_Data[[#This Row],[Units_Sold]]</f>
        <v>183.47683991683991</v>
      </c>
      <c r="S1651" s="19">
        <f>Clean_Data[[#This Row],[Gross_Profit_EUR]]/Clean_Data[[#This Row],[Revenue_EUR]]</f>
        <v>0.60921175365735258</v>
      </c>
      <c r="T1651" s="19">
        <f>Clean_Data[[#This Row],[Revenue_EUR]]/Clean_Data[[#This Row],[Revenue_Target_EUR]]</f>
        <v>1.0222685252111898</v>
      </c>
      <c r="U1651" s="19">
        <f>Clean_Data[[#This Row],[Revenue_EUR]]/Clean_Data[[#This Row],[Market_Revenue_EUR]]</f>
        <v>0.15667040774944077</v>
      </c>
      <c r="V1651" s="19">
        <f>Clean_Data[[#This Row],[Returns_Units]]/Clean_Data[[#This Row],[Units_Sold]]</f>
        <v>1.3513513513513514E-2</v>
      </c>
      <c r="W1651" s="21">
        <f>Clean_Data[[#This Row],[Revenue_EUR]]/Clean_Data[[#This Row],[Marketing_Spend_EUR]]</f>
        <v>40.182013964299294</v>
      </c>
    </row>
    <row r="1652" spans="1:23">
      <c r="A1652" s="17">
        <v>45505</v>
      </c>
      <c r="B1652">
        <v>2024</v>
      </c>
      <c r="C1652" s="16" t="s">
        <v>99</v>
      </c>
      <c r="D1652" s="16" t="s">
        <v>89</v>
      </c>
      <c r="E1652" s="16" t="s">
        <v>85</v>
      </c>
      <c r="F1652" s="16" t="s">
        <v>82</v>
      </c>
      <c r="G1652" s="16" t="s">
        <v>80</v>
      </c>
      <c r="H1652">
        <v>47498.03</v>
      </c>
      <c r="I1652">
        <v>43296.66</v>
      </c>
      <c r="J1652">
        <v>330</v>
      </c>
      <c r="K1652">
        <v>304</v>
      </c>
      <c r="L1652">
        <v>30505.46</v>
      </c>
      <c r="M1652">
        <v>2615.4499999999998</v>
      </c>
      <c r="N1652">
        <v>371256.66</v>
      </c>
      <c r="O1652">
        <v>2901</v>
      </c>
      <c r="P1652">
        <v>2</v>
      </c>
      <c r="Q1652">
        <v>5</v>
      </c>
      <c r="R1652" s="25">
        <f>Clean_Data[[#This Row],[Revenue_EUR]]/Clean_Data[[#This Row],[Units_Sold]]</f>
        <v>143.93342424242425</v>
      </c>
      <c r="S1652" s="19">
        <f>Clean_Data[[#This Row],[Gross_Profit_EUR]]/Clean_Data[[#This Row],[Revenue_EUR]]</f>
        <v>0.64224684686922806</v>
      </c>
      <c r="T1652" s="19">
        <f>Clean_Data[[#This Row],[Revenue_EUR]]/Clean_Data[[#This Row],[Revenue_Target_EUR]]</f>
        <v>1.0970368153109269</v>
      </c>
      <c r="U1652" s="19">
        <f>Clean_Data[[#This Row],[Revenue_EUR]]/Clean_Data[[#This Row],[Market_Revenue_EUR]]</f>
        <v>0.12793852640919628</v>
      </c>
      <c r="V1652" s="19">
        <f>Clean_Data[[#This Row],[Returns_Units]]/Clean_Data[[#This Row],[Units_Sold]]</f>
        <v>1.5151515151515152E-2</v>
      </c>
      <c r="W1652" s="21">
        <f>Clean_Data[[#This Row],[Revenue_EUR]]/Clean_Data[[#This Row],[Marketing_Spend_EUR]]</f>
        <v>18.160557456651819</v>
      </c>
    </row>
    <row r="1653" spans="1:23">
      <c r="A1653" s="17">
        <v>45505</v>
      </c>
      <c r="B1653">
        <v>2024</v>
      </c>
      <c r="C1653" s="16" t="s">
        <v>99</v>
      </c>
      <c r="D1653" s="16" t="s">
        <v>89</v>
      </c>
      <c r="E1653" s="16" t="s">
        <v>85</v>
      </c>
      <c r="F1653" s="16" t="s">
        <v>82</v>
      </c>
      <c r="G1653" s="16" t="s">
        <v>81</v>
      </c>
      <c r="H1653">
        <v>79949.36</v>
      </c>
      <c r="I1653">
        <v>80081.22</v>
      </c>
      <c r="J1653">
        <v>676</v>
      </c>
      <c r="K1653">
        <v>674</v>
      </c>
      <c r="L1653">
        <v>47029.25</v>
      </c>
      <c r="M1653">
        <v>2299.64</v>
      </c>
      <c r="N1653">
        <v>535785.30000000005</v>
      </c>
      <c r="O1653">
        <v>4806</v>
      </c>
      <c r="P1653">
        <v>4</v>
      </c>
      <c r="Q1653">
        <v>13</v>
      </c>
      <c r="R1653" s="25">
        <f>Clean_Data[[#This Row],[Revenue_EUR]]/Clean_Data[[#This Row],[Units_Sold]]</f>
        <v>118.26828402366864</v>
      </c>
      <c r="S1653" s="19">
        <f>Clean_Data[[#This Row],[Gross_Profit_EUR]]/Clean_Data[[#This Row],[Revenue_EUR]]</f>
        <v>0.5882379796411128</v>
      </c>
      <c r="T1653" s="19">
        <f>Clean_Data[[#This Row],[Revenue_EUR]]/Clean_Data[[#This Row],[Revenue_Target_EUR]]</f>
        <v>0.99835342168863062</v>
      </c>
      <c r="U1653" s="19">
        <f>Clean_Data[[#This Row],[Revenue_EUR]]/Clean_Data[[#This Row],[Market_Revenue_EUR]]</f>
        <v>0.14921902485939795</v>
      </c>
      <c r="V1653" s="19">
        <f>Clean_Data[[#This Row],[Returns_Units]]/Clean_Data[[#This Row],[Units_Sold]]</f>
        <v>1.9230769230769232E-2</v>
      </c>
      <c r="W1653" s="21">
        <f>Clean_Data[[#This Row],[Revenue_EUR]]/Clean_Data[[#This Row],[Marketing_Spend_EUR]]</f>
        <v>34.766032944286934</v>
      </c>
    </row>
    <row r="1654" spans="1:23">
      <c r="A1654" s="17">
        <v>45505</v>
      </c>
      <c r="B1654">
        <v>2024</v>
      </c>
      <c r="C1654" s="16" t="s">
        <v>99</v>
      </c>
      <c r="D1654" s="16" t="s">
        <v>89</v>
      </c>
      <c r="E1654" s="16" t="s">
        <v>85</v>
      </c>
      <c r="F1654" s="16" t="s">
        <v>83</v>
      </c>
      <c r="G1654" s="16" t="s">
        <v>78</v>
      </c>
      <c r="H1654">
        <v>22057.96</v>
      </c>
      <c r="I1654">
        <v>22530.01</v>
      </c>
      <c r="J1654">
        <v>298</v>
      </c>
      <c r="K1654">
        <v>303</v>
      </c>
      <c r="L1654">
        <v>10479.549999999999</v>
      </c>
      <c r="M1654">
        <v>388.74</v>
      </c>
      <c r="N1654">
        <v>231447.22</v>
      </c>
      <c r="O1654">
        <v>3507</v>
      </c>
      <c r="P1654">
        <v>1</v>
      </c>
      <c r="Q1654">
        <v>8</v>
      </c>
      <c r="R1654" s="25">
        <f>Clean_Data[[#This Row],[Revenue_EUR]]/Clean_Data[[#This Row],[Units_Sold]]</f>
        <v>74.02</v>
      </c>
      <c r="S1654" s="19">
        <f>Clean_Data[[#This Row],[Gross_Profit_EUR]]/Clean_Data[[#This Row],[Revenue_EUR]]</f>
        <v>0.47509153158315637</v>
      </c>
      <c r="T1654" s="19">
        <f>Clean_Data[[#This Row],[Revenue_EUR]]/Clean_Data[[#This Row],[Revenue_Target_EUR]]</f>
        <v>0.97904794538484452</v>
      </c>
      <c r="U1654" s="19">
        <f>Clean_Data[[#This Row],[Revenue_EUR]]/Clean_Data[[#This Row],[Market_Revenue_EUR]]</f>
        <v>9.5304493179913755E-2</v>
      </c>
      <c r="V1654" s="19">
        <f>Clean_Data[[#This Row],[Returns_Units]]/Clean_Data[[#This Row],[Units_Sold]]</f>
        <v>2.6845637583892617E-2</v>
      </c>
      <c r="W1654" s="21">
        <f>Clean_Data[[#This Row],[Revenue_EUR]]/Clean_Data[[#This Row],[Marketing_Spend_EUR]]</f>
        <v>56.742192725214792</v>
      </c>
    </row>
    <row r="1655" spans="1:23">
      <c r="A1655" s="17">
        <v>45505</v>
      </c>
      <c r="B1655">
        <v>2024</v>
      </c>
      <c r="C1655" s="16" t="s">
        <v>99</v>
      </c>
      <c r="D1655" s="16" t="s">
        <v>89</v>
      </c>
      <c r="E1655" s="16" t="s">
        <v>85</v>
      </c>
      <c r="F1655" s="16" t="s">
        <v>83</v>
      </c>
      <c r="G1655" s="16" t="s">
        <v>79</v>
      </c>
      <c r="H1655">
        <v>21531.83</v>
      </c>
      <c r="I1655">
        <v>20905.259999999998</v>
      </c>
      <c r="J1655">
        <v>117</v>
      </c>
      <c r="K1655">
        <v>112</v>
      </c>
      <c r="L1655">
        <v>11764.62</v>
      </c>
      <c r="M1655">
        <v>489</v>
      </c>
      <c r="N1655">
        <v>178593.38</v>
      </c>
      <c r="O1655">
        <v>1059</v>
      </c>
      <c r="P1655">
        <v>1</v>
      </c>
      <c r="Q1655">
        <v>2</v>
      </c>
      <c r="R1655" s="25">
        <f>Clean_Data[[#This Row],[Revenue_EUR]]/Clean_Data[[#This Row],[Units_Sold]]</f>
        <v>184.03273504273506</v>
      </c>
      <c r="S1655" s="19">
        <f>Clean_Data[[#This Row],[Gross_Profit_EUR]]/Clean_Data[[#This Row],[Revenue_EUR]]</f>
        <v>0.54638272733901394</v>
      </c>
      <c r="T1655" s="19">
        <f>Clean_Data[[#This Row],[Revenue_EUR]]/Clean_Data[[#This Row],[Revenue_Target_EUR]]</f>
        <v>1.0299718826745041</v>
      </c>
      <c r="U1655" s="19">
        <f>Clean_Data[[#This Row],[Revenue_EUR]]/Clean_Data[[#This Row],[Market_Revenue_EUR]]</f>
        <v>0.12056342737899917</v>
      </c>
      <c r="V1655" s="19">
        <f>Clean_Data[[#This Row],[Returns_Units]]/Clean_Data[[#This Row],[Units_Sold]]</f>
        <v>1.7094017094017096E-2</v>
      </c>
      <c r="W1655" s="21">
        <f>Clean_Data[[#This Row],[Revenue_EUR]]/Clean_Data[[#This Row],[Marketing_Spend_EUR]]</f>
        <v>44.032372188139064</v>
      </c>
    </row>
    <row r="1656" spans="1:23">
      <c r="A1656" s="17">
        <v>45505</v>
      </c>
      <c r="B1656">
        <v>2024</v>
      </c>
      <c r="C1656" s="16" t="s">
        <v>99</v>
      </c>
      <c r="D1656" s="16" t="s">
        <v>89</v>
      </c>
      <c r="E1656" s="16" t="s">
        <v>85</v>
      </c>
      <c r="F1656" s="16" t="s">
        <v>83</v>
      </c>
      <c r="G1656" s="16" t="s">
        <v>80</v>
      </c>
      <c r="H1656">
        <v>5124.0600000000004</v>
      </c>
      <c r="I1656">
        <v>4865.13</v>
      </c>
      <c r="J1656">
        <v>36</v>
      </c>
      <c r="K1656">
        <v>35</v>
      </c>
      <c r="L1656">
        <v>3009.2</v>
      </c>
      <c r="M1656">
        <v>255.18</v>
      </c>
      <c r="N1656">
        <v>61617.59</v>
      </c>
      <c r="O1656">
        <v>481</v>
      </c>
      <c r="P1656">
        <v>0</v>
      </c>
      <c r="Q1656">
        <v>1</v>
      </c>
      <c r="R1656" s="25">
        <f>Clean_Data[[#This Row],[Revenue_EUR]]/Clean_Data[[#This Row],[Units_Sold]]</f>
        <v>142.33500000000001</v>
      </c>
      <c r="S1656" s="19">
        <f>Clean_Data[[#This Row],[Gross_Profit_EUR]]/Clean_Data[[#This Row],[Revenue_EUR]]</f>
        <v>0.58726868928154619</v>
      </c>
      <c r="T1656" s="19">
        <f>Clean_Data[[#This Row],[Revenue_EUR]]/Clean_Data[[#This Row],[Revenue_Target_EUR]]</f>
        <v>1.0532215994228316</v>
      </c>
      <c r="U1656" s="19">
        <f>Clean_Data[[#This Row],[Revenue_EUR]]/Clean_Data[[#This Row],[Market_Revenue_EUR]]</f>
        <v>8.3159045980214424E-2</v>
      </c>
      <c r="V1656" s="19">
        <f>Clean_Data[[#This Row],[Returns_Units]]/Clean_Data[[#This Row],[Units_Sold]]</f>
        <v>2.7777777777777776E-2</v>
      </c>
      <c r="W1656" s="21">
        <f>Clean_Data[[#This Row],[Revenue_EUR]]/Clean_Data[[#This Row],[Marketing_Spend_EUR]]</f>
        <v>20.080178697390078</v>
      </c>
    </row>
    <row r="1657" spans="1:23">
      <c r="A1657" s="17">
        <v>45505</v>
      </c>
      <c r="B1657">
        <v>2024</v>
      </c>
      <c r="C1657" s="16" t="s">
        <v>99</v>
      </c>
      <c r="D1657" s="16" t="s">
        <v>89</v>
      </c>
      <c r="E1657" s="16" t="s">
        <v>85</v>
      </c>
      <c r="F1657" s="16" t="s">
        <v>83</v>
      </c>
      <c r="G1657" s="16" t="s">
        <v>81</v>
      </c>
      <c r="H1657">
        <v>8384.43</v>
      </c>
      <c r="I1657">
        <v>8409.18</v>
      </c>
      <c r="J1657">
        <v>71</v>
      </c>
      <c r="K1657">
        <v>72</v>
      </c>
      <c r="L1657">
        <v>4479.7700000000004</v>
      </c>
      <c r="M1657">
        <v>244.28</v>
      </c>
      <c r="N1657">
        <v>82661.259999999995</v>
      </c>
      <c r="O1657">
        <v>753</v>
      </c>
      <c r="P1657">
        <v>0</v>
      </c>
      <c r="Q1657">
        <v>2</v>
      </c>
      <c r="R1657" s="25">
        <f>Clean_Data[[#This Row],[Revenue_EUR]]/Clean_Data[[#This Row],[Units_Sold]]</f>
        <v>118.09056338028169</v>
      </c>
      <c r="S1657" s="19">
        <f>Clean_Data[[#This Row],[Gross_Profit_EUR]]/Clean_Data[[#This Row],[Revenue_EUR]]</f>
        <v>0.53429630875324863</v>
      </c>
      <c r="T1657" s="19">
        <f>Clean_Data[[#This Row],[Revenue_EUR]]/Clean_Data[[#This Row],[Revenue_Target_EUR]]</f>
        <v>0.99705678793889529</v>
      </c>
      <c r="U1657" s="19">
        <f>Clean_Data[[#This Row],[Revenue_EUR]]/Clean_Data[[#This Row],[Market_Revenue_EUR]]</f>
        <v>0.10143119037866107</v>
      </c>
      <c r="V1657" s="19">
        <f>Clean_Data[[#This Row],[Returns_Units]]/Clean_Data[[#This Row],[Units_Sold]]</f>
        <v>2.8169014084507043E-2</v>
      </c>
      <c r="W1657" s="21">
        <f>Clean_Data[[#This Row],[Revenue_EUR]]/Clean_Data[[#This Row],[Marketing_Spend_EUR]]</f>
        <v>34.323030948092352</v>
      </c>
    </row>
    <row r="1658" spans="1:23">
      <c r="A1658" s="17">
        <v>45505</v>
      </c>
      <c r="B1658">
        <v>2024</v>
      </c>
      <c r="C1658" s="16" t="s">
        <v>99</v>
      </c>
      <c r="D1658" s="16" t="s">
        <v>90</v>
      </c>
      <c r="E1658" s="16" t="s">
        <v>91</v>
      </c>
      <c r="F1658" s="16" t="s">
        <v>77</v>
      </c>
      <c r="G1658" s="16" t="s">
        <v>78</v>
      </c>
      <c r="H1658">
        <v>178144.8</v>
      </c>
      <c r="I1658">
        <v>169194.17</v>
      </c>
      <c r="J1658">
        <v>2407</v>
      </c>
      <c r="K1658">
        <v>2251</v>
      </c>
      <c r="L1658">
        <v>100230.31</v>
      </c>
      <c r="M1658">
        <v>3464.69</v>
      </c>
      <c r="N1658">
        <v>2014275.85</v>
      </c>
      <c r="O1658">
        <v>27874</v>
      </c>
      <c r="P1658">
        <v>10</v>
      </c>
      <c r="Q1658">
        <v>29</v>
      </c>
      <c r="R1658" s="25">
        <f>Clean_Data[[#This Row],[Revenue_EUR]]/Clean_Data[[#This Row],[Units_Sold]]</f>
        <v>74.011134191940172</v>
      </c>
      <c r="S1658" s="19">
        <f>Clean_Data[[#This Row],[Gross_Profit_EUR]]/Clean_Data[[#This Row],[Revenue_EUR]]</f>
        <v>0.56263393598915046</v>
      </c>
      <c r="T1658" s="19">
        <f>Clean_Data[[#This Row],[Revenue_EUR]]/Clean_Data[[#This Row],[Revenue_Target_EUR]]</f>
        <v>1.0529015272807567</v>
      </c>
      <c r="U1658" s="19">
        <f>Clean_Data[[#This Row],[Revenue_EUR]]/Clean_Data[[#This Row],[Market_Revenue_EUR]]</f>
        <v>8.8441113961625462E-2</v>
      </c>
      <c r="V1658" s="19">
        <f>Clean_Data[[#This Row],[Returns_Units]]/Clean_Data[[#This Row],[Units_Sold]]</f>
        <v>1.2048192771084338E-2</v>
      </c>
      <c r="W1658" s="21">
        <f>Clean_Data[[#This Row],[Revenue_EUR]]/Clean_Data[[#This Row],[Marketing_Spend_EUR]]</f>
        <v>51.417240792105495</v>
      </c>
    </row>
    <row r="1659" spans="1:23">
      <c r="A1659" s="17">
        <v>45505</v>
      </c>
      <c r="B1659">
        <v>2024</v>
      </c>
      <c r="C1659" s="16" t="s">
        <v>99</v>
      </c>
      <c r="D1659" s="16" t="s">
        <v>90</v>
      </c>
      <c r="E1659" s="16" t="s">
        <v>91</v>
      </c>
      <c r="F1659" s="16" t="s">
        <v>77</v>
      </c>
      <c r="G1659" s="16" t="s">
        <v>79</v>
      </c>
      <c r="H1659">
        <v>161498.49</v>
      </c>
      <c r="I1659">
        <v>146964.45000000001</v>
      </c>
      <c r="J1659">
        <v>880</v>
      </c>
      <c r="K1659">
        <v>806</v>
      </c>
      <c r="L1659">
        <v>105986.91</v>
      </c>
      <c r="M1659">
        <v>4274.71</v>
      </c>
      <c r="N1659">
        <v>1544241.83</v>
      </c>
      <c r="O1659">
        <v>8709</v>
      </c>
      <c r="P1659">
        <v>7</v>
      </c>
      <c r="Q1659">
        <v>10</v>
      </c>
      <c r="R1659" s="25">
        <f>Clean_Data[[#This Row],[Revenue_EUR]]/Clean_Data[[#This Row],[Units_Sold]]</f>
        <v>183.52101136363635</v>
      </c>
      <c r="S1659" s="19">
        <f>Clean_Data[[#This Row],[Gross_Profit_EUR]]/Clean_Data[[#This Row],[Revenue_EUR]]</f>
        <v>0.65627183263447242</v>
      </c>
      <c r="T1659" s="19">
        <f>Clean_Data[[#This Row],[Revenue_EUR]]/Clean_Data[[#This Row],[Revenue_Target_EUR]]</f>
        <v>1.0988949368367655</v>
      </c>
      <c r="U1659" s="19">
        <f>Clean_Data[[#This Row],[Revenue_EUR]]/Clean_Data[[#This Row],[Market_Revenue_EUR]]</f>
        <v>0.10458108753601111</v>
      </c>
      <c r="V1659" s="19">
        <f>Clean_Data[[#This Row],[Returns_Units]]/Clean_Data[[#This Row],[Units_Sold]]</f>
        <v>1.1363636363636364E-2</v>
      </c>
      <c r="W1659" s="21">
        <f>Clean_Data[[#This Row],[Revenue_EUR]]/Clean_Data[[#This Row],[Marketing_Spend_EUR]]</f>
        <v>37.779987414350913</v>
      </c>
    </row>
    <row r="1660" spans="1:23">
      <c r="A1660" s="17">
        <v>45505</v>
      </c>
      <c r="B1660">
        <v>2024</v>
      </c>
      <c r="C1660" s="16" t="s">
        <v>99</v>
      </c>
      <c r="D1660" s="16" t="s">
        <v>90</v>
      </c>
      <c r="E1660" s="16" t="s">
        <v>91</v>
      </c>
      <c r="F1660" s="16" t="s">
        <v>77</v>
      </c>
      <c r="G1660" s="16" t="s">
        <v>80</v>
      </c>
      <c r="H1660">
        <v>49453.64</v>
      </c>
      <c r="I1660">
        <v>44482</v>
      </c>
      <c r="J1660">
        <v>344</v>
      </c>
      <c r="K1660">
        <v>315</v>
      </c>
      <c r="L1660">
        <v>33974.11</v>
      </c>
      <c r="M1660">
        <v>2669.61</v>
      </c>
      <c r="N1660">
        <v>534524.80000000005</v>
      </c>
      <c r="O1660">
        <v>4172</v>
      </c>
      <c r="P1660">
        <v>2</v>
      </c>
      <c r="Q1660">
        <v>3</v>
      </c>
      <c r="R1660" s="25">
        <f>Clean_Data[[#This Row],[Revenue_EUR]]/Clean_Data[[#This Row],[Units_Sold]]</f>
        <v>143.76058139534882</v>
      </c>
      <c r="S1660" s="19">
        <f>Clean_Data[[#This Row],[Gross_Profit_EUR]]/Clean_Data[[#This Row],[Revenue_EUR]]</f>
        <v>0.68698906693218131</v>
      </c>
      <c r="T1660" s="19">
        <f>Clean_Data[[#This Row],[Revenue_EUR]]/Clean_Data[[#This Row],[Revenue_Target_EUR]]</f>
        <v>1.1117674564992581</v>
      </c>
      <c r="U1660" s="19">
        <f>Clean_Data[[#This Row],[Revenue_EUR]]/Clean_Data[[#This Row],[Market_Revenue_EUR]]</f>
        <v>9.2518887804644415E-2</v>
      </c>
      <c r="V1660" s="19">
        <f>Clean_Data[[#This Row],[Returns_Units]]/Clean_Data[[#This Row],[Units_Sold]]</f>
        <v>8.7209302325581394E-3</v>
      </c>
      <c r="W1660" s="21">
        <f>Clean_Data[[#This Row],[Revenue_EUR]]/Clean_Data[[#This Row],[Marketing_Spend_EUR]]</f>
        <v>18.524668397256526</v>
      </c>
    </row>
    <row r="1661" spans="1:23">
      <c r="A1661" s="17">
        <v>45505</v>
      </c>
      <c r="B1661">
        <v>2024</v>
      </c>
      <c r="C1661" s="16" t="s">
        <v>99</v>
      </c>
      <c r="D1661" s="16" t="s">
        <v>90</v>
      </c>
      <c r="E1661" s="16" t="s">
        <v>91</v>
      </c>
      <c r="F1661" s="16" t="s">
        <v>77</v>
      </c>
      <c r="G1661" s="16" t="s">
        <v>81</v>
      </c>
      <c r="H1661">
        <v>71679.95</v>
      </c>
      <c r="I1661">
        <v>65695.39</v>
      </c>
      <c r="J1661">
        <v>606</v>
      </c>
      <c r="K1661">
        <v>546</v>
      </c>
      <c r="L1661">
        <v>44081.59</v>
      </c>
      <c r="M1661">
        <v>2288.9899999999998</v>
      </c>
      <c r="N1661">
        <v>726973.43999999994</v>
      </c>
      <c r="O1661">
        <v>6765</v>
      </c>
      <c r="P1661">
        <v>3</v>
      </c>
      <c r="Q1661">
        <v>5</v>
      </c>
      <c r="R1661" s="25">
        <f>Clean_Data[[#This Row],[Revenue_EUR]]/Clean_Data[[#This Row],[Units_Sold]]</f>
        <v>118.28374587458745</v>
      </c>
      <c r="S1661" s="19">
        <f>Clean_Data[[#This Row],[Gross_Profit_EUR]]/Clean_Data[[#This Row],[Revenue_EUR]]</f>
        <v>0.61497796803708704</v>
      </c>
      <c r="T1661" s="19">
        <f>Clean_Data[[#This Row],[Revenue_EUR]]/Clean_Data[[#This Row],[Revenue_Target_EUR]]</f>
        <v>1.0910955852457835</v>
      </c>
      <c r="U1661" s="19">
        <f>Clean_Data[[#This Row],[Revenue_EUR]]/Clean_Data[[#This Row],[Market_Revenue_EUR]]</f>
        <v>9.8600507330776771E-2</v>
      </c>
      <c r="V1661" s="19">
        <f>Clean_Data[[#This Row],[Returns_Units]]/Clean_Data[[#This Row],[Units_Sold]]</f>
        <v>8.2508250825082501E-3</v>
      </c>
      <c r="W1661" s="21">
        <f>Clean_Data[[#This Row],[Revenue_EUR]]/Clean_Data[[#This Row],[Marketing_Spend_EUR]]</f>
        <v>31.315099672781447</v>
      </c>
    </row>
    <row r="1662" spans="1:23">
      <c r="A1662" s="17">
        <v>45505</v>
      </c>
      <c r="B1662">
        <v>2024</v>
      </c>
      <c r="C1662" s="16" t="s">
        <v>99</v>
      </c>
      <c r="D1662" s="16" t="s">
        <v>90</v>
      </c>
      <c r="E1662" s="16" t="s">
        <v>91</v>
      </c>
      <c r="F1662" s="16" t="s">
        <v>82</v>
      </c>
      <c r="G1662" s="16" t="s">
        <v>78</v>
      </c>
      <c r="H1662">
        <v>158685.39000000001</v>
      </c>
      <c r="I1662">
        <v>155600.93</v>
      </c>
      <c r="J1662">
        <v>2144</v>
      </c>
      <c r="K1662">
        <v>2115</v>
      </c>
      <c r="L1662">
        <v>83654.66</v>
      </c>
      <c r="M1662">
        <v>2829.55</v>
      </c>
      <c r="N1662">
        <v>1774277.78</v>
      </c>
      <c r="O1662">
        <v>25576</v>
      </c>
      <c r="P1662">
        <v>7</v>
      </c>
      <c r="Q1662">
        <v>35</v>
      </c>
      <c r="R1662" s="25">
        <f>Clean_Data[[#This Row],[Revenue_EUR]]/Clean_Data[[#This Row],[Units_Sold]]</f>
        <v>74.013708022388073</v>
      </c>
      <c r="S1662" s="19">
        <f>Clean_Data[[#This Row],[Gross_Profit_EUR]]/Clean_Data[[#This Row],[Revenue_EUR]]</f>
        <v>0.52717304346669847</v>
      </c>
      <c r="T1662" s="19">
        <f>Clean_Data[[#This Row],[Revenue_EUR]]/Clean_Data[[#This Row],[Revenue_Target_EUR]]</f>
        <v>1.0198228892333743</v>
      </c>
      <c r="U1662" s="19">
        <f>Clean_Data[[#This Row],[Revenue_EUR]]/Clean_Data[[#This Row],[Market_Revenue_EUR]]</f>
        <v>8.9436610089317595E-2</v>
      </c>
      <c r="V1662" s="19">
        <f>Clean_Data[[#This Row],[Returns_Units]]/Clean_Data[[#This Row],[Units_Sold]]</f>
        <v>1.632462686567164E-2</v>
      </c>
      <c r="W1662" s="21">
        <f>Clean_Data[[#This Row],[Revenue_EUR]]/Clean_Data[[#This Row],[Marketing_Spend_EUR]]</f>
        <v>56.081493523705184</v>
      </c>
    </row>
    <row r="1663" spans="1:23">
      <c r="A1663" s="17">
        <v>45505</v>
      </c>
      <c r="B1663">
        <v>2024</v>
      </c>
      <c r="C1663" s="16" t="s">
        <v>99</v>
      </c>
      <c r="D1663" s="16" t="s">
        <v>90</v>
      </c>
      <c r="E1663" s="16" t="s">
        <v>91</v>
      </c>
      <c r="F1663" s="16" t="s">
        <v>82</v>
      </c>
      <c r="G1663" s="16" t="s">
        <v>79</v>
      </c>
      <c r="H1663">
        <v>149994.57999999999</v>
      </c>
      <c r="I1663">
        <v>136834.32999999999</v>
      </c>
      <c r="J1663">
        <v>817</v>
      </c>
      <c r="K1663">
        <v>753</v>
      </c>
      <c r="L1663">
        <v>92004</v>
      </c>
      <c r="M1663">
        <v>3980.91</v>
      </c>
      <c r="N1663">
        <v>1484656.31</v>
      </c>
      <c r="O1663">
        <v>8464</v>
      </c>
      <c r="P1663">
        <v>8</v>
      </c>
      <c r="Q1663">
        <v>14</v>
      </c>
      <c r="R1663" s="25">
        <f>Clean_Data[[#This Row],[Revenue_EUR]]/Clean_Data[[#This Row],[Units_Sold]]</f>
        <v>183.5918971848225</v>
      </c>
      <c r="S1663" s="19">
        <f>Clean_Data[[#This Row],[Gross_Profit_EUR]]/Clean_Data[[#This Row],[Revenue_EUR]]</f>
        <v>0.61338216354217601</v>
      </c>
      <c r="T1663" s="19">
        <f>Clean_Data[[#This Row],[Revenue_EUR]]/Clean_Data[[#This Row],[Revenue_Target_EUR]]</f>
        <v>1.0961765223683266</v>
      </c>
      <c r="U1663" s="19">
        <f>Clean_Data[[#This Row],[Revenue_EUR]]/Clean_Data[[#This Row],[Market_Revenue_EUR]]</f>
        <v>0.10102983363200065</v>
      </c>
      <c r="V1663" s="19">
        <f>Clean_Data[[#This Row],[Returns_Units]]/Clean_Data[[#This Row],[Units_Sold]]</f>
        <v>1.7135862913096694E-2</v>
      </c>
      <c r="W1663" s="21">
        <f>Clean_Data[[#This Row],[Revenue_EUR]]/Clean_Data[[#This Row],[Marketing_Spend_EUR]]</f>
        <v>37.678465476486529</v>
      </c>
    </row>
    <row r="1664" spans="1:23">
      <c r="A1664" s="17">
        <v>45505</v>
      </c>
      <c r="B1664">
        <v>2024</v>
      </c>
      <c r="C1664" s="16" t="s">
        <v>99</v>
      </c>
      <c r="D1664" s="16" t="s">
        <v>90</v>
      </c>
      <c r="E1664" s="16" t="s">
        <v>91</v>
      </c>
      <c r="F1664" s="16" t="s">
        <v>82</v>
      </c>
      <c r="G1664" s="16" t="s">
        <v>80</v>
      </c>
      <c r="H1664">
        <v>41544.99</v>
      </c>
      <c r="I1664">
        <v>38057.33</v>
      </c>
      <c r="J1664">
        <v>289</v>
      </c>
      <c r="K1664">
        <v>264</v>
      </c>
      <c r="L1664">
        <v>26805.42</v>
      </c>
      <c r="M1664">
        <v>2446.84</v>
      </c>
      <c r="N1664">
        <v>474861.61</v>
      </c>
      <c r="O1664">
        <v>3518</v>
      </c>
      <c r="P1664">
        <v>2</v>
      </c>
      <c r="Q1664">
        <v>5</v>
      </c>
      <c r="R1664" s="25">
        <f>Clean_Data[[#This Row],[Revenue_EUR]]/Clean_Data[[#This Row],[Units_Sold]]</f>
        <v>143.75429065743944</v>
      </c>
      <c r="S1664" s="19">
        <f>Clean_Data[[#This Row],[Gross_Profit_EUR]]/Clean_Data[[#This Row],[Revenue_EUR]]</f>
        <v>0.64521426049205932</v>
      </c>
      <c r="T1664" s="19">
        <f>Clean_Data[[#This Row],[Revenue_EUR]]/Clean_Data[[#This Row],[Revenue_Target_EUR]]</f>
        <v>1.0916422670744372</v>
      </c>
      <c r="U1664" s="19">
        <f>Clean_Data[[#This Row],[Revenue_EUR]]/Clean_Data[[#This Row],[Market_Revenue_EUR]]</f>
        <v>8.7488626423180421E-2</v>
      </c>
      <c r="V1664" s="19">
        <f>Clean_Data[[#This Row],[Returns_Units]]/Clean_Data[[#This Row],[Units_Sold]]</f>
        <v>1.7301038062283738E-2</v>
      </c>
      <c r="W1664" s="21">
        <f>Clean_Data[[#This Row],[Revenue_EUR]]/Clean_Data[[#This Row],[Marketing_Spend_EUR]]</f>
        <v>16.979038269768353</v>
      </c>
    </row>
    <row r="1665" spans="1:23">
      <c r="A1665" s="17">
        <v>45505</v>
      </c>
      <c r="B1665">
        <v>2024</v>
      </c>
      <c r="C1665" s="16" t="s">
        <v>99</v>
      </c>
      <c r="D1665" s="16" t="s">
        <v>90</v>
      </c>
      <c r="E1665" s="16" t="s">
        <v>91</v>
      </c>
      <c r="F1665" s="16" t="s">
        <v>82</v>
      </c>
      <c r="G1665" s="16" t="s">
        <v>81</v>
      </c>
      <c r="H1665">
        <v>61861.35</v>
      </c>
      <c r="I1665">
        <v>61160.36</v>
      </c>
      <c r="J1665">
        <v>523</v>
      </c>
      <c r="K1665">
        <v>526</v>
      </c>
      <c r="L1665">
        <v>35621.96</v>
      </c>
      <c r="M1665">
        <v>1880.09</v>
      </c>
      <c r="N1665">
        <v>668356.1</v>
      </c>
      <c r="O1665">
        <v>5894</v>
      </c>
      <c r="P1665">
        <v>3</v>
      </c>
      <c r="Q1665">
        <v>8</v>
      </c>
      <c r="R1665" s="25">
        <f>Clean_Data[[#This Row],[Revenue_EUR]]/Clean_Data[[#This Row],[Units_Sold]]</f>
        <v>118.28173996175907</v>
      </c>
      <c r="S1665" s="19">
        <f>Clean_Data[[#This Row],[Gross_Profit_EUR]]/Clean_Data[[#This Row],[Revenue_EUR]]</f>
        <v>0.57583547724063566</v>
      </c>
      <c r="T1665" s="19">
        <f>Clean_Data[[#This Row],[Revenue_EUR]]/Clean_Data[[#This Row],[Revenue_Target_EUR]]</f>
        <v>1.0114615087288563</v>
      </c>
      <c r="U1665" s="19">
        <f>Clean_Data[[#This Row],[Revenue_EUR]]/Clean_Data[[#This Row],[Market_Revenue_EUR]]</f>
        <v>9.2557470486167484E-2</v>
      </c>
      <c r="V1665" s="19">
        <f>Clean_Data[[#This Row],[Returns_Units]]/Clean_Data[[#This Row],[Units_Sold]]</f>
        <v>1.5296367112810707E-2</v>
      </c>
      <c r="W1665" s="21">
        <f>Clean_Data[[#This Row],[Revenue_EUR]]/Clean_Data[[#This Row],[Marketing_Spend_EUR]]</f>
        <v>32.903398241573541</v>
      </c>
    </row>
    <row r="1666" spans="1:23">
      <c r="A1666" s="17">
        <v>45505</v>
      </c>
      <c r="B1666">
        <v>2024</v>
      </c>
      <c r="C1666" s="16" t="s">
        <v>99</v>
      </c>
      <c r="D1666" s="16" t="s">
        <v>90</v>
      </c>
      <c r="E1666" s="16" t="s">
        <v>91</v>
      </c>
      <c r="F1666" s="16" t="s">
        <v>83</v>
      </c>
      <c r="G1666" s="16" t="s">
        <v>78</v>
      </c>
      <c r="H1666">
        <v>15348.76</v>
      </c>
      <c r="I1666">
        <v>15588.83</v>
      </c>
      <c r="J1666">
        <v>207</v>
      </c>
      <c r="K1666">
        <v>209</v>
      </c>
      <c r="L1666">
        <v>7379.19</v>
      </c>
      <c r="M1666">
        <v>254.64</v>
      </c>
      <c r="N1666">
        <v>237858.51</v>
      </c>
      <c r="O1666">
        <v>3356</v>
      </c>
      <c r="P1666">
        <v>1</v>
      </c>
      <c r="Q1666">
        <v>6</v>
      </c>
      <c r="R1666" s="25">
        <f>Clean_Data[[#This Row],[Revenue_EUR]]/Clean_Data[[#This Row],[Units_Sold]]</f>
        <v>74.148599033816424</v>
      </c>
      <c r="S1666" s="19">
        <f>Clean_Data[[#This Row],[Gross_Profit_EUR]]/Clean_Data[[#This Row],[Revenue_EUR]]</f>
        <v>0.48076782749876862</v>
      </c>
      <c r="T1666" s="19">
        <f>Clean_Data[[#This Row],[Revenue_EUR]]/Clean_Data[[#This Row],[Revenue_Target_EUR]]</f>
        <v>0.98459987054833498</v>
      </c>
      <c r="U1666" s="19">
        <f>Clean_Data[[#This Row],[Revenue_EUR]]/Clean_Data[[#This Row],[Market_Revenue_EUR]]</f>
        <v>6.4528950425191856E-2</v>
      </c>
      <c r="V1666" s="19">
        <f>Clean_Data[[#This Row],[Returns_Units]]/Clean_Data[[#This Row],[Units_Sold]]</f>
        <v>2.8985507246376812E-2</v>
      </c>
      <c r="W1666" s="21">
        <f>Clean_Data[[#This Row],[Revenue_EUR]]/Clean_Data[[#This Row],[Marketing_Spend_EUR]]</f>
        <v>60.276311655670753</v>
      </c>
    </row>
    <row r="1667" spans="1:23">
      <c r="A1667" s="17">
        <v>45505</v>
      </c>
      <c r="B1667">
        <v>2024</v>
      </c>
      <c r="C1667" s="16" t="s">
        <v>99</v>
      </c>
      <c r="D1667" s="16" t="s">
        <v>90</v>
      </c>
      <c r="E1667" s="16" t="s">
        <v>91</v>
      </c>
      <c r="F1667" s="16" t="s">
        <v>83</v>
      </c>
      <c r="G1667" s="16" t="s">
        <v>79</v>
      </c>
      <c r="H1667">
        <v>13834.45</v>
      </c>
      <c r="I1667">
        <v>13050.1</v>
      </c>
      <c r="J1667">
        <v>75</v>
      </c>
      <c r="K1667">
        <v>70</v>
      </c>
      <c r="L1667">
        <v>7775.81</v>
      </c>
      <c r="M1667">
        <v>315.06</v>
      </c>
      <c r="N1667">
        <v>186943.75</v>
      </c>
      <c r="O1667">
        <v>1079</v>
      </c>
      <c r="P1667">
        <v>1</v>
      </c>
      <c r="Q1667">
        <v>1</v>
      </c>
      <c r="R1667" s="25">
        <f>Clean_Data[[#This Row],[Revenue_EUR]]/Clean_Data[[#This Row],[Units_Sold]]</f>
        <v>184.45933333333335</v>
      </c>
      <c r="S1667" s="19">
        <f>Clean_Data[[#This Row],[Gross_Profit_EUR]]/Clean_Data[[#This Row],[Revenue_EUR]]</f>
        <v>0.56206137576846205</v>
      </c>
      <c r="T1667" s="19">
        <f>Clean_Data[[#This Row],[Revenue_EUR]]/Clean_Data[[#This Row],[Revenue_Target_EUR]]</f>
        <v>1.0601029877165693</v>
      </c>
      <c r="U1667" s="19">
        <f>Clean_Data[[#This Row],[Revenue_EUR]]/Clean_Data[[#This Row],[Market_Revenue_EUR]]</f>
        <v>7.4003276386613623E-2</v>
      </c>
      <c r="V1667" s="19">
        <f>Clean_Data[[#This Row],[Returns_Units]]/Clean_Data[[#This Row],[Units_Sold]]</f>
        <v>1.3333333333333334E-2</v>
      </c>
      <c r="W1667" s="21">
        <f>Clean_Data[[#This Row],[Revenue_EUR]]/Clean_Data[[#This Row],[Marketing_Spend_EUR]]</f>
        <v>43.910524979369008</v>
      </c>
    </row>
    <row r="1668" spans="1:23">
      <c r="A1668" s="17">
        <v>45505</v>
      </c>
      <c r="B1668">
        <v>2024</v>
      </c>
      <c r="C1668" s="16" t="s">
        <v>99</v>
      </c>
      <c r="D1668" s="16" t="s">
        <v>90</v>
      </c>
      <c r="E1668" s="16" t="s">
        <v>91</v>
      </c>
      <c r="F1668" s="16" t="s">
        <v>83</v>
      </c>
      <c r="G1668" s="16" t="s">
        <v>80</v>
      </c>
      <c r="H1668">
        <v>3716.67</v>
      </c>
      <c r="I1668">
        <v>3341.85</v>
      </c>
      <c r="J1668">
        <v>26</v>
      </c>
      <c r="K1668">
        <v>24</v>
      </c>
      <c r="L1668">
        <v>2184</v>
      </c>
      <c r="M1668">
        <v>210.22</v>
      </c>
      <c r="N1668">
        <v>60848.77</v>
      </c>
      <c r="O1668">
        <v>468</v>
      </c>
      <c r="P1668">
        <v>0</v>
      </c>
      <c r="Q1668">
        <v>1</v>
      </c>
      <c r="R1668" s="25">
        <f>Clean_Data[[#This Row],[Revenue_EUR]]/Clean_Data[[#This Row],[Units_Sold]]</f>
        <v>142.94884615384615</v>
      </c>
      <c r="S1668" s="19">
        <f>Clean_Data[[#This Row],[Gross_Profit_EUR]]/Clean_Data[[#This Row],[Revenue_EUR]]</f>
        <v>0.58762279136969386</v>
      </c>
      <c r="T1668" s="19">
        <f>Clean_Data[[#This Row],[Revenue_EUR]]/Clean_Data[[#This Row],[Revenue_Target_EUR]]</f>
        <v>1.1121594326495803</v>
      </c>
      <c r="U1668" s="19">
        <f>Clean_Data[[#This Row],[Revenue_EUR]]/Clean_Data[[#This Row],[Market_Revenue_EUR]]</f>
        <v>6.1080445833169683E-2</v>
      </c>
      <c r="V1668" s="19">
        <f>Clean_Data[[#This Row],[Returns_Units]]/Clean_Data[[#This Row],[Units_Sold]]</f>
        <v>3.8461538461538464E-2</v>
      </c>
      <c r="W1668" s="21">
        <f>Clean_Data[[#This Row],[Revenue_EUR]]/Clean_Data[[#This Row],[Marketing_Spend_EUR]]</f>
        <v>17.679906764342117</v>
      </c>
    </row>
    <row r="1669" spans="1:23">
      <c r="A1669" s="17">
        <v>45505</v>
      </c>
      <c r="B1669">
        <v>2024</v>
      </c>
      <c r="C1669" s="16" t="s">
        <v>99</v>
      </c>
      <c r="D1669" s="16" t="s">
        <v>90</v>
      </c>
      <c r="E1669" s="16" t="s">
        <v>91</v>
      </c>
      <c r="F1669" s="16" t="s">
        <v>83</v>
      </c>
      <c r="G1669" s="16" t="s">
        <v>81</v>
      </c>
      <c r="H1669">
        <v>5657.35</v>
      </c>
      <c r="I1669">
        <v>5211.6099999999997</v>
      </c>
      <c r="J1669">
        <v>48</v>
      </c>
      <c r="K1669">
        <v>44</v>
      </c>
      <c r="L1669">
        <v>3001.65</v>
      </c>
      <c r="M1669">
        <v>183.56</v>
      </c>
      <c r="N1669">
        <v>87420.56</v>
      </c>
      <c r="O1669">
        <v>790</v>
      </c>
      <c r="P1669">
        <v>0</v>
      </c>
      <c r="Q1669">
        <v>1</v>
      </c>
      <c r="R1669" s="25">
        <f>Clean_Data[[#This Row],[Revenue_EUR]]/Clean_Data[[#This Row],[Units_Sold]]</f>
        <v>117.86145833333335</v>
      </c>
      <c r="S1669" s="19">
        <f>Clean_Data[[#This Row],[Gross_Profit_EUR]]/Clean_Data[[#This Row],[Revenue_EUR]]</f>
        <v>0.5305752693398853</v>
      </c>
      <c r="T1669" s="19">
        <f>Clean_Data[[#This Row],[Revenue_EUR]]/Clean_Data[[#This Row],[Revenue_Target_EUR]]</f>
        <v>1.0855282724532345</v>
      </c>
      <c r="U1669" s="19">
        <f>Clean_Data[[#This Row],[Revenue_EUR]]/Clean_Data[[#This Row],[Market_Revenue_EUR]]</f>
        <v>6.4714181652462538E-2</v>
      </c>
      <c r="V1669" s="19">
        <f>Clean_Data[[#This Row],[Returns_Units]]/Clean_Data[[#This Row],[Units_Sold]]</f>
        <v>2.0833333333333332E-2</v>
      </c>
      <c r="W1669" s="21">
        <f>Clean_Data[[#This Row],[Revenue_EUR]]/Clean_Data[[#This Row],[Marketing_Spend_EUR]]</f>
        <v>30.820167792547398</v>
      </c>
    </row>
    <row r="1670" spans="1:23">
      <c r="A1670" s="17">
        <v>45505</v>
      </c>
      <c r="B1670">
        <v>2024</v>
      </c>
      <c r="C1670" s="16" t="s">
        <v>99</v>
      </c>
      <c r="D1670" s="16" t="s">
        <v>92</v>
      </c>
      <c r="E1670" s="16" t="s">
        <v>76</v>
      </c>
      <c r="F1670" s="16" t="s">
        <v>77</v>
      </c>
      <c r="G1670" s="16" t="s">
        <v>78</v>
      </c>
      <c r="H1670">
        <v>184372.37</v>
      </c>
      <c r="I1670">
        <v>195053.51</v>
      </c>
      <c r="J1670">
        <v>2491</v>
      </c>
      <c r="K1670">
        <v>2658</v>
      </c>
      <c r="L1670">
        <v>102874.74</v>
      </c>
      <c r="M1670">
        <v>2988.87</v>
      </c>
      <c r="N1670">
        <v>1166367.5900000001</v>
      </c>
      <c r="O1670">
        <v>16242</v>
      </c>
      <c r="P1670">
        <v>9</v>
      </c>
      <c r="Q1670">
        <v>54</v>
      </c>
      <c r="R1670" s="25">
        <f>Clean_Data[[#This Row],[Revenue_EUR]]/Clean_Data[[#This Row],[Units_Sold]]</f>
        <v>74.015403452428743</v>
      </c>
      <c r="S1670" s="19">
        <f>Clean_Data[[#This Row],[Gross_Profit_EUR]]/Clean_Data[[#This Row],[Revenue_EUR]]</f>
        <v>0.55797265067428492</v>
      </c>
      <c r="T1670" s="19">
        <f>Clean_Data[[#This Row],[Revenue_EUR]]/Clean_Data[[#This Row],[Revenue_Target_EUR]]</f>
        <v>0.94523994979634041</v>
      </c>
      <c r="U1670" s="19">
        <f>Clean_Data[[#This Row],[Revenue_EUR]]/Clean_Data[[#This Row],[Market_Revenue_EUR]]</f>
        <v>0.15807398249123158</v>
      </c>
      <c r="V1670" s="19">
        <f>Clean_Data[[#This Row],[Returns_Units]]/Clean_Data[[#This Row],[Units_Sold]]</f>
        <v>2.1678040947410677E-2</v>
      </c>
      <c r="W1670" s="21">
        <f>Clean_Data[[#This Row],[Revenue_EUR]]/Clean_Data[[#This Row],[Marketing_Spend_EUR]]</f>
        <v>61.686312887479218</v>
      </c>
    </row>
    <row r="1671" spans="1:23">
      <c r="A1671" s="17">
        <v>45505</v>
      </c>
      <c r="B1671">
        <v>2024</v>
      </c>
      <c r="C1671" s="16" t="s">
        <v>99</v>
      </c>
      <c r="D1671" s="16" t="s">
        <v>92</v>
      </c>
      <c r="E1671" s="16" t="s">
        <v>76</v>
      </c>
      <c r="F1671" s="16" t="s">
        <v>77</v>
      </c>
      <c r="G1671" s="16" t="s">
        <v>79</v>
      </c>
      <c r="H1671">
        <v>179713.31</v>
      </c>
      <c r="I1671">
        <v>171667.97</v>
      </c>
      <c r="J1671">
        <v>979</v>
      </c>
      <c r="K1671">
        <v>952</v>
      </c>
      <c r="L1671">
        <v>116087.7</v>
      </c>
      <c r="M1671">
        <v>4766.5200000000004</v>
      </c>
      <c r="N1671">
        <v>991487.44</v>
      </c>
      <c r="O1671">
        <v>6039</v>
      </c>
      <c r="P1671">
        <v>9</v>
      </c>
      <c r="Q1671">
        <v>15</v>
      </c>
      <c r="R1671" s="25">
        <f>Clean_Data[[#This Row],[Revenue_EUR]]/Clean_Data[[#This Row],[Units_Sold]]</f>
        <v>183.5682431052094</v>
      </c>
      <c r="S1671" s="19">
        <f>Clean_Data[[#This Row],[Gross_Profit_EUR]]/Clean_Data[[#This Row],[Revenue_EUR]]</f>
        <v>0.64596050231337898</v>
      </c>
      <c r="T1671" s="19">
        <f>Clean_Data[[#This Row],[Revenue_EUR]]/Clean_Data[[#This Row],[Revenue_Target_EUR]]</f>
        <v>1.0468657024370942</v>
      </c>
      <c r="U1671" s="19">
        <f>Clean_Data[[#This Row],[Revenue_EUR]]/Clean_Data[[#This Row],[Market_Revenue_EUR]]</f>
        <v>0.18125626482973906</v>
      </c>
      <c r="V1671" s="19">
        <f>Clean_Data[[#This Row],[Returns_Units]]/Clean_Data[[#This Row],[Units_Sold]]</f>
        <v>1.5321756894790603E-2</v>
      </c>
      <c r="W1671" s="21">
        <f>Clean_Data[[#This Row],[Revenue_EUR]]/Clean_Data[[#This Row],[Marketing_Spend_EUR]]</f>
        <v>37.703253107088607</v>
      </c>
    </row>
    <row r="1672" spans="1:23">
      <c r="A1672" s="17">
        <v>45505</v>
      </c>
      <c r="B1672">
        <v>2024</v>
      </c>
      <c r="C1672" s="16" t="s">
        <v>99</v>
      </c>
      <c r="D1672" s="16" t="s">
        <v>92</v>
      </c>
      <c r="E1672" s="16" t="s">
        <v>76</v>
      </c>
      <c r="F1672" s="16" t="s">
        <v>77</v>
      </c>
      <c r="G1672" s="16" t="s">
        <v>80</v>
      </c>
      <c r="H1672">
        <v>42287.75</v>
      </c>
      <c r="I1672">
        <v>40369.82</v>
      </c>
      <c r="J1672">
        <v>294</v>
      </c>
      <c r="K1672">
        <v>283</v>
      </c>
      <c r="L1672">
        <v>29070.38</v>
      </c>
      <c r="M1672">
        <v>2359.7399999999998</v>
      </c>
      <c r="N1672">
        <v>324439.64</v>
      </c>
      <c r="O1672">
        <v>2408</v>
      </c>
      <c r="P1672">
        <v>2</v>
      </c>
      <c r="Q1672">
        <v>3</v>
      </c>
      <c r="R1672" s="25">
        <f>Clean_Data[[#This Row],[Revenue_EUR]]/Clean_Data[[#This Row],[Units_Sold]]</f>
        <v>143.83588435374151</v>
      </c>
      <c r="S1672" s="19">
        <f>Clean_Data[[#This Row],[Gross_Profit_EUR]]/Clean_Data[[#This Row],[Revenue_EUR]]</f>
        <v>0.68744210793906035</v>
      </c>
      <c r="T1672" s="19">
        <f>Clean_Data[[#This Row],[Revenue_EUR]]/Clean_Data[[#This Row],[Revenue_Target_EUR]]</f>
        <v>1.0475090054897447</v>
      </c>
      <c r="U1672" s="19">
        <f>Clean_Data[[#This Row],[Revenue_EUR]]/Clean_Data[[#This Row],[Market_Revenue_EUR]]</f>
        <v>0.13034088559585383</v>
      </c>
      <c r="V1672" s="19">
        <f>Clean_Data[[#This Row],[Returns_Units]]/Clean_Data[[#This Row],[Units_Sold]]</f>
        <v>1.020408163265306E-2</v>
      </c>
      <c r="W1672" s="21">
        <f>Clean_Data[[#This Row],[Revenue_EUR]]/Clean_Data[[#This Row],[Marketing_Spend_EUR]]</f>
        <v>17.920512429335435</v>
      </c>
    </row>
    <row r="1673" spans="1:23">
      <c r="A1673" s="17">
        <v>45505</v>
      </c>
      <c r="B1673">
        <v>2024</v>
      </c>
      <c r="C1673" s="16" t="s">
        <v>99</v>
      </c>
      <c r="D1673" s="16" t="s">
        <v>92</v>
      </c>
      <c r="E1673" s="16" t="s">
        <v>76</v>
      </c>
      <c r="F1673" s="16" t="s">
        <v>77</v>
      </c>
      <c r="G1673" s="16" t="s">
        <v>81</v>
      </c>
      <c r="H1673">
        <v>72925.03</v>
      </c>
      <c r="I1673">
        <v>74048.56</v>
      </c>
      <c r="J1673">
        <v>617</v>
      </c>
      <c r="K1673">
        <v>639</v>
      </c>
      <c r="L1673">
        <v>45956.56</v>
      </c>
      <c r="M1673">
        <v>2355.02</v>
      </c>
      <c r="N1673">
        <v>465966.06</v>
      </c>
      <c r="O1673">
        <v>4053</v>
      </c>
      <c r="P1673">
        <v>3</v>
      </c>
      <c r="Q1673">
        <v>8</v>
      </c>
      <c r="R1673" s="25">
        <f>Clean_Data[[#This Row],[Revenue_EUR]]/Clean_Data[[#This Row],[Units_Sold]]</f>
        <v>118.19291734197731</v>
      </c>
      <c r="S1673" s="19">
        <f>Clean_Data[[#This Row],[Gross_Profit_EUR]]/Clean_Data[[#This Row],[Revenue_EUR]]</f>
        <v>0.63018911339494821</v>
      </c>
      <c r="T1673" s="19">
        <f>Clean_Data[[#This Row],[Revenue_EUR]]/Clean_Data[[#This Row],[Revenue_Target_EUR]]</f>
        <v>0.98482711885281771</v>
      </c>
      <c r="U1673" s="19">
        <f>Clean_Data[[#This Row],[Revenue_EUR]]/Clean_Data[[#This Row],[Market_Revenue_EUR]]</f>
        <v>0.15650287920111605</v>
      </c>
      <c r="V1673" s="19">
        <f>Clean_Data[[#This Row],[Returns_Units]]/Clean_Data[[#This Row],[Units_Sold]]</f>
        <v>1.2965964343598054E-2</v>
      </c>
      <c r="W1673" s="21">
        <f>Clean_Data[[#This Row],[Revenue_EUR]]/Clean_Data[[#This Row],[Marketing_Spend_EUR]]</f>
        <v>30.96577948382604</v>
      </c>
    </row>
    <row r="1674" spans="1:23">
      <c r="A1674" s="17">
        <v>45505</v>
      </c>
      <c r="B1674">
        <v>2024</v>
      </c>
      <c r="C1674" s="16" t="s">
        <v>99</v>
      </c>
      <c r="D1674" s="16" t="s">
        <v>92</v>
      </c>
      <c r="E1674" s="16" t="s">
        <v>76</v>
      </c>
      <c r="F1674" s="16" t="s">
        <v>82</v>
      </c>
      <c r="G1674" s="16" t="s">
        <v>78</v>
      </c>
      <c r="H1674">
        <v>150788.48000000001</v>
      </c>
      <c r="I1674">
        <v>159611.16</v>
      </c>
      <c r="J1674">
        <v>2037</v>
      </c>
      <c r="K1674">
        <v>2140</v>
      </c>
      <c r="L1674">
        <v>79639.87</v>
      </c>
      <c r="M1674">
        <v>2659.19</v>
      </c>
      <c r="N1674">
        <v>998774.09</v>
      </c>
      <c r="O1674">
        <v>14875</v>
      </c>
      <c r="P1674">
        <v>8</v>
      </c>
      <c r="Q1674">
        <v>41</v>
      </c>
      <c r="R1674" s="25">
        <f>Clean_Data[[#This Row],[Revenue_EUR]]/Clean_Data[[#This Row],[Units_Sold]]</f>
        <v>74.024781541482582</v>
      </c>
      <c r="S1674" s="19">
        <f>Clean_Data[[#This Row],[Gross_Profit_EUR]]/Clean_Data[[#This Row],[Revenue_EUR]]</f>
        <v>0.52815619601709618</v>
      </c>
      <c r="T1674" s="19">
        <f>Clean_Data[[#This Row],[Revenue_EUR]]/Clean_Data[[#This Row],[Revenue_Target_EUR]]</f>
        <v>0.9447239152951461</v>
      </c>
      <c r="U1674" s="19">
        <f>Clean_Data[[#This Row],[Revenue_EUR]]/Clean_Data[[#This Row],[Market_Revenue_EUR]]</f>
        <v>0.15097355999693585</v>
      </c>
      <c r="V1674" s="19">
        <f>Clean_Data[[#This Row],[Returns_Units]]/Clean_Data[[#This Row],[Units_Sold]]</f>
        <v>2.0127638684339717E-2</v>
      </c>
      <c r="W1674" s="21">
        <f>Clean_Data[[#This Row],[Revenue_EUR]]/Clean_Data[[#This Row],[Marketing_Spend_EUR]]</f>
        <v>56.704665706474529</v>
      </c>
    </row>
    <row r="1675" spans="1:23">
      <c r="A1675" s="17">
        <v>45505</v>
      </c>
      <c r="B1675">
        <v>2024</v>
      </c>
      <c r="C1675" s="16" t="s">
        <v>99</v>
      </c>
      <c r="D1675" s="16" t="s">
        <v>92</v>
      </c>
      <c r="E1675" s="16" t="s">
        <v>76</v>
      </c>
      <c r="F1675" s="16" t="s">
        <v>82</v>
      </c>
      <c r="G1675" s="16" t="s">
        <v>79</v>
      </c>
      <c r="H1675">
        <v>156755.29</v>
      </c>
      <c r="I1675">
        <v>150375.73000000001</v>
      </c>
      <c r="J1675">
        <v>854</v>
      </c>
      <c r="K1675">
        <v>835</v>
      </c>
      <c r="L1675">
        <v>96748.78</v>
      </c>
      <c r="M1675">
        <v>3655.73</v>
      </c>
      <c r="N1675">
        <v>864118.67</v>
      </c>
      <c r="O1675">
        <v>5010</v>
      </c>
      <c r="P1675">
        <v>8</v>
      </c>
      <c r="Q1675">
        <v>13</v>
      </c>
      <c r="R1675" s="25">
        <f>Clean_Data[[#This Row],[Revenue_EUR]]/Clean_Data[[#This Row],[Units_Sold]]</f>
        <v>183.55420374707262</v>
      </c>
      <c r="S1675" s="19">
        <f>Clean_Data[[#This Row],[Gross_Profit_EUR]]/Clean_Data[[#This Row],[Revenue_EUR]]</f>
        <v>0.61719626814508133</v>
      </c>
      <c r="T1675" s="19">
        <f>Clean_Data[[#This Row],[Revenue_EUR]]/Clean_Data[[#This Row],[Revenue_Target_EUR]]</f>
        <v>1.0424241332028779</v>
      </c>
      <c r="U1675" s="19">
        <f>Clean_Data[[#This Row],[Revenue_EUR]]/Clean_Data[[#This Row],[Market_Revenue_EUR]]</f>
        <v>0.18140481792853752</v>
      </c>
      <c r="V1675" s="19">
        <f>Clean_Data[[#This Row],[Returns_Units]]/Clean_Data[[#This Row],[Units_Sold]]</f>
        <v>1.5222482435597189E-2</v>
      </c>
      <c r="W1675" s="21">
        <f>Clean_Data[[#This Row],[Revenue_EUR]]/Clean_Data[[#This Row],[Marketing_Spend_EUR]]</f>
        <v>42.879340104438789</v>
      </c>
    </row>
    <row r="1676" spans="1:23">
      <c r="A1676" s="17">
        <v>45505</v>
      </c>
      <c r="B1676">
        <v>2024</v>
      </c>
      <c r="C1676" s="16" t="s">
        <v>99</v>
      </c>
      <c r="D1676" s="16" t="s">
        <v>92</v>
      </c>
      <c r="E1676" s="16" t="s">
        <v>76</v>
      </c>
      <c r="F1676" s="16" t="s">
        <v>82</v>
      </c>
      <c r="G1676" s="16" t="s">
        <v>80</v>
      </c>
      <c r="H1676">
        <v>36161.300000000003</v>
      </c>
      <c r="I1676">
        <v>35657.68</v>
      </c>
      <c r="J1676">
        <v>251</v>
      </c>
      <c r="K1676">
        <v>246</v>
      </c>
      <c r="L1676">
        <v>23496.639999999999</v>
      </c>
      <c r="M1676">
        <v>1836.44</v>
      </c>
      <c r="N1676">
        <v>280829.07</v>
      </c>
      <c r="O1676">
        <v>2170</v>
      </c>
      <c r="P1676">
        <v>1</v>
      </c>
      <c r="Q1676">
        <v>2</v>
      </c>
      <c r="R1676" s="25">
        <f>Clean_Data[[#This Row],[Revenue_EUR]]/Clean_Data[[#This Row],[Units_Sold]]</f>
        <v>144.06892430278884</v>
      </c>
      <c r="S1676" s="19">
        <f>Clean_Data[[#This Row],[Gross_Profit_EUR]]/Clean_Data[[#This Row],[Revenue_EUR]]</f>
        <v>0.64977309997151644</v>
      </c>
      <c r="T1676" s="19">
        <f>Clean_Data[[#This Row],[Revenue_EUR]]/Clean_Data[[#This Row],[Revenue_Target_EUR]]</f>
        <v>1.0141237455717815</v>
      </c>
      <c r="U1676" s="19">
        <f>Clean_Data[[#This Row],[Revenue_EUR]]/Clean_Data[[#This Row],[Market_Revenue_EUR]]</f>
        <v>0.12876622779828314</v>
      </c>
      <c r="V1676" s="19">
        <f>Clean_Data[[#This Row],[Returns_Units]]/Clean_Data[[#This Row],[Units_Sold]]</f>
        <v>7.9681274900398405E-3</v>
      </c>
      <c r="W1676" s="21">
        <f>Clean_Data[[#This Row],[Revenue_EUR]]/Clean_Data[[#This Row],[Marketing_Spend_EUR]]</f>
        <v>19.690978196946265</v>
      </c>
    </row>
    <row r="1677" spans="1:23">
      <c r="A1677" s="17">
        <v>45505</v>
      </c>
      <c r="B1677">
        <v>2024</v>
      </c>
      <c r="C1677" s="16" t="s">
        <v>99</v>
      </c>
      <c r="D1677" s="16" t="s">
        <v>92</v>
      </c>
      <c r="E1677" s="16" t="s">
        <v>76</v>
      </c>
      <c r="F1677" s="16" t="s">
        <v>82</v>
      </c>
      <c r="G1677" s="16" t="s">
        <v>81</v>
      </c>
      <c r="H1677">
        <v>63372.34</v>
      </c>
      <c r="I1677">
        <v>64741.120000000003</v>
      </c>
      <c r="J1677">
        <v>536</v>
      </c>
      <c r="K1677">
        <v>557</v>
      </c>
      <c r="L1677">
        <v>37240.449999999997</v>
      </c>
      <c r="M1677">
        <v>1720.74</v>
      </c>
      <c r="N1677">
        <v>389551.26</v>
      </c>
      <c r="O1677">
        <v>3711</v>
      </c>
      <c r="P1677">
        <v>2</v>
      </c>
      <c r="Q1677">
        <v>9</v>
      </c>
      <c r="R1677" s="25">
        <f>Clean_Data[[#This Row],[Revenue_EUR]]/Clean_Data[[#This Row],[Units_Sold]]</f>
        <v>118.23197761194029</v>
      </c>
      <c r="S1677" s="19">
        <f>Clean_Data[[#This Row],[Gross_Profit_EUR]]/Clean_Data[[#This Row],[Revenue_EUR]]</f>
        <v>0.58764517769108726</v>
      </c>
      <c r="T1677" s="19">
        <f>Clean_Data[[#This Row],[Revenue_EUR]]/Clean_Data[[#This Row],[Revenue_Target_EUR]]</f>
        <v>0.97885764101702277</v>
      </c>
      <c r="U1677" s="19">
        <f>Clean_Data[[#This Row],[Revenue_EUR]]/Clean_Data[[#This Row],[Market_Revenue_EUR]]</f>
        <v>0.16268036201448816</v>
      </c>
      <c r="V1677" s="19">
        <f>Clean_Data[[#This Row],[Returns_Units]]/Clean_Data[[#This Row],[Units_Sold]]</f>
        <v>1.6791044776119403E-2</v>
      </c>
      <c r="W1677" s="21">
        <f>Clean_Data[[#This Row],[Revenue_EUR]]/Clean_Data[[#This Row],[Marketing_Spend_EUR]]</f>
        <v>36.828538884433442</v>
      </c>
    </row>
    <row r="1678" spans="1:23">
      <c r="A1678" s="17">
        <v>45505</v>
      </c>
      <c r="B1678">
        <v>2024</v>
      </c>
      <c r="C1678" s="16" t="s">
        <v>99</v>
      </c>
      <c r="D1678" s="16" t="s">
        <v>92</v>
      </c>
      <c r="E1678" s="16" t="s">
        <v>76</v>
      </c>
      <c r="F1678" s="16" t="s">
        <v>83</v>
      </c>
      <c r="G1678" s="16" t="s">
        <v>78</v>
      </c>
      <c r="H1678">
        <v>13516.43</v>
      </c>
      <c r="I1678">
        <v>13749.01</v>
      </c>
      <c r="J1678">
        <v>183</v>
      </c>
      <c r="K1678">
        <v>187</v>
      </c>
      <c r="L1678">
        <v>6468.81</v>
      </c>
      <c r="M1678">
        <v>221.61</v>
      </c>
      <c r="N1678">
        <v>136457.07999999999</v>
      </c>
      <c r="O1678">
        <v>1965</v>
      </c>
      <c r="P1678">
        <v>1</v>
      </c>
      <c r="Q1678">
        <v>3</v>
      </c>
      <c r="R1678" s="25">
        <f>Clean_Data[[#This Row],[Revenue_EUR]]/Clean_Data[[#This Row],[Units_Sold]]</f>
        <v>73.860273224043723</v>
      </c>
      <c r="S1678" s="19">
        <f>Clean_Data[[#This Row],[Gross_Profit_EUR]]/Clean_Data[[#This Row],[Revenue_EUR]]</f>
        <v>0.47858865099734177</v>
      </c>
      <c r="T1678" s="19">
        <f>Clean_Data[[#This Row],[Revenue_EUR]]/Clean_Data[[#This Row],[Revenue_Target_EUR]]</f>
        <v>0.98308387294794319</v>
      </c>
      <c r="U1678" s="19">
        <f>Clean_Data[[#This Row],[Revenue_EUR]]/Clean_Data[[#This Row],[Market_Revenue_EUR]]</f>
        <v>9.9052610535122113E-2</v>
      </c>
      <c r="V1678" s="19">
        <f>Clean_Data[[#This Row],[Returns_Units]]/Clean_Data[[#This Row],[Units_Sold]]</f>
        <v>1.6393442622950821E-2</v>
      </c>
      <c r="W1678" s="21">
        <f>Clean_Data[[#This Row],[Revenue_EUR]]/Clean_Data[[#This Row],[Marketing_Spend_EUR]]</f>
        <v>60.99196787148594</v>
      </c>
    </row>
    <row r="1679" spans="1:23">
      <c r="A1679" s="17">
        <v>45505</v>
      </c>
      <c r="B1679">
        <v>2024</v>
      </c>
      <c r="C1679" s="16" t="s">
        <v>99</v>
      </c>
      <c r="D1679" s="16" t="s">
        <v>92</v>
      </c>
      <c r="E1679" s="16" t="s">
        <v>76</v>
      </c>
      <c r="F1679" s="16" t="s">
        <v>83</v>
      </c>
      <c r="G1679" s="16" t="s">
        <v>79</v>
      </c>
      <c r="H1679">
        <v>13546.24</v>
      </c>
      <c r="I1679">
        <v>13331.72</v>
      </c>
      <c r="J1679">
        <v>74</v>
      </c>
      <c r="K1679">
        <v>74</v>
      </c>
      <c r="L1679">
        <v>7429.75</v>
      </c>
      <c r="M1679">
        <v>354.23</v>
      </c>
      <c r="N1679">
        <v>109293.19</v>
      </c>
      <c r="O1679">
        <v>644</v>
      </c>
      <c r="P1679">
        <v>0</v>
      </c>
      <c r="Q1679">
        <v>2</v>
      </c>
      <c r="R1679" s="25">
        <f>Clean_Data[[#This Row],[Revenue_EUR]]/Clean_Data[[#This Row],[Units_Sold]]</f>
        <v>183.05729729729728</v>
      </c>
      <c r="S1679" s="19">
        <f>Clean_Data[[#This Row],[Gross_Profit_EUR]]/Clean_Data[[#This Row],[Revenue_EUR]]</f>
        <v>0.54847322947179444</v>
      </c>
      <c r="T1679" s="19">
        <f>Clean_Data[[#This Row],[Revenue_EUR]]/Clean_Data[[#This Row],[Revenue_Target_EUR]]</f>
        <v>1.0160909470045876</v>
      </c>
      <c r="U1679" s="19">
        <f>Clean_Data[[#This Row],[Revenue_EUR]]/Clean_Data[[#This Row],[Market_Revenue_EUR]]</f>
        <v>0.12394404445510282</v>
      </c>
      <c r="V1679" s="19">
        <f>Clean_Data[[#This Row],[Returns_Units]]/Clean_Data[[#This Row],[Units_Sold]]</f>
        <v>2.7027027027027029E-2</v>
      </c>
      <c r="W1679" s="21">
        <f>Clean_Data[[#This Row],[Revenue_EUR]]/Clean_Data[[#This Row],[Marketing_Spend_EUR]]</f>
        <v>38.24136860232052</v>
      </c>
    </row>
    <row r="1680" spans="1:23">
      <c r="A1680" s="17">
        <v>45505</v>
      </c>
      <c r="B1680">
        <v>2024</v>
      </c>
      <c r="C1680" s="16" t="s">
        <v>99</v>
      </c>
      <c r="D1680" s="16" t="s">
        <v>92</v>
      </c>
      <c r="E1680" s="16" t="s">
        <v>76</v>
      </c>
      <c r="F1680" s="16" t="s">
        <v>83</v>
      </c>
      <c r="G1680" s="16" t="s">
        <v>80</v>
      </c>
      <c r="H1680">
        <v>3158.45</v>
      </c>
      <c r="I1680">
        <v>2911.03</v>
      </c>
      <c r="J1680">
        <v>22</v>
      </c>
      <c r="K1680">
        <v>20</v>
      </c>
      <c r="L1680">
        <v>1846.22</v>
      </c>
      <c r="M1680">
        <v>171.94</v>
      </c>
      <c r="N1680">
        <v>35034.53</v>
      </c>
      <c r="O1680">
        <v>259</v>
      </c>
      <c r="P1680">
        <v>0</v>
      </c>
      <c r="Q1680">
        <v>1</v>
      </c>
      <c r="R1680" s="25">
        <f>Clean_Data[[#This Row],[Revenue_EUR]]/Clean_Data[[#This Row],[Units_Sold]]</f>
        <v>143.56590909090909</v>
      </c>
      <c r="S1680" s="19">
        <f>Clean_Data[[#This Row],[Gross_Profit_EUR]]/Clean_Data[[#This Row],[Revenue_EUR]]</f>
        <v>0.58453355285029052</v>
      </c>
      <c r="T1680" s="19">
        <f>Clean_Data[[#This Row],[Revenue_EUR]]/Clean_Data[[#This Row],[Revenue_Target_EUR]]</f>
        <v>1.0849939712060679</v>
      </c>
      <c r="U1680" s="19">
        <f>Clean_Data[[#This Row],[Revenue_EUR]]/Clean_Data[[#This Row],[Market_Revenue_EUR]]</f>
        <v>9.0152486703831899E-2</v>
      </c>
      <c r="V1680" s="19">
        <f>Clean_Data[[#This Row],[Returns_Units]]/Clean_Data[[#This Row],[Units_Sold]]</f>
        <v>4.5454545454545456E-2</v>
      </c>
      <c r="W1680" s="21">
        <f>Clean_Data[[#This Row],[Revenue_EUR]]/Clean_Data[[#This Row],[Marketing_Spend_EUR]]</f>
        <v>18.369489356752354</v>
      </c>
    </row>
    <row r="1681" spans="1:23">
      <c r="A1681" s="17">
        <v>45505</v>
      </c>
      <c r="B1681">
        <v>2024</v>
      </c>
      <c r="C1681" s="16" t="s">
        <v>99</v>
      </c>
      <c r="D1681" s="16" t="s">
        <v>92</v>
      </c>
      <c r="E1681" s="16" t="s">
        <v>76</v>
      </c>
      <c r="F1681" s="16" t="s">
        <v>83</v>
      </c>
      <c r="G1681" s="16" t="s">
        <v>81</v>
      </c>
      <c r="H1681">
        <v>5674.2</v>
      </c>
      <c r="I1681">
        <v>5624.02</v>
      </c>
      <c r="J1681">
        <v>48</v>
      </c>
      <c r="K1681">
        <v>48</v>
      </c>
      <c r="L1681">
        <v>2959.31</v>
      </c>
      <c r="M1681">
        <v>182.91</v>
      </c>
      <c r="N1681">
        <v>49991.85</v>
      </c>
      <c r="O1681">
        <v>432</v>
      </c>
      <c r="P1681">
        <v>0</v>
      </c>
      <c r="Q1681">
        <v>2</v>
      </c>
      <c r="R1681" s="25">
        <f>Clean_Data[[#This Row],[Revenue_EUR]]/Clean_Data[[#This Row],[Units_Sold]]</f>
        <v>118.21249999999999</v>
      </c>
      <c r="S1681" s="19">
        <f>Clean_Data[[#This Row],[Gross_Profit_EUR]]/Clean_Data[[#This Row],[Revenue_EUR]]</f>
        <v>0.52153783793310071</v>
      </c>
      <c r="T1681" s="19">
        <f>Clean_Data[[#This Row],[Revenue_EUR]]/Clean_Data[[#This Row],[Revenue_Target_EUR]]</f>
        <v>1.0089224433768016</v>
      </c>
      <c r="U1681" s="19">
        <f>Clean_Data[[#This Row],[Revenue_EUR]]/Clean_Data[[#This Row],[Market_Revenue_EUR]]</f>
        <v>0.11350250090764795</v>
      </c>
      <c r="V1681" s="19">
        <f>Clean_Data[[#This Row],[Returns_Units]]/Clean_Data[[#This Row],[Units_Sold]]</f>
        <v>4.1666666666666664E-2</v>
      </c>
      <c r="W1681" s="21">
        <f>Clean_Data[[#This Row],[Revenue_EUR]]/Clean_Data[[#This Row],[Marketing_Spend_EUR]]</f>
        <v>31.021814006888633</v>
      </c>
    </row>
    <row r="1682" spans="1:23">
      <c r="A1682" s="17">
        <v>45536</v>
      </c>
      <c r="B1682">
        <v>2024</v>
      </c>
      <c r="C1682" s="16" t="s">
        <v>100</v>
      </c>
      <c r="D1682" s="16" t="s">
        <v>75</v>
      </c>
      <c r="E1682" s="16" t="s">
        <v>76</v>
      </c>
      <c r="F1682" s="16" t="s">
        <v>77</v>
      </c>
      <c r="G1682" s="16" t="s">
        <v>78</v>
      </c>
      <c r="H1682">
        <v>1218274.3400000001</v>
      </c>
      <c r="I1682">
        <v>1216818.06</v>
      </c>
      <c r="J1682">
        <v>16460</v>
      </c>
      <c r="K1682">
        <v>16399</v>
      </c>
      <c r="L1682">
        <v>675291.11</v>
      </c>
      <c r="M1682">
        <v>23147.05</v>
      </c>
      <c r="N1682">
        <v>6777368.1900000004</v>
      </c>
      <c r="O1682">
        <v>93719</v>
      </c>
      <c r="P1682">
        <v>61</v>
      </c>
      <c r="Q1682">
        <v>192</v>
      </c>
      <c r="R1682" s="25">
        <f>Clean_Data[[#This Row],[Revenue_EUR]]/Clean_Data[[#This Row],[Units_Sold]]</f>
        <v>74.014236938031601</v>
      </c>
      <c r="S1682" s="19">
        <f>Clean_Data[[#This Row],[Gross_Profit_EUR]]/Clean_Data[[#This Row],[Revenue_EUR]]</f>
        <v>0.55430134890635552</v>
      </c>
      <c r="T1682" s="19">
        <f>Clean_Data[[#This Row],[Revenue_EUR]]/Clean_Data[[#This Row],[Revenue_Target_EUR]]</f>
        <v>1.0011967935452897</v>
      </c>
      <c r="U1682" s="19">
        <f>Clean_Data[[#This Row],[Revenue_EUR]]/Clean_Data[[#This Row],[Market_Revenue_EUR]]</f>
        <v>0.17975625727366598</v>
      </c>
      <c r="V1682" s="19">
        <f>Clean_Data[[#This Row],[Returns_Units]]/Clean_Data[[#This Row],[Units_Sold]]</f>
        <v>1.1664641555285541E-2</v>
      </c>
      <c r="W1682" s="21">
        <f>Clean_Data[[#This Row],[Revenue_EUR]]/Clean_Data[[#This Row],[Marketing_Spend_EUR]]</f>
        <v>52.631948347629617</v>
      </c>
    </row>
    <row r="1683" spans="1:23">
      <c r="A1683" s="17">
        <v>45536</v>
      </c>
      <c r="B1683">
        <v>2024</v>
      </c>
      <c r="C1683" s="16" t="s">
        <v>100</v>
      </c>
      <c r="D1683" s="16" t="s">
        <v>75</v>
      </c>
      <c r="E1683" s="16" t="s">
        <v>76</v>
      </c>
      <c r="F1683" s="16" t="s">
        <v>77</v>
      </c>
      <c r="G1683" s="16" t="s">
        <v>79</v>
      </c>
      <c r="H1683">
        <v>1090758.1200000001</v>
      </c>
      <c r="I1683">
        <v>1058135.07</v>
      </c>
      <c r="J1683">
        <v>5944</v>
      </c>
      <c r="K1683">
        <v>5822</v>
      </c>
      <c r="L1683">
        <v>705856.91</v>
      </c>
      <c r="M1683">
        <v>25265.59</v>
      </c>
      <c r="N1683">
        <v>5348695.28</v>
      </c>
      <c r="O1683">
        <v>30001</v>
      </c>
      <c r="P1683">
        <v>60</v>
      </c>
      <c r="Q1683">
        <v>64</v>
      </c>
      <c r="R1683" s="25">
        <f>Clean_Data[[#This Row],[Revenue_EUR]]/Clean_Data[[#This Row],[Units_Sold]]</f>
        <v>183.50574024226111</v>
      </c>
      <c r="S1683" s="19">
        <f>Clean_Data[[#This Row],[Gross_Profit_EUR]]/Clean_Data[[#This Row],[Revenue_EUR]]</f>
        <v>0.64712505646989815</v>
      </c>
      <c r="T1683" s="19">
        <f>Clean_Data[[#This Row],[Revenue_EUR]]/Clean_Data[[#This Row],[Revenue_Target_EUR]]</f>
        <v>1.0308307048172971</v>
      </c>
      <c r="U1683" s="19">
        <f>Clean_Data[[#This Row],[Revenue_EUR]]/Clean_Data[[#This Row],[Market_Revenue_EUR]]</f>
        <v>0.20392975537017322</v>
      </c>
      <c r="V1683" s="19">
        <f>Clean_Data[[#This Row],[Returns_Units]]/Clean_Data[[#This Row],[Units_Sold]]</f>
        <v>1.0767160161507403E-2</v>
      </c>
      <c r="W1683" s="21">
        <f>Clean_Data[[#This Row],[Revenue_EUR]]/Clean_Data[[#This Row],[Marketing_Spend_EUR]]</f>
        <v>43.171686075805084</v>
      </c>
    </row>
    <row r="1684" spans="1:23">
      <c r="A1684" s="17">
        <v>45536</v>
      </c>
      <c r="B1684">
        <v>2024</v>
      </c>
      <c r="C1684" s="16" t="s">
        <v>100</v>
      </c>
      <c r="D1684" s="16" t="s">
        <v>75</v>
      </c>
      <c r="E1684" s="16" t="s">
        <v>76</v>
      </c>
      <c r="F1684" s="16" t="s">
        <v>77</v>
      </c>
      <c r="G1684" s="16" t="s">
        <v>80</v>
      </c>
      <c r="H1684">
        <v>270544.49</v>
      </c>
      <c r="I1684">
        <v>257294.27</v>
      </c>
      <c r="J1684">
        <v>1880</v>
      </c>
      <c r="K1684">
        <v>1760</v>
      </c>
      <c r="L1684">
        <v>188081.51</v>
      </c>
      <c r="M1684">
        <v>14773.57</v>
      </c>
      <c r="N1684">
        <v>1766033.86</v>
      </c>
      <c r="O1684">
        <v>13821</v>
      </c>
      <c r="P1684">
        <v>15</v>
      </c>
      <c r="Q1684">
        <v>33</v>
      </c>
      <c r="R1684" s="25">
        <f>Clean_Data[[#This Row],[Revenue_EUR]]/Clean_Data[[#This Row],[Units_Sold]]</f>
        <v>143.90664361702127</v>
      </c>
      <c r="S1684" s="19">
        <f>Clean_Data[[#This Row],[Gross_Profit_EUR]]/Clean_Data[[#This Row],[Revenue_EUR]]</f>
        <v>0.6951962318655982</v>
      </c>
      <c r="T1684" s="19">
        <f>Clean_Data[[#This Row],[Revenue_EUR]]/Clean_Data[[#This Row],[Revenue_Target_EUR]]</f>
        <v>1.0514983096980746</v>
      </c>
      <c r="U1684" s="19">
        <f>Clean_Data[[#This Row],[Revenue_EUR]]/Clean_Data[[#This Row],[Market_Revenue_EUR]]</f>
        <v>0.15319326323675356</v>
      </c>
      <c r="V1684" s="19">
        <f>Clean_Data[[#This Row],[Returns_Units]]/Clean_Data[[#This Row],[Units_Sold]]</f>
        <v>1.7553191489361703E-2</v>
      </c>
      <c r="W1684" s="21">
        <f>Clean_Data[[#This Row],[Revenue_EUR]]/Clean_Data[[#This Row],[Marketing_Spend_EUR]]</f>
        <v>18.312736190372402</v>
      </c>
    </row>
    <row r="1685" spans="1:23">
      <c r="A1685" s="17">
        <v>45536</v>
      </c>
      <c r="B1685">
        <v>2024</v>
      </c>
      <c r="C1685" s="16" t="s">
        <v>100</v>
      </c>
      <c r="D1685" s="16" t="s">
        <v>75</v>
      </c>
      <c r="E1685" s="16" t="s">
        <v>76</v>
      </c>
      <c r="F1685" s="16" t="s">
        <v>77</v>
      </c>
      <c r="G1685" s="16" t="s">
        <v>81</v>
      </c>
      <c r="H1685">
        <v>447291.45</v>
      </c>
      <c r="I1685">
        <v>436804</v>
      </c>
      <c r="J1685">
        <v>3784</v>
      </c>
      <c r="K1685">
        <v>3626</v>
      </c>
      <c r="L1685">
        <v>276755.89</v>
      </c>
      <c r="M1685">
        <v>13209.14</v>
      </c>
      <c r="N1685">
        <v>2459035.84</v>
      </c>
      <c r="O1685">
        <v>22256</v>
      </c>
      <c r="P1685">
        <v>19</v>
      </c>
      <c r="Q1685">
        <v>55</v>
      </c>
      <c r="R1685" s="25">
        <f>Clean_Data[[#This Row],[Revenue_EUR]]/Clean_Data[[#This Row],[Units_Sold]]</f>
        <v>118.2059857293869</v>
      </c>
      <c r="S1685" s="19">
        <f>Clean_Data[[#This Row],[Gross_Profit_EUR]]/Clean_Data[[#This Row],[Revenue_EUR]]</f>
        <v>0.61873726850803878</v>
      </c>
      <c r="T1685" s="19">
        <f>Clean_Data[[#This Row],[Revenue_EUR]]/Clean_Data[[#This Row],[Revenue_Target_EUR]]</f>
        <v>1.0240095099861724</v>
      </c>
      <c r="U1685" s="19">
        <f>Clean_Data[[#This Row],[Revenue_EUR]]/Clean_Data[[#This Row],[Market_Revenue_EUR]]</f>
        <v>0.18189708450934983</v>
      </c>
      <c r="V1685" s="19">
        <f>Clean_Data[[#This Row],[Returns_Units]]/Clean_Data[[#This Row],[Units_Sold]]</f>
        <v>1.4534883720930232E-2</v>
      </c>
      <c r="W1685" s="21">
        <f>Clean_Data[[#This Row],[Revenue_EUR]]/Clean_Data[[#This Row],[Marketing_Spend_EUR]]</f>
        <v>33.862268853233445</v>
      </c>
    </row>
    <row r="1686" spans="1:23">
      <c r="A1686" s="17">
        <v>45536</v>
      </c>
      <c r="B1686">
        <v>2024</v>
      </c>
      <c r="C1686" s="16" t="s">
        <v>100</v>
      </c>
      <c r="D1686" s="16" t="s">
        <v>75</v>
      </c>
      <c r="E1686" s="16" t="s">
        <v>76</v>
      </c>
      <c r="F1686" s="16" t="s">
        <v>82</v>
      </c>
      <c r="G1686" s="16" t="s">
        <v>78</v>
      </c>
      <c r="H1686">
        <v>952763.55</v>
      </c>
      <c r="I1686">
        <v>931642.53</v>
      </c>
      <c r="J1686">
        <v>12872</v>
      </c>
      <c r="K1686">
        <v>12602</v>
      </c>
      <c r="L1686">
        <v>494422.11</v>
      </c>
      <c r="M1686">
        <v>16969.64</v>
      </c>
      <c r="N1686">
        <v>5942593.1699999999</v>
      </c>
      <c r="O1686">
        <v>84283</v>
      </c>
      <c r="P1686">
        <v>41</v>
      </c>
      <c r="Q1686">
        <v>210</v>
      </c>
      <c r="R1686" s="25">
        <f>Clean_Data[[#This Row],[Revenue_EUR]]/Clean_Data[[#This Row],[Units_Sold]]</f>
        <v>74.018299409571171</v>
      </c>
      <c r="S1686" s="19">
        <f>Clean_Data[[#This Row],[Gross_Profit_EUR]]/Clean_Data[[#This Row],[Revenue_EUR]]</f>
        <v>0.51893474514217086</v>
      </c>
      <c r="T1686" s="19">
        <f>Clean_Data[[#This Row],[Revenue_EUR]]/Clean_Data[[#This Row],[Revenue_Target_EUR]]</f>
        <v>1.0226707340206977</v>
      </c>
      <c r="U1686" s="19">
        <f>Clean_Data[[#This Row],[Revenue_EUR]]/Clean_Data[[#This Row],[Market_Revenue_EUR]]</f>
        <v>0.16032791119032638</v>
      </c>
      <c r="V1686" s="19">
        <f>Clean_Data[[#This Row],[Returns_Units]]/Clean_Data[[#This Row],[Units_Sold]]</f>
        <v>1.6314481044126788E-2</v>
      </c>
      <c r="W1686" s="21">
        <f>Clean_Data[[#This Row],[Revenue_EUR]]/Clean_Data[[#This Row],[Marketing_Spend_EUR]]</f>
        <v>56.145183398115698</v>
      </c>
    </row>
    <row r="1687" spans="1:23">
      <c r="A1687" s="17">
        <v>45536</v>
      </c>
      <c r="B1687">
        <v>2024</v>
      </c>
      <c r="C1687" s="16" t="s">
        <v>100</v>
      </c>
      <c r="D1687" s="16" t="s">
        <v>75</v>
      </c>
      <c r="E1687" s="16" t="s">
        <v>76</v>
      </c>
      <c r="F1687" s="16" t="s">
        <v>82</v>
      </c>
      <c r="G1687" s="16" t="s">
        <v>79</v>
      </c>
      <c r="H1687">
        <v>893128.94</v>
      </c>
      <c r="I1687">
        <v>815212.51</v>
      </c>
      <c r="J1687">
        <v>4867</v>
      </c>
      <c r="K1687">
        <v>4479</v>
      </c>
      <c r="L1687">
        <v>538386.66</v>
      </c>
      <c r="M1687">
        <v>23954.27</v>
      </c>
      <c r="N1687">
        <v>4530271.07</v>
      </c>
      <c r="O1687">
        <v>27176</v>
      </c>
      <c r="P1687">
        <v>47</v>
      </c>
      <c r="Q1687">
        <v>68</v>
      </c>
      <c r="R1687" s="25">
        <f>Clean_Data[[#This Row],[Revenue_EUR]]/Clean_Data[[#This Row],[Units_Sold]]</f>
        <v>183.50707622765563</v>
      </c>
      <c r="S1687" s="19">
        <f>Clean_Data[[#This Row],[Gross_Profit_EUR]]/Clean_Data[[#This Row],[Revenue_EUR]]</f>
        <v>0.60280955625511368</v>
      </c>
      <c r="T1687" s="19">
        <f>Clean_Data[[#This Row],[Revenue_EUR]]/Clean_Data[[#This Row],[Revenue_Target_EUR]]</f>
        <v>1.095578059762601</v>
      </c>
      <c r="U1687" s="19">
        <f>Clean_Data[[#This Row],[Revenue_EUR]]/Clean_Data[[#This Row],[Market_Revenue_EUR]]</f>
        <v>0.19714690935701557</v>
      </c>
      <c r="V1687" s="19">
        <f>Clean_Data[[#This Row],[Returns_Units]]/Clean_Data[[#This Row],[Units_Sold]]</f>
        <v>1.397164577768646E-2</v>
      </c>
      <c r="W1687" s="21">
        <f>Clean_Data[[#This Row],[Revenue_EUR]]/Clean_Data[[#This Row],[Marketing_Spend_EUR]]</f>
        <v>37.284748815138173</v>
      </c>
    </row>
    <row r="1688" spans="1:23">
      <c r="A1688" s="17">
        <v>45536</v>
      </c>
      <c r="B1688">
        <v>2024</v>
      </c>
      <c r="C1688" s="16" t="s">
        <v>100</v>
      </c>
      <c r="D1688" s="16" t="s">
        <v>75</v>
      </c>
      <c r="E1688" s="16" t="s">
        <v>76</v>
      </c>
      <c r="F1688" s="16" t="s">
        <v>82</v>
      </c>
      <c r="G1688" s="16" t="s">
        <v>80</v>
      </c>
      <c r="H1688">
        <v>212226.99</v>
      </c>
      <c r="I1688">
        <v>197492.15</v>
      </c>
      <c r="J1688">
        <v>1475</v>
      </c>
      <c r="K1688">
        <v>1348</v>
      </c>
      <c r="L1688">
        <v>136609.76</v>
      </c>
      <c r="M1688">
        <v>12447.54</v>
      </c>
      <c r="N1688">
        <v>1457335.63</v>
      </c>
      <c r="O1688">
        <v>10613</v>
      </c>
      <c r="P1688">
        <v>12</v>
      </c>
      <c r="Q1688">
        <v>30</v>
      </c>
      <c r="R1688" s="25">
        <f>Clean_Data[[#This Row],[Revenue_EUR]]/Clean_Data[[#This Row],[Units_Sold]]</f>
        <v>143.88270508474577</v>
      </c>
      <c r="S1688" s="19">
        <f>Clean_Data[[#This Row],[Gross_Profit_EUR]]/Clean_Data[[#This Row],[Revenue_EUR]]</f>
        <v>0.64369644973054563</v>
      </c>
      <c r="T1688" s="19">
        <f>Clean_Data[[#This Row],[Revenue_EUR]]/Clean_Data[[#This Row],[Revenue_Target_EUR]]</f>
        <v>1.0746097503115946</v>
      </c>
      <c r="U1688" s="19">
        <f>Clean_Data[[#This Row],[Revenue_EUR]]/Clean_Data[[#This Row],[Market_Revenue_EUR]]</f>
        <v>0.14562670782982229</v>
      </c>
      <c r="V1688" s="19">
        <f>Clean_Data[[#This Row],[Returns_Units]]/Clean_Data[[#This Row],[Units_Sold]]</f>
        <v>2.0338983050847456E-2</v>
      </c>
      <c r="W1688" s="21">
        <f>Clean_Data[[#This Row],[Revenue_EUR]]/Clean_Data[[#This Row],[Marketing_Spend_EUR]]</f>
        <v>17.049713437353883</v>
      </c>
    </row>
    <row r="1689" spans="1:23">
      <c r="A1689" s="17">
        <v>45536</v>
      </c>
      <c r="B1689">
        <v>2024</v>
      </c>
      <c r="C1689" s="16" t="s">
        <v>100</v>
      </c>
      <c r="D1689" s="16" t="s">
        <v>75</v>
      </c>
      <c r="E1689" s="16" t="s">
        <v>76</v>
      </c>
      <c r="F1689" s="16" t="s">
        <v>82</v>
      </c>
      <c r="G1689" s="16" t="s">
        <v>81</v>
      </c>
      <c r="H1689">
        <v>377735.09</v>
      </c>
      <c r="I1689">
        <v>364578.05</v>
      </c>
      <c r="J1689">
        <v>3195</v>
      </c>
      <c r="K1689">
        <v>3049</v>
      </c>
      <c r="L1689">
        <v>222579.98</v>
      </c>
      <c r="M1689">
        <v>10369.23</v>
      </c>
      <c r="N1689">
        <v>2145582.75</v>
      </c>
      <c r="O1689">
        <v>19330</v>
      </c>
      <c r="P1689">
        <v>21</v>
      </c>
      <c r="Q1689">
        <v>66</v>
      </c>
      <c r="R1689" s="25">
        <f>Clean_Data[[#This Row],[Revenue_EUR]]/Clean_Data[[#This Row],[Units_Sold]]</f>
        <v>118.22694522691707</v>
      </c>
      <c r="S1689" s="19">
        <f>Clean_Data[[#This Row],[Gross_Profit_EUR]]/Clean_Data[[#This Row],[Revenue_EUR]]</f>
        <v>0.58924888339073822</v>
      </c>
      <c r="T1689" s="19">
        <f>Clean_Data[[#This Row],[Revenue_EUR]]/Clean_Data[[#This Row],[Revenue_Target_EUR]]</f>
        <v>1.0360884041153877</v>
      </c>
      <c r="U1689" s="19">
        <f>Clean_Data[[#This Row],[Revenue_EUR]]/Clean_Data[[#This Row],[Market_Revenue_EUR]]</f>
        <v>0.17605244542537454</v>
      </c>
      <c r="V1689" s="19">
        <f>Clean_Data[[#This Row],[Returns_Units]]/Clean_Data[[#This Row],[Units_Sold]]</f>
        <v>2.0657276995305163E-2</v>
      </c>
      <c r="W1689" s="21">
        <f>Clean_Data[[#This Row],[Revenue_EUR]]/Clean_Data[[#This Row],[Marketing_Spend_EUR]]</f>
        <v>36.428460936829453</v>
      </c>
    </row>
    <row r="1690" spans="1:23">
      <c r="A1690" s="17">
        <v>45536</v>
      </c>
      <c r="B1690">
        <v>2024</v>
      </c>
      <c r="C1690" s="16" t="s">
        <v>100</v>
      </c>
      <c r="D1690" s="16" t="s">
        <v>75</v>
      </c>
      <c r="E1690" s="16" t="s">
        <v>76</v>
      </c>
      <c r="F1690" s="16" t="s">
        <v>83</v>
      </c>
      <c r="G1690" s="16" t="s">
        <v>78</v>
      </c>
      <c r="H1690">
        <v>85943.81</v>
      </c>
      <c r="I1690">
        <v>83312.97</v>
      </c>
      <c r="J1690">
        <v>1161</v>
      </c>
      <c r="K1690">
        <v>1137</v>
      </c>
      <c r="L1690">
        <v>40464.83</v>
      </c>
      <c r="M1690">
        <v>1553</v>
      </c>
      <c r="N1690">
        <v>770187.01</v>
      </c>
      <c r="O1690">
        <v>11199</v>
      </c>
      <c r="P1690">
        <v>4</v>
      </c>
      <c r="Q1690">
        <v>33</v>
      </c>
      <c r="R1690" s="25">
        <f>Clean_Data[[#This Row],[Revenue_EUR]]/Clean_Data[[#This Row],[Units_Sold]]</f>
        <v>74.025676141257534</v>
      </c>
      <c r="S1690" s="19">
        <f>Clean_Data[[#This Row],[Gross_Profit_EUR]]/Clean_Data[[#This Row],[Revenue_EUR]]</f>
        <v>0.47082890553723417</v>
      </c>
      <c r="T1690" s="19">
        <f>Clean_Data[[#This Row],[Revenue_EUR]]/Clean_Data[[#This Row],[Revenue_Target_EUR]]</f>
        <v>1.0315777963503161</v>
      </c>
      <c r="U1690" s="19">
        <f>Clean_Data[[#This Row],[Revenue_EUR]]/Clean_Data[[#This Row],[Market_Revenue_EUR]]</f>
        <v>0.11158823621291665</v>
      </c>
      <c r="V1690" s="19">
        <f>Clean_Data[[#This Row],[Returns_Units]]/Clean_Data[[#This Row],[Units_Sold]]</f>
        <v>2.8423772609819122E-2</v>
      </c>
      <c r="W1690" s="21">
        <f>Clean_Data[[#This Row],[Revenue_EUR]]/Clean_Data[[#This Row],[Marketing_Spend_EUR]]</f>
        <v>55.340508692852545</v>
      </c>
    </row>
    <row r="1691" spans="1:23">
      <c r="A1691" s="17">
        <v>45536</v>
      </c>
      <c r="B1691">
        <v>2024</v>
      </c>
      <c r="C1691" s="16" t="s">
        <v>100</v>
      </c>
      <c r="D1691" s="16" t="s">
        <v>75</v>
      </c>
      <c r="E1691" s="16" t="s">
        <v>76</v>
      </c>
      <c r="F1691" s="16" t="s">
        <v>83</v>
      </c>
      <c r="G1691" s="16" t="s">
        <v>79</v>
      </c>
      <c r="H1691">
        <v>88499.25</v>
      </c>
      <c r="I1691">
        <v>81332.14</v>
      </c>
      <c r="J1691">
        <v>482</v>
      </c>
      <c r="K1691">
        <v>445</v>
      </c>
      <c r="L1691">
        <v>48672.25</v>
      </c>
      <c r="M1691">
        <v>2179.75</v>
      </c>
      <c r="N1691">
        <v>621426.89</v>
      </c>
      <c r="O1691">
        <v>3510</v>
      </c>
      <c r="P1691">
        <v>4</v>
      </c>
      <c r="Q1691">
        <v>15</v>
      </c>
      <c r="R1691" s="25">
        <f>Clean_Data[[#This Row],[Revenue_EUR]]/Clean_Data[[#This Row],[Units_Sold]]</f>
        <v>183.60840248962654</v>
      </c>
      <c r="S1691" s="19">
        <f>Clean_Data[[#This Row],[Gross_Profit_EUR]]/Clean_Data[[#This Row],[Revenue_EUR]]</f>
        <v>0.54997358734678548</v>
      </c>
      <c r="T1691" s="19">
        <f>Clean_Data[[#This Row],[Revenue_EUR]]/Clean_Data[[#This Row],[Revenue_Target_EUR]]</f>
        <v>1.0881214978482061</v>
      </c>
      <c r="U1691" s="19">
        <f>Clean_Data[[#This Row],[Revenue_EUR]]/Clean_Data[[#This Row],[Market_Revenue_EUR]]</f>
        <v>0.14241297154038507</v>
      </c>
      <c r="V1691" s="19">
        <f>Clean_Data[[#This Row],[Returns_Units]]/Clean_Data[[#This Row],[Units_Sold]]</f>
        <v>3.1120331950207469E-2</v>
      </c>
      <c r="W1691" s="21">
        <f>Clean_Data[[#This Row],[Revenue_EUR]]/Clean_Data[[#This Row],[Marketing_Spend_EUR]]</f>
        <v>40.600642275490308</v>
      </c>
    </row>
    <row r="1692" spans="1:23">
      <c r="A1692" s="17">
        <v>45536</v>
      </c>
      <c r="B1692">
        <v>2024</v>
      </c>
      <c r="C1692" s="16" t="s">
        <v>100</v>
      </c>
      <c r="D1692" s="16" t="s">
        <v>75</v>
      </c>
      <c r="E1692" s="16" t="s">
        <v>76</v>
      </c>
      <c r="F1692" s="16" t="s">
        <v>83</v>
      </c>
      <c r="G1692" s="16" t="s">
        <v>80</v>
      </c>
      <c r="H1692">
        <v>20802.259999999998</v>
      </c>
      <c r="I1692">
        <v>18635.09</v>
      </c>
      <c r="J1692">
        <v>145</v>
      </c>
      <c r="K1692">
        <v>132</v>
      </c>
      <c r="L1692">
        <v>12016.15</v>
      </c>
      <c r="M1692">
        <v>1036.3800000000001</v>
      </c>
      <c r="N1692">
        <v>193043.67</v>
      </c>
      <c r="O1692">
        <v>1399</v>
      </c>
      <c r="P1692">
        <v>1</v>
      </c>
      <c r="Q1692">
        <v>2</v>
      </c>
      <c r="R1692" s="25">
        <f>Clean_Data[[#This Row],[Revenue_EUR]]/Clean_Data[[#This Row],[Units_Sold]]</f>
        <v>143.46386206896551</v>
      </c>
      <c r="S1692" s="19">
        <f>Clean_Data[[#This Row],[Gross_Profit_EUR]]/Clean_Data[[#This Row],[Revenue_EUR]]</f>
        <v>0.57763675677546578</v>
      </c>
      <c r="T1692" s="19">
        <f>Clean_Data[[#This Row],[Revenue_EUR]]/Clean_Data[[#This Row],[Revenue_Target_EUR]]</f>
        <v>1.1162951185102943</v>
      </c>
      <c r="U1692" s="19">
        <f>Clean_Data[[#This Row],[Revenue_EUR]]/Clean_Data[[#This Row],[Market_Revenue_EUR]]</f>
        <v>0.10775934792371072</v>
      </c>
      <c r="V1692" s="19">
        <f>Clean_Data[[#This Row],[Returns_Units]]/Clean_Data[[#This Row],[Units_Sold]]</f>
        <v>1.3793103448275862E-2</v>
      </c>
      <c r="W1692" s="21">
        <f>Clean_Data[[#This Row],[Revenue_EUR]]/Clean_Data[[#This Row],[Marketing_Spend_EUR]]</f>
        <v>20.072039213415923</v>
      </c>
    </row>
    <row r="1693" spans="1:23">
      <c r="A1693" s="17">
        <v>45536</v>
      </c>
      <c r="B1693">
        <v>2024</v>
      </c>
      <c r="C1693" s="16" t="s">
        <v>100</v>
      </c>
      <c r="D1693" s="16" t="s">
        <v>75</v>
      </c>
      <c r="E1693" s="16" t="s">
        <v>76</v>
      </c>
      <c r="F1693" s="16" t="s">
        <v>83</v>
      </c>
      <c r="G1693" s="16" t="s">
        <v>81</v>
      </c>
      <c r="H1693">
        <v>36797.379999999997</v>
      </c>
      <c r="I1693">
        <v>34597.9</v>
      </c>
      <c r="J1693">
        <v>311</v>
      </c>
      <c r="K1693">
        <v>288</v>
      </c>
      <c r="L1693">
        <v>19387.45</v>
      </c>
      <c r="M1693">
        <v>1143.83</v>
      </c>
      <c r="N1693">
        <v>283311.67</v>
      </c>
      <c r="O1693">
        <v>2461</v>
      </c>
      <c r="P1693">
        <v>2</v>
      </c>
      <c r="Q1693">
        <v>7</v>
      </c>
      <c r="R1693" s="25">
        <f>Clean_Data[[#This Row],[Revenue_EUR]]/Clean_Data[[#This Row],[Units_Sold]]</f>
        <v>118.31954983922829</v>
      </c>
      <c r="S1693" s="19">
        <f>Clean_Data[[#This Row],[Gross_Profit_EUR]]/Clean_Data[[#This Row],[Revenue_EUR]]</f>
        <v>0.52687039131590352</v>
      </c>
      <c r="T1693" s="19">
        <f>Clean_Data[[#This Row],[Revenue_EUR]]/Clean_Data[[#This Row],[Revenue_Target_EUR]]</f>
        <v>1.0635726445824745</v>
      </c>
      <c r="U1693" s="19">
        <f>Clean_Data[[#This Row],[Revenue_EUR]]/Clean_Data[[#This Row],[Market_Revenue_EUR]]</f>
        <v>0.12988303658652678</v>
      </c>
      <c r="V1693" s="19">
        <f>Clean_Data[[#This Row],[Returns_Units]]/Clean_Data[[#This Row],[Units_Sold]]</f>
        <v>2.2508038585209004E-2</v>
      </c>
      <c r="W1693" s="21">
        <f>Clean_Data[[#This Row],[Revenue_EUR]]/Clean_Data[[#This Row],[Marketing_Spend_EUR]]</f>
        <v>32.170322512960844</v>
      </c>
    </row>
    <row r="1694" spans="1:23">
      <c r="A1694" s="17">
        <v>45536</v>
      </c>
      <c r="B1694">
        <v>2024</v>
      </c>
      <c r="C1694" s="16" t="s">
        <v>100</v>
      </c>
      <c r="D1694" s="16" t="s">
        <v>84</v>
      </c>
      <c r="E1694" s="16" t="s">
        <v>85</v>
      </c>
      <c r="F1694" s="16" t="s">
        <v>77</v>
      </c>
      <c r="G1694" s="16" t="s">
        <v>78</v>
      </c>
      <c r="H1694">
        <v>608168.22</v>
      </c>
      <c r="I1694">
        <v>629328.29</v>
      </c>
      <c r="J1694">
        <v>8217</v>
      </c>
      <c r="K1694">
        <v>8540</v>
      </c>
      <c r="L1694">
        <v>344415.1</v>
      </c>
      <c r="M1694">
        <v>10173.17</v>
      </c>
      <c r="N1694">
        <v>4882340.95</v>
      </c>
      <c r="O1694">
        <v>74247</v>
      </c>
      <c r="P1694">
        <v>22</v>
      </c>
      <c r="Q1694">
        <v>128</v>
      </c>
      <c r="R1694" s="25">
        <f>Clean_Data[[#This Row],[Revenue_EUR]]/Clean_Data[[#This Row],[Units_Sold]]</f>
        <v>74.013413654618475</v>
      </c>
      <c r="S1694" s="19">
        <f>Clean_Data[[#This Row],[Gross_Profit_EUR]]/Clean_Data[[#This Row],[Revenue_EUR]]</f>
        <v>0.56631551711136763</v>
      </c>
      <c r="T1694" s="19">
        <f>Clean_Data[[#This Row],[Revenue_EUR]]/Clean_Data[[#This Row],[Revenue_Target_EUR]]</f>
        <v>0.96637673796612567</v>
      </c>
      <c r="U1694" s="19">
        <f>Clean_Data[[#This Row],[Revenue_EUR]]/Clean_Data[[#This Row],[Market_Revenue_EUR]]</f>
        <v>0.12456488111507247</v>
      </c>
      <c r="V1694" s="19">
        <f>Clean_Data[[#This Row],[Returns_Units]]/Clean_Data[[#This Row],[Units_Sold]]</f>
        <v>1.5577461360593891E-2</v>
      </c>
      <c r="W1694" s="21">
        <f>Clean_Data[[#This Row],[Revenue_EUR]]/Clean_Data[[#This Row],[Marketing_Spend_EUR]]</f>
        <v>59.781584304597288</v>
      </c>
    </row>
    <row r="1695" spans="1:23">
      <c r="A1695" s="17">
        <v>45536</v>
      </c>
      <c r="B1695">
        <v>2024</v>
      </c>
      <c r="C1695" s="16" t="s">
        <v>100</v>
      </c>
      <c r="D1695" s="16" t="s">
        <v>84</v>
      </c>
      <c r="E1695" s="16" t="s">
        <v>85</v>
      </c>
      <c r="F1695" s="16" t="s">
        <v>77</v>
      </c>
      <c r="G1695" s="16" t="s">
        <v>79</v>
      </c>
      <c r="H1695">
        <v>605631.71</v>
      </c>
      <c r="I1695">
        <v>610184.31999999995</v>
      </c>
      <c r="J1695">
        <v>3300</v>
      </c>
      <c r="K1695">
        <v>3368</v>
      </c>
      <c r="L1695">
        <v>398347.63</v>
      </c>
      <c r="M1695">
        <v>14619.62</v>
      </c>
      <c r="N1695">
        <v>4165220.77</v>
      </c>
      <c r="O1695">
        <v>25751</v>
      </c>
      <c r="P1695">
        <v>30</v>
      </c>
      <c r="Q1695">
        <v>57</v>
      </c>
      <c r="R1695" s="25">
        <f>Clean_Data[[#This Row],[Revenue_EUR]]/Clean_Data[[#This Row],[Units_Sold]]</f>
        <v>183.5247606060606</v>
      </c>
      <c r="S1695" s="19">
        <f>Clean_Data[[#This Row],[Gross_Profit_EUR]]/Clean_Data[[#This Row],[Revenue_EUR]]</f>
        <v>0.65773905728945403</v>
      </c>
      <c r="T1695" s="19">
        <f>Clean_Data[[#This Row],[Revenue_EUR]]/Clean_Data[[#This Row],[Revenue_Target_EUR]]</f>
        <v>0.9925389593754228</v>
      </c>
      <c r="U1695" s="19">
        <f>Clean_Data[[#This Row],[Revenue_EUR]]/Clean_Data[[#This Row],[Market_Revenue_EUR]]</f>
        <v>0.14540206712740461</v>
      </c>
      <c r="V1695" s="19">
        <f>Clean_Data[[#This Row],[Returns_Units]]/Clean_Data[[#This Row],[Units_Sold]]</f>
        <v>1.7272727272727273E-2</v>
      </c>
      <c r="W1695" s="21">
        <f>Clean_Data[[#This Row],[Revenue_EUR]]/Clean_Data[[#This Row],[Marketing_Spend_EUR]]</f>
        <v>41.425954299769757</v>
      </c>
    </row>
    <row r="1696" spans="1:23">
      <c r="A1696" s="17">
        <v>45536</v>
      </c>
      <c r="B1696">
        <v>2024</v>
      </c>
      <c r="C1696" s="16" t="s">
        <v>100</v>
      </c>
      <c r="D1696" s="16" t="s">
        <v>84</v>
      </c>
      <c r="E1696" s="16" t="s">
        <v>85</v>
      </c>
      <c r="F1696" s="16" t="s">
        <v>77</v>
      </c>
      <c r="G1696" s="16" t="s">
        <v>80</v>
      </c>
      <c r="H1696">
        <v>156009.22</v>
      </c>
      <c r="I1696">
        <v>152973.18</v>
      </c>
      <c r="J1696">
        <v>1084</v>
      </c>
      <c r="K1696">
        <v>1068</v>
      </c>
      <c r="L1696">
        <v>108488.79</v>
      </c>
      <c r="M1696">
        <v>8900.98</v>
      </c>
      <c r="N1696">
        <v>1299507.3</v>
      </c>
      <c r="O1696">
        <v>9273</v>
      </c>
      <c r="P1696">
        <v>6</v>
      </c>
      <c r="Q1696">
        <v>19</v>
      </c>
      <c r="R1696" s="25">
        <f>Clean_Data[[#This Row],[Revenue_EUR]]/Clean_Data[[#This Row],[Units_Sold]]</f>
        <v>143.91994464944651</v>
      </c>
      <c r="S1696" s="19">
        <f>Clean_Data[[#This Row],[Gross_Profit_EUR]]/Clean_Data[[#This Row],[Revenue_EUR]]</f>
        <v>0.69539986162356293</v>
      </c>
      <c r="T1696" s="19">
        <f>Clean_Data[[#This Row],[Revenue_EUR]]/Clean_Data[[#This Row],[Revenue_Target_EUR]]</f>
        <v>1.0198468777337308</v>
      </c>
      <c r="U1696" s="19">
        <f>Clean_Data[[#This Row],[Revenue_EUR]]/Clean_Data[[#This Row],[Market_Revenue_EUR]]</f>
        <v>0.12005259224015132</v>
      </c>
      <c r="V1696" s="19">
        <f>Clean_Data[[#This Row],[Returns_Units]]/Clean_Data[[#This Row],[Units_Sold]]</f>
        <v>1.7527675276752766E-2</v>
      </c>
      <c r="W1696" s="21">
        <f>Clean_Data[[#This Row],[Revenue_EUR]]/Clean_Data[[#This Row],[Marketing_Spend_EUR]]</f>
        <v>17.527195881801781</v>
      </c>
    </row>
    <row r="1697" spans="1:23">
      <c r="A1697" s="17">
        <v>45536</v>
      </c>
      <c r="B1697">
        <v>2024</v>
      </c>
      <c r="C1697" s="16" t="s">
        <v>100</v>
      </c>
      <c r="D1697" s="16" t="s">
        <v>84</v>
      </c>
      <c r="E1697" s="16" t="s">
        <v>85</v>
      </c>
      <c r="F1697" s="16" t="s">
        <v>77</v>
      </c>
      <c r="G1697" s="16" t="s">
        <v>81</v>
      </c>
      <c r="H1697">
        <v>247789.15</v>
      </c>
      <c r="I1697">
        <v>259699.44</v>
      </c>
      <c r="J1697">
        <v>2096</v>
      </c>
      <c r="K1697">
        <v>2207</v>
      </c>
      <c r="L1697">
        <v>153819.76999999999</v>
      </c>
      <c r="M1697">
        <v>7281.92</v>
      </c>
      <c r="N1697">
        <v>1805606.87</v>
      </c>
      <c r="O1697">
        <v>15955</v>
      </c>
      <c r="P1697">
        <v>9</v>
      </c>
      <c r="Q1697">
        <v>34</v>
      </c>
      <c r="R1697" s="25">
        <f>Clean_Data[[#This Row],[Revenue_EUR]]/Clean_Data[[#This Row],[Units_Sold]]</f>
        <v>118.2200143129771</v>
      </c>
      <c r="S1697" s="19">
        <f>Clean_Data[[#This Row],[Gross_Profit_EUR]]/Clean_Data[[#This Row],[Revenue_EUR]]</f>
        <v>0.62076878668819835</v>
      </c>
      <c r="T1697" s="19">
        <f>Clean_Data[[#This Row],[Revenue_EUR]]/Clean_Data[[#This Row],[Revenue_Target_EUR]]</f>
        <v>0.9541381760391936</v>
      </c>
      <c r="U1697" s="19">
        <f>Clean_Data[[#This Row],[Revenue_EUR]]/Clean_Data[[#This Row],[Market_Revenue_EUR]]</f>
        <v>0.1372331674834622</v>
      </c>
      <c r="V1697" s="19">
        <f>Clean_Data[[#This Row],[Returns_Units]]/Clean_Data[[#This Row],[Units_Sold]]</f>
        <v>1.6221374045801526E-2</v>
      </c>
      <c r="W1697" s="21">
        <f>Clean_Data[[#This Row],[Revenue_EUR]]/Clean_Data[[#This Row],[Marketing_Spend_EUR]]</f>
        <v>34.027996737124276</v>
      </c>
    </row>
    <row r="1698" spans="1:23">
      <c r="A1698" s="17">
        <v>45536</v>
      </c>
      <c r="B1698">
        <v>2024</v>
      </c>
      <c r="C1698" s="16" t="s">
        <v>100</v>
      </c>
      <c r="D1698" s="16" t="s">
        <v>84</v>
      </c>
      <c r="E1698" s="16" t="s">
        <v>85</v>
      </c>
      <c r="F1698" s="16" t="s">
        <v>82</v>
      </c>
      <c r="G1698" s="16" t="s">
        <v>78</v>
      </c>
      <c r="H1698">
        <v>555707.93000000005</v>
      </c>
      <c r="I1698">
        <v>578974.94999999995</v>
      </c>
      <c r="J1698">
        <v>7508</v>
      </c>
      <c r="K1698">
        <v>7913</v>
      </c>
      <c r="L1698">
        <v>292031.31</v>
      </c>
      <c r="M1698">
        <v>9580.24</v>
      </c>
      <c r="N1698">
        <v>4670150.4800000004</v>
      </c>
      <c r="O1698">
        <v>71394</v>
      </c>
      <c r="P1698">
        <v>22</v>
      </c>
      <c r="Q1698">
        <v>154</v>
      </c>
      <c r="R1698" s="25">
        <f>Clean_Data[[#This Row],[Revenue_EUR]]/Clean_Data[[#This Row],[Units_Sold]]</f>
        <v>74.015440863079391</v>
      </c>
      <c r="S1698" s="19">
        <f>Clean_Data[[#This Row],[Gross_Profit_EUR]]/Clean_Data[[#This Row],[Revenue_EUR]]</f>
        <v>0.52551222366036776</v>
      </c>
      <c r="T1698" s="19">
        <f>Clean_Data[[#This Row],[Revenue_EUR]]/Clean_Data[[#This Row],[Revenue_Target_EUR]]</f>
        <v>0.95981342543403669</v>
      </c>
      <c r="U1698" s="19">
        <f>Clean_Data[[#This Row],[Revenue_EUR]]/Clean_Data[[#This Row],[Market_Revenue_EUR]]</f>
        <v>0.11899143986469575</v>
      </c>
      <c r="V1698" s="19">
        <f>Clean_Data[[#This Row],[Returns_Units]]/Clean_Data[[#This Row],[Units_Sold]]</f>
        <v>2.0511454448588172E-2</v>
      </c>
      <c r="W1698" s="21">
        <f>Clean_Data[[#This Row],[Revenue_EUR]]/Clean_Data[[#This Row],[Marketing_Spend_EUR]]</f>
        <v>58.00563764582099</v>
      </c>
    </row>
    <row r="1699" spans="1:23">
      <c r="A1699" s="17">
        <v>45536</v>
      </c>
      <c r="B1699">
        <v>2024</v>
      </c>
      <c r="C1699" s="16" t="s">
        <v>100</v>
      </c>
      <c r="D1699" s="16" t="s">
        <v>84</v>
      </c>
      <c r="E1699" s="16" t="s">
        <v>85</v>
      </c>
      <c r="F1699" s="16" t="s">
        <v>82</v>
      </c>
      <c r="G1699" s="16" t="s">
        <v>79</v>
      </c>
      <c r="H1699">
        <v>518750.9</v>
      </c>
      <c r="I1699">
        <v>533371.06000000006</v>
      </c>
      <c r="J1699">
        <v>2827</v>
      </c>
      <c r="K1699">
        <v>2955</v>
      </c>
      <c r="L1699">
        <v>318008.83</v>
      </c>
      <c r="M1699">
        <v>13564.39</v>
      </c>
      <c r="N1699">
        <v>3815860.45</v>
      </c>
      <c r="O1699">
        <v>21909</v>
      </c>
      <c r="P1699">
        <v>29</v>
      </c>
      <c r="Q1699">
        <v>46</v>
      </c>
      <c r="R1699" s="25">
        <f>Clean_Data[[#This Row],[Revenue_EUR]]/Clean_Data[[#This Row],[Units_Sold]]</f>
        <v>183.49872656526352</v>
      </c>
      <c r="S1699" s="19">
        <f>Clean_Data[[#This Row],[Gross_Profit_EUR]]/Clean_Data[[#This Row],[Revenue_EUR]]</f>
        <v>0.61302800631285648</v>
      </c>
      <c r="T1699" s="19">
        <f>Clean_Data[[#This Row],[Revenue_EUR]]/Clean_Data[[#This Row],[Revenue_Target_EUR]]</f>
        <v>0.9725891389757817</v>
      </c>
      <c r="U1699" s="19">
        <f>Clean_Data[[#This Row],[Revenue_EUR]]/Clean_Data[[#This Row],[Market_Revenue_EUR]]</f>
        <v>0.13594598303509764</v>
      </c>
      <c r="V1699" s="19">
        <f>Clean_Data[[#This Row],[Returns_Units]]/Clean_Data[[#This Row],[Units_Sold]]</f>
        <v>1.6271666077113549E-2</v>
      </c>
      <c r="W1699" s="21">
        <f>Clean_Data[[#This Row],[Revenue_EUR]]/Clean_Data[[#This Row],[Marketing_Spend_EUR]]</f>
        <v>38.243584857114847</v>
      </c>
    </row>
    <row r="1700" spans="1:23">
      <c r="A1700" s="17">
        <v>45536</v>
      </c>
      <c r="B1700">
        <v>2024</v>
      </c>
      <c r="C1700" s="16" t="s">
        <v>100</v>
      </c>
      <c r="D1700" s="16" t="s">
        <v>84</v>
      </c>
      <c r="E1700" s="16" t="s">
        <v>85</v>
      </c>
      <c r="F1700" s="16" t="s">
        <v>82</v>
      </c>
      <c r="G1700" s="16" t="s">
        <v>80</v>
      </c>
      <c r="H1700">
        <v>132370.42000000001</v>
      </c>
      <c r="I1700">
        <v>130597.93</v>
      </c>
      <c r="J1700">
        <v>920</v>
      </c>
      <c r="K1700">
        <v>907</v>
      </c>
      <c r="L1700">
        <v>83802.86</v>
      </c>
      <c r="M1700">
        <v>7837.31</v>
      </c>
      <c r="N1700">
        <v>1257047.94</v>
      </c>
      <c r="O1700">
        <v>9245</v>
      </c>
      <c r="P1700">
        <v>6</v>
      </c>
      <c r="Q1700">
        <v>15</v>
      </c>
      <c r="R1700" s="25">
        <f>Clean_Data[[#This Row],[Revenue_EUR]]/Clean_Data[[#This Row],[Units_Sold]]</f>
        <v>143.88089130434784</v>
      </c>
      <c r="S1700" s="19">
        <f>Clean_Data[[#This Row],[Gross_Profit_EUR]]/Clean_Data[[#This Row],[Revenue_EUR]]</f>
        <v>0.63309355670247169</v>
      </c>
      <c r="T1700" s="19">
        <f>Clean_Data[[#This Row],[Revenue_EUR]]/Clean_Data[[#This Row],[Revenue_Target_EUR]]</f>
        <v>1.0135721140449931</v>
      </c>
      <c r="U1700" s="19">
        <f>Clean_Data[[#This Row],[Revenue_EUR]]/Clean_Data[[#This Row],[Market_Revenue_EUR]]</f>
        <v>0.10530260285856721</v>
      </c>
      <c r="V1700" s="19">
        <f>Clean_Data[[#This Row],[Returns_Units]]/Clean_Data[[#This Row],[Units_Sold]]</f>
        <v>1.6304347826086956E-2</v>
      </c>
      <c r="W1700" s="21">
        <f>Clean_Data[[#This Row],[Revenue_EUR]]/Clean_Data[[#This Row],[Marketing_Spend_EUR]]</f>
        <v>16.889777232239123</v>
      </c>
    </row>
    <row r="1701" spans="1:23">
      <c r="A1701" s="17">
        <v>45536</v>
      </c>
      <c r="B1701">
        <v>2024</v>
      </c>
      <c r="C1701" s="16" t="s">
        <v>100</v>
      </c>
      <c r="D1701" s="16" t="s">
        <v>84</v>
      </c>
      <c r="E1701" s="16" t="s">
        <v>85</v>
      </c>
      <c r="F1701" s="16" t="s">
        <v>82</v>
      </c>
      <c r="G1701" s="16" t="s">
        <v>81</v>
      </c>
      <c r="H1701">
        <v>225828.52</v>
      </c>
      <c r="I1701">
        <v>243410.63</v>
      </c>
      <c r="J1701">
        <v>1910</v>
      </c>
      <c r="K1701">
        <v>2053</v>
      </c>
      <c r="L1701">
        <v>131612.35999999999</v>
      </c>
      <c r="M1701">
        <v>6717.79</v>
      </c>
      <c r="N1701">
        <v>1752627.85</v>
      </c>
      <c r="O1701">
        <v>16190</v>
      </c>
      <c r="P1701">
        <v>11</v>
      </c>
      <c r="Q1701">
        <v>27</v>
      </c>
      <c r="R1701" s="25">
        <f>Clean_Data[[#This Row],[Revenue_EUR]]/Clean_Data[[#This Row],[Units_Sold]]</f>
        <v>118.23482722513089</v>
      </c>
      <c r="S1701" s="19">
        <f>Clean_Data[[#This Row],[Gross_Profit_EUR]]/Clean_Data[[#This Row],[Revenue_EUR]]</f>
        <v>0.58279777948329992</v>
      </c>
      <c r="T1701" s="19">
        <f>Clean_Data[[#This Row],[Revenue_EUR]]/Clean_Data[[#This Row],[Revenue_Target_EUR]]</f>
        <v>0.92776769855942609</v>
      </c>
      <c r="U1701" s="19">
        <f>Clean_Data[[#This Row],[Revenue_EUR]]/Clean_Data[[#This Row],[Market_Revenue_EUR]]</f>
        <v>0.12885138165526697</v>
      </c>
      <c r="V1701" s="19">
        <f>Clean_Data[[#This Row],[Returns_Units]]/Clean_Data[[#This Row],[Units_Sold]]</f>
        <v>1.4136125654450262E-2</v>
      </c>
      <c r="W1701" s="21">
        <f>Clean_Data[[#This Row],[Revenue_EUR]]/Clean_Data[[#This Row],[Marketing_Spend_EUR]]</f>
        <v>33.616489946842634</v>
      </c>
    </row>
    <row r="1702" spans="1:23">
      <c r="A1702" s="17">
        <v>45536</v>
      </c>
      <c r="B1702">
        <v>2024</v>
      </c>
      <c r="C1702" s="16" t="s">
        <v>100</v>
      </c>
      <c r="D1702" s="16" t="s">
        <v>84</v>
      </c>
      <c r="E1702" s="16" t="s">
        <v>85</v>
      </c>
      <c r="F1702" s="16" t="s">
        <v>83</v>
      </c>
      <c r="G1702" s="16" t="s">
        <v>78</v>
      </c>
      <c r="H1702">
        <v>51894.54</v>
      </c>
      <c r="I1702">
        <v>55560.45</v>
      </c>
      <c r="J1702">
        <v>701</v>
      </c>
      <c r="K1702">
        <v>745</v>
      </c>
      <c r="L1702">
        <v>24587.53</v>
      </c>
      <c r="M1702">
        <v>913.64</v>
      </c>
      <c r="N1702">
        <v>573436.80000000005</v>
      </c>
      <c r="O1702">
        <v>8228</v>
      </c>
      <c r="P1702">
        <v>3</v>
      </c>
      <c r="Q1702">
        <v>9</v>
      </c>
      <c r="R1702" s="25">
        <f>Clean_Data[[#This Row],[Revenue_EUR]]/Clean_Data[[#This Row],[Units_Sold]]</f>
        <v>74.029300998573461</v>
      </c>
      <c r="S1702" s="19">
        <f>Clean_Data[[#This Row],[Gross_Profit_EUR]]/Clean_Data[[#This Row],[Revenue_EUR]]</f>
        <v>0.47379801420342099</v>
      </c>
      <c r="T1702" s="19">
        <f>Clean_Data[[#This Row],[Revenue_EUR]]/Clean_Data[[#This Row],[Revenue_Target_EUR]]</f>
        <v>0.93401943288796263</v>
      </c>
      <c r="U1702" s="19">
        <f>Clean_Data[[#This Row],[Revenue_EUR]]/Clean_Data[[#This Row],[Market_Revenue_EUR]]</f>
        <v>9.0497400934156993E-2</v>
      </c>
      <c r="V1702" s="19">
        <f>Clean_Data[[#This Row],[Returns_Units]]/Clean_Data[[#This Row],[Units_Sold]]</f>
        <v>1.2838801711840228E-2</v>
      </c>
      <c r="W1702" s="21">
        <f>Clean_Data[[#This Row],[Revenue_EUR]]/Clean_Data[[#This Row],[Marketing_Spend_EUR]]</f>
        <v>56.799767961122548</v>
      </c>
    </row>
    <row r="1703" spans="1:23">
      <c r="A1703" s="17">
        <v>45536</v>
      </c>
      <c r="B1703">
        <v>2024</v>
      </c>
      <c r="C1703" s="16" t="s">
        <v>100</v>
      </c>
      <c r="D1703" s="16" t="s">
        <v>84</v>
      </c>
      <c r="E1703" s="16" t="s">
        <v>85</v>
      </c>
      <c r="F1703" s="16" t="s">
        <v>83</v>
      </c>
      <c r="G1703" s="16" t="s">
        <v>79</v>
      </c>
      <c r="H1703">
        <v>50351.21</v>
      </c>
      <c r="I1703">
        <v>51208.88</v>
      </c>
      <c r="J1703">
        <v>274</v>
      </c>
      <c r="K1703">
        <v>279</v>
      </c>
      <c r="L1703">
        <v>28302.89</v>
      </c>
      <c r="M1703">
        <v>1148.8800000000001</v>
      </c>
      <c r="N1703">
        <v>469839.96</v>
      </c>
      <c r="O1703">
        <v>2788</v>
      </c>
      <c r="P1703">
        <v>2</v>
      </c>
      <c r="Q1703">
        <v>7</v>
      </c>
      <c r="R1703" s="25">
        <f>Clean_Data[[#This Row],[Revenue_EUR]]/Clean_Data[[#This Row],[Units_Sold]]</f>
        <v>183.76354014598539</v>
      </c>
      <c r="S1703" s="19">
        <f>Clean_Data[[#This Row],[Gross_Profit_EUR]]/Clean_Data[[#This Row],[Revenue_EUR]]</f>
        <v>0.56210943093522481</v>
      </c>
      <c r="T1703" s="19">
        <f>Clean_Data[[#This Row],[Revenue_EUR]]/Clean_Data[[#This Row],[Revenue_Target_EUR]]</f>
        <v>0.98325153762394335</v>
      </c>
      <c r="U1703" s="19">
        <f>Clean_Data[[#This Row],[Revenue_EUR]]/Clean_Data[[#This Row],[Market_Revenue_EUR]]</f>
        <v>0.10716672545264136</v>
      </c>
      <c r="V1703" s="19">
        <f>Clean_Data[[#This Row],[Returns_Units]]/Clean_Data[[#This Row],[Units_Sold]]</f>
        <v>2.5547445255474453E-2</v>
      </c>
      <c r="W1703" s="21">
        <f>Clean_Data[[#This Row],[Revenue_EUR]]/Clean_Data[[#This Row],[Marketing_Spend_EUR]]</f>
        <v>43.826343917554482</v>
      </c>
    </row>
    <row r="1704" spans="1:23">
      <c r="A1704" s="17">
        <v>45536</v>
      </c>
      <c r="B1704">
        <v>2024</v>
      </c>
      <c r="C1704" s="16" t="s">
        <v>100</v>
      </c>
      <c r="D1704" s="16" t="s">
        <v>84</v>
      </c>
      <c r="E1704" s="16" t="s">
        <v>85</v>
      </c>
      <c r="F1704" s="16" t="s">
        <v>83</v>
      </c>
      <c r="G1704" s="16" t="s">
        <v>80</v>
      </c>
      <c r="H1704">
        <v>11919.16</v>
      </c>
      <c r="I1704">
        <v>11548.13</v>
      </c>
      <c r="J1704">
        <v>83</v>
      </c>
      <c r="K1704">
        <v>80</v>
      </c>
      <c r="L1704">
        <v>7008.9</v>
      </c>
      <c r="M1704">
        <v>656.31</v>
      </c>
      <c r="N1704">
        <v>151040.39000000001</v>
      </c>
      <c r="O1704">
        <v>1119</v>
      </c>
      <c r="P1704">
        <v>1</v>
      </c>
      <c r="Q1704">
        <v>2</v>
      </c>
      <c r="R1704" s="25">
        <f>Clean_Data[[#This Row],[Revenue_EUR]]/Clean_Data[[#This Row],[Units_Sold]]</f>
        <v>143.60433734939758</v>
      </c>
      <c r="S1704" s="19">
        <f>Clean_Data[[#This Row],[Gross_Profit_EUR]]/Clean_Data[[#This Row],[Revenue_EUR]]</f>
        <v>0.58803640525003442</v>
      </c>
      <c r="T1704" s="19">
        <f>Clean_Data[[#This Row],[Revenue_EUR]]/Clean_Data[[#This Row],[Revenue_Target_EUR]]</f>
        <v>1.0321290113637447</v>
      </c>
      <c r="U1704" s="19">
        <f>Clean_Data[[#This Row],[Revenue_EUR]]/Clean_Data[[#This Row],[Market_Revenue_EUR]]</f>
        <v>7.8913726321813649E-2</v>
      </c>
      <c r="V1704" s="19">
        <f>Clean_Data[[#This Row],[Returns_Units]]/Clean_Data[[#This Row],[Units_Sold]]</f>
        <v>2.4096385542168676E-2</v>
      </c>
      <c r="W1704" s="21">
        <f>Clean_Data[[#This Row],[Revenue_EUR]]/Clean_Data[[#This Row],[Marketing_Spend_EUR]]</f>
        <v>18.160869101491674</v>
      </c>
    </row>
    <row r="1705" spans="1:23">
      <c r="A1705" s="17">
        <v>45536</v>
      </c>
      <c r="B1705">
        <v>2024</v>
      </c>
      <c r="C1705" s="16" t="s">
        <v>100</v>
      </c>
      <c r="D1705" s="16" t="s">
        <v>84</v>
      </c>
      <c r="E1705" s="16" t="s">
        <v>85</v>
      </c>
      <c r="F1705" s="16" t="s">
        <v>83</v>
      </c>
      <c r="G1705" s="16" t="s">
        <v>81</v>
      </c>
      <c r="H1705">
        <v>21191.42</v>
      </c>
      <c r="I1705">
        <v>21964.94</v>
      </c>
      <c r="J1705">
        <v>179</v>
      </c>
      <c r="K1705">
        <v>185</v>
      </c>
      <c r="L1705">
        <v>11286.59</v>
      </c>
      <c r="M1705">
        <v>639.83000000000004</v>
      </c>
      <c r="N1705">
        <v>220494.19</v>
      </c>
      <c r="O1705">
        <v>1944</v>
      </c>
      <c r="P1705">
        <v>1</v>
      </c>
      <c r="Q1705">
        <v>5</v>
      </c>
      <c r="R1705" s="25">
        <f>Clean_Data[[#This Row],[Revenue_EUR]]/Clean_Data[[#This Row],[Units_Sold]]</f>
        <v>118.38782122905027</v>
      </c>
      <c r="S1705" s="19">
        <f>Clean_Data[[#This Row],[Gross_Profit_EUR]]/Clean_Data[[#This Row],[Revenue_EUR]]</f>
        <v>0.53260187377721746</v>
      </c>
      <c r="T1705" s="19">
        <f>Clean_Data[[#This Row],[Revenue_EUR]]/Clean_Data[[#This Row],[Revenue_Target_EUR]]</f>
        <v>0.96478387830788515</v>
      </c>
      <c r="U1705" s="19">
        <f>Clean_Data[[#This Row],[Revenue_EUR]]/Clean_Data[[#This Row],[Market_Revenue_EUR]]</f>
        <v>9.610874554109565E-2</v>
      </c>
      <c r="V1705" s="19">
        <f>Clean_Data[[#This Row],[Returns_Units]]/Clean_Data[[#This Row],[Units_Sold]]</f>
        <v>2.7932960893854747E-2</v>
      </c>
      <c r="W1705" s="21">
        <f>Clean_Data[[#This Row],[Revenue_EUR]]/Clean_Data[[#This Row],[Marketing_Spend_EUR]]</f>
        <v>33.120391353953387</v>
      </c>
    </row>
    <row r="1706" spans="1:23">
      <c r="A1706" s="17">
        <v>45536</v>
      </c>
      <c r="B1706">
        <v>2024</v>
      </c>
      <c r="C1706" s="16" t="s">
        <v>100</v>
      </c>
      <c r="D1706" s="16" t="s">
        <v>86</v>
      </c>
      <c r="E1706" s="16" t="s">
        <v>87</v>
      </c>
      <c r="F1706" s="16" t="s">
        <v>77</v>
      </c>
      <c r="G1706" s="16" t="s">
        <v>78</v>
      </c>
      <c r="H1706">
        <v>432854.34</v>
      </c>
      <c r="I1706">
        <v>452902.88</v>
      </c>
      <c r="J1706">
        <v>5848</v>
      </c>
      <c r="K1706">
        <v>6055</v>
      </c>
      <c r="L1706">
        <v>245884.26</v>
      </c>
      <c r="M1706">
        <v>8046.27</v>
      </c>
      <c r="N1706">
        <v>3836120.3</v>
      </c>
      <c r="O1706">
        <v>56755</v>
      </c>
      <c r="P1706">
        <v>19</v>
      </c>
      <c r="Q1706">
        <v>106</v>
      </c>
      <c r="R1706" s="25">
        <f>Clean_Data[[#This Row],[Revenue_EUR]]/Clean_Data[[#This Row],[Units_Sold]]</f>
        <v>74.017499999999998</v>
      </c>
      <c r="S1706" s="19">
        <f>Clean_Data[[#This Row],[Gross_Profit_EUR]]/Clean_Data[[#This Row],[Revenue_EUR]]</f>
        <v>0.56805312382913842</v>
      </c>
      <c r="T1706" s="19">
        <f>Clean_Data[[#This Row],[Revenue_EUR]]/Clean_Data[[#This Row],[Revenue_Target_EUR]]</f>
        <v>0.95573324682766425</v>
      </c>
      <c r="U1706" s="19">
        <f>Clean_Data[[#This Row],[Revenue_EUR]]/Clean_Data[[#This Row],[Market_Revenue_EUR]]</f>
        <v>0.11283648742715395</v>
      </c>
      <c r="V1706" s="19">
        <f>Clean_Data[[#This Row],[Returns_Units]]/Clean_Data[[#This Row],[Units_Sold]]</f>
        <v>1.8125854993160054E-2</v>
      </c>
      <c r="W1706" s="21">
        <f>Clean_Data[[#This Row],[Revenue_EUR]]/Clean_Data[[#This Row],[Marketing_Spend_EUR]]</f>
        <v>53.79565189833302</v>
      </c>
    </row>
    <row r="1707" spans="1:23">
      <c r="A1707" s="17">
        <v>45536</v>
      </c>
      <c r="B1707">
        <v>2024</v>
      </c>
      <c r="C1707" s="16" t="s">
        <v>100</v>
      </c>
      <c r="D1707" s="16" t="s">
        <v>86</v>
      </c>
      <c r="E1707" s="16" t="s">
        <v>87</v>
      </c>
      <c r="F1707" s="16" t="s">
        <v>77</v>
      </c>
      <c r="G1707" s="16" t="s">
        <v>79</v>
      </c>
      <c r="H1707">
        <v>392496.67</v>
      </c>
      <c r="I1707">
        <v>370616.14</v>
      </c>
      <c r="J1707">
        <v>2139</v>
      </c>
      <c r="K1707">
        <v>2061</v>
      </c>
      <c r="L1707">
        <v>258498.58</v>
      </c>
      <c r="M1707">
        <v>9160.7099999999991</v>
      </c>
      <c r="N1707">
        <v>3140719.52</v>
      </c>
      <c r="O1707">
        <v>18874</v>
      </c>
      <c r="P1707">
        <v>20</v>
      </c>
      <c r="Q1707">
        <v>43</v>
      </c>
      <c r="R1707" s="25">
        <f>Clean_Data[[#This Row],[Revenue_EUR]]/Clean_Data[[#This Row],[Units_Sold]]</f>
        <v>183.49540439457689</v>
      </c>
      <c r="S1707" s="19">
        <f>Clean_Data[[#This Row],[Gross_Profit_EUR]]/Clean_Data[[#This Row],[Revenue_EUR]]</f>
        <v>0.65860069589889769</v>
      </c>
      <c r="T1707" s="19">
        <f>Clean_Data[[#This Row],[Revenue_EUR]]/Clean_Data[[#This Row],[Revenue_Target_EUR]]</f>
        <v>1.0590382545131465</v>
      </c>
      <c r="U1707" s="19">
        <f>Clean_Data[[#This Row],[Revenue_EUR]]/Clean_Data[[#This Row],[Market_Revenue_EUR]]</f>
        <v>0.12497030298331128</v>
      </c>
      <c r="V1707" s="19">
        <f>Clean_Data[[#This Row],[Returns_Units]]/Clean_Data[[#This Row],[Units_Sold]]</f>
        <v>2.0102851799906497E-2</v>
      </c>
      <c r="W1707" s="21">
        <f>Clean_Data[[#This Row],[Revenue_EUR]]/Clean_Data[[#This Row],[Marketing_Spend_EUR]]</f>
        <v>42.845660434616967</v>
      </c>
    </row>
    <row r="1708" spans="1:23">
      <c r="A1708" s="17">
        <v>45536</v>
      </c>
      <c r="B1708">
        <v>2024</v>
      </c>
      <c r="C1708" s="16" t="s">
        <v>100</v>
      </c>
      <c r="D1708" s="16" t="s">
        <v>86</v>
      </c>
      <c r="E1708" s="16" t="s">
        <v>87</v>
      </c>
      <c r="F1708" s="16" t="s">
        <v>77</v>
      </c>
      <c r="G1708" s="16" t="s">
        <v>80</v>
      </c>
      <c r="H1708">
        <v>99266.59</v>
      </c>
      <c r="I1708">
        <v>97720.74</v>
      </c>
      <c r="J1708">
        <v>690</v>
      </c>
      <c r="K1708">
        <v>691</v>
      </c>
      <c r="L1708">
        <v>68056.23</v>
      </c>
      <c r="M1708">
        <v>5343.99</v>
      </c>
      <c r="N1708">
        <v>997595.79</v>
      </c>
      <c r="O1708">
        <v>7662</v>
      </c>
      <c r="P1708">
        <v>5</v>
      </c>
      <c r="Q1708">
        <v>7</v>
      </c>
      <c r="R1708" s="25">
        <f>Clean_Data[[#This Row],[Revenue_EUR]]/Clean_Data[[#This Row],[Units_Sold]]</f>
        <v>143.8646231884058</v>
      </c>
      <c r="S1708" s="19">
        <f>Clean_Data[[#This Row],[Gross_Profit_EUR]]/Clean_Data[[#This Row],[Revenue_EUR]]</f>
        <v>0.68559048920689225</v>
      </c>
      <c r="T1708" s="19">
        <f>Clean_Data[[#This Row],[Revenue_EUR]]/Clean_Data[[#This Row],[Revenue_Target_EUR]]</f>
        <v>1.0158190574488075</v>
      </c>
      <c r="U1708" s="19">
        <f>Clean_Data[[#This Row],[Revenue_EUR]]/Clean_Data[[#This Row],[Market_Revenue_EUR]]</f>
        <v>9.9505822894461082E-2</v>
      </c>
      <c r="V1708" s="19">
        <f>Clean_Data[[#This Row],[Returns_Units]]/Clean_Data[[#This Row],[Units_Sold]]</f>
        <v>1.0144927536231883E-2</v>
      </c>
      <c r="W1708" s="21">
        <f>Clean_Data[[#This Row],[Revenue_EUR]]/Clean_Data[[#This Row],[Marketing_Spend_EUR]]</f>
        <v>18.575369714389435</v>
      </c>
    </row>
    <row r="1709" spans="1:23">
      <c r="A1709" s="17">
        <v>45536</v>
      </c>
      <c r="B1709">
        <v>2024</v>
      </c>
      <c r="C1709" s="16" t="s">
        <v>100</v>
      </c>
      <c r="D1709" s="16" t="s">
        <v>86</v>
      </c>
      <c r="E1709" s="16" t="s">
        <v>87</v>
      </c>
      <c r="F1709" s="16" t="s">
        <v>77</v>
      </c>
      <c r="G1709" s="16" t="s">
        <v>81</v>
      </c>
      <c r="H1709">
        <v>183224.31</v>
      </c>
      <c r="I1709">
        <v>189955.94</v>
      </c>
      <c r="J1709">
        <v>1550</v>
      </c>
      <c r="K1709">
        <v>1623</v>
      </c>
      <c r="L1709">
        <v>115152.97</v>
      </c>
      <c r="M1709">
        <v>5877.92</v>
      </c>
      <c r="N1709">
        <v>1505636.21</v>
      </c>
      <c r="O1709">
        <v>13627</v>
      </c>
      <c r="P1709">
        <v>7</v>
      </c>
      <c r="Q1709">
        <v>33</v>
      </c>
      <c r="R1709" s="25">
        <f>Clean_Data[[#This Row],[Revenue_EUR]]/Clean_Data[[#This Row],[Units_Sold]]</f>
        <v>118.20923225806452</v>
      </c>
      <c r="S1709" s="19">
        <f>Clean_Data[[#This Row],[Gross_Profit_EUR]]/Clean_Data[[#This Row],[Revenue_EUR]]</f>
        <v>0.62848084951172689</v>
      </c>
      <c r="T1709" s="19">
        <f>Clean_Data[[#This Row],[Revenue_EUR]]/Clean_Data[[#This Row],[Revenue_Target_EUR]]</f>
        <v>0.96456215057028483</v>
      </c>
      <c r="U1709" s="19">
        <f>Clean_Data[[#This Row],[Revenue_EUR]]/Clean_Data[[#This Row],[Market_Revenue_EUR]]</f>
        <v>0.1216922844861708</v>
      </c>
      <c r="V1709" s="19">
        <f>Clean_Data[[#This Row],[Returns_Units]]/Clean_Data[[#This Row],[Units_Sold]]</f>
        <v>2.1290322580645161E-2</v>
      </c>
      <c r="W1709" s="21">
        <f>Clean_Data[[#This Row],[Revenue_EUR]]/Clean_Data[[#This Row],[Marketing_Spend_EUR]]</f>
        <v>31.171623635571766</v>
      </c>
    </row>
    <row r="1710" spans="1:23">
      <c r="A1710" s="17">
        <v>45536</v>
      </c>
      <c r="B1710">
        <v>2024</v>
      </c>
      <c r="C1710" s="16" t="s">
        <v>100</v>
      </c>
      <c r="D1710" s="16" t="s">
        <v>86</v>
      </c>
      <c r="E1710" s="16" t="s">
        <v>87</v>
      </c>
      <c r="F1710" s="16" t="s">
        <v>82</v>
      </c>
      <c r="G1710" s="16" t="s">
        <v>78</v>
      </c>
      <c r="H1710">
        <v>381424.29</v>
      </c>
      <c r="I1710">
        <v>400014.16</v>
      </c>
      <c r="J1710">
        <v>5153</v>
      </c>
      <c r="K1710">
        <v>5396</v>
      </c>
      <c r="L1710">
        <v>197411.16</v>
      </c>
      <c r="M1710">
        <v>6735.05</v>
      </c>
      <c r="N1710">
        <v>3601240.71</v>
      </c>
      <c r="O1710">
        <v>50886</v>
      </c>
      <c r="P1710">
        <v>21</v>
      </c>
      <c r="Q1710">
        <v>55</v>
      </c>
      <c r="R1710" s="25">
        <f>Clean_Data[[#This Row],[Revenue_EUR]]/Clean_Data[[#This Row],[Units_Sold]]</f>
        <v>74.019850572482042</v>
      </c>
      <c r="S1710" s="19">
        <f>Clean_Data[[#This Row],[Gross_Profit_EUR]]/Clean_Data[[#This Row],[Revenue_EUR]]</f>
        <v>0.5175631578156703</v>
      </c>
      <c r="T1710" s="19">
        <f>Clean_Data[[#This Row],[Revenue_EUR]]/Clean_Data[[#This Row],[Revenue_Target_EUR]]</f>
        <v>0.95352697014525689</v>
      </c>
      <c r="U1710" s="19">
        <f>Clean_Data[[#This Row],[Revenue_EUR]]/Clean_Data[[#This Row],[Market_Revenue_EUR]]</f>
        <v>0.10591468905170739</v>
      </c>
      <c r="V1710" s="19">
        <f>Clean_Data[[#This Row],[Returns_Units]]/Clean_Data[[#This Row],[Units_Sold]]</f>
        <v>1.0673394139336309E-2</v>
      </c>
      <c r="W1710" s="21">
        <f>Clean_Data[[#This Row],[Revenue_EUR]]/Clean_Data[[#This Row],[Marketing_Spend_EUR]]</f>
        <v>56.63273323880297</v>
      </c>
    </row>
    <row r="1711" spans="1:23">
      <c r="A1711" s="17">
        <v>45536</v>
      </c>
      <c r="B1711">
        <v>2024</v>
      </c>
      <c r="C1711" s="16" t="s">
        <v>100</v>
      </c>
      <c r="D1711" s="16" t="s">
        <v>86</v>
      </c>
      <c r="E1711" s="16" t="s">
        <v>87</v>
      </c>
      <c r="F1711" s="16" t="s">
        <v>82</v>
      </c>
      <c r="G1711" s="16" t="s">
        <v>79</v>
      </c>
      <c r="H1711">
        <v>382621.06</v>
      </c>
      <c r="I1711">
        <v>390304.84</v>
      </c>
      <c r="J1711">
        <v>2085</v>
      </c>
      <c r="K1711">
        <v>2124</v>
      </c>
      <c r="L1711">
        <v>231560.32000000001</v>
      </c>
      <c r="M1711">
        <v>10416.91</v>
      </c>
      <c r="N1711">
        <v>2886959.33</v>
      </c>
      <c r="O1711">
        <v>17439</v>
      </c>
      <c r="P1711">
        <v>15</v>
      </c>
      <c r="Q1711">
        <v>44</v>
      </c>
      <c r="R1711" s="25">
        <f>Clean_Data[[#This Row],[Revenue_EUR]]/Clean_Data[[#This Row],[Units_Sold]]</f>
        <v>183.51129976019183</v>
      </c>
      <c r="S1711" s="19">
        <f>Clean_Data[[#This Row],[Gross_Profit_EUR]]/Clean_Data[[#This Row],[Revenue_EUR]]</f>
        <v>0.60519491530340752</v>
      </c>
      <c r="T1711" s="19">
        <f>Clean_Data[[#This Row],[Revenue_EUR]]/Clean_Data[[#This Row],[Revenue_Target_EUR]]</f>
        <v>0.98031338786370159</v>
      </c>
      <c r="U1711" s="19">
        <f>Clean_Data[[#This Row],[Revenue_EUR]]/Clean_Data[[#This Row],[Market_Revenue_EUR]]</f>
        <v>0.13253427439173518</v>
      </c>
      <c r="V1711" s="19">
        <f>Clean_Data[[#This Row],[Returns_Units]]/Clean_Data[[#This Row],[Units_Sold]]</f>
        <v>2.1103117505995205E-2</v>
      </c>
      <c r="W1711" s="21">
        <f>Clean_Data[[#This Row],[Revenue_EUR]]/Clean_Data[[#This Row],[Marketing_Spend_EUR]]</f>
        <v>36.730763729359282</v>
      </c>
    </row>
    <row r="1712" spans="1:23">
      <c r="A1712" s="17">
        <v>45536</v>
      </c>
      <c r="B1712">
        <v>2024</v>
      </c>
      <c r="C1712" s="16" t="s">
        <v>100</v>
      </c>
      <c r="D1712" s="16" t="s">
        <v>86</v>
      </c>
      <c r="E1712" s="16" t="s">
        <v>87</v>
      </c>
      <c r="F1712" s="16" t="s">
        <v>82</v>
      </c>
      <c r="G1712" s="16" t="s">
        <v>80</v>
      </c>
      <c r="H1712">
        <v>86749.41</v>
      </c>
      <c r="I1712">
        <v>84211.69</v>
      </c>
      <c r="J1712">
        <v>603</v>
      </c>
      <c r="K1712">
        <v>590</v>
      </c>
      <c r="L1712">
        <v>55716.81</v>
      </c>
      <c r="M1712">
        <v>4949.12</v>
      </c>
      <c r="N1712">
        <v>935572.92</v>
      </c>
      <c r="O1712">
        <v>6835</v>
      </c>
      <c r="P1712">
        <v>5</v>
      </c>
      <c r="Q1712">
        <v>6</v>
      </c>
      <c r="R1712" s="25">
        <f>Clean_Data[[#This Row],[Revenue_EUR]]/Clean_Data[[#This Row],[Units_Sold]]</f>
        <v>143.86303482587064</v>
      </c>
      <c r="S1712" s="19">
        <f>Clean_Data[[#This Row],[Gross_Profit_EUR]]/Clean_Data[[#This Row],[Revenue_EUR]]</f>
        <v>0.64227307136728651</v>
      </c>
      <c r="T1712" s="19">
        <f>Clean_Data[[#This Row],[Revenue_EUR]]/Clean_Data[[#This Row],[Revenue_Target_EUR]]</f>
        <v>1.0301350085718504</v>
      </c>
      <c r="U1712" s="19">
        <f>Clean_Data[[#This Row],[Revenue_EUR]]/Clean_Data[[#This Row],[Market_Revenue_EUR]]</f>
        <v>9.2723301567984667E-2</v>
      </c>
      <c r="V1712" s="19">
        <f>Clean_Data[[#This Row],[Returns_Units]]/Clean_Data[[#This Row],[Units_Sold]]</f>
        <v>9.9502487562189053E-3</v>
      </c>
      <c r="W1712" s="21">
        <f>Clean_Data[[#This Row],[Revenue_EUR]]/Clean_Data[[#This Row],[Marketing_Spend_EUR]]</f>
        <v>17.528249466571836</v>
      </c>
    </row>
    <row r="1713" spans="1:23">
      <c r="A1713" s="17">
        <v>45536</v>
      </c>
      <c r="B1713">
        <v>2024</v>
      </c>
      <c r="C1713" s="16" t="s">
        <v>100</v>
      </c>
      <c r="D1713" s="16" t="s">
        <v>86</v>
      </c>
      <c r="E1713" s="16" t="s">
        <v>87</v>
      </c>
      <c r="F1713" s="16" t="s">
        <v>82</v>
      </c>
      <c r="G1713" s="16" t="s">
        <v>81</v>
      </c>
      <c r="H1713">
        <v>138401.79</v>
      </c>
      <c r="I1713">
        <v>142689</v>
      </c>
      <c r="J1713">
        <v>1171</v>
      </c>
      <c r="K1713">
        <v>1212</v>
      </c>
      <c r="L1713">
        <v>80902.22</v>
      </c>
      <c r="M1713">
        <v>4167.78</v>
      </c>
      <c r="N1713">
        <v>1294137.78</v>
      </c>
      <c r="O1713">
        <v>12003</v>
      </c>
      <c r="P1713">
        <v>7</v>
      </c>
      <c r="Q1713">
        <v>10</v>
      </c>
      <c r="R1713" s="25">
        <f>Clean_Data[[#This Row],[Revenue_EUR]]/Clean_Data[[#This Row],[Units_Sold]]</f>
        <v>118.19111016225449</v>
      </c>
      <c r="S1713" s="19">
        <f>Clean_Data[[#This Row],[Gross_Profit_EUR]]/Clean_Data[[#This Row],[Revenue_EUR]]</f>
        <v>0.58454605247518832</v>
      </c>
      <c r="T1713" s="19">
        <f>Clean_Data[[#This Row],[Revenue_EUR]]/Clean_Data[[#This Row],[Revenue_Target_EUR]]</f>
        <v>0.96995416605344498</v>
      </c>
      <c r="U1713" s="19">
        <f>Clean_Data[[#This Row],[Revenue_EUR]]/Clean_Data[[#This Row],[Market_Revenue_EUR]]</f>
        <v>0.10694517395203469</v>
      </c>
      <c r="V1713" s="19">
        <f>Clean_Data[[#This Row],[Returns_Units]]/Clean_Data[[#This Row],[Units_Sold]]</f>
        <v>8.539709649871904E-3</v>
      </c>
      <c r="W1713" s="21">
        <f>Clean_Data[[#This Row],[Revenue_EUR]]/Clean_Data[[#This Row],[Marketing_Spend_EUR]]</f>
        <v>33.207556540892277</v>
      </c>
    </row>
    <row r="1714" spans="1:23">
      <c r="A1714" s="17">
        <v>45536</v>
      </c>
      <c r="B1714">
        <v>2024</v>
      </c>
      <c r="C1714" s="16" t="s">
        <v>100</v>
      </c>
      <c r="D1714" s="16" t="s">
        <v>86</v>
      </c>
      <c r="E1714" s="16" t="s">
        <v>87</v>
      </c>
      <c r="F1714" s="16" t="s">
        <v>83</v>
      </c>
      <c r="G1714" s="16" t="s">
        <v>78</v>
      </c>
      <c r="H1714">
        <v>35297.47</v>
      </c>
      <c r="I1714">
        <v>35021.040000000001</v>
      </c>
      <c r="J1714">
        <v>477</v>
      </c>
      <c r="K1714">
        <v>464</v>
      </c>
      <c r="L1714">
        <v>16936.830000000002</v>
      </c>
      <c r="M1714">
        <v>600.30999999999995</v>
      </c>
      <c r="N1714">
        <v>457020.49</v>
      </c>
      <c r="O1714">
        <v>6631</v>
      </c>
      <c r="P1714">
        <v>1</v>
      </c>
      <c r="Q1714">
        <v>13</v>
      </c>
      <c r="R1714" s="25">
        <f>Clean_Data[[#This Row],[Revenue_EUR]]/Clean_Data[[#This Row],[Units_Sold]]</f>
        <v>73.998888888888885</v>
      </c>
      <c r="S1714" s="19">
        <f>Clean_Data[[#This Row],[Gross_Profit_EUR]]/Clean_Data[[#This Row],[Revenue_EUR]]</f>
        <v>0.47983127402615544</v>
      </c>
      <c r="T1714" s="19">
        <f>Clean_Data[[#This Row],[Revenue_EUR]]/Clean_Data[[#This Row],[Revenue_Target_EUR]]</f>
        <v>1.0078932550261215</v>
      </c>
      <c r="U1714" s="19">
        <f>Clean_Data[[#This Row],[Revenue_EUR]]/Clean_Data[[#This Row],[Market_Revenue_EUR]]</f>
        <v>7.7233889447713824E-2</v>
      </c>
      <c r="V1714" s="19">
        <f>Clean_Data[[#This Row],[Returns_Units]]/Clean_Data[[#This Row],[Units_Sold]]</f>
        <v>2.7253668763102725E-2</v>
      </c>
      <c r="W1714" s="21">
        <f>Clean_Data[[#This Row],[Revenue_EUR]]/Clean_Data[[#This Row],[Marketing_Spend_EUR]]</f>
        <v>58.798737319051831</v>
      </c>
    </row>
    <row r="1715" spans="1:23">
      <c r="A1715" s="17">
        <v>45536</v>
      </c>
      <c r="B1715">
        <v>2024</v>
      </c>
      <c r="C1715" s="16" t="s">
        <v>100</v>
      </c>
      <c r="D1715" s="16" t="s">
        <v>86</v>
      </c>
      <c r="E1715" s="16" t="s">
        <v>87</v>
      </c>
      <c r="F1715" s="16" t="s">
        <v>83</v>
      </c>
      <c r="G1715" s="16" t="s">
        <v>79</v>
      </c>
      <c r="H1715">
        <v>35682.67</v>
      </c>
      <c r="I1715">
        <v>34746.75</v>
      </c>
      <c r="J1715">
        <v>194</v>
      </c>
      <c r="K1715">
        <v>190</v>
      </c>
      <c r="L1715">
        <v>19552.919999999998</v>
      </c>
      <c r="M1715">
        <v>888.72</v>
      </c>
      <c r="N1715">
        <v>374184.89</v>
      </c>
      <c r="O1715">
        <v>2174</v>
      </c>
      <c r="P1715">
        <v>2</v>
      </c>
      <c r="Q1715">
        <v>5</v>
      </c>
      <c r="R1715" s="25">
        <f>Clean_Data[[#This Row],[Revenue_EUR]]/Clean_Data[[#This Row],[Units_Sold]]</f>
        <v>183.93128865979381</v>
      </c>
      <c r="S1715" s="19">
        <f>Clean_Data[[#This Row],[Gross_Profit_EUR]]/Clean_Data[[#This Row],[Revenue_EUR]]</f>
        <v>0.54796684216736025</v>
      </c>
      <c r="T1715" s="19">
        <f>Clean_Data[[#This Row],[Revenue_EUR]]/Clean_Data[[#This Row],[Revenue_Target_EUR]]</f>
        <v>1.0269354687848504</v>
      </c>
      <c r="U1715" s="19">
        <f>Clean_Data[[#This Row],[Revenue_EUR]]/Clean_Data[[#This Row],[Market_Revenue_EUR]]</f>
        <v>9.5361066022735433E-2</v>
      </c>
      <c r="V1715" s="19">
        <f>Clean_Data[[#This Row],[Returns_Units]]/Clean_Data[[#This Row],[Units_Sold]]</f>
        <v>2.5773195876288658E-2</v>
      </c>
      <c r="W1715" s="21">
        <f>Clean_Data[[#This Row],[Revenue_EUR]]/Clean_Data[[#This Row],[Marketing_Spend_EUR]]</f>
        <v>40.150632370150326</v>
      </c>
    </row>
    <row r="1716" spans="1:23">
      <c r="A1716" s="17">
        <v>45536</v>
      </c>
      <c r="B1716">
        <v>2024</v>
      </c>
      <c r="C1716" s="16" t="s">
        <v>100</v>
      </c>
      <c r="D1716" s="16" t="s">
        <v>86</v>
      </c>
      <c r="E1716" s="16" t="s">
        <v>87</v>
      </c>
      <c r="F1716" s="16" t="s">
        <v>83</v>
      </c>
      <c r="G1716" s="16" t="s">
        <v>80</v>
      </c>
      <c r="H1716">
        <v>7618.84</v>
      </c>
      <c r="I1716">
        <v>7381.02</v>
      </c>
      <c r="J1716">
        <v>53</v>
      </c>
      <c r="K1716">
        <v>52</v>
      </c>
      <c r="L1716">
        <v>4469.97</v>
      </c>
      <c r="M1716">
        <v>394.75</v>
      </c>
      <c r="N1716">
        <v>118552.88</v>
      </c>
      <c r="O1716">
        <v>902</v>
      </c>
      <c r="P1716">
        <v>0</v>
      </c>
      <c r="Q1716">
        <v>1</v>
      </c>
      <c r="R1716" s="25">
        <f>Clean_Data[[#This Row],[Revenue_EUR]]/Clean_Data[[#This Row],[Units_Sold]]</f>
        <v>143.75169811320754</v>
      </c>
      <c r="S1716" s="19">
        <f>Clean_Data[[#This Row],[Gross_Profit_EUR]]/Clean_Data[[#This Row],[Revenue_EUR]]</f>
        <v>0.58669955006273922</v>
      </c>
      <c r="T1716" s="19">
        <f>Clean_Data[[#This Row],[Revenue_EUR]]/Clean_Data[[#This Row],[Revenue_Target_EUR]]</f>
        <v>1.0322204790123857</v>
      </c>
      <c r="U1716" s="19">
        <f>Clean_Data[[#This Row],[Revenue_EUR]]/Clean_Data[[#This Row],[Market_Revenue_EUR]]</f>
        <v>6.4265330374091295E-2</v>
      </c>
      <c r="V1716" s="19">
        <f>Clean_Data[[#This Row],[Returns_Units]]/Clean_Data[[#This Row],[Units_Sold]]</f>
        <v>1.8867924528301886E-2</v>
      </c>
      <c r="W1716" s="21">
        <f>Clean_Data[[#This Row],[Revenue_EUR]]/Clean_Data[[#This Row],[Marketing_Spend_EUR]]</f>
        <v>19.300417986067131</v>
      </c>
    </row>
    <row r="1717" spans="1:23">
      <c r="A1717" s="17">
        <v>45536</v>
      </c>
      <c r="B1717">
        <v>2024</v>
      </c>
      <c r="C1717" s="16" t="s">
        <v>100</v>
      </c>
      <c r="D1717" s="16" t="s">
        <v>86</v>
      </c>
      <c r="E1717" s="16" t="s">
        <v>87</v>
      </c>
      <c r="F1717" s="16" t="s">
        <v>83</v>
      </c>
      <c r="G1717" s="16" t="s">
        <v>81</v>
      </c>
      <c r="H1717">
        <v>13932.77</v>
      </c>
      <c r="I1717">
        <v>13451.13</v>
      </c>
      <c r="J1717">
        <v>118</v>
      </c>
      <c r="K1717">
        <v>114</v>
      </c>
      <c r="L1717">
        <v>7326.95</v>
      </c>
      <c r="M1717">
        <v>450.26</v>
      </c>
      <c r="N1717">
        <v>166081.71</v>
      </c>
      <c r="O1717">
        <v>1554</v>
      </c>
      <c r="P1717">
        <v>1</v>
      </c>
      <c r="Q1717">
        <v>3</v>
      </c>
      <c r="R1717" s="25">
        <f>Clean_Data[[#This Row],[Revenue_EUR]]/Clean_Data[[#This Row],[Units_Sold]]</f>
        <v>118.07432203389831</v>
      </c>
      <c r="S1717" s="19">
        <f>Clean_Data[[#This Row],[Gross_Profit_EUR]]/Clean_Data[[#This Row],[Revenue_EUR]]</f>
        <v>0.52587891711411294</v>
      </c>
      <c r="T1717" s="19">
        <f>Clean_Data[[#This Row],[Revenue_EUR]]/Clean_Data[[#This Row],[Revenue_Target_EUR]]</f>
        <v>1.0358066571358691</v>
      </c>
      <c r="U1717" s="19">
        <f>Clean_Data[[#This Row],[Revenue_EUR]]/Clean_Data[[#This Row],[Market_Revenue_EUR]]</f>
        <v>8.3891055794163019E-2</v>
      </c>
      <c r="V1717" s="19">
        <f>Clean_Data[[#This Row],[Returns_Units]]/Clean_Data[[#This Row],[Units_Sold]]</f>
        <v>2.5423728813559324E-2</v>
      </c>
      <c r="W1717" s="21">
        <f>Clean_Data[[#This Row],[Revenue_EUR]]/Clean_Data[[#This Row],[Marketing_Spend_EUR]]</f>
        <v>30.943832452360859</v>
      </c>
    </row>
    <row r="1718" spans="1:23">
      <c r="A1718" s="17">
        <v>45536</v>
      </c>
      <c r="B1718">
        <v>2024</v>
      </c>
      <c r="C1718" s="16" t="s">
        <v>100</v>
      </c>
      <c r="D1718" s="16" t="s">
        <v>88</v>
      </c>
      <c r="E1718" s="16" t="s">
        <v>87</v>
      </c>
      <c r="F1718" s="16" t="s">
        <v>77</v>
      </c>
      <c r="G1718" s="16" t="s">
        <v>78</v>
      </c>
      <c r="H1718">
        <v>334459.89</v>
      </c>
      <c r="I1718">
        <v>316087.26</v>
      </c>
      <c r="J1718">
        <v>4519</v>
      </c>
      <c r="K1718">
        <v>4226</v>
      </c>
      <c r="L1718">
        <v>185273.22</v>
      </c>
      <c r="M1718">
        <v>6573.9</v>
      </c>
      <c r="N1718">
        <v>3217254.62</v>
      </c>
      <c r="O1718">
        <v>48789</v>
      </c>
      <c r="P1718">
        <v>17</v>
      </c>
      <c r="Q1718">
        <v>77</v>
      </c>
      <c r="R1718" s="25">
        <f>Clean_Data[[#This Row],[Revenue_EUR]]/Clean_Data[[#This Row],[Units_Sold]]</f>
        <v>74.011925204691309</v>
      </c>
      <c r="S1718" s="19">
        <f>Clean_Data[[#This Row],[Gross_Profit_EUR]]/Clean_Data[[#This Row],[Revenue_EUR]]</f>
        <v>0.55394750025182393</v>
      </c>
      <c r="T1718" s="19">
        <f>Clean_Data[[#This Row],[Revenue_EUR]]/Clean_Data[[#This Row],[Revenue_Target_EUR]]</f>
        <v>1.05812518353318</v>
      </c>
      <c r="U1718" s="19">
        <f>Clean_Data[[#This Row],[Revenue_EUR]]/Clean_Data[[#This Row],[Market_Revenue_EUR]]</f>
        <v>0.10395816604655307</v>
      </c>
      <c r="V1718" s="19">
        <f>Clean_Data[[#This Row],[Returns_Units]]/Clean_Data[[#This Row],[Units_Sold]]</f>
        <v>1.7039167957512723E-2</v>
      </c>
      <c r="W1718" s="21">
        <f>Clean_Data[[#This Row],[Revenue_EUR]]/Clean_Data[[#This Row],[Marketing_Spend_EUR]]</f>
        <v>50.876936065349341</v>
      </c>
    </row>
    <row r="1719" spans="1:23">
      <c r="A1719" s="17">
        <v>45536</v>
      </c>
      <c r="B1719">
        <v>2024</v>
      </c>
      <c r="C1719" s="16" t="s">
        <v>100</v>
      </c>
      <c r="D1719" s="16" t="s">
        <v>88</v>
      </c>
      <c r="E1719" s="16" t="s">
        <v>87</v>
      </c>
      <c r="F1719" s="16" t="s">
        <v>77</v>
      </c>
      <c r="G1719" s="16" t="s">
        <v>79</v>
      </c>
      <c r="H1719">
        <v>337723.91</v>
      </c>
      <c r="I1719">
        <v>306002.59000000003</v>
      </c>
      <c r="J1719">
        <v>1840</v>
      </c>
      <c r="K1719">
        <v>1648</v>
      </c>
      <c r="L1719">
        <v>218191.17</v>
      </c>
      <c r="M1719">
        <v>8196.32</v>
      </c>
      <c r="N1719">
        <v>2725760.22</v>
      </c>
      <c r="O1719">
        <v>15817</v>
      </c>
      <c r="P1719">
        <v>19</v>
      </c>
      <c r="Q1719">
        <v>18</v>
      </c>
      <c r="R1719" s="25">
        <f>Clean_Data[[#This Row],[Revenue_EUR]]/Clean_Data[[#This Row],[Units_Sold]]</f>
        <v>183.54560326086954</v>
      </c>
      <c r="S1719" s="19">
        <f>Clean_Data[[#This Row],[Gross_Profit_EUR]]/Clean_Data[[#This Row],[Revenue_EUR]]</f>
        <v>0.64606373294683228</v>
      </c>
      <c r="T1719" s="19">
        <f>Clean_Data[[#This Row],[Revenue_EUR]]/Clean_Data[[#This Row],[Revenue_Target_EUR]]</f>
        <v>1.1036635670305925</v>
      </c>
      <c r="U1719" s="19">
        <f>Clean_Data[[#This Row],[Revenue_EUR]]/Clean_Data[[#This Row],[Market_Revenue_EUR]]</f>
        <v>0.12390081399016087</v>
      </c>
      <c r="V1719" s="19">
        <f>Clean_Data[[#This Row],[Returns_Units]]/Clean_Data[[#This Row],[Units_Sold]]</f>
        <v>9.7826086956521747E-3</v>
      </c>
      <c r="W1719" s="21">
        <f>Clean_Data[[#This Row],[Revenue_EUR]]/Clean_Data[[#This Row],[Marketing_Spend_EUR]]</f>
        <v>41.20433438421145</v>
      </c>
    </row>
    <row r="1720" spans="1:23">
      <c r="A1720" s="17">
        <v>45536</v>
      </c>
      <c r="B1720">
        <v>2024</v>
      </c>
      <c r="C1720" s="16" t="s">
        <v>100</v>
      </c>
      <c r="D1720" s="16" t="s">
        <v>88</v>
      </c>
      <c r="E1720" s="16" t="s">
        <v>87</v>
      </c>
      <c r="F1720" s="16" t="s">
        <v>77</v>
      </c>
      <c r="G1720" s="16" t="s">
        <v>80</v>
      </c>
      <c r="H1720">
        <v>72504.45</v>
      </c>
      <c r="I1720">
        <v>64880.84</v>
      </c>
      <c r="J1720">
        <v>504</v>
      </c>
      <c r="K1720">
        <v>455</v>
      </c>
      <c r="L1720">
        <v>50114.18</v>
      </c>
      <c r="M1720">
        <v>3693.96</v>
      </c>
      <c r="N1720">
        <v>852628.24</v>
      </c>
      <c r="O1720">
        <v>6352</v>
      </c>
      <c r="P1720">
        <v>3</v>
      </c>
      <c r="Q1720">
        <v>10</v>
      </c>
      <c r="R1720" s="25">
        <f>Clean_Data[[#This Row],[Revenue_EUR]]/Clean_Data[[#This Row],[Units_Sold]]</f>
        <v>143.85803571428571</v>
      </c>
      <c r="S1720" s="19">
        <f>Clean_Data[[#This Row],[Gross_Profit_EUR]]/Clean_Data[[#This Row],[Revenue_EUR]]</f>
        <v>0.69118764434458857</v>
      </c>
      <c r="T1720" s="19">
        <f>Clean_Data[[#This Row],[Revenue_EUR]]/Clean_Data[[#This Row],[Revenue_Target_EUR]]</f>
        <v>1.1175017154525126</v>
      </c>
      <c r="U1720" s="19">
        <f>Clean_Data[[#This Row],[Revenue_EUR]]/Clean_Data[[#This Row],[Market_Revenue_EUR]]</f>
        <v>8.5036416340139045E-2</v>
      </c>
      <c r="V1720" s="19">
        <f>Clean_Data[[#This Row],[Returns_Units]]/Clean_Data[[#This Row],[Units_Sold]]</f>
        <v>1.984126984126984E-2</v>
      </c>
      <c r="W1720" s="21">
        <f>Clean_Data[[#This Row],[Revenue_EUR]]/Clean_Data[[#This Row],[Marketing_Spend_EUR]]</f>
        <v>19.627838417308254</v>
      </c>
    </row>
    <row r="1721" spans="1:23">
      <c r="A1721" s="17">
        <v>45536</v>
      </c>
      <c r="B1721">
        <v>2024</v>
      </c>
      <c r="C1721" s="16" t="s">
        <v>100</v>
      </c>
      <c r="D1721" s="16" t="s">
        <v>88</v>
      </c>
      <c r="E1721" s="16" t="s">
        <v>87</v>
      </c>
      <c r="F1721" s="16" t="s">
        <v>77</v>
      </c>
      <c r="G1721" s="16" t="s">
        <v>81</v>
      </c>
      <c r="H1721">
        <v>131962.87</v>
      </c>
      <c r="I1721">
        <v>123354.93</v>
      </c>
      <c r="J1721">
        <v>1116</v>
      </c>
      <c r="K1721">
        <v>1045</v>
      </c>
      <c r="L1721">
        <v>81511.81</v>
      </c>
      <c r="M1721">
        <v>3671.35</v>
      </c>
      <c r="N1721">
        <v>1247650.6100000001</v>
      </c>
      <c r="O1721">
        <v>11914</v>
      </c>
      <c r="P1721">
        <v>7</v>
      </c>
      <c r="Q1721">
        <v>16</v>
      </c>
      <c r="R1721" s="25">
        <f>Clean_Data[[#This Row],[Revenue_EUR]]/Clean_Data[[#This Row],[Units_Sold]]</f>
        <v>118.24629928315412</v>
      </c>
      <c r="S1721" s="19">
        <f>Clean_Data[[#This Row],[Gross_Profit_EUR]]/Clean_Data[[#This Row],[Revenue_EUR]]</f>
        <v>0.61768746011662223</v>
      </c>
      <c r="T1721" s="19">
        <f>Clean_Data[[#This Row],[Revenue_EUR]]/Clean_Data[[#This Row],[Revenue_Target_EUR]]</f>
        <v>1.0697818887335917</v>
      </c>
      <c r="U1721" s="19">
        <f>Clean_Data[[#This Row],[Revenue_EUR]]/Clean_Data[[#This Row],[Market_Revenue_EUR]]</f>
        <v>0.1057690902743998</v>
      </c>
      <c r="V1721" s="19">
        <f>Clean_Data[[#This Row],[Returns_Units]]/Clean_Data[[#This Row],[Units_Sold]]</f>
        <v>1.4336917562724014E-2</v>
      </c>
      <c r="W1721" s="21">
        <f>Clean_Data[[#This Row],[Revenue_EUR]]/Clean_Data[[#This Row],[Marketing_Spend_EUR]]</f>
        <v>35.943963392212673</v>
      </c>
    </row>
    <row r="1722" spans="1:23">
      <c r="A1722" s="17">
        <v>45536</v>
      </c>
      <c r="B1722">
        <v>2024</v>
      </c>
      <c r="C1722" s="16" t="s">
        <v>100</v>
      </c>
      <c r="D1722" s="16" t="s">
        <v>88</v>
      </c>
      <c r="E1722" s="16" t="s">
        <v>87</v>
      </c>
      <c r="F1722" s="16" t="s">
        <v>82</v>
      </c>
      <c r="G1722" s="16" t="s">
        <v>78</v>
      </c>
      <c r="H1722">
        <v>298662.51</v>
      </c>
      <c r="I1722">
        <v>300062.46999999997</v>
      </c>
      <c r="J1722">
        <v>4035</v>
      </c>
      <c r="K1722">
        <v>4033</v>
      </c>
      <c r="L1722">
        <v>156469.64000000001</v>
      </c>
      <c r="M1722">
        <v>5690.2</v>
      </c>
      <c r="N1722">
        <v>3044117.75</v>
      </c>
      <c r="O1722">
        <v>44258</v>
      </c>
      <c r="P1722">
        <v>13</v>
      </c>
      <c r="Q1722">
        <v>42</v>
      </c>
      <c r="R1722" s="25">
        <f>Clean_Data[[#This Row],[Revenue_EUR]]/Clean_Data[[#This Row],[Units_Sold]]</f>
        <v>74.017970260223052</v>
      </c>
      <c r="S1722" s="19">
        <f>Clean_Data[[#This Row],[Gross_Profit_EUR]]/Clean_Data[[#This Row],[Revenue_EUR]]</f>
        <v>0.52390117527640145</v>
      </c>
      <c r="T1722" s="19">
        <f>Clean_Data[[#This Row],[Revenue_EUR]]/Clean_Data[[#This Row],[Revenue_Target_EUR]]</f>
        <v>0.99533443819215395</v>
      </c>
      <c r="U1722" s="19">
        <f>Clean_Data[[#This Row],[Revenue_EUR]]/Clean_Data[[#This Row],[Market_Revenue_EUR]]</f>
        <v>9.8111352624253773E-2</v>
      </c>
      <c r="V1722" s="19">
        <f>Clean_Data[[#This Row],[Returns_Units]]/Clean_Data[[#This Row],[Units_Sold]]</f>
        <v>1.0408921933085501E-2</v>
      </c>
      <c r="W1722" s="21">
        <f>Clean_Data[[#This Row],[Revenue_EUR]]/Clean_Data[[#This Row],[Marketing_Spend_EUR]]</f>
        <v>52.487172682858251</v>
      </c>
    </row>
    <row r="1723" spans="1:23">
      <c r="A1723" s="17">
        <v>45536</v>
      </c>
      <c r="B1723">
        <v>2024</v>
      </c>
      <c r="C1723" s="16" t="s">
        <v>100</v>
      </c>
      <c r="D1723" s="16" t="s">
        <v>88</v>
      </c>
      <c r="E1723" s="16" t="s">
        <v>87</v>
      </c>
      <c r="F1723" s="16" t="s">
        <v>82</v>
      </c>
      <c r="G1723" s="16" t="s">
        <v>79</v>
      </c>
      <c r="H1723">
        <v>276907.83</v>
      </c>
      <c r="I1723">
        <v>258470.1</v>
      </c>
      <c r="J1723">
        <v>1509</v>
      </c>
      <c r="K1723">
        <v>1429</v>
      </c>
      <c r="L1723">
        <v>170440.82</v>
      </c>
      <c r="M1723">
        <v>7157.12</v>
      </c>
      <c r="N1723">
        <v>2477388.9500000002</v>
      </c>
      <c r="O1723">
        <v>14068</v>
      </c>
      <c r="P1723">
        <v>13</v>
      </c>
      <c r="Q1723">
        <v>32</v>
      </c>
      <c r="R1723" s="25">
        <f>Clean_Data[[#This Row],[Revenue_EUR]]/Clean_Data[[#This Row],[Units_Sold]]</f>
        <v>183.50419483101393</v>
      </c>
      <c r="S1723" s="19">
        <f>Clean_Data[[#This Row],[Gross_Profit_EUR]]/Clean_Data[[#This Row],[Revenue_EUR]]</f>
        <v>0.61551462809845425</v>
      </c>
      <c r="T1723" s="19">
        <f>Clean_Data[[#This Row],[Revenue_EUR]]/Clean_Data[[#This Row],[Revenue_Target_EUR]]</f>
        <v>1.0713340924153316</v>
      </c>
      <c r="U1723" s="19">
        <f>Clean_Data[[#This Row],[Revenue_EUR]]/Clean_Data[[#This Row],[Market_Revenue_EUR]]</f>
        <v>0.11177406357608885</v>
      </c>
      <c r="V1723" s="19">
        <f>Clean_Data[[#This Row],[Returns_Units]]/Clean_Data[[#This Row],[Units_Sold]]</f>
        <v>2.1206096752816435E-2</v>
      </c>
      <c r="W1723" s="21">
        <f>Clean_Data[[#This Row],[Revenue_EUR]]/Clean_Data[[#This Row],[Marketing_Spend_EUR]]</f>
        <v>38.68984032683538</v>
      </c>
    </row>
    <row r="1724" spans="1:23">
      <c r="A1724" s="17">
        <v>45536</v>
      </c>
      <c r="B1724">
        <v>2024</v>
      </c>
      <c r="C1724" s="16" t="s">
        <v>100</v>
      </c>
      <c r="D1724" s="16" t="s">
        <v>88</v>
      </c>
      <c r="E1724" s="16" t="s">
        <v>87</v>
      </c>
      <c r="F1724" s="16" t="s">
        <v>82</v>
      </c>
      <c r="G1724" s="16" t="s">
        <v>80</v>
      </c>
      <c r="H1724">
        <v>70431.72</v>
      </c>
      <c r="I1724">
        <v>65205.22</v>
      </c>
      <c r="J1724">
        <v>489</v>
      </c>
      <c r="K1724">
        <v>461</v>
      </c>
      <c r="L1724">
        <v>45244.12</v>
      </c>
      <c r="M1724">
        <v>3624.1</v>
      </c>
      <c r="N1724">
        <v>803262.62</v>
      </c>
      <c r="O1724">
        <v>5806</v>
      </c>
      <c r="P1724">
        <v>4</v>
      </c>
      <c r="Q1724">
        <v>11</v>
      </c>
      <c r="R1724" s="25">
        <f>Clean_Data[[#This Row],[Revenue_EUR]]/Clean_Data[[#This Row],[Units_Sold]]</f>
        <v>144.03214723926379</v>
      </c>
      <c r="S1724" s="19">
        <f>Clean_Data[[#This Row],[Gross_Profit_EUR]]/Clean_Data[[#This Row],[Revenue_EUR]]</f>
        <v>0.64238272187588208</v>
      </c>
      <c r="T1724" s="19">
        <f>Clean_Data[[#This Row],[Revenue_EUR]]/Clean_Data[[#This Row],[Revenue_Target_EUR]]</f>
        <v>1.0801546256572709</v>
      </c>
      <c r="U1724" s="19">
        <f>Clean_Data[[#This Row],[Revenue_EUR]]/Clean_Data[[#This Row],[Market_Revenue_EUR]]</f>
        <v>8.7682058453062345E-2</v>
      </c>
      <c r="V1724" s="19">
        <f>Clean_Data[[#This Row],[Returns_Units]]/Clean_Data[[#This Row],[Units_Sold]]</f>
        <v>2.2494887525562373E-2</v>
      </c>
      <c r="W1724" s="21">
        <f>Clean_Data[[#This Row],[Revenue_EUR]]/Clean_Data[[#This Row],[Marketing_Spend_EUR]]</f>
        <v>19.43426505891118</v>
      </c>
    </row>
    <row r="1725" spans="1:23">
      <c r="A1725" s="17">
        <v>45536</v>
      </c>
      <c r="B1725">
        <v>2024</v>
      </c>
      <c r="C1725" s="16" t="s">
        <v>100</v>
      </c>
      <c r="D1725" s="16" t="s">
        <v>88</v>
      </c>
      <c r="E1725" s="16" t="s">
        <v>87</v>
      </c>
      <c r="F1725" s="16" t="s">
        <v>82</v>
      </c>
      <c r="G1725" s="16" t="s">
        <v>81</v>
      </c>
      <c r="H1725">
        <v>115676.03</v>
      </c>
      <c r="I1725">
        <v>111335.76</v>
      </c>
      <c r="J1725">
        <v>978</v>
      </c>
      <c r="K1725">
        <v>953</v>
      </c>
      <c r="L1725">
        <v>66588.53</v>
      </c>
      <c r="M1725">
        <v>3713.9</v>
      </c>
      <c r="N1725">
        <v>1150602.1299999999</v>
      </c>
      <c r="O1725">
        <v>10779</v>
      </c>
      <c r="P1725">
        <v>6</v>
      </c>
      <c r="Q1725">
        <v>13</v>
      </c>
      <c r="R1725" s="25">
        <f>Clean_Data[[#This Row],[Revenue_EUR]]/Clean_Data[[#This Row],[Units_Sold]]</f>
        <v>118.27814928425357</v>
      </c>
      <c r="S1725" s="19">
        <f>Clean_Data[[#This Row],[Gross_Profit_EUR]]/Clean_Data[[#This Row],[Revenue_EUR]]</f>
        <v>0.57564674375495073</v>
      </c>
      <c r="T1725" s="19">
        <f>Clean_Data[[#This Row],[Revenue_EUR]]/Clean_Data[[#This Row],[Revenue_Target_EUR]]</f>
        <v>1.0389836113751771</v>
      </c>
      <c r="U1725" s="19">
        <f>Clean_Data[[#This Row],[Revenue_EUR]]/Clean_Data[[#This Row],[Market_Revenue_EUR]]</f>
        <v>0.10053521281070461</v>
      </c>
      <c r="V1725" s="19">
        <f>Clean_Data[[#This Row],[Returns_Units]]/Clean_Data[[#This Row],[Units_Sold]]</f>
        <v>1.3292433537832311E-2</v>
      </c>
      <c r="W1725" s="21">
        <f>Clean_Data[[#This Row],[Revenue_EUR]]/Clean_Data[[#This Row],[Marketing_Spend_EUR]]</f>
        <v>31.14678101187431</v>
      </c>
    </row>
    <row r="1726" spans="1:23">
      <c r="A1726" s="17">
        <v>45536</v>
      </c>
      <c r="B1726">
        <v>2024</v>
      </c>
      <c r="C1726" s="16" t="s">
        <v>100</v>
      </c>
      <c r="D1726" s="16" t="s">
        <v>88</v>
      </c>
      <c r="E1726" s="16" t="s">
        <v>87</v>
      </c>
      <c r="F1726" s="16" t="s">
        <v>83</v>
      </c>
      <c r="G1726" s="16" t="s">
        <v>78</v>
      </c>
      <c r="H1726">
        <v>25579.439999999999</v>
      </c>
      <c r="I1726">
        <v>25543.15</v>
      </c>
      <c r="J1726">
        <v>346</v>
      </c>
      <c r="K1726">
        <v>344</v>
      </c>
      <c r="L1726">
        <v>12322.53</v>
      </c>
      <c r="M1726">
        <v>426.46</v>
      </c>
      <c r="N1726">
        <v>386390.59</v>
      </c>
      <c r="O1726">
        <v>5399</v>
      </c>
      <c r="P1726">
        <v>1</v>
      </c>
      <c r="Q1726">
        <v>10</v>
      </c>
      <c r="R1726" s="25">
        <f>Clean_Data[[#This Row],[Revenue_EUR]]/Clean_Data[[#This Row],[Units_Sold]]</f>
        <v>73.929017341040463</v>
      </c>
      <c r="S1726" s="19">
        <f>Clean_Data[[#This Row],[Gross_Profit_EUR]]/Clean_Data[[#This Row],[Revenue_EUR]]</f>
        <v>0.48173572212683319</v>
      </c>
      <c r="T1726" s="19">
        <f>Clean_Data[[#This Row],[Revenue_EUR]]/Clean_Data[[#This Row],[Revenue_Target_EUR]]</f>
        <v>1.0014207331515492</v>
      </c>
      <c r="U1726" s="19">
        <f>Clean_Data[[#This Row],[Revenue_EUR]]/Clean_Data[[#This Row],[Market_Revenue_EUR]]</f>
        <v>6.6200991074860271E-2</v>
      </c>
      <c r="V1726" s="19">
        <f>Clean_Data[[#This Row],[Returns_Units]]/Clean_Data[[#This Row],[Units_Sold]]</f>
        <v>2.8901734104046242E-2</v>
      </c>
      <c r="W1726" s="21">
        <f>Clean_Data[[#This Row],[Revenue_EUR]]/Clean_Data[[#This Row],[Marketing_Spend_EUR]]</f>
        <v>59.980865731838861</v>
      </c>
    </row>
    <row r="1727" spans="1:23">
      <c r="A1727" s="17">
        <v>45536</v>
      </c>
      <c r="B1727">
        <v>2024</v>
      </c>
      <c r="C1727" s="16" t="s">
        <v>100</v>
      </c>
      <c r="D1727" s="16" t="s">
        <v>88</v>
      </c>
      <c r="E1727" s="16" t="s">
        <v>87</v>
      </c>
      <c r="F1727" s="16" t="s">
        <v>83</v>
      </c>
      <c r="G1727" s="16" t="s">
        <v>79</v>
      </c>
      <c r="H1727">
        <v>23144.13</v>
      </c>
      <c r="I1727">
        <v>21265.19</v>
      </c>
      <c r="J1727">
        <v>126</v>
      </c>
      <c r="K1727">
        <v>114</v>
      </c>
      <c r="L1727">
        <v>12769.49</v>
      </c>
      <c r="M1727">
        <v>524.65</v>
      </c>
      <c r="N1727">
        <v>299755.34000000003</v>
      </c>
      <c r="O1727">
        <v>1835</v>
      </c>
      <c r="P1727">
        <v>1</v>
      </c>
      <c r="Q1727">
        <v>2</v>
      </c>
      <c r="R1727" s="25">
        <f>Clean_Data[[#This Row],[Revenue_EUR]]/Clean_Data[[#This Row],[Units_Sold]]</f>
        <v>183.68357142857144</v>
      </c>
      <c r="S1727" s="19">
        <f>Clean_Data[[#This Row],[Gross_Profit_EUR]]/Clean_Data[[#This Row],[Revenue_EUR]]</f>
        <v>0.55173774084400662</v>
      </c>
      <c r="T1727" s="19">
        <f>Clean_Data[[#This Row],[Revenue_EUR]]/Clean_Data[[#This Row],[Revenue_Target_EUR]]</f>
        <v>1.0883575458295929</v>
      </c>
      <c r="U1727" s="19">
        <f>Clean_Data[[#This Row],[Revenue_EUR]]/Clean_Data[[#This Row],[Market_Revenue_EUR]]</f>
        <v>7.7210067383620254E-2</v>
      </c>
      <c r="V1727" s="19">
        <f>Clean_Data[[#This Row],[Returns_Units]]/Clean_Data[[#This Row],[Units_Sold]]</f>
        <v>1.5873015873015872E-2</v>
      </c>
      <c r="W1727" s="21">
        <f>Clean_Data[[#This Row],[Revenue_EUR]]/Clean_Data[[#This Row],[Marketing_Spend_EUR]]</f>
        <v>44.113466120270658</v>
      </c>
    </row>
    <row r="1728" spans="1:23">
      <c r="A1728" s="17">
        <v>45536</v>
      </c>
      <c r="B1728">
        <v>2024</v>
      </c>
      <c r="C1728" s="16" t="s">
        <v>100</v>
      </c>
      <c r="D1728" s="16" t="s">
        <v>88</v>
      </c>
      <c r="E1728" s="16" t="s">
        <v>87</v>
      </c>
      <c r="F1728" s="16" t="s">
        <v>83</v>
      </c>
      <c r="G1728" s="16" t="s">
        <v>80</v>
      </c>
      <c r="H1728">
        <v>6366.74</v>
      </c>
      <c r="I1728">
        <v>5741.41</v>
      </c>
      <c r="J1728">
        <v>44</v>
      </c>
      <c r="K1728">
        <v>40</v>
      </c>
      <c r="L1728">
        <v>3700.56</v>
      </c>
      <c r="M1728">
        <v>341.98</v>
      </c>
      <c r="N1728">
        <v>99241.88</v>
      </c>
      <c r="O1728">
        <v>715</v>
      </c>
      <c r="P1728">
        <v>0</v>
      </c>
      <c r="Q1728">
        <v>1</v>
      </c>
      <c r="R1728" s="25">
        <f>Clean_Data[[#This Row],[Revenue_EUR]]/Clean_Data[[#This Row],[Units_Sold]]</f>
        <v>144.69863636363635</v>
      </c>
      <c r="S1728" s="19">
        <f>Clean_Data[[#This Row],[Gross_Profit_EUR]]/Clean_Data[[#This Row],[Revenue_EUR]]</f>
        <v>0.58123309574444693</v>
      </c>
      <c r="T1728" s="19">
        <f>Clean_Data[[#This Row],[Revenue_EUR]]/Clean_Data[[#This Row],[Revenue_Target_EUR]]</f>
        <v>1.1089157541440169</v>
      </c>
      <c r="U1728" s="19">
        <f>Clean_Data[[#This Row],[Revenue_EUR]]/Clean_Data[[#This Row],[Market_Revenue_EUR]]</f>
        <v>6.4153762504297579E-2</v>
      </c>
      <c r="V1728" s="19">
        <f>Clean_Data[[#This Row],[Returns_Units]]/Clean_Data[[#This Row],[Units_Sold]]</f>
        <v>2.2727272727272728E-2</v>
      </c>
      <c r="W1728" s="21">
        <f>Clean_Data[[#This Row],[Revenue_EUR]]/Clean_Data[[#This Row],[Marketing_Spend_EUR]]</f>
        <v>18.617287560676061</v>
      </c>
    </row>
    <row r="1729" spans="1:23">
      <c r="A1729" s="17">
        <v>45536</v>
      </c>
      <c r="B1729">
        <v>2024</v>
      </c>
      <c r="C1729" s="16" t="s">
        <v>100</v>
      </c>
      <c r="D1729" s="16" t="s">
        <v>88</v>
      </c>
      <c r="E1729" s="16" t="s">
        <v>87</v>
      </c>
      <c r="F1729" s="16" t="s">
        <v>83</v>
      </c>
      <c r="G1729" s="16" t="s">
        <v>81</v>
      </c>
      <c r="H1729">
        <v>10622.52</v>
      </c>
      <c r="I1729">
        <v>9836.16</v>
      </c>
      <c r="J1729">
        <v>90</v>
      </c>
      <c r="K1729">
        <v>85</v>
      </c>
      <c r="L1729">
        <v>5600.11</v>
      </c>
      <c r="M1729">
        <v>327.43</v>
      </c>
      <c r="N1729">
        <v>148757.35</v>
      </c>
      <c r="O1729">
        <v>1429</v>
      </c>
      <c r="P1729">
        <v>1</v>
      </c>
      <c r="Q1729">
        <v>1</v>
      </c>
      <c r="R1729" s="25">
        <f>Clean_Data[[#This Row],[Revenue_EUR]]/Clean_Data[[#This Row],[Units_Sold]]</f>
        <v>118.02800000000001</v>
      </c>
      <c r="S1729" s="19">
        <f>Clean_Data[[#This Row],[Gross_Profit_EUR]]/Clean_Data[[#This Row],[Revenue_EUR]]</f>
        <v>0.52719222933917742</v>
      </c>
      <c r="T1729" s="19">
        <f>Clean_Data[[#This Row],[Revenue_EUR]]/Clean_Data[[#This Row],[Revenue_Target_EUR]]</f>
        <v>1.079945832520008</v>
      </c>
      <c r="U1729" s="19">
        <f>Clean_Data[[#This Row],[Revenue_EUR]]/Clean_Data[[#This Row],[Market_Revenue_EUR]]</f>
        <v>7.1408370746050526E-2</v>
      </c>
      <c r="V1729" s="19">
        <f>Clean_Data[[#This Row],[Returns_Units]]/Clean_Data[[#This Row],[Units_Sold]]</f>
        <v>1.1111111111111112E-2</v>
      </c>
      <c r="W1729" s="21">
        <f>Clean_Data[[#This Row],[Revenue_EUR]]/Clean_Data[[#This Row],[Marketing_Spend_EUR]]</f>
        <v>32.442109763919007</v>
      </c>
    </row>
    <row r="1730" spans="1:23">
      <c r="A1730" s="17">
        <v>45536</v>
      </c>
      <c r="B1730">
        <v>2024</v>
      </c>
      <c r="C1730" s="16" t="s">
        <v>100</v>
      </c>
      <c r="D1730" s="16" t="s">
        <v>89</v>
      </c>
      <c r="E1730" s="16" t="s">
        <v>85</v>
      </c>
      <c r="F1730" s="16" t="s">
        <v>77</v>
      </c>
      <c r="G1730" s="16" t="s">
        <v>78</v>
      </c>
      <c r="H1730">
        <v>257313.79</v>
      </c>
      <c r="I1730">
        <v>257900.89</v>
      </c>
      <c r="J1730">
        <v>3476</v>
      </c>
      <c r="K1730">
        <v>3513</v>
      </c>
      <c r="L1730">
        <v>145542.45000000001</v>
      </c>
      <c r="M1730">
        <v>4323.84</v>
      </c>
      <c r="N1730">
        <v>1811935.06</v>
      </c>
      <c r="O1730">
        <v>25486</v>
      </c>
      <c r="P1730">
        <v>14</v>
      </c>
      <c r="Q1730">
        <v>53</v>
      </c>
      <c r="R1730" s="25">
        <f>Clean_Data[[#This Row],[Revenue_EUR]]/Clean_Data[[#This Row],[Units_Sold]]</f>
        <v>74.025831415420029</v>
      </c>
      <c r="S1730" s="19">
        <f>Clean_Data[[#This Row],[Gross_Profit_EUR]]/Clean_Data[[#This Row],[Revenue_EUR]]</f>
        <v>0.56562242544404639</v>
      </c>
      <c r="T1730" s="19">
        <f>Clean_Data[[#This Row],[Revenue_EUR]]/Clean_Data[[#This Row],[Revenue_Target_EUR]]</f>
        <v>0.99772354411029751</v>
      </c>
      <c r="U1730" s="19">
        <f>Clean_Data[[#This Row],[Revenue_EUR]]/Clean_Data[[#This Row],[Market_Revenue_EUR]]</f>
        <v>0.1420104923627892</v>
      </c>
      <c r="V1730" s="19">
        <f>Clean_Data[[#This Row],[Returns_Units]]/Clean_Data[[#This Row],[Units_Sold]]</f>
        <v>1.5247410817031071E-2</v>
      </c>
      <c r="W1730" s="21">
        <f>Clean_Data[[#This Row],[Revenue_EUR]]/Clean_Data[[#This Row],[Marketing_Spend_EUR]]</f>
        <v>59.51047911116045</v>
      </c>
    </row>
    <row r="1731" spans="1:23">
      <c r="A1731" s="17">
        <v>45536</v>
      </c>
      <c r="B1731">
        <v>2024</v>
      </c>
      <c r="C1731" s="16" t="s">
        <v>100</v>
      </c>
      <c r="D1731" s="16" t="s">
        <v>89</v>
      </c>
      <c r="E1731" s="16" t="s">
        <v>85</v>
      </c>
      <c r="F1731" s="16" t="s">
        <v>77</v>
      </c>
      <c r="G1731" s="16" t="s">
        <v>79</v>
      </c>
      <c r="H1731">
        <v>247921.49</v>
      </c>
      <c r="I1731">
        <v>232840.8</v>
      </c>
      <c r="J1731">
        <v>1351</v>
      </c>
      <c r="K1731">
        <v>1256</v>
      </c>
      <c r="L1731">
        <v>163979.81</v>
      </c>
      <c r="M1731">
        <v>6491.88</v>
      </c>
      <c r="N1731">
        <v>1449959.08</v>
      </c>
      <c r="O1731">
        <v>8196</v>
      </c>
      <c r="P1731">
        <v>10</v>
      </c>
      <c r="Q1731">
        <v>14</v>
      </c>
      <c r="R1731" s="25">
        <f>Clean_Data[[#This Row],[Revenue_EUR]]/Clean_Data[[#This Row],[Units_Sold]]</f>
        <v>183.50961509992598</v>
      </c>
      <c r="S1731" s="19">
        <f>Clean_Data[[#This Row],[Gross_Profit_EUR]]/Clean_Data[[#This Row],[Revenue_EUR]]</f>
        <v>0.66141829818786591</v>
      </c>
      <c r="T1731" s="19">
        <f>Clean_Data[[#This Row],[Revenue_EUR]]/Clean_Data[[#This Row],[Revenue_Target_EUR]]</f>
        <v>1.0647682450841949</v>
      </c>
      <c r="U1731" s="19">
        <f>Clean_Data[[#This Row],[Revenue_EUR]]/Clean_Data[[#This Row],[Market_Revenue_EUR]]</f>
        <v>0.1709851632502622</v>
      </c>
      <c r="V1731" s="19">
        <f>Clean_Data[[#This Row],[Returns_Units]]/Clean_Data[[#This Row],[Units_Sold]]</f>
        <v>1.0362694300518135E-2</v>
      </c>
      <c r="W1731" s="21">
        <f>Clean_Data[[#This Row],[Revenue_EUR]]/Clean_Data[[#This Row],[Marketing_Spend_EUR]]</f>
        <v>38.189475159738009</v>
      </c>
    </row>
    <row r="1732" spans="1:23">
      <c r="A1732" s="17">
        <v>45536</v>
      </c>
      <c r="B1732">
        <v>2024</v>
      </c>
      <c r="C1732" s="16" t="s">
        <v>100</v>
      </c>
      <c r="D1732" s="16" t="s">
        <v>89</v>
      </c>
      <c r="E1732" s="16" t="s">
        <v>85</v>
      </c>
      <c r="F1732" s="16" t="s">
        <v>77</v>
      </c>
      <c r="G1732" s="16" t="s">
        <v>80</v>
      </c>
      <c r="H1732">
        <v>57871.31</v>
      </c>
      <c r="I1732">
        <v>53541.17</v>
      </c>
      <c r="J1732">
        <v>402</v>
      </c>
      <c r="K1732">
        <v>373</v>
      </c>
      <c r="L1732">
        <v>39237.379999999997</v>
      </c>
      <c r="M1732">
        <v>3104.72</v>
      </c>
      <c r="N1732">
        <v>464502.41</v>
      </c>
      <c r="O1732">
        <v>3602</v>
      </c>
      <c r="P1732">
        <v>2</v>
      </c>
      <c r="Q1732">
        <v>5</v>
      </c>
      <c r="R1732" s="25">
        <f>Clean_Data[[#This Row],[Revenue_EUR]]/Clean_Data[[#This Row],[Units_Sold]]</f>
        <v>143.95848258706468</v>
      </c>
      <c r="S1732" s="19">
        <f>Clean_Data[[#This Row],[Gross_Profit_EUR]]/Clean_Data[[#This Row],[Revenue_EUR]]</f>
        <v>0.6780109176723319</v>
      </c>
      <c r="T1732" s="19">
        <f>Clean_Data[[#This Row],[Revenue_EUR]]/Clean_Data[[#This Row],[Revenue_Target_EUR]]</f>
        <v>1.0808749603342624</v>
      </c>
      <c r="U1732" s="19">
        <f>Clean_Data[[#This Row],[Revenue_EUR]]/Clean_Data[[#This Row],[Market_Revenue_EUR]]</f>
        <v>0.1245877497169498</v>
      </c>
      <c r="V1732" s="19">
        <f>Clean_Data[[#This Row],[Returns_Units]]/Clean_Data[[#This Row],[Units_Sold]]</f>
        <v>1.2437810945273632E-2</v>
      </c>
      <c r="W1732" s="21">
        <f>Clean_Data[[#This Row],[Revenue_EUR]]/Clean_Data[[#This Row],[Marketing_Spend_EUR]]</f>
        <v>18.639783941869155</v>
      </c>
    </row>
    <row r="1733" spans="1:23">
      <c r="A1733" s="17">
        <v>45536</v>
      </c>
      <c r="B1733">
        <v>2024</v>
      </c>
      <c r="C1733" s="16" t="s">
        <v>100</v>
      </c>
      <c r="D1733" s="16" t="s">
        <v>89</v>
      </c>
      <c r="E1733" s="16" t="s">
        <v>85</v>
      </c>
      <c r="F1733" s="16" t="s">
        <v>77</v>
      </c>
      <c r="G1733" s="16" t="s">
        <v>81</v>
      </c>
      <c r="H1733">
        <v>106452.73</v>
      </c>
      <c r="I1733">
        <v>106623.14</v>
      </c>
      <c r="J1733">
        <v>900</v>
      </c>
      <c r="K1733">
        <v>887</v>
      </c>
      <c r="L1733">
        <v>65478.38</v>
      </c>
      <c r="M1733">
        <v>2979.65</v>
      </c>
      <c r="N1733">
        <v>698445.92</v>
      </c>
      <c r="O1733">
        <v>6163</v>
      </c>
      <c r="P1733">
        <v>4</v>
      </c>
      <c r="Q1733">
        <v>13</v>
      </c>
      <c r="R1733" s="25">
        <f>Clean_Data[[#This Row],[Revenue_EUR]]/Clean_Data[[#This Row],[Units_Sold]]</f>
        <v>118.28081111111111</v>
      </c>
      <c r="S1733" s="19">
        <f>Clean_Data[[#This Row],[Gross_Profit_EUR]]/Clean_Data[[#This Row],[Revenue_EUR]]</f>
        <v>0.61509347857964747</v>
      </c>
      <c r="T1733" s="19">
        <f>Clean_Data[[#This Row],[Revenue_EUR]]/Clean_Data[[#This Row],[Revenue_Target_EUR]]</f>
        <v>0.99840175406576848</v>
      </c>
      <c r="U1733" s="19">
        <f>Clean_Data[[#This Row],[Revenue_EUR]]/Clean_Data[[#This Row],[Market_Revenue_EUR]]</f>
        <v>0.15241370441393656</v>
      </c>
      <c r="V1733" s="19">
        <f>Clean_Data[[#This Row],[Returns_Units]]/Clean_Data[[#This Row],[Units_Sold]]</f>
        <v>1.4444444444444444E-2</v>
      </c>
      <c r="W1733" s="21">
        <f>Clean_Data[[#This Row],[Revenue_EUR]]/Clean_Data[[#This Row],[Marketing_Spend_EUR]]</f>
        <v>35.726588693302901</v>
      </c>
    </row>
    <row r="1734" spans="1:23">
      <c r="A1734" s="17">
        <v>45536</v>
      </c>
      <c r="B1734">
        <v>2024</v>
      </c>
      <c r="C1734" s="16" t="s">
        <v>100</v>
      </c>
      <c r="D1734" s="16" t="s">
        <v>89</v>
      </c>
      <c r="E1734" s="16" t="s">
        <v>85</v>
      </c>
      <c r="F1734" s="16" t="s">
        <v>82</v>
      </c>
      <c r="G1734" s="16" t="s">
        <v>78</v>
      </c>
      <c r="H1734">
        <v>229099.77</v>
      </c>
      <c r="I1734">
        <v>239014.23</v>
      </c>
      <c r="J1734">
        <v>3095</v>
      </c>
      <c r="K1734">
        <v>3260</v>
      </c>
      <c r="L1734">
        <v>119357.5</v>
      </c>
      <c r="M1734">
        <v>4327.37</v>
      </c>
      <c r="N1734">
        <v>1701101.71</v>
      </c>
      <c r="O1734">
        <v>23785</v>
      </c>
      <c r="P1734">
        <v>11</v>
      </c>
      <c r="Q1734">
        <v>41</v>
      </c>
      <c r="R1734" s="25">
        <f>Clean_Data[[#This Row],[Revenue_EUR]]/Clean_Data[[#This Row],[Units_Sold]]</f>
        <v>74.022542810985456</v>
      </c>
      <c r="S1734" s="19">
        <f>Clean_Data[[#This Row],[Gross_Profit_EUR]]/Clean_Data[[#This Row],[Revenue_EUR]]</f>
        <v>0.52098480936929792</v>
      </c>
      <c r="T1734" s="19">
        <f>Clean_Data[[#This Row],[Revenue_EUR]]/Clean_Data[[#This Row],[Revenue_Target_EUR]]</f>
        <v>0.95851937351177785</v>
      </c>
      <c r="U1734" s="19">
        <f>Clean_Data[[#This Row],[Revenue_EUR]]/Clean_Data[[#This Row],[Market_Revenue_EUR]]</f>
        <v>0.13467729098926132</v>
      </c>
      <c r="V1734" s="19">
        <f>Clean_Data[[#This Row],[Returns_Units]]/Clean_Data[[#This Row],[Units_Sold]]</f>
        <v>1.3247172859450727E-2</v>
      </c>
      <c r="W1734" s="21">
        <f>Clean_Data[[#This Row],[Revenue_EUR]]/Clean_Data[[#This Row],[Marketing_Spend_EUR]]</f>
        <v>52.942034076124756</v>
      </c>
    </row>
    <row r="1735" spans="1:23">
      <c r="A1735" s="17">
        <v>45536</v>
      </c>
      <c r="B1735">
        <v>2024</v>
      </c>
      <c r="C1735" s="16" t="s">
        <v>100</v>
      </c>
      <c r="D1735" s="16" t="s">
        <v>89</v>
      </c>
      <c r="E1735" s="16" t="s">
        <v>85</v>
      </c>
      <c r="F1735" s="16" t="s">
        <v>82</v>
      </c>
      <c r="G1735" s="16" t="s">
        <v>79</v>
      </c>
      <c r="H1735">
        <v>220055.37</v>
      </c>
      <c r="I1735">
        <v>211015.51</v>
      </c>
      <c r="J1735">
        <v>1199</v>
      </c>
      <c r="K1735">
        <v>1172</v>
      </c>
      <c r="L1735">
        <v>134954.35</v>
      </c>
      <c r="M1735">
        <v>5513.41</v>
      </c>
      <c r="N1735">
        <v>1387430.22</v>
      </c>
      <c r="O1735">
        <v>8083</v>
      </c>
      <c r="P1735">
        <v>10</v>
      </c>
      <c r="Q1735">
        <v>25</v>
      </c>
      <c r="R1735" s="25">
        <f>Clean_Data[[#This Row],[Revenue_EUR]]/Clean_Data[[#This Row],[Units_Sold]]</f>
        <v>183.5324186822352</v>
      </c>
      <c r="S1735" s="19">
        <f>Clean_Data[[#This Row],[Gross_Profit_EUR]]/Clean_Data[[#This Row],[Revenue_EUR]]</f>
        <v>0.61327451359173835</v>
      </c>
      <c r="T1735" s="19">
        <f>Clean_Data[[#This Row],[Revenue_EUR]]/Clean_Data[[#This Row],[Revenue_Target_EUR]]</f>
        <v>1.0428397893595593</v>
      </c>
      <c r="U1735" s="19">
        <f>Clean_Data[[#This Row],[Revenue_EUR]]/Clean_Data[[#This Row],[Market_Revenue_EUR]]</f>
        <v>0.15860644148287328</v>
      </c>
      <c r="V1735" s="19">
        <f>Clean_Data[[#This Row],[Returns_Units]]/Clean_Data[[#This Row],[Units_Sold]]</f>
        <v>2.0850708924103418E-2</v>
      </c>
      <c r="W1735" s="21">
        <f>Clean_Data[[#This Row],[Revenue_EUR]]/Clean_Data[[#This Row],[Marketing_Spend_EUR]]</f>
        <v>39.912752724720271</v>
      </c>
    </row>
    <row r="1736" spans="1:23">
      <c r="A1736" s="17">
        <v>45536</v>
      </c>
      <c r="B1736">
        <v>2024</v>
      </c>
      <c r="C1736" s="16" t="s">
        <v>100</v>
      </c>
      <c r="D1736" s="16" t="s">
        <v>89</v>
      </c>
      <c r="E1736" s="16" t="s">
        <v>85</v>
      </c>
      <c r="F1736" s="16" t="s">
        <v>82</v>
      </c>
      <c r="G1736" s="16" t="s">
        <v>80</v>
      </c>
      <c r="H1736">
        <v>53154.91</v>
      </c>
      <c r="I1736">
        <v>50097.27</v>
      </c>
      <c r="J1736">
        <v>369</v>
      </c>
      <c r="K1736">
        <v>347</v>
      </c>
      <c r="L1736">
        <v>34080.18</v>
      </c>
      <c r="M1736">
        <v>2737.38</v>
      </c>
      <c r="N1736">
        <v>443206.57</v>
      </c>
      <c r="O1736">
        <v>3246</v>
      </c>
      <c r="P1736">
        <v>2</v>
      </c>
      <c r="Q1736">
        <v>3</v>
      </c>
      <c r="R1736" s="25">
        <f>Clean_Data[[#This Row],[Revenue_EUR]]/Clean_Data[[#This Row],[Units_Sold]]</f>
        <v>144.05124661246614</v>
      </c>
      <c r="S1736" s="19">
        <f>Clean_Data[[#This Row],[Gross_Profit_EUR]]/Clean_Data[[#This Row],[Revenue_EUR]]</f>
        <v>0.64114829655435401</v>
      </c>
      <c r="T1736" s="19">
        <f>Clean_Data[[#This Row],[Revenue_EUR]]/Clean_Data[[#This Row],[Revenue_Target_EUR]]</f>
        <v>1.0610340643312501</v>
      </c>
      <c r="U1736" s="19">
        <f>Clean_Data[[#This Row],[Revenue_EUR]]/Clean_Data[[#This Row],[Market_Revenue_EUR]]</f>
        <v>0.11993258583689317</v>
      </c>
      <c r="V1736" s="19">
        <f>Clean_Data[[#This Row],[Returns_Units]]/Clean_Data[[#This Row],[Units_Sold]]</f>
        <v>8.130081300813009E-3</v>
      </c>
      <c r="W1736" s="21">
        <f>Clean_Data[[#This Row],[Revenue_EUR]]/Clean_Data[[#This Row],[Marketing_Spend_EUR]]</f>
        <v>19.418169928910125</v>
      </c>
    </row>
    <row r="1737" spans="1:23">
      <c r="A1737" s="17">
        <v>45536</v>
      </c>
      <c r="B1737">
        <v>2024</v>
      </c>
      <c r="C1737" s="16" t="s">
        <v>100</v>
      </c>
      <c r="D1737" s="16" t="s">
        <v>89</v>
      </c>
      <c r="E1737" s="16" t="s">
        <v>85</v>
      </c>
      <c r="F1737" s="16" t="s">
        <v>82</v>
      </c>
      <c r="G1737" s="16" t="s">
        <v>81</v>
      </c>
      <c r="H1737">
        <v>90938.04</v>
      </c>
      <c r="I1737">
        <v>90072.35</v>
      </c>
      <c r="J1737">
        <v>769</v>
      </c>
      <c r="K1737">
        <v>748</v>
      </c>
      <c r="L1737">
        <v>53288.43</v>
      </c>
      <c r="M1737">
        <v>2960.47</v>
      </c>
      <c r="N1737">
        <v>602937.21</v>
      </c>
      <c r="O1737">
        <v>5589</v>
      </c>
      <c r="P1737">
        <v>5</v>
      </c>
      <c r="Q1737">
        <v>16</v>
      </c>
      <c r="R1737" s="25">
        <f>Clean_Data[[#This Row],[Revenue_EUR]]/Clean_Data[[#This Row],[Units_Sold]]</f>
        <v>118.25492847854356</v>
      </c>
      <c r="S1737" s="19">
        <f>Clean_Data[[#This Row],[Gross_Profit_EUR]]/Clean_Data[[#This Row],[Revenue_EUR]]</f>
        <v>0.58598612857721588</v>
      </c>
      <c r="T1737" s="19">
        <f>Clean_Data[[#This Row],[Revenue_EUR]]/Clean_Data[[#This Row],[Revenue_Target_EUR]]</f>
        <v>1.0096110515602179</v>
      </c>
      <c r="U1737" s="19">
        <f>Clean_Data[[#This Row],[Revenue_EUR]]/Clean_Data[[#This Row],[Market_Revenue_EUR]]</f>
        <v>0.15082505854962908</v>
      </c>
      <c r="V1737" s="19">
        <f>Clean_Data[[#This Row],[Returns_Units]]/Clean_Data[[#This Row],[Units_Sold]]</f>
        <v>2.0806241872561769E-2</v>
      </c>
      <c r="W1737" s="21">
        <f>Clean_Data[[#This Row],[Revenue_EUR]]/Clean_Data[[#This Row],[Marketing_Spend_EUR]]</f>
        <v>30.717433380510528</v>
      </c>
    </row>
    <row r="1738" spans="1:23">
      <c r="A1738" s="17">
        <v>45536</v>
      </c>
      <c r="B1738">
        <v>2024</v>
      </c>
      <c r="C1738" s="16" t="s">
        <v>100</v>
      </c>
      <c r="D1738" s="16" t="s">
        <v>89</v>
      </c>
      <c r="E1738" s="16" t="s">
        <v>85</v>
      </c>
      <c r="F1738" s="16" t="s">
        <v>83</v>
      </c>
      <c r="G1738" s="16" t="s">
        <v>78</v>
      </c>
      <c r="H1738">
        <v>25805.9</v>
      </c>
      <c r="I1738">
        <v>26682.02</v>
      </c>
      <c r="J1738">
        <v>349</v>
      </c>
      <c r="K1738">
        <v>363</v>
      </c>
      <c r="L1738">
        <v>12287.57</v>
      </c>
      <c r="M1738">
        <v>475.17</v>
      </c>
      <c r="N1738">
        <v>263073.09000000003</v>
      </c>
      <c r="O1738">
        <v>3703</v>
      </c>
      <c r="P1738">
        <v>1</v>
      </c>
      <c r="Q1738">
        <v>10</v>
      </c>
      <c r="R1738" s="25">
        <f>Clean_Data[[#This Row],[Revenue_EUR]]/Clean_Data[[#This Row],[Units_Sold]]</f>
        <v>73.942406876790841</v>
      </c>
      <c r="S1738" s="19">
        <f>Clean_Data[[#This Row],[Gross_Profit_EUR]]/Clean_Data[[#This Row],[Revenue_EUR]]</f>
        <v>0.47615351528138911</v>
      </c>
      <c r="T1738" s="19">
        <f>Clean_Data[[#This Row],[Revenue_EUR]]/Clean_Data[[#This Row],[Revenue_Target_EUR]]</f>
        <v>0.96716440509376733</v>
      </c>
      <c r="U1738" s="19">
        <f>Clean_Data[[#This Row],[Revenue_EUR]]/Clean_Data[[#This Row],[Market_Revenue_EUR]]</f>
        <v>9.8094031586430971E-2</v>
      </c>
      <c r="V1738" s="19">
        <f>Clean_Data[[#This Row],[Returns_Units]]/Clean_Data[[#This Row],[Units_Sold]]</f>
        <v>2.865329512893983E-2</v>
      </c>
      <c r="W1738" s="21">
        <f>Clean_Data[[#This Row],[Revenue_EUR]]/Clean_Data[[#This Row],[Marketing_Spend_EUR]]</f>
        <v>54.308773702043482</v>
      </c>
    </row>
    <row r="1739" spans="1:23">
      <c r="A1739" s="17">
        <v>45536</v>
      </c>
      <c r="B1739">
        <v>2024</v>
      </c>
      <c r="C1739" s="16" t="s">
        <v>100</v>
      </c>
      <c r="D1739" s="16" t="s">
        <v>89</v>
      </c>
      <c r="E1739" s="16" t="s">
        <v>85</v>
      </c>
      <c r="F1739" s="16" t="s">
        <v>83</v>
      </c>
      <c r="G1739" s="16" t="s">
        <v>79</v>
      </c>
      <c r="H1739">
        <v>26203.41</v>
      </c>
      <c r="I1739">
        <v>26082.91</v>
      </c>
      <c r="J1739">
        <v>143</v>
      </c>
      <c r="K1739">
        <v>144</v>
      </c>
      <c r="L1739">
        <v>14588.34</v>
      </c>
      <c r="M1739">
        <v>620.53</v>
      </c>
      <c r="N1739">
        <v>222379.07</v>
      </c>
      <c r="O1739">
        <v>1275</v>
      </c>
      <c r="P1739">
        <v>1</v>
      </c>
      <c r="Q1739">
        <v>4</v>
      </c>
      <c r="R1739" s="25">
        <f>Clean_Data[[#This Row],[Revenue_EUR]]/Clean_Data[[#This Row],[Units_Sold]]</f>
        <v>183.24062937062936</v>
      </c>
      <c r="S1739" s="19">
        <f>Clean_Data[[#This Row],[Gross_Profit_EUR]]/Clean_Data[[#This Row],[Revenue_EUR]]</f>
        <v>0.55673440975811928</v>
      </c>
      <c r="T1739" s="19">
        <f>Clean_Data[[#This Row],[Revenue_EUR]]/Clean_Data[[#This Row],[Revenue_Target_EUR]]</f>
        <v>1.0046198832875626</v>
      </c>
      <c r="U1739" s="19">
        <f>Clean_Data[[#This Row],[Revenue_EUR]]/Clean_Data[[#This Row],[Market_Revenue_EUR]]</f>
        <v>0.11783217728179185</v>
      </c>
      <c r="V1739" s="19">
        <f>Clean_Data[[#This Row],[Returns_Units]]/Clean_Data[[#This Row],[Units_Sold]]</f>
        <v>2.7972027972027972E-2</v>
      </c>
      <c r="W1739" s="21">
        <f>Clean_Data[[#This Row],[Revenue_EUR]]/Clean_Data[[#This Row],[Marketing_Spend_EUR]]</f>
        <v>42.227466842860139</v>
      </c>
    </row>
    <row r="1740" spans="1:23">
      <c r="A1740" s="17">
        <v>45536</v>
      </c>
      <c r="B1740">
        <v>2024</v>
      </c>
      <c r="C1740" s="16" t="s">
        <v>100</v>
      </c>
      <c r="D1740" s="16" t="s">
        <v>89</v>
      </c>
      <c r="E1740" s="16" t="s">
        <v>85</v>
      </c>
      <c r="F1740" s="16" t="s">
        <v>83</v>
      </c>
      <c r="G1740" s="16" t="s">
        <v>80</v>
      </c>
      <c r="H1740">
        <v>6169.06</v>
      </c>
      <c r="I1740">
        <v>5815.8</v>
      </c>
      <c r="J1740">
        <v>43</v>
      </c>
      <c r="K1740">
        <v>40</v>
      </c>
      <c r="L1740">
        <v>3625.39</v>
      </c>
      <c r="M1740">
        <v>319.16000000000003</v>
      </c>
      <c r="N1740">
        <v>69868.95</v>
      </c>
      <c r="O1740">
        <v>514</v>
      </c>
      <c r="P1740">
        <v>0</v>
      </c>
      <c r="Q1740">
        <v>1</v>
      </c>
      <c r="R1740" s="25">
        <f>Clean_Data[[#This Row],[Revenue_EUR]]/Clean_Data[[#This Row],[Units_Sold]]</f>
        <v>143.46651162790698</v>
      </c>
      <c r="S1740" s="19">
        <f>Clean_Data[[#This Row],[Gross_Profit_EUR]]/Clean_Data[[#This Row],[Revenue_EUR]]</f>
        <v>0.58767300042469994</v>
      </c>
      <c r="T1740" s="19">
        <f>Clean_Data[[#This Row],[Revenue_EUR]]/Clean_Data[[#This Row],[Revenue_Target_EUR]]</f>
        <v>1.0607414285223014</v>
      </c>
      <c r="U1740" s="19">
        <f>Clean_Data[[#This Row],[Revenue_EUR]]/Clean_Data[[#This Row],[Market_Revenue_EUR]]</f>
        <v>8.8294728917494833E-2</v>
      </c>
      <c r="V1740" s="19">
        <f>Clean_Data[[#This Row],[Returns_Units]]/Clean_Data[[#This Row],[Units_Sold]]</f>
        <v>2.3255813953488372E-2</v>
      </c>
      <c r="W1740" s="21">
        <f>Clean_Data[[#This Row],[Revenue_EUR]]/Clean_Data[[#This Row],[Marketing_Spend_EUR]]</f>
        <v>19.329051259556334</v>
      </c>
    </row>
    <row r="1741" spans="1:23">
      <c r="A1741" s="17">
        <v>45536</v>
      </c>
      <c r="B1741">
        <v>2024</v>
      </c>
      <c r="C1741" s="16" t="s">
        <v>100</v>
      </c>
      <c r="D1741" s="16" t="s">
        <v>89</v>
      </c>
      <c r="E1741" s="16" t="s">
        <v>85</v>
      </c>
      <c r="F1741" s="16" t="s">
        <v>83</v>
      </c>
      <c r="G1741" s="16" t="s">
        <v>81</v>
      </c>
      <c r="H1741">
        <v>11328.52</v>
      </c>
      <c r="I1741">
        <v>10704.71</v>
      </c>
      <c r="J1741">
        <v>96</v>
      </c>
      <c r="K1741">
        <v>92</v>
      </c>
      <c r="L1741">
        <v>5931.01</v>
      </c>
      <c r="M1741">
        <v>360.81</v>
      </c>
      <c r="N1741">
        <v>103179.31</v>
      </c>
      <c r="O1741">
        <v>964</v>
      </c>
      <c r="P1741">
        <v>1</v>
      </c>
      <c r="Q1741">
        <v>2</v>
      </c>
      <c r="R1741" s="25">
        <f>Clean_Data[[#This Row],[Revenue_EUR]]/Clean_Data[[#This Row],[Units_Sold]]</f>
        <v>118.00541666666668</v>
      </c>
      <c r="S1741" s="19">
        <f>Clean_Data[[#This Row],[Gross_Profit_EUR]]/Clean_Data[[#This Row],[Revenue_EUR]]</f>
        <v>0.52354676515555432</v>
      </c>
      <c r="T1741" s="19">
        <f>Clean_Data[[#This Row],[Revenue_EUR]]/Clean_Data[[#This Row],[Revenue_Target_EUR]]</f>
        <v>1.0582743483943051</v>
      </c>
      <c r="U1741" s="19">
        <f>Clean_Data[[#This Row],[Revenue_EUR]]/Clean_Data[[#This Row],[Market_Revenue_EUR]]</f>
        <v>0.10979449271370395</v>
      </c>
      <c r="V1741" s="19">
        <f>Clean_Data[[#This Row],[Returns_Units]]/Clean_Data[[#This Row],[Units_Sold]]</f>
        <v>2.0833333333333332E-2</v>
      </c>
      <c r="W1741" s="21">
        <f>Clean_Data[[#This Row],[Revenue_EUR]]/Clean_Data[[#This Row],[Marketing_Spend_EUR]]</f>
        <v>31.397466810786842</v>
      </c>
    </row>
    <row r="1742" spans="1:23">
      <c r="A1742" s="17">
        <v>45536</v>
      </c>
      <c r="B1742">
        <v>2024</v>
      </c>
      <c r="C1742" s="16" t="s">
        <v>100</v>
      </c>
      <c r="D1742" s="16" t="s">
        <v>90</v>
      </c>
      <c r="E1742" s="16" t="s">
        <v>91</v>
      </c>
      <c r="F1742" s="16" t="s">
        <v>77</v>
      </c>
      <c r="G1742" s="16" t="s">
        <v>78</v>
      </c>
      <c r="H1742">
        <v>220947.62</v>
      </c>
      <c r="I1742">
        <v>223316.99</v>
      </c>
      <c r="J1742">
        <v>2985</v>
      </c>
      <c r="K1742">
        <v>3008</v>
      </c>
      <c r="L1742">
        <v>124498.18</v>
      </c>
      <c r="M1742">
        <v>4156.05</v>
      </c>
      <c r="N1742">
        <v>2396537.7000000002</v>
      </c>
      <c r="O1742">
        <v>35046</v>
      </c>
      <c r="P1742">
        <v>12</v>
      </c>
      <c r="Q1742">
        <v>60</v>
      </c>
      <c r="R1742" s="25">
        <f>Clean_Data[[#This Row],[Revenue_EUR]]/Clean_Data[[#This Row],[Units_Sold]]</f>
        <v>74.019303182579563</v>
      </c>
      <c r="S1742" s="19">
        <f>Clean_Data[[#This Row],[Gross_Profit_EUR]]/Clean_Data[[#This Row],[Revenue_EUR]]</f>
        <v>0.5634737319189046</v>
      </c>
      <c r="T1742" s="19">
        <f>Clean_Data[[#This Row],[Revenue_EUR]]/Clean_Data[[#This Row],[Revenue_Target_EUR]]</f>
        <v>0.98939010417433981</v>
      </c>
      <c r="U1742" s="19">
        <f>Clean_Data[[#This Row],[Revenue_EUR]]/Clean_Data[[#This Row],[Market_Revenue_EUR]]</f>
        <v>9.2194510438955324E-2</v>
      </c>
      <c r="V1742" s="19">
        <f>Clean_Data[[#This Row],[Returns_Units]]/Clean_Data[[#This Row],[Units_Sold]]</f>
        <v>2.0100502512562814E-2</v>
      </c>
      <c r="W1742" s="21">
        <f>Clean_Data[[#This Row],[Revenue_EUR]]/Clean_Data[[#This Row],[Marketing_Spend_EUR]]</f>
        <v>53.162887838211759</v>
      </c>
    </row>
    <row r="1743" spans="1:23">
      <c r="A1743" s="17">
        <v>45536</v>
      </c>
      <c r="B1743">
        <v>2024</v>
      </c>
      <c r="C1743" s="16" t="s">
        <v>100</v>
      </c>
      <c r="D1743" s="16" t="s">
        <v>90</v>
      </c>
      <c r="E1743" s="16" t="s">
        <v>91</v>
      </c>
      <c r="F1743" s="16" t="s">
        <v>77</v>
      </c>
      <c r="G1743" s="16" t="s">
        <v>79</v>
      </c>
      <c r="H1743">
        <v>190736.97</v>
      </c>
      <c r="I1743">
        <v>173202.68</v>
      </c>
      <c r="J1743">
        <v>1039</v>
      </c>
      <c r="K1743">
        <v>937</v>
      </c>
      <c r="L1743">
        <v>123358.3</v>
      </c>
      <c r="M1743">
        <v>4344.45</v>
      </c>
      <c r="N1743">
        <v>1853353.73</v>
      </c>
      <c r="O1743">
        <v>10863</v>
      </c>
      <c r="P1743">
        <v>9</v>
      </c>
      <c r="Q1743">
        <v>16</v>
      </c>
      <c r="R1743" s="25">
        <f>Clean_Data[[#This Row],[Revenue_EUR]]/Clean_Data[[#This Row],[Units_Sold]]</f>
        <v>183.57744947064486</v>
      </c>
      <c r="S1743" s="19">
        <f>Clean_Data[[#This Row],[Gross_Profit_EUR]]/Clean_Data[[#This Row],[Revenue_EUR]]</f>
        <v>0.64674562042167283</v>
      </c>
      <c r="T1743" s="19">
        <f>Clean_Data[[#This Row],[Revenue_EUR]]/Clean_Data[[#This Row],[Revenue_Target_EUR]]</f>
        <v>1.1012356737205222</v>
      </c>
      <c r="U1743" s="19">
        <f>Clean_Data[[#This Row],[Revenue_EUR]]/Clean_Data[[#This Row],[Market_Revenue_EUR]]</f>
        <v>0.10291449868018449</v>
      </c>
      <c r="V1743" s="19">
        <f>Clean_Data[[#This Row],[Returns_Units]]/Clean_Data[[#This Row],[Units_Sold]]</f>
        <v>1.5399422521655439E-2</v>
      </c>
      <c r="W1743" s="21">
        <f>Clean_Data[[#This Row],[Revenue_EUR]]/Clean_Data[[#This Row],[Marketing_Spend_EUR]]</f>
        <v>43.903594240928079</v>
      </c>
    </row>
    <row r="1744" spans="1:23">
      <c r="A1744" s="17">
        <v>45536</v>
      </c>
      <c r="B1744">
        <v>2024</v>
      </c>
      <c r="C1744" s="16" t="s">
        <v>100</v>
      </c>
      <c r="D1744" s="16" t="s">
        <v>90</v>
      </c>
      <c r="E1744" s="16" t="s">
        <v>91</v>
      </c>
      <c r="F1744" s="16" t="s">
        <v>77</v>
      </c>
      <c r="G1744" s="16" t="s">
        <v>80</v>
      </c>
      <c r="H1744">
        <v>53759.5</v>
      </c>
      <c r="I1744">
        <v>49591.23</v>
      </c>
      <c r="J1744">
        <v>374</v>
      </c>
      <c r="K1744">
        <v>339</v>
      </c>
      <c r="L1744">
        <v>37338.22</v>
      </c>
      <c r="M1744">
        <v>2854.4</v>
      </c>
      <c r="N1744">
        <v>598261.25</v>
      </c>
      <c r="O1744">
        <v>4645</v>
      </c>
      <c r="P1744">
        <v>3</v>
      </c>
      <c r="Q1744">
        <v>4</v>
      </c>
      <c r="R1744" s="25">
        <f>Clean_Data[[#This Row],[Revenue_EUR]]/Clean_Data[[#This Row],[Units_Sold]]</f>
        <v>143.74197860962568</v>
      </c>
      <c r="S1744" s="19">
        <f>Clean_Data[[#This Row],[Gross_Profit_EUR]]/Clean_Data[[#This Row],[Revenue_EUR]]</f>
        <v>0.69454180191408033</v>
      </c>
      <c r="T1744" s="19">
        <f>Clean_Data[[#This Row],[Revenue_EUR]]/Clean_Data[[#This Row],[Revenue_Target_EUR]]</f>
        <v>1.084052563326217</v>
      </c>
      <c r="U1744" s="19">
        <f>Clean_Data[[#This Row],[Revenue_EUR]]/Clean_Data[[#This Row],[Market_Revenue_EUR]]</f>
        <v>8.9859572218658659E-2</v>
      </c>
      <c r="V1744" s="19">
        <f>Clean_Data[[#This Row],[Returns_Units]]/Clean_Data[[#This Row],[Units_Sold]]</f>
        <v>1.06951871657754E-2</v>
      </c>
      <c r="W1744" s="21">
        <f>Clean_Data[[#This Row],[Revenue_EUR]]/Clean_Data[[#This Row],[Marketing_Spend_EUR]]</f>
        <v>18.833905549327355</v>
      </c>
    </row>
    <row r="1745" spans="1:23">
      <c r="A1745" s="17">
        <v>45536</v>
      </c>
      <c r="B1745">
        <v>2024</v>
      </c>
      <c r="C1745" s="16" t="s">
        <v>100</v>
      </c>
      <c r="D1745" s="16" t="s">
        <v>90</v>
      </c>
      <c r="E1745" s="16" t="s">
        <v>91</v>
      </c>
      <c r="F1745" s="16" t="s">
        <v>77</v>
      </c>
      <c r="G1745" s="16" t="s">
        <v>81</v>
      </c>
      <c r="H1745">
        <v>89221.97</v>
      </c>
      <c r="I1745">
        <v>88423.28</v>
      </c>
      <c r="J1745">
        <v>755</v>
      </c>
      <c r="K1745">
        <v>741</v>
      </c>
      <c r="L1745">
        <v>55004</v>
      </c>
      <c r="M1745">
        <v>2833.64</v>
      </c>
      <c r="N1745">
        <v>898387.12</v>
      </c>
      <c r="O1745">
        <v>8469</v>
      </c>
      <c r="P1745">
        <v>5</v>
      </c>
      <c r="Q1745">
        <v>12</v>
      </c>
      <c r="R1745" s="25">
        <f>Clean_Data[[#This Row],[Revenue_EUR]]/Clean_Data[[#This Row],[Units_Sold]]</f>
        <v>118.17479470198676</v>
      </c>
      <c r="S1745" s="19">
        <f>Clean_Data[[#This Row],[Gross_Profit_EUR]]/Clean_Data[[#This Row],[Revenue_EUR]]</f>
        <v>0.61648493078554534</v>
      </c>
      <c r="T1745" s="19">
        <f>Clean_Data[[#This Row],[Revenue_EUR]]/Clean_Data[[#This Row],[Revenue_Target_EUR]]</f>
        <v>1.0090325760365371</v>
      </c>
      <c r="U1745" s="19">
        <f>Clean_Data[[#This Row],[Revenue_EUR]]/Clean_Data[[#This Row],[Market_Revenue_EUR]]</f>
        <v>9.9313500843600702E-2</v>
      </c>
      <c r="V1745" s="19">
        <f>Clean_Data[[#This Row],[Returns_Units]]/Clean_Data[[#This Row],[Units_Sold]]</f>
        <v>1.5894039735099338E-2</v>
      </c>
      <c r="W1745" s="21">
        <f>Clean_Data[[#This Row],[Revenue_EUR]]/Clean_Data[[#This Row],[Marketing_Spend_EUR]]</f>
        <v>31.486699086687089</v>
      </c>
    </row>
    <row r="1746" spans="1:23">
      <c r="A1746" s="17">
        <v>45536</v>
      </c>
      <c r="B1746">
        <v>2024</v>
      </c>
      <c r="C1746" s="16" t="s">
        <v>100</v>
      </c>
      <c r="D1746" s="16" t="s">
        <v>90</v>
      </c>
      <c r="E1746" s="16" t="s">
        <v>91</v>
      </c>
      <c r="F1746" s="16" t="s">
        <v>82</v>
      </c>
      <c r="G1746" s="16" t="s">
        <v>78</v>
      </c>
      <c r="H1746">
        <v>179181.77</v>
      </c>
      <c r="I1746">
        <v>181284.24</v>
      </c>
      <c r="J1746">
        <v>2421</v>
      </c>
      <c r="K1746">
        <v>2498</v>
      </c>
      <c r="L1746">
        <v>94008.05</v>
      </c>
      <c r="M1746">
        <v>3294.02</v>
      </c>
      <c r="N1746">
        <v>2169108.58</v>
      </c>
      <c r="O1746">
        <v>31280</v>
      </c>
      <c r="P1746">
        <v>8</v>
      </c>
      <c r="Q1746">
        <v>37</v>
      </c>
      <c r="R1746" s="25">
        <f>Clean_Data[[#This Row],[Revenue_EUR]]/Clean_Data[[#This Row],[Units_Sold]]</f>
        <v>74.011470466749273</v>
      </c>
      <c r="S1746" s="19">
        <f>Clean_Data[[#This Row],[Gross_Profit_EUR]]/Clean_Data[[#This Row],[Revenue_EUR]]</f>
        <v>0.52465186609106496</v>
      </c>
      <c r="T1746" s="19">
        <f>Clean_Data[[#This Row],[Revenue_EUR]]/Clean_Data[[#This Row],[Revenue_Target_EUR]]</f>
        <v>0.98840235643208696</v>
      </c>
      <c r="U1746" s="19">
        <f>Clean_Data[[#This Row],[Revenue_EUR]]/Clean_Data[[#This Row],[Market_Revenue_EUR]]</f>
        <v>8.2606178248578035E-2</v>
      </c>
      <c r="V1746" s="19">
        <f>Clean_Data[[#This Row],[Returns_Units]]/Clean_Data[[#This Row],[Units_Sold]]</f>
        <v>1.5282940933498555E-2</v>
      </c>
      <c r="W1746" s="21">
        <f>Clean_Data[[#This Row],[Revenue_EUR]]/Clean_Data[[#This Row],[Marketing_Spend_EUR]]</f>
        <v>54.396078348036745</v>
      </c>
    </row>
    <row r="1747" spans="1:23">
      <c r="A1747" s="17">
        <v>45536</v>
      </c>
      <c r="B1747">
        <v>2024</v>
      </c>
      <c r="C1747" s="16" t="s">
        <v>100</v>
      </c>
      <c r="D1747" s="16" t="s">
        <v>90</v>
      </c>
      <c r="E1747" s="16" t="s">
        <v>91</v>
      </c>
      <c r="F1747" s="16" t="s">
        <v>82</v>
      </c>
      <c r="G1747" s="16" t="s">
        <v>79</v>
      </c>
      <c r="H1747">
        <v>166419.13</v>
      </c>
      <c r="I1747">
        <v>160930.81</v>
      </c>
      <c r="J1747">
        <v>907</v>
      </c>
      <c r="K1747">
        <v>861</v>
      </c>
      <c r="L1747">
        <v>102430.9</v>
      </c>
      <c r="M1747">
        <v>4331.0200000000004</v>
      </c>
      <c r="N1747">
        <v>1690262.38</v>
      </c>
      <c r="O1747">
        <v>10018</v>
      </c>
      <c r="P1747">
        <v>7</v>
      </c>
      <c r="Q1747">
        <v>15</v>
      </c>
      <c r="R1747" s="25">
        <f>Clean_Data[[#This Row],[Revenue_EUR]]/Clean_Data[[#This Row],[Units_Sold]]</f>
        <v>183.48305402425581</v>
      </c>
      <c r="S1747" s="19">
        <f>Clean_Data[[#This Row],[Gross_Profit_EUR]]/Clean_Data[[#This Row],[Revenue_EUR]]</f>
        <v>0.6154995522449852</v>
      </c>
      <c r="T1747" s="19">
        <f>Clean_Data[[#This Row],[Revenue_EUR]]/Clean_Data[[#This Row],[Revenue_Target_EUR]]</f>
        <v>1.0341036001745099</v>
      </c>
      <c r="U1747" s="19">
        <f>Clean_Data[[#This Row],[Revenue_EUR]]/Clean_Data[[#This Row],[Market_Revenue_EUR]]</f>
        <v>9.8457572013168751E-2</v>
      </c>
      <c r="V1747" s="19">
        <f>Clean_Data[[#This Row],[Returns_Units]]/Clean_Data[[#This Row],[Units_Sold]]</f>
        <v>1.6538037486218304E-2</v>
      </c>
      <c r="W1747" s="21">
        <f>Clean_Data[[#This Row],[Revenue_EUR]]/Clean_Data[[#This Row],[Marketing_Spend_EUR]]</f>
        <v>38.424927615203806</v>
      </c>
    </row>
    <row r="1748" spans="1:23">
      <c r="A1748" s="17">
        <v>45536</v>
      </c>
      <c r="B1748">
        <v>2024</v>
      </c>
      <c r="C1748" s="16" t="s">
        <v>100</v>
      </c>
      <c r="D1748" s="16" t="s">
        <v>90</v>
      </c>
      <c r="E1748" s="16" t="s">
        <v>91</v>
      </c>
      <c r="F1748" s="16" t="s">
        <v>82</v>
      </c>
      <c r="G1748" s="16" t="s">
        <v>80</v>
      </c>
      <c r="H1748">
        <v>47798.85</v>
      </c>
      <c r="I1748">
        <v>45560.65</v>
      </c>
      <c r="J1748">
        <v>332</v>
      </c>
      <c r="K1748">
        <v>317</v>
      </c>
      <c r="L1748">
        <v>30830.89</v>
      </c>
      <c r="M1748">
        <v>2890.54</v>
      </c>
      <c r="N1748">
        <v>536139.93000000005</v>
      </c>
      <c r="O1748">
        <v>3832</v>
      </c>
      <c r="P1748">
        <v>2</v>
      </c>
      <c r="Q1748">
        <v>4</v>
      </c>
      <c r="R1748" s="25">
        <f>Clean_Data[[#This Row],[Revenue_EUR]]/Clean_Data[[#This Row],[Units_Sold]]</f>
        <v>143.97243975903615</v>
      </c>
      <c r="S1748" s="19">
        <f>Clean_Data[[#This Row],[Gross_Profit_EUR]]/Clean_Data[[#This Row],[Revenue_EUR]]</f>
        <v>0.64501321684517521</v>
      </c>
      <c r="T1748" s="19">
        <f>Clean_Data[[#This Row],[Revenue_EUR]]/Clean_Data[[#This Row],[Revenue_Target_EUR]]</f>
        <v>1.0491257258182225</v>
      </c>
      <c r="U1748" s="19">
        <f>Clean_Data[[#This Row],[Revenue_EUR]]/Clean_Data[[#This Row],[Market_Revenue_EUR]]</f>
        <v>8.9153684188379684E-2</v>
      </c>
      <c r="V1748" s="19">
        <f>Clean_Data[[#This Row],[Returns_Units]]/Clean_Data[[#This Row],[Units_Sold]]</f>
        <v>1.2048192771084338E-2</v>
      </c>
      <c r="W1748" s="21">
        <f>Clean_Data[[#This Row],[Revenue_EUR]]/Clean_Data[[#This Row],[Marketing_Spend_EUR]]</f>
        <v>16.536304635120082</v>
      </c>
    </row>
    <row r="1749" spans="1:23">
      <c r="A1749" s="17">
        <v>45536</v>
      </c>
      <c r="B1749">
        <v>2024</v>
      </c>
      <c r="C1749" s="16" t="s">
        <v>100</v>
      </c>
      <c r="D1749" s="16" t="s">
        <v>90</v>
      </c>
      <c r="E1749" s="16" t="s">
        <v>91</v>
      </c>
      <c r="F1749" s="16" t="s">
        <v>82</v>
      </c>
      <c r="G1749" s="16" t="s">
        <v>81</v>
      </c>
      <c r="H1749">
        <v>76024.039999999994</v>
      </c>
      <c r="I1749">
        <v>74570.31</v>
      </c>
      <c r="J1749">
        <v>643</v>
      </c>
      <c r="K1749">
        <v>632</v>
      </c>
      <c r="L1749">
        <v>44717.46</v>
      </c>
      <c r="M1749">
        <v>2314.41</v>
      </c>
      <c r="N1749">
        <v>798014.95</v>
      </c>
      <c r="O1749">
        <v>7492</v>
      </c>
      <c r="P1749">
        <v>4</v>
      </c>
      <c r="Q1749">
        <v>7</v>
      </c>
      <c r="R1749" s="25">
        <f>Clean_Data[[#This Row],[Revenue_EUR]]/Clean_Data[[#This Row],[Units_Sold]]</f>
        <v>118.23334370139968</v>
      </c>
      <c r="S1749" s="19">
        <f>Clean_Data[[#This Row],[Gross_Profit_EUR]]/Clean_Data[[#This Row],[Revenue_EUR]]</f>
        <v>0.5882015741336557</v>
      </c>
      <c r="T1749" s="19">
        <f>Clean_Data[[#This Row],[Revenue_EUR]]/Clean_Data[[#This Row],[Revenue_Target_EUR]]</f>
        <v>1.0194947560228729</v>
      </c>
      <c r="U1749" s="19">
        <f>Clean_Data[[#This Row],[Revenue_EUR]]/Clean_Data[[#This Row],[Market_Revenue_EUR]]</f>
        <v>9.526643579797596E-2</v>
      </c>
      <c r="V1749" s="19">
        <f>Clean_Data[[#This Row],[Returns_Units]]/Clean_Data[[#This Row],[Units_Sold]]</f>
        <v>1.088646967340591E-2</v>
      </c>
      <c r="W1749" s="21">
        <f>Clean_Data[[#This Row],[Revenue_EUR]]/Clean_Data[[#This Row],[Marketing_Spend_EUR]]</f>
        <v>32.848129760932594</v>
      </c>
    </row>
    <row r="1750" spans="1:23">
      <c r="A1750" s="17">
        <v>45536</v>
      </c>
      <c r="B1750">
        <v>2024</v>
      </c>
      <c r="C1750" s="16" t="s">
        <v>100</v>
      </c>
      <c r="D1750" s="16" t="s">
        <v>90</v>
      </c>
      <c r="E1750" s="16" t="s">
        <v>91</v>
      </c>
      <c r="F1750" s="16" t="s">
        <v>83</v>
      </c>
      <c r="G1750" s="16" t="s">
        <v>78</v>
      </c>
      <c r="H1750">
        <v>18017.310000000001</v>
      </c>
      <c r="I1750">
        <v>17530</v>
      </c>
      <c r="J1750">
        <v>243</v>
      </c>
      <c r="K1750">
        <v>238</v>
      </c>
      <c r="L1750">
        <v>8656.25</v>
      </c>
      <c r="M1750">
        <v>293.36</v>
      </c>
      <c r="N1750">
        <v>280963.55</v>
      </c>
      <c r="O1750">
        <v>4044</v>
      </c>
      <c r="P1750">
        <v>1</v>
      </c>
      <c r="Q1750">
        <v>7</v>
      </c>
      <c r="R1750" s="25">
        <f>Clean_Data[[#This Row],[Revenue_EUR]]/Clean_Data[[#This Row],[Units_Sold]]</f>
        <v>74.145308641975319</v>
      </c>
      <c r="S1750" s="19">
        <f>Clean_Data[[#This Row],[Gross_Profit_EUR]]/Clean_Data[[#This Row],[Revenue_EUR]]</f>
        <v>0.48044075391942526</v>
      </c>
      <c r="T1750" s="19">
        <f>Clean_Data[[#This Row],[Revenue_EUR]]/Clean_Data[[#This Row],[Revenue_Target_EUR]]</f>
        <v>1.0277986309184257</v>
      </c>
      <c r="U1750" s="19">
        <f>Clean_Data[[#This Row],[Revenue_EUR]]/Clean_Data[[#This Row],[Market_Revenue_EUR]]</f>
        <v>6.412685916020068E-2</v>
      </c>
      <c r="V1750" s="19">
        <f>Clean_Data[[#This Row],[Returns_Units]]/Clean_Data[[#This Row],[Units_Sold]]</f>
        <v>2.8806584362139918E-2</v>
      </c>
      <c r="W1750" s="21">
        <f>Clean_Data[[#This Row],[Revenue_EUR]]/Clean_Data[[#This Row],[Marketing_Spend_EUR]]</f>
        <v>61.417064357785655</v>
      </c>
    </row>
    <row r="1751" spans="1:23">
      <c r="A1751" s="17">
        <v>45536</v>
      </c>
      <c r="B1751">
        <v>2024</v>
      </c>
      <c r="C1751" s="16" t="s">
        <v>100</v>
      </c>
      <c r="D1751" s="16" t="s">
        <v>90</v>
      </c>
      <c r="E1751" s="16" t="s">
        <v>91</v>
      </c>
      <c r="F1751" s="16" t="s">
        <v>83</v>
      </c>
      <c r="G1751" s="16" t="s">
        <v>79</v>
      </c>
      <c r="H1751">
        <v>15344.29</v>
      </c>
      <c r="I1751">
        <v>14637.95</v>
      </c>
      <c r="J1751">
        <v>84</v>
      </c>
      <c r="K1751">
        <v>79</v>
      </c>
      <c r="L1751">
        <v>8456.5499999999993</v>
      </c>
      <c r="M1751">
        <v>381.92</v>
      </c>
      <c r="N1751">
        <v>221593.06</v>
      </c>
      <c r="O1751">
        <v>1342</v>
      </c>
      <c r="P1751">
        <v>1</v>
      </c>
      <c r="Q1751">
        <v>2</v>
      </c>
      <c r="R1751" s="25">
        <f>Clean_Data[[#This Row],[Revenue_EUR]]/Clean_Data[[#This Row],[Units_Sold]]</f>
        <v>182.67011904761907</v>
      </c>
      <c r="S1751" s="19">
        <f>Clean_Data[[#This Row],[Gross_Profit_EUR]]/Clean_Data[[#This Row],[Revenue_EUR]]</f>
        <v>0.55112031902421021</v>
      </c>
      <c r="T1751" s="19">
        <f>Clean_Data[[#This Row],[Revenue_EUR]]/Clean_Data[[#This Row],[Revenue_Target_EUR]]</f>
        <v>1.0482540246414287</v>
      </c>
      <c r="U1751" s="19">
        <f>Clean_Data[[#This Row],[Revenue_EUR]]/Clean_Data[[#This Row],[Market_Revenue_EUR]]</f>
        <v>6.9245354525092076E-2</v>
      </c>
      <c r="V1751" s="19">
        <f>Clean_Data[[#This Row],[Returns_Units]]/Clean_Data[[#This Row],[Units_Sold]]</f>
        <v>2.3809523809523808E-2</v>
      </c>
      <c r="W1751" s="21">
        <f>Clean_Data[[#This Row],[Revenue_EUR]]/Clean_Data[[#This Row],[Marketing_Spend_EUR]]</f>
        <v>40.176712400502723</v>
      </c>
    </row>
    <row r="1752" spans="1:23">
      <c r="A1752" s="17">
        <v>45536</v>
      </c>
      <c r="B1752">
        <v>2024</v>
      </c>
      <c r="C1752" s="16" t="s">
        <v>100</v>
      </c>
      <c r="D1752" s="16" t="s">
        <v>90</v>
      </c>
      <c r="E1752" s="16" t="s">
        <v>91</v>
      </c>
      <c r="F1752" s="16" t="s">
        <v>83</v>
      </c>
      <c r="G1752" s="16" t="s">
        <v>80</v>
      </c>
      <c r="H1752">
        <v>4272.5600000000004</v>
      </c>
      <c r="I1752">
        <v>3995.46</v>
      </c>
      <c r="J1752">
        <v>30</v>
      </c>
      <c r="K1752">
        <v>28</v>
      </c>
      <c r="L1752">
        <v>2479.27</v>
      </c>
      <c r="M1752">
        <v>221.38</v>
      </c>
      <c r="N1752">
        <v>69967.7</v>
      </c>
      <c r="O1752">
        <v>549</v>
      </c>
      <c r="P1752">
        <v>0</v>
      </c>
      <c r="Q1752">
        <v>0</v>
      </c>
      <c r="R1752" s="25">
        <f>Clean_Data[[#This Row],[Revenue_EUR]]/Clean_Data[[#This Row],[Units_Sold]]</f>
        <v>142.41866666666667</v>
      </c>
      <c r="S1752" s="19">
        <f>Clean_Data[[#This Row],[Gross_Profit_EUR]]/Clean_Data[[#This Row],[Revenue_EUR]]</f>
        <v>0.58027739809388279</v>
      </c>
      <c r="T1752" s="19">
        <f>Clean_Data[[#This Row],[Revenue_EUR]]/Clean_Data[[#This Row],[Revenue_Target_EUR]]</f>
        <v>1.0693537164681914</v>
      </c>
      <c r="U1752" s="19">
        <f>Clean_Data[[#This Row],[Revenue_EUR]]/Clean_Data[[#This Row],[Market_Revenue_EUR]]</f>
        <v>6.1064748448212539E-2</v>
      </c>
      <c r="V1752" s="19">
        <f>Clean_Data[[#This Row],[Returns_Units]]/Clean_Data[[#This Row],[Units_Sold]]</f>
        <v>0</v>
      </c>
      <c r="W1752" s="21">
        <f>Clean_Data[[#This Row],[Revenue_EUR]]/Clean_Data[[#This Row],[Marketing_Spend_EUR]]</f>
        <v>19.29966573312856</v>
      </c>
    </row>
    <row r="1753" spans="1:23">
      <c r="A1753" s="17">
        <v>45536</v>
      </c>
      <c r="B1753">
        <v>2024</v>
      </c>
      <c r="C1753" s="16" t="s">
        <v>100</v>
      </c>
      <c r="D1753" s="16" t="s">
        <v>90</v>
      </c>
      <c r="E1753" s="16" t="s">
        <v>91</v>
      </c>
      <c r="F1753" s="16" t="s">
        <v>83</v>
      </c>
      <c r="G1753" s="16" t="s">
        <v>81</v>
      </c>
      <c r="H1753">
        <v>6367.45</v>
      </c>
      <c r="I1753">
        <v>6194.61</v>
      </c>
      <c r="J1753">
        <v>54</v>
      </c>
      <c r="K1753">
        <v>53</v>
      </c>
      <c r="L1753">
        <v>3332.48</v>
      </c>
      <c r="M1753">
        <v>176.43</v>
      </c>
      <c r="N1753">
        <v>100537.32</v>
      </c>
      <c r="O1753">
        <v>899</v>
      </c>
      <c r="P1753">
        <v>0</v>
      </c>
      <c r="Q1753">
        <v>1</v>
      </c>
      <c r="R1753" s="25">
        <f>Clean_Data[[#This Row],[Revenue_EUR]]/Clean_Data[[#This Row],[Units_Sold]]</f>
        <v>117.91574074074073</v>
      </c>
      <c r="S1753" s="19">
        <f>Clean_Data[[#This Row],[Gross_Profit_EUR]]/Clean_Data[[#This Row],[Revenue_EUR]]</f>
        <v>0.52336178533007716</v>
      </c>
      <c r="T1753" s="19">
        <f>Clean_Data[[#This Row],[Revenue_EUR]]/Clean_Data[[#This Row],[Revenue_Target_EUR]]</f>
        <v>1.0279016758117137</v>
      </c>
      <c r="U1753" s="19">
        <f>Clean_Data[[#This Row],[Revenue_EUR]]/Clean_Data[[#This Row],[Market_Revenue_EUR]]</f>
        <v>6.3334192715699997E-2</v>
      </c>
      <c r="V1753" s="19">
        <f>Clean_Data[[#This Row],[Returns_Units]]/Clean_Data[[#This Row],[Units_Sold]]</f>
        <v>1.8518518518518517E-2</v>
      </c>
      <c r="W1753" s="21">
        <f>Clean_Data[[#This Row],[Revenue_EUR]]/Clean_Data[[#This Row],[Marketing_Spend_EUR]]</f>
        <v>36.090517485688373</v>
      </c>
    </row>
    <row r="1754" spans="1:23">
      <c r="A1754" s="17">
        <v>45536</v>
      </c>
      <c r="B1754">
        <v>2024</v>
      </c>
      <c r="C1754" s="16" t="s">
        <v>100</v>
      </c>
      <c r="D1754" s="16" t="s">
        <v>92</v>
      </c>
      <c r="E1754" s="16" t="s">
        <v>76</v>
      </c>
      <c r="F1754" s="16" t="s">
        <v>77</v>
      </c>
      <c r="G1754" s="16" t="s">
        <v>78</v>
      </c>
      <c r="H1754">
        <v>215218.49</v>
      </c>
      <c r="I1754">
        <v>223447.91</v>
      </c>
      <c r="J1754">
        <v>2908</v>
      </c>
      <c r="K1754">
        <v>3002</v>
      </c>
      <c r="L1754">
        <v>121758.78</v>
      </c>
      <c r="M1754">
        <v>3555.68</v>
      </c>
      <c r="N1754">
        <v>1395858.07</v>
      </c>
      <c r="O1754">
        <v>21140</v>
      </c>
      <c r="P1754">
        <v>8</v>
      </c>
      <c r="Q1754">
        <v>31</v>
      </c>
      <c r="R1754" s="25">
        <f>Clean_Data[[#This Row],[Revenue_EUR]]/Clean_Data[[#This Row],[Units_Sold]]</f>
        <v>74.009109353507569</v>
      </c>
      <c r="S1754" s="19">
        <f>Clean_Data[[#This Row],[Gross_Profit_EUR]]/Clean_Data[[#This Row],[Revenue_EUR]]</f>
        <v>0.5657449785099784</v>
      </c>
      <c r="T1754" s="19">
        <f>Clean_Data[[#This Row],[Revenue_EUR]]/Clean_Data[[#This Row],[Revenue_Target_EUR]]</f>
        <v>0.96317074525333435</v>
      </c>
      <c r="U1754" s="19">
        <f>Clean_Data[[#This Row],[Revenue_EUR]]/Clean_Data[[#This Row],[Market_Revenue_EUR]]</f>
        <v>0.15418364848512139</v>
      </c>
      <c r="V1754" s="19">
        <f>Clean_Data[[#This Row],[Returns_Units]]/Clean_Data[[#This Row],[Units_Sold]]</f>
        <v>1.0660247592847318E-2</v>
      </c>
      <c r="W1754" s="21">
        <f>Clean_Data[[#This Row],[Revenue_EUR]]/Clean_Data[[#This Row],[Marketing_Spend_EUR]]</f>
        <v>60.528081829635966</v>
      </c>
    </row>
    <row r="1755" spans="1:23">
      <c r="A1755" s="17">
        <v>45536</v>
      </c>
      <c r="B1755">
        <v>2024</v>
      </c>
      <c r="C1755" s="16" t="s">
        <v>100</v>
      </c>
      <c r="D1755" s="16" t="s">
        <v>92</v>
      </c>
      <c r="E1755" s="16" t="s">
        <v>76</v>
      </c>
      <c r="F1755" s="16" t="s">
        <v>77</v>
      </c>
      <c r="G1755" s="16" t="s">
        <v>79</v>
      </c>
      <c r="H1755">
        <v>217406.54</v>
      </c>
      <c r="I1755">
        <v>210884.21</v>
      </c>
      <c r="J1755">
        <v>1185</v>
      </c>
      <c r="K1755">
        <v>1135</v>
      </c>
      <c r="L1755">
        <v>143397.72</v>
      </c>
      <c r="M1755">
        <v>5610.96</v>
      </c>
      <c r="N1755">
        <v>1197654.8600000001</v>
      </c>
      <c r="O1755">
        <v>6926</v>
      </c>
      <c r="P1755">
        <v>12</v>
      </c>
      <c r="Q1755">
        <v>13</v>
      </c>
      <c r="R1755" s="25">
        <f>Clean_Data[[#This Row],[Revenue_EUR]]/Clean_Data[[#This Row],[Units_Sold]]</f>
        <v>183.46543459915611</v>
      </c>
      <c r="S1755" s="19">
        <f>Clean_Data[[#This Row],[Gross_Profit_EUR]]/Clean_Data[[#This Row],[Revenue_EUR]]</f>
        <v>0.65958328576500047</v>
      </c>
      <c r="T1755" s="19">
        <f>Clean_Data[[#This Row],[Revenue_EUR]]/Clean_Data[[#This Row],[Revenue_Target_EUR]]</f>
        <v>1.0309284891457735</v>
      </c>
      <c r="U1755" s="19">
        <f>Clean_Data[[#This Row],[Revenue_EUR]]/Clean_Data[[#This Row],[Market_Revenue_EUR]]</f>
        <v>0.18152687160639919</v>
      </c>
      <c r="V1755" s="19">
        <f>Clean_Data[[#This Row],[Returns_Units]]/Clean_Data[[#This Row],[Units_Sold]]</f>
        <v>1.0970464135021098E-2</v>
      </c>
      <c r="W1755" s="21">
        <f>Clean_Data[[#This Row],[Revenue_EUR]]/Clean_Data[[#This Row],[Marketing_Spend_EUR]]</f>
        <v>38.746763477194634</v>
      </c>
    </row>
    <row r="1756" spans="1:23">
      <c r="A1756" s="17">
        <v>45536</v>
      </c>
      <c r="B1756">
        <v>2024</v>
      </c>
      <c r="C1756" s="16" t="s">
        <v>100</v>
      </c>
      <c r="D1756" s="16" t="s">
        <v>92</v>
      </c>
      <c r="E1756" s="16" t="s">
        <v>76</v>
      </c>
      <c r="F1756" s="16" t="s">
        <v>77</v>
      </c>
      <c r="G1756" s="16" t="s">
        <v>80</v>
      </c>
      <c r="H1756">
        <v>50369.58</v>
      </c>
      <c r="I1756">
        <v>46798.37</v>
      </c>
      <c r="J1756">
        <v>350</v>
      </c>
      <c r="K1756">
        <v>327</v>
      </c>
      <c r="L1756">
        <v>34648.239999999998</v>
      </c>
      <c r="M1756">
        <v>2732.34</v>
      </c>
      <c r="N1756">
        <v>389217.93</v>
      </c>
      <c r="O1756">
        <v>2795</v>
      </c>
      <c r="P1756">
        <v>3</v>
      </c>
      <c r="Q1756">
        <v>5</v>
      </c>
      <c r="R1756" s="25">
        <f>Clean_Data[[#This Row],[Revenue_EUR]]/Clean_Data[[#This Row],[Units_Sold]]</f>
        <v>143.91308571428573</v>
      </c>
      <c r="S1756" s="19">
        <f>Clean_Data[[#This Row],[Gross_Profit_EUR]]/Clean_Data[[#This Row],[Revenue_EUR]]</f>
        <v>0.68788026423885207</v>
      </c>
      <c r="T1756" s="19">
        <f>Clean_Data[[#This Row],[Revenue_EUR]]/Clean_Data[[#This Row],[Revenue_Target_EUR]]</f>
        <v>1.0763105638080985</v>
      </c>
      <c r="U1756" s="19">
        <f>Clean_Data[[#This Row],[Revenue_EUR]]/Clean_Data[[#This Row],[Market_Revenue_EUR]]</f>
        <v>0.12941228067268123</v>
      </c>
      <c r="V1756" s="19">
        <f>Clean_Data[[#This Row],[Returns_Units]]/Clean_Data[[#This Row],[Units_Sold]]</f>
        <v>1.4285714285714285E-2</v>
      </c>
      <c r="W1756" s="21">
        <f>Clean_Data[[#This Row],[Revenue_EUR]]/Clean_Data[[#This Row],[Marketing_Spend_EUR]]</f>
        <v>18.434594523375569</v>
      </c>
    </row>
    <row r="1757" spans="1:23">
      <c r="A1757" s="17">
        <v>45536</v>
      </c>
      <c r="B1757">
        <v>2024</v>
      </c>
      <c r="C1757" s="16" t="s">
        <v>100</v>
      </c>
      <c r="D1757" s="16" t="s">
        <v>92</v>
      </c>
      <c r="E1757" s="16" t="s">
        <v>76</v>
      </c>
      <c r="F1757" s="16" t="s">
        <v>77</v>
      </c>
      <c r="G1757" s="16" t="s">
        <v>81</v>
      </c>
      <c r="H1757">
        <v>94473.67</v>
      </c>
      <c r="I1757">
        <v>96954.97</v>
      </c>
      <c r="J1757">
        <v>799</v>
      </c>
      <c r="K1757">
        <v>817</v>
      </c>
      <c r="L1757">
        <v>58250.57</v>
      </c>
      <c r="M1757">
        <v>2984.06</v>
      </c>
      <c r="N1757">
        <v>556091.48</v>
      </c>
      <c r="O1757">
        <v>4960</v>
      </c>
      <c r="P1757">
        <v>4</v>
      </c>
      <c r="Q1757">
        <v>15</v>
      </c>
      <c r="R1757" s="25">
        <f>Clean_Data[[#This Row],[Revenue_EUR]]/Clean_Data[[#This Row],[Units_Sold]]</f>
        <v>118.239887359199</v>
      </c>
      <c r="S1757" s="19">
        <f>Clean_Data[[#This Row],[Gross_Profit_EUR]]/Clean_Data[[#This Row],[Revenue_EUR]]</f>
        <v>0.61657994232678803</v>
      </c>
      <c r="T1757" s="19">
        <f>Clean_Data[[#This Row],[Revenue_EUR]]/Clean_Data[[#This Row],[Revenue_Target_EUR]]</f>
        <v>0.97440770700047663</v>
      </c>
      <c r="U1757" s="19">
        <f>Clean_Data[[#This Row],[Revenue_EUR]]/Clean_Data[[#This Row],[Market_Revenue_EUR]]</f>
        <v>0.16988872046735909</v>
      </c>
      <c r="V1757" s="19">
        <f>Clean_Data[[#This Row],[Returns_Units]]/Clean_Data[[#This Row],[Units_Sold]]</f>
        <v>1.8773466833541929E-2</v>
      </c>
      <c r="W1757" s="21">
        <f>Clean_Data[[#This Row],[Revenue_EUR]]/Clean_Data[[#This Row],[Marketing_Spend_EUR]]</f>
        <v>31.659440493823851</v>
      </c>
    </row>
    <row r="1758" spans="1:23">
      <c r="A1758" s="17">
        <v>45536</v>
      </c>
      <c r="B1758">
        <v>2024</v>
      </c>
      <c r="C1758" s="16" t="s">
        <v>100</v>
      </c>
      <c r="D1758" s="16" t="s">
        <v>92</v>
      </c>
      <c r="E1758" s="16" t="s">
        <v>76</v>
      </c>
      <c r="F1758" s="16" t="s">
        <v>82</v>
      </c>
      <c r="G1758" s="16" t="s">
        <v>78</v>
      </c>
      <c r="H1758">
        <v>172238.58</v>
      </c>
      <c r="I1758">
        <v>182886.91</v>
      </c>
      <c r="J1758">
        <v>2327</v>
      </c>
      <c r="K1758">
        <v>2430</v>
      </c>
      <c r="L1758">
        <v>89777.82</v>
      </c>
      <c r="M1758">
        <v>2795.69</v>
      </c>
      <c r="N1758">
        <v>1241389.25</v>
      </c>
      <c r="O1758">
        <v>18784</v>
      </c>
      <c r="P1758">
        <v>7</v>
      </c>
      <c r="Q1758">
        <v>28</v>
      </c>
      <c r="R1758" s="25">
        <f>Clean_Data[[#This Row],[Revenue_EUR]]/Clean_Data[[#This Row],[Units_Sold]]</f>
        <v>74.017438762354956</v>
      </c>
      <c r="S1758" s="19">
        <f>Clean_Data[[#This Row],[Gross_Profit_EUR]]/Clean_Data[[#This Row],[Revenue_EUR]]</f>
        <v>0.52124105992977887</v>
      </c>
      <c r="T1758" s="19">
        <f>Clean_Data[[#This Row],[Revenue_EUR]]/Clean_Data[[#This Row],[Revenue_Target_EUR]]</f>
        <v>0.94177642347393797</v>
      </c>
      <c r="U1758" s="19">
        <f>Clean_Data[[#This Row],[Revenue_EUR]]/Clean_Data[[#This Row],[Market_Revenue_EUR]]</f>
        <v>0.1387466340634092</v>
      </c>
      <c r="V1758" s="19">
        <f>Clean_Data[[#This Row],[Returns_Units]]/Clean_Data[[#This Row],[Units_Sold]]</f>
        <v>1.2032660077352814E-2</v>
      </c>
      <c r="W1758" s="21">
        <f>Clean_Data[[#This Row],[Revenue_EUR]]/Clean_Data[[#This Row],[Marketing_Spend_EUR]]</f>
        <v>61.6086118274916</v>
      </c>
    </row>
    <row r="1759" spans="1:23">
      <c r="A1759" s="17">
        <v>45536</v>
      </c>
      <c r="B1759">
        <v>2024</v>
      </c>
      <c r="C1759" s="16" t="s">
        <v>100</v>
      </c>
      <c r="D1759" s="16" t="s">
        <v>92</v>
      </c>
      <c r="E1759" s="16" t="s">
        <v>76</v>
      </c>
      <c r="F1759" s="16" t="s">
        <v>82</v>
      </c>
      <c r="G1759" s="16" t="s">
        <v>79</v>
      </c>
      <c r="H1759">
        <v>180540.91</v>
      </c>
      <c r="I1759">
        <v>176331.77</v>
      </c>
      <c r="J1759">
        <v>984</v>
      </c>
      <c r="K1759">
        <v>948</v>
      </c>
      <c r="L1759">
        <v>110992.59</v>
      </c>
      <c r="M1759">
        <v>4393.22</v>
      </c>
      <c r="N1759">
        <v>1026334.45</v>
      </c>
      <c r="O1759">
        <v>5862</v>
      </c>
      <c r="P1759">
        <v>10</v>
      </c>
      <c r="Q1759">
        <v>9</v>
      </c>
      <c r="R1759" s="25">
        <f>Clean_Data[[#This Row],[Revenue_EUR]]/Clean_Data[[#This Row],[Units_Sold]]</f>
        <v>183.47653455284552</v>
      </c>
      <c r="S1759" s="19">
        <f>Clean_Data[[#This Row],[Gross_Profit_EUR]]/Clean_Data[[#This Row],[Revenue_EUR]]</f>
        <v>0.61477805778202843</v>
      </c>
      <c r="T1759" s="19">
        <f>Clean_Data[[#This Row],[Revenue_EUR]]/Clean_Data[[#This Row],[Revenue_Target_EUR]]</f>
        <v>1.0238705707995785</v>
      </c>
      <c r="U1759" s="19">
        <f>Clean_Data[[#This Row],[Revenue_EUR]]/Clean_Data[[#This Row],[Market_Revenue_EUR]]</f>
        <v>0.17590845752084031</v>
      </c>
      <c r="V1759" s="19">
        <f>Clean_Data[[#This Row],[Returns_Units]]/Clean_Data[[#This Row],[Units_Sold]]</f>
        <v>9.1463414634146336E-3</v>
      </c>
      <c r="W1759" s="21">
        <f>Clean_Data[[#This Row],[Revenue_EUR]]/Clean_Data[[#This Row],[Marketing_Spend_EUR]]</f>
        <v>41.095349197172006</v>
      </c>
    </row>
    <row r="1760" spans="1:23">
      <c r="A1760" s="17">
        <v>45536</v>
      </c>
      <c r="B1760">
        <v>2024</v>
      </c>
      <c r="C1760" s="16" t="s">
        <v>100</v>
      </c>
      <c r="D1760" s="16" t="s">
        <v>92</v>
      </c>
      <c r="E1760" s="16" t="s">
        <v>76</v>
      </c>
      <c r="F1760" s="16" t="s">
        <v>82</v>
      </c>
      <c r="G1760" s="16" t="s">
        <v>80</v>
      </c>
      <c r="H1760">
        <v>44444.639999999999</v>
      </c>
      <c r="I1760">
        <v>42296.75</v>
      </c>
      <c r="J1760">
        <v>309</v>
      </c>
      <c r="K1760">
        <v>296</v>
      </c>
      <c r="L1760">
        <v>28209.86</v>
      </c>
      <c r="M1760">
        <v>2526.08</v>
      </c>
      <c r="N1760">
        <v>328533.37</v>
      </c>
      <c r="O1760">
        <v>2589</v>
      </c>
      <c r="P1760">
        <v>2</v>
      </c>
      <c r="Q1760">
        <v>5</v>
      </c>
      <c r="R1760" s="25">
        <f>Clean_Data[[#This Row],[Revenue_EUR]]/Clean_Data[[#This Row],[Units_Sold]]</f>
        <v>143.83378640776698</v>
      </c>
      <c r="S1760" s="19">
        <f>Clean_Data[[#This Row],[Gross_Profit_EUR]]/Clean_Data[[#This Row],[Revenue_EUR]]</f>
        <v>0.63471905723614819</v>
      </c>
      <c r="T1760" s="19">
        <f>Clean_Data[[#This Row],[Revenue_EUR]]/Clean_Data[[#This Row],[Revenue_Target_EUR]]</f>
        <v>1.0507814430186717</v>
      </c>
      <c r="U1760" s="19">
        <f>Clean_Data[[#This Row],[Revenue_EUR]]/Clean_Data[[#This Row],[Market_Revenue_EUR]]</f>
        <v>0.13528196542104687</v>
      </c>
      <c r="V1760" s="19">
        <f>Clean_Data[[#This Row],[Returns_Units]]/Clean_Data[[#This Row],[Units_Sold]]</f>
        <v>1.6181229773462782E-2</v>
      </c>
      <c r="W1760" s="21">
        <f>Clean_Data[[#This Row],[Revenue_EUR]]/Clean_Data[[#This Row],[Marketing_Spend_EUR]]</f>
        <v>17.594312135799342</v>
      </c>
    </row>
    <row r="1761" spans="1:23">
      <c r="A1761" s="17">
        <v>45536</v>
      </c>
      <c r="B1761">
        <v>2024</v>
      </c>
      <c r="C1761" s="16" t="s">
        <v>100</v>
      </c>
      <c r="D1761" s="16" t="s">
        <v>92</v>
      </c>
      <c r="E1761" s="16" t="s">
        <v>76</v>
      </c>
      <c r="F1761" s="16" t="s">
        <v>82</v>
      </c>
      <c r="G1761" s="16" t="s">
        <v>81</v>
      </c>
      <c r="H1761">
        <v>73746.25</v>
      </c>
      <c r="I1761">
        <v>73993.929999999993</v>
      </c>
      <c r="J1761">
        <v>624</v>
      </c>
      <c r="K1761">
        <v>633</v>
      </c>
      <c r="L1761">
        <v>42429.29</v>
      </c>
      <c r="M1761">
        <v>2113.0300000000002</v>
      </c>
      <c r="N1761">
        <v>445835.64</v>
      </c>
      <c r="O1761">
        <v>4141</v>
      </c>
      <c r="P1761">
        <v>3</v>
      </c>
      <c r="Q1761">
        <v>8</v>
      </c>
      <c r="R1761" s="25">
        <f>Clean_Data[[#This Row],[Revenue_EUR]]/Clean_Data[[#This Row],[Units_Sold]]</f>
        <v>118.18309294871794</v>
      </c>
      <c r="S1761" s="19">
        <f>Clean_Data[[#This Row],[Gross_Profit_EUR]]/Clean_Data[[#This Row],[Revenue_EUR]]</f>
        <v>0.57534166144041221</v>
      </c>
      <c r="T1761" s="19">
        <f>Clean_Data[[#This Row],[Revenue_EUR]]/Clean_Data[[#This Row],[Revenue_Target_EUR]]</f>
        <v>0.99665269840377457</v>
      </c>
      <c r="U1761" s="19">
        <f>Clean_Data[[#This Row],[Revenue_EUR]]/Clean_Data[[#This Row],[Market_Revenue_EUR]]</f>
        <v>0.16541129372250277</v>
      </c>
      <c r="V1761" s="19">
        <f>Clean_Data[[#This Row],[Returns_Units]]/Clean_Data[[#This Row],[Units_Sold]]</f>
        <v>1.282051282051282E-2</v>
      </c>
      <c r="W1761" s="21">
        <f>Clean_Data[[#This Row],[Revenue_EUR]]/Clean_Data[[#This Row],[Marketing_Spend_EUR]]</f>
        <v>34.9007113008334</v>
      </c>
    </row>
    <row r="1762" spans="1:23">
      <c r="A1762" s="17">
        <v>45536</v>
      </c>
      <c r="B1762">
        <v>2024</v>
      </c>
      <c r="C1762" s="16" t="s">
        <v>100</v>
      </c>
      <c r="D1762" s="16" t="s">
        <v>92</v>
      </c>
      <c r="E1762" s="16" t="s">
        <v>76</v>
      </c>
      <c r="F1762" s="16" t="s">
        <v>83</v>
      </c>
      <c r="G1762" s="16" t="s">
        <v>78</v>
      </c>
      <c r="H1762">
        <v>16793</v>
      </c>
      <c r="I1762">
        <v>17573.47</v>
      </c>
      <c r="J1762">
        <v>227</v>
      </c>
      <c r="K1762">
        <v>235</v>
      </c>
      <c r="L1762">
        <v>7866.81</v>
      </c>
      <c r="M1762">
        <v>328.97</v>
      </c>
      <c r="N1762">
        <v>166610.26</v>
      </c>
      <c r="O1762">
        <v>2313</v>
      </c>
      <c r="P1762">
        <v>1</v>
      </c>
      <c r="Q1762">
        <v>8</v>
      </c>
      <c r="R1762" s="25">
        <f>Clean_Data[[#This Row],[Revenue_EUR]]/Clean_Data[[#This Row],[Units_Sold]]</f>
        <v>73.977973568281939</v>
      </c>
      <c r="S1762" s="19">
        <f>Clean_Data[[#This Row],[Gross_Profit_EUR]]/Clean_Data[[#This Row],[Revenue_EUR]]</f>
        <v>0.46845769070446019</v>
      </c>
      <c r="T1762" s="19">
        <f>Clean_Data[[#This Row],[Revenue_EUR]]/Clean_Data[[#This Row],[Revenue_Target_EUR]]</f>
        <v>0.95558816784619083</v>
      </c>
      <c r="U1762" s="19">
        <f>Clean_Data[[#This Row],[Revenue_EUR]]/Clean_Data[[#This Row],[Market_Revenue_EUR]]</f>
        <v>0.10079211208241316</v>
      </c>
      <c r="V1762" s="19">
        <f>Clean_Data[[#This Row],[Returns_Units]]/Clean_Data[[#This Row],[Units_Sold]]</f>
        <v>3.5242290748898682E-2</v>
      </c>
      <c r="W1762" s="21">
        <f>Clean_Data[[#This Row],[Revenue_EUR]]/Clean_Data[[#This Row],[Marketing_Spend_EUR]]</f>
        <v>51.04720795209289</v>
      </c>
    </row>
    <row r="1763" spans="1:23">
      <c r="A1763" s="17">
        <v>45536</v>
      </c>
      <c r="B1763">
        <v>2024</v>
      </c>
      <c r="C1763" s="16" t="s">
        <v>100</v>
      </c>
      <c r="D1763" s="16" t="s">
        <v>92</v>
      </c>
      <c r="E1763" s="16" t="s">
        <v>76</v>
      </c>
      <c r="F1763" s="16" t="s">
        <v>83</v>
      </c>
      <c r="G1763" s="16" t="s">
        <v>79</v>
      </c>
      <c r="H1763">
        <v>16039.52</v>
      </c>
      <c r="I1763">
        <v>15850.73</v>
      </c>
      <c r="J1763">
        <v>87</v>
      </c>
      <c r="K1763">
        <v>86</v>
      </c>
      <c r="L1763">
        <v>8802.1299999999992</v>
      </c>
      <c r="M1763">
        <v>379.4</v>
      </c>
      <c r="N1763">
        <v>130188.1</v>
      </c>
      <c r="O1763">
        <v>745</v>
      </c>
      <c r="P1763">
        <v>1</v>
      </c>
      <c r="Q1763">
        <v>1</v>
      </c>
      <c r="R1763" s="25">
        <f>Clean_Data[[#This Row],[Revenue_EUR]]/Clean_Data[[#This Row],[Units_Sold]]</f>
        <v>184.36229885057472</v>
      </c>
      <c r="S1763" s="19">
        <f>Clean_Data[[#This Row],[Gross_Profit_EUR]]/Clean_Data[[#This Row],[Revenue_EUR]]</f>
        <v>0.5487776442187795</v>
      </c>
      <c r="T1763" s="19">
        <f>Clean_Data[[#This Row],[Revenue_EUR]]/Clean_Data[[#This Row],[Revenue_Target_EUR]]</f>
        <v>1.0119104924505056</v>
      </c>
      <c r="U1763" s="19">
        <f>Clean_Data[[#This Row],[Revenue_EUR]]/Clean_Data[[#This Row],[Market_Revenue_EUR]]</f>
        <v>0.12320265830747971</v>
      </c>
      <c r="V1763" s="19">
        <f>Clean_Data[[#This Row],[Returns_Units]]/Clean_Data[[#This Row],[Units_Sold]]</f>
        <v>1.1494252873563218E-2</v>
      </c>
      <c r="W1763" s="21">
        <f>Clean_Data[[#This Row],[Revenue_EUR]]/Clean_Data[[#This Row],[Marketing_Spend_EUR]]</f>
        <v>42.276014760147604</v>
      </c>
    </row>
    <row r="1764" spans="1:23">
      <c r="A1764" s="17">
        <v>45536</v>
      </c>
      <c r="B1764">
        <v>2024</v>
      </c>
      <c r="C1764" s="16" t="s">
        <v>100</v>
      </c>
      <c r="D1764" s="16" t="s">
        <v>92</v>
      </c>
      <c r="E1764" s="16" t="s">
        <v>76</v>
      </c>
      <c r="F1764" s="16" t="s">
        <v>83</v>
      </c>
      <c r="G1764" s="16" t="s">
        <v>80</v>
      </c>
      <c r="H1764">
        <v>4111.82</v>
      </c>
      <c r="I1764">
        <v>3799.54</v>
      </c>
      <c r="J1764">
        <v>29</v>
      </c>
      <c r="K1764">
        <v>27</v>
      </c>
      <c r="L1764">
        <v>2414.08</v>
      </c>
      <c r="M1764">
        <v>204.55</v>
      </c>
      <c r="N1764">
        <v>44125.57</v>
      </c>
      <c r="O1764">
        <v>316</v>
      </c>
      <c r="P1764">
        <v>0</v>
      </c>
      <c r="Q1764">
        <v>1</v>
      </c>
      <c r="R1764" s="25">
        <f>Clean_Data[[#This Row],[Revenue_EUR]]/Clean_Data[[#This Row],[Units_Sold]]</f>
        <v>141.78689655172414</v>
      </c>
      <c r="S1764" s="19">
        <f>Clean_Data[[#This Row],[Gross_Profit_EUR]]/Clean_Data[[#This Row],[Revenue_EUR]]</f>
        <v>0.58710741228944852</v>
      </c>
      <c r="T1764" s="19">
        <f>Clean_Data[[#This Row],[Revenue_EUR]]/Clean_Data[[#This Row],[Revenue_Target_EUR]]</f>
        <v>1.082188896550635</v>
      </c>
      <c r="U1764" s="19">
        <f>Clean_Data[[#This Row],[Revenue_EUR]]/Clean_Data[[#This Row],[Market_Revenue_EUR]]</f>
        <v>9.3184518636246508E-2</v>
      </c>
      <c r="V1764" s="19">
        <f>Clean_Data[[#This Row],[Returns_Units]]/Clean_Data[[#This Row],[Units_Sold]]</f>
        <v>3.4482758620689655E-2</v>
      </c>
      <c r="W1764" s="21">
        <f>Clean_Data[[#This Row],[Revenue_EUR]]/Clean_Data[[#This Row],[Marketing_Spend_EUR]]</f>
        <v>20.101784404791001</v>
      </c>
    </row>
    <row r="1765" spans="1:23">
      <c r="A1765" s="17">
        <v>45536</v>
      </c>
      <c r="B1765">
        <v>2024</v>
      </c>
      <c r="C1765" s="16" t="s">
        <v>100</v>
      </c>
      <c r="D1765" s="16" t="s">
        <v>92</v>
      </c>
      <c r="E1765" s="16" t="s">
        <v>76</v>
      </c>
      <c r="F1765" s="16" t="s">
        <v>83</v>
      </c>
      <c r="G1765" s="16" t="s">
        <v>81</v>
      </c>
      <c r="H1765">
        <v>6531.6</v>
      </c>
      <c r="I1765">
        <v>6429.34</v>
      </c>
      <c r="J1765">
        <v>55</v>
      </c>
      <c r="K1765">
        <v>54</v>
      </c>
      <c r="L1765">
        <v>3486.35</v>
      </c>
      <c r="M1765">
        <v>208.79</v>
      </c>
      <c r="N1765">
        <v>59638.93</v>
      </c>
      <c r="O1765">
        <v>555</v>
      </c>
      <c r="P1765">
        <v>0</v>
      </c>
      <c r="Q1765">
        <v>2</v>
      </c>
      <c r="R1765" s="25">
        <f>Clean_Data[[#This Row],[Revenue_EUR]]/Clean_Data[[#This Row],[Units_Sold]]</f>
        <v>118.75636363636364</v>
      </c>
      <c r="S1765" s="19">
        <f>Clean_Data[[#This Row],[Gross_Profit_EUR]]/Clean_Data[[#This Row],[Revenue_EUR]]</f>
        <v>0.53376661155000305</v>
      </c>
      <c r="T1765" s="19">
        <f>Clean_Data[[#This Row],[Revenue_EUR]]/Clean_Data[[#This Row],[Revenue_Target_EUR]]</f>
        <v>1.0159052095549466</v>
      </c>
      <c r="U1765" s="19">
        <f>Clean_Data[[#This Row],[Revenue_EUR]]/Clean_Data[[#This Row],[Market_Revenue_EUR]]</f>
        <v>0.10951906749500705</v>
      </c>
      <c r="V1765" s="19">
        <f>Clean_Data[[#This Row],[Returns_Units]]/Clean_Data[[#This Row],[Units_Sold]]</f>
        <v>3.6363636363636362E-2</v>
      </c>
      <c r="W1765" s="21">
        <f>Clean_Data[[#This Row],[Revenue_EUR]]/Clean_Data[[#This Row],[Marketing_Spend_EUR]]</f>
        <v>31.283107428516693</v>
      </c>
    </row>
    <row r="1766" spans="1:23">
      <c r="A1766" s="17">
        <v>45566</v>
      </c>
      <c r="B1766">
        <v>2024</v>
      </c>
      <c r="C1766" s="16" t="s">
        <v>101</v>
      </c>
      <c r="D1766" s="16" t="s">
        <v>75</v>
      </c>
      <c r="E1766" s="16" t="s">
        <v>76</v>
      </c>
      <c r="F1766" s="16" t="s">
        <v>77</v>
      </c>
      <c r="G1766" s="16" t="s">
        <v>78</v>
      </c>
      <c r="H1766">
        <v>1109023.75</v>
      </c>
      <c r="I1766">
        <v>1128875.6100000001</v>
      </c>
      <c r="J1766">
        <v>14984</v>
      </c>
      <c r="K1766">
        <v>15501</v>
      </c>
      <c r="L1766">
        <v>624997.74</v>
      </c>
      <c r="M1766">
        <v>21591.279999999999</v>
      </c>
      <c r="N1766">
        <v>6795850.8899999997</v>
      </c>
      <c r="O1766">
        <v>100142</v>
      </c>
      <c r="P1766">
        <v>61</v>
      </c>
      <c r="Q1766">
        <v>254</v>
      </c>
      <c r="R1766" s="25">
        <f>Clean_Data[[#This Row],[Revenue_EUR]]/Clean_Data[[#This Row],[Units_Sold]]</f>
        <v>74.013864789108382</v>
      </c>
      <c r="S1766" s="19">
        <f>Clean_Data[[#This Row],[Gross_Profit_EUR]]/Clean_Data[[#This Row],[Revenue_EUR]]</f>
        <v>0.56355667766357576</v>
      </c>
      <c r="T1766" s="19">
        <f>Clean_Data[[#This Row],[Revenue_EUR]]/Clean_Data[[#This Row],[Revenue_Target_EUR]]</f>
        <v>0.98241448409005838</v>
      </c>
      <c r="U1766" s="19">
        <f>Clean_Data[[#This Row],[Revenue_EUR]]/Clean_Data[[#This Row],[Market_Revenue_EUR]]</f>
        <v>0.1631913012735334</v>
      </c>
      <c r="V1766" s="19">
        <f>Clean_Data[[#This Row],[Returns_Units]]/Clean_Data[[#This Row],[Units_Sold]]</f>
        <v>1.6951414842498666E-2</v>
      </c>
      <c r="W1766" s="21">
        <f>Clean_Data[[#This Row],[Revenue_EUR]]/Clean_Data[[#This Row],[Marketing_Spend_EUR]]</f>
        <v>51.364428139508178</v>
      </c>
    </row>
    <row r="1767" spans="1:23">
      <c r="A1767" s="17">
        <v>45566</v>
      </c>
      <c r="B1767">
        <v>2024</v>
      </c>
      <c r="C1767" s="16" t="s">
        <v>101</v>
      </c>
      <c r="D1767" s="16" t="s">
        <v>75</v>
      </c>
      <c r="E1767" s="16" t="s">
        <v>76</v>
      </c>
      <c r="F1767" s="16" t="s">
        <v>77</v>
      </c>
      <c r="G1767" s="16" t="s">
        <v>79</v>
      </c>
      <c r="H1767">
        <v>1164972.3500000001</v>
      </c>
      <c r="I1767">
        <v>1080033.94</v>
      </c>
      <c r="J1767">
        <v>6349</v>
      </c>
      <c r="K1767">
        <v>5827</v>
      </c>
      <c r="L1767">
        <v>753326.26</v>
      </c>
      <c r="M1767">
        <v>28791.200000000001</v>
      </c>
      <c r="N1767">
        <v>5814782.3099999996</v>
      </c>
      <c r="O1767">
        <v>35317</v>
      </c>
      <c r="P1767">
        <v>51</v>
      </c>
      <c r="Q1767">
        <v>89</v>
      </c>
      <c r="R1767" s="25">
        <f>Clean_Data[[#This Row],[Revenue_EUR]]/Clean_Data[[#This Row],[Units_Sold]]</f>
        <v>183.48910852102694</v>
      </c>
      <c r="S1767" s="19">
        <f>Clean_Data[[#This Row],[Gross_Profit_EUR]]/Clean_Data[[#This Row],[Revenue_EUR]]</f>
        <v>0.64664733029929844</v>
      </c>
      <c r="T1767" s="19">
        <f>Clean_Data[[#This Row],[Revenue_EUR]]/Clean_Data[[#This Row],[Revenue_Target_EUR]]</f>
        <v>1.0786442044589823</v>
      </c>
      <c r="U1767" s="19">
        <f>Clean_Data[[#This Row],[Revenue_EUR]]/Clean_Data[[#This Row],[Market_Revenue_EUR]]</f>
        <v>0.20034668331375594</v>
      </c>
      <c r="V1767" s="19">
        <f>Clean_Data[[#This Row],[Returns_Units]]/Clean_Data[[#This Row],[Units_Sold]]</f>
        <v>1.4017955583556466E-2</v>
      </c>
      <c r="W1767" s="21">
        <f>Clean_Data[[#This Row],[Revenue_EUR]]/Clean_Data[[#This Row],[Marketing_Spend_EUR]]</f>
        <v>40.462792450470978</v>
      </c>
    </row>
    <row r="1768" spans="1:23">
      <c r="A1768" s="17">
        <v>45566</v>
      </c>
      <c r="B1768">
        <v>2024</v>
      </c>
      <c r="C1768" s="16" t="s">
        <v>101</v>
      </c>
      <c r="D1768" s="16" t="s">
        <v>75</v>
      </c>
      <c r="E1768" s="16" t="s">
        <v>76</v>
      </c>
      <c r="F1768" s="16" t="s">
        <v>77</v>
      </c>
      <c r="G1768" s="16" t="s">
        <v>80</v>
      </c>
      <c r="H1768">
        <v>275201.26</v>
      </c>
      <c r="I1768">
        <v>254886.77</v>
      </c>
      <c r="J1768">
        <v>1912</v>
      </c>
      <c r="K1768">
        <v>1791</v>
      </c>
      <c r="L1768">
        <v>186667.77</v>
      </c>
      <c r="M1768">
        <v>16155.54</v>
      </c>
      <c r="N1768">
        <v>1793756.77</v>
      </c>
      <c r="O1768">
        <v>13025</v>
      </c>
      <c r="P1768">
        <v>11</v>
      </c>
      <c r="Q1768">
        <v>30</v>
      </c>
      <c r="R1768" s="25">
        <f>Clean_Data[[#This Row],[Revenue_EUR]]/Clean_Data[[#This Row],[Units_Sold]]</f>
        <v>143.93371338912135</v>
      </c>
      <c r="S1768" s="19">
        <f>Clean_Data[[#This Row],[Gross_Profit_EUR]]/Clean_Data[[#This Row],[Revenue_EUR]]</f>
        <v>0.67829547728088158</v>
      </c>
      <c r="T1768" s="19">
        <f>Clean_Data[[#This Row],[Revenue_EUR]]/Clean_Data[[#This Row],[Revenue_Target_EUR]]</f>
        <v>1.0797000566172972</v>
      </c>
      <c r="U1768" s="19">
        <f>Clean_Data[[#This Row],[Revenue_EUR]]/Clean_Data[[#This Row],[Market_Revenue_EUR]]</f>
        <v>0.15342172617974287</v>
      </c>
      <c r="V1768" s="19">
        <f>Clean_Data[[#This Row],[Returns_Units]]/Clean_Data[[#This Row],[Units_Sold]]</f>
        <v>1.5690376569037656E-2</v>
      </c>
      <c r="W1768" s="21">
        <f>Clean_Data[[#This Row],[Revenue_EUR]]/Clean_Data[[#This Row],[Marketing_Spend_EUR]]</f>
        <v>17.034482289047595</v>
      </c>
    </row>
    <row r="1769" spans="1:23">
      <c r="A1769" s="17">
        <v>45566</v>
      </c>
      <c r="B1769">
        <v>2024</v>
      </c>
      <c r="C1769" s="16" t="s">
        <v>101</v>
      </c>
      <c r="D1769" s="16" t="s">
        <v>75</v>
      </c>
      <c r="E1769" s="16" t="s">
        <v>76</v>
      </c>
      <c r="F1769" s="16" t="s">
        <v>77</v>
      </c>
      <c r="G1769" s="16" t="s">
        <v>81</v>
      </c>
      <c r="H1769">
        <v>491965.31</v>
      </c>
      <c r="I1769">
        <v>467636.23</v>
      </c>
      <c r="J1769">
        <v>4161</v>
      </c>
      <c r="K1769">
        <v>3999</v>
      </c>
      <c r="L1769">
        <v>302738.25</v>
      </c>
      <c r="M1769">
        <v>13361.71</v>
      </c>
      <c r="N1769">
        <v>2661104.33</v>
      </c>
      <c r="O1769">
        <v>24471</v>
      </c>
      <c r="P1769">
        <v>23</v>
      </c>
      <c r="Q1769">
        <v>39</v>
      </c>
      <c r="R1769" s="25">
        <f>Clean_Data[[#This Row],[Revenue_EUR]]/Clean_Data[[#This Row],[Units_Sold]]</f>
        <v>118.23247055996154</v>
      </c>
      <c r="S1769" s="19">
        <f>Clean_Data[[#This Row],[Gross_Profit_EUR]]/Clean_Data[[#This Row],[Revenue_EUR]]</f>
        <v>0.61536503457936897</v>
      </c>
      <c r="T1769" s="19">
        <f>Clean_Data[[#This Row],[Revenue_EUR]]/Clean_Data[[#This Row],[Revenue_Target_EUR]]</f>
        <v>1.0520256525034428</v>
      </c>
      <c r="U1769" s="19">
        <f>Clean_Data[[#This Row],[Revenue_EUR]]/Clean_Data[[#This Row],[Market_Revenue_EUR]]</f>
        <v>0.18487261264198537</v>
      </c>
      <c r="V1769" s="19">
        <f>Clean_Data[[#This Row],[Returns_Units]]/Clean_Data[[#This Row],[Units_Sold]]</f>
        <v>9.372746935832732E-3</v>
      </c>
      <c r="W1769" s="21">
        <f>Clean_Data[[#This Row],[Revenue_EUR]]/Clean_Data[[#This Row],[Marketing_Spend_EUR]]</f>
        <v>36.819038132095372</v>
      </c>
    </row>
    <row r="1770" spans="1:23">
      <c r="A1770" s="17">
        <v>45566</v>
      </c>
      <c r="B1770">
        <v>2024</v>
      </c>
      <c r="C1770" s="16" t="s">
        <v>101</v>
      </c>
      <c r="D1770" s="16" t="s">
        <v>75</v>
      </c>
      <c r="E1770" s="16" t="s">
        <v>76</v>
      </c>
      <c r="F1770" s="16" t="s">
        <v>82</v>
      </c>
      <c r="G1770" s="16" t="s">
        <v>78</v>
      </c>
      <c r="H1770">
        <v>930319.49</v>
      </c>
      <c r="I1770">
        <v>895560.74</v>
      </c>
      <c r="J1770">
        <v>12569</v>
      </c>
      <c r="K1770">
        <v>11997</v>
      </c>
      <c r="L1770">
        <v>482358.28</v>
      </c>
      <c r="M1770">
        <v>16800.27</v>
      </c>
      <c r="N1770">
        <v>6012055.8899999997</v>
      </c>
      <c r="O1770">
        <v>87834</v>
      </c>
      <c r="P1770">
        <v>49</v>
      </c>
      <c r="Q1770">
        <v>218</v>
      </c>
      <c r="R1770" s="25">
        <f>Clean_Data[[#This Row],[Revenue_EUR]]/Clean_Data[[#This Row],[Units_Sold]]</f>
        <v>74.016985440369155</v>
      </c>
      <c r="S1770" s="19">
        <f>Clean_Data[[#This Row],[Gross_Profit_EUR]]/Clean_Data[[#This Row],[Revenue_EUR]]</f>
        <v>0.51848669751076593</v>
      </c>
      <c r="T1770" s="19">
        <f>Clean_Data[[#This Row],[Revenue_EUR]]/Clean_Data[[#This Row],[Revenue_Target_EUR]]</f>
        <v>1.0388122753125599</v>
      </c>
      <c r="U1770" s="19">
        <f>Clean_Data[[#This Row],[Revenue_EUR]]/Clean_Data[[#This Row],[Market_Revenue_EUR]]</f>
        <v>0.15474232226407331</v>
      </c>
      <c r="V1770" s="19">
        <f>Clean_Data[[#This Row],[Returns_Units]]/Clean_Data[[#This Row],[Units_Sold]]</f>
        <v>1.7344259686530354E-2</v>
      </c>
      <c r="W1770" s="21">
        <f>Clean_Data[[#This Row],[Revenue_EUR]]/Clean_Data[[#This Row],[Marketing_Spend_EUR]]</f>
        <v>55.375270159348631</v>
      </c>
    </row>
    <row r="1771" spans="1:23">
      <c r="A1771" s="17">
        <v>45566</v>
      </c>
      <c r="B1771">
        <v>2024</v>
      </c>
      <c r="C1771" s="16" t="s">
        <v>101</v>
      </c>
      <c r="D1771" s="16" t="s">
        <v>75</v>
      </c>
      <c r="E1771" s="16" t="s">
        <v>76</v>
      </c>
      <c r="F1771" s="16" t="s">
        <v>82</v>
      </c>
      <c r="G1771" s="16" t="s">
        <v>79</v>
      </c>
      <c r="H1771">
        <v>857316.13</v>
      </c>
      <c r="I1771">
        <v>777945.29</v>
      </c>
      <c r="J1771">
        <v>4672</v>
      </c>
      <c r="K1771">
        <v>4316</v>
      </c>
      <c r="L1771">
        <v>527360.41</v>
      </c>
      <c r="M1771">
        <v>23465.599999999999</v>
      </c>
      <c r="N1771">
        <v>4651833.88</v>
      </c>
      <c r="O1771">
        <v>27398</v>
      </c>
      <c r="P1771">
        <v>35</v>
      </c>
      <c r="Q1771">
        <v>40</v>
      </c>
      <c r="R1771" s="25">
        <f>Clean_Data[[#This Row],[Revenue_EUR]]/Clean_Data[[#This Row],[Units_Sold]]</f>
        <v>183.50088398972602</v>
      </c>
      <c r="S1771" s="19">
        <f>Clean_Data[[#This Row],[Gross_Profit_EUR]]/Clean_Data[[#This Row],[Revenue_EUR]]</f>
        <v>0.615129462220663</v>
      </c>
      <c r="T1771" s="19">
        <f>Clean_Data[[#This Row],[Revenue_EUR]]/Clean_Data[[#This Row],[Revenue_Target_EUR]]</f>
        <v>1.1020262491723549</v>
      </c>
      <c r="U1771" s="19">
        <f>Clean_Data[[#This Row],[Revenue_EUR]]/Clean_Data[[#This Row],[Market_Revenue_EUR]]</f>
        <v>0.18429637689469686</v>
      </c>
      <c r="V1771" s="19">
        <f>Clean_Data[[#This Row],[Returns_Units]]/Clean_Data[[#This Row],[Units_Sold]]</f>
        <v>8.5616438356164379E-3</v>
      </c>
      <c r="W1771" s="21">
        <f>Clean_Data[[#This Row],[Revenue_EUR]]/Clean_Data[[#This Row],[Marketing_Spend_EUR]]</f>
        <v>36.535018495158873</v>
      </c>
    </row>
    <row r="1772" spans="1:23">
      <c r="A1772" s="17">
        <v>45566</v>
      </c>
      <c r="B1772">
        <v>2024</v>
      </c>
      <c r="C1772" s="16" t="s">
        <v>101</v>
      </c>
      <c r="D1772" s="16" t="s">
        <v>75</v>
      </c>
      <c r="E1772" s="16" t="s">
        <v>76</v>
      </c>
      <c r="F1772" s="16" t="s">
        <v>82</v>
      </c>
      <c r="G1772" s="16" t="s">
        <v>80</v>
      </c>
      <c r="H1772">
        <v>222070.23</v>
      </c>
      <c r="I1772">
        <v>202434.51</v>
      </c>
      <c r="J1772">
        <v>1543</v>
      </c>
      <c r="K1772">
        <v>1433</v>
      </c>
      <c r="L1772">
        <v>141014.32999999999</v>
      </c>
      <c r="M1772">
        <v>11187.18</v>
      </c>
      <c r="N1772">
        <v>1523051.45</v>
      </c>
      <c r="O1772">
        <v>11661</v>
      </c>
      <c r="P1772">
        <v>10</v>
      </c>
      <c r="Q1772">
        <v>24</v>
      </c>
      <c r="R1772" s="25">
        <f>Clean_Data[[#This Row],[Revenue_EUR]]/Clean_Data[[#This Row],[Units_Sold]]</f>
        <v>143.92108230719379</v>
      </c>
      <c r="S1772" s="19">
        <f>Clean_Data[[#This Row],[Gross_Profit_EUR]]/Clean_Data[[#This Row],[Revenue_EUR]]</f>
        <v>0.63499880195557945</v>
      </c>
      <c r="T1772" s="19">
        <f>Clean_Data[[#This Row],[Revenue_EUR]]/Clean_Data[[#This Row],[Revenue_Target_EUR]]</f>
        <v>1.0969978883541152</v>
      </c>
      <c r="U1772" s="19">
        <f>Clean_Data[[#This Row],[Revenue_EUR]]/Clean_Data[[#This Row],[Market_Revenue_EUR]]</f>
        <v>0.14580612493425618</v>
      </c>
      <c r="V1772" s="19">
        <f>Clean_Data[[#This Row],[Returns_Units]]/Clean_Data[[#This Row],[Units_Sold]]</f>
        <v>1.5554115359688918E-2</v>
      </c>
      <c r="W1772" s="21">
        <f>Clean_Data[[#This Row],[Revenue_EUR]]/Clean_Data[[#This Row],[Marketing_Spend_EUR]]</f>
        <v>19.850420749465012</v>
      </c>
    </row>
    <row r="1773" spans="1:23">
      <c r="A1773" s="17">
        <v>45566</v>
      </c>
      <c r="B1773">
        <v>2024</v>
      </c>
      <c r="C1773" s="16" t="s">
        <v>101</v>
      </c>
      <c r="D1773" s="16" t="s">
        <v>75</v>
      </c>
      <c r="E1773" s="16" t="s">
        <v>76</v>
      </c>
      <c r="F1773" s="16" t="s">
        <v>82</v>
      </c>
      <c r="G1773" s="16" t="s">
        <v>81</v>
      </c>
      <c r="H1773">
        <v>395504.29</v>
      </c>
      <c r="I1773">
        <v>379490.07</v>
      </c>
      <c r="J1773">
        <v>3345</v>
      </c>
      <c r="K1773">
        <v>3154</v>
      </c>
      <c r="L1773">
        <v>227939.07</v>
      </c>
      <c r="M1773">
        <v>12349.38</v>
      </c>
      <c r="N1773">
        <v>2171676.08</v>
      </c>
      <c r="O1773">
        <v>19693</v>
      </c>
      <c r="P1773">
        <v>16</v>
      </c>
      <c r="Q1773">
        <v>52</v>
      </c>
      <c r="R1773" s="25">
        <f>Clean_Data[[#This Row],[Revenue_EUR]]/Clean_Data[[#This Row],[Units_Sold]]</f>
        <v>118.23745590433482</v>
      </c>
      <c r="S1773" s="19">
        <f>Clean_Data[[#This Row],[Gross_Profit_EUR]]/Clean_Data[[#This Row],[Revenue_EUR]]</f>
        <v>0.57632515187129829</v>
      </c>
      <c r="T1773" s="19">
        <f>Clean_Data[[#This Row],[Revenue_EUR]]/Clean_Data[[#This Row],[Revenue_Target_EUR]]</f>
        <v>1.0421993123561837</v>
      </c>
      <c r="U1773" s="19">
        <f>Clean_Data[[#This Row],[Revenue_EUR]]/Clean_Data[[#This Row],[Market_Revenue_EUR]]</f>
        <v>0.18211937481947121</v>
      </c>
      <c r="V1773" s="19">
        <f>Clean_Data[[#This Row],[Returns_Units]]/Clean_Data[[#This Row],[Units_Sold]]</f>
        <v>1.554559043348281E-2</v>
      </c>
      <c r="W1773" s="21">
        <f>Clean_Data[[#This Row],[Revenue_EUR]]/Clean_Data[[#This Row],[Marketing_Spend_EUR]]</f>
        <v>32.02624666177573</v>
      </c>
    </row>
    <row r="1774" spans="1:23">
      <c r="A1774" s="17">
        <v>45566</v>
      </c>
      <c r="B1774">
        <v>2024</v>
      </c>
      <c r="C1774" s="16" t="s">
        <v>101</v>
      </c>
      <c r="D1774" s="16" t="s">
        <v>75</v>
      </c>
      <c r="E1774" s="16" t="s">
        <v>76</v>
      </c>
      <c r="F1774" s="16" t="s">
        <v>83</v>
      </c>
      <c r="G1774" s="16" t="s">
        <v>78</v>
      </c>
      <c r="H1774">
        <v>88618.42</v>
      </c>
      <c r="I1774">
        <v>88250.75</v>
      </c>
      <c r="J1774">
        <v>1197</v>
      </c>
      <c r="K1774">
        <v>1189</v>
      </c>
      <c r="L1774">
        <v>42022.39</v>
      </c>
      <c r="M1774">
        <v>1516.57</v>
      </c>
      <c r="N1774">
        <v>763043.14</v>
      </c>
      <c r="O1774">
        <v>10885</v>
      </c>
      <c r="P1774">
        <v>3</v>
      </c>
      <c r="Q1774">
        <v>20</v>
      </c>
      <c r="R1774" s="25">
        <f>Clean_Data[[#This Row],[Revenue_EUR]]/Clean_Data[[#This Row],[Units_Sold]]</f>
        <v>74.033767752715121</v>
      </c>
      <c r="S1774" s="19">
        <f>Clean_Data[[#This Row],[Gross_Profit_EUR]]/Clean_Data[[#This Row],[Revenue_EUR]]</f>
        <v>0.47419475544700529</v>
      </c>
      <c r="T1774" s="19">
        <f>Clean_Data[[#This Row],[Revenue_EUR]]/Clean_Data[[#This Row],[Revenue_Target_EUR]]</f>
        <v>1.004166196887845</v>
      </c>
      <c r="U1774" s="19">
        <f>Clean_Data[[#This Row],[Revenue_EUR]]/Clean_Data[[#This Row],[Market_Revenue_EUR]]</f>
        <v>0.11613815176950545</v>
      </c>
      <c r="V1774" s="19">
        <f>Clean_Data[[#This Row],[Returns_Units]]/Clean_Data[[#This Row],[Units_Sold]]</f>
        <v>1.6708437761069339E-2</v>
      </c>
      <c r="W1774" s="21">
        <f>Clean_Data[[#This Row],[Revenue_EUR]]/Clean_Data[[#This Row],[Marketing_Spend_EUR]]</f>
        <v>58.433451802422574</v>
      </c>
    </row>
    <row r="1775" spans="1:23">
      <c r="A1775" s="17">
        <v>45566</v>
      </c>
      <c r="B1775">
        <v>2024</v>
      </c>
      <c r="C1775" s="16" t="s">
        <v>101</v>
      </c>
      <c r="D1775" s="16" t="s">
        <v>75</v>
      </c>
      <c r="E1775" s="16" t="s">
        <v>76</v>
      </c>
      <c r="F1775" s="16" t="s">
        <v>83</v>
      </c>
      <c r="G1775" s="16" t="s">
        <v>79</v>
      </c>
      <c r="H1775">
        <v>87606.720000000001</v>
      </c>
      <c r="I1775">
        <v>79821.55</v>
      </c>
      <c r="J1775">
        <v>477</v>
      </c>
      <c r="K1775">
        <v>436</v>
      </c>
      <c r="L1775">
        <v>48427.22</v>
      </c>
      <c r="M1775">
        <v>2331.4699999999998</v>
      </c>
      <c r="N1775">
        <v>646257.93999999994</v>
      </c>
      <c r="O1775">
        <v>3831</v>
      </c>
      <c r="P1775">
        <v>4</v>
      </c>
      <c r="Q1775">
        <v>10</v>
      </c>
      <c r="R1775" s="25">
        <f>Clean_Data[[#This Row],[Revenue_EUR]]/Clean_Data[[#This Row],[Units_Sold]]</f>
        <v>183.66188679245283</v>
      </c>
      <c r="S1775" s="19">
        <f>Clean_Data[[#This Row],[Gross_Profit_EUR]]/Clean_Data[[#This Row],[Revenue_EUR]]</f>
        <v>0.55277974109748662</v>
      </c>
      <c r="T1775" s="19">
        <f>Clean_Data[[#This Row],[Revenue_EUR]]/Clean_Data[[#This Row],[Revenue_Target_EUR]]</f>
        <v>1.0975321827250912</v>
      </c>
      <c r="U1775" s="19">
        <f>Clean_Data[[#This Row],[Revenue_EUR]]/Clean_Data[[#This Row],[Market_Revenue_EUR]]</f>
        <v>0.13555999017977249</v>
      </c>
      <c r="V1775" s="19">
        <f>Clean_Data[[#This Row],[Returns_Units]]/Clean_Data[[#This Row],[Units_Sold]]</f>
        <v>2.0964360587002098E-2</v>
      </c>
      <c r="W1775" s="21">
        <f>Clean_Data[[#This Row],[Revenue_EUR]]/Clean_Data[[#This Row],[Marketing_Spend_EUR]]</f>
        <v>37.575744058469553</v>
      </c>
    </row>
    <row r="1776" spans="1:23">
      <c r="A1776" s="17">
        <v>45566</v>
      </c>
      <c r="B1776">
        <v>2024</v>
      </c>
      <c r="C1776" s="16" t="s">
        <v>101</v>
      </c>
      <c r="D1776" s="16" t="s">
        <v>75</v>
      </c>
      <c r="E1776" s="16" t="s">
        <v>76</v>
      </c>
      <c r="F1776" s="16" t="s">
        <v>83</v>
      </c>
      <c r="G1776" s="16" t="s">
        <v>80</v>
      </c>
      <c r="H1776">
        <v>20937.09</v>
      </c>
      <c r="I1776">
        <v>19392.59</v>
      </c>
      <c r="J1776">
        <v>145</v>
      </c>
      <c r="K1776">
        <v>132</v>
      </c>
      <c r="L1776">
        <v>12191.32</v>
      </c>
      <c r="M1776">
        <v>1157.21</v>
      </c>
      <c r="N1776">
        <v>209092.36</v>
      </c>
      <c r="O1776">
        <v>1486</v>
      </c>
      <c r="P1776">
        <v>1</v>
      </c>
      <c r="Q1776">
        <v>2</v>
      </c>
      <c r="R1776" s="25">
        <f>Clean_Data[[#This Row],[Revenue_EUR]]/Clean_Data[[#This Row],[Units_Sold]]</f>
        <v>144.39372413793103</v>
      </c>
      <c r="S1776" s="19">
        <f>Clean_Data[[#This Row],[Gross_Profit_EUR]]/Clean_Data[[#This Row],[Revenue_EUR]]</f>
        <v>0.58228340232572906</v>
      </c>
      <c r="T1776" s="19">
        <f>Clean_Data[[#This Row],[Revenue_EUR]]/Clean_Data[[#This Row],[Revenue_Target_EUR]]</f>
        <v>1.0796438227178526</v>
      </c>
      <c r="U1776" s="19">
        <f>Clean_Data[[#This Row],[Revenue_EUR]]/Clean_Data[[#This Row],[Market_Revenue_EUR]]</f>
        <v>0.10013321385822037</v>
      </c>
      <c r="V1776" s="19">
        <f>Clean_Data[[#This Row],[Returns_Units]]/Clean_Data[[#This Row],[Units_Sold]]</f>
        <v>1.3793103448275862E-2</v>
      </c>
      <c r="W1776" s="21">
        <f>Clean_Data[[#This Row],[Revenue_EUR]]/Clean_Data[[#This Row],[Marketing_Spend_EUR]]</f>
        <v>18.092731656311301</v>
      </c>
    </row>
    <row r="1777" spans="1:23">
      <c r="A1777" s="17">
        <v>45566</v>
      </c>
      <c r="B1777">
        <v>2024</v>
      </c>
      <c r="C1777" s="16" t="s">
        <v>101</v>
      </c>
      <c r="D1777" s="16" t="s">
        <v>75</v>
      </c>
      <c r="E1777" s="16" t="s">
        <v>76</v>
      </c>
      <c r="F1777" s="16" t="s">
        <v>83</v>
      </c>
      <c r="G1777" s="16" t="s">
        <v>81</v>
      </c>
      <c r="H1777">
        <v>36010.39</v>
      </c>
      <c r="I1777">
        <v>34677.72</v>
      </c>
      <c r="J1777">
        <v>305</v>
      </c>
      <c r="K1777">
        <v>291</v>
      </c>
      <c r="L1777">
        <v>18905.45</v>
      </c>
      <c r="M1777">
        <v>1043.6500000000001</v>
      </c>
      <c r="N1777">
        <v>287109.31</v>
      </c>
      <c r="O1777">
        <v>2587</v>
      </c>
      <c r="P1777">
        <v>2</v>
      </c>
      <c r="Q1777">
        <v>4</v>
      </c>
      <c r="R1777" s="25">
        <f>Clean_Data[[#This Row],[Revenue_EUR]]/Clean_Data[[#This Row],[Units_Sold]]</f>
        <v>118.06685245901639</v>
      </c>
      <c r="S1777" s="19">
        <f>Clean_Data[[#This Row],[Gross_Profit_EUR]]/Clean_Data[[#This Row],[Revenue_EUR]]</f>
        <v>0.5249998680936252</v>
      </c>
      <c r="T1777" s="19">
        <f>Clean_Data[[#This Row],[Revenue_EUR]]/Clean_Data[[#This Row],[Revenue_Target_EUR]]</f>
        <v>1.0384301505404623</v>
      </c>
      <c r="U1777" s="19">
        <f>Clean_Data[[#This Row],[Revenue_EUR]]/Clean_Data[[#This Row],[Market_Revenue_EUR]]</f>
        <v>0.12542397179666517</v>
      </c>
      <c r="V1777" s="19">
        <f>Clean_Data[[#This Row],[Returns_Units]]/Clean_Data[[#This Row],[Units_Sold]]</f>
        <v>1.3114754098360656E-2</v>
      </c>
      <c r="W1777" s="21">
        <f>Clean_Data[[#This Row],[Revenue_EUR]]/Clean_Data[[#This Row],[Marketing_Spend_EUR]]</f>
        <v>34.504278254203989</v>
      </c>
    </row>
    <row r="1778" spans="1:23">
      <c r="A1778" s="17">
        <v>45566</v>
      </c>
      <c r="B1778">
        <v>2024</v>
      </c>
      <c r="C1778" s="16" t="s">
        <v>101</v>
      </c>
      <c r="D1778" s="16" t="s">
        <v>84</v>
      </c>
      <c r="E1778" s="16" t="s">
        <v>85</v>
      </c>
      <c r="F1778" s="16" t="s">
        <v>77</v>
      </c>
      <c r="G1778" s="16" t="s">
        <v>78</v>
      </c>
      <c r="H1778">
        <v>625489.1</v>
      </c>
      <c r="I1778">
        <v>665004.06000000006</v>
      </c>
      <c r="J1778">
        <v>8451</v>
      </c>
      <c r="K1778">
        <v>9047</v>
      </c>
      <c r="L1778">
        <v>348664.53</v>
      </c>
      <c r="M1778">
        <v>10177.17</v>
      </c>
      <c r="N1778">
        <v>5198556.28</v>
      </c>
      <c r="O1778">
        <v>79202</v>
      </c>
      <c r="P1778">
        <v>30</v>
      </c>
      <c r="Q1778">
        <v>179</v>
      </c>
      <c r="R1778" s="25">
        <f>Clean_Data[[#This Row],[Revenue_EUR]]/Clean_Data[[#This Row],[Units_Sold]]</f>
        <v>74.013619689977517</v>
      </c>
      <c r="S1778" s="19">
        <f>Clean_Data[[#This Row],[Gross_Profit_EUR]]/Clean_Data[[#This Row],[Revenue_EUR]]</f>
        <v>0.55742702790504273</v>
      </c>
      <c r="T1778" s="19">
        <f>Clean_Data[[#This Row],[Revenue_EUR]]/Clean_Data[[#This Row],[Revenue_Target_EUR]]</f>
        <v>0.94057937029737826</v>
      </c>
      <c r="U1778" s="19">
        <f>Clean_Data[[#This Row],[Revenue_EUR]]/Clean_Data[[#This Row],[Market_Revenue_EUR]]</f>
        <v>0.12031977078066758</v>
      </c>
      <c r="V1778" s="19">
        <f>Clean_Data[[#This Row],[Returns_Units]]/Clean_Data[[#This Row],[Units_Sold]]</f>
        <v>2.1180925334279968E-2</v>
      </c>
      <c r="W1778" s="21">
        <f>Clean_Data[[#This Row],[Revenue_EUR]]/Clean_Data[[#This Row],[Marketing_Spend_EUR]]</f>
        <v>61.460022776469287</v>
      </c>
    </row>
    <row r="1779" spans="1:23">
      <c r="A1779" s="17">
        <v>45566</v>
      </c>
      <c r="B1779">
        <v>2024</v>
      </c>
      <c r="C1779" s="16" t="s">
        <v>101</v>
      </c>
      <c r="D1779" s="16" t="s">
        <v>84</v>
      </c>
      <c r="E1779" s="16" t="s">
        <v>85</v>
      </c>
      <c r="F1779" s="16" t="s">
        <v>77</v>
      </c>
      <c r="G1779" s="16" t="s">
        <v>79</v>
      </c>
      <c r="H1779">
        <v>661233.81000000006</v>
      </c>
      <c r="I1779">
        <v>664522</v>
      </c>
      <c r="J1779">
        <v>3603</v>
      </c>
      <c r="K1779">
        <v>3636</v>
      </c>
      <c r="L1779">
        <v>437892.36</v>
      </c>
      <c r="M1779">
        <v>16964.2</v>
      </c>
      <c r="N1779">
        <v>4242261.93</v>
      </c>
      <c r="O1779">
        <v>26076</v>
      </c>
      <c r="P1779">
        <v>27</v>
      </c>
      <c r="Q1779">
        <v>79</v>
      </c>
      <c r="R1779" s="25">
        <f>Clean_Data[[#This Row],[Revenue_EUR]]/Clean_Data[[#This Row],[Units_Sold]]</f>
        <v>183.52312239800168</v>
      </c>
      <c r="S1779" s="19">
        <f>Clean_Data[[#This Row],[Gross_Profit_EUR]]/Clean_Data[[#This Row],[Revenue_EUR]]</f>
        <v>0.66223528406691723</v>
      </c>
      <c r="T1779" s="19">
        <f>Clean_Data[[#This Row],[Revenue_EUR]]/Clean_Data[[#This Row],[Revenue_Target_EUR]]</f>
        <v>0.99505179662975807</v>
      </c>
      <c r="U1779" s="19">
        <f>Clean_Data[[#This Row],[Revenue_EUR]]/Clean_Data[[#This Row],[Market_Revenue_EUR]]</f>
        <v>0.1558682186321296</v>
      </c>
      <c r="V1779" s="19">
        <f>Clean_Data[[#This Row],[Returns_Units]]/Clean_Data[[#This Row],[Units_Sold]]</f>
        <v>2.1926172633916181E-2</v>
      </c>
      <c r="W1779" s="21">
        <f>Clean_Data[[#This Row],[Revenue_EUR]]/Clean_Data[[#This Row],[Marketing_Spend_EUR]]</f>
        <v>38.978189952959767</v>
      </c>
    </row>
    <row r="1780" spans="1:23">
      <c r="A1780" s="17">
        <v>45566</v>
      </c>
      <c r="B1780">
        <v>2024</v>
      </c>
      <c r="C1780" s="16" t="s">
        <v>101</v>
      </c>
      <c r="D1780" s="16" t="s">
        <v>84</v>
      </c>
      <c r="E1780" s="16" t="s">
        <v>85</v>
      </c>
      <c r="F1780" s="16" t="s">
        <v>77</v>
      </c>
      <c r="G1780" s="16" t="s">
        <v>80</v>
      </c>
      <c r="H1780">
        <v>148468.44</v>
      </c>
      <c r="I1780">
        <v>147762.23999999999</v>
      </c>
      <c r="J1780">
        <v>1032</v>
      </c>
      <c r="K1780">
        <v>1029</v>
      </c>
      <c r="L1780">
        <v>102246.75</v>
      </c>
      <c r="M1780">
        <v>8168.76</v>
      </c>
      <c r="N1780">
        <v>1385334.14</v>
      </c>
      <c r="O1780">
        <v>9894</v>
      </c>
      <c r="P1780">
        <v>8</v>
      </c>
      <c r="Q1780">
        <v>20</v>
      </c>
      <c r="R1780" s="25">
        <f>Clean_Data[[#This Row],[Revenue_EUR]]/Clean_Data[[#This Row],[Units_Sold]]</f>
        <v>143.86476744186047</v>
      </c>
      <c r="S1780" s="19">
        <f>Clean_Data[[#This Row],[Gross_Profit_EUR]]/Clean_Data[[#This Row],[Revenue_EUR]]</f>
        <v>0.68867666421227303</v>
      </c>
      <c r="T1780" s="19">
        <f>Clean_Data[[#This Row],[Revenue_EUR]]/Clean_Data[[#This Row],[Revenue_Target_EUR]]</f>
        <v>1.004779299501686</v>
      </c>
      <c r="U1780" s="19">
        <f>Clean_Data[[#This Row],[Revenue_EUR]]/Clean_Data[[#This Row],[Market_Revenue_EUR]]</f>
        <v>0.10717157378363606</v>
      </c>
      <c r="V1780" s="19">
        <f>Clean_Data[[#This Row],[Returns_Units]]/Clean_Data[[#This Row],[Units_Sold]]</f>
        <v>1.937984496124031E-2</v>
      </c>
      <c r="W1780" s="21">
        <f>Clean_Data[[#This Row],[Revenue_EUR]]/Clean_Data[[#This Row],[Marketing_Spend_EUR]]</f>
        <v>18.175150206396076</v>
      </c>
    </row>
    <row r="1781" spans="1:23">
      <c r="A1781" s="17">
        <v>45566</v>
      </c>
      <c r="B1781">
        <v>2024</v>
      </c>
      <c r="C1781" s="16" t="s">
        <v>101</v>
      </c>
      <c r="D1781" s="16" t="s">
        <v>84</v>
      </c>
      <c r="E1781" s="16" t="s">
        <v>85</v>
      </c>
      <c r="F1781" s="16" t="s">
        <v>77</v>
      </c>
      <c r="G1781" s="16" t="s">
        <v>81</v>
      </c>
      <c r="H1781">
        <v>262776.89</v>
      </c>
      <c r="I1781">
        <v>269589.08</v>
      </c>
      <c r="J1781">
        <v>2223</v>
      </c>
      <c r="K1781">
        <v>2279</v>
      </c>
      <c r="L1781">
        <v>166381.69</v>
      </c>
      <c r="M1781">
        <v>8102.28</v>
      </c>
      <c r="N1781">
        <v>1906768.06</v>
      </c>
      <c r="O1781">
        <v>16777</v>
      </c>
      <c r="P1781">
        <v>13</v>
      </c>
      <c r="Q1781">
        <v>39</v>
      </c>
      <c r="R1781" s="25">
        <f>Clean_Data[[#This Row],[Revenue_EUR]]/Clean_Data[[#This Row],[Units_Sold]]</f>
        <v>118.20822762033289</v>
      </c>
      <c r="S1781" s="19">
        <f>Clean_Data[[#This Row],[Gross_Profit_EUR]]/Clean_Data[[#This Row],[Revenue_EUR]]</f>
        <v>0.63316713277183545</v>
      </c>
      <c r="T1781" s="19">
        <f>Clean_Data[[#This Row],[Revenue_EUR]]/Clean_Data[[#This Row],[Revenue_Target_EUR]]</f>
        <v>0.97473120943919533</v>
      </c>
      <c r="U1781" s="19">
        <f>Clean_Data[[#This Row],[Revenue_EUR]]/Clean_Data[[#This Row],[Market_Revenue_EUR]]</f>
        <v>0.1378127185537186</v>
      </c>
      <c r="V1781" s="19">
        <f>Clean_Data[[#This Row],[Returns_Units]]/Clean_Data[[#This Row],[Units_Sold]]</f>
        <v>1.7543859649122806E-2</v>
      </c>
      <c r="W1781" s="21">
        <f>Clean_Data[[#This Row],[Revenue_EUR]]/Clean_Data[[#This Row],[Marketing_Spend_EUR]]</f>
        <v>32.432462220510772</v>
      </c>
    </row>
    <row r="1782" spans="1:23">
      <c r="A1782" s="17">
        <v>45566</v>
      </c>
      <c r="B1782">
        <v>2024</v>
      </c>
      <c r="C1782" s="16" t="s">
        <v>101</v>
      </c>
      <c r="D1782" s="16" t="s">
        <v>84</v>
      </c>
      <c r="E1782" s="16" t="s">
        <v>85</v>
      </c>
      <c r="F1782" s="16" t="s">
        <v>82</v>
      </c>
      <c r="G1782" s="16" t="s">
        <v>78</v>
      </c>
      <c r="H1782">
        <v>585719.66</v>
      </c>
      <c r="I1782">
        <v>626725.30000000005</v>
      </c>
      <c r="J1782">
        <v>7913</v>
      </c>
      <c r="K1782">
        <v>8450</v>
      </c>
      <c r="L1782">
        <v>304891.2</v>
      </c>
      <c r="M1782">
        <v>10355.049999999999</v>
      </c>
      <c r="N1782">
        <v>4848102.62</v>
      </c>
      <c r="O1782">
        <v>74020</v>
      </c>
      <c r="P1782">
        <v>24</v>
      </c>
      <c r="Q1782">
        <v>95</v>
      </c>
      <c r="R1782" s="25">
        <f>Clean_Data[[#This Row],[Revenue_EUR]]/Clean_Data[[#This Row],[Units_Sold]]</f>
        <v>74.019924175407567</v>
      </c>
      <c r="S1782" s="19">
        <f>Clean_Data[[#This Row],[Gross_Profit_EUR]]/Clean_Data[[#This Row],[Revenue_EUR]]</f>
        <v>0.52054117493682894</v>
      </c>
      <c r="T1782" s="19">
        <f>Clean_Data[[#This Row],[Revenue_EUR]]/Clean_Data[[#This Row],[Revenue_Target_EUR]]</f>
        <v>0.93457158981773991</v>
      </c>
      <c r="U1782" s="19">
        <f>Clean_Data[[#This Row],[Revenue_EUR]]/Clean_Data[[#This Row],[Market_Revenue_EUR]]</f>
        <v>0.12081420421748416</v>
      </c>
      <c r="V1782" s="19">
        <f>Clean_Data[[#This Row],[Returns_Units]]/Clean_Data[[#This Row],[Units_Sold]]</f>
        <v>1.2005560470112473E-2</v>
      </c>
      <c r="W1782" s="21">
        <f>Clean_Data[[#This Row],[Revenue_EUR]]/Clean_Data[[#This Row],[Marketing_Spend_EUR]]</f>
        <v>56.563672797330781</v>
      </c>
    </row>
    <row r="1783" spans="1:23">
      <c r="A1783" s="17">
        <v>45566</v>
      </c>
      <c r="B1783">
        <v>2024</v>
      </c>
      <c r="C1783" s="16" t="s">
        <v>101</v>
      </c>
      <c r="D1783" s="16" t="s">
        <v>84</v>
      </c>
      <c r="E1783" s="16" t="s">
        <v>85</v>
      </c>
      <c r="F1783" s="16" t="s">
        <v>82</v>
      </c>
      <c r="G1783" s="16" t="s">
        <v>79</v>
      </c>
      <c r="H1783">
        <v>555963.12</v>
      </c>
      <c r="I1783">
        <v>547545.48</v>
      </c>
      <c r="J1783">
        <v>3030</v>
      </c>
      <c r="K1783">
        <v>3042</v>
      </c>
      <c r="L1783">
        <v>337030.72</v>
      </c>
      <c r="M1783">
        <v>12993.4</v>
      </c>
      <c r="N1783">
        <v>3972314.57</v>
      </c>
      <c r="O1783">
        <v>22860</v>
      </c>
      <c r="P1783">
        <v>29</v>
      </c>
      <c r="Q1783">
        <v>65</v>
      </c>
      <c r="R1783" s="25">
        <f>Clean_Data[[#This Row],[Revenue_EUR]]/Clean_Data[[#This Row],[Units_Sold]]</f>
        <v>183.48617821782179</v>
      </c>
      <c r="S1783" s="19">
        <f>Clean_Data[[#This Row],[Gross_Profit_EUR]]/Clean_Data[[#This Row],[Revenue_EUR]]</f>
        <v>0.60621057022631286</v>
      </c>
      <c r="T1783" s="19">
        <f>Clean_Data[[#This Row],[Revenue_EUR]]/Clean_Data[[#This Row],[Revenue_Target_EUR]]</f>
        <v>1.0153734078856793</v>
      </c>
      <c r="U1783" s="19">
        <f>Clean_Data[[#This Row],[Revenue_EUR]]/Clean_Data[[#This Row],[Market_Revenue_EUR]]</f>
        <v>0.13995948966347849</v>
      </c>
      <c r="V1783" s="19">
        <f>Clean_Data[[#This Row],[Returns_Units]]/Clean_Data[[#This Row],[Units_Sold]]</f>
        <v>2.1452145214521452E-2</v>
      </c>
      <c r="W1783" s="21">
        <f>Clean_Data[[#This Row],[Revenue_EUR]]/Clean_Data[[#This Row],[Marketing_Spend_EUR]]</f>
        <v>42.78811704403774</v>
      </c>
    </row>
    <row r="1784" spans="1:23">
      <c r="A1784" s="17">
        <v>45566</v>
      </c>
      <c r="B1784">
        <v>2024</v>
      </c>
      <c r="C1784" s="16" t="s">
        <v>101</v>
      </c>
      <c r="D1784" s="16" t="s">
        <v>84</v>
      </c>
      <c r="E1784" s="16" t="s">
        <v>85</v>
      </c>
      <c r="F1784" s="16" t="s">
        <v>82</v>
      </c>
      <c r="G1784" s="16" t="s">
        <v>80</v>
      </c>
      <c r="H1784">
        <v>142018.16</v>
      </c>
      <c r="I1784">
        <v>137411.07999999999</v>
      </c>
      <c r="J1784">
        <v>987</v>
      </c>
      <c r="K1784">
        <v>957</v>
      </c>
      <c r="L1784">
        <v>92043.71</v>
      </c>
      <c r="M1784">
        <v>8585.33</v>
      </c>
      <c r="N1784">
        <v>1302035.8999999999</v>
      </c>
      <c r="O1784">
        <v>10091</v>
      </c>
      <c r="P1784">
        <v>7</v>
      </c>
      <c r="Q1784">
        <v>20</v>
      </c>
      <c r="R1784" s="25">
        <f>Clean_Data[[#This Row],[Revenue_EUR]]/Clean_Data[[#This Row],[Units_Sold]]</f>
        <v>143.88871327254307</v>
      </c>
      <c r="S1784" s="19">
        <f>Clean_Data[[#This Row],[Gross_Profit_EUR]]/Clean_Data[[#This Row],[Revenue_EUR]]</f>
        <v>0.64811225550309903</v>
      </c>
      <c r="T1784" s="19">
        <f>Clean_Data[[#This Row],[Revenue_EUR]]/Clean_Data[[#This Row],[Revenue_Target_EUR]]</f>
        <v>1.0335277184343505</v>
      </c>
      <c r="U1784" s="19">
        <f>Clean_Data[[#This Row],[Revenue_EUR]]/Clean_Data[[#This Row],[Market_Revenue_EUR]]</f>
        <v>0.10907392031202827</v>
      </c>
      <c r="V1784" s="19">
        <f>Clean_Data[[#This Row],[Returns_Units]]/Clean_Data[[#This Row],[Units_Sold]]</f>
        <v>2.0263424518743668E-2</v>
      </c>
      <c r="W1784" s="21">
        <f>Clean_Data[[#This Row],[Revenue_EUR]]/Clean_Data[[#This Row],[Marketing_Spend_EUR]]</f>
        <v>16.541957036013759</v>
      </c>
    </row>
    <row r="1785" spans="1:23">
      <c r="A1785" s="17">
        <v>45566</v>
      </c>
      <c r="B1785">
        <v>2024</v>
      </c>
      <c r="C1785" s="16" t="s">
        <v>101</v>
      </c>
      <c r="D1785" s="16" t="s">
        <v>84</v>
      </c>
      <c r="E1785" s="16" t="s">
        <v>85</v>
      </c>
      <c r="F1785" s="16" t="s">
        <v>82</v>
      </c>
      <c r="G1785" s="16" t="s">
        <v>81</v>
      </c>
      <c r="H1785">
        <v>250277.05</v>
      </c>
      <c r="I1785">
        <v>266166.01</v>
      </c>
      <c r="J1785">
        <v>2117</v>
      </c>
      <c r="K1785">
        <v>2235</v>
      </c>
      <c r="L1785">
        <v>146361.82999999999</v>
      </c>
      <c r="M1785">
        <v>6796.98</v>
      </c>
      <c r="N1785">
        <v>1824308.7</v>
      </c>
      <c r="O1785">
        <v>17200</v>
      </c>
      <c r="P1785">
        <v>13</v>
      </c>
      <c r="Q1785">
        <v>33</v>
      </c>
      <c r="R1785" s="25">
        <f>Clean_Data[[#This Row],[Revenue_EUR]]/Clean_Data[[#This Row],[Units_Sold]]</f>
        <v>118.22250826641474</v>
      </c>
      <c r="S1785" s="19">
        <f>Clean_Data[[#This Row],[Gross_Profit_EUR]]/Clean_Data[[#This Row],[Revenue_EUR]]</f>
        <v>0.58479924547616324</v>
      </c>
      <c r="T1785" s="19">
        <f>Clean_Data[[#This Row],[Revenue_EUR]]/Clean_Data[[#This Row],[Revenue_Target_EUR]]</f>
        <v>0.94030432360615834</v>
      </c>
      <c r="U1785" s="19">
        <f>Clean_Data[[#This Row],[Revenue_EUR]]/Clean_Data[[#This Row],[Market_Revenue_EUR]]</f>
        <v>0.13719007643826947</v>
      </c>
      <c r="V1785" s="19">
        <f>Clean_Data[[#This Row],[Returns_Units]]/Clean_Data[[#This Row],[Units_Sold]]</f>
        <v>1.5588096362777516E-2</v>
      </c>
      <c r="W1785" s="21">
        <f>Clean_Data[[#This Row],[Revenue_EUR]]/Clean_Data[[#This Row],[Marketing_Spend_EUR]]</f>
        <v>36.821801741361604</v>
      </c>
    </row>
    <row r="1786" spans="1:23">
      <c r="A1786" s="17">
        <v>45566</v>
      </c>
      <c r="B1786">
        <v>2024</v>
      </c>
      <c r="C1786" s="16" t="s">
        <v>101</v>
      </c>
      <c r="D1786" s="16" t="s">
        <v>84</v>
      </c>
      <c r="E1786" s="16" t="s">
        <v>85</v>
      </c>
      <c r="F1786" s="16" t="s">
        <v>83</v>
      </c>
      <c r="G1786" s="16" t="s">
        <v>78</v>
      </c>
      <c r="H1786">
        <v>47882.19</v>
      </c>
      <c r="I1786">
        <v>51615.78</v>
      </c>
      <c r="J1786">
        <v>647</v>
      </c>
      <c r="K1786">
        <v>686</v>
      </c>
      <c r="L1786">
        <v>22520.41</v>
      </c>
      <c r="M1786">
        <v>890.38</v>
      </c>
      <c r="N1786">
        <v>585461.14</v>
      </c>
      <c r="O1786">
        <v>8129</v>
      </c>
      <c r="P1786">
        <v>2</v>
      </c>
      <c r="Q1786">
        <v>9</v>
      </c>
      <c r="R1786" s="25">
        <f>Clean_Data[[#This Row],[Revenue_EUR]]/Clean_Data[[#This Row],[Units_Sold]]</f>
        <v>74.006476043276663</v>
      </c>
      <c r="S1786" s="19">
        <f>Clean_Data[[#This Row],[Gross_Profit_EUR]]/Clean_Data[[#This Row],[Revenue_EUR]]</f>
        <v>0.4703295734802439</v>
      </c>
      <c r="T1786" s="19">
        <f>Clean_Data[[#This Row],[Revenue_EUR]]/Clean_Data[[#This Row],[Revenue_Target_EUR]]</f>
        <v>0.92766572548162607</v>
      </c>
      <c r="U1786" s="19">
        <f>Clean_Data[[#This Row],[Revenue_EUR]]/Clean_Data[[#This Row],[Market_Revenue_EUR]]</f>
        <v>8.178542814985125E-2</v>
      </c>
      <c r="V1786" s="19">
        <f>Clean_Data[[#This Row],[Returns_Units]]/Clean_Data[[#This Row],[Units_Sold]]</f>
        <v>1.3910355486862442E-2</v>
      </c>
      <c r="W1786" s="21">
        <f>Clean_Data[[#This Row],[Revenue_EUR]]/Clean_Data[[#This Row],[Marketing_Spend_EUR]]</f>
        <v>53.777252409083765</v>
      </c>
    </row>
    <row r="1787" spans="1:23">
      <c r="A1787" s="17">
        <v>45566</v>
      </c>
      <c r="B1787">
        <v>2024</v>
      </c>
      <c r="C1787" s="16" t="s">
        <v>101</v>
      </c>
      <c r="D1787" s="16" t="s">
        <v>84</v>
      </c>
      <c r="E1787" s="16" t="s">
        <v>85</v>
      </c>
      <c r="F1787" s="16" t="s">
        <v>83</v>
      </c>
      <c r="G1787" s="16" t="s">
        <v>79</v>
      </c>
      <c r="H1787">
        <v>55617.1</v>
      </c>
      <c r="I1787">
        <v>58015.67</v>
      </c>
      <c r="J1787">
        <v>303</v>
      </c>
      <c r="K1787">
        <v>320</v>
      </c>
      <c r="L1787">
        <v>31110.87</v>
      </c>
      <c r="M1787">
        <v>1316.79</v>
      </c>
      <c r="N1787">
        <v>509311.71</v>
      </c>
      <c r="O1787">
        <v>2866</v>
      </c>
      <c r="P1787">
        <v>3</v>
      </c>
      <c r="Q1787">
        <v>8</v>
      </c>
      <c r="R1787" s="25">
        <f>Clean_Data[[#This Row],[Revenue_EUR]]/Clean_Data[[#This Row],[Units_Sold]]</f>
        <v>183.55478547854784</v>
      </c>
      <c r="S1787" s="19">
        <f>Clean_Data[[#This Row],[Gross_Profit_EUR]]/Clean_Data[[#This Row],[Revenue_EUR]]</f>
        <v>0.55937598328571603</v>
      </c>
      <c r="T1787" s="19">
        <f>Clean_Data[[#This Row],[Revenue_EUR]]/Clean_Data[[#This Row],[Revenue_Target_EUR]]</f>
        <v>0.95865651469680524</v>
      </c>
      <c r="U1787" s="19">
        <f>Clean_Data[[#This Row],[Revenue_EUR]]/Clean_Data[[#This Row],[Market_Revenue_EUR]]</f>
        <v>0.10920051298251124</v>
      </c>
      <c r="V1787" s="19">
        <f>Clean_Data[[#This Row],[Returns_Units]]/Clean_Data[[#This Row],[Units_Sold]]</f>
        <v>2.6402640264026403E-2</v>
      </c>
      <c r="W1787" s="21">
        <f>Clean_Data[[#This Row],[Revenue_EUR]]/Clean_Data[[#This Row],[Marketing_Spend_EUR]]</f>
        <v>42.236879077149737</v>
      </c>
    </row>
    <row r="1788" spans="1:23">
      <c r="A1788" s="17">
        <v>45566</v>
      </c>
      <c r="B1788">
        <v>2024</v>
      </c>
      <c r="C1788" s="16" t="s">
        <v>101</v>
      </c>
      <c r="D1788" s="16" t="s">
        <v>84</v>
      </c>
      <c r="E1788" s="16" t="s">
        <v>85</v>
      </c>
      <c r="F1788" s="16" t="s">
        <v>83</v>
      </c>
      <c r="G1788" s="16" t="s">
        <v>80</v>
      </c>
      <c r="H1788">
        <v>12628.58</v>
      </c>
      <c r="I1788">
        <v>12403.46</v>
      </c>
      <c r="J1788">
        <v>88</v>
      </c>
      <c r="K1788">
        <v>85</v>
      </c>
      <c r="L1788">
        <v>7256.92</v>
      </c>
      <c r="M1788">
        <v>640.66999999999996</v>
      </c>
      <c r="N1788">
        <v>163412.93</v>
      </c>
      <c r="O1788">
        <v>1205</v>
      </c>
      <c r="P1788">
        <v>1</v>
      </c>
      <c r="Q1788">
        <v>2</v>
      </c>
      <c r="R1788" s="25">
        <f>Clean_Data[[#This Row],[Revenue_EUR]]/Clean_Data[[#This Row],[Units_Sold]]</f>
        <v>143.5065909090909</v>
      </c>
      <c r="S1788" s="19">
        <f>Clean_Data[[#This Row],[Gross_Profit_EUR]]/Clean_Data[[#This Row],[Revenue_EUR]]</f>
        <v>0.57464259639642778</v>
      </c>
      <c r="T1788" s="19">
        <f>Clean_Data[[#This Row],[Revenue_EUR]]/Clean_Data[[#This Row],[Revenue_Target_EUR]]</f>
        <v>1.0181497743371608</v>
      </c>
      <c r="U1788" s="19">
        <f>Clean_Data[[#This Row],[Revenue_EUR]]/Clean_Data[[#This Row],[Market_Revenue_EUR]]</f>
        <v>7.7280176054612085E-2</v>
      </c>
      <c r="V1788" s="19">
        <f>Clean_Data[[#This Row],[Returns_Units]]/Clean_Data[[#This Row],[Units_Sold]]</f>
        <v>2.2727272727272728E-2</v>
      </c>
      <c r="W1788" s="21">
        <f>Clean_Data[[#This Row],[Revenue_EUR]]/Clean_Data[[#This Row],[Marketing_Spend_EUR]]</f>
        <v>19.711520751713053</v>
      </c>
    </row>
    <row r="1789" spans="1:23">
      <c r="A1789" s="17">
        <v>45566</v>
      </c>
      <c r="B1789">
        <v>2024</v>
      </c>
      <c r="C1789" s="16" t="s">
        <v>101</v>
      </c>
      <c r="D1789" s="16" t="s">
        <v>84</v>
      </c>
      <c r="E1789" s="16" t="s">
        <v>85</v>
      </c>
      <c r="F1789" s="16" t="s">
        <v>83</v>
      </c>
      <c r="G1789" s="16" t="s">
        <v>81</v>
      </c>
      <c r="H1789">
        <v>23087.19</v>
      </c>
      <c r="I1789">
        <v>23251.31</v>
      </c>
      <c r="J1789">
        <v>195</v>
      </c>
      <c r="K1789">
        <v>200</v>
      </c>
      <c r="L1789">
        <v>12193.04</v>
      </c>
      <c r="M1789">
        <v>736.29</v>
      </c>
      <c r="N1789">
        <v>235337.89</v>
      </c>
      <c r="O1789">
        <v>2187</v>
      </c>
      <c r="P1789">
        <v>1</v>
      </c>
      <c r="Q1789">
        <v>6</v>
      </c>
      <c r="R1789" s="25">
        <f>Clean_Data[[#This Row],[Revenue_EUR]]/Clean_Data[[#This Row],[Units_Sold]]</f>
        <v>118.39584615384615</v>
      </c>
      <c r="S1789" s="19">
        <f>Clean_Data[[#This Row],[Gross_Profit_EUR]]/Clean_Data[[#This Row],[Revenue_EUR]]</f>
        <v>0.52813010158447182</v>
      </c>
      <c r="T1789" s="19">
        <f>Clean_Data[[#This Row],[Revenue_EUR]]/Clean_Data[[#This Row],[Revenue_Target_EUR]]</f>
        <v>0.99294147297507096</v>
      </c>
      <c r="U1789" s="19">
        <f>Clean_Data[[#This Row],[Revenue_EUR]]/Clean_Data[[#This Row],[Market_Revenue_EUR]]</f>
        <v>9.8102307282520451E-2</v>
      </c>
      <c r="V1789" s="19">
        <f>Clean_Data[[#This Row],[Returns_Units]]/Clean_Data[[#This Row],[Units_Sold]]</f>
        <v>3.0769230769230771E-2</v>
      </c>
      <c r="W1789" s="21">
        <f>Clean_Data[[#This Row],[Revenue_EUR]]/Clean_Data[[#This Row],[Marketing_Spend_EUR]]</f>
        <v>31.356109685042579</v>
      </c>
    </row>
    <row r="1790" spans="1:23">
      <c r="A1790" s="17">
        <v>45566</v>
      </c>
      <c r="B1790">
        <v>2024</v>
      </c>
      <c r="C1790" s="16" t="s">
        <v>101</v>
      </c>
      <c r="D1790" s="16" t="s">
        <v>86</v>
      </c>
      <c r="E1790" s="16" t="s">
        <v>87</v>
      </c>
      <c r="F1790" s="16" t="s">
        <v>77</v>
      </c>
      <c r="G1790" s="16" t="s">
        <v>78</v>
      </c>
      <c r="H1790">
        <v>440119.88</v>
      </c>
      <c r="I1790">
        <v>443151.29</v>
      </c>
      <c r="J1790">
        <v>5946</v>
      </c>
      <c r="K1790">
        <v>5996</v>
      </c>
      <c r="L1790">
        <v>246810.14</v>
      </c>
      <c r="M1790">
        <v>8524.52</v>
      </c>
      <c r="N1790">
        <v>3872211.16</v>
      </c>
      <c r="O1790">
        <v>56617</v>
      </c>
      <c r="P1790">
        <v>24</v>
      </c>
      <c r="Q1790">
        <v>95</v>
      </c>
      <c r="R1790" s="25">
        <f>Clean_Data[[#This Row],[Revenue_EUR]]/Clean_Data[[#This Row],[Units_Sold]]</f>
        <v>74.019488731920617</v>
      </c>
      <c r="S1790" s="19">
        <f>Clean_Data[[#This Row],[Gross_Profit_EUR]]/Clean_Data[[#This Row],[Revenue_EUR]]</f>
        <v>0.56077934948087327</v>
      </c>
      <c r="T1790" s="19">
        <f>Clean_Data[[#This Row],[Revenue_EUR]]/Clean_Data[[#This Row],[Revenue_Target_EUR]]</f>
        <v>0.99315942417768888</v>
      </c>
      <c r="U1790" s="19">
        <f>Clean_Data[[#This Row],[Revenue_EUR]]/Clean_Data[[#This Row],[Market_Revenue_EUR]]</f>
        <v>0.11366112585657648</v>
      </c>
      <c r="V1790" s="19">
        <f>Clean_Data[[#This Row],[Returns_Units]]/Clean_Data[[#This Row],[Units_Sold]]</f>
        <v>1.5977127480659267E-2</v>
      </c>
      <c r="W1790" s="21">
        <f>Clean_Data[[#This Row],[Revenue_EUR]]/Clean_Data[[#This Row],[Marketing_Spend_EUR]]</f>
        <v>51.629872415103719</v>
      </c>
    </row>
    <row r="1791" spans="1:23">
      <c r="A1791" s="17">
        <v>45566</v>
      </c>
      <c r="B1791">
        <v>2024</v>
      </c>
      <c r="C1791" s="16" t="s">
        <v>101</v>
      </c>
      <c r="D1791" s="16" t="s">
        <v>86</v>
      </c>
      <c r="E1791" s="16" t="s">
        <v>87</v>
      </c>
      <c r="F1791" s="16" t="s">
        <v>77</v>
      </c>
      <c r="G1791" s="16" t="s">
        <v>79</v>
      </c>
      <c r="H1791">
        <v>425902.22</v>
      </c>
      <c r="I1791">
        <v>414142.89</v>
      </c>
      <c r="J1791">
        <v>2321</v>
      </c>
      <c r="K1791">
        <v>2274</v>
      </c>
      <c r="L1791">
        <v>274961.91999999998</v>
      </c>
      <c r="M1791">
        <v>9950.2999999999993</v>
      </c>
      <c r="N1791">
        <v>3243476.28</v>
      </c>
      <c r="O1791">
        <v>19061</v>
      </c>
      <c r="P1791">
        <v>16</v>
      </c>
      <c r="Q1791">
        <v>34</v>
      </c>
      <c r="R1791" s="25">
        <f>Clean_Data[[#This Row],[Revenue_EUR]]/Clean_Data[[#This Row],[Units_Sold]]</f>
        <v>183.49944851357174</v>
      </c>
      <c r="S1791" s="19">
        <f>Clean_Data[[#This Row],[Gross_Profit_EUR]]/Clean_Data[[#This Row],[Revenue_EUR]]</f>
        <v>0.64559870103518124</v>
      </c>
      <c r="T1791" s="19">
        <f>Clean_Data[[#This Row],[Revenue_EUR]]/Clean_Data[[#This Row],[Revenue_Target_EUR]]</f>
        <v>1.0283943785682279</v>
      </c>
      <c r="U1791" s="19">
        <f>Clean_Data[[#This Row],[Revenue_EUR]]/Clean_Data[[#This Row],[Market_Revenue_EUR]]</f>
        <v>0.13131041611933725</v>
      </c>
      <c r="V1791" s="19">
        <f>Clean_Data[[#This Row],[Returns_Units]]/Clean_Data[[#This Row],[Units_Sold]]</f>
        <v>1.4648858250753986E-2</v>
      </c>
      <c r="W1791" s="21">
        <f>Clean_Data[[#This Row],[Revenue_EUR]]/Clean_Data[[#This Row],[Marketing_Spend_EUR]]</f>
        <v>42.802952674793723</v>
      </c>
    </row>
    <row r="1792" spans="1:23">
      <c r="A1792" s="17">
        <v>45566</v>
      </c>
      <c r="B1792">
        <v>2024</v>
      </c>
      <c r="C1792" s="16" t="s">
        <v>101</v>
      </c>
      <c r="D1792" s="16" t="s">
        <v>86</v>
      </c>
      <c r="E1792" s="16" t="s">
        <v>87</v>
      </c>
      <c r="F1792" s="16" t="s">
        <v>77</v>
      </c>
      <c r="G1792" s="16" t="s">
        <v>80</v>
      </c>
      <c r="H1792">
        <v>105227.18</v>
      </c>
      <c r="I1792">
        <v>100888.25</v>
      </c>
      <c r="J1792">
        <v>731</v>
      </c>
      <c r="K1792">
        <v>694</v>
      </c>
      <c r="L1792">
        <v>72969.25</v>
      </c>
      <c r="M1792">
        <v>5648.88</v>
      </c>
      <c r="N1792">
        <v>1018614.22</v>
      </c>
      <c r="O1792">
        <v>7967</v>
      </c>
      <c r="P1792">
        <v>4</v>
      </c>
      <c r="Q1792">
        <v>12</v>
      </c>
      <c r="R1792" s="25">
        <f>Clean_Data[[#This Row],[Revenue_EUR]]/Clean_Data[[#This Row],[Units_Sold]]</f>
        <v>143.94963064295484</v>
      </c>
      <c r="S1792" s="19">
        <f>Clean_Data[[#This Row],[Gross_Profit_EUR]]/Clean_Data[[#This Row],[Revenue_EUR]]</f>
        <v>0.69344488752810829</v>
      </c>
      <c r="T1792" s="19">
        <f>Clean_Data[[#This Row],[Revenue_EUR]]/Clean_Data[[#This Row],[Revenue_Target_EUR]]</f>
        <v>1.0430072877664147</v>
      </c>
      <c r="U1792" s="19">
        <f>Clean_Data[[#This Row],[Revenue_EUR]]/Clean_Data[[#This Row],[Market_Revenue_EUR]]</f>
        <v>0.10330425192768268</v>
      </c>
      <c r="V1792" s="19">
        <f>Clean_Data[[#This Row],[Returns_Units]]/Clean_Data[[#This Row],[Units_Sold]]</f>
        <v>1.6415868673050615E-2</v>
      </c>
      <c r="W1792" s="21">
        <f>Clean_Data[[#This Row],[Revenue_EUR]]/Clean_Data[[#This Row],[Marketing_Spend_EUR]]</f>
        <v>18.627972270609394</v>
      </c>
    </row>
    <row r="1793" spans="1:23">
      <c r="A1793" s="17">
        <v>45566</v>
      </c>
      <c r="B1793">
        <v>2024</v>
      </c>
      <c r="C1793" s="16" t="s">
        <v>101</v>
      </c>
      <c r="D1793" s="16" t="s">
        <v>86</v>
      </c>
      <c r="E1793" s="16" t="s">
        <v>87</v>
      </c>
      <c r="F1793" s="16" t="s">
        <v>77</v>
      </c>
      <c r="G1793" s="16" t="s">
        <v>81</v>
      </c>
      <c r="H1793">
        <v>181217.94</v>
      </c>
      <c r="I1793">
        <v>177160.66</v>
      </c>
      <c r="J1793">
        <v>1533</v>
      </c>
      <c r="K1793">
        <v>1481</v>
      </c>
      <c r="L1793">
        <v>113671.43</v>
      </c>
      <c r="M1793">
        <v>5534.86</v>
      </c>
      <c r="N1793">
        <v>1453737.02</v>
      </c>
      <c r="O1793">
        <v>13739</v>
      </c>
      <c r="P1793">
        <v>8</v>
      </c>
      <c r="Q1793">
        <v>32</v>
      </c>
      <c r="R1793" s="25">
        <f>Clean_Data[[#This Row],[Revenue_EUR]]/Clean_Data[[#This Row],[Units_Sold]]</f>
        <v>118.21131115459883</v>
      </c>
      <c r="S1793" s="19">
        <f>Clean_Data[[#This Row],[Gross_Profit_EUR]]/Clean_Data[[#This Row],[Revenue_EUR]]</f>
        <v>0.62726366936959987</v>
      </c>
      <c r="T1793" s="19">
        <f>Clean_Data[[#This Row],[Revenue_EUR]]/Clean_Data[[#This Row],[Revenue_Target_EUR]]</f>
        <v>1.0229016983793129</v>
      </c>
      <c r="U1793" s="19">
        <f>Clean_Data[[#This Row],[Revenue_EUR]]/Clean_Data[[#This Row],[Market_Revenue_EUR]]</f>
        <v>0.12465661774232041</v>
      </c>
      <c r="V1793" s="19">
        <f>Clean_Data[[#This Row],[Returns_Units]]/Clean_Data[[#This Row],[Units_Sold]]</f>
        <v>2.0874103065883887E-2</v>
      </c>
      <c r="W1793" s="21">
        <f>Clean_Data[[#This Row],[Revenue_EUR]]/Clean_Data[[#This Row],[Marketing_Spend_EUR]]</f>
        <v>32.741196705969081</v>
      </c>
    </row>
    <row r="1794" spans="1:23">
      <c r="A1794" s="17">
        <v>45566</v>
      </c>
      <c r="B1794">
        <v>2024</v>
      </c>
      <c r="C1794" s="16" t="s">
        <v>101</v>
      </c>
      <c r="D1794" s="16" t="s">
        <v>86</v>
      </c>
      <c r="E1794" s="16" t="s">
        <v>87</v>
      </c>
      <c r="F1794" s="16" t="s">
        <v>82</v>
      </c>
      <c r="G1794" s="16" t="s">
        <v>78</v>
      </c>
      <c r="H1794">
        <v>378681.68</v>
      </c>
      <c r="I1794">
        <v>382923.28</v>
      </c>
      <c r="J1794">
        <v>5116</v>
      </c>
      <c r="K1794">
        <v>5257</v>
      </c>
      <c r="L1794">
        <v>200991.19</v>
      </c>
      <c r="M1794">
        <v>7048.4</v>
      </c>
      <c r="N1794">
        <v>3653799.64</v>
      </c>
      <c r="O1794">
        <v>53923</v>
      </c>
      <c r="P1794">
        <v>14</v>
      </c>
      <c r="Q1794">
        <v>44</v>
      </c>
      <c r="R1794" s="25">
        <f>Clean_Data[[#This Row],[Revenue_EUR]]/Clean_Data[[#This Row],[Units_Sold]]</f>
        <v>74.019093041438623</v>
      </c>
      <c r="S1794" s="19">
        <f>Clean_Data[[#This Row],[Gross_Profit_EUR]]/Clean_Data[[#This Row],[Revenue_EUR]]</f>
        <v>0.53076554957715405</v>
      </c>
      <c r="T1794" s="19">
        <f>Clean_Data[[#This Row],[Revenue_EUR]]/Clean_Data[[#This Row],[Revenue_Target_EUR]]</f>
        <v>0.98892310752169454</v>
      </c>
      <c r="U1794" s="19">
        <f>Clean_Data[[#This Row],[Revenue_EUR]]/Clean_Data[[#This Row],[Market_Revenue_EUR]]</f>
        <v>0.10364051598625698</v>
      </c>
      <c r="V1794" s="19">
        <f>Clean_Data[[#This Row],[Returns_Units]]/Clean_Data[[#This Row],[Units_Sold]]</f>
        <v>8.6004691164972627E-3</v>
      </c>
      <c r="W1794" s="21">
        <f>Clean_Data[[#This Row],[Revenue_EUR]]/Clean_Data[[#This Row],[Marketing_Spend_EUR]]</f>
        <v>53.725906588729359</v>
      </c>
    </row>
    <row r="1795" spans="1:23">
      <c r="A1795" s="17">
        <v>45566</v>
      </c>
      <c r="B1795">
        <v>2024</v>
      </c>
      <c r="C1795" s="16" t="s">
        <v>101</v>
      </c>
      <c r="D1795" s="16" t="s">
        <v>86</v>
      </c>
      <c r="E1795" s="16" t="s">
        <v>87</v>
      </c>
      <c r="F1795" s="16" t="s">
        <v>82</v>
      </c>
      <c r="G1795" s="16" t="s">
        <v>79</v>
      </c>
      <c r="H1795">
        <v>363055.74</v>
      </c>
      <c r="I1795">
        <v>367484.97</v>
      </c>
      <c r="J1795">
        <v>1979</v>
      </c>
      <c r="K1795">
        <v>1972</v>
      </c>
      <c r="L1795">
        <v>223796.71</v>
      </c>
      <c r="M1795">
        <v>9603.0400000000009</v>
      </c>
      <c r="N1795">
        <v>2967334.19</v>
      </c>
      <c r="O1795">
        <v>17126</v>
      </c>
      <c r="P1795">
        <v>14</v>
      </c>
      <c r="Q1795">
        <v>41</v>
      </c>
      <c r="R1795" s="25">
        <f>Clean_Data[[#This Row],[Revenue_EUR]]/Clean_Data[[#This Row],[Units_Sold]]</f>
        <v>183.45413845376453</v>
      </c>
      <c r="S1795" s="19">
        <f>Clean_Data[[#This Row],[Gross_Profit_EUR]]/Clean_Data[[#This Row],[Revenue_EUR]]</f>
        <v>0.61642520787579336</v>
      </c>
      <c r="T1795" s="19">
        <f>Clean_Data[[#This Row],[Revenue_EUR]]/Clean_Data[[#This Row],[Revenue_Target_EUR]]</f>
        <v>0.98794718053366926</v>
      </c>
      <c r="U1795" s="19">
        <f>Clean_Data[[#This Row],[Revenue_EUR]]/Clean_Data[[#This Row],[Market_Revenue_EUR]]</f>
        <v>0.1223508094314109</v>
      </c>
      <c r="V1795" s="19">
        <f>Clean_Data[[#This Row],[Returns_Units]]/Clean_Data[[#This Row],[Units_Sold]]</f>
        <v>2.0717534108135423E-2</v>
      </c>
      <c r="W1795" s="21">
        <f>Clean_Data[[#This Row],[Revenue_EUR]]/Clean_Data[[#This Row],[Marketing_Spend_EUR]]</f>
        <v>37.806334244156012</v>
      </c>
    </row>
    <row r="1796" spans="1:23">
      <c r="A1796" s="17">
        <v>45566</v>
      </c>
      <c r="B1796">
        <v>2024</v>
      </c>
      <c r="C1796" s="16" t="s">
        <v>101</v>
      </c>
      <c r="D1796" s="16" t="s">
        <v>86</v>
      </c>
      <c r="E1796" s="16" t="s">
        <v>87</v>
      </c>
      <c r="F1796" s="16" t="s">
        <v>82</v>
      </c>
      <c r="G1796" s="16" t="s">
        <v>80</v>
      </c>
      <c r="H1796">
        <v>84970.31</v>
      </c>
      <c r="I1796">
        <v>82785.009999999995</v>
      </c>
      <c r="J1796">
        <v>590</v>
      </c>
      <c r="K1796">
        <v>583</v>
      </c>
      <c r="L1796">
        <v>55040.59</v>
      </c>
      <c r="M1796">
        <v>4851.82</v>
      </c>
      <c r="N1796">
        <v>923069.73</v>
      </c>
      <c r="O1796">
        <v>6591</v>
      </c>
      <c r="P1796">
        <v>4</v>
      </c>
      <c r="Q1796">
        <v>6</v>
      </c>
      <c r="R1796" s="25">
        <f>Clean_Data[[#This Row],[Revenue_EUR]]/Clean_Data[[#This Row],[Units_Sold]]</f>
        <v>144.01747457627118</v>
      </c>
      <c r="S1796" s="19">
        <f>Clean_Data[[#This Row],[Gross_Profit_EUR]]/Clean_Data[[#This Row],[Revenue_EUR]]</f>
        <v>0.64776261261139334</v>
      </c>
      <c r="T1796" s="19">
        <f>Clean_Data[[#This Row],[Revenue_EUR]]/Clean_Data[[#This Row],[Revenue_Target_EUR]]</f>
        <v>1.0263972910071522</v>
      </c>
      <c r="U1796" s="19">
        <f>Clean_Data[[#This Row],[Revenue_EUR]]/Clean_Data[[#This Row],[Market_Revenue_EUR]]</f>
        <v>9.2051886480992065E-2</v>
      </c>
      <c r="V1796" s="19">
        <f>Clean_Data[[#This Row],[Returns_Units]]/Clean_Data[[#This Row],[Units_Sold]]</f>
        <v>1.0169491525423728E-2</v>
      </c>
      <c r="W1796" s="21">
        <f>Clean_Data[[#This Row],[Revenue_EUR]]/Clean_Data[[#This Row],[Marketing_Spend_EUR]]</f>
        <v>17.513079627850992</v>
      </c>
    </row>
    <row r="1797" spans="1:23">
      <c r="A1797" s="17">
        <v>45566</v>
      </c>
      <c r="B1797">
        <v>2024</v>
      </c>
      <c r="C1797" s="16" t="s">
        <v>101</v>
      </c>
      <c r="D1797" s="16" t="s">
        <v>86</v>
      </c>
      <c r="E1797" s="16" t="s">
        <v>87</v>
      </c>
      <c r="F1797" s="16" t="s">
        <v>82</v>
      </c>
      <c r="G1797" s="16" t="s">
        <v>81</v>
      </c>
      <c r="H1797">
        <v>160147.04</v>
      </c>
      <c r="I1797">
        <v>157989.91</v>
      </c>
      <c r="J1797">
        <v>1355</v>
      </c>
      <c r="K1797">
        <v>1326</v>
      </c>
      <c r="L1797">
        <v>93649.14</v>
      </c>
      <c r="M1797">
        <v>4940.07</v>
      </c>
      <c r="N1797">
        <v>1353906.23</v>
      </c>
      <c r="O1797">
        <v>12053</v>
      </c>
      <c r="P1797">
        <v>9</v>
      </c>
      <c r="Q1797">
        <v>28</v>
      </c>
      <c r="R1797" s="25">
        <f>Clean_Data[[#This Row],[Revenue_EUR]]/Clean_Data[[#This Row],[Units_Sold]]</f>
        <v>118.18969741697417</v>
      </c>
      <c r="S1797" s="19">
        <f>Clean_Data[[#This Row],[Gross_Profit_EUR]]/Clean_Data[[#This Row],[Revenue_EUR]]</f>
        <v>0.58476972162582586</v>
      </c>
      <c r="T1797" s="19">
        <f>Clean_Data[[#This Row],[Revenue_EUR]]/Clean_Data[[#This Row],[Revenue_Target_EUR]]</f>
        <v>1.0136535934478348</v>
      </c>
      <c r="U1797" s="19">
        <f>Clean_Data[[#This Row],[Revenue_EUR]]/Clean_Data[[#This Row],[Market_Revenue_EUR]]</f>
        <v>0.11828517843514171</v>
      </c>
      <c r="V1797" s="19">
        <f>Clean_Data[[#This Row],[Returns_Units]]/Clean_Data[[#This Row],[Units_Sold]]</f>
        <v>2.0664206642066422E-2</v>
      </c>
      <c r="W1797" s="21">
        <f>Clean_Data[[#This Row],[Revenue_EUR]]/Clean_Data[[#This Row],[Marketing_Spend_EUR]]</f>
        <v>32.417969785853238</v>
      </c>
    </row>
    <row r="1798" spans="1:23">
      <c r="A1798" s="17">
        <v>45566</v>
      </c>
      <c r="B1798">
        <v>2024</v>
      </c>
      <c r="C1798" s="16" t="s">
        <v>101</v>
      </c>
      <c r="D1798" s="16" t="s">
        <v>86</v>
      </c>
      <c r="E1798" s="16" t="s">
        <v>87</v>
      </c>
      <c r="F1798" s="16" t="s">
        <v>83</v>
      </c>
      <c r="G1798" s="16" t="s">
        <v>78</v>
      </c>
      <c r="H1798">
        <v>35415.97</v>
      </c>
      <c r="I1798">
        <v>35765.29</v>
      </c>
      <c r="J1798">
        <v>478</v>
      </c>
      <c r="K1798">
        <v>487</v>
      </c>
      <c r="L1798">
        <v>16770.97</v>
      </c>
      <c r="M1798">
        <v>605.44000000000005</v>
      </c>
      <c r="N1798">
        <v>462371.61</v>
      </c>
      <c r="O1798">
        <v>6855</v>
      </c>
      <c r="P1798">
        <v>1</v>
      </c>
      <c r="Q1798">
        <v>11</v>
      </c>
      <c r="R1798" s="25">
        <f>Clean_Data[[#This Row],[Revenue_EUR]]/Clean_Data[[#This Row],[Units_Sold]]</f>
        <v>74.091987447698742</v>
      </c>
      <c r="S1798" s="19">
        <f>Clean_Data[[#This Row],[Gross_Profit_EUR]]/Clean_Data[[#This Row],[Revenue_EUR]]</f>
        <v>0.47354258544944555</v>
      </c>
      <c r="T1798" s="19">
        <f>Clean_Data[[#This Row],[Revenue_EUR]]/Clean_Data[[#This Row],[Revenue_Target_EUR]]</f>
        <v>0.99023298846451402</v>
      </c>
      <c r="U1798" s="19">
        <f>Clean_Data[[#This Row],[Revenue_EUR]]/Clean_Data[[#This Row],[Market_Revenue_EUR]]</f>
        <v>7.6596333412425568E-2</v>
      </c>
      <c r="V1798" s="19">
        <f>Clean_Data[[#This Row],[Returns_Units]]/Clean_Data[[#This Row],[Units_Sold]]</f>
        <v>2.3012552301255231E-2</v>
      </c>
      <c r="W1798" s="21">
        <f>Clean_Data[[#This Row],[Revenue_EUR]]/Clean_Data[[#This Row],[Marketing_Spend_EUR]]</f>
        <v>58.49625066067653</v>
      </c>
    </row>
    <row r="1799" spans="1:23">
      <c r="A1799" s="17">
        <v>45566</v>
      </c>
      <c r="B1799">
        <v>2024</v>
      </c>
      <c r="C1799" s="16" t="s">
        <v>101</v>
      </c>
      <c r="D1799" s="16" t="s">
        <v>86</v>
      </c>
      <c r="E1799" s="16" t="s">
        <v>87</v>
      </c>
      <c r="F1799" s="16" t="s">
        <v>83</v>
      </c>
      <c r="G1799" s="16" t="s">
        <v>79</v>
      </c>
      <c r="H1799">
        <v>31531.01</v>
      </c>
      <c r="I1799">
        <v>30367.18</v>
      </c>
      <c r="J1799">
        <v>172</v>
      </c>
      <c r="K1799">
        <v>169</v>
      </c>
      <c r="L1799">
        <v>17512.7</v>
      </c>
      <c r="M1799">
        <v>725.56</v>
      </c>
      <c r="N1799">
        <v>369201.58</v>
      </c>
      <c r="O1799">
        <v>2090</v>
      </c>
      <c r="P1799">
        <v>1</v>
      </c>
      <c r="Q1799">
        <v>5</v>
      </c>
      <c r="R1799" s="25">
        <f>Clean_Data[[#This Row],[Revenue_EUR]]/Clean_Data[[#This Row],[Units_Sold]]</f>
        <v>183.31982558139535</v>
      </c>
      <c r="S1799" s="19">
        <f>Clean_Data[[#This Row],[Gross_Profit_EUR]]/Clean_Data[[#This Row],[Revenue_EUR]]</f>
        <v>0.55541195794235587</v>
      </c>
      <c r="T1799" s="19">
        <f>Clean_Data[[#This Row],[Revenue_EUR]]/Clean_Data[[#This Row],[Revenue_Target_EUR]]</f>
        <v>1.0383252577289033</v>
      </c>
      <c r="U1799" s="19">
        <f>Clean_Data[[#This Row],[Revenue_EUR]]/Clean_Data[[#This Row],[Market_Revenue_EUR]]</f>
        <v>8.54032368983903E-2</v>
      </c>
      <c r="V1799" s="19">
        <f>Clean_Data[[#This Row],[Returns_Units]]/Clean_Data[[#This Row],[Units_Sold]]</f>
        <v>2.9069767441860465E-2</v>
      </c>
      <c r="W1799" s="21">
        <f>Clean_Data[[#This Row],[Revenue_EUR]]/Clean_Data[[#This Row],[Marketing_Spend_EUR]]</f>
        <v>43.457481118032966</v>
      </c>
    </row>
    <row r="1800" spans="1:23">
      <c r="A1800" s="17">
        <v>45566</v>
      </c>
      <c r="B1800">
        <v>2024</v>
      </c>
      <c r="C1800" s="16" t="s">
        <v>101</v>
      </c>
      <c r="D1800" s="16" t="s">
        <v>86</v>
      </c>
      <c r="E1800" s="16" t="s">
        <v>87</v>
      </c>
      <c r="F1800" s="16" t="s">
        <v>83</v>
      </c>
      <c r="G1800" s="16" t="s">
        <v>80</v>
      </c>
      <c r="H1800">
        <v>8432.69</v>
      </c>
      <c r="I1800">
        <v>7937.81</v>
      </c>
      <c r="J1800">
        <v>59</v>
      </c>
      <c r="K1800">
        <v>55</v>
      </c>
      <c r="L1800">
        <v>4842.62</v>
      </c>
      <c r="M1800">
        <v>464.03</v>
      </c>
      <c r="N1800">
        <v>123306.66</v>
      </c>
      <c r="O1800">
        <v>918</v>
      </c>
      <c r="P1800">
        <v>0</v>
      </c>
      <c r="Q1800">
        <v>1</v>
      </c>
      <c r="R1800" s="25">
        <f>Clean_Data[[#This Row],[Revenue_EUR]]/Clean_Data[[#This Row],[Units_Sold]]</f>
        <v>142.92694915254239</v>
      </c>
      <c r="S1800" s="19">
        <f>Clean_Data[[#This Row],[Gross_Profit_EUR]]/Clean_Data[[#This Row],[Revenue_EUR]]</f>
        <v>0.57426752317469276</v>
      </c>
      <c r="T1800" s="19">
        <f>Clean_Data[[#This Row],[Revenue_EUR]]/Clean_Data[[#This Row],[Revenue_Target_EUR]]</f>
        <v>1.0623446517364361</v>
      </c>
      <c r="U1800" s="19">
        <f>Clean_Data[[#This Row],[Revenue_EUR]]/Clean_Data[[#This Row],[Market_Revenue_EUR]]</f>
        <v>6.8387952443120265E-2</v>
      </c>
      <c r="V1800" s="19">
        <f>Clean_Data[[#This Row],[Returns_Units]]/Clean_Data[[#This Row],[Units_Sold]]</f>
        <v>1.6949152542372881E-2</v>
      </c>
      <c r="W1800" s="21">
        <f>Clean_Data[[#This Row],[Revenue_EUR]]/Clean_Data[[#This Row],[Marketing_Spend_EUR]]</f>
        <v>18.172725901342588</v>
      </c>
    </row>
    <row r="1801" spans="1:23">
      <c r="A1801" s="17">
        <v>45566</v>
      </c>
      <c r="B1801">
        <v>2024</v>
      </c>
      <c r="C1801" s="16" t="s">
        <v>101</v>
      </c>
      <c r="D1801" s="16" t="s">
        <v>86</v>
      </c>
      <c r="E1801" s="16" t="s">
        <v>87</v>
      </c>
      <c r="F1801" s="16" t="s">
        <v>83</v>
      </c>
      <c r="G1801" s="16" t="s">
        <v>81</v>
      </c>
      <c r="H1801">
        <v>14599.41</v>
      </c>
      <c r="I1801">
        <v>14709.86</v>
      </c>
      <c r="J1801">
        <v>123</v>
      </c>
      <c r="K1801">
        <v>125</v>
      </c>
      <c r="L1801">
        <v>7796.44</v>
      </c>
      <c r="M1801">
        <v>406.22</v>
      </c>
      <c r="N1801">
        <v>176394.32</v>
      </c>
      <c r="O1801">
        <v>1614</v>
      </c>
      <c r="P1801">
        <v>1</v>
      </c>
      <c r="Q1801">
        <v>4</v>
      </c>
      <c r="R1801" s="25">
        <f>Clean_Data[[#This Row],[Revenue_EUR]]/Clean_Data[[#This Row],[Units_Sold]]</f>
        <v>118.69439024390243</v>
      </c>
      <c r="S1801" s="19">
        <f>Clean_Data[[#This Row],[Gross_Profit_EUR]]/Clean_Data[[#This Row],[Revenue_EUR]]</f>
        <v>0.53402432016088319</v>
      </c>
      <c r="T1801" s="19">
        <f>Clean_Data[[#This Row],[Revenue_EUR]]/Clean_Data[[#This Row],[Revenue_Target_EUR]]</f>
        <v>0.99249143091776526</v>
      </c>
      <c r="U1801" s="19">
        <f>Clean_Data[[#This Row],[Revenue_EUR]]/Clean_Data[[#This Row],[Market_Revenue_EUR]]</f>
        <v>8.2765760258040055E-2</v>
      </c>
      <c r="V1801" s="19">
        <f>Clean_Data[[#This Row],[Returns_Units]]/Clean_Data[[#This Row],[Units_Sold]]</f>
        <v>3.2520325203252036E-2</v>
      </c>
      <c r="W1801" s="21">
        <f>Clean_Data[[#This Row],[Revenue_EUR]]/Clean_Data[[#This Row],[Marketing_Spend_EUR]]</f>
        <v>35.93966323666978</v>
      </c>
    </row>
    <row r="1802" spans="1:23">
      <c r="A1802" s="17">
        <v>45566</v>
      </c>
      <c r="B1802">
        <v>2024</v>
      </c>
      <c r="C1802" s="16" t="s">
        <v>101</v>
      </c>
      <c r="D1802" s="16" t="s">
        <v>88</v>
      </c>
      <c r="E1802" s="16" t="s">
        <v>87</v>
      </c>
      <c r="F1802" s="16" t="s">
        <v>77</v>
      </c>
      <c r="G1802" s="16" t="s">
        <v>78</v>
      </c>
      <c r="H1802">
        <v>331051.65000000002</v>
      </c>
      <c r="I1802">
        <v>316798.68</v>
      </c>
      <c r="J1802">
        <v>4473</v>
      </c>
      <c r="K1802">
        <v>4331</v>
      </c>
      <c r="L1802">
        <v>186605.98</v>
      </c>
      <c r="M1802">
        <v>5438.61</v>
      </c>
      <c r="N1802">
        <v>3348988.87</v>
      </c>
      <c r="O1802">
        <v>47346</v>
      </c>
      <c r="P1802">
        <v>18</v>
      </c>
      <c r="Q1802">
        <v>73</v>
      </c>
      <c r="R1802" s="25">
        <f>Clean_Data[[#This Row],[Revenue_EUR]]/Clean_Data[[#This Row],[Units_Sold]]</f>
        <v>74.011099932930918</v>
      </c>
      <c r="S1802" s="19">
        <f>Clean_Data[[#This Row],[Gross_Profit_EUR]]/Clean_Data[[#This Row],[Revenue_EUR]]</f>
        <v>0.56367633268101824</v>
      </c>
      <c r="T1802" s="19">
        <f>Clean_Data[[#This Row],[Revenue_EUR]]/Clean_Data[[#This Row],[Revenue_Target_EUR]]</f>
        <v>1.0449906230669901</v>
      </c>
      <c r="U1802" s="19">
        <f>Clean_Data[[#This Row],[Revenue_EUR]]/Clean_Data[[#This Row],[Market_Revenue_EUR]]</f>
        <v>9.885122430998107E-2</v>
      </c>
      <c r="V1802" s="19">
        <f>Clean_Data[[#This Row],[Returns_Units]]/Clean_Data[[#This Row],[Units_Sold]]</f>
        <v>1.6320143080706461E-2</v>
      </c>
      <c r="W1802" s="21">
        <f>Clean_Data[[#This Row],[Revenue_EUR]]/Clean_Data[[#This Row],[Marketing_Spend_EUR]]</f>
        <v>60.870636063258821</v>
      </c>
    </row>
    <row r="1803" spans="1:23">
      <c r="A1803" s="17">
        <v>45566</v>
      </c>
      <c r="B1803">
        <v>2024</v>
      </c>
      <c r="C1803" s="16" t="s">
        <v>101</v>
      </c>
      <c r="D1803" s="16" t="s">
        <v>88</v>
      </c>
      <c r="E1803" s="16" t="s">
        <v>87</v>
      </c>
      <c r="F1803" s="16" t="s">
        <v>77</v>
      </c>
      <c r="G1803" s="16" t="s">
        <v>79</v>
      </c>
      <c r="H1803">
        <v>324120.07</v>
      </c>
      <c r="I1803">
        <v>307679.25</v>
      </c>
      <c r="J1803">
        <v>1766</v>
      </c>
      <c r="K1803">
        <v>1658</v>
      </c>
      <c r="L1803">
        <v>213991.18</v>
      </c>
      <c r="M1803">
        <v>8264.56</v>
      </c>
      <c r="N1803">
        <v>2754795.32</v>
      </c>
      <c r="O1803">
        <v>16853</v>
      </c>
      <c r="P1803">
        <v>18</v>
      </c>
      <c r="Q1803">
        <v>32</v>
      </c>
      <c r="R1803" s="25">
        <f>Clean_Data[[#This Row],[Revenue_EUR]]/Clean_Data[[#This Row],[Units_Sold]]</f>
        <v>183.53344847112118</v>
      </c>
      <c r="S1803" s="19">
        <f>Clean_Data[[#This Row],[Gross_Profit_EUR]]/Clean_Data[[#This Row],[Revenue_EUR]]</f>
        <v>0.66022193565489473</v>
      </c>
      <c r="T1803" s="19">
        <f>Clean_Data[[#This Row],[Revenue_EUR]]/Clean_Data[[#This Row],[Revenue_Target_EUR]]</f>
        <v>1.0534349326449541</v>
      </c>
      <c r="U1803" s="19">
        <f>Clean_Data[[#This Row],[Revenue_EUR]]/Clean_Data[[#This Row],[Market_Revenue_EUR]]</f>
        <v>0.11765667948063743</v>
      </c>
      <c r="V1803" s="19">
        <f>Clean_Data[[#This Row],[Returns_Units]]/Clean_Data[[#This Row],[Units_Sold]]</f>
        <v>1.8120045300113252E-2</v>
      </c>
      <c r="W1803" s="21">
        <f>Clean_Data[[#This Row],[Revenue_EUR]]/Clean_Data[[#This Row],[Marketing_Spend_EUR]]</f>
        <v>39.218067265528958</v>
      </c>
    </row>
    <row r="1804" spans="1:23">
      <c r="A1804" s="17">
        <v>45566</v>
      </c>
      <c r="B1804">
        <v>2024</v>
      </c>
      <c r="C1804" s="16" t="s">
        <v>101</v>
      </c>
      <c r="D1804" s="16" t="s">
        <v>88</v>
      </c>
      <c r="E1804" s="16" t="s">
        <v>87</v>
      </c>
      <c r="F1804" s="16" t="s">
        <v>77</v>
      </c>
      <c r="G1804" s="16" t="s">
        <v>80</v>
      </c>
      <c r="H1804">
        <v>79126.02</v>
      </c>
      <c r="I1804">
        <v>69346.44</v>
      </c>
      <c r="J1804">
        <v>550</v>
      </c>
      <c r="K1804">
        <v>474</v>
      </c>
      <c r="L1804">
        <v>54954.79</v>
      </c>
      <c r="M1804">
        <v>4214.17</v>
      </c>
      <c r="N1804">
        <v>858740.1</v>
      </c>
      <c r="O1804">
        <v>6708</v>
      </c>
      <c r="P1804">
        <v>3</v>
      </c>
      <c r="Q1804">
        <v>9</v>
      </c>
      <c r="R1804" s="25">
        <f>Clean_Data[[#This Row],[Revenue_EUR]]/Clean_Data[[#This Row],[Units_Sold]]</f>
        <v>143.86549090909091</v>
      </c>
      <c r="S1804" s="19">
        <f>Clean_Data[[#This Row],[Gross_Profit_EUR]]/Clean_Data[[#This Row],[Revenue_EUR]]</f>
        <v>0.69452235813200258</v>
      </c>
      <c r="T1804" s="19">
        <f>Clean_Data[[#This Row],[Revenue_EUR]]/Clean_Data[[#This Row],[Revenue_Target_EUR]]</f>
        <v>1.1410249754709831</v>
      </c>
      <c r="U1804" s="19">
        <f>Clean_Data[[#This Row],[Revenue_EUR]]/Clean_Data[[#This Row],[Market_Revenue_EUR]]</f>
        <v>9.2141988012438225E-2</v>
      </c>
      <c r="V1804" s="19">
        <f>Clean_Data[[#This Row],[Returns_Units]]/Clean_Data[[#This Row],[Units_Sold]]</f>
        <v>1.6363636363636365E-2</v>
      </c>
      <c r="W1804" s="21">
        <f>Clean_Data[[#This Row],[Revenue_EUR]]/Clean_Data[[#This Row],[Marketing_Spend_EUR]]</f>
        <v>18.776181312097044</v>
      </c>
    </row>
    <row r="1805" spans="1:23">
      <c r="A1805" s="17">
        <v>45566</v>
      </c>
      <c r="B1805">
        <v>2024</v>
      </c>
      <c r="C1805" s="16" t="s">
        <v>101</v>
      </c>
      <c r="D1805" s="16" t="s">
        <v>88</v>
      </c>
      <c r="E1805" s="16" t="s">
        <v>87</v>
      </c>
      <c r="F1805" s="16" t="s">
        <v>77</v>
      </c>
      <c r="G1805" s="16" t="s">
        <v>81</v>
      </c>
      <c r="H1805">
        <v>137867.38</v>
      </c>
      <c r="I1805">
        <v>129640.82</v>
      </c>
      <c r="J1805">
        <v>1166</v>
      </c>
      <c r="K1805">
        <v>1113</v>
      </c>
      <c r="L1805">
        <v>84795.41</v>
      </c>
      <c r="M1805">
        <v>3859.38</v>
      </c>
      <c r="N1805">
        <v>1230993.19</v>
      </c>
      <c r="O1805">
        <v>11667</v>
      </c>
      <c r="P1805">
        <v>6</v>
      </c>
      <c r="Q1805">
        <v>12</v>
      </c>
      <c r="R1805" s="25">
        <f>Clean_Data[[#This Row],[Revenue_EUR]]/Clean_Data[[#This Row],[Units_Sold]]</f>
        <v>118.23960548885077</v>
      </c>
      <c r="S1805" s="19">
        <f>Clean_Data[[#This Row],[Gross_Profit_EUR]]/Clean_Data[[#This Row],[Revenue_EUR]]</f>
        <v>0.61505056526061497</v>
      </c>
      <c r="T1805" s="19">
        <f>Clean_Data[[#This Row],[Revenue_EUR]]/Clean_Data[[#This Row],[Revenue_Target_EUR]]</f>
        <v>1.0634565563531611</v>
      </c>
      <c r="U1805" s="19">
        <f>Clean_Data[[#This Row],[Revenue_EUR]]/Clean_Data[[#This Row],[Market_Revenue_EUR]]</f>
        <v>0.11199686653018771</v>
      </c>
      <c r="V1805" s="19">
        <f>Clean_Data[[#This Row],[Returns_Units]]/Clean_Data[[#This Row],[Units_Sold]]</f>
        <v>1.0291595197255575E-2</v>
      </c>
      <c r="W1805" s="21">
        <f>Clean_Data[[#This Row],[Revenue_EUR]]/Clean_Data[[#This Row],[Marketing_Spend_EUR]]</f>
        <v>35.722675662930314</v>
      </c>
    </row>
    <row r="1806" spans="1:23">
      <c r="A1806" s="17">
        <v>45566</v>
      </c>
      <c r="B1806">
        <v>2024</v>
      </c>
      <c r="C1806" s="16" t="s">
        <v>101</v>
      </c>
      <c r="D1806" s="16" t="s">
        <v>88</v>
      </c>
      <c r="E1806" s="16" t="s">
        <v>87</v>
      </c>
      <c r="F1806" s="16" t="s">
        <v>82</v>
      </c>
      <c r="G1806" s="16" t="s">
        <v>78</v>
      </c>
      <c r="H1806">
        <v>285592.07</v>
      </c>
      <c r="I1806">
        <v>276656.09999999998</v>
      </c>
      <c r="J1806">
        <v>3859</v>
      </c>
      <c r="K1806">
        <v>3695</v>
      </c>
      <c r="L1806">
        <v>147490.89000000001</v>
      </c>
      <c r="M1806">
        <v>4825.28</v>
      </c>
      <c r="N1806">
        <v>3073398.19</v>
      </c>
      <c r="O1806">
        <v>46849</v>
      </c>
      <c r="P1806">
        <v>14</v>
      </c>
      <c r="Q1806">
        <v>53</v>
      </c>
      <c r="R1806" s="25">
        <f>Clean_Data[[#This Row],[Revenue_EUR]]/Clean_Data[[#This Row],[Units_Sold]]</f>
        <v>74.006755636175171</v>
      </c>
      <c r="S1806" s="19">
        <f>Clean_Data[[#This Row],[Gross_Profit_EUR]]/Clean_Data[[#This Row],[Revenue_EUR]]</f>
        <v>0.51643902437487155</v>
      </c>
      <c r="T1806" s="19">
        <f>Clean_Data[[#This Row],[Revenue_EUR]]/Clean_Data[[#This Row],[Revenue_Target_EUR]]</f>
        <v>1.0322999203704528</v>
      </c>
      <c r="U1806" s="19">
        <f>Clean_Data[[#This Row],[Revenue_EUR]]/Clean_Data[[#This Row],[Market_Revenue_EUR]]</f>
        <v>9.2923875249630444E-2</v>
      </c>
      <c r="V1806" s="19">
        <f>Clean_Data[[#This Row],[Returns_Units]]/Clean_Data[[#This Row],[Units_Sold]]</f>
        <v>1.3734128012438455E-2</v>
      </c>
      <c r="W1806" s="21">
        <f>Clean_Data[[#This Row],[Revenue_EUR]]/Clean_Data[[#This Row],[Marketing_Spend_EUR]]</f>
        <v>59.186631656608533</v>
      </c>
    </row>
    <row r="1807" spans="1:23">
      <c r="A1807" s="17">
        <v>45566</v>
      </c>
      <c r="B1807">
        <v>2024</v>
      </c>
      <c r="C1807" s="16" t="s">
        <v>101</v>
      </c>
      <c r="D1807" s="16" t="s">
        <v>88</v>
      </c>
      <c r="E1807" s="16" t="s">
        <v>87</v>
      </c>
      <c r="F1807" s="16" t="s">
        <v>82</v>
      </c>
      <c r="G1807" s="16" t="s">
        <v>79</v>
      </c>
      <c r="H1807">
        <v>299758.52</v>
      </c>
      <c r="I1807">
        <v>273940.17</v>
      </c>
      <c r="J1807">
        <v>1634</v>
      </c>
      <c r="K1807">
        <v>1476</v>
      </c>
      <c r="L1807">
        <v>185444.12</v>
      </c>
      <c r="M1807">
        <v>7864.95</v>
      </c>
      <c r="N1807">
        <v>2634443.08</v>
      </c>
      <c r="O1807">
        <v>15029</v>
      </c>
      <c r="P1807">
        <v>12</v>
      </c>
      <c r="Q1807">
        <v>25</v>
      </c>
      <c r="R1807" s="25">
        <f>Clean_Data[[#This Row],[Revenue_EUR]]/Clean_Data[[#This Row],[Units_Sold]]</f>
        <v>183.45074663402693</v>
      </c>
      <c r="S1807" s="19">
        <f>Clean_Data[[#This Row],[Gross_Profit_EUR]]/Clean_Data[[#This Row],[Revenue_EUR]]</f>
        <v>0.61864503467657894</v>
      </c>
      <c r="T1807" s="19">
        <f>Clean_Data[[#This Row],[Revenue_EUR]]/Clean_Data[[#This Row],[Revenue_Target_EUR]]</f>
        <v>1.0942481345470438</v>
      </c>
      <c r="U1807" s="19">
        <f>Clean_Data[[#This Row],[Revenue_EUR]]/Clean_Data[[#This Row],[Market_Revenue_EUR]]</f>
        <v>0.1137843980292032</v>
      </c>
      <c r="V1807" s="19">
        <f>Clean_Data[[#This Row],[Returns_Units]]/Clean_Data[[#This Row],[Units_Sold]]</f>
        <v>1.5299877600979192E-2</v>
      </c>
      <c r="W1807" s="21">
        <f>Clean_Data[[#This Row],[Revenue_EUR]]/Clean_Data[[#This Row],[Marketing_Spend_EUR]]</f>
        <v>38.113213688580352</v>
      </c>
    </row>
    <row r="1808" spans="1:23">
      <c r="A1808" s="17">
        <v>45566</v>
      </c>
      <c r="B1808">
        <v>2024</v>
      </c>
      <c r="C1808" s="16" t="s">
        <v>101</v>
      </c>
      <c r="D1808" s="16" t="s">
        <v>88</v>
      </c>
      <c r="E1808" s="16" t="s">
        <v>87</v>
      </c>
      <c r="F1808" s="16" t="s">
        <v>82</v>
      </c>
      <c r="G1808" s="16" t="s">
        <v>80</v>
      </c>
      <c r="H1808">
        <v>72843.19</v>
      </c>
      <c r="I1808">
        <v>64677.99</v>
      </c>
      <c r="J1808">
        <v>506</v>
      </c>
      <c r="K1808">
        <v>447</v>
      </c>
      <c r="L1808">
        <v>47272.76</v>
      </c>
      <c r="M1808">
        <v>4190.26</v>
      </c>
      <c r="N1808">
        <v>847218.88</v>
      </c>
      <c r="O1808">
        <v>6629</v>
      </c>
      <c r="P1808">
        <v>3</v>
      </c>
      <c r="Q1808">
        <v>5</v>
      </c>
      <c r="R1808" s="25">
        <f>Clean_Data[[#This Row],[Revenue_EUR]]/Clean_Data[[#This Row],[Units_Sold]]</f>
        <v>143.95887351778657</v>
      </c>
      <c r="S1808" s="19">
        <f>Clean_Data[[#This Row],[Gross_Profit_EUR]]/Clean_Data[[#This Row],[Revenue_EUR]]</f>
        <v>0.64896608728969718</v>
      </c>
      <c r="T1808" s="19">
        <f>Clean_Data[[#This Row],[Revenue_EUR]]/Clean_Data[[#This Row],[Revenue_Target_EUR]]</f>
        <v>1.1262438736887155</v>
      </c>
      <c r="U1808" s="19">
        <f>Clean_Data[[#This Row],[Revenue_EUR]]/Clean_Data[[#This Row],[Market_Revenue_EUR]]</f>
        <v>8.5979186393957602E-2</v>
      </c>
      <c r="V1808" s="19">
        <f>Clean_Data[[#This Row],[Returns_Units]]/Clean_Data[[#This Row],[Units_Sold]]</f>
        <v>9.881422924901186E-3</v>
      </c>
      <c r="W1808" s="21">
        <f>Clean_Data[[#This Row],[Revenue_EUR]]/Clean_Data[[#This Row],[Marketing_Spend_EUR]]</f>
        <v>17.383930830067822</v>
      </c>
    </row>
    <row r="1809" spans="1:23">
      <c r="A1809" s="17">
        <v>45566</v>
      </c>
      <c r="B1809">
        <v>2024</v>
      </c>
      <c r="C1809" s="16" t="s">
        <v>101</v>
      </c>
      <c r="D1809" s="16" t="s">
        <v>88</v>
      </c>
      <c r="E1809" s="16" t="s">
        <v>87</v>
      </c>
      <c r="F1809" s="16" t="s">
        <v>82</v>
      </c>
      <c r="G1809" s="16" t="s">
        <v>81</v>
      </c>
      <c r="H1809">
        <v>120132.62</v>
      </c>
      <c r="I1809">
        <v>112251.57</v>
      </c>
      <c r="J1809">
        <v>1016</v>
      </c>
      <c r="K1809">
        <v>966</v>
      </c>
      <c r="L1809">
        <v>70956.03</v>
      </c>
      <c r="M1809">
        <v>3811.05</v>
      </c>
      <c r="N1809">
        <v>1168503.43</v>
      </c>
      <c r="O1809">
        <v>10141</v>
      </c>
      <c r="P1809">
        <v>7</v>
      </c>
      <c r="Q1809">
        <v>17</v>
      </c>
      <c r="R1809" s="25">
        <f>Clean_Data[[#This Row],[Revenue_EUR]]/Clean_Data[[#This Row],[Units_Sold]]</f>
        <v>118.24076771653543</v>
      </c>
      <c r="S1809" s="19">
        <f>Clean_Data[[#This Row],[Gross_Profit_EUR]]/Clean_Data[[#This Row],[Revenue_EUR]]</f>
        <v>0.59064748608662665</v>
      </c>
      <c r="T1809" s="19">
        <f>Clean_Data[[#This Row],[Revenue_EUR]]/Clean_Data[[#This Row],[Revenue_Target_EUR]]</f>
        <v>1.0702088175693221</v>
      </c>
      <c r="U1809" s="19">
        <f>Clean_Data[[#This Row],[Revenue_EUR]]/Clean_Data[[#This Row],[Market_Revenue_EUR]]</f>
        <v>0.1028089579505984</v>
      </c>
      <c r="V1809" s="19">
        <f>Clean_Data[[#This Row],[Returns_Units]]/Clean_Data[[#This Row],[Units_Sold]]</f>
        <v>1.6732283464566931E-2</v>
      </c>
      <c r="W1809" s="21">
        <f>Clean_Data[[#This Row],[Revenue_EUR]]/Clean_Data[[#This Row],[Marketing_Spend_EUR]]</f>
        <v>31.522184174964902</v>
      </c>
    </row>
    <row r="1810" spans="1:23">
      <c r="A1810" s="17">
        <v>45566</v>
      </c>
      <c r="B1810">
        <v>2024</v>
      </c>
      <c r="C1810" s="16" t="s">
        <v>101</v>
      </c>
      <c r="D1810" s="16" t="s">
        <v>88</v>
      </c>
      <c r="E1810" s="16" t="s">
        <v>87</v>
      </c>
      <c r="F1810" s="16" t="s">
        <v>83</v>
      </c>
      <c r="G1810" s="16" t="s">
        <v>78</v>
      </c>
      <c r="H1810">
        <v>27343.119999999999</v>
      </c>
      <c r="I1810">
        <v>26668.54</v>
      </c>
      <c r="J1810">
        <v>369</v>
      </c>
      <c r="K1810">
        <v>364</v>
      </c>
      <c r="L1810">
        <v>13008.42</v>
      </c>
      <c r="M1810">
        <v>522.17999999999995</v>
      </c>
      <c r="N1810">
        <v>394243.14</v>
      </c>
      <c r="O1810">
        <v>5764</v>
      </c>
      <c r="P1810">
        <v>1</v>
      </c>
      <c r="Q1810">
        <v>10</v>
      </c>
      <c r="R1810" s="25">
        <f>Clean_Data[[#This Row],[Revenue_EUR]]/Clean_Data[[#This Row],[Units_Sold]]</f>
        <v>74.100596205962063</v>
      </c>
      <c r="S1810" s="19">
        <f>Clean_Data[[#This Row],[Gross_Profit_EUR]]/Clean_Data[[#This Row],[Revenue_EUR]]</f>
        <v>0.47574746407871527</v>
      </c>
      <c r="T1810" s="19">
        <f>Clean_Data[[#This Row],[Revenue_EUR]]/Clean_Data[[#This Row],[Revenue_Target_EUR]]</f>
        <v>1.0252949730281447</v>
      </c>
      <c r="U1810" s="19">
        <f>Clean_Data[[#This Row],[Revenue_EUR]]/Clean_Data[[#This Row],[Market_Revenue_EUR]]</f>
        <v>6.9355981691907181E-2</v>
      </c>
      <c r="V1810" s="19">
        <f>Clean_Data[[#This Row],[Returns_Units]]/Clean_Data[[#This Row],[Units_Sold]]</f>
        <v>2.7100271002710029E-2</v>
      </c>
      <c r="W1810" s="21">
        <f>Clean_Data[[#This Row],[Revenue_EUR]]/Clean_Data[[#This Row],[Marketing_Spend_EUR]]</f>
        <v>52.363399594009735</v>
      </c>
    </row>
    <row r="1811" spans="1:23">
      <c r="A1811" s="17">
        <v>45566</v>
      </c>
      <c r="B1811">
        <v>2024</v>
      </c>
      <c r="C1811" s="16" t="s">
        <v>101</v>
      </c>
      <c r="D1811" s="16" t="s">
        <v>88</v>
      </c>
      <c r="E1811" s="16" t="s">
        <v>87</v>
      </c>
      <c r="F1811" s="16" t="s">
        <v>83</v>
      </c>
      <c r="G1811" s="16" t="s">
        <v>79</v>
      </c>
      <c r="H1811">
        <v>26725.74</v>
      </c>
      <c r="I1811">
        <v>23991.33</v>
      </c>
      <c r="J1811">
        <v>146</v>
      </c>
      <c r="K1811">
        <v>133</v>
      </c>
      <c r="L1811">
        <v>14733.34</v>
      </c>
      <c r="M1811">
        <v>720.6</v>
      </c>
      <c r="N1811">
        <v>330316.53000000003</v>
      </c>
      <c r="O1811">
        <v>1903</v>
      </c>
      <c r="P1811">
        <v>1</v>
      </c>
      <c r="Q1811">
        <v>3</v>
      </c>
      <c r="R1811" s="25">
        <f>Clean_Data[[#This Row],[Revenue_EUR]]/Clean_Data[[#This Row],[Units_Sold]]</f>
        <v>183.05301369863014</v>
      </c>
      <c r="S1811" s="19">
        <f>Clean_Data[[#This Row],[Gross_Profit_EUR]]/Clean_Data[[#This Row],[Revenue_EUR]]</f>
        <v>0.55127902913071813</v>
      </c>
      <c r="T1811" s="19">
        <f>Clean_Data[[#This Row],[Revenue_EUR]]/Clean_Data[[#This Row],[Revenue_Target_EUR]]</f>
        <v>1.1139749234410932</v>
      </c>
      <c r="U1811" s="19">
        <f>Clean_Data[[#This Row],[Revenue_EUR]]/Clean_Data[[#This Row],[Market_Revenue_EUR]]</f>
        <v>8.090948400311665E-2</v>
      </c>
      <c r="V1811" s="19">
        <f>Clean_Data[[#This Row],[Returns_Units]]/Clean_Data[[#This Row],[Units_Sold]]</f>
        <v>2.0547945205479451E-2</v>
      </c>
      <c r="W1811" s="21">
        <f>Clean_Data[[#This Row],[Revenue_EUR]]/Clean_Data[[#This Row],[Marketing_Spend_EUR]]</f>
        <v>37.088176519567028</v>
      </c>
    </row>
    <row r="1812" spans="1:23">
      <c r="A1812" s="17">
        <v>45566</v>
      </c>
      <c r="B1812">
        <v>2024</v>
      </c>
      <c r="C1812" s="16" t="s">
        <v>101</v>
      </c>
      <c r="D1812" s="16" t="s">
        <v>88</v>
      </c>
      <c r="E1812" s="16" t="s">
        <v>87</v>
      </c>
      <c r="F1812" s="16" t="s">
        <v>83</v>
      </c>
      <c r="G1812" s="16" t="s">
        <v>80</v>
      </c>
      <c r="H1812">
        <v>6269.9</v>
      </c>
      <c r="I1812">
        <v>5750.19</v>
      </c>
      <c r="J1812">
        <v>44</v>
      </c>
      <c r="K1812">
        <v>40</v>
      </c>
      <c r="L1812">
        <v>3665.85</v>
      </c>
      <c r="M1812">
        <v>357.23</v>
      </c>
      <c r="N1812">
        <v>100479.27</v>
      </c>
      <c r="O1812">
        <v>735</v>
      </c>
      <c r="P1812">
        <v>0</v>
      </c>
      <c r="Q1812">
        <v>1</v>
      </c>
      <c r="R1812" s="25">
        <f>Clean_Data[[#This Row],[Revenue_EUR]]/Clean_Data[[#This Row],[Units_Sold]]</f>
        <v>142.49772727272727</v>
      </c>
      <c r="S1812" s="19">
        <f>Clean_Data[[#This Row],[Gross_Profit_EUR]]/Clean_Data[[#This Row],[Revenue_EUR]]</f>
        <v>0.58467439672084087</v>
      </c>
      <c r="T1812" s="19">
        <f>Clean_Data[[#This Row],[Revenue_EUR]]/Clean_Data[[#This Row],[Revenue_Target_EUR]]</f>
        <v>1.0903813613115392</v>
      </c>
      <c r="U1812" s="19">
        <f>Clean_Data[[#This Row],[Revenue_EUR]]/Clean_Data[[#This Row],[Market_Revenue_EUR]]</f>
        <v>6.2399935827559254E-2</v>
      </c>
      <c r="V1812" s="19">
        <f>Clean_Data[[#This Row],[Returns_Units]]/Clean_Data[[#This Row],[Units_Sold]]</f>
        <v>2.2727272727272728E-2</v>
      </c>
      <c r="W1812" s="21">
        <f>Clean_Data[[#This Row],[Revenue_EUR]]/Clean_Data[[#This Row],[Marketing_Spend_EUR]]</f>
        <v>17.551437449262377</v>
      </c>
    </row>
    <row r="1813" spans="1:23">
      <c r="A1813" s="17">
        <v>45566</v>
      </c>
      <c r="B1813">
        <v>2024</v>
      </c>
      <c r="C1813" s="16" t="s">
        <v>101</v>
      </c>
      <c r="D1813" s="16" t="s">
        <v>88</v>
      </c>
      <c r="E1813" s="16" t="s">
        <v>87</v>
      </c>
      <c r="F1813" s="16" t="s">
        <v>83</v>
      </c>
      <c r="G1813" s="16" t="s">
        <v>81</v>
      </c>
      <c r="H1813">
        <v>11024.9</v>
      </c>
      <c r="I1813">
        <v>10278.959999999999</v>
      </c>
      <c r="J1813">
        <v>93</v>
      </c>
      <c r="K1813">
        <v>87</v>
      </c>
      <c r="L1813">
        <v>5795.17</v>
      </c>
      <c r="M1813">
        <v>302.33</v>
      </c>
      <c r="N1813">
        <v>145834.79999999999</v>
      </c>
      <c r="O1813">
        <v>1321</v>
      </c>
      <c r="P1813">
        <v>0</v>
      </c>
      <c r="Q1813">
        <v>3</v>
      </c>
      <c r="R1813" s="25">
        <f>Clean_Data[[#This Row],[Revenue_EUR]]/Clean_Data[[#This Row],[Units_Sold]]</f>
        <v>118.54731182795699</v>
      </c>
      <c r="S1813" s="19">
        <f>Clean_Data[[#This Row],[Gross_Profit_EUR]]/Clean_Data[[#This Row],[Revenue_EUR]]</f>
        <v>0.52564377001151941</v>
      </c>
      <c r="T1813" s="19">
        <f>Clean_Data[[#This Row],[Revenue_EUR]]/Clean_Data[[#This Row],[Revenue_Target_EUR]]</f>
        <v>1.0725695984807802</v>
      </c>
      <c r="U1813" s="19">
        <f>Clean_Data[[#This Row],[Revenue_EUR]]/Clean_Data[[#This Row],[Market_Revenue_EUR]]</f>
        <v>7.559855398025711E-2</v>
      </c>
      <c r="V1813" s="19">
        <f>Clean_Data[[#This Row],[Returns_Units]]/Clean_Data[[#This Row],[Units_Sold]]</f>
        <v>3.2258064516129031E-2</v>
      </c>
      <c r="W1813" s="21">
        <f>Clean_Data[[#This Row],[Revenue_EUR]]/Clean_Data[[#This Row],[Marketing_Spend_EUR]]</f>
        <v>36.466443951973012</v>
      </c>
    </row>
    <row r="1814" spans="1:23">
      <c r="A1814" s="17">
        <v>45566</v>
      </c>
      <c r="B1814">
        <v>2024</v>
      </c>
      <c r="C1814" s="16" t="s">
        <v>101</v>
      </c>
      <c r="D1814" s="16" t="s">
        <v>89</v>
      </c>
      <c r="E1814" s="16" t="s">
        <v>85</v>
      </c>
      <c r="F1814" s="16" t="s">
        <v>77</v>
      </c>
      <c r="G1814" s="16" t="s">
        <v>78</v>
      </c>
      <c r="H1814">
        <v>282899.71000000002</v>
      </c>
      <c r="I1814">
        <v>279241.77</v>
      </c>
      <c r="J1814">
        <v>3822</v>
      </c>
      <c r="K1814">
        <v>3815</v>
      </c>
      <c r="L1814">
        <v>157480.63</v>
      </c>
      <c r="M1814">
        <v>4903.16</v>
      </c>
      <c r="N1814">
        <v>1924741.28</v>
      </c>
      <c r="O1814">
        <v>28703</v>
      </c>
      <c r="P1814">
        <v>11</v>
      </c>
      <c r="Q1814">
        <v>58</v>
      </c>
      <c r="R1814" s="25">
        <f>Clean_Data[[#This Row],[Revenue_EUR]]/Clean_Data[[#This Row],[Units_Sold]]</f>
        <v>74.018762428048149</v>
      </c>
      <c r="S1814" s="19">
        <f>Clean_Data[[#This Row],[Gross_Profit_EUR]]/Clean_Data[[#This Row],[Revenue_EUR]]</f>
        <v>0.55666592942071236</v>
      </c>
      <c r="T1814" s="19">
        <f>Clean_Data[[#This Row],[Revenue_EUR]]/Clean_Data[[#This Row],[Revenue_Target_EUR]]</f>
        <v>1.0130995445273105</v>
      </c>
      <c r="U1814" s="19">
        <f>Clean_Data[[#This Row],[Revenue_EUR]]/Clean_Data[[#This Row],[Market_Revenue_EUR]]</f>
        <v>0.14698064251004167</v>
      </c>
      <c r="V1814" s="19">
        <f>Clean_Data[[#This Row],[Returns_Units]]/Clean_Data[[#This Row],[Units_Sold]]</f>
        <v>1.5175300889586603E-2</v>
      </c>
      <c r="W1814" s="21">
        <f>Clean_Data[[#This Row],[Revenue_EUR]]/Clean_Data[[#This Row],[Marketing_Spend_EUR]]</f>
        <v>57.697425741766537</v>
      </c>
    </row>
    <row r="1815" spans="1:23">
      <c r="A1815" s="17">
        <v>45566</v>
      </c>
      <c r="B1815">
        <v>2024</v>
      </c>
      <c r="C1815" s="16" t="s">
        <v>101</v>
      </c>
      <c r="D1815" s="16" t="s">
        <v>89</v>
      </c>
      <c r="E1815" s="16" t="s">
        <v>85</v>
      </c>
      <c r="F1815" s="16" t="s">
        <v>77</v>
      </c>
      <c r="G1815" s="16" t="s">
        <v>79</v>
      </c>
      <c r="H1815">
        <v>244099.06</v>
      </c>
      <c r="I1815">
        <v>237823.13</v>
      </c>
      <c r="J1815">
        <v>1330</v>
      </c>
      <c r="K1815">
        <v>1290</v>
      </c>
      <c r="L1815">
        <v>159864.17000000001</v>
      </c>
      <c r="M1815">
        <v>5552.22</v>
      </c>
      <c r="N1815">
        <v>1515830.44</v>
      </c>
      <c r="O1815">
        <v>8854</v>
      </c>
      <c r="P1815">
        <v>10</v>
      </c>
      <c r="Q1815">
        <v>13</v>
      </c>
      <c r="R1815" s="25">
        <f>Clean_Data[[#This Row],[Revenue_EUR]]/Clean_Data[[#This Row],[Units_Sold]]</f>
        <v>183.53312781954887</v>
      </c>
      <c r="S1815" s="19">
        <f>Clean_Data[[#This Row],[Gross_Profit_EUR]]/Clean_Data[[#This Row],[Revenue_EUR]]</f>
        <v>0.65491513977972715</v>
      </c>
      <c r="T1815" s="19">
        <f>Clean_Data[[#This Row],[Revenue_EUR]]/Clean_Data[[#This Row],[Revenue_Target_EUR]]</f>
        <v>1.026389064848318</v>
      </c>
      <c r="U1815" s="19">
        <f>Clean_Data[[#This Row],[Revenue_EUR]]/Clean_Data[[#This Row],[Market_Revenue_EUR]]</f>
        <v>0.16103322215906946</v>
      </c>
      <c r="V1815" s="19">
        <f>Clean_Data[[#This Row],[Returns_Units]]/Clean_Data[[#This Row],[Units_Sold]]</f>
        <v>9.7744360902255641E-3</v>
      </c>
      <c r="W1815" s="21">
        <f>Clean_Data[[#This Row],[Revenue_EUR]]/Clean_Data[[#This Row],[Marketing_Spend_EUR]]</f>
        <v>43.964226921843874</v>
      </c>
    </row>
    <row r="1816" spans="1:23">
      <c r="A1816" s="17">
        <v>45566</v>
      </c>
      <c r="B1816">
        <v>2024</v>
      </c>
      <c r="C1816" s="16" t="s">
        <v>101</v>
      </c>
      <c r="D1816" s="16" t="s">
        <v>89</v>
      </c>
      <c r="E1816" s="16" t="s">
        <v>85</v>
      </c>
      <c r="F1816" s="16" t="s">
        <v>77</v>
      </c>
      <c r="G1816" s="16" t="s">
        <v>80</v>
      </c>
      <c r="H1816">
        <v>61401.64</v>
      </c>
      <c r="I1816">
        <v>59427.9</v>
      </c>
      <c r="J1816">
        <v>427</v>
      </c>
      <c r="K1816">
        <v>417</v>
      </c>
      <c r="L1816">
        <v>41884.76</v>
      </c>
      <c r="M1816">
        <v>3293.57</v>
      </c>
      <c r="N1816">
        <v>500585.28</v>
      </c>
      <c r="O1816">
        <v>3717</v>
      </c>
      <c r="P1816">
        <v>3</v>
      </c>
      <c r="Q1816">
        <v>8</v>
      </c>
      <c r="R1816" s="25">
        <f>Clean_Data[[#This Row],[Revenue_EUR]]/Clean_Data[[#This Row],[Units_Sold]]</f>
        <v>143.79775175644028</v>
      </c>
      <c r="S1816" s="19">
        <f>Clean_Data[[#This Row],[Gross_Profit_EUR]]/Clean_Data[[#This Row],[Revenue_EUR]]</f>
        <v>0.6821439948509519</v>
      </c>
      <c r="T1816" s="19">
        <f>Clean_Data[[#This Row],[Revenue_EUR]]/Clean_Data[[#This Row],[Revenue_Target_EUR]]</f>
        <v>1.0332123463894904</v>
      </c>
      <c r="U1816" s="19">
        <f>Clean_Data[[#This Row],[Revenue_EUR]]/Clean_Data[[#This Row],[Market_Revenue_EUR]]</f>
        <v>0.12265969946219753</v>
      </c>
      <c r="V1816" s="19">
        <f>Clean_Data[[#This Row],[Returns_Units]]/Clean_Data[[#This Row],[Units_Sold]]</f>
        <v>1.873536299765808E-2</v>
      </c>
      <c r="W1816" s="21">
        <f>Clean_Data[[#This Row],[Revenue_EUR]]/Clean_Data[[#This Row],[Marketing_Spend_EUR]]</f>
        <v>18.642882950719127</v>
      </c>
    </row>
    <row r="1817" spans="1:23">
      <c r="A1817" s="17">
        <v>45566</v>
      </c>
      <c r="B1817">
        <v>2024</v>
      </c>
      <c r="C1817" s="16" t="s">
        <v>101</v>
      </c>
      <c r="D1817" s="16" t="s">
        <v>89</v>
      </c>
      <c r="E1817" s="16" t="s">
        <v>85</v>
      </c>
      <c r="F1817" s="16" t="s">
        <v>77</v>
      </c>
      <c r="G1817" s="16" t="s">
        <v>81</v>
      </c>
      <c r="H1817">
        <v>107503.66</v>
      </c>
      <c r="I1817">
        <v>104969.66</v>
      </c>
      <c r="J1817">
        <v>909</v>
      </c>
      <c r="K1817">
        <v>871</v>
      </c>
      <c r="L1817">
        <v>66176.679999999993</v>
      </c>
      <c r="M1817">
        <v>3411.64</v>
      </c>
      <c r="N1817">
        <v>702435.66</v>
      </c>
      <c r="O1817">
        <v>6442</v>
      </c>
      <c r="P1817">
        <v>6</v>
      </c>
      <c r="Q1817">
        <v>11</v>
      </c>
      <c r="R1817" s="25">
        <f>Clean_Data[[#This Row],[Revenue_EUR]]/Clean_Data[[#This Row],[Units_Sold]]</f>
        <v>118.26585258525853</v>
      </c>
      <c r="S1817" s="19">
        <f>Clean_Data[[#This Row],[Gross_Profit_EUR]]/Clean_Data[[#This Row],[Revenue_EUR]]</f>
        <v>0.61557606503815765</v>
      </c>
      <c r="T1817" s="19">
        <f>Clean_Data[[#This Row],[Revenue_EUR]]/Clean_Data[[#This Row],[Revenue_Target_EUR]]</f>
        <v>1.0241403087330188</v>
      </c>
      <c r="U1817" s="19">
        <f>Clean_Data[[#This Row],[Revenue_EUR]]/Clean_Data[[#This Row],[Market_Revenue_EUR]]</f>
        <v>0.15304413787876317</v>
      </c>
      <c r="V1817" s="19">
        <f>Clean_Data[[#This Row],[Returns_Units]]/Clean_Data[[#This Row],[Units_Sold]]</f>
        <v>1.2101210121012101E-2</v>
      </c>
      <c r="W1817" s="21">
        <f>Clean_Data[[#This Row],[Revenue_EUR]]/Clean_Data[[#This Row],[Marketing_Spend_EUR]]</f>
        <v>31.510845223997844</v>
      </c>
    </row>
    <row r="1818" spans="1:23">
      <c r="A1818" s="17">
        <v>45566</v>
      </c>
      <c r="B1818">
        <v>2024</v>
      </c>
      <c r="C1818" s="16" t="s">
        <v>101</v>
      </c>
      <c r="D1818" s="16" t="s">
        <v>89</v>
      </c>
      <c r="E1818" s="16" t="s">
        <v>85</v>
      </c>
      <c r="F1818" s="16" t="s">
        <v>82</v>
      </c>
      <c r="G1818" s="16" t="s">
        <v>78</v>
      </c>
      <c r="H1818">
        <v>233363.83</v>
      </c>
      <c r="I1818">
        <v>231366.45</v>
      </c>
      <c r="J1818">
        <v>3153</v>
      </c>
      <c r="K1818">
        <v>3180</v>
      </c>
      <c r="L1818">
        <v>121648.94</v>
      </c>
      <c r="M1818">
        <v>4530.26</v>
      </c>
      <c r="N1818">
        <v>1677048.43</v>
      </c>
      <c r="O1818">
        <v>25118</v>
      </c>
      <c r="P1818">
        <v>10</v>
      </c>
      <c r="Q1818">
        <v>39</v>
      </c>
      <c r="R1818" s="25">
        <f>Clean_Data[[#This Row],[Revenue_EUR]]/Clean_Data[[#This Row],[Units_Sold]]</f>
        <v>74.013266730098309</v>
      </c>
      <c r="S1818" s="19">
        <f>Clean_Data[[#This Row],[Gross_Profit_EUR]]/Clean_Data[[#This Row],[Revenue_EUR]]</f>
        <v>0.52128446812001672</v>
      </c>
      <c r="T1818" s="19">
        <f>Clean_Data[[#This Row],[Revenue_EUR]]/Clean_Data[[#This Row],[Revenue_Target_EUR]]</f>
        <v>1.008632971634392</v>
      </c>
      <c r="U1818" s="19">
        <f>Clean_Data[[#This Row],[Revenue_EUR]]/Clean_Data[[#This Row],[Market_Revenue_EUR]]</f>
        <v>0.13915151514139637</v>
      </c>
      <c r="V1818" s="19">
        <f>Clean_Data[[#This Row],[Returns_Units]]/Clean_Data[[#This Row],[Units_Sold]]</f>
        <v>1.2369172216936251E-2</v>
      </c>
      <c r="W1818" s="21">
        <f>Clean_Data[[#This Row],[Revenue_EUR]]/Clean_Data[[#This Row],[Marketing_Spend_EUR]]</f>
        <v>51.512237708211003</v>
      </c>
    </row>
    <row r="1819" spans="1:23">
      <c r="A1819" s="17">
        <v>45566</v>
      </c>
      <c r="B1819">
        <v>2024</v>
      </c>
      <c r="C1819" s="16" t="s">
        <v>101</v>
      </c>
      <c r="D1819" s="16" t="s">
        <v>89</v>
      </c>
      <c r="E1819" s="16" t="s">
        <v>85</v>
      </c>
      <c r="F1819" s="16" t="s">
        <v>82</v>
      </c>
      <c r="G1819" s="16" t="s">
        <v>79</v>
      </c>
      <c r="H1819">
        <v>236675.21</v>
      </c>
      <c r="I1819">
        <v>229434.86</v>
      </c>
      <c r="J1819">
        <v>1290</v>
      </c>
      <c r="K1819">
        <v>1255</v>
      </c>
      <c r="L1819">
        <v>142588.09</v>
      </c>
      <c r="M1819">
        <v>5480.04</v>
      </c>
      <c r="N1819">
        <v>1409331.76</v>
      </c>
      <c r="O1819">
        <v>8014</v>
      </c>
      <c r="P1819">
        <v>12</v>
      </c>
      <c r="Q1819">
        <v>26</v>
      </c>
      <c r="R1819" s="25">
        <f>Clean_Data[[#This Row],[Revenue_EUR]]/Clean_Data[[#This Row],[Units_Sold]]</f>
        <v>183.46915503875968</v>
      </c>
      <c r="S1819" s="19">
        <f>Clean_Data[[#This Row],[Gross_Profit_EUR]]/Clean_Data[[#This Row],[Revenue_EUR]]</f>
        <v>0.60246313925315631</v>
      </c>
      <c r="T1819" s="19">
        <f>Clean_Data[[#This Row],[Revenue_EUR]]/Clean_Data[[#This Row],[Revenue_Target_EUR]]</f>
        <v>1.0315573230676454</v>
      </c>
      <c r="U1819" s="19">
        <f>Clean_Data[[#This Row],[Revenue_EUR]]/Clean_Data[[#This Row],[Market_Revenue_EUR]]</f>
        <v>0.16793434783588498</v>
      </c>
      <c r="V1819" s="19">
        <f>Clean_Data[[#This Row],[Returns_Units]]/Clean_Data[[#This Row],[Units_Sold]]</f>
        <v>2.0155038759689922E-2</v>
      </c>
      <c r="W1819" s="21">
        <f>Clean_Data[[#This Row],[Revenue_EUR]]/Clean_Data[[#This Row],[Marketing_Spend_EUR]]</f>
        <v>43.18859168911176</v>
      </c>
    </row>
    <row r="1820" spans="1:23">
      <c r="A1820" s="17">
        <v>45566</v>
      </c>
      <c r="B1820">
        <v>2024</v>
      </c>
      <c r="C1820" s="16" t="s">
        <v>101</v>
      </c>
      <c r="D1820" s="16" t="s">
        <v>89</v>
      </c>
      <c r="E1820" s="16" t="s">
        <v>85</v>
      </c>
      <c r="F1820" s="16" t="s">
        <v>82</v>
      </c>
      <c r="G1820" s="16" t="s">
        <v>80</v>
      </c>
      <c r="H1820">
        <v>53812.17</v>
      </c>
      <c r="I1820">
        <v>50693.98</v>
      </c>
      <c r="J1820">
        <v>374</v>
      </c>
      <c r="K1820">
        <v>351</v>
      </c>
      <c r="L1820">
        <v>34366.559999999998</v>
      </c>
      <c r="M1820">
        <v>3078.41</v>
      </c>
      <c r="N1820">
        <v>460336.5</v>
      </c>
      <c r="O1820">
        <v>3543</v>
      </c>
      <c r="P1820">
        <v>2</v>
      </c>
      <c r="Q1820">
        <v>6</v>
      </c>
      <c r="R1820" s="25">
        <f>Clean_Data[[#This Row],[Revenue_EUR]]/Clean_Data[[#This Row],[Units_Sold]]</f>
        <v>143.88280748663101</v>
      </c>
      <c r="S1820" s="19">
        <f>Clean_Data[[#This Row],[Gross_Profit_EUR]]/Clean_Data[[#This Row],[Revenue_EUR]]</f>
        <v>0.63863917771760548</v>
      </c>
      <c r="T1820" s="19">
        <f>Clean_Data[[#This Row],[Revenue_EUR]]/Clean_Data[[#This Row],[Revenue_Target_EUR]]</f>
        <v>1.0615100649031699</v>
      </c>
      <c r="U1820" s="19">
        <f>Clean_Data[[#This Row],[Revenue_EUR]]/Clean_Data[[#This Row],[Market_Revenue_EUR]]</f>
        <v>0.1168974652238091</v>
      </c>
      <c r="V1820" s="19">
        <f>Clean_Data[[#This Row],[Returns_Units]]/Clean_Data[[#This Row],[Units_Sold]]</f>
        <v>1.6042780748663103E-2</v>
      </c>
      <c r="W1820" s="21">
        <f>Clean_Data[[#This Row],[Revenue_EUR]]/Clean_Data[[#This Row],[Marketing_Spend_EUR]]</f>
        <v>17.480507794608254</v>
      </c>
    </row>
    <row r="1821" spans="1:23">
      <c r="A1821" s="17">
        <v>45566</v>
      </c>
      <c r="B1821">
        <v>2024</v>
      </c>
      <c r="C1821" s="16" t="s">
        <v>101</v>
      </c>
      <c r="D1821" s="16" t="s">
        <v>89</v>
      </c>
      <c r="E1821" s="16" t="s">
        <v>85</v>
      </c>
      <c r="F1821" s="16" t="s">
        <v>82</v>
      </c>
      <c r="G1821" s="16" t="s">
        <v>81</v>
      </c>
      <c r="H1821">
        <v>91436.42</v>
      </c>
      <c r="I1821">
        <v>89340.41</v>
      </c>
      <c r="J1821">
        <v>773</v>
      </c>
      <c r="K1821">
        <v>758</v>
      </c>
      <c r="L1821">
        <v>53495.81</v>
      </c>
      <c r="M1821">
        <v>2556.71</v>
      </c>
      <c r="N1821">
        <v>612811.39</v>
      </c>
      <c r="O1821">
        <v>5401</v>
      </c>
      <c r="P1821">
        <v>4</v>
      </c>
      <c r="Q1821">
        <v>17</v>
      </c>
      <c r="R1821" s="25">
        <f>Clean_Data[[#This Row],[Revenue_EUR]]/Clean_Data[[#This Row],[Units_Sold]]</f>
        <v>118.28773609314359</v>
      </c>
      <c r="S1821" s="19">
        <f>Clean_Data[[#This Row],[Gross_Profit_EUR]]/Clean_Data[[#This Row],[Revenue_EUR]]</f>
        <v>0.5850601981136182</v>
      </c>
      <c r="T1821" s="19">
        <f>Clean_Data[[#This Row],[Revenue_EUR]]/Clean_Data[[#This Row],[Revenue_Target_EUR]]</f>
        <v>1.0234609400158337</v>
      </c>
      <c r="U1821" s="19">
        <f>Clean_Data[[#This Row],[Revenue_EUR]]/Clean_Data[[#This Row],[Market_Revenue_EUR]]</f>
        <v>0.14920809484301523</v>
      </c>
      <c r="V1821" s="19">
        <f>Clean_Data[[#This Row],[Returns_Units]]/Clean_Data[[#This Row],[Units_Sold]]</f>
        <v>2.1992238033635189E-2</v>
      </c>
      <c r="W1821" s="21">
        <f>Clean_Data[[#This Row],[Revenue_EUR]]/Clean_Data[[#This Row],[Marketing_Spend_EUR]]</f>
        <v>35.763313007732592</v>
      </c>
    </row>
    <row r="1822" spans="1:23">
      <c r="A1822" s="17">
        <v>45566</v>
      </c>
      <c r="B1822">
        <v>2024</v>
      </c>
      <c r="C1822" s="16" t="s">
        <v>101</v>
      </c>
      <c r="D1822" s="16" t="s">
        <v>89</v>
      </c>
      <c r="E1822" s="16" t="s">
        <v>85</v>
      </c>
      <c r="F1822" s="16" t="s">
        <v>83</v>
      </c>
      <c r="G1822" s="16" t="s">
        <v>78</v>
      </c>
      <c r="H1822">
        <v>28082.55</v>
      </c>
      <c r="I1822">
        <v>29101.95</v>
      </c>
      <c r="J1822">
        <v>379</v>
      </c>
      <c r="K1822">
        <v>388</v>
      </c>
      <c r="L1822">
        <v>13422.47</v>
      </c>
      <c r="M1822">
        <v>502.85</v>
      </c>
      <c r="N1822">
        <v>276272.17</v>
      </c>
      <c r="O1822">
        <v>4192</v>
      </c>
      <c r="P1822">
        <v>1</v>
      </c>
      <c r="Q1822">
        <v>8</v>
      </c>
      <c r="R1822" s="25">
        <f>Clean_Data[[#This Row],[Revenue_EUR]]/Clean_Data[[#This Row],[Units_Sold]]</f>
        <v>74.096437994722947</v>
      </c>
      <c r="S1822" s="19">
        <f>Clean_Data[[#This Row],[Gross_Profit_EUR]]/Clean_Data[[#This Row],[Revenue_EUR]]</f>
        <v>0.47796478596138881</v>
      </c>
      <c r="T1822" s="19">
        <f>Clean_Data[[#This Row],[Revenue_EUR]]/Clean_Data[[#This Row],[Revenue_Target_EUR]]</f>
        <v>0.96497141944096521</v>
      </c>
      <c r="U1822" s="19">
        <f>Clean_Data[[#This Row],[Revenue_EUR]]/Clean_Data[[#This Row],[Market_Revenue_EUR]]</f>
        <v>0.10164813198520865</v>
      </c>
      <c r="V1822" s="19">
        <f>Clean_Data[[#This Row],[Returns_Units]]/Clean_Data[[#This Row],[Units_Sold]]</f>
        <v>2.1108179419525065E-2</v>
      </c>
      <c r="W1822" s="21">
        <f>Clean_Data[[#This Row],[Revenue_EUR]]/Clean_Data[[#This Row],[Marketing_Spend_EUR]]</f>
        <v>55.84677339166749</v>
      </c>
    </row>
    <row r="1823" spans="1:23">
      <c r="A1823" s="17">
        <v>45566</v>
      </c>
      <c r="B1823">
        <v>2024</v>
      </c>
      <c r="C1823" s="16" t="s">
        <v>101</v>
      </c>
      <c r="D1823" s="16" t="s">
        <v>89</v>
      </c>
      <c r="E1823" s="16" t="s">
        <v>85</v>
      </c>
      <c r="F1823" s="16" t="s">
        <v>83</v>
      </c>
      <c r="G1823" s="16" t="s">
        <v>79</v>
      </c>
      <c r="H1823">
        <v>26311.01</v>
      </c>
      <c r="I1823">
        <v>24798.02</v>
      </c>
      <c r="J1823">
        <v>143</v>
      </c>
      <c r="K1823">
        <v>135</v>
      </c>
      <c r="L1823">
        <v>14411.74</v>
      </c>
      <c r="M1823">
        <v>641</v>
      </c>
      <c r="N1823">
        <v>220051.86</v>
      </c>
      <c r="O1823">
        <v>1287</v>
      </c>
      <c r="P1823">
        <v>1</v>
      </c>
      <c r="Q1823">
        <v>3</v>
      </c>
      <c r="R1823" s="25">
        <f>Clean_Data[[#This Row],[Revenue_EUR]]/Clean_Data[[#This Row],[Units_Sold]]</f>
        <v>183.9930769230769</v>
      </c>
      <c r="S1823" s="19">
        <f>Clean_Data[[#This Row],[Gross_Profit_EUR]]/Clean_Data[[#This Row],[Revenue_EUR]]</f>
        <v>0.5477456015561547</v>
      </c>
      <c r="T1823" s="19">
        <f>Clean_Data[[#This Row],[Revenue_EUR]]/Clean_Data[[#This Row],[Revenue_Target_EUR]]</f>
        <v>1.0610125324521877</v>
      </c>
      <c r="U1823" s="19">
        <f>Clean_Data[[#This Row],[Revenue_EUR]]/Clean_Data[[#This Row],[Market_Revenue_EUR]]</f>
        <v>0.11956731472299302</v>
      </c>
      <c r="V1823" s="19">
        <f>Clean_Data[[#This Row],[Returns_Units]]/Clean_Data[[#This Row],[Units_Sold]]</f>
        <v>2.097902097902098E-2</v>
      </c>
      <c r="W1823" s="21">
        <f>Clean_Data[[#This Row],[Revenue_EUR]]/Clean_Data[[#This Row],[Marketing_Spend_EUR]]</f>
        <v>41.046817472698905</v>
      </c>
    </row>
    <row r="1824" spans="1:23">
      <c r="A1824" s="17">
        <v>45566</v>
      </c>
      <c r="B1824">
        <v>2024</v>
      </c>
      <c r="C1824" s="16" t="s">
        <v>101</v>
      </c>
      <c r="D1824" s="16" t="s">
        <v>89</v>
      </c>
      <c r="E1824" s="16" t="s">
        <v>85</v>
      </c>
      <c r="F1824" s="16" t="s">
        <v>83</v>
      </c>
      <c r="G1824" s="16" t="s">
        <v>80</v>
      </c>
      <c r="H1824">
        <v>6024.7</v>
      </c>
      <c r="I1824">
        <v>5822.04</v>
      </c>
      <c r="J1824">
        <v>42</v>
      </c>
      <c r="K1824">
        <v>41</v>
      </c>
      <c r="L1824">
        <v>3526.49</v>
      </c>
      <c r="M1824">
        <v>363.13</v>
      </c>
      <c r="N1824">
        <v>72708.75</v>
      </c>
      <c r="O1824">
        <v>531</v>
      </c>
      <c r="P1824">
        <v>0</v>
      </c>
      <c r="Q1824">
        <v>1</v>
      </c>
      <c r="R1824" s="25">
        <f>Clean_Data[[#This Row],[Revenue_EUR]]/Clean_Data[[#This Row],[Units_Sold]]</f>
        <v>143.4452380952381</v>
      </c>
      <c r="S1824" s="19">
        <f>Clean_Data[[#This Row],[Gross_Profit_EUR]]/Clean_Data[[#This Row],[Revenue_EUR]]</f>
        <v>0.58533868906335584</v>
      </c>
      <c r="T1824" s="19">
        <f>Clean_Data[[#This Row],[Revenue_EUR]]/Clean_Data[[#This Row],[Revenue_Target_EUR]]</f>
        <v>1.0348091047124375</v>
      </c>
      <c r="U1824" s="19">
        <f>Clean_Data[[#This Row],[Revenue_EUR]]/Clean_Data[[#This Row],[Market_Revenue_EUR]]</f>
        <v>8.2860728591813218E-2</v>
      </c>
      <c r="V1824" s="19">
        <f>Clean_Data[[#This Row],[Returns_Units]]/Clean_Data[[#This Row],[Units_Sold]]</f>
        <v>2.3809523809523808E-2</v>
      </c>
      <c r="W1824" s="21">
        <f>Clean_Data[[#This Row],[Revenue_EUR]]/Clean_Data[[#This Row],[Marketing_Spend_EUR]]</f>
        <v>16.591028006499048</v>
      </c>
    </row>
    <row r="1825" spans="1:23">
      <c r="A1825" s="17">
        <v>45566</v>
      </c>
      <c r="B1825">
        <v>2024</v>
      </c>
      <c r="C1825" s="16" t="s">
        <v>101</v>
      </c>
      <c r="D1825" s="16" t="s">
        <v>89</v>
      </c>
      <c r="E1825" s="16" t="s">
        <v>85</v>
      </c>
      <c r="F1825" s="16" t="s">
        <v>83</v>
      </c>
      <c r="G1825" s="16" t="s">
        <v>81</v>
      </c>
      <c r="H1825">
        <v>10855.98</v>
      </c>
      <c r="I1825">
        <v>10574.32</v>
      </c>
      <c r="J1825">
        <v>92</v>
      </c>
      <c r="K1825">
        <v>88</v>
      </c>
      <c r="L1825">
        <v>5796.37</v>
      </c>
      <c r="M1825">
        <v>304.37</v>
      </c>
      <c r="N1825">
        <v>108248</v>
      </c>
      <c r="O1825">
        <v>1039</v>
      </c>
      <c r="P1825">
        <v>0</v>
      </c>
      <c r="Q1825">
        <v>3</v>
      </c>
      <c r="R1825" s="25">
        <f>Clean_Data[[#This Row],[Revenue_EUR]]/Clean_Data[[#This Row],[Units_Sold]]</f>
        <v>117.99978260869565</v>
      </c>
      <c r="S1825" s="19">
        <f>Clean_Data[[#This Row],[Gross_Profit_EUR]]/Clean_Data[[#This Row],[Revenue_EUR]]</f>
        <v>0.53393337128476659</v>
      </c>
      <c r="T1825" s="19">
        <f>Clean_Data[[#This Row],[Revenue_EUR]]/Clean_Data[[#This Row],[Revenue_Target_EUR]]</f>
        <v>1.0266362281451669</v>
      </c>
      <c r="U1825" s="19">
        <f>Clean_Data[[#This Row],[Revenue_EUR]]/Clean_Data[[#This Row],[Market_Revenue_EUR]]</f>
        <v>0.10028804227329835</v>
      </c>
      <c r="V1825" s="19">
        <f>Clean_Data[[#This Row],[Returns_Units]]/Clean_Data[[#This Row],[Units_Sold]]</f>
        <v>3.2608695652173912E-2</v>
      </c>
      <c r="W1825" s="21">
        <f>Clean_Data[[#This Row],[Revenue_EUR]]/Clean_Data[[#This Row],[Marketing_Spend_EUR]]</f>
        <v>35.667049972073464</v>
      </c>
    </row>
    <row r="1826" spans="1:23">
      <c r="A1826" s="17">
        <v>45566</v>
      </c>
      <c r="B1826">
        <v>2024</v>
      </c>
      <c r="C1826" s="16" t="s">
        <v>101</v>
      </c>
      <c r="D1826" s="16" t="s">
        <v>90</v>
      </c>
      <c r="E1826" s="16" t="s">
        <v>91</v>
      </c>
      <c r="F1826" s="16" t="s">
        <v>77</v>
      </c>
      <c r="G1826" s="16" t="s">
        <v>78</v>
      </c>
      <c r="H1826">
        <v>218428.6</v>
      </c>
      <c r="I1826">
        <v>215606.29</v>
      </c>
      <c r="J1826">
        <v>2951</v>
      </c>
      <c r="K1826">
        <v>2910</v>
      </c>
      <c r="L1826">
        <v>124488.26</v>
      </c>
      <c r="M1826">
        <v>3859.8</v>
      </c>
      <c r="N1826">
        <v>2463307.42</v>
      </c>
      <c r="O1826">
        <v>34920</v>
      </c>
      <c r="P1826">
        <v>12</v>
      </c>
      <c r="Q1826">
        <v>27</v>
      </c>
      <c r="R1826" s="25">
        <f>Clean_Data[[#This Row],[Revenue_EUR]]/Clean_Data[[#This Row],[Units_Sold]]</f>
        <v>74.018502202643177</v>
      </c>
      <c r="S1826" s="19">
        <f>Clean_Data[[#This Row],[Gross_Profit_EUR]]/Clean_Data[[#This Row],[Revenue_EUR]]</f>
        <v>0.56992655723655228</v>
      </c>
      <c r="T1826" s="19">
        <f>Clean_Data[[#This Row],[Revenue_EUR]]/Clean_Data[[#This Row],[Revenue_Target_EUR]]</f>
        <v>1.0130901097551468</v>
      </c>
      <c r="U1826" s="19">
        <f>Clean_Data[[#This Row],[Revenue_EUR]]/Clean_Data[[#This Row],[Market_Revenue_EUR]]</f>
        <v>8.8672894916217979E-2</v>
      </c>
      <c r="V1826" s="19">
        <f>Clean_Data[[#This Row],[Returns_Units]]/Clean_Data[[#This Row],[Units_Sold]]</f>
        <v>9.149440867502542E-3</v>
      </c>
      <c r="W1826" s="21">
        <f>Clean_Data[[#This Row],[Revenue_EUR]]/Clean_Data[[#This Row],[Marketing_Spend_EUR]]</f>
        <v>56.590652365407536</v>
      </c>
    </row>
    <row r="1827" spans="1:23">
      <c r="A1827" s="17">
        <v>45566</v>
      </c>
      <c r="B1827">
        <v>2024</v>
      </c>
      <c r="C1827" s="16" t="s">
        <v>101</v>
      </c>
      <c r="D1827" s="16" t="s">
        <v>90</v>
      </c>
      <c r="E1827" s="16" t="s">
        <v>91</v>
      </c>
      <c r="F1827" s="16" t="s">
        <v>77</v>
      </c>
      <c r="G1827" s="16" t="s">
        <v>79</v>
      </c>
      <c r="H1827">
        <v>204843.18</v>
      </c>
      <c r="I1827">
        <v>183996.58</v>
      </c>
      <c r="J1827">
        <v>1116</v>
      </c>
      <c r="K1827">
        <v>1013</v>
      </c>
      <c r="L1827">
        <v>134329.06</v>
      </c>
      <c r="M1827">
        <v>4843.32</v>
      </c>
      <c r="N1827">
        <v>2020922.75</v>
      </c>
      <c r="O1827">
        <v>11730</v>
      </c>
      <c r="P1827">
        <v>8</v>
      </c>
      <c r="Q1827">
        <v>14</v>
      </c>
      <c r="R1827" s="25">
        <f>Clean_Data[[#This Row],[Revenue_EUR]]/Clean_Data[[#This Row],[Units_Sold]]</f>
        <v>183.55123655913977</v>
      </c>
      <c r="S1827" s="19">
        <f>Clean_Data[[#This Row],[Gross_Profit_EUR]]/Clean_Data[[#This Row],[Revenue_EUR]]</f>
        <v>0.65576535181693629</v>
      </c>
      <c r="T1827" s="19">
        <f>Clean_Data[[#This Row],[Revenue_EUR]]/Clean_Data[[#This Row],[Revenue_Target_EUR]]</f>
        <v>1.113298845011141</v>
      </c>
      <c r="U1827" s="19">
        <f>Clean_Data[[#This Row],[Revenue_EUR]]/Clean_Data[[#This Row],[Market_Revenue_EUR]]</f>
        <v>0.1013612123471815</v>
      </c>
      <c r="V1827" s="19">
        <f>Clean_Data[[#This Row],[Returns_Units]]/Clean_Data[[#This Row],[Units_Sold]]</f>
        <v>1.2544802867383513E-2</v>
      </c>
      <c r="W1827" s="21">
        <f>Clean_Data[[#This Row],[Revenue_EUR]]/Clean_Data[[#This Row],[Marketing_Spend_EUR]]</f>
        <v>42.29395951537375</v>
      </c>
    </row>
    <row r="1828" spans="1:23">
      <c r="A1828" s="17">
        <v>45566</v>
      </c>
      <c r="B1828">
        <v>2024</v>
      </c>
      <c r="C1828" s="16" t="s">
        <v>101</v>
      </c>
      <c r="D1828" s="16" t="s">
        <v>90</v>
      </c>
      <c r="E1828" s="16" t="s">
        <v>91</v>
      </c>
      <c r="F1828" s="16" t="s">
        <v>77</v>
      </c>
      <c r="G1828" s="16" t="s">
        <v>80</v>
      </c>
      <c r="H1828">
        <v>58324.77</v>
      </c>
      <c r="I1828">
        <v>52795.11</v>
      </c>
      <c r="J1828">
        <v>405</v>
      </c>
      <c r="K1828">
        <v>362</v>
      </c>
      <c r="L1828">
        <v>39491.370000000003</v>
      </c>
      <c r="M1828">
        <v>3242.58</v>
      </c>
      <c r="N1828">
        <v>629241.80000000005</v>
      </c>
      <c r="O1828">
        <v>4694</v>
      </c>
      <c r="P1828">
        <v>3</v>
      </c>
      <c r="Q1828">
        <v>5</v>
      </c>
      <c r="R1828" s="25">
        <f>Clean_Data[[#This Row],[Revenue_EUR]]/Clean_Data[[#This Row],[Units_Sold]]</f>
        <v>144.01177777777778</v>
      </c>
      <c r="S1828" s="19">
        <f>Clean_Data[[#This Row],[Gross_Profit_EUR]]/Clean_Data[[#This Row],[Revenue_EUR]]</f>
        <v>0.67709431173067647</v>
      </c>
      <c r="T1828" s="19">
        <f>Clean_Data[[#This Row],[Revenue_EUR]]/Clean_Data[[#This Row],[Revenue_Target_EUR]]</f>
        <v>1.1047381092680741</v>
      </c>
      <c r="U1828" s="19">
        <f>Clean_Data[[#This Row],[Revenue_EUR]]/Clean_Data[[#This Row],[Market_Revenue_EUR]]</f>
        <v>9.2690552344106822E-2</v>
      </c>
      <c r="V1828" s="19">
        <f>Clean_Data[[#This Row],[Returns_Units]]/Clean_Data[[#This Row],[Units_Sold]]</f>
        <v>1.2345679012345678E-2</v>
      </c>
      <c r="W1828" s="21">
        <f>Clean_Data[[#This Row],[Revenue_EUR]]/Clean_Data[[#This Row],[Marketing_Spend_EUR]]</f>
        <v>17.987149121995447</v>
      </c>
    </row>
    <row r="1829" spans="1:23">
      <c r="A1829" s="17">
        <v>45566</v>
      </c>
      <c r="B1829">
        <v>2024</v>
      </c>
      <c r="C1829" s="16" t="s">
        <v>101</v>
      </c>
      <c r="D1829" s="16" t="s">
        <v>90</v>
      </c>
      <c r="E1829" s="16" t="s">
        <v>91</v>
      </c>
      <c r="F1829" s="16" t="s">
        <v>77</v>
      </c>
      <c r="G1829" s="16" t="s">
        <v>81</v>
      </c>
      <c r="H1829">
        <v>81708.679999999993</v>
      </c>
      <c r="I1829">
        <v>76075.509999999995</v>
      </c>
      <c r="J1829">
        <v>691</v>
      </c>
      <c r="K1829">
        <v>644</v>
      </c>
      <c r="L1829">
        <v>51074.16</v>
      </c>
      <c r="M1829">
        <v>2574.4</v>
      </c>
      <c r="N1829">
        <v>887809.65</v>
      </c>
      <c r="O1829">
        <v>7702</v>
      </c>
      <c r="P1829">
        <v>4</v>
      </c>
      <c r="Q1829">
        <v>13</v>
      </c>
      <c r="R1829" s="25">
        <f>Clean_Data[[#This Row],[Revenue_EUR]]/Clean_Data[[#This Row],[Units_Sold]]</f>
        <v>118.24700434153399</v>
      </c>
      <c r="S1829" s="19">
        <f>Clean_Data[[#This Row],[Gross_Profit_EUR]]/Clean_Data[[#This Row],[Revenue_EUR]]</f>
        <v>0.62507630768236633</v>
      </c>
      <c r="T1829" s="19">
        <f>Clean_Data[[#This Row],[Revenue_EUR]]/Clean_Data[[#This Row],[Revenue_Target_EUR]]</f>
        <v>1.0740470882153796</v>
      </c>
      <c r="U1829" s="19">
        <f>Clean_Data[[#This Row],[Revenue_EUR]]/Clean_Data[[#This Row],[Market_Revenue_EUR]]</f>
        <v>9.2034007515011798E-2</v>
      </c>
      <c r="V1829" s="19">
        <f>Clean_Data[[#This Row],[Returns_Units]]/Clean_Data[[#This Row],[Units_Sold]]</f>
        <v>1.8813314037626629E-2</v>
      </c>
      <c r="W1829" s="21">
        <f>Clean_Data[[#This Row],[Revenue_EUR]]/Clean_Data[[#This Row],[Marketing_Spend_EUR]]</f>
        <v>31.738921690490983</v>
      </c>
    </row>
    <row r="1830" spans="1:23">
      <c r="A1830" s="17">
        <v>45566</v>
      </c>
      <c r="B1830">
        <v>2024</v>
      </c>
      <c r="C1830" s="16" t="s">
        <v>101</v>
      </c>
      <c r="D1830" s="16" t="s">
        <v>90</v>
      </c>
      <c r="E1830" s="16" t="s">
        <v>91</v>
      </c>
      <c r="F1830" s="16" t="s">
        <v>82</v>
      </c>
      <c r="G1830" s="16" t="s">
        <v>78</v>
      </c>
      <c r="H1830">
        <v>181074.4</v>
      </c>
      <c r="I1830">
        <v>178836.42</v>
      </c>
      <c r="J1830">
        <v>2446</v>
      </c>
      <c r="K1830">
        <v>2404</v>
      </c>
      <c r="L1830">
        <v>94645.42</v>
      </c>
      <c r="M1830">
        <v>3132.55</v>
      </c>
      <c r="N1830">
        <v>2086269.96</v>
      </c>
      <c r="O1830">
        <v>31330</v>
      </c>
      <c r="P1830">
        <v>8</v>
      </c>
      <c r="Q1830">
        <v>25</v>
      </c>
      <c r="R1830" s="25">
        <f>Clean_Data[[#This Row],[Revenue_EUR]]/Clean_Data[[#This Row],[Units_Sold]]</f>
        <v>74.028781684382665</v>
      </c>
      <c r="S1830" s="19">
        <f>Clean_Data[[#This Row],[Gross_Profit_EUR]]/Clean_Data[[#This Row],[Revenue_EUR]]</f>
        <v>0.52268802216105648</v>
      </c>
      <c r="T1830" s="19">
        <f>Clean_Data[[#This Row],[Revenue_EUR]]/Clean_Data[[#This Row],[Revenue_Target_EUR]]</f>
        <v>1.0125141176500849</v>
      </c>
      <c r="U1830" s="19">
        <f>Clean_Data[[#This Row],[Revenue_EUR]]/Clean_Data[[#This Row],[Market_Revenue_EUR]]</f>
        <v>8.6793369732457826E-2</v>
      </c>
      <c r="V1830" s="19">
        <f>Clean_Data[[#This Row],[Returns_Units]]/Clean_Data[[#This Row],[Units_Sold]]</f>
        <v>1.0220768601798855E-2</v>
      </c>
      <c r="W1830" s="21">
        <f>Clean_Data[[#This Row],[Revenue_EUR]]/Clean_Data[[#This Row],[Marketing_Spend_EUR]]</f>
        <v>57.804153165951057</v>
      </c>
    </row>
    <row r="1831" spans="1:23">
      <c r="A1831" s="17">
        <v>45566</v>
      </c>
      <c r="B1831">
        <v>2024</v>
      </c>
      <c r="C1831" s="16" t="s">
        <v>101</v>
      </c>
      <c r="D1831" s="16" t="s">
        <v>90</v>
      </c>
      <c r="E1831" s="16" t="s">
        <v>91</v>
      </c>
      <c r="F1831" s="16" t="s">
        <v>82</v>
      </c>
      <c r="G1831" s="16" t="s">
        <v>79</v>
      </c>
      <c r="H1831">
        <v>176329.28</v>
      </c>
      <c r="I1831">
        <v>171252.41</v>
      </c>
      <c r="J1831">
        <v>961</v>
      </c>
      <c r="K1831">
        <v>933</v>
      </c>
      <c r="L1831">
        <v>109191.62</v>
      </c>
      <c r="M1831">
        <v>4103.33</v>
      </c>
      <c r="N1831">
        <v>1813274.21</v>
      </c>
      <c r="O1831">
        <v>10362</v>
      </c>
      <c r="P1831">
        <v>9</v>
      </c>
      <c r="Q1831">
        <v>16</v>
      </c>
      <c r="R1831" s="25">
        <f>Clean_Data[[#This Row],[Revenue_EUR]]/Clean_Data[[#This Row],[Units_Sold]]</f>
        <v>183.48520291363164</v>
      </c>
      <c r="S1831" s="19">
        <f>Clean_Data[[#This Row],[Gross_Profit_EUR]]/Clean_Data[[#This Row],[Revenue_EUR]]</f>
        <v>0.61924837440497682</v>
      </c>
      <c r="T1831" s="19">
        <f>Clean_Data[[#This Row],[Revenue_EUR]]/Clean_Data[[#This Row],[Revenue_Target_EUR]]</f>
        <v>1.0296455390029255</v>
      </c>
      <c r="U1831" s="19">
        <f>Clean_Data[[#This Row],[Revenue_EUR]]/Clean_Data[[#This Row],[Market_Revenue_EUR]]</f>
        <v>9.7243582370258277E-2</v>
      </c>
      <c r="V1831" s="19">
        <f>Clean_Data[[#This Row],[Returns_Units]]/Clean_Data[[#This Row],[Units_Sold]]</f>
        <v>1.6649323621227889E-2</v>
      </c>
      <c r="W1831" s="21">
        <f>Clean_Data[[#This Row],[Revenue_EUR]]/Clean_Data[[#This Row],[Marketing_Spend_EUR]]</f>
        <v>42.972239620015941</v>
      </c>
    </row>
    <row r="1832" spans="1:23">
      <c r="A1832" s="17">
        <v>45566</v>
      </c>
      <c r="B1832">
        <v>2024</v>
      </c>
      <c r="C1832" s="16" t="s">
        <v>101</v>
      </c>
      <c r="D1832" s="16" t="s">
        <v>90</v>
      </c>
      <c r="E1832" s="16" t="s">
        <v>91</v>
      </c>
      <c r="F1832" s="16" t="s">
        <v>82</v>
      </c>
      <c r="G1832" s="16" t="s">
        <v>80</v>
      </c>
      <c r="H1832">
        <v>51949.82</v>
      </c>
      <c r="I1832">
        <v>48939.61</v>
      </c>
      <c r="J1832">
        <v>361</v>
      </c>
      <c r="K1832">
        <v>336</v>
      </c>
      <c r="L1832">
        <v>33378.79</v>
      </c>
      <c r="M1832">
        <v>3037.59</v>
      </c>
      <c r="N1832">
        <v>593352.69999999995</v>
      </c>
      <c r="O1832">
        <v>4559</v>
      </c>
      <c r="P1832">
        <v>3</v>
      </c>
      <c r="Q1832">
        <v>7</v>
      </c>
      <c r="R1832" s="25">
        <f>Clean_Data[[#This Row],[Revenue_EUR]]/Clean_Data[[#This Row],[Units_Sold]]</f>
        <v>143.90531855955678</v>
      </c>
      <c r="S1832" s="19">
        <f>Clean_Data[[#This Row],[Gross_Profit_EUR]]/Clean_Data[[#This Row],[Revenue_EUR]]</f>
        <v>0.64251983933726819</v>
      </c>
      <c r="T1832" s="19">
        <f>Clean_Data[[#This Row],[Revenue_EUR]]/Clean_Data[[#This Row],[Revenue_Target_EUR]]</f>
        <v>1.0615086634323403</v>
      </c>
      <c r="U1832" s="19">
        <f>Clean_Data[[#This Row],[Revenue_EUR]]/Clean_Data[[#This Row],[Market_Revenue_EUR]]</f>
        <v>8.7553018634616481E-2</v>
      </c>
      <c r="V1832" s="19">
        <f>Clean_Data[[#This Row],[Returns_Units]]/Clean_Data[[#This Row],[Units_Sold]]</f>
        <v>1.9390581717451522E-2</v>
      </c>
      <c r="W1832" s="21">
        <f>Clean_Data[[#This Row],[Revenue_EUR]]/Clean_Data[[#This Row],[Marketing_Spend_EUR]]</f>
        <v>17.102314663927654</v>
      </c>
    </row>
    <row r="1833" spans="1:23">
      <c r="A1833" s="17">
        <v>45566</v>
      </c>
      <c r="B1833">
        <v>2024</v>
      </c>
      <c r="C1833" s="16" t="s">
        <v>101</v>
      </c>
      <c r="D1833" s="16" t="s">
        <v>90</v>
      </c>
      <c r="E1833" s="16" t="s">
        <v>91</v>
      </c>
      <c r="F1833" s="16" t="s">
        <v>82</v>
      </c>
      <c r="G1833" s="16" t="s">
        <v>81</v>
      </c>
      <c r="H1833">
        <v>74497.73</v>
      </c>
      <c r="I1833">
        <v>72729.42</v>
      </c>
      <c r="J1833">
        <v>630</v>
      </c>
      <c r="K1833">
        <v>617</v>
      </c>
      <c r="L1833">
        <v>43672.800000000003</v>
      </c>
      <c r="M1833">
        <v>2230.14</v>
      </c>
      <c r="N1833">
        <v>797971.09</v>
      </c>
      <c r="O1833">
        <v>7525</v>
      </c>
      <c r="P1833">
        <v>4</v>
      </c>
      <c r="Q1833">
        <v>8</v>
      </c>
      <c r="R1833" s="25">
        <f>Clean_Data[[#This Row],[Revenue_EUR]]/Clean_Data[[#This Row],[Units_Sold]]</f>
        <v>118.25036507936507</v>
      </c>
      <c r="S1833" s="19">
        <f>Clean_Data[[#This Row],[Gross_Profit_EUR]]/Clean_Data[[#This Row],[Revenue_EUR]]</f>
        <v>0.58622994284523844</v>
      </c>
      <c r="T1833" s="19">
        <f>Clean_Data[[#This Row],[Revenue_EUR]]/Clean_Data[[#This Row],[Revenue_Target_EUR]]</f>
        <v>1.0243135446425944</v>
      </c>
      <c r="U1833" s="19">
        <f>Clean_Data[[#This Row],[Revenue_EUR]]/Clean_Data[[#This Row],[Market_Revenue_EUR]]</f>
        <v>9.3358933592443807E-2</v>
      </c>
      <c r="V1833" s="19">
        <f>Clean_Data[[#This Row],[Returns_Units]]/Clean_Data[[#This Row],[Units_Sold]]</f>
        <v>1.2698412698412698E-2</v>
      </c>
      <c r="W1833" s="21">
        <f>Clean_Data[[#This Row],[Revenue_EUR]]/Clean_Data[[#This Row],[Marketing_Spend_EUR]]</f>
        <v>33.404956639493484</v>
      </c>
    </row>
    <row r="1834" spans="1:23">
      <c r="A1834" s="17">
        <v>45566</v>
      </c>
      <c r="B1834">
        <v>2024</v>
      </c>
      <c r="C1834" s="16" t="s">
        <v>101</v>
      </c>
      <c r="D1834" s="16" t="s">
        <v>90</v>
      </c>
      <c r="E1834" s="16" t="s">
        <v>91</v>
      </c>
      <c r="F1834" s="16" t="s">
        <v>83</v>
      </c>
      <c r="G1834" s="16" t="s">
        <v>78</v>
      </c>
      <c r="H1834">
        <v>16724.97</v>
      </c>
      <c r="I1834">
        <v>16555.060000000001</v>
      </c>
      <c r="J1834">
        <v>226</v>
      </c>
      <c r="K1834">
        <v>224</v>
      </c>
      <c r="L1834">
        <v>7998.78</v>
      </c>
      <c r="M1834">
        <v>310.39</v>
      </c>
      <c r="N1834">
        <v>274115.03999999998</v>
      </c>
      <c r="O1834">
        <v>4094</v>
      </c>
      <c r="P1834">
        <v>1</v>
      </c>
      <c r="Q1834">
        <v>5</v>
      </c>
      <c r="R1834" s="25">
        <f>Clean_Data[[#This Row],[Revenue_EUR]]/Clean_Data[[#This Row],[Units_Sold]]</f>
        <v>74.004292035398237</v>
      </c>
      <c r="S1834" s="19">
        <f>Clean_Data[[#This Row],[Gross_Profit_EUR]]/Clean_Data[[#This Row],[Revenue_EUR]]</f>
        <v>0.47825377265250696</v>
      </c>
      <c r="T1834" s="19">
        <f>Clean_Data[[#This Row],[Revenue_EUR]]/Clean_Data[[#This Row],[Revenue_Target_EUR]]</f>
        <v>1.0102633273452346</v>
      </c>
      <c r="U1834" s="19">
        <f>Clean_Data[[#This Row],[Revenue_EUR]]/Clean_Data[[#This Row],[Market_Revenue_EUR]]</f>
        <v>6.1014419347438953E-2</v>
      </c>
      <c r="V1834" s="19">
        <f>Clean_Data[[#This Row],[Returns_Units]]/Clean_Data[[#This Row],[Units_Sold]]</f>
        <v>2.2123893805309734E-2</v>
      </c>
      <c r="W1834" s="21">
        <f>Clean_Data[[#This Row],[Revenue_EUR]]/Clean_Data[[#This Row],[Marketing_Spend_EUR]]</f>
        <v>53.883726924192153</v>
      </c>
    </row>
    <row r="1835" spans="1:23">
      <c r="A1835" s="17">
        <v>45566</v>
      </c>
      <c r="B1835">
        <v>2024</v>
      </c>
      <c r="C1835" s="16" t="s">
        <v>101</v>
      </c>
      <c r="D1835" s="16" t="s">
        <v>90</v>
      </c>
      <c r="E1835" s="16" t="s">
        <v>91</v>
      </c>
      <c r="F1835" s="16" t="s">
        <v>83</v>
      </c>
      <c r="G1835" s="16" t="s">
        <v>79</v>
      </c>
      <c r="H1835">
        <v>15988.17</v>
      </c>
      <c r="I1835">
        <v>14506.31</v>
      </c>
      <c r="J1835">
        <v>87</v>
      </c>
      <c r="K1835">
        <v>80</v>
      </c>
      <c r="L1835">
        <v>8899.83</v>
      </c>
      <c r="M1835">
        <v>362.39</v>
      </c>
      <c r="N1835">
        <v>222266.07</v>
      </c>
      <c r="O1835">
        <v>1302</v>
      </c>
      <c r="P1835">
        <v>1</v>
      </c>
      <c r="Q1835">
        <v>2</v>
      </c>
      <c r="R1835" s="25">
        <f>Clean_Data[[#This Row],[Revenue_EUR]]/Clean_Data[[#This Row],[Units_Sold]]</f>
        <v>183.77206896551724</v>
      </c>
      <c r="S1835" s="19">
        <f>Clean_Data[[#This Row],[Gross_Profit_EUR]]/Clean_Data[[#This Row],[Revenue_EUR]]</f>
        <v>0.55665094879526544</v>
      </c>
      <c r="T1835" s="19">
        <f>Clean_Data[[#This Row],[Revenue_EUR]]/Clean_Data[[#This Row],[Revenue_Target_EUR]]</f>
        <v>1.1021527873042836</v>
      </c>
      <c r="U1835" s="19">
        <f>Clean_Data[[#This Row],[Revenue_EUR]]/Clean_Data[[#This Row],[Market_Revenue_EUR]]</f>
        <v>7.193257162462989E-2</v>
      </c>
      <c r="V1835" s="19">
        <f>Clean_Data[[#This Row],[Returns_Units]]/Clean_Data[[#This Row],[Units_Sold]]</f>
        <v>2.2988505747126436E-2</v>
      </c>
      <c r="W1835" s="21">
        <f>Clean_Data[[#This Row],[Revenue_EUR]]/Clean_Data[[#This Row],[Marketing_Spend_EUR]]</f>
        <v>44.118684290405369</v>
      </c>
    </row>
    <row r="1836" spans="1:23">
      <c r="A1836" s="17">
        <v>45566</v>
      </c>
      <c r="B1836">
        <v>2024</v>
      </c>
      <c r="C1836" s="16" t="s">
        <v>101</v>
      </c>
      <c r="D1836" s="16" t="s">
        <v>90</v>
      </c>
      <c r="E1836" s="16" t="s">
        <v>91</v>
      </c>
      <c r="F1836" s="16" t="s">
        <v>83</v>
      </c>
      <c r="G1836" s="16" t="s">
        <v>80</v>
      </c>
      <c r="H1836">
        <v>4558.24</v>
      </c>
      <c r="I1836">
        <v>4310.42</v>
      </c>
      <c r="J1836">
        <v>32</v>
      </c>
      <c r="K1836">
        <v>30</v>
      </c>
      <c r="L1836">
        <v>2625.94</v>
      </c>
      <c r="M1836">
        <v>268.14</v>
      </c>
      <c r="N1836">
        <v>72805.53</v>
      </c>
      <c r="O1836">
        <v>528</v>
      </c>
      <c r="P1836">
        <v>0</v>
      </c>
      <c r="Q1836">
        <v>1</v>
      </c>
      <c r="R1836" s="25">
        <f>Clean_Data[[#This Row],[Revenue_EUR]]/Clean_Data[[#This Row],[Units_Sold]]</f>
        <v>142.44499999999999</v>
      </c>
      <c r="S1836" s="19">
        <f>Clean_Data[[#This Row],[Gross_Profit_EUR]]/Clean_Data[[#This Row],[Revenue_EUR]]</f>
        <v>0.57608638421847036</v>
      </c>
      <c r="T1836" s="19">
        <f>Clean_Data[[#This Row],[Revenue_EUR]]/Clean_Data[[#This Row],[Revenue_Target_EUR]]</f>
        <v>1.0574932373179411</v>
      </c>
      <c r="U1836" s="19">
        <f>Clean_Data[[#This Row],[Revenue_EUR]]/Clean_Data[[#This Row],[Market_Revenue_EUR]]</f>
        <v>6.2608430980448868E-2</v>
      </c>
      <c r="V1836" s="19">
        <f>Clean_Data[[#This Row],[Returns_Units]]/Clean_Data[[#This Row],[Units_Sold]]</f>
        <v>3.125E-2</v>
      </c>
      <c r="W1836" s="21">
        <f>Clean_Data[[#This Row],[Revenue_EUR]]/Clean_Data[[#This Row],[Marketing_Spend_EUR]]</f>
        <v>16.999477884687103</v>
      </c>
    </row>
    <row r="1837" spans="1:23">
      <c r="A1837" s="17">
        <v>45566</v>
      </c>
      <c r="B1837">
        <v>2024</v>
      </c>
      <c r="C1837" s="16" t="s">
        <v>101</v>
      </c>
      <c r="D1837" s="16" t="s">
        <v>90</v>
      </c>
      <c r="E1837" s="16" t="s">
        <v>91</v>
      </c>
      <c r="F1837" s="16" t="s">
        <v>83</v>
      </c>
      <c r="G1837" s="16" t="s">
        <v>81</v>
      </c>
      <c r="H1837">
        <v>7179.15</v>
      </c>
      <c r="I1837">
        <v>6829.16</v>
      </c>
      <c r="J1837">
        <v>61</v>
      </c>
      <c r="K1837">
        <v>58</v>
      </c>
      <c r="L1837">
        <v>3815.06</v>
      </c>
      <c r="M1837">
        <v>210.91</v>
      </c>
      <c r="N1837">
        <v>108425.65</v>
      </c>
      <c r="O1837">
        <v>1003</v>
      </c>
      <c r="P1837">
        <v>0</v>
      </c>
      <c r="Q1837">
        <v>2</v>
      </c>
      <c r="R1837" s="25">
        <f>Clean_Data[[#This Row],[Revenue_EUR]]/Clean_Data[[#This Row],[Units_Sold]]</f>
        <v>117.69098360655737</v>
      </c>
      <c r="S1837" s="19">
        <f>Clean_Data[[#This Row],[Gross_Profit_EUR]]/Clean_Data[[#This Row],[Revenue_EUR]]</f>
        <v>0.53140831435476343</v>
      </c>
      <c r="T1837" s="19">
        <f>Clean_Data[[#This Row],[Revenue_EUR]]/Clean_Data[[#This Row],[Revenue_Target_EUR]]</f>
        <v>1.0512493483825243</v>
      </c>
      <c r="U1837" s="19">
        <f>Clean_Data[[#This Row],[Revenue_EUR]]/Clean_Data[[#This Row],[Market_Revenue_EUR]]</f>
        <v>6.6212653555685397E-2</v>
      </c>
      <c r="V1837" s="19">
        <f>Clean_Data[[#This Row],[Returns_Units]]/Clean_Data[[#This Row],[Units_Sold]]</f>
        <v>3.2786885245901641E-2</v>
      </c>
      <c r="W1837" s="21">
        <f>Clean_Data[[#This Row],[Revenue_EUR]]/Clean_Data[[#This Row],[Marketing_Spend_EUR]]</f>
        <v>34.038926556351051</v>
      </c>
    </row>
    <row r="1838" spans="1:23">
      <c r="A1838" s="17">
        <v>45566</v>
      </c>
      <c r="B1838">
        <v>2024</v>
      </c>
      <c r="C1838" s="16" t="s">
        <v>101</v>
      </c>
      <c r="D1838" s="16" t="s">
        <v>92</v>
      </c>
      <c r="E1838" s="16" t="s">
        <v>76</v>
      </c>
      <c r="F1838" s="16" t="s">
        <v>77</v>
      </c>
      <c r="G1838" s="16" t="s">
        <v>78</v>
      </c>
      <c r="H1838">
        <v>214231.18</v>
      </c>
      <c r="I1838">
        <v>221880.51</v>
      </c>
      <c r="J1838">
        <v>2894</v>
      </c>
      <c r="K1838">
        <v>2966</v>
      </c>
      <c r="L1838">
        <v>121816.58</v>
      </c>
      <c r="M1838">
        <v>4207.47</v>
      </c>
      <c r="N1838">
        <v>1449884.09</v>
      </c>
      <c r="O1838">
        <v>20984</v>
      </c>
      <c r="P1838">
        <v>11</v>
      </c>
      <c r="Q1838">
        <v>32</v>
      </c>
      <c r="R1838" s="25">
        <f>Clean_Data[[#This Row],[Revenue_EUR]]/Clean_Data[[#This Row],[Units_Sold]]</f>
        <v>74.025977885279886</v>
      </c>
      <c r="S1838" s="19">
        <f>Clean_Data[[#This Row],[Gross_Profit_EUR]]/Clean_Data[[#This Row],[Revenue_EUR]]</f>
        <v>0.56862208386286262</v>
      </c>
      <c r="T1838" s="19">
        <f>Clean_Data[[#This Row],[Revenue_EUR]]/Clean_Data[[#This Row],[Revenue_Target_EUR]]</f>
        <v>0.96552500262416008</v>
      </c>
      <c r="U1838" s="19">
        <f>Clean_Data[[#This Row],[Revenue_EUR]]/Clean_Data[[#This Row],[Market_Revenue_EUR]]</f>
        <v>0.14775745280438243</v>
      </c>
      <c r="V1838" s="19">
        <f>Clean_Data[[#This Row],[Returns_Units]]/Clean_Data[[#This Row],[Units_Sold]]</f>
        <v>1.10573600552868E-2</v>
      </c>
      <c r="W1838" s="21">
        <f>Clean_Data[[#This Row],[Revenue_EUR]]/Clean_Data[[#This Row],[Marketing_Spend_EUR]]</f>
        <v>50.916864529040012</v>
      </c>
    </row>
    <row r="1839" spans="1:23">
      <c r="A1839" s="17">
        <v>45566</v>
      </c>
      <c r="B1839">
        <v>2024</v>
      </c>
      <c r="C1839" s="16" t="s">
        <v>101</v>
      </c>
      <c r="D1839" s="16" t="s">
        <v>92</v>
      </c>
      <c r="E1839" s="16" t="s">
        <v>76</v>
      </c>
      <c r="F1839" s="16" t="s">
        <v>77</v>
      </c>
      <c r="G1839" s="16" t="s">
        <v>79</v>
      </c>
      <c r="H1839">
        <v>207303.05</v>
      </c>
      <c r="I1839">
        <v>198342.04</v>
      </c>
      <c r="J1839">
        <v>1130</v>
      </c>
      <c r="K1839">
        <v>1096</v>
      </c>
      <c r="L1839">
        <v>136243.71</v>
      </c>
      <c r="M1839">
        <v>4889.7</v>
      </c>
      <c r="N1839">
        <v>1197010.03</v>
      </c>
      <c r="O1839">
        <v>6827</v>
      </c>
      <c r="P1839">
        <v>8</v>
      </c>
      <c r="Q1839">
        <v>20</v>
      </c>
      <c r="R1839" s="25">
        <f>Clean_Data[[#This Row],[Revenue_EUR]]/Clean_Data[[#This Row],[Units_Sold]]</f>
        <v>183.45402654867254</v>
      </c>
      <c r="S1839" s="19">
        <f>Clean_Data[[#This Row],[Gross_Profit_EUR]]/Clean_Data[[#This Row],[Revenue_EUR]]</f>
        <v>0.65721999748677118</v>
      </c>
      <c r="T1839" s="19">
        <f>Clean_Data[[#This Row],[Revenue_EUR]]/Clean_Data[[#This Row],[Revenue_Target_EUR]]</f>
        <v>1.0451795796796282</v>
      </c>
      <c r="U1839" s="19">
        <f>Clean_Data[[#This Row],[Revenue_EUR]]/Clean_Data[[#This Row],[Market_Revenue_EUR]]</f>
        <v>0.17318405427229377</v>
      </c>
      <c r="V1839" s="19">
        <f>Clean_Data[[#This Row],[Returns_Units]]/Clean_Data[[#This Row],[Units_Sold]]</f>
        <v>1.7699115044247787E-2</v>
      </c>
      <c r="W1839" s="21">
        <f>Clean_Data[[#This Row],[Revenue_EUR]]/Clean_Data[[#This Row],[Marketing_Spend_EUR]]</f>
        <v>42.395862731864938</v>
      </c>
    </row>
    <row r="1840" spans="1:23">
      <c r="A1840" s="17">
        <v>45566</v>
      </c>
      <c r="B1840">
        <v>2024</v>
      </c>
      <c r="C1840" s="16" t="s">
        <v>101</v>
      </c>
      <c r="D1840" s="16" t="s">
        <v>92</v>
      </c>
      <c r="E1840" s="16" t="s">
        <v>76</v>
      </c>
      <c r="F1840" s="16" t="s">
        <v>77</v>
      </c>
      <c r="G1840" s="16" t="s">
        <v>80</v>
      </c>
      <c r="H1840">
        <v>56283.46</v>
      </c>
      <c r="I1840">
        <v>52602.86</v>
      </c>
      <c r="J1840">
        <v>391</v>
      </c>
      <c r="K1840">
        <v>371</v>
      </c>
      <c r="L1840">
        <v>38332.699999999997</v>
      </c>
      <c r="M1840">
        <v>3154.87</v>
      </c>
      <c r="N1840">
        <v>402564.17</v>
      </c>
      <c r="O1840">
        <v>2891</v>
      </c>
      <c r="P1840">
        <v>3</v>
      </c>
      <c r="Q1840">
        <v>7</v>
      </c>
      <c r="R1840" s="25">
        <f>Clean_Data[[#This Row],[Revenue_EUR]]/Clean_Data[[#This Row],[Units_Sold]]</f>
        <v>143.94746803069054</v>
      </c>
      <c r="S1840" s="19">
        <f>Clean_Data[[#This Row],[Gross_Profit_EUR]]/Clean_Data[[#This Row],[Revenue_EUR]]</f>
        <v>0.68106509443449281</v>
      </c>
      <c r="T1840" s="19">
        <f>Clean_Data[[#This Row],[Revenue_EUR]]/Clean_Data[[#This Row],[Revenue_Target_EUR]]</f>
        <v>1.0699695796008049</v>
      </c>
      <c r="U1840" s="19">
        <f>Clean_Data[[#This Row],[Revenue_EUR]]/Clean_Data[[#This Row],[Market_Revenue_EUR]]</f>
        <v>0.13981239313970739</v>
      </c>
      <c r="V1840" s="19">
        <f>Clean_Data[[#This Row],[Returns_Units]]/Clean_Data[[#This Row],[Units_Sold]]</f>
        <v>1.7902813299232736E-2</v>
      </c>
      <c r="W1840" s="21">
        <f>Clean_Data[[#This Row],[Revenue_EUR]]/Clean_Data[[#This Row],[Marketing_Spend_EUR]]</f>
        <v>17.840183589181169</v>
      </c>
    </row>
    <row r="1841" spans="1:23">
      <c r="A1841" s="17">
        <v>45566</v>
      </c>
      <c r="B1841">
        <v>2024</v>
      </c>
      <c r="C1841" s="16" t="s">
        <v>101</v>
      </c>
      <c r="D1841" s="16" t="s">
        <v>92</v>
      </c>
      <c r="E1841" s="16" t="s">
        <v>76</v>
      </c>
      <c r="F1841" s="16" t="s">
        <v>77</v>
      </c>
      <c r="G1841" s="16" t="s">
        <v>81</v>
      </c>
      <c r="H1841">
        <v>96902.88</v>
      </c>
      <c r="I1841">
        <v>95022.55</v>
      </c>
      <c r="J1841">
        <v>820</v>
      </c>
      <c r="K1841">
        <v>804</v>
      </c>
      <c r="L1841">
        <v>60590.57</v>
      </c>
      <c r="M1841">
        <v>2863.82</v>
      </c>
      <c r="N1841">
        <v>568590.31999999995</v>
      </c>
      <c r="O1841">
        <v>5068</v>
      </c>
      <c r="P1841">
        <v>4</v>
      </c>
      <c r="Q1841">
        <v>17</v>
      </c>
      <c r="R1841" s="25">
        <f>Clean_Data[[#This Row],[Revenue_EUR]]/Clean_Data[[#This Row],[Units_Sold]]</f>
        <v>118.17424390243903</v>
      </c>
      <c r="S1841" s="19">
        <f>Clean_Data[[#This Row],[Gross_Profit_EUR]]/Clean_Data[[#This Row],[Revenue_EUR]]</f>
        <v>0.62527109617381849</v>
      </c>
      <c r="T1841" s="19">
        <f>Clean_Data[[#This Row],[Revenue_EUR]]/Clean_Data[[#This Row],[Revenue_Target_EUR]]</f>
        <v>1.0197882502627009</v>
      </c>
      <c r="U1841" s="19">
        <f>Clean_Data[[#This Row],[Revenue_EUR]]/Clean_Data[[#This Row],[Market_Revenue_EUR]]</f>
        <v>0.1704265383905938</v>
      </c>
      <c r="V1841" s="19">
        <f>Clean_Data[[#This Row],[Returns_Units]]/Clean_Data[[#This Row],[Units_Sold]]</f>
        <v>2.0731707317073172E-2</v>
      </c>
      <c r="W1841" s="21">
        <f>Clean_Data[[#This Row],[Revenue_EUR]]/Clean_Data[[#This Row],[Marketing_Spend_EUR]]</f>
        <v>33.836931092037908</v>
      </c>
    </row>
    <row r="1842" spans="1:23">
      <c r="A1842" s="17">
        <v>45566</v>
      </c>
      <c r="B1842">
        <v>2024</v>
      </c>
      <c r="C1842" s="16" t="s">
        <v>101</v>
      </c>
      <c r="D1842" s="16" t="s">
        <v>92</v>
      </c>
      <c r="E1842" s="16" t="s">
        <v>76</v>
      </c>
      <c r="F1842" s="16" t="s">
        <v>82</v>
      </c>
      <c r="G1842" s="16" t="s">
        <v>78</v>
      </c>
      <c r="H1842">
        <v>187335.17</v>
      </c>
      <c r="I1842">
        <v>191683.96</v>
      </c>
      <c r="J1842">
        <v>2531</v>
      </c>
      <c r="K1842">
        <v>2549</v>
      </c>
      <c r="L1842">
        <v>97580.1</v>
      </c>
      <c r="M1842">
        <v>3425.16</v>
      </c>
      <c r="N1842">
        <v>1219774.46</v>
      </c>
      <c r="O1842">
        <v>18439</v>
      </c>
      <c r="P1842">
        <v>8</v>
      </c>
      <c r="Q1842">
        <v>36</v>
      </c>
      <c r="R1842" s="25">
        <f>Clean_Data[[#This Row],[Revenue_EUR]]/Clean_Data[[#This Row],[Units_Sold]]</f>
        <v>74.016266297905972</v>
      </c>
      <c r="S1842" s="19">
        <f>Clean_Data[[#This Row],[Gross_Profit_EUR]]/Clean_Data[[#This Row],[Revenue_EUR]]</f>
        <v>0.52088510662466636</v>
      </c>
      <c r="T1842" s="19">
        <f>Clean_Data[[#This Row],[Revenue_EUR]]/Clean_Data[[#This Row],[Revenue_Target_EUR]]</f>
        <v>0.97731270785515922</v>
      </c>
      <c r="U1842" s="19">
        <f>Clean_Data[[#This Row],[Revenue_EUR]]/Clean_Data[[#This Row],[Market_Revenue_EUR]]</f>
        <v>0.1535818105258574</v>
      </c>
      <c r="V1842" s="19">
        <f>Clean_Data[[#This Row],[Returns_Units]]/Clean_Data[[#This Row],[Units_Sold]]</f>
        <v>1.4223627024891347E-2</v>
      </c>
      <c r="W1842" s="21">
        <f>Clean_Data[[#This Row],[Revenue_EUR]]/Clean_Data[[#This Row],[Marketing_Spend_EUR]]</f>
        <v>54.693844959067611</v>
      </c>
    </row>
    <row r="1843" spans="1:23">
      <c r="A1843" s="17">
        <v>45566</v>
      </c>
      <c r="B1843">
        <v>2024</v>
      </c>
      <c r="C1843" s="16" t="s">
        <v>101</v>
      </c>
      <c r="D1843" s="16" t="s">
        <v>92</v>
      </c>
      <c r="E1843" s="16" t="s">
        <v>76</v>
      </c>
      <c r="F1843" s="16" t="s">
        <v>82</v>
      </c>
      <c r="G1843" s="16" t="s">
        <v>79</v>
      </c>
      <c r="H1843">
        <v>167209.37</v>
      </c>
      <c r="I1843">
        <v>167311.60999999999</v>
      </c>
      <c r="J1843">
        <v>911</v>
      </c>
      <c r="K1843">
        <v>915</v>
      </c>
      <c r="L1843">
        <v>100923.41</v>
      </c>
      <c r="M1843">
        <v>4371.6000000000004</v>
      </c>
      <c r="N1843">
        <v>1017579.82</v>
      </c>
      <c r="O1843">
        <v>6116</v>
      </c>
      <c r="P1843">
        <v>7</v>
      </c>
      <c r="Q1843">
        <v>11</v>
      </c>
      <c r="R1843" s="25">
        <f>Clean_Data[[#This Row],[Revenue_EUR]]/Clean_Data[[#This Row],[Units_Sold]]</f>
        <v>183.54486278814488</v>
      </c>
      <c r="S1843" s="19">
        <f>Clean_Data[[#This Row],[Gross_Profit_EUR]]/Clean_Data[[#This Row],[Revenue_EUR]]</f>
        <v>0.60357508673108451</v>
      </c>
      <c r="T1843" s="19">
        <f>Clean_Data[[#This Row],[Revenue_EUR]]/Clean_Data[[#This Row],[Revenue_Target_EUR]]</f>
        <v>0.99938892465382412</v>
      </c>
      <c r="U1843" s="19">
        <f>Clean_Data[[#This Row],[Revenue_EUR]]/Clean_Data[[#This Row],[Market_Revenue_EUR]]</f>
        <v>0.16432064267941163</v>
      </c>
      <c r="V1843" s="19">
        <f>Clean_Data[[#This Row],[Returns_Units]]/Clean_Data[[#This Row],[Units_Sold]]</f>
        <v>1.2074643249176729E-2</v>
      </c>
      <c r="W1843" s="21">
        <f>Clean_Data[[#This Row],[Revenue_EUR]]/Clean_Data[[#This Row],[Marketing_Spend_EUR]]</f>
        <v>38.249009515966691</v>
      </c>
    </row>
    <row r="1844" spans="1:23">
      <c r="A1844" s="17">
        <v>45566</v>
      </c>
      <c r="B1844">
        <v>2024</v>
      </c>
      <c r="C1844" s="16" t="s">
        <v>101</v>
      </c>
      <c r="D1844" s="16" t="s">
        <v>92</v>
      </c>
      <c r="E1844" s="16" t="s">
        <v>76</v>
      </c>
      <c r="F1844" s="16" t="s">
        <v>82</v>
      </c>
      <c r="G1844" s="16" t="s">
        <v>80</v>
      </c>
      <c r="H1844">
        <v>46757.22</v>
      </c>
      <c r="I1844">
        <v>43380.46</v>
      </c>
      <c r="J1844">
        <v>325</v>
      </c>
      <c r="K1844">
        <v>298</v>
      </c>
      <c r="L1844">
        <v>30067.5</v>
      </c>
      <c r="M1844">
        <v>2619.17</v>
      </c>
      <c r="N1844">
        <v>344579.61</v>
      </c>
      <c r="O1844">
        <v>2449</v>
      </c>
      <c r="P1844">
        <v>2</v>
      </c>
      <c r="Q1844">
        <v>3</v>
      </c>
      <c r="R1844" s="25">
        <f>Clean_Data[[#This Row],[Revenue_EUR]]/Clean_Data[[#This Row],[Units_Sold]]</f>
        <v>143.86836923076925</v>
      </c>
      <c r="S1844" s="19">
        <f>Clean_Data[[#This Row],[Gross_Profit_EUR]]/Clean_Data[[#This Row],[Revenue_EUR]]</f>
        <v>0.64305576764401307</v>
      </c>
      <c r="T1844" s="19">
        <f>Clean_Data[[#This Row],[Revenue_EUR]]/Clean_Data[[#This Row],[Revenue_Target_EUR]]</f>
        <v>1.0778405761488006</v>
      </c>
      <c r="U1844" s="19">
        <f>Clean_Data[[#This Row],[Revenue_EUR]]/Clean_Data[[#This Row],[Market_Revenue_EUR]]</f>
        <v>0.13569351941631139</v>
      </c>
      <c r="V1844" s="19">
        <f>Clean_Data[[#This Row],[Returns_Units]]/Clean_Data[[#This Row],[Units_Sold]]</f>
        <v>9.2307692307692316E-3</v>
      </c>
      <c r="W1844" s="21">
        <f>Clean_Data[[#This Row],[Revenue_EUR]]/Clean_Data[[#This Row],[Marketing_Spend_EUR]]</f>
        <v>17.851922555618764</v>
      </c>
    </row>
    <row r="1845" spans="1:23">
      <c r="A1845" s="17">
        <v>45566</v>
      </c>
      <c r="B1845">
        <v>2024</v>
      </c>
      <c r="C1845" s="16" t="s">
        <v>101</v>
      </c>
      <c r="D1845" s="16" t="s">
        <v>92</v>
      </c>
      <c r="E1845" s="16" t="s">
        <v>76</v>
      </c>
      <c r="F1845" s="16" t="s">
        <v>82</v>
      </c>
      <c r="G1845" s="16" t="s">
        <v>81</v>
      </c>
      <c r="H1845">
        <v>78560.77</v>
      </c>
      <c r="I1845">
        <v>80927.98</v>
      </c>
      <c r="J1845">
        <v>665</v>
      </c>
      <c r="K1845">
        <v>686</v>
      </c>
      <c r="L1845">
        <v>45722.33</v>
      </c>
      <c r="M1845">
        <v>2305.87</v>
      </c>
      <c r="N1845">
        <v>492241.85</v>
      </c>
      <c r="O1845">
        <v>4469</v>
      </c>
      <c r="P1845">
        <v>4</v>
      </c>
      <c r="Q1845">
        <v>14</v>
      </c>
      <c r="R1845" s="25">
        <f>Clean_Data[[#This Row],[Revenue_EUR]]/Clean_Data[[#This Row],[Units_Sold]]</f>
        <v>118.13649624060152</v>
      </c>
      <c r="S1845" s="19">
        <f>Clean_Data[[#This Row],[Gross_Profit_EUR]]/Clean_Data[[#This Row],[Revenue_EUR]]</f>
        <v>0.5819995145159601</v>
      </c>
      <c r="T1845" s="19">
        <f>Clean_Data[[#This Row],[Revenue_EUR]]/Clean_Data[[#This Row],[Revenue_Target_EUR]]</f>
        <v>0.97074917723141008</v>
      </c>
      <c r="U1845" s="19">
        <f>Clean_Data[[#This Row],[Revenue_EUR]]/Clean_Data[[#This Row],[Market_Revenue_EUR]]</f>
        <v>0.1595979090359749</v>
      </c>
      <c r="V1845" s="19">
        <f>Clean_Data[[#This Row],[Returns_Units]]/Clean_Data[[#This Row],[Units_Sold]]</f>
        <v>2.1052631578947368E-2</v>
      </c>
      <c r="W1845" s="21">
        <f>Clean_Data[[#This Row],[Revenue_EUR]]/Clean_Data[[#This Row],[Marketing_Spend_EUR]]</f>
        <v>34.069904201017408</v>
      </c>
    </row>
    <row r="1846" spans="1:23">
      <c r="A1846" s="17">
        <v>45566</v>
      </c>
      <c r="B1846">
        <v>2024</v>
      </c>
      <c r="C1846" s="16" t="s">
        <v>101</v>
      </c>
      <c r="D1846" s="16" t="s">
        <v>92</v>
      </c>
      <c r="E1846" s="16" t="s">
        <v>76</v>
      </c>
      <c r="F1846" s="16" t="s">
        <v>83</v>
      </c>
      <c r="G1846" s="16" t="s">
        <v>78</v>
      </c>
      <c r="H1846">
        <v>16387.61</v>
      </c>
      <c r="I1846">
        <v>17232.5</v>
      </c>
      <c r="J1846">
        <v>221</v>
      </c>
      <c r="K1846">
        <v>234</v>
      </c>
      <c r="L1846">
        <v>7805.63</v>
      </c>
      <c r="M1846">
        <v>320</v>
      </c>
      <c r="N1846">
        <v>165942.81</v>
      </c>
      <c r="O1846">
        <v>2483</v>
      </c>
      <c r="P1846">
        <v>1</v>
      </c>
      <c r="Q1846">
        <v>3</v>
      </c>
      <c r="R1846" s="25">
        <f>Clean_Data[[#This Row],[Revenue_EUR]]/Clean_Data[[#This Row],[Units_Sold]]</f>
        <v>74.152081447963809</v>
      </c>
      <c r="S1846" s="19">
        <f>Clean_Data[[#This Row],[Gross_Profit_EUR]]/Clean_Data[[#This Row],[Revenue_EUR]]</f>
        <v>0.47631289736575377</v>
      </c>
      <c r="T1846" s="19">
        <f>Clean_Data[[#This Row],[Revenue_EUR]]/Clean_Data[[#This Row],[Revenue_Target_EUR]]</f>
        <v>0.95097113013201806</v>
      </c>
      <c r="U1846" s="19">
        <f>Clean_Data[[#This Row],[Revenue_EUR]]/Clean_Data[[#This Row],[Market_Revenue_EUR]]</f>
        <v>9.8754564901004149E-2</v>
      </c>
      <c r="V1846" s="19">
        <f>Clean_Data[[#This Row],[Returns_Units]]/Clean_Data[[#This Row],[Units_Sold]]</f>
        <v>1.3574660633484163E-2</v>
      </c>
      <c r="W1846" s="21">
        <f>Clean_Data[[#This Row],[Revenue_EUR]]/Clean_Data[[#This Row],[Marketing_Spend_EUR]]</f>
        <v>51.211281249999999</v>
      </c>
    </row>
    <row r="1847" spans="1:23">
      <c r="A1847" s="17">
        <v>45566</v>
      </c>
      <c r="B1847">
        <v>2024</v>
      </c>
      <c r="C1847" s="16" t="s">
        <v>101</v>
      </c>
      <c r="D1847" s="16" t="s">
        <v>92</v>
      </c>
      <c r="E1847" s="16" t="s">
        <v>76</v>
      </c>
      <c r="F1847" s="16" t="s">
        <v>83</v>
      </c>
      <c r="G1847" s="16" t="s">
        <v>79</v>
      </c>
      <c r="H1847">
        <v>16395.599999999999</v>
      </c>
      <c r="I1847">
        <v>15850.19</v>
      </c>
      <c r="J1847">
        <v>89</v>
      </c>
      <c r="K1847">
        <v>85</v>
      </c>
      <c r="L1847">
        <v>9141.98</v>
      </c>
      <c r="M1847">
        <v>400.54</v>
      </c>
      <c r="N1847">
        <v>138936.43</v>
      </c>
      <c r="O1847">
        <v>803</v>
      </c>
      <c r="P1847">
        <v>1</v>
      </c>
      <c r="Q1847">
        <v>2</v>
      </c>
      <c r="R1847" s="25">
        <f>Clean_Data[[#This Row],[Revenue_EUR]]/Clean_Data[[#This Row],[Units_Sold]]</f>
        <v>184.22022471910111</v>
      </c>
      <c r="S1847" s="19">
        <f>Clean_Data[[#This Row],[Gross_Profit_EUR]]/Clean_Data[[#This Row],[Revenue_EUR]]</f>
        <v>0.55758740149796293</v>
      </c>
      <c r="T1847" s="19">
        <f>Clean_Data[[#This Row],[Revenue_EUR]]/Clean_Data[[#This Row],[Revenue_Target_EUR]]</f>
        <v>1.0344103130624931</v>
      </c>
      <c r="U1847" s="19">
        <f>Clean_Data[[#This Row],[Revenue_EUR]]/Clean_Data[[#This Row],[Market_Revenue_EUR]]</f>
        <v>0.11800792635883907</v>
      </c>
      <c r="V1847" s="19">
        <f>Clean_Data[[#This Row],[Returns_Units]]/Clean_Data[[#This Row],[Units_Sold]]</f>
        <v>2.247191011235955E-2</v>
      </c>
      <c r="W1847" s="21">
        <f>Clean_Data[[#This Row],[Revenue_EUR]]/Clean_Data[[#This Row],[Marketing_Spend_EUR]]</f>
        <v>40.933739451740145</v>
      </c>
    </row>
    <row r="1848" spans="1:23">
      <c r="A1848" s="17">
        <v>45566</v>
      </c>
      <c r="B1848">
        <v>2024</v>
      </c>
      <c r="C1848" s="16" t="s">
        <v>101</v>
      </c>
      <c r="D1848" s="16" t="s">
        <v>92</v>
      </c>
      <c r="E1848" s="16" t="s">
        <v>76</v>
      </c>
      <c r="F1848" s="16" t="s">
        <v>83</v>
      </c>
      <c r="G1848" s="16" t="s">
        <v>80</v>
      </c>
      <c r="H1848">
        <v>4197.34</v>
      </c>
      <c r="I1848">
        <v>3954.35</v>
      </c>
      <c r="J1848">
        <v>29</v>
      </c>
      <c r="K1848">
        <v>28</v>
      </c>
      <c r="L1848">
        <v>2459.9</v>
      </c>
      <c r="M1848">
        <v>229.97</v>
      </c>
      <c r="N1848">
        <v>44362.2</v>
      </c>
      <c r="O1848">
        <v>336</v>
      </c>
      <c r="P1848">
        <v>0</v>
      </c>
      <c r="Q1848">
        <v>1</v>
      </c>
      <c r="R1848" s="25">
        <f>Clean_Data[[#This Row],[Revenue_EUR]]/Clean_Data[[#This Row],[Units_Sold]]</f>
        <v>144.73586206896553</v>
      </c>
      <c r="S1848" s="19">
        <f>Clean_Data[[#This Row],[Gross_Profit_EUR]]/Clean_Data[[#This Row],[Revenue_EUR]]</f>
        <v>0.58606164856790255</v>
      </c>
      <c r="T1848" s="19">
        <f>Clean_Data[[#This Row],[Revenue_EUR]]/Clean_Data[[#This Row],[Revenue_Target_EUR]]</f>
        <v>1.061448784250256</v>
      </c>
      <c r="U1848" s="19">
        <f>Clean_Data[[#This Row],[Revenue_EUR]]/Clean_Data[[#This Row],[Market_Revenue_EUR]]</f>
        <v>9.4615235493280325E-2</v>
      </c>
      <c r="V1848" s="19">
        <f>Clean_Data[[#This Row],[Returns_Units]]/Clean_Data[[#This Row],[Units_Sold]]</f>
        <v>3.4482758620689655E-2</v>
      </c>
      <c r="W1848" s="21">
        <f>Clean_Data[[#This Row],[Revenue_EUR]]/Clean_Data[[#This Row],[Marketing_Spend_EUR]]</f>
        <v>18.251685002391618</v>
      </c>
    </row>
    <row r="1849" spans="1:23">
      <c r="A1849" s="17">
        <v>45566</v>
      </c>
      <c r="B1849">
        <v>2024</v>
      </c>
      <c r="C1849" s="16" t="s">
        <v>101</v>
      </c>
      <c r="D1849" s="16" t="s">
        <v>92</v>
      </c>
      <c r="E1849" s="16" t="s">
        <v>76</v>
      </c>
      <c r="F1849" s="16" t="s">
        <v>83</v>
      </c>
      <c r="G1849" s="16" t="s">
        <v>81</v>
      </c>
      <c r="H1849">
        <v>6989.44</v>
      </c>
      <c r="I1849">
        <v>6836.84</v>
      </c>
      <c r="J1849">
        <v>59</v>
      </c>
      <c r="K1849">
        <v>58</v>
      </c>
      <c r="L1849">
        <v>3736.62</v>
      </c>
      <c r="M1849">
        <v>198.58</v>
      </c>
      <c r="N1849">
        <v>63601.66</v>
      </c>
      <c r="O1849">
        <v>606</v>
      </c>
      <c r="P1849">
        <v>0</v>
      </c>
      <c r="Q1849">
        <v>2</v>
      </c>
      <c r="R1849" s="25">
        <f>Clean_Data[[#This Row],[Revenue_EUR]]/Clean_Data[[#This Row],[Units_Sold]]</f>
        <v>118.46508474576271</v>
      </c>
      <c r="S1849" s="19">
        <f>Clean_Data[[#This Row],[Gross_Profit_EUR]]/Clean_Data[[#This Row],[Revenue_EUR]]</f>
        <v>0.53460935353905326</v>
      </c>
      <c r="T1849" s="19">
        <f>Clean_Data[[#This Row],[Revenue_EUR]]/Clean_Data[[#This Row],[Revenue_Target_EUR]]</f>
        <v>1.0223202532163982</v>
      </c>
      <c r="U1849" s="19">
        <f>Clean_Data[[#This Row],[Revenue_EUR]]/Clean_Data[[#This Row],[Market_Revenue_EUR]]</f>
        <v>0.10989398704373438</v>
      </c>
      <c r="V1849" s="19">
        <f>Clean_Data[[#This Row],[Returns_Units]]/Clean_Data[[#This Row],[Units_Sold]]</f>
        <v>3.3898305084745763E-2</v>
      </c>
      <c r="W1849" s="21">
        <f>Clean_Data[[#This Row],[Revenue_EUR]]/Clean_Data[[#This Row],[Marketing_Spend_EUR]]</f>
        <v>35.197099405781039</v>
      </c>
    </row>
    <row r="1850" spans="1:23">
      <c r="A1850" s="17">
        <v>45597</v>
      </c>
      <c r="B1850">
        <v>2024</v>
      </c>
      <c r="C1850" s="16" t="s">
        <v>102</v>
      </c>
      <c r="D1850" s="16" t="s">
        <v>75</v>
      </c>
      <c r="E1850" s="16" t="s">
        <v>76</v>
      </c>
      <c r="F1850" s="16" t="s">
        <v>77</v>
      </c>
      <c r="G1850" s="16" t="s">
        <v>78</v>
      </c>
      <c r="H1850">
        <v>1111229.24</v>
      </c>
      <c r="I1850">
        <v>1094225.1200000001</v>
      </c>
      <c r="J1850">
        <v>15013</v>
      </c>
      <c r="K1850">
        <v>14581</v>
      </c>
      <c r="L1850">
        <v>623740.35</v>
      </c>
      <c r="M1850">
        <v>19686.650000000001</v>
      </c>
      <c r="N1850">
        <v>6876183.0899999999</v>
      </c>
      <c r="O1850">
        <v>101985</v>
      </c>
      <c r="P1850">
        <v>55</v>
      </c>
      <c r="Q1850">
        <v>161</v>
      </c>
      <c r="R1850" s="25">
        <f>Clean_Data[[#This Row],[Revenue_EUR]]/Clean_Data[[#This Row],[Units_Sold]]</f>
        <v>74.017800572836876</v>
      </c>
      <c r="S1850" s="19">
        <f>Clean_Data[[#This Row],[Gross_Profit_EUR]]/Clean_Data[[#This Row],[Revenue_EUR]]</f>
        <v>0.56130663912335499</v>
      </c>
      <c r="T1850" s="19">
        <f>Clean_Data[[#This Row],[Revenue_EUR]]/Clean_Data[[#This Row],[Revenue_Target_EUR]]</f>
        <v>1.0155398735499692</v>
      </c>
      <c r="U1850" s="19">
        <f>Clean_Data[[#This Row],[Revenue_EUR]]/Clean_Data[[#This Row],[Market_Revenue_EUR]]</f>
        <v>0.16160553397946242</v>
      </c>
      <c r="V1850" s="19">
        <f>Clean_Data[[#This Row],[Returns_Units]]/Clean_Data[[#This Row],[Units_Sold]]</f>
        <v>1.0724039166056085E-2</v>
      </c>
      <c r="W1850" s="21">
        <f>Clean_Data[[#This Row],[Revenue_EUR]]/Clean_Data[[#This Row],[Marketing_Spend_EUR]]</f>
        <v>56.445826994435308</v>
      </c>
    </row>
    <row r="1851" spans="1:23">
      <c r="A1851" s="17">
        <v>45597</v>
      </c>
      <c r="B1851">
        <v>2024</v>
      </c>
      <c r="C1851" s="16" t="s">
        <v>102</v>
      </c>
      <c r="D1851" s="16" t="s">
        <v>75</v>
      </c>
      <c r="E1851" s="16" t="s">
        <v>76</v>
      </c>
      <c r="F1851" s="16" t="s">
        <v>77</v>
      </c>
      <c r="G1851" s="16" t="s">
        <v>79</v>
      </c>
      <c r="H1851">
        <v>1191470.82</v>
      </c>
      <c r="I1851">
        <v>1144284.46</v>
      </c>
      <c r="J1851">
        <v>6493</v>
      </c>
      <c r="K1851">
        <v>6321</v>
      </c>
      <c r="L1851">
        <v>788428.32</v>
      </c>
      <c r="M1851">
        <v>31515.03</v>
      </c>
      <c r="N1851">
        <v>5749016.8700000001</v>
      </c>
      <c r="O1851">
        <v>32516</v>
      </c>
      <c r="P1851">
        <v>62</v>
      </c>
      <c r="Q1851">
        <v>53</v>
      </c>
      <c r="R1851" s="25">
        <f>Clean_Data[[#This Row],[Revenue_EUR]]/Clean_Data[[#This Row],[Units_Sold]]</f>
        <v>183.50081934390883</v>
      </c>
      <c r="S1851" s="19">
        <f>Clean_Data[[#This Row],[Gross_Profit_EUR]]/Clean_Data[[#This Row],[Revenue_EUR]]</f>
        <v>0.66172692336686845</v>
      </c>
      <c r="T1851" s="19">
        <f>Clean_Data[[#This Row],[Revenue_EUR]]/Clean_Data[[#This Row],[Revenue_Target_EUR]]</f>
        <v>1.0412365645514403</v>
      </c>
      <c r="U1851" s="19">
        <f>Clean_Data[[#This Row],[Revenue_EUR]]/Clean_Data[[#This Row],[Market_Revenue_EUR]]</f>
        <v>0.20724775156208577</v>
      </c>
      <c r="V1851" s="19">
        <f>Clean_Data[[#This Row],[Returns_Units]]/Clean_Data[[#This Row],[Units_Sold]]</f>
        <v>8.1626366856614816E-3</v>
      </c>
      <c r="W1851" s="21">
        <f>Clean_Data[[#This Row],[Revenue_EUR]]/Clean_Data[[#This Row],[Marketing_Spend_EUR]]</f>
        <v>37.806431407490336</v>
      </c>
    </row>
    <row r="1852" spans="1:23">
      <c r="A1852" s="17">
        <v>45597</v>
      </c>
      <c r="B1852">
        <v>2024</v>
      </c>
      <c r="C1852" s="16" t="s">
        <v>102</v>
      </c>
      <c r="D1852" s="16" t="s">
        <v>75</v>
      </c>
      <c r="E1852" s="16" t="s">
        <v>76</v>
      </c>
      <c r="F1852" s="16" t="s">
        <v>77</v>
      </c>
      <c r="G1852" s="16" t="s">
        <v>80</v>
      </c>
      <c r="H1852">
        <v>266301.45</v>
      </c>
      <c r="I1852">
        <v>254180.38</v>
      </c>
      <c r="J1852">
        <v>1850</v>
      </c>
      <c r="K1852">
        <v>1751</v>
      </c>
      <c r="L1852">
        <v>182076.76</v>
      </c>
      <c r="M1852">
        <v>15571.01</v>
      </c>
      <c r="N1852">
        <v>1800102.94</v>
      </c>
      <c r="O1852">
        <v>14094</v>
      </c>
      <c r="P1852">
        <v>13</v>
      </c>
      <c r="Q1852">
        <v>26</v>
      </c>
      <c r="R1852" s="25">
        <f>Clean_Data[[#This Row],[Revenue_EUR]]/Clean_Data[[#This Row],[Units_Sold]]</f>
        <v>143.94672972972973</v>
      </c>
      <c r="S1852" s="19">
        <f>Clean_Data[[#This Row],[Gross_Profit_EUR]]/Clean_Data[[#This Row],[Revenue_EUR]]</f>
        <v>0.68372425309738272</v>
      </c>
      <c r="T1852" s="19">
        <f>Clean_Data[[#This Row],[Revenue_EUR]]/Clean_Data[[#This Row],[Revenue_Target_EUR]]</f>
        <v>1.0476868828349379</v>
      </c>
      <c r="U1852" s="19">
        <f>Clean_Data[[#This Row],[Revenue_EUR]]/Clean_Data[[#This Row],[Market_Revenue_EUR]]</f>
        <v>0.1479367896593736</v>
      </c>
      <c r="V1852" s="19">
        <f>Clean_Data[[#This Row],[Returns_Units]]/Clean_Data[[#This Row],[Units_Sold]]</f>
        <v>1.4054054054054054E-2</v>
      </c>
      <c r="W1852" s="21">
        <f>Clean_Data[[#This Row],[Revenue_EUR]]/Clean_Data[[#This Row],[Marketing_Spend_EUR]]</f>
        <v>17.102387706385134</v>
      </c>
    </row>
    <row r="1853" spans="1:23">
      <c r="A1853" s="17">
        <v>45597</v>
      </c>
      <c r="B1853">
        <v>2024</v>
      </c>
      <c r="C1853" s="16" t="s">
        <v>102</v>
      </c>
      <c r="D1853" s="16" t="s">
        <v>75</v>
      </c>
      <c r="E1853" s="16" t="s">
        <v>76</v>
      </c>
      <c r="F1853" s="16" t="s">
        <v>77</v>
      </c>
      <c r="G1853" s="16" t="s">
        <v>81</v>
      </c>
      <c r="H1853">
        <v>467378.17</v>
      </c>
      <c r="I1853">
        <v>451773.32</v>
      </c>
      <c r="J1853">
        <v>3953</v>
      </c>
      <c r="K1853">
        <v>3823</v>
      </c>
      <c r="L1853">
        <v>291083.25</v>
      </c>
      <c r="M1853">
        <v>15346.21</v>
      </c>
      <c r="N1853">
        <v>2476241.4900000002</v>
      </c>
      <c r="O1853">
        <v>22171</v>
      </c>
      <c r="P1853">
        <v>18</v>
      </c>
      <c r="Q1853">
        <v>32</v>
      </c>
      <c r="R1853" s="25">
        <f>Clean_Data[[#This Row],[Revenue_EUR]]/Clean_Data[[#This Row],[Units_Sold]]</f>
        <v>118.23378952694156</v>
      </c>
      <c r="S1853" s="19">
        <f>Clean_Data[[#This Row],[Gross_Profit_EUR]]/Clean_Data[[#This Row],[Revenue_EUR]]</f>
        <v>0.62280026899844299</v>
      </c>
      <c r="T1853" s="19">
        <f>Clean_Data[[#This Row],[Revenue_EUR]]/Clean_Data[[#This Row],[Revenue_Target_EUR]]</f>
        <v>1.0345413270531336</v>
      </c>
      <c r="U1853" s="19">
        <f>Clean_Data[[#This Row],[Revenue_EUR]]/Clean_Data[[#This Row],[Market_Revenue_EUR]]</f>
        <v>0.18874498787272961</v>
      </c>
      <c r="V1853" s="19">
        <f>Clean_Data[[#This Row],[Returns_Units]]/Clean_Data[[#This Row],[Units_Sold]]</f>
        <v>8.0951176321780918E-3</v>
      </c>
      <c r="W1853" s="21">
        <f>Clean_Data[[#This Row],[Revenue_EUR]]/Clean_Data[[#This Row],[Marketing_Spend_EUR]]</f>
        <v>30.455608909300732</v>
      </c>
    </row>
    <row r="1854" spans="1:23">
      <c r="A1854" s="17">
        <v>45597</v>
      </c>
      <c r="B1854">
        <v>2024</v>
      </c>
      <c r="C1854" s="16" t="s">
        <v>102</v>
      </c>
      <c r="D1854" s="16" t="s">
        <v>75</v>
      </c>
      <c r="E1854" s="16" t="s">
        <v>76</v>
      </c>
      <c r="F1854" s="16" t="s">
        <v>82</v>
      </c>
      <c r="G1854" s="16" t="s">
        <v>78</v>
      </c>
      <c r="H1854">
        <v>957348.7</v>
      </c>
      <c r="I1854">
        <v>978136.58</v>
      </c>
      <c r="J1854">
        <v>12934</v>
      </c>
      <c r="K1854">
        <v>13323</v>
      </c>
      <c r="L1854">
        <v>495239.27</v>
      </c>
      <c r="M1854">
        <v>15820.25</v>
      </c>
      <c r="N1854">
        <v>6027648.04</v>
      </c>
      <c r="O1854">
        <v>84762</v>
      </c>
      <c r="P1854">
        <v>39</v>
      </c>
      <c r="Q1854">
        <v>155</v>
      </c>
      <c r="R1854" s="25">
        <f>Clean_Data[[#This Row],[Revenue_EUR]]/Clean_Data[[#This Row],[Units_Sold]]</f>
        <v>74.017991340652543</v>
      </c>
      <c r="S1854" s="19">
        <f>Clean_Data[[#This Row],[Gross_Profit_EUR]]/Clean_Data[[#This Row],[Revenue_EUR]]</f>
        <v>0.51730291167680076</v>
      </c>
      <c r="T1854" s="19">
        <f>Clean_Data[[#This Row],[Revenue_EUR]]/Clean_Data[[#This Row],[Revenue_Target_EUR]]</f>
        <v>0.97874746694372683</v>
      </c>
      <c r="U1854" s="19">
        <f>Clean_Data[[#This Row],[Revenue_EUR]]/Clean_Data[[#This Row],[Market_Revenue_EUR]]</f>
        <v>0.15882624427420947</v>
      </c>
      <c r="V1854" s="19">
        <f>Clean_Data[[#This Row],[Returns_Units]]/Clean_Data[[#This Row],[Units_Sold]]</f>
        <v>1.1983918354723982E-2</v>
      </c>
      <c r="W1854" s="21">
        <f>Clean_Data[[#This Row],[Revenue_EUR]]/Clean_Data[[#This Row],[Marketing_Spend_EUR]]</f>
        <v>60.514132203979074</v>
      </c>
    </row>
    <row r="1855" spans="1:23">
      <c r="A1855" s="17">
        <v>45597</v>
      </c>
      <c r="B1855">
        <v>2024</v>
      </c>
      <c r="C1855" s="16" t="s">
        <v>102</v>
      </c>
      <c r="D1855" s="16" t="s">
        <v>75</v>
      </c>
      <c r="E1855" s="16" t="s">
        <v>76</v>
      </c>
      <c r="F1855" s="16" t="s">
        <v>82</v>
      </c>
      <c r="G1855" s="16" t="s">
        <v>79</v>
      </c>
      <c r="H1855">
        <v>884708.1</v>
      </c>
      <c r="I1855">
        <v>864795.8</v>
      </c>
      <c r="J1855">
        <v>4821</v>
      </c>
      <c r="K1855">
        <v>4767</v>
      </c>
      <c r="L1855">
        <v>542496.05000000005</v>
      </c>
      <c r="M1855">
        <v>23986.18</v>
      </c>
      <c r="N1855">
        <v>4758055.7</v>
      </c>
      <c r="O1855">
        <v>29415</v>
      </c>
      <c r="P1855">
        <v>41</v>
      </c>
      <c r="Q1855">
        <v>74</v>
      </c>
      <c r="R1855" s="25">
        <f>Clean_Data[[#This Row],[Revenue_EUR]]/Clean_Data[[#This Row],[Units_Sold]]</f>
        <v>183.51132545115121</v>
      </c>
      <c r="S1855" s="19">
        <f>Clean_Data[[#This Row],[Gross_Profit_EUR]]/Clean_Data[[#This Row],[Revenue_EUR]]</f>
        <v>0.61319213647981752</v>
      </c>
      <c r="T1855" s="19">
        <f>Clean_Data[[#This Row],[Revenue_EUR]]/Clean_Data[[#This Row],[Revenue_Target_EUR]]</f>
        <v>1.0230254355999415</v>
      </c>
      <c r="U1855" s="19">
        <f>Clean_Data[[#This Row],[Revenue_EUR]]/Clean_Data[[#This Row],[Market_Revenue_EUR]]</f>
        <v>0.18593899604832284</v>
      </c>
      <c r="V1855" s="19">
        <f>Clean_Data[[#This Row],[Returns_Units]]/Clean_Data[[#This Row],[Units_Sold]]</f>
        <v>1.5349512549263639E-2</v>
      </c>
      <c r="W1855" s="21">
        <f>Clean_Data[[#This Row],[Revenue_EUR]]/Clean_Data[[#This Row],[Marketing_Spend_EUR]]</f>
        <v>36.884076580764422</v>
      </c>
    </row>
    <row r="1856" spans="1:23">
      <c r="A1856" s="17">
        <v>45597</v>
      </c>
      <c r="B1856">
        <v>2024</v>
      </c>
      <c r="C1856" s="16" t="s">
        <v>102</v>
      </c>
      <c r="D1856" s="16" t="s">
        <v>75</v>
      </c>
      <c r="E1856" s="16" t="s">
        <v>76</v>
      </c>
      <c r="F1856" s="16" t="s">
        <v>82</v>
      </c>
      <c r="G1856" s="16" t="s">
        <v>80</v>
      </c>
      <c r="H1856">
        <v>237723.75</v>
      </c>
      <c r="I1856">
        <v>215222.88</v>
      </c>
      <c r="J1856">
        <v>1652</v>
      </c>
      <c r="K1856">
        <v>1497</v>
      </c>
      <c r="L1856">
        <v>151870.67000000001</v>
      </c>
      <c r="M1856">
        <v>13200.94</v>
      </c>
      <c r="N1856">
        <v>1573821.98</v>
      </c>
      <c r="O1856">
        <v>11606</v>
      </c>
      <c r="P1856">
        <v>11</v>
      </c>
      <c r="Q1856">
        <v>26</v>
      </c>
      <c r="R1856" s="25">
        <f>Clean_Data[[#This Row],[Revenue_EUR]]/Clean_Data[[#This Row],[Units_Sold]]</f>
        <v>143.90057506053267</v>
      </c>
      <c r="S1856" s="19">
        <f>Clean_Data[[#This Row],[Gross_Profit_EUR]]/Clean_Data[[#This Row],[Revenue_EUR]]</f>
        <v>0.63885358530647451</v>
      </c>
      <c r="T1856" s="19">
        <f>Clean_Data[[#This Row],[Revenue_EUR]]/Clean_Data[[#This Row],[Revenue_Target_EUR]]</f>
        <v>1.1045468307087052</v>
      </c>
      <c r="U1856" s="19">
        <f>Clean_Data[[#This Row],[Revenue_EUR]]/Clean_Data[[#This Row],[Market_Revenue_EUR]]</f>
        <v>0.15104869103429347</v>
      </c>
      <c r="V1856" s="19">
        <f>Clean_Data[[#This Row],[Returns_Units]]/Clean_Data[[#This Row],[Units_Sold]]</f>
        <v>1.5738498789346248E-2</v>
      </c>
      <c r="W1856" s="21">
        <f>Clean_Data[[#This Row],[Revenue_EUR]]/Clean_Data[[#This Row],[Marketing_Spend_EUR]]</f>
        <v>18.008092605526574</v>
      </c>
    </row>
    <row r="1857" spans="1:23">
      <c r="A1857" s="17">
        <v>45597</v>
      </c>
      <c r="B1857">
        <v>2024</v>
      </c>
      <c r="C1857" s="16" t="s">
        <v>102</v>
      </c>
      <c r="D1857" s="16" t="s">
        <v>75</v>
      </c>
      <c r="E1857" s="16" t="s">
        <v>76</v>
      </c>
      <c r="F1857" s="16" t="s">
        <v>82</v>
      </c>
      <c r="G1857" s="16" t="s">
        <v>81</v>
      </c>
      <c r="H1857">
        <v>378645.28</v>
      </c>
      <c r="I1857">
        <v>367161.8</v>
      </c>
      <c r="J1857">
        <v>3203</v>
      </c>
      <c r="K1857">
        <v>3094</v>
      </c>
      <c r="L1857">
        <v>222255.14</v>
      </c>
      <c r="M1857">
        <v>11422.87</v>
      </c>
      <c r="N1857">
        <v>2126916.2000000002</v>
      </c>
      <c r="O1857">
        <v>20173</v>
      </c>
      <c r="P1857">
        <v>18</v>
      </c>
      <c r="Q1857">
        <v>54</v>
      </c>
      <c r="R1857" s="25">
        <f>Clean_Data[[#This Row],[Revenue_EUR]]/Clean_Data[[#This Row],[Units_Sold]]</f>
        <v>118.2158226662504</v>
      </c>
      <c r="S1857" s="19">
        <f>Clean_Data[[#This Row],[Gross_Profit_EUR]]/Clean_Data[[#This Row],[Revenue_EUR]]</f>
        <v>0.58697454250585135</v>
      </c>
      <c r="T1857" s="19">
        <f>Clean_Data[[#This Row],[Revenue_EUR]]/Clean_Data[[#This Row],[Revenue_Target_EUR]]</f>
        <v>1.0312763473760072</v>
      </c>
      <c r="U1857" s="19">
        <f>Clean_Data[[#This Row],[Revenue_EUR]]/Clean_Data[[#This Row],[Market_Revenue_EUR]]</f>
        <v>0.1780254812107783</v>
      </c>
      <c r="V1857" s="19">
        <f>Clean_Data[[#This Row],[Returns_Units]]/Clean_Data[[#This Row],[Units_Sold]]</f>
        <v>1.6859194505151422E-2</v>
      </c>
      <c r="W1857" s="21">
        <f>Clean_Data[[#This Row],[Revenue_EUR]]/Clean_Data[[#This Row],[Marketing_Spend_EUR]]</f>
        <v>33.147998707855379</v>
      </c>
    </row>
    <row r="1858" spans="1:23">
      <c r="A1858" s="17">
        <v>45597</v>
      </c>
      <c r="B1858">
        <v>2024</v>
      </c>
      <c r="C1858" s="16" t="s">
        <v>102</v>
      </c>
      <c r="D1858" s="16" t="s">
        <v>75</v>
      </c>
      <c r="E1858" s="16" t="s">
        <v>76</v>
      </c>
      <c r="F1858" s="16" t="s">
        <v>83</v>
      </c>
      <c r="G1858" s="16" t="s">
        <v>78</v>
      </c>
      <c r="H1858">
        <v>91794.95</v>
      </c>
      <c r="I1858">
        <v>93094.89</v>
      </c>
      <c r="J1858">
        <v>1240</v>
      </c>
      <c r="K1858">
        <v>1250</v>
      </c>
      <c r="L1858">
        <v>43805.27</v>
      </c>
      <c r="M1858">
        <v>1745.36</v>
      </c>
      <c r="N1858">
        <v>766612.43</v>
      </c>
      <c r="O1858">
        <v>11303</v>
      </c>
      <c r="P1858">
        <v>5</v>
      </c>
      <c r="Q1858">
        <v>27</v>
      </c>
      <c r="R1858" s="25">
        <f>Clean_Data[[#This Row],[Revenue_EUR]]/Clean_Data[[#This Row],[Units_Sold]]</f>
        <v>74.028185483870971</v>
      </c>
      <c r="S1858" s="19">
        <f>Clean_Data[[#This Row],[Gross_Profit_EUR]]/Clean_Data[[#This Row],[Revenue_EUR]]</f>
        <v>0.47720784204359823</v>
      </c>
      <c r="T1858" s="19">
        <f>Clean_Data[[#This Row],[Revenue_EUR]]/Clean_Data[[#This Row],[Revenue_Target_EUR]]</f>
        <v>0.98603639791614772</v>
      </c>
      <c r="U1858" s="19">
        <f>Clean_Data[[#This Row],[Revenue_EUR]]/Clean_Data[[#This Row],[Market_Revenue_EUR]]</f>
        <v>0.11974101437410817</v>
      </c>
      <c r="V1858" s="19">
        <f>Clean_Data[[#This Row],[Returns_Units]]/Clean_Data[[#This Row],[Units_Sold]]</f>
        <v>2.1774193548387097E-2</v>
      </c>
      <c r="W1858" s="21">
        <f>Clean_Data[[#This Row],[Revenue_EUR]]/Clean_Data[[#This Row],[Marketing_Spend_EUR]]</f>
        <v>52.59370559655315</v>
      </c>
    </row>
    <row r="1859" spans="1:23">
      <c r="A1859" s="17">
        <v>45597</v>
      </c>
      <c r="B1859">
        <v>2024</v>
      </c>
      <c r="C1859" s="16" t="s">
        <v>102</v>
      </c>
      <c r="D1859" s="16" t="s">
        <v>75</v>
      </c>
      <c r="E1859" s="16" t="s">
        <v>76</v>
      </c>
      <c r="F1859" s="16" t="s">
        <v>83</v>
      </c>
      <c r="G1859" s="16" t="s">
        <v>79</v>
      </c>
      <c r="H1859">
        <v>90582.61</v>
      </c>
      <c r="I1859">
        <v>85672.75</v>
      </c>
      <c r="J1859">
        <v>494</v>
      </c>
      <c r="K1859">
        <v>461</v>
      </c>
      <c r="L1859">
        <v>50816.800000000003</v>
      </c>
      <c r="M1859">
        <v>2048.6999999999998</v>
      </c>
      <c r="N1859">
        <v>638867.63</v>
      </c>
      <c r="O1859">
        <v>3596</v>
      </c>
      <c r="P1859">
        <v>5</v>
      </c>
      <c r="Q1859">
        <v>8</v>
      </c>
      <c r="R1859" s="25">
        <f>Clean_Data[[#This Row],[Revenue_EUR]]/Clean_Data[[#This Row],[Units_Sold]]</f>
        <v>183.36560728744939</v>
      </c>
      <c r="S1859" s="19">
        <f>Clean_Data[[#This Row],[Gross_Profit_EUR]]/Clean_Data[[#This Row],[Revenue_EUR]]</f>
        <v>0.56099951193722508</v>
      </c>
      <c r="T1859" s="19">
        <f>Clean_Data[[#This Row],[Revenue_EUR]]/Clean_Data[[#This Row],[Revenue_Target_EUR]]</f>
        <v>1.0573094712145927</v>
      </c>
      <c r="U1859" s="19">
        <f>Clean_Data[[#This Row],[Revenue_EUR]]/Clean_Data[[#This Row],[Market_Revenue_EUR]]</f>
        <v>0.14178619442653559</v>
      </c>
      <c r="V1859" s="19">
        <f>Clean_Data[[#This Row],[Returns_Units]]/Clean_Data[[#This Row],[Units_Sold]]</f>
        <v>1.6194331983805668E-2</v>
      </c>
      <c r="W1859" s="21">
        <f>Clean_Data[[#This Row],[Revenue_EUR]]/Clean_Data[[#This Row],[Marketing_Spend_EUR]]</f>
        <v>44.214677600429546</v>
      </c>
    </row>
    <row r="1860" spans="1:23">
      <c r="A1860" s="17">
        <v>45597</v>
      </c>
      <c r="B1860">
        <v>2024</v>
      </c>
      <c r="C1860" s="16" t="s">
        <v>102</v>
      </c>
      <c r="D1860" s="16" t="s">
        <v>75</v>
      </c>
      <c r="E1860" s="16" t="s">
        <v>76</v>
      </c>
      <c r="F1860" s="16" t="s">
        <v>83</v>
      </c>
      <c r="G1860" s="16" t="s">
        <v>80</v>
      </c>
      <c r="H1860">
        <v>21377.040000000001</v>
      </c>
      <c r="I1860">
        <v>19327.97</v>
      </c>
      <c r="J1860">
        <v>149</v>
      </c>
      <c r="K1860">
        <v>133</v>
      </c>
      <c r="L1860">
        <v>12545.88</v>
      </c>
      <c r="M1860">
        <v>1206.56</v>
      </c>
      <c r="N1860">
        <v>206200.07</v>
      </c>
      <c r="O1860">
        <v>1465</v>
      </c>
      <c r="P1860">
        <v>1</v>
      </c>
      <c r="Q1860">
        <v>2</v>
      </c>
      <c r="R1860" s="25">
        <f>Clean_Data[[#This Row],[Revenue_EUR]]/Clean_Data[[#This Row],[Units_Sold]]</f>
        <v>143.47006711409398</v>
      </c>
      <c r="S1860" s="19">
        <f>Clean_Data[[#This Row],[Gross_Profit_EUR]]/Clean_Data[[#This Row],[Revenue_EUR]]</f>
        <v>0.58688574283436801</v>
      </c>
      <c r="T1860" s="19">
        <f>Clean_Data[[#This Row],[Revenue_EUR]]/Clean_Data[[#This Row],[Revenue_Target_EUR]]</f>
        <v>1.1060157895526534</v>
      </c>
      <c r="U1860" s="19">
        <f>Clean_Data[[#This Row],[Revenue_EUR]]/Clean_Data[[#This Row],[Market_Revenue_EUR]]</f>
        <v>0.10367135180894943</v>
      </c>
      <c r="V1860" s="19">
        <f>Clean_Data[[#This Row],[Returns_Units]]/Clean_Data[[#This Row],[Units_Sold]]</f>
        <v>1.3422818791946308E-2</v>
      </c>
      <c r="W1860" s="21">
        <f>Clean_Data[[#This Row],[Revenue_EUR]]/Clean_Data[[#This Row],[Marketing_Spend_EUR]]</f>
        <v>17.717345179684393</v>
      </c>
    </row>
    <row r="1861" spans="1:23">
      <c r="A1861" s="17">
        <v>45597</v>
      </c>
      <c r="B1861">
        <v>2024</v>
      </c>
      <c r="C1861" s="16" t="s">
        <v>102</v>
      </c>
      <c r="D1861" s="16" t="s">
        <v>75</v>
      </c>
      <c r="E1861" s="16" t="s">
        <v>76</v>
      </c>
      <c r="F1861" s="16" t="s">
        <v>83</v>
      </c>
      <c r="G1861" s="16" t="s">
        <v>81</v>
      </c>
      <c r="H1861">
        <v>34274.239999999998</v>
      </c>
      <c r="I1861">
        <v>34249.25</v>
      </c>
      <c r="J1861">
        <v>290</v>
      </c>
      <c r="K1861">
        <v>285</v>
      </c>
      <c r="L1861">
        <v>18337.64</v>
      </c>
      <c r="M1861">
        <v>1109.93</v>
      </c>
      <c r="N1861">
        <v>287898.15000000002</v>
      </c>
      <c r="O1861">
        <v>2666</v>
      </c>
      <c r="P1861">
        <v>1</v>
      </c>
      <c r="Q1861">
        <v>6</v>
      </c>
      <c r="R1861" s="25">
        <f>Clean_Data[[#This Row],[Revenue_EUR]]/Clean_Data[[#This Row],[Units_Sold]]</f>
        <v>118.18703448275862</v>
      </c>
      <c r="S1861" s="19">
        <f>Clean_Data[[#This Row],[Gross_Profit_EUR]]/Clean_Data[[#This Row],[Revenue_EUR]]</f>
        <v>0.53502688899885165</v>
      </c>
      <c r="T1861" s="19">
        <f>Clean_Data[[#This Row],[Revenue_EUR]]/Clean_Data[[#This Row],[Revenue_Target_EUR]]</f>
        <v>1.0007296510142558</v>
      </c>
      <c r="U1861" s="19">
        <f>Clean_Data[[#This Row],[Revenue_EUR]]/Clean_Data[[#This Row],[Market_Revenue_EUR]]</f>
        <v>0.11904987927154098</v>
      </c>
      <c r="V1861" s="19">
        <f>Clean_Data[[#This Row],[Returns_Units]]/Clean_Data[[#This Row],[Units_Sold]]</f>
        <v>2.0689655172413793E-2</v>
      </c>
      <c r="W1861" s="21">
        <f>Clean_Data[[#This Row],[Revenue_EUR]]/Clean_Data[[#This Row],[Marketing_Spend_EUR]]</f>
        <v>30.879641058445124</v>
      </c>
    </row>
    <row r="1862" spans="1:23">
      <c r="A1862" s="17">
        <v>45597</v>
      </c>
      <c r="B1862">
        <v>2024</v>
      </c>
      <c r="C1862" s="16" t="s">
        <v>102</v>
      </c>
      <c r="D1862" s="16" t="s">
        <v>84</v>
      </c>
      <c r="E1862" s="16" t="s">
        <v>85</v>
      </c>
      <c r="F1862" s="16" t="s">
        <v>77</v>
      </c>
      <c r="G1862" s="16" t="s">
        <v>78</v>
      </c>
      <c r="H1862">
        <v>665534.12</v>
      </c>
      <c r="I1862">
        <v>689033.41</v>
      </c>
      <c r="J1862">
        <v>8992</v>
      </c>
      <c r="K1862">
        <v>9457</v>
      </c>
      <c r="L1862">
        <v>373321.84</v>
      </c>
      <c r="M1862">
        <v>11876.39</v>
      </c>
      <c r="N1862">
        <v>5007218.54</v>
      </c>
      <c r="O1862">
        <v>71952</v>
      </c>
      <c r="P1862">
        <v>26</v>
      </c>
      <c r="Q1862">
        <v>109</v>
      </c>
      <c r="R1862" s="25">
        <f>Clean_Data[[#This Row],[Revenue_EUR]]/Clean_Data[[#This Row],[Units_Sold]]</f>
        <v>74.01402580071175</v>
      </c>
      <c r="S1862" s="19">
        <f>Clean_Data[[#This Row],[Gross_Profit_EUR]]/Clean_Data[[#This Row],[Revenue_EUR]]</f>
        <v>0.5609356887667909</v>
      </c>
      <c r="T1862" s="19">
        <f>Clean_Data[[#This Row],[Revenue_EUR]]/Clean_Data[[#This Row],[Revenue_Target_EUR]]</f>
        <v>0.96589528220409515</v>
      </c>
      <c r="U1862" s="19">
        <f>Clean_Data[[#This Row],[Revenue_EUR]]/Clean_Data[[#This Row],[Market_Revenue_EUR]]</f>
        <v>0.1329149336469744</v>
      </c>
      <c r="V1862" s="19">
        <f>Clean_Data[[#This Row],[Returns_Units]]/Clean_Data[[#This Row],[Units_Sold]]</f>
        <v>1.212188612099644E-2</v>
      </c>
      <c r="W1862" s="21">
        <f>Clean_Data[[#This Row],[Revenue_EUR]]/Clean_Data[[#This Row],[Marketing_Spend_EUR]]</f>
        <v>56.038419081892734</v>
      </c>
    </row>
    <row r="1863" spans="1:23">
      <c r="A1863" s="17">
        <v>45597</v>
      </c>
      <c r="B1863">
        <v>2024</v>
      </c>
      <c r="C1863" s="16" t="s">
        <v>102</v>
      </c>
      <c r="D1863" s="16" t="s">
        <v>84</v>
      </c>
      <c r="E1863" s="16" t="s">
        <v>85</v>
      </c>
      <c r="F1863" s="16" t="s">
        <v>77</v>
      </c>
      <c r="G1863" s="16" t="s">
        <v>79</v>
      </c>
      <c r="H1863">
        <v>608014.93000000005</v>
      </c>
      <c r="I1863">
        <v>603019.78</v>
      </c>
      <c r="J1863">
        <v>3313</v>
      </c>
      <c r="K1863">
        <v>3285</v>
      </c>
      <c r="L1863">
        <v>400438.62</v>
      </c>
      <c r="M1863">
        <v>16218.15</v>
      </c>
      <c r="N1863">
        <v>4225841.49</v>
      </c>
      <c r="O1863">
        <v>23644</v>
      </c>
      <c r="P1863">
        <v>30</v>
      </c>
      <c r="Q1863">
        <v>54</v>
      </c>
      <c r="R1863" s="25">
        <f>Clean_Data[[#This Row],[Revenue_EUR]]/Clean_Data[[#This Row],[Units_Sold]]</f>
        <v>183.52397524901903</v>
      </c>
      <c r="S1863" s="19">
        <f>Clean_Data[[#This Row],[Gross_Profit_EUR]]/Clean_Data[[#This Row],[Revenue_EUR]]</f>
        <v>0.65859997878670506</v>
      </c>
      <c r="T1863" s="19">
        <f>Clean_Data[[#This Row],[Revenue_EUR]]/Clean_Data[[#This Row],[Revenue_Target_EUR]]</f>
        <v>1.0082835591230523</v>
      </c>
      <c r="U1863" s="19">
        <f>Clean_Data[[#This Row],[Revenue_EUR]]/Clean_Data[[#This Row],[Market_Revenue_EUR]]</f>
        <v>0.14388020266231047</v>
      </c>
      <c r="V1863" s="19">
        <f>Clean_Data[[#This Row],[Returns_Units]]/Clean_Data[[#This Row],[Units_Sold]]</f>
        <v>1.6299426501660125E-2</v>
      </c>
      <c r="W1863" s="21">
        <f>Clean_Data[[#This Row],[Revenue_EUR]]/Clean_Data[[#This Row],[Marketing_Spend_EUR]]</f>
        <v>37.489783360000992</v>
      </c>
    </row>
    <row r="1864" spans="1:23">
      <c r="A1864" s="17">
        <v>45597</v>
      </c>
      <c r="B1864">
        <v>2024</v>
      </c>
      <c r="C1864" s="16" t="s">
        <v>102</v>
      </c>
      <c r="D1864" s="16" t="s">
        <v>84</v>
      </c>
      <c r="E1864" s="16" t="s">
        <v>85</v>
      </c>
      <c r="F1864" s="16" t="s">
        <v>77</v>
      </c>
      <c r="G1864" s="16" t="s">
        <v>80</v>
      </c>
      <c r="H1864">
        <v>145529.25</v>
      </c>
      <c r="I1864">
        <v>150451.63</v>
      </c>
      <c r="J1864">
        <v>1011</v>
      </c>
      <c r="K1864">
        <v>1040</v>
      </c>
      <c r="L1864">
        <v>98815.19</v>
      </c>
      <c r="M1864">
        <v>8713.31</v>
      </c>
      <c r="N1864">
        <v>1335069.79</v>
      </c>
      <c r="O1864">
        <v>9582</v>
      </c>
      <c r="P1864">
        <v>7</v>
      </c>
      <c r="Q1864">
        <v>20</v>
      </c>
      <c r="R1864" s="25">
        <f>Clean_Data[[#This Row],[Revenue_EUR]]/Clean_Data[[#This Row],[Units_Sold]]</f>
        <v>143.94584569732939</v>
      </c>
      <c r="S1864" s="19">
        <f>Clean_Data[[#This Row],[Gross_Profit_EUR]]/Clean_Data[[#This Row],[Revenue_EUR]]</f>
        <v>0.67900569816720691</v>
      </c>
      <c r="T1864" s="19">
        <f>Clean_Data[[#This Row],[Revenue_EUR]]/Clean_Data[[#This Row],[Revenue_Target_EUR]]</f>
        <v>0.96728264093915095</v>
      </c>
      <c r="U1864" s="19">
        <f>Clean_Data[[#This Row],[Revenue_EUR]]/Clean_Data[[#This Row],[Market_Revenue_EUR]]</f>
        <v>0.10900497568745077</v>
      </c>
      <c r="V1864" s="19">
        <f>Clean_Data[[#This Row],[Returns_Units]]/Clean_Data[[#This Row],[Units_Sold]]</f>
        <v>1.9782393669634024E-2</v>
      </c>
      <c r="W1864" s="21">
        <f>Clean_Data[[#This Row],[Revenue_EUR]]/Clean_Data[[#This Row],[Marketing_Spend_EUR]]</f>
        <v>16.701947939416826</v>
      </c>
    </row>
    <row r="1865" spans="1:23">
      <c r="A1865" s="17">
        <v>45597</v>
      </c>
      <c r="B1865">
        <v>2024</v>
      </c>
      <c r="C1865" s="16" t="s">
        <v>102</v>
      </c>
      <c r="D1865" s="16" t="s">
        <v>84</v>
      </c>
      <c r="E1865" s="16" t="s">
        <v>85</v>
      </c>
      <c r="F1865" s="16" t="s">
        <v>77</v>
      </c>
      <c r="G1865" s="16" t="s">
        <v>81</v>
      </c>
      <c r="H1865">
        <v>260248.27</v>
      </c>
      <c r="I1865">
        <v>269874.84999999998</v>
      </c>
      <c r="J1865">
        <v>2201</v>
      </c>
      <c r="K1865">
        <v>2243</v>
      </c>
      <c r="L1865">
        <v>163522.32</v>
      </c>
      <c r="M1865">
        <v>7442.69</v>
      </c>
      <c r="N1865">
        <v>1968123.7</v>
      </c>
      <c r="O1865">
        <v>17928</v>
      </c>
      <c r="P1865">
        <v>11</v>
      </c>
      <c r="Q1865">
        <v>27</v>
      </c>
      <c r="R1865" s="25">
        <f>Clean_Data[[#This Row],[Revenue_EUR]]/Clean_Data[[#This Row],[Units_Sold]]</f>
        <v>118.24092230804179</v>
      </c>
      <c r="S1865" s="19">
        <f>Clean_Data[[#This Row],[Gross_Profit_EUR]]/Clean_Data[[#This Row],[Revenue_EUR]]</f>
        <v>0.62833201542511696</v>
      </c>
      <c r="T1865" s="19">
        <f>Clean_Data[[#This Row],[Revenue_EUR]]/Clean_Data[[#This Row],[Revenue_Target_EUR]]</f>
        <v>0.96432946604694736</v>
      </c>
      <c r="U1865" s="19">
        <f>Clean_Data[[#This Row],[Revenue_EUR]]/Clean_Data[[#This Row],[Market_Revenue_EUR]]</f>
        <v>0.13223166308093337</v>
      </c>
      <c r="V1865" s="19">
        <f>Clean_Data[[#This Row],[Returns_Units]]/Clean_Data[[#This Row],[Units_Sold]]</f>
        <v>1.2267151294865971E-2</v>
      </c>
      <c r="W1865" s="21">
        <f>Clean_Data[[#This Row],[Revenue_EUR]]/Clean_Data[[#This Row],[Marketing_Spend_EUR]]</f>
        <v>34.966963557530946</v>
      </c>
    </row>
    <row r="1866" spans="1:23">
      <c r="A1866" s="17">
        <v>45597</v>
      </c>
      <c r="B1866">
        <v>2024</v>
      </c>
      <c r="C1866" s="16" t="s">
        <v>102</v>
      </c>
      <c r="D1866" s="16" t="s">
        <v>84</v>
      </c>
      <c r="E1866" s="16" t="s">
        <v>85</v>
      </c>
      <c r="F1866" s="16" t="s">
        <v>82</v>
      </c>
      <c r="G1866" s="16" t="s">
        <v>78</v>
      </c>
      <c r="H1866">
        <v>584482.80000000005</v>
      </c>
      <c r="I1866">
        <v>630671.85</v>
      </c>
      <c r="J1866">
        <v>7897</v>
      </c>
      <c r="K1866">
        <v>8600</v>
      </c>
      <c r="L1866">
        <v>308719.2</v>
      </c>
      <c r="M1866">
        <v>9734.6200000000008</v>
      </c>
      <c r="N1866">
        <v>4978854.3499999996</v>
      </c>
      <c r="O1866">
        <v>69848</v>
      </c>
      <c r="P1866">
        <v>31</v>
      </c>
      <c r="Q1866">
        <v>104</v>
      </c>
      <c r="R1866" s="25">
        <f>Clean_Data[[#This Row],[Revenue_EUR]]/Clean_Data[[#This Row],[Units_Sold]]</f>
        <v>74.013270862352798</v>
      </c>
      <c r="S1866" s="19">
        <f>Clean_Data[[#This Row],[Gross_Profit_EUR]]/Clean_Data[[#This Row],[Revenue_EUR]]</f>
        <v>0.52819210419878904</v>
      </c>
      <c r="T1866" s="19">
        <f>Clean_Data[[#This Row],[Revenue_EUR]]/Clean_Data[[#This Row],[Revenue_Target_EUR]]</f>
        <v>0.92676215055420674</v>
      </c>
      <c r="U1866" s="19">
        <f>Clean_Data[[#This Row],[Revenue_EUR]]/Clean_Data[[#This Row],[Market_Revenue_EUR]]</f>
        <v>0.1173930303865989</v>
      </c>
      <c r="V1866" s="19">
        <f>Clean_Data[[#This Row],[Returns_Units]]/Clean_Data[[#This Row],[Units_Sold]]</f>
        <v>1.3169558060022794E-2</v>
      </c>
      <c r="W1866" s="21">
        <f>Clean_Data[[#This Row],[Revenue_EUR]]/Clean_Data[[#This Row],[Marketing_Spend_EUR]]</f>
        <v>60.041665725010326</v>
      </c>
    </row>
    <row r="1867" spans="1:23">
      <c r="A1867" s="17">
        <v>45597</v>
      </c>
      <c r="B1867">
        <v>2024</v>
      </c>
      <c r="C1867" s="16" t="s">
        <v>102</v>
      </c>
      <c r="D1867" s="16" t="s">
        <v>84</v>
      </c>
      <c r="E1867" s="16" t="s">
        <v>85</v>
      </c>
      <c r="F1867" s="16" t="s">
        <v>82</v>
      </c>
      <c r="G1867" s="16" t="s">
        <v>79</v>
      </c>
      <c r="H1867">
        <v>543800.29</v>
      </c>
      <c r="I1867">
        <v>565854.24</v>
      </c>
      <c r="J1867">
        <v>2964</v>
      </c>
      <c r="K1867">
        <v>3051</v>
      </c>
      <c r="L1867">
        <v>334652.38</v>
      </c>
      <c r="M1867">
        <v>12407.81</v>
      </c>
      <c r="N1867">
        <v>4008195.17</v>
      </c>
      <c r="O1867">
        <v>22402</v>
      </c>
      <c r="P1867">
        <v>30</v>
      </c>
      <c r="Q1867">
        <v>41</v>
      </c>
      <c r="R1867" s="25">
        <f>Clean_Data[[#This Row],[Revenue_EUR]]/Clean_Data[[#This Row],[Units_Sold]]</f>
        <v>183.46838394062078</v>
      </c>
      <c r="S1867" s="19">
        <f>Clean_Data[[#This Row],[Gross_Profit_EUR]]/Clean_Data[[#This Row],[Revenue_EUR]]</f>
        <v>0.61539573654879809</v>
      </c>
      <c r="T1867" s="19">
        <f>Clean_Data[[#This Row],[Revenue_EUR]]/Clean_Data[[#This Row],[Revenue_Target_EUR]]</f>
        <v>0.96102538703253337</v>
      </c>
      <c r="U1867" s="19">
        <f>Clean_Data[[#This Row],[Revenue_EUR]]/Clean_Data[[#This Row],[Market_Revenue_EUR]]</f>
        <v>0.13567210850164266</v>
      </c>
      <c r="V1867" s="19">
        <f>Clean_Data[[#This Row],[Returns_Units]]/Clean_Data[[#This Row],[Units_Sold]]</f>
        <v>1.3832658569500675E-2</v>
      </c>
      <c r="W1867" s="21">
        <f>Clean_Data[[#This Row],[Revenue_EUR]]/Clean_Data[[#This Row],[Marketing_Spend_EUR]]</f>
        <v>43.827257993151093</v>
      </c>
    </row>
    <row r="1868" spans="1:23">
      <c r="A1868" s="17">
        <v>45597</v>
      </c>
      <c r="B1868">
        <v>2024</v>
      </c>
      <c r="C1868" s="16" t="s">
        <v>102</v>
      </c>
      <c r="D1868" s="16" t="s">
        <v>84</v>
      </c>
      <c r="E1868" s="16" t="s">
        <v>85</v>
      </c>
      <c r="F1868" s="16" t="s">
        <v>82</v>
      </c>
      <c r="G1868" s="16" t="s">
        <v>80</v>
      </c>
      <c r="H1868">
        <v>133041.17000000001</v>
      </c>
      <c r="I1868">
        <v>138848.06</v>
      </c>
      <c r="J1868">
        <v>924</v>
      </c>
      <c r="K1868">
        <v>978</v>
      </c>
      <c r="L1868">
        <v>84242.9</v>
      </c>
      <c r="M1868">
        <v>7825.99</v>
      </c>
      <c r="N1868">
        <v>1276075.28</v>
      </c>
      <c r="O1868">
        <v>9713</v>
      </c>
      <c r="P1868">
        <v>5</v>
      </c>
      <c r="Q1868">
        <v>15</v>
      </c>
      <c r="R1868" s="25">
        <f>Clean_Data[[#This Row],[Revenue_EUR]]/Clean_Data[[#This Row],[Units_Sold]]</f>
        <v>143.98395021645024</v>
      </c>
      <c r="S1868" s="19">
        <f>Clean_Data[[#This Row],[Gross_Profit_EUR]]/Clean_Data[[#This Row],[Revenue_EUR]]</f>
        <v>0.63320925394748095</v>
      </c>
      <c r="T1868" s="19">
        <f>Clean_Data[[#This Row],[Revenue_EUR]]/Clean_Data[[#This Row],[Revenue_Target_EUR]]</f>
        <v>0.95817809769902451</v>
      </c>
      <c r="U1868" s="19">
        <f>Clean_Data[[#This Row],[Revenue_EUR]]/Clean_Data[[#This Row],[Market_Revenue_EUR]]</f>
        <v>0.10425808891149432</v>
      </c>
      <c r="V1868" s="19">
        <f>Clean_Data[[#This Row],[Returns_Units]]/Clean_Data[[#This Row],[Units_Sold]]</f>
        <v>1.6233766233766232E-2</v>
      </c>
      <c r="W1868" s="21">
        <f>Clean_Data[[#This Row],[Revenue_EUR]]/Clean_Data[[#This Row],[Marketing_Spend_EUR]]</f>
        <v>16.99991566562186</v>
      </c>
    </row>
    <row r="1869" spans="1:23">
      <c r="A1869" s="17">
        <v>45597</v>
      </c>
      <c r="B1869">
        <v>2024</v>
      </c>
      <c r="C1869" s="16" t="s">
        <v>102</v>
      </c>
      <c r="D1869" s="16" t="s">
        <v>84</v>
      </c>
      <c r="E1869" s="16" t="s">
        <v>85</v>
      </c>
      <c r="F1869" s="16" t="s">
        <v>82</v>
      </c>
      <c r="G1869" s="16" t="s">
        <v>81</v>
      </c>
      <c r="H1869">
        <v>247983.59</v>
      </c>
      <c r="I1869">
        <v>249776.56</v>
      </c>
      <c r="J1869">
        <v>2098</v>
      </c>
      <c r="K1869">
        <v>2148</v>
      </c>
      <c r="L1869">
        <v>142183.45000000001</v>
      </c>
      <c r="M1869">
        <v>6827.92</v>
      </c>
      <c r="N1869">
        <v>1849630.84</v>
      </c>
      <c r="O1869">
        <v>16488</v>
      </c>
      <c r="P1869">
        <v>13</v>
      </c>
      <c r="Q1869">
        <v>22</v>
      </c>
      <c r="R1869" s="25">
        <f>Clean_Data[[#This Row],[Revenue_EUR]]/Clean_Data[[#This Row],[Units_Sold]]</f>
        <v>118.19999523355577</v>
      </c>
      <c r="S1869" s="19">
        <f>Clean_Data[[#This Row],[Gross_Profit_EUR]]/Clean_Data[[#This Row],[Revenue_EUR]]</f>
        <v>0.57335830165213764</v>
      </c>
      <c r="T1869" s="19">
        <f>Clean_Data[[#This Row],[Revenue_EUR]]/Clean_Data[[#This Row],[Revenue_Target_EUR]]</f>
        <v>0.99282170432645878</v>
      </c>
      <c r="U1869" s="19">
        <f>Clean_Data[[#This Row],[Revenue_EUR]]/Clean_Data[[#This Row],[Market_Revenue_EUR]]</f>
        <v>0.13407193729533617</v>
      </c>
      <c r="V1869" s="19">
        <f>Clean_Data[[#This Row],[Returns_Units]]/Clean_Data[[#This Row],[Units_Sold]]</f>
        <v>1.0486177311725452E-2</v>
      </c>
      <c r="W1869" s="21">
        <f>Clean_Data[[#This Row],[Revenue_EUR]]/Clean_Data[[#This Row],[Marketing_Spend_EUR]]</f>
        <v>36.319053240225429</v>
      </c>
    </row>
    <row r="1870" spans="1:23">
      <c r="A1870" s="17">
        <v>45597</v>
      </c>
      <c r="B1870">
        <v>2024</v>
      </c>
      <c r="C1870" s="16" t="s">
        <v>102</v>
      </c>
      <c r="D1870" s="16" t="s">
        <v>84</v>
      </c>
      <c r="E1870" s="16" t="s">
        <v>85</v>
      </c>
      <c r="F1870" s="16" t="s">
        <v>83</v>
      </c>
      <c r="G1870" s="16" t="s">
        <v>78</v>
      </c>
      <c r="H1870">
        <v>51076.6</v>
      </c>
      <c r="I1870">
        <v>55698.11</v>
      </c>
      <c r="J1870">
        <v>690</v>
      </c>
      <c r="K1870">
        <v>750</v>
      </c>
      <c r="L1870">
        <v>24006.74</v>
      </c>
      <c r="M1870">
        <v>904.61</v>
      </c>
      <c r="N1870">
        <v>610174.68999999994</v>
      </c>
      <c r="O1870">
        <v>8987</v>
      </c>
      <c r="P1870">
        <v>3</v>
      </c>
      <c r="Q1870">
        <v>20</v>
      </c>
      <c r="R1870" s="25">
        <f>Clean_Data[[#This Row],[Revenue_EUR]]/Clean_Data[[#This Row],[Units_Sold]]</f>
        <v>74.024057971014486</v>
      </c>
      <c r="S1870" s="19">
        <f>Clean_Data[[#This Row],[Gross_Profit_EUR]]/Clean_Data[[#This Row],[Revenue_EUR]]</f>
        <v>0.47001444888657434</v>
      </c>
      <c r="T1870" s="19">
        <f>Clean_Data[[#This Row],[Revenue_EUR]]/Clean_Data[[#This Row],[Revenue_Target_EUR]]</f>
        <v>0.91702573031652235</v>
      </c>
      <c r="U1870" s="19">
        <f>Clean_Data[[#This Row],[Revenue_EUR]]/Clean_Data[[#This Row],[Market_Revenue_EUR]]</f>
        <v>8.3708159051959372E-2</v>
      </c>
      <c r="V1870" s="19">
        <f>Clean_Data[[#This Row],[Returns_Units]]/Clean_Data[[#This Row],[Units_Sold]]</f>
        <v>2.8985507246376812E-2</v>
      </c>
      <c r="W1870" s="21">
        <f>Clean_Data[[#This Row],[Revenue_EUR]]/Clean_Data[[#This Row],[Marketing_Spend_EUR]]</f>
        <v>56.462563977846806</v>
      </c>
    </row>
    <row r="1871" spans="1:23">
      <c r="A1871" s="17">
        <v>45597</v>
      </c>
      <c r="B1871">
        <v>2024</v>
      </c>
      <c r="C1871" s="16" t="s">
        <v>102</v>
      </c>
      <c r="D1871" s="16" t="s">
        <v>84</v>
      </c>
      <c r="E1871" s="16" t="s">
        <v>85</v>
      </c>
      <c r="F1871" s="16" t="s">
        <v>83</v>
      </c>
      <c r="G1871" s="16" t="s">
        <v>79</v>
      </c>
      <c r="H1871">
        <v>47804.56</v>
      </c>
      <c r="I1871">
        <v>47866.98</v>
      </c>
      <c r="J1871">
        <v>261</v>
      </c>
      <c r="K1871">
        <v>262</v>
      </c>
      <c r="L1871">
        <v>26384.720000000001</v>
      </c>
      <c r="M1871">
        <v>1210.04</v>
      </c>
      <c r="N1871">
        <v>486846.68</v>
      </c>
      <c r="O1871">
        <v>2714</v>
      </c>
      <c r="P1871">
        <v>2</v>
      </c>
      <c r="Q1871">
        <v>6</v>
      </c>
      <c r="R1871" s="25">
        <f>Clean_Data[[#This Row],[Revenue_EUR]]/Clean_Data[[#This Row],[Units_Sold]]</f>
        <v>183.15923371647509</v>
      </c>
      <c r="S1871" s="19">
        <f>Clean_Data[[#This Row],[Gross_Profit_EUR]]/Clean_Data[[#This Row],[Revenue_EUR]]</f>
        <v>0.55192893732313408</v>
      </c>
      <c r="T1871" s="19">
        <f>Clean_Data[[#This Row],[Revenue_EUR]]/Clean_Data[[#This Row],[Revenue_Target_EUR]]</f>
        <v>0.99869596953891793</v>
      </c>
      <c r="U1871" s="19">
        <f>Clean_Data[[#This Row],[Revenue_EUR]]/Clean_Data[[#This Row],[Market_Revenue_EUR]]</f>
        <v>9.8192227581792274E-2</v>
      </c>
      <c r="V1871" s="19">
        <f>Clean_Data[[#This Row],[Returns_Units]]/Clean_Data[[#This Row],[Units_Sold]]</f>
        <v>2.2988505747126436E-2</v>
      </c>
      <c r="W1871" s="21">
        <f>Clean_Data[[#This Row],[Revenue_EUR]]/Clean_Data[[#This Row],[Marketing_Spend_EUR]]</f>
        <v>39.506594823311623</v>
      </c>
    </row>
    <row r="1872" spans="1:23">
      <c r="A1872" s="17">
        <v>45597</v>
      </c>
      <c r="B1872">
        <v>2024</v>
      </c>
      <c r="C1872" s="16" t="s">
        <v>102</v>
      </c>
      <c r="D1872" s="16" t="s">
        <v>84</v>
      </c>
      <c r="E1872" s="16" t="s">
        <v>85</v>
      </c>
      <c r="F1872" s="16" t="s">
        <v>83</v>
      </c>
      <c r="G1872" s="16" t="s">
        <v>80</v>
      </c>
      <c r="H1872">
        <v>12934.8</v>
      </c>
      <c r="I1872">
        <v>13505.24</v>
      </c>
      <c r="J1872">
        <v>90</v>
      </c>
      <c r="K1872">
        <v>95</v>
      </c>
      <c r="L1872">
        <v>7599.5</v>
      </c>
      <c r="M1872">
        <v>655.81</v>
      </c>
      <c r="N1872">
        <v>159751.06</v>
      </c>
      <c r="O1872">
        <v>1147</v>
      </c>
      <c r="P1872">
        <v>1</v>
      </c>
      <c r="Q1872">
        <v>1</v>
      </c>
      <c r="R1872" s="25">
        <f>Clean_Data[[#This Row],[Revenue_EUR]]/Clean_Data[[#This Row],[Units_Sold]]</f>
        <v>143.72</v>
      </c>
      <c r="S1872" s="19">
        <f>Clean_Data[[#This Row],[Gross_Profit_EUR]]/Clean_Data[[#This Row],[Revenue_EUR]]</f>
        <v>0.58752357980022885</v>
      </c>
      <c r="T1872" s="19">
        <f>Clean_Data[[#This Row],[Revenue_EUR]]/Clean_Data[[#This Row],[Revenue_Target_EUR]]</f>
        <v>0.95776157994970834</v>
      </c>
      <c r="U1872" s="19">
        <f>Clean_Data[[#This Row],[Revenue_EUR]]/Clean_Data[[#This Row],[Market_Revenue_EUR]]</f>
        <v>8.0968476828886138E-2</v>
      </c>
      <c r="V1872" s="19">
        <f>Clean_Data[[#This Row],[Returns_Units]]/Clean_Data[[#This Row],[Units_Sold]]</f>
        <v>1.1111111111111112E-2</v>
      </c>
      <c r="W1872" s="21">
        <f>Clean_Data[[#This Row],[Revenue_EUR]]/Clean_Data[[#This Row],[Marketing_Spend_EUR]]</f>
        <v>19.723395495646606</v>
      </c>
    </row>
    <row r="1873" spans="1:23">
      <c r="A1873" s="17">
        <v>45597</v>
      </c>
      <c r="B1873">
        <v>2024</v>
      </c>
      <c r="C1873" s="16" t="s">
        <v>102</v>
      </c>
      <c r="D1873" s="16" t="s">
        <v>84</v>
      </c>
      <c r="E1873" s="16" t="s">
        <v>85</v>
      </c>
      <c r="F1873" s="16" t="s">
        <v>83</v>
      </c>
      <c r="G1873" s="16" t="s">
        <v>81</v>
      </c>
      <c r="H1873">
        <v>20686.580000000002</v>
      </c>
      <c r="I1873">
        <v>22389.9</v>
      </c>
      <c r="J1873">
        <v>175</v>
      </c>
      <c r="K1873">
        <v>192</v>
      </c>
      <c r="L1873">
        <v>11026.37</v>
      </c>
      <c r="M1873">
        <v>657.08</v>
      </c>
      <c r="N1873">
        <v>229189.45</v>
      </c>
      <c r="O1873">
        <v>2185</v>
      </c>
      <c r="P1873">
        <v>1</v>
      </c>
      <c r="Q1873">
        <v>2</v>
      </c>
      <c r="R1873" s="25">
        <f>Clean_Data[[#This Row],[Revenue_EUR]]/Clean_Data[[#This Row],[Units_Sold]]</f>
        <v>118.20902857142858</v>
      </c>
      <c r="S1873" s="19">
        <f>Clean_Data[[#This Row],[Gross_Profit_EUR]]/Clean_Data[[#This Row],[Revenue_EUR]]</f>
        <v>0.53302044127158765</v>
      </c>
      <c r="T1873" s="19">
        <f>Clean_Data[[#This Row],[Revenue_EUR]]/Clean_Data[[#This Row],[Revenue_Target_EUR]]</f>
        <v>0.92392462672901621</v>
      </c>
      <c r="U1873" s="19">
        <f>Clean_Data[[#This Row],[Revenue_EUR]]/Clean_Data[[#This Row],[Market_Revenue_EUR]]</f>
        <v>9.0259739268103309E-2</v>
      </c>
      <c r="V1873" s="19">
        <f>Clean_Data[[#This Row],[Returns_Units]]/Clean_Data[[#This Row],[Units_Sold]]</f>
        <v>1.1428571428571429E-2</v>
      </c>
      <c r="W1873" s="21">
        <f>Clean_Data[[#This Row],[Revenue_EUR]]/Clean_Data[[#This Row],[Marketing_Spend_EUR]]</f>
        <v>31.48258963900895</v>
      </c>
    </row>
    <row r="1874" spans="1:23">
      <c r="A1874" s="17">
        <v>45597</v>
      </c>
      <c r="B1874">
        <v>2024</v>
      </c>
      <c r="C1874" s="16" t="s">
        <v>102</v>
      </c>
      <c r="D1874" s="16" t="s">
        <v>86</v>
      </c>
      <c r="E1874" s="16" t="s">
        <v>87</v>
      </c>
      <c r="F1874" s="16" t="s">
        <v>77</v>
      </c>
      <c r="G1874" s="16" t="s">
        <v>78</v>
      </c>
      <c r="H1874">
        <v>423459.17</v>
      </c>
      <c r="I1874">
        <v>438082.69</v>
      </c>
      <c r="J1874">
        <v>5721</v>
      </c>
      <c r="K1874">
        <v>5831</v>
      </c>
      <c r="L1874">
        <v>234352.37</v>
      </c>
      <c r="M1874">
        <v>8318.91</v>
      </c>
      <c r="N1874">
        <v>3928628.9</v>
      </c>
      <c r="O1874">
        <v>57048</v>
      </c>
      <c r="P1874">
        <v>24</v>
      </c>
      <c r="Q1874">
        <v>53</v>
      </c>
      <c r="R1874" s="25">
        <f>Clean_Data[[#This Row],[Revenue_EUR]]/Clean_Data[[#This Row],[Units_Sold]]</f>
        <v>74.018383149798979</v>
      </c>
      <c r="S1874" s="19">
        <f>Clean_Data[[#This Row],[Gross_Profit_EUR]]/Clean_Data[[#This Row],[Revenue_EUR]]</f>
        <v>0.55342376928571413</v>
      </c>
      <c r="T1874" s="19">
        <f>Clean_Data[[#This Row],[Revenue_EUR]]/Clean_Data[[#This Row],[Revenue_Target_EUR]]</f>
        <v>0.96661926998302528</v>
      </c>
      <c r="U1874" s="19">
        <f>Clean_Data[[#This Row],[Revenue_EUR]]/Clean_Data[[#This Row],[Market_Revenue_EUR]]</f>
        <v>0.10778803006820013</v>
      </c>
      <c r="V1874" s="19">
        <f>Clean_Data[[#This Row],[Returns_Units]]/Clean_Data[[#This Row],[Units_Sold]]</f>
        <v>9.2641146652683096E-3</v>
      </c>
      <c r="W1874" s="21">
        <f>Clean_Data[[#This Row],[Revenue_EUR]]/Clean_Data[[#This Row],[Marketing_Spend_EUR]]</f>
        <v>50.903203664903216</v>
      </c>
    </row>
    <row r="1875" spans="1:23">
      <c r="A1875" s="17">
        <v>45597</v>
      </c>
      <c r="B1875">
        <v>2024</v>
      </c>
      <c r="C1875" s="16" t="s">
        <v>102</v>
      </c>
      <c r="D1875" s="16" t="s">
        <v>86</v>
      </c>
      <c r="E1875" s="16" t="s">
        <v>87</v>
      </c>
      <c r="F1875" s="16" t="s">
        <v>77</v>
      </c>
      <c r="G1875" s="16" t="s">
        <v>79</v>
      </c>
      <c r="H1875">
        <v>437822.45</v>
      </c>
      <c r="I1875">
        <v>428299.52000000002</v>
      </c>
      <c r="J1875">
        <v>2386</v>
      </c>
      <c r="K1875">
        <v>2317</v>
      </c>
      <c r="L1875">
        <v>285374.43</v>
      </c>
      <c r="M1875">
        <v>10492.49</v>
      </c>
      <c r="N1875">
        <v>3284964.35</v>
      </c>
      <c r="O1875">
        <v>19059</v>
      </c>
      <c r="P1875">
        <v>21</v>
      </c>
      <c r="Q1875">
        <v>35</v>
      </c>
      <c r="R1875" s="25">
        <f>Clean_Data[[#This Row],[Revenue_EUR]]/Clean_Data[[#This Row],[Units_Sold]]</f>
        <v>183.49641659681475</v>
      </c>
      <c r="S1875" s="19">
        <f>Clean_Data[[#This Row],[Gross_Profit_EUR]]/Clean_Data[[#This Row],[Revenue_EUR]]</f>
        <v>0.65180401324783588</v>
      </c>
      <c r="T1875" s="19">
        <f>Clean_Data[[#This Row],[Revenue_EUR]]/Clean_Data[[#This Row],[Revenue_Target_EUR]]</f>
        <v>1.02223427661091</v>
      </c>
      <c r="U1875" s="19">
        <f>Clean_Data[[#This Row],[Revenue_EUR]]/Clean_Data[[#This Row],[Market_Revenue_EUR]]</f>
        <v>0.13328073103746163</v>
      </c>
      <c r="V1875" s="19">
        <f>Clean_Data[[#This Row],[Returns_Units]]/Clean_Data[[#This Row],[Units_Sold]]</f>
        <v>1.4668901927912825E-2</v>
      </c>
      <c r="W1875" s="21">
        <f>Clean_Data[[#This Row],[Revenue_EUR]]/Clean_Data[[#This Row],[Marketing_Spend_EUR]]</f>
        <v>41.727221088607187</v>
      </c>
    </row>
    <row r="1876" spans="1:23">
      <c r="A1876" s="17">
        <v>45597</v>
      </c>
      <c r="B1876">
        <v>2024</v>
      </c>
      <c r="C1876" s="16" t="s">
        <v>102</v>
      </c>
      <c r="D1876" s="16" t="s">
        <v>86</v>
      </c>
      <c r="E1876" s="16" t="s">
        <v>87</v>
      </c>
      <c r="F1876" s="16" t="s">
        <v>77</v>
      </c>
      <c r="G1876" s="16" t="s">
        <v>80</v>
      </c>
      <c r="H1876">
        <v>108667.86</v>
      </c>
      <c r="I1876">
        <v>107867.23</v>
      </c>
      <c r="J1876">
        <v>755</v>
      </c>
      <c r="K1876">
        <v>761</v>
      </c>
      <c r="L1876">
        <v>74392.98</v>
      </c>
      <c r="M1876">
        <v>5536.25</v>
      </c>
      <c r="N1876">
        <v>1049186.03</v>
      </c>
      <c r="O1876">
        <v>7647</v>
      </c>
      <c r="P1876">
        <v>6</v>
      </c>
      <c r="Q1876">
        <v>10</v>
      </c>
      <c r="R1876" s="25">
        <f>Clean_Data[[#This Row],[Revenue_EUR]]/Clean_Data[[#This Row],[Units_Sold]]</f>
        <v>143.93094039735098</v>
      </c>
      <c r="S1876" s="19">
        <f>Clean_Data[[#This Row],[Gross_Profit_EUR]]/Clean_Data[[#This Row],[Revenue_EUR]]</f>
        <v>0.68459045756491377</v>
      </c>
      <c r="T1876" s="19">
        <f>Clean_Data[[#This Row],[Revenue_EUR]]/Clean_Data[[#This Row],[Revenue_Target_EUR]]</f>
        <v>1.007422365439439</v>
      </c>
      <c r="U1876" s="19">
        <f>Clean_Data[[#This Row],[Revenue_EUR]]/Clean_Data[[#This Row],[Market_Revenue_EUR]]</f>
        <v>0.10357349115675892</v>
      </c>
      <c r="V1876" s="19">
        <f>Clean_Data[[#This Row],[Returns_Units]]/Clean_Data[[#This Row],[Units_Sold]]</f>
        <v>1.3245033112582781E-2</v>
      </c>
      <c r="W1876" s="21">
        <f>Clean_Data[[#This Row],[Revenue_EUR]]/Clean_Data[[#This Row],[Marketing_Spend_EUR]]</f>
        <v>19.628423571912396</v>
      </c>
    </row>
    <row r="1877" spans="1:23">
      <c r="A1877" s="17">
        <v>45597</v>
      </c>
      <c r="B1877">
        <v>2024</v>
      </c>
      <c r="C1877" s="16" t="s">
        <v>102</v>
      </c>
      <c r="D1877" s="16" t="s">
        <v>86</v>
      </c>
      <c r="E1877" s="16" t="s">
        <v>87</v>
      </c>
      <c r="F1877" s="16" t="s">
        <v>77</v>
      </c>
      <c r="G1877" s="16" t="s">
        <v>81</v>
      </c>
      <c r="H1877">
        <v>189227.37</v>
      </c>
      <c r="I1877">
        <v>194140.03</v>
      </c>
      <c r="J1877">
        <v>1601</v>
      </c>
      <c r="K1877">
        <v>1659</v>
      </c>
      <c r="L1877">
        <v>118129.85</v>
      </c>
      <c r="M1877">
        <v>5269.51</v>
      </c>
      <c r="N1877">
        <v>1535226.74</v>
      </c>
      <c r="O1877">
        <v>13385</v>
      </c>
      <c r="P1877">
        <v>10</v>
      </c>
      <c r="Q1877">
        <v>15</v>
      </c>
      <c r="R1877" s="25">
        <f>Clean_Data[[#This Row],[Revenue_EUR]]/Clean_Data[[#This Row],[Units_Sold]]</f>
        <v>118.19323547782635</v>
      </c>
      <c r="S1877" s="19">
        <f>Clean_Data[[#This Row],[Gross_Profit_EUR]]/Clean_Data[[#This Row],[Revenue_EUR]]</f>
        <v>0.62427464906371632</v>
      </c>
      <c r="T1877" s="19">
        <f>Clean_Data[[#This Row],[Revenue_EUR]]/Clean_Data[[#This Row],[Revenue_Target_EUR]]</f>
        <v>0.97469527536387002</v>
      </c>
      <c r="U1877" s="19">
        <f>Clean_Data[[#This Row],[Revenue_EUR]]/Clean_Data[[#This Row],[Market_Revenue_EUR]]</f>
        <v>0.12325695291107293</v>
      </c>
      <c r="V1877" s="19">
        <f>Clean_Data[[#This Row],[Returns_Units]]/Clean_Data[[#This Row],[Units_Sold]]</f>
        <v>9.3691442848219866E-3</v>
      </c>
      <c r="W1877" s="21">
        <f>Clean_Data[[#This Row],[Revenue_EUR]]/Clean_Data[[#This Row],[Marketing_Spend_EUR]]</f>
        <v>35.909860689134284</v>
      </c>
    </row>
    <row r="1878" spans="1:23">
      <c r="A1878" s="17">
        <v>45597</v>
      </c>
      <c r="B1878">
        <v>2024</v>
      </c>
      <c r="C1878" s="16" t="s">
        <v>102</v>
      </c>
      <c r="D1878" s="16" t="s">
        <v>86</v>
      </c>
      <c r="E1878" s="16" t="s">
        <v>87</v>
      </c>
      <c r="F1878" s="16" t="s">
        <v>82</v>
      </c>
      <c r="G1878" s="16" t="s">
        <v>78</v>
      </c>
      <c r="H1878">
        <v>360492.5</v>
      </c>
      <c r="I1878">
        <v>362932.01</v>
      </c>
      <c r="J1878">
        <v>4870</v>
      </c>
      <c r="K1878">
        <v>4810</v>
      </c>
      <c r="L1878">
        <v>187454.06</v>
      </c>
      <c r="M1878">
        <v>5898.9</v>
      </c>
      <c r="N1878">
        <v>3619725.64</v>
      </c>
      <c r="O1878">
        <v>54440</v>
      </c>
      <c r="P1878">
        <v>18</v>
      </c>
      <c r="Q1878">
        <v>54</v>
      </c>
      <c r="R1878" s="25">
        <f>Clean_Data[[#This Row],[Revenue_EUR]]/Clean_Data[[#This Row],[Units_Sold]]</f>
        <v>74.023100616016421</v>
      </c>
      <c r="S1878" s="19">
        <f>Clean_Data[[#This Row],[Gross_Profit_EUR]]/Clean_Data[[#This Row],[Revenue_EUR]]</f>
        <v>0.51999434107505704</v>
      </c>
      <c r="T1878" s="19">
        <f>Clean_Data[[#This Row],[Revenue_EUR]]/Clean_Data[[#This Row],[Revenue_Target_EUR]]</f>
        <v>0.99327832780580583</v>
      </c>
      <c r="U1878" s="19">
        <f>Clean_Data[[#This Row],[Revenue_EUR]]/Clean_Data[[#This Row],[Market_Revenue_EUR]]</f>
        <v>9.9591111551758371E-2</v>
      </c>
      <c r="V1878" s="19">
        <f>Clean_Data[[#This Row],[Returns_Units]]/Clean_Data[[#This Row],[Units_Sold]]</f>
        <v>1.1088295687885011E-2</v>
      </c>
      <c r="W1878" s="21">
        <f>Clean_Data[[#This Row],[Revenue_EUR]]/Clean_Data[[#This Row],[Marketing_Spend_EUR]]</f>
        <v>61.11181745749208</v>
      </c>
    </row>
    <row r="1879" spans="1:23">
      <c r="A1879" s="17">
        <v>45597</v>
      </c>
      <c r="B1879">
        <v>2024</v>
      </c>
      <c r="C1879" s="16" t="s">
        <v>102</v>
      </c>
      <c r="D1879" s="16" t="s">
        <v>86</v>
      </c>
      <c r="E1879" s="16" t="s">
        <v>87</v>
      </c>
      <c r="F1879" s="16" t="s">
        <v>82</v>
      </c>
      <c r="G1879" s="16" t="s">
        <v>79</v>
      </c>
      <c r="H1879">
        <v>354421.05</v>
      </c>
      <c r="I1879">
        <v>341439.19</v>
      </c>
      <c r="J1879">
        <v>1931</v>
      </c>
      <c r="K1879">
        <v>1851</v>
      </c>
      <c r="L1879">
        <v>219645.91</v>
      </c>
      <c r="M1879">
        <v>9363.2199999999993</v>
      </c>
      <c r="N1879">
        <v>2883179.34</v>
      </c>
      <c r="O1879">
        <v>17377</v>
      </c>
      <c r="P1879">
        <v>17</v>
      </c>
      <c r="Q1879">
        <v>39</v>
      </c>
      <c r="R1879" s="25">
        <f>Clean_Data[[#This Row],[Revenue_EUR]]/Clean_Data[[#This Row],[Units_Sold]]</f>
        <v>183.54274987053338</v>
      </c>
      <c r="S1879" s="19">
        <f>Clean_Data[[#This Row],[Gross_Profit_EUR]]/Clean_Data[[#This Row],[Revenue_EUR]]</f>
        <v>0.61973155939806623</v>
      </c>
      <c r="T1879" s="19">
        <f>Clean_Data[[#This Row],[Revenue_EUR]]/Clean_Data[[#This Row],[Revenue_Target_EUR]]</f>
        <v>1.0380210016313594</v>
      </c>
      <c r="U1879" s="19">
        <f>Clean_Data[[#This Row],[Revenue_EUR]]/Clean_Data[[#This Row],[Market_Revenue_EUR]]</f>
        <v>0.12292716068088917</v>
      </c>
      <c r="V1879" s="19">
        <f>Clean_Data[[#This Row],[Returns_Units]]/Clean_Data[[#This Row],[Units_Sold]]</f>
        <v>2.0196789228379079E-2</v>
      </c>
      <c r="W1879" s="21">
        <f>Clean_Data[[#This Row],[Revenue_EUR]]/Clean_Data[[#This Row],[Marketing_Spend_EUR]]</f>
        <v>37.852474896456563</v>
      </c>
    </row>
    <row r="1880" spans="1:23">
      <c r="A1880" s="17">
        <v>45597</v>
      </c>
      <c r="B1880">
        <v>2024</v>
      </c>
      <c r="C1880" s="16" t="s">
        <v>102</v>
      </c>
      <c r="D1880" s="16" t="s">
        <v>86</v>
      </c>
      <c r="E1880" s="16" t="s">
        <v>87</v>
      </c>
      <c r="F1880" s="16" t="s">
        <v>82</v>
      </c>
      <c r="G1880" s="16" t="s">
        <v>80</v>
      </c>
      <c r="H1880">
        <v>87528.63</v>
      </c>
      <c r="I1880">
        <v>87526.92</v>
      </c>
      <c r="J1880">
        <v>608</v>
      </c>
      <c r="K1880">
        <v>602</v>
      </c>
      <c r="L1880">
        <v>56086.16</v>
      </c>
      <c r="M1880">
        <v>4723.22</v>
      </c>
      <c r="N1880">
        <v>966668.39</v>
      </c>
      <c r="O1880">
        <v>7468</v>
      </c>
      <c r="P1880">
        <v>3</v>
      </c>
      <c r="Q1880">
        <v>9</v>
      </c>
      <c r="R1880" s="25">
        <f>Clean_Data[[#This Row],[Revenue_EUR]]/Clean_Data[[#This Row],[Units_Sold]]</f>
        <v>143.96156250000001</v>
      </c>
      <c r="S1880" s="19">
        <f>Clean_Data[[#This Row],[Gross_Profit_EUR]]/Clean_Data[[#This Row],[Revenue_EUR]]</f>
        <v>0.64077502412639153</v>
      </c>
      <c r="T1880" s="19">
        <f>Clean_Data[[#This Row],[Revenue_EUR]]/Clean_Data[[#This Row],[Revenue_Target_EUR]]</f>
        <v>1.0000195368464926</v>
      </c>
      <c r="U1880" s="19">
        <f>Clean_Data[[#This Row],[Revenue_EUR]]/Clean_Data[[#This Row],[Market_Revenue_EUR]]</f>
        <v>9.0546697197784659E-2</v>
      </c>
      <c r="V1880" s="19">
        <f>Clean_Data[[#This Row],[Returns_Units]]/Clean_Data[[#This Row],[Units_Sold]]</f>
        <v>1.4802631578947368E-2</v>
      </c>
      <c r="W1880" s="21">
        <f>Clean_Data[[#This Row],[Revenue_EUR]]/Clean_Data[[#This Row],[Marketing_Spend_EUR]]</f>
        <v>18.531558978832237</v>
      </c>
    </row>
    <row r="1881" spans="1:23">
      <c r="A1881" s="17">
        <v>45597</v>
      </c>
      <c r="B1881">
        <v>2024</v>
      </c>
      <c r="C1881" s="16" t="s">
        <v>102</v>
      </c>
      <c r="D1881" s="16" t="s">
        <v>86</v>
      </c>
      <c r="E1881" s="16" t="s">
        <v>87</v>
      </c>
      <c r="F1881" s="16" t="s">
        <v>82</v>
      </c>
      <c r="G1881" s="16" t="s">
        <v>81</v>
      </c>
      <c r="H1881">
        <v>160627.06</v>
      </c>
      <c r="I1881">
        <v>160000.32999999999</v>
      </c>
      <c r="J1881">
        <v>1359</v>
      </c>
      <c r="K1881">
        <v>1351</v>
      </c>
      <c r="L1881">
        <v>94877.28</v>
      </c>
      <c r="M1881">
        <v>5195.6400000000003</v>
      </c>
      <c r="N1881">
        <v>1337843.1200000001</v>
      </c>
      <c r="O1881">
        <v>12411</v>
      </c>
      <c r="P1881">
        <v>8</v>
      </c>
      <c r="Q1881">
        <v>29</v>
      </c>
      <c r="R1881" s="25">
        <f>Clean_Data[[#This Row],[Revenue_EUR]]/Clean_Data[[#This Row],[Units_Sold]]</f>
        <v>118.19504047093452</v>
      </c>
      <c r="S1881" s="19">
        <f>Clean_Data[[#This Row],[Gross_Profit_EUR]]/Clean_Data[[#This Row],[Revenue_EUR]]</f>
        <v>0.59066809789085351</v>
      </c>
      <c r="T1881" s="19">
        <f>Clean_Data[[#This Row],[Revenue_EUR]]/Clean_Data[[#This Row],[Revenue_Target_EUR]]</f>
        <v>1.0039170544210754</v>
      </c>
      <c r="U1881" s="19">
        <f>Clean_Data[[#This Row],[Revenue_EUR]]/Clean_Data[[#This Row],[Market_Revenue_EUR]]</f>
        <v>0.12006419706370354</v>
      </c>
      <c r="V1881" s="19">
        <f>Clean_Data[[#This Row],[Returns_Units]]/Clean_Data[[#This Row],[Units_Sold]]</f>
        <v>2.1339220014716703E-2</v>
      </c>
      <c r="W1881" s="21">
        <f>Clean_Data[[#This Row],[Revenue_EUR]]/Clean_Data[[#This Row],[Marketing_Spend_EUR]]</f>
        <v>30.915740890438904</v>
      </c>
    </row>
    <row r="1882" spans="1:23">
      <c r="A1882" s="17">
        <v>45597</v>
      </c>
      <c r="B1882">
        <v>2024</v>
      </c>
      <c r="C1882" s="16" t="s">
        <v>102</v>
      </c>
      <c r="D1882" s="16" t="s">
        <v>86</v>
      </c>
      <c r="E1882" s="16" t="s">
        <v>87</v>
      </c>
      <c r="F1882" s="16" t="s">
        <v>83</v>
      </c>
      <c r="G1882" s="16" t="s">
        <v>78</v>
      </c>
      <c r="H1882">
        <v>36218.33</v>
      </c>
      <c r="I1882">
        <v>37575.839999999997</v>
      </c>
      <c r="J1882">
        <v>489</v>
      </c>
      <c r="K1882">
        <v>510</v>
      </c>
      <c r="L1882">
        <v>17364.71</v>
      </c>
      <c r="M1882">
        <v>668.96</v>
      </c>
      <c r="N1882">
        <v>456032.16</v>
      </c>
      <c r="O1882">
        <v>6745</v>
      </c>
      <c r="P1882">
        <v>1</v>
      </c>
      <c r="Q1882">
        <v>7</v>
      </c>
      <c r="R1882" s="25">
        <f>Clean_Data[[#This Row],[Revenue_EUR]]/Clean_Data[[#This Row],[Units_Sold]]</f>
        <v>74.066114519427401</v>
      </c>
      <c r="S1882" s="19">
        <f>Clean_Data[[#This Row],[Gross_Profit_EUR]]/Clean_Data[[#This Row],[Revenue_EUR]]</f>
        <v>0.47944535267087129</v>
      </c>
      <c r="T1882" s="19">
        <f>Clean_Data[[#This Row],[Revenue_EUR]]/Clean_Data[[#This Row],[Revenue_Target_EUR]]</f>
        <v>0.96387279698870354</v>
      </c>
      <c r="U1882" s="19">
        <f>Clean_Data[[#This Row],[Revenue_EUR]]/Clean_Data[[#This Row],[Market_Revenue_EUR]]</f>
        <v>7.9420561041133597E-2</v>
      </c>
      <c r="V1882" s="19">
        <f>Clean_Data[[#This Row],[Returns_Units]]/Clean_Data[[#This Row],[Units_Sold]]</f>
        <v>1.4314928425357873E-2</v>
      </c>
      <c r="W1882" s="21">
        <f>Clean_Data[[#This Row],[Revenue_EUR]]/Clean_Data[[#This Row],[Marketing_Spend_EUR]]</f>
        <v>54.141249103085386</v>
      </c>
    </row>
    <row r="1883" spans="1:23">
      <c r="A1883" s="17">
        <v>45597</v>
      </c>
      <c r="B1883">
        <v>2024</v>
      </c>
      <c r="C1883" s="16" t="s">
        <v>102</v>
      </c>
      <c r="D1883" s="16" t="s">
        <v>86</v>
      </c>
      <c r="E1883" s="16" t="s">
        <v>87</v>
      </c>
      <c r="F1883" s="16" t="s">
        <v>83</v>
      </c>
      <c r="G1883" s="16" t="s">
        <v>79</v>
      </c>
      <c r="H1883">
        <v>34002.44</v>
      </c>
      <c r="I1883">
        <v>33714.22</v>
      </c>
      <c r="J1883">
        <v>185</v>
      </c>
      <c r="K1883">
        <v>183</v>
      </c>
      <c r="L1883">
        <v>18724.669999999998</v>
      </c>
      <c r="M1883">
        <v>773.58</v>
      </c>
      <c r="N1883">
        <v>377326.92</v>
      </c>
      <c r="O1883">
        <v>2236</v>
      </c>
      <c r="P1883">
        <v>1</v>
      </c>
      <c r="Q1883">
        <v>4</v>
      </c>
      <c r="R1883" s="25">
        <f>Clean_Data[[#This Row],[Revenue_EUR]]/Clean_Data[[#This Row],[Units_Sold]]</f>
        <v>183.79697297297298</v>
      </c>
      <c r="S1883" s="19">
        <f>Clean_Data[[#This Row],[Gross_Profit_EUR]]/Clean_Data[[#This Row],[Revenue_EUR]]</f>
        <v>0.55068606841156098</v>
      </c>
      <c r="T1883" s="19">
        <f>Clean_Data[[#This Row],[Revenue_EUR]]/Clean_Data[[#This Row],[Revenue_Target_EUR]]</f>
        <v>1.0085489149682241</v>
      </c>
      <c r="U1883" s="19">
        <f>Clean_Data[[#This Row],[Revenue_EUR]]/Clean_Data[[#This Row],[Market_Revenue_EUR]]</f>
        <v>9.011400511789619E-2</v>
      </c>
      <c r="V1883" s="19">
        <f>Clean_Data[[#This Row],[Returns_Units]]/Clean_Data[[#This Row],[Units_Sold]]</f>
        <v>2.1621621621621623E-2</v>
      </c>
      <c r="W1883" s="21">
        <f>Clean_Data[[#This Row],[Revenue_EUR]]/Clean_Data[[#This Row],[Marketing_Spend_EUR]]</f>
        <v>43.954652395356653</v>
      </c>
    </row>
    <row r="1884" spans="1:23">
      <c r="A1884" s="17">
        <v>45597</v>
      </c>
      <c r="B1884">
        <v>2024</v>
      </c>
      <c r="C1884" s="16" t="s">
        <v>102</v>
      </c>
      <c r="D1884" s="16" t="s">
        <v>86</v>
      </c>
      <c r="E1884" s="16" t="s">
        <v>87</v>
      </c>
      <c r="F1884" s="16" t="s">
        <v>83</v>
      </c>
      <c r="G1884" s="16" t="s">
        <v>80</v>
      </c>
      <c r="H1884">
        <v>7866.38</v>
      </c>
      <c r="I1884">
        <v>7402.86</v>
      </c>
      <c r="J1884">
        <v>55</v>
      </c>
      <c r="K1884">
        <v>51</v>
      </c>
      <c r="L1884">
        <v>4613.29</v>
      </c>
      <c r="M1884">
        <v>440.79</v>
      </c>
      <c r="N1884">
        <v>120189.27</v>
      </c>
      <c r="O1884">
        <v>899</v>
      </c>
      <c r="P1884">
        <v>0</v>
      </c>
      <c r="Q1884">
        <v>1</v>
      </c>
      <c r="R1884" s="25">
        <f>Clean_Data[[#This Row],[Revenue_EUR]]/Clean_Data[[#This Row],[Units_Sold]]</f>
        <v>143.02509090909092</v>
      </c>
      <c r="S1884" s="19">
        <f>Clean_Data[[#This Row],[Gross_Profit_EUR]]/Clean_Data[[#This Row],[Revenue_EUR]]</f>
        <v>0.58645654036545403</v>
      </c>
      <c r="T1884" s="19">
        <f>Clean_Data[[#This Row],[Revenue_EUR]]/Clean_Data[[#This Row],[Revenue_Target_EUR]]</f>
        <v>1.062613638512683</v>
      </c>
      <c r="U1884" s="19">
        <f>Clean_Data[[#This Row],[Revenue_EUR]]/Clean_Data[[#This Row],[Market_Revenue_EUR]]</f>
        <v>6.5449935755496305E-2</v>
      </c>
      <c r="V1884" s="19">
        <f>Clean_Data[[#This Row],[Returns_Units]]/Clean_Data[[#This Row],[Units_Sold]]</f>
        <v>1.8181818181818181E-2</v>
      </c>
      <c r="W1884" s="21">
        <f>Clean_Data[[#This Row],[Revenue_EUR]]/Clean_Data[[#This Row],[Marketing_Spend_EUR]]</f>
        <v>17.846094512125955</v>
      </c>
    </row>
    <row r="1885" spans="1:23">
      <c r="A1885" s="17">
        <v>45597</v>
      </c>
      <c r="B1885">
        <v>2024</v>
      </c>
      <c r="C1885" s="16" t="s">
        <v>102</v>
      </c>
      <c r="D1885" s="16" t="s">
        <v>86</v>
      </c>
      <c r="E1885" s="16" t="s">
        <v>87</v>
      </c>
      <c r="F1885" s="16" t="s">
        <v>83</v>
      </c>
      <c r="G1885" s="16" t="s">
        <v>81</v>
      </c>
      <c r="H1885">
        <v>14896.05</v>
      </c>
      <c r="I1885">
        <v>14797.25</v>
      </c>
      <c r="J1885">
        <v>126</v>
      </c>
      <c r="K1885">
        <v>127</v>
      </c>
      <c r="L1885">
        <v>7904.3</v>
      </c>
      <c r="M1885">
        <v>455.83</v>
      </c>
      <c r="N1885">
        <v>177529.26</v>
      </c>
      <c r="O1885">
        <v>1568</v>
      </c>
      <c r="P1885">
        <v>1</v>
      </c>
      <c r="Q1885">
        <v>2</v>
      </c>
      <c r="R1885" s="25">
        <f>Clean_Data[[#This Row],[Revenue_EUR]]/Clean_Data[[#This Row],[Units_Sold]]</f>
        <v>118.22261904761905</v>
      </c>
      <c r="S1885" s="19">
        <f>Clean_Data[[#This Row],[Gross_Profit_EUR]]/Clean_Data[[#This Row],[Revenue_EUR]]</f>
        <v>0.53063060341499935</v>
      </c>
      <c r="T1885" s="19">
        <f>Clean_Data[[#This Row],[Revenue_EUR]]/Clean_Data[[#This Row],[Revenue_Target_EUR]]</f>
        <v>1.0066769163189107</v>
      </c>
      <c r="U1885" s="19">
        <f>Clean_Data[[#This Row],[Revenue_EUR]]/Clean_Data[[#This Row],[Market_Revenue_EUR]]</f>
        <v>8.3907576700314068E-2</v>
      </c>
      <c r="V1885" s="19">
        <f>Clean_Data[[#This Row],[Returns_Units]]/Clean_Data[[#This Row],[Units_Sold]]</f>
        <v>1.5873015873015872E-2</v>
      </c>
      <c r="W1885" s="21">
        <f>Clean_Data[[#This Row],[Revenue_EUR]]/Clean_Data[[#This Row],[Marketing_Spend_EUR]]</f>
        <v>32.67895926112805</v>
      </c>
    </row>
    <row r="1886" spans="1:23">
      <c r="A1886" s="17">
        <v>45597</v>
      </c>
      <c r="B1886">
        <v>2024</v>
      </c>
      <c r="C1886" s="16" t="s">
        <v>102</v>
      </c>
      <c r="D1886" s="16" t="s">
        <v>88</v>
      </c>
      <c r="E1886" s="16" t="s">
        <v>87</v>
      </c>
      <c r="F1886" s="16" t="s">
        <v>77</v>
      </c>
      <c r="G1886" s="16" t="s">
        <v>78</v>
      </c>
      <c r="H1886">
        <v>324028.96000000002</v>
      </c>
      <c r="I1886">
        <v>314617.69</v>
      </c>
      <c r="J1886">
        <v>4378</v>
      </c>
      <c r="K1886">
        <v>4240</v>
      </c>
      <c r="L1886">
        <v>184629.38</v>
      </c>
      <c r="M1886">
        <v>5271.55</v>
      </c>
      <c r="N1886">
        <v>3414453.56</v>
      </c>
      <c r="O1886">
        <v>52102</v>
      </c>
      <c r="P1886">
        <v>18</v>
      </c>
      <c r="Q1886">
        <v>77</v>
      </c>
      <c r="R1886" s="25">
        <f>Clean_Data[[#This Row],[Revenue_EUR]]/Clean_Data[[#This Row],[Units_Sold]]</f>
        <v>74.013010507080864</v>
      </c>
      <c r="S1886" s="19">
        <f>Clean_Data[[#This Row],[Gross_Profit_EUR]]/Clean_Data[[#This Row],[Revenue_EUR]]</f>
        <v>0.56979283580084938</v>
      </c>
      <c r="T1886" s="19">
        <f>Clean_Data[[#This Row],[Revenue_EUR]]/Clean_Data[[#This Row],[Revenue_Target_EUR]]</f>
        <v>1.0299133529332061</v>
      </c>
      <c r="U1886" s="19">
        <f>Clean_Data[[#This Row],[Revenue_EUR]]/Clean_Data[[#This Row],[Market_Revenue_EUR]]</f>
        <v>9.4899214268417229E-2</v>
      </c>
      <c r="V1886" s="19">
        <f>Clean_Data[[#This Row],[Returns_Units]]/Clean_Data[[#This Row],[Units_Sold]]</f>
        <v>1.7587939698492462E-2</v>
      </c>
      <c r="W1886" s="21">
        <f>Clean_Data[[#This Row],[Revenue_EUR]]/Clean_Data[[#This Row],[Marketing_Spend_EUR]]</f>
        <v>61.467492483235482</v>
      </c>
    </row>
    <row r="1887" spans="1:23">
      <c r="A1887" s="17">
        <v>45597</v>
      </c>
      <c r="B1887">
        <v>2024</v>
      </c>
      <c r="C1887" s="16" t="s">
        <v>102</v>
      </c>
      <c r="D1887" s="16" t="s">
        <v>88</v>
      </c>
      <c r="E1887" s="16" t="s">
        <v>87</v>
      </c>
      <c r="F1887" s="16" t="s">
        <v>77</v>
      </c>
      <c r="G1887" s="16" t="s">
        <v>79</v>
      </c>
      <c r="H1887">
        <v>313143.51</v>
      </c>
      <c r="I1887">
        <v>288191.15000000002</v>
      </c>
      <c r="J1887">
        <v>1707</v>
      </c>
      <c r="K1887">
        <v>1547</v>
      </c>
      <c r="L1887">
        <v>202240.5</v>
      </c>
      <c r="M1887">
        <v>8168.48</v>
      </c>
      <c r="N1887">
        <v>2724553.46</v>
      </c>
      <c r="O1887">
        <v>15632</v>
      </c>
      <c r="P1887">
        <v>17</v>
      </c>
      <c r="Q1887">
        <v>36</v>
      </c>
      <c r="R1887" s="25">
        <f>Clean_Data[[#This Row],[Revenue_EUR]]/Clean_Data[[#This Row],[Units_Sold]]</f>
        <v>183.44669595782074</v>
      </c>
      <c r="S1887" s="19">
        <f>Clean_Data[[#This Row],[Gross_Profit_EUR]]/Clean_Data[[#This Row],[Revenue_EUR]]</f>
        <v>0.64583966629230161</v>
      </c>
      <c r="T1887" s="19">
        <f>Clean_Data[[#This Row],[Revenue_EUR]]/Clean_Data[[#This Row],[Revenue_Target_EUR]]</f>
        <v>1.0865826726462626</v>
      </c>
      <c r="U1887" s="19">
        <f>Clean_Data[[#This Row],[Revenue_EUR]]/Clean_Data[[#This Row],[Market_Revenue_EUR]]</f>
        <v>0.11493388351425485</v>
      </c>
      <c r="V1887" s="19">
        <f>Clean_Data[[#This Row],[Returns_Units]]/Clean_Data[[#This Row],[Units_Sold]]</f>
        <v>2.10896309314587E-2</v>
      </c>
      <c r="W1887" s="21">
        <f>Clean_Data[[#This Row],[Revenue_EUR]]/Clean_Data[[#This Row],[Marketing_Spend_EUR]]</f>
        <v>38.335591199341863</v>
      </c>
    </row>
    <row r="1888" spans="1:23">
      <c r="A1888" s="17">
        <v>45597</v>
      </c>
      <c r="B1888">
        <v>2024</v>
      </c>
      <c r="C1888" s="16" t="s">
        <v>102</v>
      </c>
      <c r="D1888" s="16" t="s">
        <v>88</v>
      </c>
      <c r="E1888" s="16" t="s">
        <v>87</v>
      </c>
      <c r="F1888" s="16" t="s">
        <v>77</v>
      </c>
      <c r="G1888" s="16" t="s">
        <v>80</v>
      </c>
      <c r="H1888">
        <v>72637.64</v>
      </c>
      <c r="I1888">
        <v>66602.89</v>
      </c>
      <c r="J1888">
        <v>505</v>
      </c>
      <c r="K1888">
        <v>467</v>
      </c>
      <c r="L1888">
        <v>49111.57</v>
      </c>
      <c r="M1888">
        <v>3661.64</v>
      </c>
      <c r="N1888">
        <v>841719.97</v>
      </c>
      <c r="O1888">
        <v>6244</v>
      </c>
      <c r="P1888">
        <v>3</v>
      </c>
      <c r="Q1888">
        <v>10</v>
      </c>
      <c r="R1888" s="25">
        <f>Clean_Data[[#This Row],[Revenue_EUR]]/Clean_Data[[#This Row],[Units_Sold]]</f>
        <v>143.8369108910891</v>
      </c>
      <c r="S1888" s="19">
        <f>Clean_Data[[#This Row],[Gross_Profit_EUR]]/Clean_Data[[#This Row],[Revenue_EUR]]</f>
        <v>0.67611736835062375</v>
      </c>
      <c r="T1888" s="19">
        <f>Clean_Data[[#This Row],[Revenue_EUR]]/Clean_Data[[#This Row],[Revenue_Target_EUR]]</f>
        <v>1.0906079300763074</v>
      </c>
      <c r="U1888" s="19">
        <f>Clean_Data[[#This Row],[Revenue_EUR]]/Clean_Data[[#This Row],[Market_Revenue_EUR]]</f>
        <v>8.6296681306016781E-2</v>
      </c>
      <c r="V1888" s="19">
        <f>Clean_Data[[#This Row],[Returns_Units]]/Clean_Data[[#This Row],[Units_Sold]]</f>
        <v>1.9801980198019802E-2</v>
      </c>
      <c r="W1888" s="21">
        <f>Clean_Data[[#This Row],[Revenue_EUR]]/Clean_Data[[#This Row],[Marketing_Spend_EUR]]</f>
        <v>19.837460809910315</v>
      </c>
    </row>
    <row r="1889" spans="1:23">
      <c r="A1889" s="17">
        <v>45597</v>
      </c>
      <c r="B1889">
        <v>2024</v>
      </c>
      <c r="C1889" s="16" t="s">
        <v>102</v>
      </c>
      <c r="D1889" s="16" t="s">
        <v>88</v>
      </c>
      <c r="E1889" s="16" t="s">
        <v>87</v>
      </c>
      <c r="F1889" s="16" t="s">
        <v>77</v>
      </c>
      <c r="G1889" s="16" t="s">
        <v>81</v>
      </c>
      <c r="H1889">
        <v>129885.81</v>
      </c>
      <c r="I1889">
        <v>124893.43</v>
      </c>
      <c r="J1889">
        <v>1099</v>
      </c>
      <c r="K1889">
        <v>1057</v>
      </c>
      <c r="L1889">
        <v>80216.960000000006</v>
      </c>
      <c r="M1889">
        <v>3832.42</v>
      </c>
      <c r="N1889">
        <v>1272945.22</v>
      </c>
      <c r="O1889">
        <v>11945</v>
      </c>
      <c r="P1889">
        <v>5</v>
      </c>
      <c r="Q1889">
        <v>10</v>
      </c>
      <c r="R1889" s="25">
        <f>Clean_Data[[#This Row],[Revenue_EUR]]/Clean_Data[[#This Row],[Units_Sold]]</f>
        <v>118.18545040946314</v>
      </c>
      <c r="S1889" s="19">
        <f>Clean_Data[[#This Row],[Gross_Profit_EUR]]/Clean_Data[[#This Row],[Revenue_EUR]]</f>
        <v>0.6175960253086924</v>
      </c>
      <c r="T1889" s="19">
        <f>Clean_Data[[#This Row],[Revenue_EUR]]/Clean_Data[[#This Row],[Revenue_Target_EUR]]</f>
        <v>1.0399731194827462</v>
      </c>
      <c r="U1889" s="19">
        <f>Clean_Data[[#This Row],[Revenue_EUR]]/Clean_Data[[#This Row],[Market_Revenue_EUR]]</f>
        <v>0.10203566340427438</v>
      </c>
      <c r="V1889" s="19">
        <f>Clean_Data[[#This Row],[Returns_Units]]/Clean_Data[[#This Row],[Units_Sold]]</f>
        <v>9.0991810737033659E-3</v>
      </c>
      <c r="W1889" s="21">
        <f>Clean_Data[[#This Row],[Revenue_EUR]]/Clean_Data[[#This Row],[Marketing_Spend_EUR]]</f>
        <v>33.891329760308103</v>
      </c>
    </row>
    <row r="1890" spans="1:23">
      <c r="A1890" s="17">
        <v>45597</v>
      </c>
      <c r="B1890">
        <v>2024</v>
      </c>
      <c r="C1890" s="16" t="s">
        <v>102</v>
      </c>
      <c r="D1890" s="16" t="s">
        <v>88</v>
      </c>
      <c r="E1890" s="16" t="s">
        <v>87</v>
      </c>
      <c r="F1890" s="16" t="s">
        <v>82</v>
      </c>
      <c r="G1890" s="16" t="s">
        <v>78</v>
      </c>
      <c r="H1890">
        <v>292578.90000000002</v>
      </c>
      <c r="I1890">
        <v>276227.61</v>
      </c>
      <c r="J1890">
        <v>3953</v>
      </c>
      <c r="K1890">
        <v>3767</v>
      </c>
      <c r="L1890">
        <v>154993.04999999999</v>
      </c>
      <c r="M1890">
        <v>5757.9</v>
      </c>
      <c r="N1890">
        <v>3201528.39</v>
      </c>
      <c r="O1890">
        <v>45929</v>
      </c>
      <c r="P1890">
        <v>12</v>
      </c>
      <c r="Q1890">
        <v>67</v>
      </c>
      <c r="R1890" s="25">
        <f>Clean_Data[[#This Row],[Revenue_EUR]]/Clean_Data[[#This Row],[Units_Sold]]</f>
        <v>74.014394131039722</v>
      </c>
      <c r="S1890" s="19">
        <f>Clean_Data[[#This Row],[Gross_Profit_EUR]]/Clean_Data[[#This Row],[Revenue_EUR]]</f>
        <v>0.52974787313780991</v>
      </c>
      <c r="T1890" s="19">
        <f>Clean_Data[[#This Row],[Revenue_EUR]]/Clean_Data[[#This Row],[Revenue_Target_EUR]]</f>
        <v>1.0591949877856166</v>
      </c>
      <c r="U1890" s="19">
        <f>Clean_Data[[#This Row],[Revenue_EUR]]/Clean_Data[[#This Row],[Market_Revenue_EUR]]</f>
        <v>9.1387257696627838E-2</v>
      </c>
      <c r="V1890" s="19">
        <f>Clean_Data[[#This Row],[Returns_Units]]/Clean_Data[[#This Row],[Units_Sold]]</f>
        <v>1.6949152542372881E-2</v>
      </c>
      <c r="W1890" s="21">
        <f>Clean_Data[[#This Row],[Revenue_EUR]]/Clean_Data[[#This Row],[Marketing_Spend_EUR]]</f>
        <v>50.813473662272713</v>
      </c>
    </row>
    <row r="1891" spans="1:23">
      <c r="A1891" s="17">
        <v>45597</v>
      </c>
      <c r="B1891">
        <v>2024</v>
      </c>
      <c r="C1891" s="16" t="s">
        <v>102</v>
      </c>
      <c r="D1891" s="16" t="s">
        <v>88</v>
      </c>
      <c r="E1891" s="16" t="s">
        <v>87</v>
      </c>
      <c r="F1891" s="16" t="s">
        <v>82</v>
      </c>
      <c r="G1891" s="16" t="s">
        <v>79</v>
      </c>
      <c r="H1891">
        <v>273341.46000000002</v>
      </c>
      <c r="I1891">
        <v>258069.13</v>
      </c>
      <c r="J1891">
        <v>1490</v>
      </c>
      <c r="K1891">
        <v>1380</v>
      </c>
      <c r="L1891">
        <v>169323.37</v>
      </c>
      <c r="M1891">
        <v>6823.03</v>
      </c>
      <c r="N1891">
        <v>2461984.12</v>
      </c>
      <c r="O1891">
        <v>14349</v>
      </c>
      <c r="P1891">
        <v>15</v>
      </c>
      <c r="Q1891">
        <v>22</v>
      </c>
      <c r="R1891" s="25">
        <f>Clean_Data[[#This Row],[Revenue_EUR]]/Clean_Data[[#This Row],[Units_Sold]]</f>
        <v>183.45064429530203</v>
      </c>
      <c r="S1891" s="19">
        <f>Clean_Data[[#This Row],[Gross_Profit_EUR]]/Clean_Data[[#This Row],[Revenue_EUR]]</f>
        <v>0.61945732637851569</v>
      </c>
      <c r="T1891" s="19">
        <f>Clean_Data[[#This Row],[Revenue_EUR]]/Clean_Data[[#This Row],[Revenue_Target_EUR]]</f>
        <v>1.0591792206995079</v>
      </c>
      <c r="U1891" s="19">
        <f>Clean_Data[[#This Row],[Revenue_EUR]]/Clean_Data[[#This Row],[Market_Revenue_EUR]]</f>
        <v>0.11102486721157243</v>
      </c>
      <c r="V1891" s="19">
        <f>Clean_Data[[#This Row],[Returns_Units]]/Clean_Data[[#This Row],[Units_Sold]]</f>
        <v>1.4765100671140939E-2</v>
      </c>
      <c r="W1891" s="21">
        <f>Clean_Data[[#This Row],[Revenue_EUR]]/Clean_Data[[#This Row],[Marketing_Spend_EUR]]</f>
        <v>40.061594335654398</v>
      </c>
    </row>
    <row r="1892" spans="1:23">
      <c r="A1892" s="17">
        <v>45597</v>
      </c>
      <c r="B1892">
        <v>2024</v>
      </c>
      <c r="C1892" s="16" t="s">
        <v>102</v>
      </c>
      <c r="D1892" s="16" t="s">
        <v>88</v>
      </c>
      <c r="E1892" s="16" t="s">
        <v>87</v>
      </c>
      <c r="F1892" s="16" t="s">
        <v>82</v>
      </c>
      <c r="G1892" s="16" t="s">
        <v>80</v>
      </c>
      <c r="H1892">
        <v>75309.09</v>
      </c>
      <c r="I1892">
        <v>70928.070000000007</v>
      </c>
      <c r="J1892">
        <v>523</v>
      </c>
      <c r="K1892">
        <v>501</v>
      </c>
      <c r="L1892">
        <v>48342.89</v>
      </c>
      <c r="M1892">
        <v>4031.12</v>
      </c>
      <c r="N1892">
        <v>859328.63</v>
      </c>
      <c r="O1892">
        <v>6778</v>
      </c>
      <c r="P1892">
        <v>4</v>
      </c>
      <c r="Q1892">
        <v>5</v>
      </c>
      <c r="R1892" s="25">
        <f>Clean_Data[[#This Row],[Revenue_EUR]]/Clean_Data[[#This Row],[Units_Sold]]</f>
        <v>143.99443594646272</v>
      </c>
      <c r="S1892" s="19">
        <f>Clean_Data[[#This Row],[Gross_Profit_EUR]]/Clean_Data[[#This Row],[Revenue_EUR]]</f>
        <v>0.64192635975285328</v>
      </c>
      <c r="T1892" s="19">
        <f>Clean_Data[[#This Row],[Revenue_EUR]]/Clean_Data[[#This Row],[Revenue_Target_EUR]]</f>
        <v>1.0617670831872346</v>
      </c>
      <c r="U1892" s="19">
        <f>Clean_Data[[#This Row],[Revenue_EUR]]/Clean_Data[[#This Row],[Market_Revenue_EUR]]</f>
        <v>8.763712434438499E-2</v>
      </c>
      <c r="V1892" s="19">
        <f>Clean_Data[[#This Row],[Returns_Units]]/Clean_Data[[#This Row],[Units_Sold]]</f>
        <v>9.5602294455066923E-3</v>
      </c>
      <c r="W1892" s="21">
        <f>Clean_Data[[#This Row],[Revenue_EUR]]/Clean_Data[[#This Row],[Marketing_Spend_EUR]]</f>
        <v>18.681927107106709</v>
      </c>
    </row>
    <row r="1893" spans="1:23">
      <c r="A1893" s="17">
        <v>45597</v>
      </c>
      <c r="B1893">
        <v>2024</v>
      </c>
      <c r="C1893" s="16" t="s">
        <v>102</v>
      </c>
      <c r="D1893" s="16" t="s">
        <v>88</v>
      </c>
      <c r="E1893" s="16" t="s">
        <v>87</v>
      </c>
      <c r="F1893" s="16" t="s">
        <v>82</v>
      </c>
      <c r="G1893" s="16" t="s">
        <v>81</v>
      </c>
      <c r="H1893">
        <v>126541.48</v>
      </c>
      <c r="I1893">
        <v>123962.14</v>
      </c>
      <c r="J1893">
        <v>1070</v>
      </c>
      <c r="K1893">
        <v>1040</v>
      </c>
      <c r="L1893">
        <v>73916.78</v>
      </c>
      <c r="M1893">
        <v>4152.97</v>
      </c>
      <c r="N1893">
        <v>1169175.1000000001</v>
      </c>
      <c r="O1893">
        <v>11235</v>
      </c>
      <c r="P1893">
        <v>6</v>
      </c>
      <c r="Q1893">
        <v>17</v>
      </c>
      <c r="R1893" s="25">
        <f>Clean_Data[[#This Row],[Revenue_EUR]]/Clean_Data[[#This Row],[Units_Sold]]</f>
        <v>118.26306542056075</v>
      </c>
      <c r="S1893" s="19">
        <f>Clean_Data[[#This Row],[Gross_Profit_EUR]]/Clean_Data[[#This Row],[Revenue_EUR]]</f>
        <v>0.58413083204021321</v>
      </c>
      <c r="T1893" s="19">
        <f>Clean_Data[[#This Row],[Revenue_EUR]]/Clean_Data[[#This Row],[Revenue_Target_EUR]]</f>
        <v>1.0208074820263671</v>
      </c>
      <c r="U1893" s="19">
        <f>Clean_Data[[#This Row],[Revenue_EUR]]/Clean_Data[[#This Row],[Market_Revenue_EUR]]</f>
        <v>0.10823141888670053</v>
      </c>
      <c r="V1893" s="19">
        <f>Clean_Data[[#This Row],[Returns_Units]]/Clean_Data[[#This Row],[Units_Sold]]</f>
        <v>1.5887850467289719E-2</v>
      </c>
      <c r="W1893" s="21">
        <f>Clean_Data[[#This Row],[Revenue_EUR]]/Clean_Data[[#This Row],[Marketing_Spend_EUR]]</f>
        <v>30.47011656717963</v>
      </c>
    </row>
    <row r="1894" spans="1:23">
      <c r="A1894" s="17">
        <v>45597</v>
      </c>
      <c r="B1894">
        <v>2024</v>
      </c>
      <c r="C1894" s="16" t="s">
        <v>102</v>
      </c>
      <c r="D1894" s="16" t="s">
        <v>88</v>
      </c>
      <c r="E1894" s="16" t="s">
        <v>87</v>
      </c>
      <c r="F1894" s="16" t="s">
        <v>83</v>
      </c>
      <c r="G1894" s="16" t="s">
        <v>78</v>
      </c>
      <c r="H1894">
        <v>27676.639999999999</v>
      </c>
      <c r="I1894">
        <v>26847.27</v>
      </c>
      <c r="J1894">
        <v>374</v>
      </c>
      <c r="K1894">
        <v>363</v>
      </c>
      <c r="L1894">
        <v>13301.19</v>
      </c>
      <c r="M1894">
        <v>491.05</v>
      </c>
      <c r="N1894">
        <v>384437.58</v>
      </c>
      <c r="O1894">
        <v>5559</v>
      </c>
      <c r="P1894">
        <v>1</v>
      </c>
      <c r="Q1894">
        <v>5</v>
      </c>
      <c r="R1894" s="25">
        <f>Clean_Data[[#This Row],[Revenue_EUR]]/Clean_Data[[#This Row],[Units_Sold]]</f>
        <v>74.001711229946523</v>
      </c>
      <c r="S1894" s="19">
        <f>Clean_Data[[#This Row],[Gross_Profit_EUR]]/Clean_Data[[#This Row],[Revenue_EUR]]</f>
        <v>0.48059265864642531</v>
      </c>
      <c r="T1894" s="19">
        <f>Clean_Data[[#This Row],[Revenue_EUR]]/Clean_Data[[#This Row],[Revenue_Target_EUR]]</f>
        <v>1.0308921540253442</v>
      </c>
      <c r="U1894" s="19">
        <f>Clean_Data[[#This Row],[Revenue_EUR]]/Clean_Data[[#This Row],[Market_Revenue_EUR]]</f>
        <v>7.199254557788029E-2</v>
      </c>
      <c r="V1894" s="19">
        <f>Clean_Data[[#This Row],[Returns_Units]]/Clean_Data[[#This Row],[Units_Sold]]</f>
        <v>1.3368983957219251E-2</v>
      </c>
      <c r="W1894" s="21">
        <f>Clean_Data[[#This Row],[Revenue_EUR]]/Clean_Data[[#This Row],[Marketing_Spend_EUR]]</f>
        <v>56.362162712554728</v>
      </c>
    </row>
    <row r="1895" spans="1:23">
      <c r="A1895" s="17">
        <v>45597</v>
      </c>
      <c r="B1895">
        <v>2024</v>
      </c>
      <c r="C1895" s="16" t="s">
        <v>102</v>
      </c>
      <c r="D1895" s="16" t="s">
        <v>88</v>
      </c>
      <c r="E1895" s="16" t="s">
        <v>87</v>
      </c>
      <c r="F1895" s="16" t="s">
        <v>83</v>
      </c>
      <c r="G1895" s="16" t="s">
        <v>79</v>
      </c>
      <c r="H1895">
        <v>27521.07</v>
      </c>
      <c r="I1895">
        <v>25621.57</v>
      </c>
      <c r="J1895">
        <v>150</v>
      </c>
      <c r="K1895">
        <v>138</v>
      </c>
      <c r="L1895">
        <v>15466.14</v>
      </c>
      <c r="M1895">
        <v>755.52</v>
      </c>
      <c r="N1895">
        <v>319577.94</v>
      </c>
      <c r="O1895">
        <v>1901</v>
      </c>
      <c r="P1895">
        <v>2</v>
      </c>
      <c r="Q1895">
        <v>5</v>
      </c>
      <c r="R1895" s="25">
        <f>Clean_Data[[#This Row],[Revenue_EUR]]/Clean_Data[[#This Row],[Units_Sold]]</f>
        <v>183.47380000000001</v>
      </c>
      <c r="S1895" s="19">
        <f>Clean_Data[[#This Row],[Gross_Profit_EUR]]/Clean_Data[[#This Row],[Revenue_EUR]]</f>
        <v>0.56197451625245676</v>
      </c>
      <c r="T1895" s="19">
        <f>Clean_Data[[#This Row],[Revenue_EUR]]/Clean_Data[[#This Row],[Revenue_Target_EUR]]</f>
        <v>1.0741367527438794</v>
      </c>
      <c r="U1895" s="19">
        <f>Clean_Data[[#This Row],[Revenue_EUR]]/Clean_Data[[#This Row],[Market_Revenue_EUR]]</f>
        <v>8.6116926593869395E-2</v>
      </c>
      <c r="V1895" s="19">
        <f>Clean_Data[[#This Row],[Returns_Units]]/Clean_Data[[#This Row],[Units_Sold]]</f>
        <v>3.3333333333333333E-2</v>
      </c>
      <c r="W1895" s="21">
        <f>Clean_Data[[#This Row],[Revenue_EUR]]/Clean_Data[[#This Row],[Marketing_Spend_EUR]]</f>
        <v>36.426659783989834</v>
      </c>
    </row>
    <row r="1896" spans="1:23">
      <c r="A1896" s="17">
        <v>45597</v>
      </c>
      <c r="B1896">
        <v>2024</v>
      </c>
      <c r="C1896" s="16" t="s">
        <v>102</v>
      </c>
      <c r="D1896" s="16" t="s">
        <v>88</v>
      </c>
      <c r="E1896" s="16" t="s">
        <v>87</v>
      </c>
      <c r="F1896" s="16" t="s">
        <v>83</v>
      </c>
      <c r="G1896" s="16" t="s">
        <v>80</v>
      </c>
      <c r="H1896">
        <v>6258.16</v>
      </c>
      <c r="I1896">
        <v>5502.43</v>
      </c>
      <c r="J1896">
        <v>43</v>
      </c>
      <c r="K1896">
        <v>38</v>
      </c>
      <c r="L1896">
        <v>3620.98</v>
      </c>
      <c r="M1896">
        <v>348.82</v>
      </c>
      <c r="N1896">
        <v>104886.28</v>
      </c>
      <c r="O1896">
        <v>746</v>
      </c>
      <c r="P1896">
        <v>0</v>
      </c>
      <c r="Q1896">
        <v>1</v>
      </c>
      <c r="R1896" s="25">
        <f>Clean_Data[[#This Row],[Revenue_EUR]]/Clean_Data[[#This Row],[Units_Sold]]</f>
        <v>145.53860465116279</v>
      </c>
      <c r="S1896" s="19">
        <f>Clean_Data[[#This Row],[Gross_Profit_EUR]]/Clean_Data[[#This Row],[Revenue_EUR]]</f>
        <v>0.57860137804082989</v>
      </c>
      <c r="T1896" s="19">
        <f>Clean_Data[[#This Row],[Revenue_EUR]]/Clean_Data[[#This Row],[Revenue_Target_EUR]]</f>
        <v>1.137344773127509</v>
      </c>
      <c r="U1896" s="19">
        <f>Clean_Data[[#This Row],[Revenue_EUR]]/Clean_Data[[#This Row],[Market_Revenue_EUR]]</f>
        <v>5.9666145085896842E-2</v>
      </c>
      <c r="V1896" s="19">
        <f>Clean_Data[[#This Row],[Returns_Units]]/Clean_Data[[#This Row],[Units_Sold]]</f>
        <v>2.3255813953488372E-2</v>
      </c>
      <c r="W1896" s="21">
        <f>Clean_Data[[#This Row],[Revenue_EUR]]/Clean_Data[[#This Row],[Marketing_Spend_EUR]]</f>
        <v>17.940943753225159</v>
      </c>
    </row>
    <row r="1897" spans="1:23">
      <c r="A1897" s="17">
        <v>45597</v>
      </c>
      <c r="B1897">
        <v>2024</v>
      </c>
      <c r="C1897" s="16" t="s">
        <v>102</v>
      </c>
      <c r="D1897" s="16" t="s">
        <v>88</v>
      </c>
      <c r="E1897" s="16" t="s">
        <v>87</v>
      </c>
      <c r="F1897" s="16" t="s">
        <v>83</v>
      </c>
      <c r="G1897" s="16" t="s">
        <v>81</v>
      </c>
      <c r="H1897">
        <v>10936.25</v>
      </c>
      <c r="I1897">
        <v>10591.21</v>
      </c>
      <c r="J1897">
        <v>93</v>
      </c>
      <c r="K1897">
        <v>91</v>
      </c>
      <c r="L1897">
        <v>5799.31</v>
      </c>
      <c r="M1897">
        <v>321.38</v>
      </c>
      <c r="N1897">
        <v>146677.21</v>
      </c>
      <c r="O1897">
        <v>1327</v>
      </c>
      <c r="P1897">
        <v>1</v>
      </c>
      <c r="Q1897">
        <v>1</v>
      </c>
      <c r="R1897" s="25">
        <f>Clean_Data[[#This Row],[Revenue_EUR]]/Clean_Data[[#This Row],[Units_Sold]]</f>
        <v>117.59408602150538</v>
      </c>
      <c r="S1897" s="19">
        <f>Clean_Data[[#This Row],[Gross_Profit_EUR]]/Clean_Data[[#This Row],[Revenue_EUR]]</f>
        <v>0.53028323236941366</v>
      </c>
      <c r="T1897" s="19">
        <f>Clean_Data[[#This Row],[Revenue_EUR]]/Clean_Data[[#This Row],[Revenue_Target_EUR]]</f>
        <v>1.0325779585146551</v>
      </c>
      <c r="U1897" s="19">
        <f>Clean_Data[[#This Row],[Revenue_EUR]]/Clean_Data[[#This Row],[Market_Revenue_EUR]]</f>
        <v>7.4559981063179487E-2</v>
      </c>
      <c r="V1897" s="19">
        <f>Clean_Data[[#This Row],[Returns_Units]]/Clean_Data[[#This Row],[Units_Sold]]</f>
        <v>1.0752688172043012E-2</v>
      </c>
      <c r="W1897" s="21">
        <f>Clean_Data[[#This Row],[Revenue_EUR]]/Clean_Data[[#This Row],[Marketing_Spend_EUR]]</f>
        <v>34.029031053581427</v>
      </c>
    </row>
    <row r="1898" spans="1:23">
      <c r="A1898" s="17">
        <v>45597</v>
      </c>
      <c r="B1898">
        <v>2024</v>
      </c>
      <c r="C1898" s="16" t="s">
        <v>102</v>
      </c>
      <c r="D1898" s="16" t="s">
        <v>89</v>
      </c>
      <c r="E1898" s="16" t="s">
        <v>85</v>
      </c>
      <c r="F1898" s="16" t="s">
        <v>77</v>
      </c>
      <c r="G1898" s="16" t="s">
        <v>78</v>
      </c>
      <c r="H1898">
        <v>268432.77</v>
      </c>
      <c r="I1898">
        <v>262008</v>
      </c>
      <c r="J1898">
        <v>3627</v>
      </c>
      <c r="K1898">
        <v>3519</v>
      </c>
      <c r="L1898">
        <v>148689.96</v>
      </c>
      <c r="M1898">
        <v>5020.67</v>
      </c>
      <c r="N1898">
        <v>1898832.28</v>
      </c>
      <c r="O1898">
        <v>26957</v>
      </c>
      <c r="P1898">
        <v>11</v>
      </c>
      <c r="Q1898">
        <v>64</v>
      </c>
      <c r="R1898" s="25">
        <f>Clean_Data[[#This Row],[Revenue_EUR]]/Clean_Data[[#This Row],[Units_Sold]]</f>
        <v>74.009586435070318</v>
      </c>
      <c r="S1898" s="19">
        <f>Clean_Data[[#This Row],[Gross_Profit_EUR]]/Clean_Data[[#This Row],[Revenue_EUR]]</f>
        <v>0.5539188080501497</v>
      </c>
      <c r="T1898" s="19">
        <f>Clean_Data[[#This Row],[Revenue_EUR]]/Clean_Data[[#This Row],[Revenue_Target_EUR]]</f>
        <v>1.0245212741595677</v>
      </c>
      <c r="U1898" s="19">
        <f>Clean_Data[[#This Row],[Revenue_EUR]]/Clean_Data[[#This Row],[Market_Revenue_EUR]]</f>
        <v>0.14136728811035382</v>
      </c>
      <c r="V1898" s="19">
        <f>Clean_Data[[#This Row],[Returns_Units]]/Clean_Data[[#This Row],[Units_Sold]]</f>
        <v>1.764543700027571E-2</v>
      </c>
      <c r="W1898" s="21">
        <f>Clean_Data[[#This Row],[Revenue_EUR]]/Clean_Data[[#This Row],[Marketing_Spend_EUR]]</f>
        <v>53.465527509276654</v>
      </c>
    </row>
    <row r="1899" spans="1:23">
      <c r="A1899" s="17">
        <v>45597</v>
      </c>
      <c r="B1899">
        <v>2024</v>
      </c>
      <c r="C1899" s="16" t="s">
        <v>102</v>
      </c>
      <c r="D1899" s="16" t="s">
        <v>89</v>
      </c>
      <c r="E1899" s="16" t="s">
        <v>85</v>
      </c>
      <c r="F1899" s="16" t="s">
        <v>77</v>
      </c>
      <c r="G1899" s="16" t="s">
        <v>79</v>
      </c>
      <c r="H1899">
        <v>272721.17</v>
      </c>
      <c r="I1899">
        <v>270914.58</v>
      </c>
      <c r="J1899">
        <v>1486</v>
      </c>
      <c r="K1899">
        <v>1506</v>
      </c>
      <c r="L1899">
        <v>179063.63</v>
      </c>
      <c r="M1899">
        <v>6530.28</v>
      </c>
      <c r="N1899">
        <v>1572685.95</v>
      </c>
      <c r="O1899">
        <v>9736</v>
      </c>
      <c r="P1899">
        <v>12</v>
      </c>
      <c r="Q1899">
        <v>17</v>
      </c>
      <c r="R1899" s="25">
        <f>Clean_Data[[#This Row],[Revenue_EUR]]/Clean_Data[[#This Row],[Units_Sold]]</f>
        <v>183.52703230148046</v>
      </c>
      <c r="S1899" s="19">
        <f>Clean_Data[[#This Row],[Gross_Profit_EUR]]/Clean_Data[[#This Row],[Revenue_EUR]]</f>
        <v>0.65658133543501596</v>
      </c>
      <c r="T1899" s="19">
        <f>Clean_Data[[#This Row],[Revenue_EUR]]/Clean_Data[[#This Row],[Revenue_Target_EUR]]</f>
        <v>1.0066684856902126</v>
      </c>
      <c r="U1899" s="19">
        <f>Clean_Data[[#This Row],[Revenue_EUR]]/Clean_Data[[#This Row],[Market_Revenue_EUR]]</f>
        <v>0.17341108057842061</v>
      </c>
      <c r="V1899" s="19">
        <f>Clean_Data[[#This Row],[Returns_Units]]/Clean_Data[[#This Row],[Units_Sold]]</f>
        <v>1.1440107671601614E-2</v>
      </c>
      <c r="W1899" s="21">
        <f>Clean_Data[[#This Row],[Revenue_EUR]]/Clean_Data[[#This Row],[Marketing_Spend_EUR]]</f>
        <v>41.762553826175903</v>
      </c>
    </row>
    <row r="1900" spans="1:23">
      <c r="A1900" s="17">
        <v>45597</v>
      </c>
      <c r="B1900">
        <v>2024</v>
      </c>
      <c r="C1900" s="16" t="s">
        <v>102</v>
      </c>
      <c r="D1900" s="16" t="s">
        <v>89</v>
      </c>
      <c r="E1900" s="16" t="s">
        <v>85</v>
      </c>
      <c r="F1900" s="16" t="s">
        <v>77</v>
      </c>
      <c r="G1900" s="16" t="s">
        <v>80</v>
      </c>
      <c r="H1900">
        <v>61892.88</v>
      </c>
      <c r="I1900">
        <v>58571.29</v>
      </c>
      <c r="J1900">
        <v>430</v>
      </c>
      <c r="K1900">
        <v>406</v>
      </c>
      <c r="L1900">
        <v>42926.89</v>
      </c>
      <c r="M1900">
        <v>3170.71</v>
      </c>
      <c r="N1900">
        <v>492418.47</v>
      </c>
      <c r="O1900">
        <v>3856</v>
      </c>
      <c r="P1900">
        <v>3</v>
      </c>
      <c r="Q1900">
        <v>8</v>
      </c>
      <c r="R1900" s="25">
        <f>Clean_Data[[#This Row],[Revenue_EUR]]/Clean_Data[[#This Row],[Units_Sold]]</f>
        <v>143.93693023255813</v>
      </c>
      <c r="S1900" s="19">
        <f>Clean_Data[[#This Row],[Gross_Profit_EUR]]/Clean_Data[[#This Row],[Revenue_EUR]]</f>
        <v>0.69356749920184679</v>
      </c>
      <c r="T1900" s="19">
        <f>Clean_Data[[#This Row],[Revenue_EUR]]/Clean_Data[[#This Row],[Revenue_Target_EUR]]</f>
        <v>1.0567102073387831</v>
      </c>
      <c r="U1900" s="19">
        <f>Clean_Data[[#This Row],[Revenue_EUR]]/Clean_Data[[#This Row],[Market_Revenue_EUR]]</f>
        <v>0.12569162972298745</v>
      </c>
      <c r="V1900" s="19">
        <f>Clean_Data[[#This Row],[Returns_Units]]/Clean_Data[[#This Row],[Units_Sold]]</f>
        <v>1.8604651162790697E-2</v>
      </c>
      <c r="W1900" s="21">
        <f>Clean_Data[[#This Row],[Revenue_EUR]]/Clean_Data[[#This Row],[Marketing_Spend_EUR]]</f>
        <v>19.520195792109654</v>
      </c>
    </row>
    <row r="1901" spans="1:23">
      <c r="A1901" s="17">
        <v>45597</v>
      </c>
      <c r="B1901">
        <v>2024</v>
      </c>
      <c r="C1901" s="16" t="s">
        <v>102</v>
      </c>
      <c r="D1901" s="16" t="s">
        <v>89</v>
      </c>
      <c r="E1901" s="16" t="s">
        <v>85</v>
      </c>
      <c r="F1901" s="16" t="s">
        <v>77</v>
      </c>
      <c r="G1901" s="16" t="s">
        <v>81</v>
      </c>
      <c r="H1901">
        <v>103121.53</v>
      </c>
      <c r="I1901">
        <v>100923.28</v>
      </c>
      <c r="J1901">
        <v>872</v>
      </c>
      <c r="K1901">
        <v>847</v>
      </c>
      <c r="L1901">
        <v>63875.08</v>
      </c>
      <c r="M1901">
        <v>3340.42</v>
      </c>
      <c r="N1901">
        <v>683485.27</v>
      </c>
      <c r="O1901">
        <v>6525</v>
      </c>
      <c r="P1901">
        <v>5</v>
      </c>
      <c r="Q1901">
        <v>9</v>
      </c>
      <c r="R1901" s="25">
        <f>Clean_Data[[#This Row],[Revenue_EUR]]/Clean_Data[[#This Row],[Units_Sold]]</f>
        <v>118.25863532110091</v>
      </c>
      <c r="S1901" s="19">
        <f>Clean_Data[[#This Row],[Gross_Profit_EUR]]/Clean_Data[[#This Row],[Revenue_EUR]]</f>
        <v>0.61941555754651823</v>
      </c>
      <c r="T1901" s="19">
        <f>Clean_Data[[#This Row],[Revenue_EUR]]/Clean_Data[[#This Row],[Revenue_Target_EUR]]</f>
        <v>1.0217813967203602</v>
      </c>
      <c r="U1901" s="19">
        <f>Clean_Data[[#This Row],[Revenue_EUR]]/Clean_Data[[#This Row],[Market_Revenue_EUR]]</f>
        <v>0.1508760093688632</v>
      </c>
      <c r="V1901" s="19">
        <f>Clean_Data[[#This Row],[Returns_Units]]/Clean_Data[[#This Row],[Units_Sold]]</f>
        <v>1.0321100917431193E-2</v>
      </c>
      <c r="W1901" s="21">
        <f>Clean_Data[[#This Row],[Revenue_EUR]]/Clean_Data[[#This Row],[Marketing_Spend_EUR]]</f>
        <v>30.87082762047886</v>
      </c>
    </row>
    <row r="1902" spans="1:23">
      <c r="A1902" s="17">
        <v>45597</v>
      </c>
      <c r="B1902">
        <v>2024</v>
      </c>
      <c r="C1902" s="16" t="s">
        <v>102</v>
      </c>
      <c r="D1902" s="16" t="s">
        <v>89</v>
      </c>
      <c r="E1902" s="16" t="s">
        <v>85</v>
      </c>
      <c r="F1902" s="16" t="s">
        <v>82</v>
      </c>
      <c r="G1902" s="16" t="s">
        <v>78</v>
      </c>
      <c r="H1902">
        <v>232946.35</v>
      </c>
      <c r="I1902">
        <v>229615.5</v>
      </c>
      <c r="J1902">
        <v>3147</v>
      </c>
      <c r="K1902">
        <v>3154</v>
      </c>
      <c r="L1902">
        <v>122758.39999999999</v>
      </c>
      <c r="M1902">
        <v>3899.06</v>
      </c>
      <c r="N1902">
        <v>1637678.57</v>
      </c>
      <c r="O1902">
        <v>23200</v>
      </c>
      <c r="P1902">
        <v>13</v>
      </c>
      <c r="Q1902">
        <v>28</v>
      </c>
      <c r="R1902" s="25">
        <f>Clean_Data[[#This Row],[Revenue_EUR]]/Clean_Data[[#This Row],[Units_Sold]]</f>
        <v>74.02171909755323</v>
      </c>
      <c r="S1902" s="19">
        <f>Clean_Data[[#This Row],[Gross_Profit_EUR]]/Clean_Data[[#This Row],[Revenue_EUR]]</f>
        <v>0.52698142726855346</v>
      </c>
      <c r="T1902" s="19">
        <f>Clean_Data[[#This Row],[Revenue_EUR]]/Clean_Data[[#This Row],[Revenue_Target_EUR]]</f>
        <v>1.0145062071158089</v>
      </c>
      <c r="U1902" s="19">
        <f>Clean_Data[[#This Row],[Revenue_EUR]]/Clean_Data[[#This Row],[Market_Revenue_EUR]]</f>
        <v>0.14224180145435988</v>
      </c>
      <c r="V1902" s="19">
        <f>Clean_Data[[#This Row],[Returns_Units]]/Clean_Data[[#This Row],[Units_Sold]]</f>
        <v>8.8973625675246269E-3</v>
      </c>
      <c r="W1902" s="21">
        <f>Clean_Data[[#This Row],[Revenue_EUR]]/Clean_Data[[#This Row],[Marketing_Spend_EUR]]</f>
        <v>59.744233225444084</v>
      </c>
    </row>
    <row r="1903" spans="1:23">
      <c r="A1903" s="17">
        <v>45597</v>
      </c>
      <c r="B1903">
        <v>2024</v>
      </c>
      <c r="C1903" s="16" t="s">
        <v>102</v>
      </c>
      <c r="D1903" s="16" t="s">
        <v>89</v>
      </c>
      <c r="E1903" s="16" t="s">
        <v>85</v>
      </c>
      <c r="F1903" s="16" t="s">
        <v>82</v>
      </c>
      <c r="G1903" s="16" t="s">
        <v>79</v>
      </c>
      <c r="H1903">
        <v>201178.38</v>
      </c>
      <c r="I1903">
        <v>197367.26</v>
      </c>
      <c r="J1903">
        <v>1096</v>
      </c>
      <c r="K1903">
        <v>1067</v>
      </c>
      <c r="L1903">
        <v>124397.06</v>
      </c>
      <c r="M1903">
        <v>4950.75</v>
      </c>
      <c r="N1903">
        <v>1314424.26</v>
      </c>
      <c r="O1903">
        <v>7668</v>
      </c>
      <c r="P1903">
        <v>7</v>
      </c>
      <c r="Q1903">
        <v>20</v>
      </c>
      <c r="R1903" s="25">
        <f>Clean_Data[[#This Row],[Revenue_EUR]]/Clean_Data[[#This Row],[Units_Sold]]</f>
        <v>183.55691605839417</v>
      </c>
      <c r="S1903" s="19">
        <f>Clean_Data[[#This Row],[Gross_Profit_EUR]]/Clean_Data[[#This Row],[Revenue_EUR]]</f>
        <v>0.6183420902385236</v>
      </c>
      <c r="T1903" s="19">
        <f>Clean_Data[[#This Row],[Revenue_EUR]]/Clean_Data[[#This Row],[Revenue_Target_EUR]]</f>
        <v>1.0193097882597144</v>
      </c>
      <c r="U1903" s="19">
        <f>Clean_Data[[#This Row],[Revenue_EUR]]/Clean_Data[[#This Row],[Market_Revenue_EUR]]</f>
        <v>0.15305437226181445</v>
      </c>
      <c r="V1903" s="19">
        <f>Clean_Data[[#This Row],[Returns_Units]]/Clean_Data[[#This Row],[Units_Sold]]</f>
        <v>1.824817518248175E-2</v>
      </c>
      <c r="W1903" s="21">
        <f>Clean_Data[[#This Row],[Revenue_EUR]]/Clean_Data[[#This Row],[Marketing_Spend_EUR]]</f>
        <v>40.635940009089531</v>
      </c>
    </row>
    <row r="1904" spans="1:23">
      <c r="A1904" s="17">
        <v>45597</v>
      </c>
      <c r="B1904">
        <v>2024</v>
      </c>
      <c r="C1904" s="16" t="s">
        <v>102</v>
      </c>
      <c r="D1904" s="16" t="s">
        <v>89</v>
      </c>
      <c r="E1904" s="16" t="s">
        <v>85</v>
      </c>
      <c r="F1904" s="16" t="s">
        <v>82</v>
      </c>
      <c r="G1904" s="16" t="s">
        <v>80</v>
      </c>
      <c r="H1904">
        <v>55738.09</v>
      </c>
      <c r="I1904">
        <v>52569.13</v>
      </c>
      <c r="J1904">
        <v>387</v>
      </c>
      <c r="K1904">
        <v>363</v>
      </c>
      <c r="L1904">
        <v>35408.379999999997</v>
      </c>
      <c r="M1904">
        <v>2851.9</v>
      </c>
      <c r="N1904">
        <v>458175.85</v>
      </c>
      <c r="O1904">
        <v>3563</v>
      </c>
      <c r="P1904">
        <v>2</v>
      </c>
      <c r="Q1904">
        <v>4</v>
      </c>
      <c r="R1904" s="25">
        <f>Clean_Data[[#This Row],[Revenue_EUR]]/Clean_Data[[#This Row],[Units_Sold]]</f>
        <v>144.02607235142119</v>
      </c>
      <c r="S1904" s="19">
        <f>Clean_Data[[#This Row],[Gross_Profit_EUR]]/Clean_Data[[#This Row],[Revenue_EUR]]</f>
        <v>0.63526360519350411</v>
      </c>
      <c r="T1904" s="19">
        <f>Clean_Data[[#This Row],[Revenue_EUR]]/Clean_Data[[#This Row],[Revenue_Target_EUR]]</f>
        <v>1.060281766123959</v>
      </c>
      <c r="U1904" s="19">
        <f>Clean_Data[[#This Row],[Revenue_EUR]]/Clean_Data[[#This Row],[Market_Revenue_EUR]]</f>
        <v>0.12165217787013435</v>
      </c>
      <c r="V1904" s="19">
        <f>Clean_Data[[#This Row],[Returns_Units]]/Clean_Data[[#This Row],[Units_Sold]]</f>
        <v>1.0335917312661499E-2</v>
      </c>
      <c r="W1904" s="21">
        <f>Clean_Data[[#This Row],[Revenue_EUR]]/Clean_Data[[#This Row],[Marketing_Spend_EUR]]</f>
        <v>19.544195098004838</v>
      </c>
    </row>
    <row r="1905" spans="1:23">
      <c r="A1905" s="17">
        <v>45597</v>
      </c>
      <c r="B1905">
        <v>2024</v>
      </c>
      <c r="C1905" s="16" t="s">
        <v>102</v>
      </c>
      <c r="D1905" s="16" t="s">
        <v>89</v>
      </c>
      <c r="E1905" s="16" t="s">
        <v>85</v>
      </c>
      <c r="F1905" s="16" t="s">
        <v>82</v>
      </c>
      <c r="G1905" s="16" t="s">
        <v>81</v>
      </c>
      <c r="H1905">
        <v>92449.56</v>
      </c>
      <c r="I1905">
        <v>89921.73</v>
      </c>
      <c r="J1905">
        <v>782</v>
      </c>
      <c r="K1905">
        <v>757</v>
      </c>
      <c r="L1905">
        <v>54093.51</v>
      </c>
      <c r="M1905">
        <v>3027.37</v>
      </c>
      <c r="N1905">
        <v>651150.93999999994</v>
      </c>
      <c r="O1905">
        <v>5887</v>
      </c>
      <c r="P1905">
        <v>5</v>
      </c>
      <c r="Q1905">
        <v>17</v>
      </c>
      <c r="R1905" s="25">
        <f>Clean_Data[[#This Row],[Revenue_EUR]]/Clean_Data[[#This Row],[Units_Sold]]</f>
        <v>118.22194373401534</v>
      </c>
      <c r="S1905" s="19">
        <f>Clean_Data[[#This Row],[Gross_Profit_EUR]]/Clean_Data[[#This Row],[Revenue_EUR]]</f>
        <v>0.58511376365663614</v>
      </c>
      <c r="T1905" s="19">
        <f>Clean_Data[[#This Row],[Revenue_EUR]]/Clean_Data[[#This Row],[Revenue_Target_EUR]]</f>
        <v>1.0281114475889199</v>
      </c>
      <c r="U1905" s="19">
        <f>Clean_Data[[#This Row],[Revenue_EUR]]/Clean_Data[[#This Row],[Market_Revenue_EUR]]</f>
        <v>0.14197869391081583</v>
      </c>
      <c r="V1905" s="19">
        <f>Clean_Data[[#This Row],[Returns_Units]]/Clean_Data[[#This Row],[Units_Sold]]</f>
        <v>2.1739130434782608E-2</v>
      </c>
      <c r="W1905" s="21">
        <f>Clean_Data[[#This Row],[Revenue_EUR]]/Clean_Data[[#This Row],[Marketing_Spend_EUR]]</f>
        <v>30.537912445455959</v>
      </c>
    </row>
    <row r="1906" spans="1:23">
      <c r="A1906" s="17">
        <v>45597</v>
      </c>
      <c r="B1906">
        <v>2024</v>
      </c>
      <c r="C1906" s="16" t="s">
        <v>102</v>
      </c>
      <c r="D1906" s="16" t="s">
        <v>89</v>
      </c>
      <c r="E1906" s="16" t="s">
        <v>85</v>
      </c>
      <c r="F1906" s="16" t="s">
        <v>83</v>
      </c>
      <c r="G1906" s="16" t="s">
        <v>78</v>
      </c>
      <c r="H1906">
        <v>27627.7</v>
      </c>
      <c r="I1906">
        <v>28891.78</v>
      </c>
      <c r="J1906">
        <v>373</v>
      </c>
      <c r="K1906">
        <v>388</v>
      </c>
      <c r="L1906">
        <v>13269.37</v>
      </c>
      <c r="M1906">
        <v>533.16999999999996</v>
      </c>
      <c r="N1906">
        <v>285911.67</v>
      </c>
      <c r="O1906">
        <v>4308</v>
      </c>
      <c r="P1906">
        <v>1</v>
      </c>
      <c r="Q1906">
        <v>8</v>
      </c>
      <c r="R1906" s="25">
        <f>Clean_Data[[#This Row],[Revenue_EUR]]/Clean_Data[[#This Row],[Units_Sold]]</f>
        <v>74.068900804289541</v>
      </c>
      <c r="S1906" s="19">
        <f>Clean_Data[[#This Row],[Gross_Profit_EUR]]/Clean_Data[[#This Row],[Revenue_EUR]]</f>
        <v>0.48029224293010275</v>
      </c>
      <c r="T1906" s="19">
        <f>Clean_Data[[#This Row],[Revenue_EUR]]/Clean_Data[[#This Row],[Revenue_Target_EUR]]</f>
        <v>0.9562477632046209</v>
      </c>
      <c r="U1906" s="19">
        <f>Clean_Data[[#This Row],[Revenue_EUR]]/Clean_Data[[#This Row],[Market_Revenue_EUR]]</f>
        <v>9.6630193513961848E-2</v>
      </c>
      <c r="V1906" s="19">
        <f>Clean_Data[[#This Row],[Returns_Units]]/Clean_Data[[#This Row],[Units_Sold]]</f>
        <v>2.1447721179624665E-2</v>
      </c>
      <c r="W1906" s="21">
        <f>Clean_Data[[#This Row],[Revenue_EUR]]/Clean_Data[[#This Row],[Marketing_Spend_EUR]]</f>
        <v>51.817806703302892</v>
      </c>
    </row>
    <row r="1907" spans="1:23">
      <c r="A1907" s="17">
        <v>45597</v>
      </c>
      <c r="B1907">
        <v>2024</v>
      </c>
      <c r="C1907" s="16" t="s">
        <v>102</v>
      </c>
      <c r="D1907" s="16" t="s">
        <v>89</v>
      </c>
      <c r="E1907" s="16" t="s">
        <v>85</v>
      </c>
      <c r="F1907" s="16" t="s">
        <v>83</v>
      </c>
      <c r="G1907" s="16" t="s">
        <v>79</v>
      </c>
      <c r="H1907">
        <v>26525.05</v>
      </c>
      <c r="I1907">
        <v>25452.89</v>
      </c>
      <c r="J1907">
        <v>145</v>
      </c>
      <c r="K1907">
        <v>137</v>
      </c>
      <c r="L1907">
        <v>14590.9</v>
      </c>
      <c r="M1907">
        <v>685.81</v>
      </c>
      <c r="N1907">
        <v>215678.74</v>
      </c>
      <c r="O1907">
        <v>1282</v>
      </c>
      <c r="P1907">
        <v>1</v>
      </c>
      <c r="Q1907">
        <v>2</v>
      </c>
      <c r="R1907" s="25">
        <f>Clean_Data[[#This Row],[Revenue_EUR]]/Clean_Data[[#This Row],[Units_Sold]]</f>
        <v>182.93137931034482</v>
      </c>
      <c r="S1907" s="19">
        <f>Clean_Data[[#This Row],[Gross_Profit_EUR]]/Clean_Data[[#This Row],[Revenue_EUR]]</f>
        <v>0.55008001869930501</v>
      </c>
      <c r="T1907" s="19">
        <f>Clean_Data[[#This Row],[Revenue_EUR]]/Clean_Data[[#This Row],[Revenue_Target_EUR]]</f>
        <v>1.0421233109481871</v>
      </c>
      <c r="U1907" s="19">
        <f>Clean_Data[[#This Row],[Revenue_EUR]]/Clean_Data[[#This Row],[Market_Revenue_EUR]]</f>
        <v>0.1229840734418237</v>
      </c>
      <c r="V1907" s="19">
        <f>Clean_Data[[#This Row],[Returns_Units]]/Clean_Data[[#This Row],[Units_Sold]]</f>
        <v>1.3793103448275862E-2</v>
      </c>
      <c r="W1907" s="21">
        <f>Clean_Data[[#This Row],[Revenue_EUR]]/Clean_Data[[#This Row],[Marketing_Spend_EUR]]</f>
        <v>38.676965923506515</v>
      </c>
    </row>
    <row r="1908" spans="1:23">
      <c r="A1908" s="17">
        <v>45597</v>
      </c>
      <c r="B1908">
        <v>2024</v>
      </c>
      <c r="C1908" s="16" t="s">
        <v>102</v>
      </c>
      <c r="D1908" s="16" t="s">
        <v>89</v>
      </c>
      <c r="E1908" s="16" t="s">
        <v>85</v>
      </c>
      <c r="F1908" s="16" t="s">
        <v>83</v>
      </c>
      <c r="G1908" s="16" t="s">
        <v>80</v>
      </c>
      <c r="H1908">
        <v>6046.3</v>
      </c>
      <c r="I1908">
        <v>5841.95</v>
      </c>
      <c r="J1908">
        <v>42</v>
      </c>
      <c r="K1908">
        <v>40</v>
      </c>
      <c r="L1908">
        <v>3507.68</v>
      </c>
      <c r="M1908">
        <v>330.11</v>
      </c>
      <c r="N1908">
        <v>72805.5</v>
      </c>
      <c r="O1908">
        <v>569</v>
      </c>
      <c r="P1908">
        <v>0</v>
      </c>
      <c r="Q1908">
        <v>1</v>
      </c>
      <c r="R1908" s="25">
        <f>Clean_Data[[#This Row],[Revenue_EUR]]/Clean_Data[[#This Row],[Units_Sold]]</f>
        <v>143.9595238095238</v>
      </c>
      <c r="S1908" s="19">
        <f>Clean_Data[[#This Row],[Gross_Profit_EUR]]/Clean_Data[[#This Row],[Revenue_EUR]]</f>
        <v>0.58013661247374426</v>
      </c>
      <c r="T1908" s="19">
        <f>Clean_Data[[#This Row],[Revenue_EUR]]/Clean_Data[[#This Row],[Revenue_Target_EUR]]</f>
        <v>1.0349797584710585</v>
      </c>
      <c r="U1908" s="19">
        <f>Clean_Data[[#This Row],[Revenue_EUR]]/Clean_Data[[#This Row],[Market_Revenue_EUR]]</f>
        <v>8.3047297250894506E-2</v>
      </c>
      <c r="V1908" s="19">
        <f>Clean_Data[[#This Row],[Returns_Units]]/Clean_Data[[#This Row],[Units_Sold]]</f>
        <v>2.3809523809523808E-2</v>
      </c>
      <c r="W1908" s="21">
        <f>Clean_Data[[#This Row],[Revenue_EUR]]/Clean_Data[[#This Row],[Marketing_Spend_EUR]]</f>
        <v>18.316015873496713</v>
      </c>
    </row>
    <row r="1909" spans="1:23">
      <c r="A1909" s="17">
        <v>45597</v>
      </c>
      <c r="B1909">
        <v>2024</v>
      </c>
      <c r="C1909" s="16" t="s">
        <v>102</v>
      </c>
      <c r="D1909" s="16" t="s">
        <v>89</v>
      </c>
      <c r="E1909" s="16" t="s">
        <v>85</v>
      </c>
      <c r="F1909" s="16" t="s">
        <v>83</v>
      </c>
      <c r="G1909" s="16" t="s">
        <v>81</v>
      </c>
      <c r="H1909">
        <v>10263.469999999999</v>
      </c>
      <c r="I1909">
        <v>10332.459999999999</v>
      </c>
      <c r="J1909">
        <v>87</v>
      </c>
      <c r="K1909">
        <v>87</v>
      </c>
      <c r="L1909">
        <v>5453.85</v>
      </c>
      <c r="M1909">
        <v>311.02999999999997</v>
      </c>
      <c r="N1909">
        <v>101901.55</v>
      </c>
      <c r="O1909">
        <v>898</v>
      </c>
      <c r="P1909">
        <v>1</v>
      </c>
      <c r="Q1909">
        <v>1</v>
      </c>
      <c r="R1909" s="25">
        <f>Clean_Data[[#This Row],[Revenue_EUR]]/Clean_Data[[#This Row],[Units_Sold]]</f>
        <v>117.97091954022987</v>
      </c>
      <c r="S1909" s="19">
        <f>Clean_Data[[#This Row],[Gross_Profit_EUR]]/Clean_Data[[#This Row],[Revenue_EUR]]</f>
        <v>0.53138460968853618</v>
      </c>
      <c r="T1909" s="19">
        <f>Clean_Data[[#This Row],[Revenue_EUR]]/Clean_Data[[#This Row],[Revenue_Target_EUR]]</f>
        <v>0.99332298407155706</v>
      </c>
      <c r="U1909" s="19">
        <f>Clean_Data[[#This Row],[Revenue_EUR]]/Clean_Data[[#This Row],[Market_Revenue_EUR]]</f>
        <v>0.10071946893840181</v>
      </c>
      <c r="V1909" s="19">
        <f>Clean_Data[[#This Row],[Returns_Units]]/Clean_Data[[#This Row],[Units_Sold]]</f>
        <v>1.1494252873563218E-2</v>
      </c>
      <c r="W1909" s="21">
        <f>Clean_Data[[#This Row],[Revenue_EUR]]/Clean_Data[[#This Row],[Marketing_Spend_EUR]]</f>
        <v>32.998328135549627</v>
      </c>
    </row>
    <row r="1910" spans="1:23">
      <c r="A1910" s="17">
        <v>45597</v>
      </c>
      <c r="B1910">
        <v>2024</v>
      </c>
      <c r="C1910" s="16" t="s">
        <v>102</v>
      </c>
      <c r="D1910" s="16" t="s">
        <v>90</v>
      </c>
      <c r="E1910" s="16" t="s">
        <v>91</v>
      </c>
      <c r="F1910" s="16" t="s">
        <v>77</v>
      </c>
      <c r="G1910" s="16" t="s">
        <v>78</v>
      </c>
      <c r="H1910">
        <v>207965.2</v>
      </c>
      <c r="I1910">
        <v>198011.85</v>
      </c>
      <c r="J1910">
        <v>2810</v>
      </c>
      <c r="K1910">
        <v>2640</v>
      </c>
      <c r="L1910">
        <v>116276.7</v>
      </c>
      <c r="M1910">
        <v>4050.62</v>
      </c>
      <c r="N1910">
        <v>2425942.7000000002</v>
      </c>
      <c r="O1910">
        <v>34550</v>
      </c>
      <c r="P1910">
        <v>11</v>
      </c>
      <c r="Q1910">
        <v>51</v>
      </c>
      <c r="R1910" s="25">
        <f>Clean_Data[[#This Row],[Revenue_EUR]]/Clean_Data[[#This Row],[Units_Sold]]</f>
        <v>74.008967971530254</v>
      </c>
      <c r="S1910" s="19">
        <f>Clean_Data[[#This Row],[Gross_Profit_EUR]]/Clean_Data[[#This Row],[Revenue_EUR]]</f>
        <v>0.55911614058505943</v>
      </c>
      <c r="T1910" s="19">
        <f>Clean_Data[[#This Row],[Revenue_EUR]]/Clean_Data[[#This Row],[Revenue_Target_EUR]]</f>
        <v>1.0502664360744067</v>
      </c>
      <c r="U1910" s="19">
        <f>Clean_Data[[#This Row],[Revenue_EUR]]/Clean_Data[[#This Row],[Market_Revenue_EUR]]</f>
        <v>8.572552022766243E-2</v>
      </c>
      <c r="V1910" s="19">
        <f>Clean_Data[[#This Row],[Returns_Units]]/Clean_Data[[#This Row],[Units_Sold]]</f>
        <v>1.8149466192170817E-2</v>
      </c>
      <c r="W1910" s="21">
        <f>Clean_Data[[#This Row],[Revenue_EUR]]/Clean_Data[[#This Row],[Marketing_Spend_EUR]]</f>
        <v>51.341572401262034</v>
      </c>
    </row>
    <row r="1911" spans="1:23">
      <c r="A1911" s="17">
        <v>45597</v>
      </c>
      <c r="B1911">
        <v>2024</v>
      </c>
      <c r="C1911" s="16" t="s">
        <v>102</v>
      </c>
      <c r="D1911" s="16" t="s">
        <v>90</v>
      </c>
      <c r="E1911" s="16" t="s">
        <v>91</v>
      </c>
      <c r="F1911" s="16" t="s">
        <v>77</v>
      </c>
      <c r="G1911" s="16" t="s">
        <v>79</v>
      </c>
      <c r="H1911">
        <v>206903.01</v>
      </c>
      <c r="I1911">
        <v>191544.98</v>
      </c>
      <c r="J1911">
        <v>1128</v>
      </c>
      <c r="K1911">
        <v>1039</v>
      </c>
      <c r="L1911">
        <v>136672.31</v>
      </c>
      <c r="M1911">
        <v>5175.82</v>
      </c>
      <c r="N1911">
        <v>1947352.5</v>
      </c>
      <c r="O1911">
        <v>11304</v>
      </c>
      <c r="P1911">
        <v>10</v>
      </c>
      <c r="Q1911">
        <v>10</v>
      </c>
      <c r="R1911" s="25">
        <f>Clean_Data[[#This Row],[Revenue_EUR]]/Clean_Data[[#This Row],[Units_Sold]]</f>
        <v>183.42465425531915</v>
      </c>
      <c r="S1911" s="19">
        <f>Clean_Data[[#This Row],[Gross_Profit_EUR]]/Clean_Data[[#This Row],[Revenue_EUR]]</f>
        <v>0.66056221221721223</v>
      </c>
      <c r="T1911" s="19">
        <f>Clean_Data[[#This Row],[Revenue_EUR]]/Clean_Data[[#This Row],[Revenue_Target_EUR]]</f>
        <v>1.0801797572559719</v>
      </c>
      <c r="U1911" s="19">
        <f>Clean_Data[[#This Row],[Revenue_EUR]]/Clean_Data[[#This Row],[Market_Revenue_EUR]]</f>
        <v>0.1062483602737563</v>
      </c>
      <c r="V1911" s="19">
        <f>Clean_Data[[#This Row],[Returns_Units]]/Clean_Data[[#This Row],[Units_Sold]]</f>
        <v>8.8652482269503553E-3</v>
      </c>
      <c r="W1911" s="21">
        <f>Clean_Data[[#This Row],[Revenue_EUR]]/Clean_Data[[#This Row],[Marketing_Spend_EUR]]</f>
        <v>39.974923780193286</v>
      </c>
    </row>
    <row r="1912" spans="1:23">
      <c r="A1912" s="17">
        <v>45597</v>
      </c>
      <c r="B1912">
        <v>2024</v>
      </c>
      <c r="C1912" s="16" t="s">
        <v>102</v>
      </c>
      <c r="D1912" s="16" t="s">
        <v>90</v>
      </c>
      <c r="E1912" s="16" t="s">
        <v>91</v>
      </c>
      <c r="F1912" s="16" t="s">
        <v>77</v>
      </c>
      <c r="G1912" s="16" t="s">
        <v>80</v>
      </c>
      <c r="H1912">
        <v>57424.88</v>
      </c>
      <c r="I1912">
        <v>51248.35</v>
      </c>
      <c r="J1912">
        <v>399</v>
      </c>
      <c r="K1912">
        <v>362</v>
      </c>
      <c r="L1912">
        <v>39641.43</v>
      </c>
      <c r="M1912">
        <v>3139.7</v>
      </c>
      <c r="N1912">
        <v>619745.12</v>
      </c>
      <c r="O1912">
        <v>4866</v>
      </c>
      <c r="P1912">
        <v>3</v>
      </c>
      <c r="Q1912">
        <v>3</v>
      </c>
      <c r="R1912" s="25">
        <f>Clean_Data[[#This Row],[Revenue_EUR]]/Clean_Data[[#This Row],[Units_Sold]]</f>
        <v>143.92200501253132</v>
      </c>
      <c r="S1912" s="19">
        <f>Clean_Data[[#This Row],[Gross_Profit_EUR]]/Clean_Data[[#This Row],[Revenue_EUR]]</f>
        <v>0.69031802939771059</v>
      </c>
      <c r="T1912" s="19">
        <f>Clean_Data[[#This Row],[Revenue_EUR]]/Clean_Data[[#This Row],[Revenue_Target_EUR]]</f>
        <v>1.1205215387422229</v>
      </c>
      <c r="U1912" s="19">
        <f>Clean_Data[[#This Row],[Revenue_EUR]]/Clean_Data[[#This Row],[Market_Revenue_EUR]]</f>
        <v>9.2658865954442685E-2</v>
      </c>
      <c r="V1912" s="19">
        <f>Clean_Data[[#This Row],[Returns_Units]]/Clean_Data[[#This Row],[Units_Sold]]</f>
        <v>7.5187969924812026E-3</v>
      </c>
      <c r="W1912" s="21">
        <f>Clean_Data[[#This Row],[Revenue_EUR]]/Clean_Data[[#This Row],[Marketing_Spend_EUR]]</f>
        <v>18.28992578908813</v>
      </c>
    </row>
    <row r="1913" spans="1:23">
      <c r="A1913" s="17">
        <v>45597</v>
      </c>
      <c r="B1913">
        <v>2024</v>
      </c>
      <c r="C1913" s="16" t="s">
        <v>102</v>
      </c>
      <c r="D1913" s="16" t="s">
        <v>90</v>
      </c>
      <c r="E1913" s="16" t="s">
        <v>91</v>
      </c>
      <c r="F1913" s="16" t="s">
        <v>77</v>
      </c>
      <c r="G1913" s="16" t="s">
        <v>81</v>
      </c>
      <c r="H1913">
        <v>87763.71</v>
      </c>
      <c r="I1913">
        <v>81693.600000000006</v>
      </c>
      <c r="J1913">
        <v>742</v>
      </c>
      <c r="K1913">
        <v>686</v>
      </c>
      <c r="L1913">
        <v>54331.360000000001</v>
      </c>
      <c r="M1913">
        <v>2651.33</v>
      </c>
      <c r="N1913">
        <v>928367.84</v>
      </c>
      <c r="O1913">
        <v>8559</v>
      </c>
      <c r="P1913">
        <v>4</v>
      </c>
      <c r="Q1913">
        <v>12</v>
      </c>
      <c r="R1913" s="25">
        <f>Clean_Data[[#This Row],[Revenue_EUR]]/Clean_Data[[#This Row],[Units_Sold]]</f>
        <v>118.27993261455526</v>
      </c>
      <c r="S1913" s="19">
        <f>Clean_Data[[#This Row],[Gross_Profit_EUR]]/Clean_Data[[#This Row],[Revenue_EUR]]</f>
        <v>0.61906407557292187</v>
      </c>
      <c r="T1913" s="19">
        <f>Clean_Data[[#This Row],[Revenue_EUR]]/Clean_Data[[#This Row],[Revenue_Target_EUR]]</f>
        <v>1.0743033726020152</v>
      </c>
      <c r="U1913" s="19">
        <f>Clean_Data[[#This Row],[Revenue_EUR]]/Clean_Data[[#This Row],[Market_Revenue_EUR]]</f>
        <v>9.4535491449165246E-2</v>
      </c>
      <c r="V1913" s="19">
        <f>Clean_Data[[#This Row],[Returns_Units]]/Clean_Data[[#This Row],[Units_Sold]]</f>
        <v>1.6172506738544475E-2</v>
      </c>
      <c r="W1913" s="21">
        <f>Clean_Data[[#This Row],[Revenue_EUR]]/Clean_Data[[#This Row],[Marketing_Spend_EUR]]</f>
        <v>33.101767792013824</v>
      </c>
    </row>
    <row r="1914" spans="1:23">
      <c r="A1914" s="17">
        <v>45597</v>
      </c>
      <c r="B1914">
        <v>2024</v>
      </c>
      <c r="C1914" s="16" t="s">
        <v>102</v>
      </c>
      <c r="D1914" s="16" t="s">
        <v>90</v>
      </c>
      <c r="E1914" s="16" t="s">
        <v>91</v>
      </c>
      <c r="F1914" s="16" t="s">
        <v>82</v>
      </c>
      <c r="G1914" s="16" t="s">
        <v>78</v>
      </c>
      <c r="H1914">
        <v>188942.94</v>
      </c>
      <c r="I1914">
        <v>181752.04</v>
      </c>
      <c r="J1914">
        <v>2553</v>
      </c>
      <c r="K1914">
        <v>2441</v>
      </c>
      <c r="L1914">
        <v>99211.43</v>
      </c>
      <c r="M1914">
        <v>3672.52</v>
      </c>
      <c r="N1914">
        <v>2220587.7200000002</v>
      </c>
      <c r="O1914">
        <v>33887</v>
      </c>
      <c r="P1914">
        <v>11</v>
      </c>
      <c r="Q1914">
        <v>32</v>
      </c>
      <c r="R1914" s="25">
        <f>Clean_Data[[#This Row],[Revenue_EUR]]/Clean_Data[[#This Row],[Units_Sold]]</f>
        <v>74.008202115158639</v>
      </c>
      <c r="S1914" s="19">
        <f>Clean_Data[[#This Row],[Gross_Profit_EUR]]/Clean_Data[[#This Row],[Revenue_EUR]]</f>
        <v>0.52508672724156824</v>
      </c>
      <c r="T1914" s="19">
        <f>Clean_Data[[#This Row],[Revenue_EUR]]/Clean_Data[[#This Row],[Revenue_Target_EUR]]</f>
        <v>1.0395643427165935</v>
      </c>
      <c r="U1914" s="19">
        <f>Clean_Data[[#This Row],[Revenue_EUR]]/Clean_Data[[#This Row],[Market_Revenue_EUR]]</f>
        <v>8.508690663208747E-2</v>
      </c>
      <c r="V1914" s="19">
        <f>Clean_Data[[#This Row],[Returns_Units]]/Clean_Data[[#This Row],[Units_Sold]]</f>
        <v>1.2534273403838621E-2</v>
      </c>
      <c r="W1914" s="21">
        <f>Clean_Data[[#This Row],[Revenue_EUR]]/Clean_Data[[#This Row],[Marketing_Spend_EUR]]</f>
        <v>51.447763388626882</v>
      </c>
    </row>
    <row r="1915" spans="1:23">
      <c r="A1915" s="17">
        <v>45597</v>
      </c>
      <c r="B1915">
        <v>2024</v>
      </c>
      <c r="C1915" s="16" t="s">
        <v>102</v>
      </c>
      <c r="D1915" s="16" t="s">
        <v>90</v>
      </c>
      <c r="E1915" s="16" t="s">
        <v>91</v>
      </c>
      <c r="F1915" s="16" t="s">
        <v>82</v>
      </c>
      <c r="G1915" s="16" t="s">
        <v>79</v>
      </c>
      <c r="H1915">
        <v>172373.84</v>
      </c>
      <c r="I1915">
        <v>158894.68</v>
      </c>
      <c r="J1915">
        <v>939</v>
      </c>
      <c r="K1915">
        <v>875</v>
      </c>
      <c r="L1915">
        <v>104288.87</v>
      </c>
      <c r="M1915">
        <v>4528.25</v>
      </c>
      <c r="N1915">
        <v>1687122.7</v>
      </c>
      <c r="O1915">
        <v>9847</v>
      </c>
      <c r="P1915">
        <v>8</v>
      </c>
      <c r="Q1915">
        <v>16</v>
      </c>
      <c r="R1915" s="25">
        <f>Clean_Data[[#This Row],[Revenue_EUR]]/Clean_Data[[#This Row],[Units_Sold]]</f>
        <v>183.57171458998934</v>
      </c>
      <c r="S1915" s="19">
        <f>Clean_Data[[#This Row],[Gross_Profit_EUR]]/Clean_Data[[#This Row],[Revenue_EUR]]</f>
        <v>0.60501564506539973</v>
      </c>
      <c r="T1915" s="19">
        <f>Clean_Data[[#This Row],[Revenue_EUR]]/Clean_Data[[#This Row],[Revenue_Target_EUR]]</f>
        <v>1.0848307822514889</v>
      </c>
      <c r="U1915" s="19">
        <f>Clean_Data[[#This Row],[Revenue_EUR]]/Clean_Data[[#This Row],[Market_Revenue_EUR]]</f>
        <v>0.10217030450719441</v>
      </c>
      <c r="V1915" s="19">
        <f>Clean_Data[[#This Row],[Returns_Units]]/Clean_Data[[#This Row],[Units_Sold]]</f>
        <v>1.7039403620873271E-2</v>
      </c>
      <c r="W1915" s="21">
        <f>Clean_Data[[#This Row],[Revenue_EUR]]/Clean_Data[[#This Row],[Marketing_Spend_EUR]]</f>
        <v>38.066325843316953</v>
      </c>
    </row>
    <row r="1916" spans="1:23">
      <c r="A1916" s="17">
        <v>45597</v>
      </c>
      <c r="B1916">
        <v>2024</v>
      </c>
      <c r="C1916" s="16" t="s">
        <v>102</v>
      </c>
      <c r="D1916" s="16" t="s">
        <v>90</v>
      </c>
      <c r="E1916" s="16" t="s">
        <v>91</v>
      </c>
      <c r="F1916" s="16" t="s">
        <v>82</v>
      </c>
      <c r="G1916" s="16" t="s">
        <v>80</v>
      </c>
      <c r="H1916">
        <v>50993.54</v>
      </c>
      <c r="I1916">
        <v>45521.8</v>
      </c>
      <c r="J1916">
        <v>354</v>
      </c>
      <c r="K1916">
        <v>320</v>
      </c>
      <c r="L1916">
        <v>32380.29</v>
      </c>
      <c r="M1916">
        <v>2895.79</v>
      </c>
      <c r="N1916">
        <v>571918.76</v>
      </c>
      <c r="O1916">
        <v>4377</v>
      </c>
      <c r="P1916">
        <v>2</v>
      </c>
      <c r="Q1916">
        <v>5</v>
      </c>
      <c r="R1916" s="25">
        <f>Clean_Data[[#This Row],[Revenue_EUR]]/Clean_Data[[#This Row],[Units_Sold]]</f>
        <v>144.04954802259888</v>
      </c>
      <c r="S1916" s="19">
        <f>Clean_Data[[#This Row],[Gross_Profit_EUR]]/Clean_Data[[#This Row],[Revenue_EUR]]</f>
        <v>0.63498807888214859</v>
      </c>
      <c r="T1916" s="19">
        <f>Clean_Data[[#This Row],[Revenue_EUR]]/Clean_Data[[#This Row],[Revenue_Target_EUR]]</f>
        <v>1.1202004314416389</v>
      </c>
      <c r="U1916" s="19">
        <f>Clean_Data[[#This Row],[Revenue_EUR]]/Clean_Data[[#This Row],[Market_Revenue_EUR]]</f>
        <v>8.9162208982268745E-2</v>
      </c>
      <c r="V1916" s="19">
        <f>Clean_Data[[#This Row],[Returns_Units]]/Clean_Data[[#This Row],[Units_Sold]]</f>
        <v>1.4124293785310734E-2</v>
      </c>
      <c r="W1916" s="21">
        <f>Clean_Data[[#This Row],[Revenue_EUR]]/Clean_Data[[#This Row],[Marketing_Spend_EUR]]</f>
        <v>17.609543509715831</v>
      </c>
    </row>
    <row r="1917" spans="1:23">
      <c r="A1917" s="17">
        <v>45597</v>
      </c>
      <c r="B1917">
        <v>2024</v>
      </c>
      <c r="C1917" s="16" t="s">
        <v>102</v>
      </c>
      <c r="D1917" s="16" t="s">
        <v>90</v>
      </c>
      <c r="E1917" s="16" t="s">
        <v>91</v>
      </c>
      <c r="F1917" s="16" t="s">
        <v>82</v>
      </c>
      <c r="G1917" s="16" t="s">
        <v>81</v>
      </c>
      <c r="H1917">
        <v>68904.78</v>
      </c>
      <c r="I1917">
        <v>64840.83</v>
      </c>
      <c r="J1917">
        <v>583</v>
      </c>
      <c r="K1917">
        <v>553</v>
      </c>
      <c r="L1917">
        <v>40402.519999999997</v>
      </c>
      <c r="M1917">
        <v>2077.44</v>
      </c>
      <c r="N1917">
        <v>785306.08</v>
      </c>
      <c r="O1917">
        <v>7065</v>
      </c>
      <c r="P1917">
        <v>4</v>
      </c>
      <c r="Q1917">
        <v>8</v>
      </c>
      <c r="R1917" s="25">
        <f>Clean_Data[[#This Row],[Revenue_EUR]]/Clean_Data[[#This Row],[Units_Sold]]</f>
        <v>118.19001715265865</v>
      </c>
      <c r="S1917" s="19">
        <f>Clean_Data[[#This Row],[Gross_Profit_EUR]]/Clean_Data[[#This Row],[Revenue_EUR]]</f>
        <v>0.58635293516647169</v>
      </c>
      <c r="T1917" s="19">
        <f>Clean_Data[[#This Row],[Revenue_EUR]]/Clean_Data[[#This Row],[Revenue_Target_EUR]]</f>
        <v>1.0626757862291398</v>
      </c>
      <c r="U1917" s="19">
        <f>Clean_Data[[#This Row],[Revenue_EUR]]/Clean_Data[[#This Row],[Market_Revenue_EUR]]</f>
        <v>8.7742578027665344E-2</v>
      </c>
      <c r="V1917" s="19">
        <f>Clean_Data[[#This Row],[Returns_Units]]/Clean_Data[[#This Row],[Units_Sold]]</f>
        <v>1.3722126929674099E-2</v>
      </c>
      <c r="W1917" s="21">
        <f>Clean_Data[[#This Row],[Revenue_EUR]]/Clean_Data[[#This Row],[Marketing_Spend_EUR]]</f>
        <v>33.16812037892791</v>
      </c>
    </row>
    <row r="1918" spans="1:23">
      <c r="A1918" s="17">
        <v>45597</v>
      </c>
      <c r="B1918">
        <v>2024</v>
      </c>
      <c r="C1918" s="16" t="s">
        <v>102</v>
      </c>
      <c r="D1918" s="16" t="s">
        <v>90</v>
      </c>
      <c r="E1918" s="16" t="s">
        <v>91</v>
      </c>
      <c r="F1918" s="16" t="s">
        <v>83</v>
      </c>
      <c r="G1918" s="16" t="s">
        <v>78</v>
      </c>
      <c r="H1918">
        <v>15803.67</v>
      </c>
      <c r="I1918">
        <v>16075.14</v>
      </c>
      <c r="J1918">
        <v>214</v>
      </c>
      <c r="K1918">
        <v>221</v>
      </c>
      <c r="L1918">
        <v>7425.77</v>
      </c>
      <c r="M1918">
        <v>291.70999999999998</v>
      </c>
      <c r="N1918">
        <v>274355.23</v>
      </c>
      <c r="O1918">
        <v>3807</v>
      </c>
      <c r="P1918">
        <v>1</v>
      </c>
      <c r="Q1918">
        <v>3</v>
      </c>
      <c r="R1918" s="25">
        <f>Clean_Data[[#This Row],[Revenue_EUR]]/Clean_Data[[#This Row],[Units_Sold]]</f>
        <v>73.848925233644863</v>
      </c>
      <c r="S1918" s="19">
        <f>Clean_Data[[#This Row],[Gross_Profit_EUR]]/Clean_Data[[#This Row],[Revenue_EUR]]</f>
        <v>0.46987630088454141</v>
      </c>
      <c r="T1918" s="19">
        <f>Clean_Data[[#This Row],[Revenue_EUR]]/Clean_Data[[#This Row],[Revenue_Target_EUR]]</f>
        <v>0.98311243323541819</v>
      </c>
      <c r="U1918" s="19">
        <f>Clean_Data[[#This Row],[Revenue_EUR]]/Clean_Data[[#This Row],[Market_Revenue_EUR]]</f>
        <v>5.7602947827894518E-2</v>
      </c>
      <c r="V1918" s="19">
        <f>Clean_Data[[#This Row],[Returns_Units]]/Clean_Data[[#This Row],[Units_Sold]]</f>
        <v>1.4018691588785047E-2</v>
      </c>
      <c r="W1918" s="21">
        <f>Clean_Data[[#This Row],[Revenue_EUR]]/Clean_Data[[#This Row],[Marketing_Spend_EUR]]</f>
        <v>54.175962428439206</v>
      </c>
    </row>
    <row r="1919" spans="1:23">
      <c r="A1919" s="17">
        <v>45597</v>
      </c>
      <c r="B1919">
        <v>2024</v>
      </c>
      <c r="C1919" s="16" t="s">
        <v>102</v>
      </c>
      <c r="D1919" s="16" t="s">
        <v>90</v>
      </c>
      <c r="E1919" s="16" t="s">
        <v>91</v>
      </c>
      <c r="F1919" s="16" t="s">
        <v>83</v>
      </c>
      <c r="G1919" s="16" t="s">
        <v>79</v>
      </c>
      <c r="H1919">
        <v>16475.73</v>
      </c>
      <c r="I1919">
        <v>15173.27</v>
      </c>
      <c r="J1919">
        <v>90</v>
      </c>
      <c r="K1919">
        <v>81</v>
      </c>
      <c r="L1919">
        <v>9033.08</v>
      </c>
      <c r="M1919">
        <v>429.76</v>
      </c>
      <c r="N1919">
        <v>232171.05</v>
      </c>
      <c r="O1919">
        <v>1399</v>
      </c>
      <c r="P1919">
        <v>1</v>
      </c>
      <c r="Q1919">
        <v>3</v>
      </c>
      <c r="R1919" s="25">
        <f>Clean_Data[[#This Row],[Revenue_EUR]]/Clean_Data[[#This Row],[Units_Sold]]</f>
        <v>183.06366666666665</v>
      </c>
      <c r="S1919" s="19">
        <f>Clean_Data[[#This Row],[Gross_Profit_EUR]]/Clean_Data[[#This Row],[Revenue_EUR]]</f>
        <v>0.54826584315232163</v>
      </c>
      <c r="T1919" s="19">
        <f>Clean_Data[[#This Row],[Revenue_EUR]]/Clean_Data[[#This Row],[Revenue_Target_EUR]]</f>
        <v>1.0858391104883784</v>
      </c>
      <c r="U1919" s="19">
        <f>Clean_Data[[#This Row],[Revenue_EUR]]/Clean_Data[[#This Row],[Market_Revenue_EUR]]</f>
        <v>7.0963757109251999E-2</v>
      </c>
      <c r="V1919" s="19">
        <f>Clean_Data[[#This Row],[Returns_Units]]/Clean_Data[[#This Row],[Units_Sold]]</f>
        <v>3.3333333333333333E-2</v>
      </c>
      <c r="W1919" s="21">
        <f>Clean_Data[[#This Row],[Revenue_EUR]]/Clean_Data[[#This Row],[Marketing_Spend_EUR]]</f>
        <v>38.337048585256888</v>
      </c>
    </row>
    <row r="1920" spans="1:23">
      <c r="A1920" s="17">
        <v>45597</v>
      </c>
      <c r="B1920">
        <v>2024</v>
      </c>
      <c r="C1920" s="16" t="s">
        <v>102</v>
      </c>
      <c r="D1920" s="16" t="s">
        <v>90</v>
      </c>
      <c r="E1920" s="16" t="s">
        <v>91</v>
      </c>
      <c r="F1920" s="16" t="s">
        <v>83</v>
      </c>
      <c r="G1920" s="16" t="s">
        <v>80</v>
      </c>
      <c r="H1920">
        <v>4403.29</v>
      </c>
      <c r="I1920">
        <v>4193.3</v>
      </c>
      <c r="J1920">
        <v>31</v>
      </c>
      <c r="K1920">
        <v>29</v>
      </c>
      <c r="L1920">
        <v>2578.67</v>
      </c>
      <c r="M1920">
        <v>224.29</v>
      </c>
      <c r="N1920">
        <v>75534.759999999995</v>
      </c>
      <c r="O1920">
        <v>583</v>
      </c>
      <c r="P1920">
        <v>0</v>
      </c>
      <c r="Q1920">
        <v>1</v>
      </c>
      <c r="R1920" s="25">
        <f>Clean_Data[[#This Row],[Revenue_EUR]]/Clean_Data[[#This Row],[Units_Sold]]</f>
        <v>142.0416129032258</v>
      </c>
      <c r="S1920" s="19">
        <f>Clean_Data[[#This Row],[Gross_Profit_EUR]]/Clean_Data[[#This Row],[Revenue_EUR]]</f>
        <v>0.58562347699106809</v>
      </c>
      <c r="T1920" s="19">
        <f>Clean_Data[[#This Row],[Revenue_EUR]]/Clean_Data[[#This Row],[Revenue_Target_EUR]]</f>
        <v>1.0500775045906565</v>
      </c>
      <c r="U1920" s="19">
        <f>Clean_Data[[#This Row],[Revenue_EUR]]/Clean_Data[[#This Row],[Market_Revenue_EUR]]</f>
        <v>5.8294883044574447E-2</v>
      </c>
      <c r="V1920" s="19">
        <f>Clean_Data[[#This Row],[Returns_Units]]/Clean_Data[[#This Row],[Units_Sold]]</f>
        <v>3.2258064516129031E-2</v>
      </c>
      <c r="W1920" s="21">
        <f>Clean_Data[[#This Row],[Revenue_EUR]]/Clean_Data[[#This Row],[Marketing_Spend_EUR]]</f>
        <v>19.632128048508626</v>
      </c>
    </row>
    <row r="1921" spans="1:23">
      <c r="A1921" s="17">
        <v>45597</v>
      </c>
      <c r="B1921">
        <v>2024</v>
      </c>
      <c r="C1921" s="16" t="s">
        <v>102</v>
      </c>
      <c r="D1921" s="16" t="s">
        <v>90</v>
      </c>
      <c r="E1921" s="16" t="s">
        <v>91</v>
      </c>
      <c r="F1921" s="16" t="s">
        <v>83</v>
      </c>
      <c r="G1921" s="16" t="s">
        <v>81</v>
      </c>
      <c r="H1921">
        <v>7343.29</v>
      </c>
      <c r="I1921">
        <v>7121.33</v>
      </c>
      <c r="J1921">
        <v>62</v>
      </c>
      <c r="K1921">
        <v>59</v>
      </c>
      <c r="L1921">
        <v>3859.16</v>
      </c>
      <c r="M1921">
        <v>233.21</v>
      </c>
      <c r="N1921">
        <v>106931.63</v>
      </c>
      <c r="O1921">
        <v>932</v>
      </c>
      <c r="P1921">
        <v>0</v>
      </c>
      <c r="Q1921">
        <v>1</v>
      </c>
      <c r="R1921" s="25">
        <f>Clean_Data[[#This Row],[Revenue_EUR]]/Clean_Data[[#This Row],[Units_Sold]]</f>
        <v>118.44016129032258</v>
      </c>
      <c r="S1921" s="19">
        <f>Clean_Data[[#This Row],[Gross_Profit_EUR]]/Clean_Data[[#This Row],[Revenue_EUR]]</f>
        <v>0.52553555695063114</v>
      </c>
      <c r="T1921" s="19">
        <f>Clean_Data[[#This Row],[Revenue_EUR]]/Clean_Data[[#This Row],[Revenue_Target_EUR]]</f>
        <v>1.03116833512841</v>
      </c>
      <c r="U1921" s="19">
        <f>Clean_Data[[#This Row],[Revenue_EUR]]/Clean_Data[[#This Row],[Market_Revenue_EUR]]</f>
        <v>6.8672758471932022E-2</v>
      </c>
      <c r="V1921" s="19">
        <f>Clean_Data[[#This Row],[Returns_Units]]/Clean_Data[[#This Row],[Units_Sold]]</f>
        <v>1.6129032258064516E-2</v>
      </c>
      <c r="W1921" s="21">
        <f>Clean_Data[[#This Row],[Revenue_EUR]]/Clean_Data[[#This Row],[Marketing_Spend_EUR]]</f>
        <v>31.487886454268683</v>
      </c>
    </row>
    <row r="1922" spans="1:23">
      <c r="A1922" s="17">
        <v>45597</v>
      </c>
      <c r="B1922">
        <v>2024</v>
      </c>
      <c r="C1922" s="16" t="s">
        <v>102</v>
      </c>
      <c r="D1922" s="16" t="s">
        <v>92</v>
      </c>
      <c r="E1922" s="16" t="s">
        <v>76</v>
      </c>
      <c r="F1922" s="16" t="s">
        <v>77</v>
      </c>
      <c r="G1922" s="16" t="s">
        <v>78</v>
      </c>
      <c r="H1922">
        <v>218302.06</v>
      </c>
      <c r="I1922">
        <v>230831.07</v>
      </c>
      <c r="J1922">
        <v>2949</v>
      </c>
      <c r="K1922">
        <v>3148</v>
      </c>
      <c r="L1922">
        <v>121245.02</v>
      </c>
      <c r="M1922">
        <v>3592.32</v>
      </c>
      <c r="N1922">
        <v>1427455.45</v>
      </c>
      <c r="O1922">
        <v>19916</v>
      </c>
      <c r="P1922">
        <v>11</v>
      </c>
      <c r="Q1922">
        <v>41</v>
      </c>
      <c r="R1922" s="25">
        <f>Clean_Data[[#This Row],[Revenue_EUR]]/Clean_Data[[#This Row],[Units_Sold]]</f>
        <v>74.025791793828418</v>
      </c>
      <c r="S1922" s="19">
        <f>Clean_Data[[#This Row],[Gross_Profit_EUR]]/Clean_Data[[#This Row],[Revenue_EUR]]</f>
        <v>0.55540025595727316</v>
      </c>
      <c r="T1922" s="19">
        <f>Clean_Data[[#This Row],[Revenue_EUR]]/Clean_Data[[#This Row],[Revenue_Target_EUR]]</f>
        <v>0.9457221681639304</v>
      </c>
      <c r="U1922" s="19">
        <f>Clean_Data[[#This Row],[Revenue_EUR]]/Clean_Data[[#This Row],[Market_Revenue_EUR]]</f>
        <v>0.15293090933240683</v>
      </c>
      <c r="V1922" s="19">
        <f>Clean_Data[[#This Row],[Returns_Units]]/Clean_Data[[#This Row],[Units_Sold]]</f>
        <v>1.3903017972193964E-2</v>
      </c>
      <c r="W1922" s="21">
        <f>Clean_Data[[#This Row],[Revenue_EUR]]/Clean_Data[[#This Row],[Marketing_Spend_EUR]]</f>
        <v>60.769101861749505</v>
      </c>
    </row>
    <row r="1923" spans="1:23">
      <c r="A1923" s="17">
        <v>45597</v>
      </c>
      <c r="B1923">
        <v>2024</v>
      </c>
      <c r="C1923" s="16" t="s">
        <v>102</v>
      </c>
      <c r="D1923" s="16" t="s">
        <v>92</v>
      </c>
      <c r="E1923" s="16" t="s">
        <v>76</v>
      </c>
      <c r="F1923" s="16" t="s">
        <v>77</v>
      </c>
      <c r="G1923" s="16" t="s">
        <v>79</v>
      </c>
      <c r="H1923">
        <v>228815.41</v>
      </c>
      <c r="I1923">
        <v>227095.85</v>
      </c>
      <c r="J1923">
        <v>1247</v>
      </c>
      <c r="K1923">
        <v>1220</v>
      </c>
      <c r="L1923">
        <v>149783.47</v>
      </c>
      <c r="M1923">
        <v>5580.95</v>
      </c>
      <c r="N1923">
        <v>1217024.8600000001</v>
      </c>
      <c r="O1923">
        <v>7108</v>
      </c>
      <c r="P1923">
        <v>9</v>
      </c>
      <c r="Q1923">
        <v>23</v>
      </c>
      <c r="R1923" s="25">
        <f>Clean_Data[[#This Row],[Revenue_EUR]]/Clean_Data[[#This Row],[Units_Sold]]</f>
        <v>183.4927105052125</v>
      </c>
      <c r="S1923" s="19">
        <f>Clean_Data[[#This Row],[Gross_Profit_EUR]]/Clean_Data[[#This Row],[Revenue_EUR]]</f>
        <v>0.65460394472557593</v>
      </c>
      <c r="T1923" s="19">
        <f>Clean_Data[[#This Row],[Revenue_EUR]]/Clean_Data[[#This Row],[Revenue_Target_EUR]]</f>
        <v>1.0075719569512169</v>
      </c>
      <c r="U1923" s="19">
        <f>Clean_Data[[#This Row],[Revenue_EUR]]/Clean_Data[[#This Row],[Market_Revenue_EUR]]</f>
        <v>0.18801210847903302</v>
      </c>
      <c r="V1923" s="19">
        <f>Clean_Data[[#This Row],[Returns_Units]]/Clean_Data[[#This Row],[Units_Sold]]</f>
        <v>1.8444266238973536E-2</v>
      </c>
      <c r="W1923" s="21">
        <f>Clean_Data[[#This Row],[Revenue_EUR]]/Clean_Data[[#This Row],[Marketing_Spend_EUR]]</f>
        <v>40.9993656993881</v>
      </c>
    </row>
    <row r="1924" spans="1:23">
      <c r="A1924" s="17">
        <v>45597</v>
      </c>
      <c r="B1924">
        <v>2024</v>
      </c>
      <c r="C1924" s="16" t="s">
        <v>102</v>
      </c>
      <c r="D1924" s="16" t="s">
        <v>92</v>
      </c>
      <c r="E1924" s="16" t="s">
        <v>76</v>
      </c>
      <c r="F1924" s="16" t="s">
        <v>77</v>
      </c>
      <c r="G1924" s="16" t="s">
        <v>80</v>
      </c>
      <c r="H1924">
        <v>53513.18</v>
      </c>
      <c r="I1924">
        <v>50607.92</v>
      </c>
      <c r="J1924">
        <v>372</v>
      </c>
      <c r="K1924">
        <v>356</v>
      </c>
      <c r="L1924">
        <v>36471.03</v>
      </c>
      <c r="M1924">
        <v>3144.63</v>
      </c>
      <c r="N1924">
        <v>377614.34</v>
      </c>
      <c r="O1924">
        <v>2928</v>
      </c>
      <c r="P1924">
        <v>2</v>
      </c>
      <c r="Q1924">
        <v>5</v>
      </c>
      <c r="R1924" s="25">
        <f>Clean_Data[[#This Row],[Revenue_EUR]]/Clean_Data[[#This Row],[Units_Sold]]</f>
        <v>143.85263440860214</v>
      </c>
      <c r="S1924" s="19">
        <f>Clean_Data[[#This Row],[Gross_Profit_EUR]]/Clean_Data[[#This Row],[Revenue_EUR]]</f>
        <v>0.68153359602251251</v>
      </c>
      <c r="T1924" s="19">
        <f>Clean_Data[[#This Row],[Revenue_EUR]]/Clean_Data[[#This Row],[Revenue_Target_EUR]]</f>
        <v>1.0574072200556752</v>
      </c>
      <c r="U1924" s="19">
        <f>Clean_Data[[#This Row],[Revenue_EUR]]/Clean_Data[[#This Row],[Market_Revenue_EUR]]</f>
        <v>0.1417138448714633</v>
      </c>
      <c r="V1924" s="19">
        <f>Clean_Data[[#This Row],[Returns_Units]]/Clean_Data[[#This Row],[Units_Sold]]</f>
        <v>1.3440860215053764E-2</v>
      </c>
      <c r="W1924" s="21">
        <f>Clean_Data[[#This Row],[Revenue_EUR]]/Clean_Data[[#This Row],[Marketing_Spend_EUR]]</f>
        <v>17.017321592683398</v>
      </c>
    </row>
    <row r="1925" spans="1:23">
      <c r="A1925" s="17">
        <v>45597</v>
      </c>
      <c r="B1925">
        <v>2024</v>
      </c>
      <c r="C1925" s="16" t="s">
        <v>102</v>
      </c>
      <c r="D1925" s="16" t="s">
        <v>92</v>
      </c>
      <c r="E1925" s="16" t="s">
        <v>76</v>
      </c>
      <c r="F1925" s="16" t="s">
        <v>77</v>
      </c>
      <c r="G1925" s="16" t="s">
        <v>81</v>
      </c>
      <c r="H1925">
        <v>94713.44</v>
      </c>
      <c r="I1925">
        <v>90651.67</v>
      </c>
      <c r="J1925">
        <v>801</v>
      </c>
      <c r="K1925">
        <v>770</v>
      </c>
      <c r="L1925">
        <v>58574.64</v>
      </c>
      <c r="M1925">
        <v>2624.61</v>
      </c>
      <c r="N1925">
        <v>555900.96</v>
      </c>
      <c r="O1925">
        <v>5129</v>
      </c>
      <c r="P1925">
        <v>4</v>
      </c>
      <c r="Q1925">
        <v>13</v>
      </c>
      <c r="R1925" s="25">
        <f>Clean_Data[[#This Row],[Revenue_EUR]]/Clean_Data[[#This Row],[Units_Sold]]</f>
        <v>118.2439950062422</v>
      </c>
      <c r="S1925" s="19">
        <f>Clean_Data[[#This Row],[Gross_Profit_EUR]]/Clean_Data[[#This Row],[Revenue_EUR]]</f>
        <v>0.61844063524669779</v>
      </c>
      <c r="T1925" s="19">
        <f>Clean_Data[[#This Row],[Revenue_EUR]]/Clean_Data[[#This Row],[Revenue_Target_EUR]]</f>
        <v>1.0448063449906659</v>
      </c>
      <c r="U1925" s="19">
        <f>Clean_Data[[#This Row],[Revenue_EUR]]/Clean_Data[[#This Row],[Market_Revenue_EUR]]</f>
        <v>0.17037826306326223</v>
      </c>
      <c r="V1925" s="19">
        <f>Clean_Data[[#This Row],[Returns_Units]]/Clean_Data[[#This Row],[Units_Sold]]</f>
        <v>1.6229712858926344E-2</v>
      </c>
      <c r="W1925" s="21">
        <f>Clean_Data[[#This Row],[Revenue_EUR]]/Clean_Data[[#This Row],[Marketing_Spend_EUR]]</f>
        <v>36.086671924590703</v>
      </c>
    </row>
    <row r="1926" spans="1:23">
      <c r="A1926" s="17">
        <v>45597</v>
      </c>
      <c r="B1926">
        <v>2024</v>
      </c>
      <c r="C1926" s="16" t="s">
        <v>102</v>
      </c>
      <c r="D1926" s="16" t="s">
        <v>92</v>
      </c>
      <c r="E1926" s="16" t="s">
        <v>76</v>
      </c>
      <c r="F1926" s="16" t="s">
        <v>82</v>
      </c>
      <c r="G1926" s="16" t="s">
        <v>78</v>
      </c>
      <c r="H1926">
        <v>194210.68</v>
      </c>
      <c r="I1926">
        <v>204691.88</v>
      </c>
      <c r="J1926">
        <v>2624</v>
      </c>
      <c r="K1926">
        <v>2732</v>
      </c>
      <c r="L1926">
        <v>102970.9</v>
      </c>
      <c r="M1926">
        <v>3468.18</v>
      </c>
      <c r="N1926">
        <v>1286666.53</v>
      </c>
      <c r="O1926">
        <v>17866</v>
      </c>
      <c r="P1926">
        <v>9</v>
      </c>
      <c r="Q1926">
        <v>47</v>
      </c>
      <c r="R1926" s="25">
        <f>Clean_Data[[#This Row],[Revenue_EUR]]/Clean_Data[[#This Row],[Units_Sold]]</f>
        <v>74.013216463414636</v>
      </c>
      <c r="S1926" s="19">
        <f>Clean_Data[[#This Row],[Gross_Profit_EUR]]/Clean_Data[[#This Row],[Revenue_EUR]]</f>
        <v>0.53020204656098213</v>
      </c>
      <c r="T1926" s="19">
        <f>Clean_Data[[#This Row],[Revenue_EUR]]/Clean_Data[[#This Row],[Revenue_Target_EUR]]</f>
        <v>0.9487952331084164</v>
      </c>
      <c r="U1926" s="19">
        <f>Clean_Data[[#This Row],[Revenue_EUR]]/Clean_Data[[#This Row],[Market_Revenue_EUR]]</f>
        <v>0.15094095903777024</v>
      </c>
      <c r="V1926" s="19">
        <f>Clean_Data[[#This Row],[Returns_Units]]/Clean_Data[[#This Row],[Units_Sold]]</f>
        <v>1.7911585365853657E-2</v>
      </c>
      <c r="W1926" s="21">
        <f>Clean_Data[[#This Row],[Revenue_EUR]]/Clean_Data[[#This Row],[Marketing_Spend_EUR]]</f>
        <v>55.997866316050491</v>
      </c>
    </row>
    <row r="1927" spans="1:23">
      <c r="A1927" s="17">
        <v>45597</v>
      </c>
      <c r="B1927">
        <v>2024</v>
      </c>
      <c r="C1927" s="16" t="s">
        <v>102</v>
      </c>
      <c r="D1927" s="16" t="s">
        <v>92</v>
      </c>
      <c r="E1927" s="16" t="s">
        <v>76</v>
      </c>
      <c r="F1927" s="16" t="s">
        <v>82</v>
      </c>
      <c r="G1927" s="16" t="s">
        <v>79</v>
      </c>
      <c r="H1927">
        <v>171520.15</v>
      </c>
      <c r="I1927">
        <v>173133.25</v>
      </c>
      <c r="J1927">
        <v>935</v>
      </c>
      <c r="K1927">
        <v>937</v>
      </c>
      <c r="L1927">
        <v>104481.76</v>
      </c>
      <c r="M1927">
        <v>4169.37</v>
      </c>
      <c r="N1927">
        <v>984313.45</v>
      </c>
      <c r="O1927">
        <v>5673</v>
      </c>
      <c r="P1927">
        <v>9</v>
      </c>
      <c r="Q1927">
        <v>11</v>
      </c>
      <c r="R1927" s="25">
        <f>Clean_Data[[#This Row],[Revenue_EUR]]/Clean_Data[[#This Row],[Units_Sold]]</f>
        <v>183.44401069518716</v>
      </c>
      <c r="S1927" s="19">
        <f>Clean_Data[[#This Row],[Gross_Profit_EUR]]/Clean_Data[[#This Row],[Revenue_EUR]]</f>
        <v>0.60915151951534552</v>
      </c>
      <c r="T1927" s="19">
        <f>Clean_Data[[#This Row],[Revenue_EUR]]/Clean_Data[[#This Row],[Revenue_Target_EUR]]</f>
        <v>0.99068289886546923</v>
      </c>
      <c r="U1927" s="19">
        <f>Clean_Data[[#This Row],[Revenue_EUR]]/Clean_Data[[#This Row],[Market_Revenue_EUR]]</f>
        <v>0.17425358761479892</v>
      </c>
      <c r="V1927" s="19">
        <f>Clean_Data[[#This Row],[Returns_Units]]/Clean_Data[[#This Row],[Units_Sold]]</f>
        <v>1.1764705882352941E-2</v>
      </c>
      <c r="W1927" s="21">
        <f>Clean_Data[[#This Row],[Revenue_EUR]]/Clean_Data[[#This Row],[Marketing_Spend_EUR]]</f>
        <v>41.138145571153437</v>
      </c>
    </row>
    <row r="1928" spans="1:23">
      <c r="A1928" s="17">
        <v>45597</v>
      </c>
      <c r="B1928">
        <v>2024</v>
      </c>
      <c r="C1928" s="16" t="s">
        <v>102</v>
      </c>
      <c r="D1928" s="16" t="s">
        <v>92</v>
      </c>
      <c r="E1928" s="16" t="s">
        <v>76</v>
      </c>
      <c r="F1928" s="16" t="s">
        <v>82</v>
      </c>
      <c r="G1928" s="16" t="s">
        <v>80</v>
      </c>
      <c r="H1928">
        <v>42597.68</v>
      </c>
      <c r="I1928">
        <v>42023.53</v>
      </c>
      <c r="J1928">
        <v>296</v>
      </c>
      <c r="K1928">
        <v>296</v>
      </c>
      <c r="L1928">
        <v>27663.49</v>
      </c>
      <c r="M1928">
        <v>2429.4899999999998</v>
      </c>
      <c r="N1928">
        <v>329125</v>
      </c>
      <c r="O1928">
        <v>2596</v>
      </c>
      <c r="P1928">
        <v>2</v>
      </c>
      <c r="Q1928">
        <v>4</v>
      </c>
      <c r="R1928" s="25">
        <f>Clean_Data[[#This Row],[Revenue_EUR]]/Clean_Data[[#This Row],[Units_Sold]]</f>
        <v>143.91108108108108</v>
      </c>
      <c r="S1928" s="19">
        <f>Clean_Data[[#This Row],[Gross_Profit_EUR]]/Clean_Data[[#This Row],[Revenue_EUR]]</f>
        <v>0.64941306662710274</v>
      </c>
      <c r="T1928" s="19">
        <f>Clean_Data[[#This Row],[Revenue_EUR]]/Clean_Data[[#This Row],[Revenue_Target_EUR]]</f>
        <v>1.0136625837953166</v>
      </c>
      <c r="U1928" s="19">
        <f>Clean_Data[[#This Row],[Revenue_EUR]]/Clean_Data[[#This Row],[Market_Revenue_EUR]]</f>
        <v>0.1294270565894417</v>
      </c>
      <c r="V1928" s="19">
        <f>Clean_Data[[#This Row],[Returns_Units]]/Clean_Data[[#This Row],[Units_Sold]]</f>
        <v>1.3513513513513514E-2</v>
      </c>
      <c r="W1928" s="21">
        <f>Clean_Data[[#This Row],[Revenue_EUR]]/Clean_Data[[#This Row],[Marketing_Spend_EUR]]</f>
        <v>17.533589354144286</v>
      </c>
    </row>
    <row r="1929" spans="1:23">
      <c r="A1929" s="17">
        <v>45597</v>
      </c>
      <c r="B1929">
        <v>2024</v>
      </c>
      <c r="C1929" s="16" t="s">
        <v>102</v>
      </c>
      <c r="D1929" s="16" t="s">
        <v>92</v>
      </c>
      <c r="E1929" s="16" t="s">
        <v>76</v>
      </c>
      <c r="F1929" s="16" t="s">
        <v>82</v>
      </c>
      <c r="G1929" s="16" t="s">
        <v>81</v>
      </c>
      <c r="H1929">
        <v>73284.27</v>
      </c>
      <c r="I1929">
        <v>71154.789999999994</v>
      </c>
      <c r="J1929">
        <v>620</v>
      </c>
      <c r="K1929">
        <v>601</v>
      </c>
      <c r="L1929">
        <v>42592.09</v>
      </c>
      <c r="M1929">
        <v>2035.61</v>
      </c>
      <c r="N1929">
        <v>474985.92</v>
      </c>
      <c r="O1929">
        <v>4417</v>
      </c>
      <c r="P1929">
        <v>4</v>
      </c>
      <c r="Q1929">
        <v>6</v>
      </c>
      <c r="R1929" s="25">
        <f>Clean_Data[[#This Row],[Revenue_EUR]]/Clean_Data[[#This Row],[Units_Sold]]</f>
        <v>118.20043548387098</v>
      </c>
      <c r="S1929" s="19">
        <f>Clean_Data[[#This Row],[Gross_Profit_EUR]]/Clean_Data[[#This Row],[Revenue_EUR]]</f>
        <v>0.58119006984718535</v>
      </c>
      <c r="T1929" s="19">
        <f>Clean_Data[[#This Row],[Revenue_EUR]]/Clean_Data[[#This Row],[Revenue_Target_EUR]]</f>
        <v>1.0299274300437118</v>
      </c>
      <c r="U1929" s="19">
        <f>Clean_Data[[#This Row],[Revenue_EUR]]/Clean_Data[[#This Row],[Market_Revenue_EUR]]</f>
        <v>0.15428724708302935</v>
      </c>
      <c r="V1929" s="19">
        <f>Clean_Data[[#This Row],[Returns_Units]]/Clean_Data[[#This Row],[Units_Sold]]</f>
        <v>9.6774193548387101E-3</v>
      </c>
      <c r="W1929" s="21">
        <f>Clean_Data[[#This Row],[Revenue_EUR]]/Clean_Data[[#This Row],[Marketing_Spend_EUR]]</f>
        <v>36.001134794975464</v>
      </c>
    </row>
    <row r="1930" spans="1:23">
      <c r="A1930" s="17">
        <v>45597</v>
      </c>
      <c r="B1930">
        <v>2024</v>
      </c>
      <c r="C1930" s="16" t="s">
        <v>102</v>
      </c>
      <c r="D1930" s="16" t="s">
        <v>92</v>
      </c>
      <c r="E1930" s="16" t="s">
        <v>76</v>
      </c>
      <c r="F1930" s="16" t="s">
        <v>83</v>
      </c>
      <c r="G1930" s="16" t="s">
        <v>78</v>
      </c>
      <c r="H1930">
        <v>16092.67</v>
      </c>
      <c r="I1930">
        <v>16172.45</v>
      </c>
      <c r="J1930">
        <v>217</v>
      </c>
      <c r="K1930">
        <v>218</v>
      </c>
      <c r="L1930">
        <v>7626.8</v>
      </c>
      <c r="M1930">
        <v>268.66000000000003</v>
      </c>
      <c r="N1930">
        <v>159574.15</v>
      </c>
      <c r="O1930">
        <v>2378</v>
      </c>
      <c r="P1930">
        <v>1</v>
      </c>
      <c r="Q1930">
        <v>6</v>
      </c>
      <c r="R1930" s="25">
        <f>Clean_Data[[#This Row],[Revenue_EUR]]/Clean_Data[[#This Row],[Units_Sold]]</f>
        <v>74.159769585253457</v>
      </c>
      <c r="S1930" s="19">
        <f>Clean_Data[[#This Row],[Gross_Profit_EUR]]/Clean_Data[[#This Row],[Revenue_EUR]]</f>
        <v>0.47393005635484975</v>
      </c>
      <c r="T1930" s="19">
        <f>Clean_Data[[#This Row],[Revenue_EUR]]/Clean_Data[[#This Row],[Revenue_Target_EUR]]</f>
        <v>0.99506691935977543</v>
      </c>
      <c r="U1930" s="19">
        <f>Clean_Data[[#This Row],[Revenue_EUR]]/Clean_Data[[#This Row],[Market_Revenue_EUR]]</f>
        <v>0.10084759968954872</v>
      </c>
      <c r="V1930" s="19">
        <f>Clean_Data[[#This Row],[Returns_Units]]/Clean_Data[[#This Row],[Units_Sold]]</f>
        <v>2.7649769585253458E-2</v>
      </c>
      <c r="W1930" s="21">
        <f>Clean_Data[[#This Row],[Revenue_EUR]]/Clean_Data[[#This Row],[Marketing_Spend_EUR]]</f>
        <v>59.899761780689339</v>
      </c>
    </row>
    <row r="1931" spans="1:23">
      <c r="A1931" s="17">
        <v>45597</v>
      </c>
      <c r="B1931">
        <v>2024</v>
      </c>
      <c r="C1931" s="16" t="s">
        <v>102</v>
      </c>
      <c r="D1931" s="16" t="s">
        <v>92</v>
      </c>
      <c r="E1931" s="16" t="s">
        <v>76</v>
      </c>
      <c r="F1931" s="16" t="s">
        <v>83</v>
      </c>
      <c r="G1931" s="16" t="s">
        <v>79</v>
      </c>
      <c r="H1931">
        <v>16607.41</v>
      </c>
      <c r="I1931">
        <v>15763.51</v>
      </c>
      <c r="J1931">
        <v>91</v>
      </c>
      <c r="K1931">
        <v>88</v>
      </c>
      <c r="L1931">
        <v>9303.86</v>
      </c>
      <c r="M1931">
        <v>426.5</v>
      </c>
      <c r="N1931">
        <v>129772.03</v>
      </c>
      <c r="O1931">
        <v>725</v>
      </c>
      <c r="P1931">
        <v>1</v>
      </c>
      <c r="Q1931">
        <v>3</v>
      </c>
      <c r="R1931" s="25">
        <f>Clean_Data[[#This Row],[Revenue_EUR]]/Clean_Data[[#This Row],[Units_Sold]]</f>
        <v>182.499010989011</v>
      </c>
      <c r="S1931" s="19">
        <f>Clean_Data[[#This Row],[Gross_Profit_EUR]]/Clean_Data[[#This Row],[Revenue_EUR]]</f>
        <v>0.56022341834157163</v>
      </c>
      <c r="T1931" s="19">
        <f>Clean_Data[[#This Row],[Revenue_EUR]]/Clean_Data[[#This Row],[Revenue_Target_EUR]]</f>
        <v>1.0535350312208385</v>
      </c>
      <c r="U1931" s="19">
        <f>Clean_Data[[#This Row],[Revenue_EUR]]/Clean_Data[[#This Row],[Market_Revenue_EUR]]</f>
        <v>0.12797372438421439</v>
      </c>
      <c r="V1931" s="19">
        <f>Clean_Data[[#This Row],[Returns_Units]]/Clean_Data[[#This Row],[Units_Sold]]</f>
        <v>3.2967032967032968E-2</v>
      </c>
      <c r="W1931" s="21">
        <f>Clean_Data[[#This Row],[Revenue_EUR]]/Clean_Data[[#This Row],[Marketing_Spend_EUR]]</f>
        <v>38.938827667057446</v>
      </c>
    </row>
    <row r="1932" spans="1:23">
      <c r="A1932" s="17">
        <v>45597</v>
      </c>
      <c r="B1932">
        <v>2024</v>
      </c>
      <c r="C1932" s="16" t="s">
        <v>102</v>
      </c>
      <c r="D1932" s="16" t="s">
        <v>92</v>
      </c>
      <c r="E1932" s="16" t="s">
        <v>76</v>
      </c>
      <c r="F1932" s="16" t="s">
        <v>83</v>
      </c>
      <c r="G1932" s="16" t="s">
        <v>80</v>
      </c>
      <c r="H1932">
        <v>4230.53</v>
      </c>
      <c r="I1932">
        <v>3972.51</v>
      </c>
      <c r="J1932">
        <v>29</v>
      </c>
      <c r="K1932">
        <v>27</v>
      </c>
      <c r="L1932">
        <v>2488.81</v>
      </c>
      <c r="M1932">
        <v>216.28</v>
      </c>
      <c r="N1932">
        <v>43764.92</v>
      </c>
      <c r="O1932">
        <v>323</v>
      </c>
      <c r="P1932">
        <v>0</v>
      </c>
      <c r="Q1932">
        <v>0</v>
      </c>
      <c r="R1932" s="25">
        <f>Clean_Data[[#This Row],[Revenue_EUR]]/Clean_Data[[#This Row],[Units_Sold]]</f>
        <v>145.88034482758619</v>
      </c>
      <c r="S1932" s="19">
        <f>Clean_Data[[#This Row],[Gross_Profit_EUR]]/Clean_Data[[#This Row],[Revenue_EUR]]</f>
        <v>0.58829744736475098</v>
      </c>
      <c r="T1932" s="19">
        <f>Clean_Data[[#This Row],[Revenue_EUR]]/Clean_Data[[#This Row],[Revenue_Target_EUR]]</f>
        <v>1.0649513783476945</v>
      </c>
      <c r="U1932" s="19">
        <f>Clean_Data[[#This Row],[Revenue_EUR]]/Clean_Data[[#This Row],[Market_Revenue_EUR]]</f>
        <v>9.6664863091261224E-2</v>
      </c>
      <c r="V1932" s="19">
        <f>Clean_Data[[#This Row],[Returns_Units]]/Clean_Data[[#This Row],[Units_Sold]]</f>
        <v>0</v>
      </c>
      <c r="W1932" s="21">
        <f>Clean_Data[[#This Row],[Revenue_EUR]]/Clean_Data[[#This Row],[Marketing_Spend_EUR]]</f>
        <v>19.56043092287775</v>
      </c>
    </row>
    <row r="1933" spans="1:23">
      <c r="A1933" s="17">
        <v>45597</v>
      </c>
      <c r="B1933">
        <v>2024</v>
      </c>
      <c r="C1933" s="16" t="s">
        <v>102</v>
      </c>
      <c r="D1933" s="16" t="s">
        <v>92</v>
      </c>
      <c r="E1933" s="16" t="s">
        <v>76</v>
      </c>
      <c r="F1933" s="16" t="s">
        <v>83</v>
      </c>
      <c r="G1933" s="16" t="s">
        <v>81</v>
      </c>
      <c r="H1933">
        <v>6841.74</v>
      </c>
      <c r="I1933">
        <v>6643.45</v>
      </c>
      <c r="J1933">
        <v>58</v>
      </c>
      <c r="K1933">
        <v>55</v>
      </c>
      <c r="L1933">
        <v>3580.04</v>
      </c>
      <c r="M1933">
        <v>198.64</v>
      </c>
      <c r="N1933">
        <v>62450.61</v>
      </c>
      <c r="O1933">
        <v>542</v>
      </c>
      <c r="P1933">
        <v>0</v>
      </c>
      <c r="Q1933">
        <v>2</v>
      </c>
      <c r="R1933" s="25">
        <f>Clean_Data[[#This Row],[Revenue_EUR]]/Clean_Data[[#This Row],[Units_Sold]]</f>
        <v>117.96103448275862</v>
      </c>
      <c r="S1933" s="19">
        <f>Clean_Data[[#This Row],[Gross_Profit_EUR]]/Clean_Data[[#This Row],[Revenue_EUR]]</f>
        <v>0.5232645496613435</v>
      </c>
      <c r="T1933" s="19">
        <f>Clean_Data[[#This Row],[Revenue_EUR]]/Clean_Data[[#This Row],[Revenue_Target_EUR]]</f>
        <v>1.0298474437227645</v>
      </c>
      <c r="U1933" s="19">
        <f>Clean_Data[[#This Row],[Revenue_EUR]]/Clean_Data[[#This Row],[Market_Revenue_EUR]]</f>
        <v>0.10955441428034089</v>
      </c>
      <c r="V1933" s="19">
        <f>Clean_Data[[#This Row],[Returns_Units]]/Clean_Data[[#This Row],[Units_Sold]]</f>
        <v>3.4482758620689655E-2</v>
      </c>
      <c r="W1933" s="21">
        <f>Clean_Data[[#This Row],[Revenue_EUR]]/Clean_Data[[#This Row],[Marketing_Spend_EUR]]</f>
        <v>34.442911800241646</v>
      </c>
    </row>
    <row r="1934" spans="1:23">
      <c r="A1934" s="17">
        <v>45627</v>
      </c>
      <c r="B1934">
        <v>2024</v>
      </c>
      <c r="C1934" s="16" t="s">
        <v>103</v>
      </c>
      <c r="D1934" s="16" t="s">
        <v>75</v>
      </c>
      <c r="E1934" s="16" t="s">
        <v>76</v>
      </c>
      <c r="F1934" s="16" t="s">
        <v>77</v>
      </c>
      <c r="G1934" s="16" t="s">
        <v>78</v>
      </c>
      <c r="H1934">
        <v>1107029.29</v>
      </c>
      <c r="I1934">
        <v>1099247.98</v>
      </c>
      <c r="J1934">
        <v>14957</v>
      </c>
      <c r="K1934">
        <v>14663</v>
      </c>
      <c r="L1934">
        <v>619201.55000000005</v>
      </c>
      <c r="M1934">
        <v>18163.439999999999</v>
      </c>
      <c r="N1934">
        <v>6731217.4000000004</v>
      </c>
      <c r="O1934">
        <v>94582</v>
      </c>
      <c r="P1934">
        <v>46</v>
      </c>
      <c r="Q1934">
        <v>162</v>
      </c>
      <c r="R1934" s="25">
        <f>Clean_Data[[#This Row],[Revenue_EUR]]/Clean_Data[[#This Row],[Units_Sold]]</f>
        <v>74.014126495955068</v>
      </c>
      <c r="S1934" s="19">
        <f>Clean_Data[[#This Row],[Gross_Profit_EUR]]/Clean_Data[[#This Row],[Revenue_EUR]]</f>
        <v>0.55933619425733538</v>
      </c>
      <c r="T1934" s="19">
        <f>Clean_Data[[#This Row],[Revenue_EUR]]/Clean_Data[[#This Row],[Revenue_Target_EUR]]</f>
        <v>1.0070787576066322</v>
      </c>
      <c r="U1934" s="19">
        <f>Clean_Data[[#This Row],[Revenue_EUR]]/Clean_Data[[#This Row],[Market_Revenue_EUR]]</f>
        <v>0.16446197236179</v>
      </c>
      <c r="V1934" s="19">
        <f>Clean_Data[[#This Row],[Returns_Units]]/Clean_Data[[#This Row],[Units_Sold]]</f>
        <v>1.0831049007153841E-2</v>
      </c>
      <c r="W1934" s="21">
        <f>Clean_Data[[#This Row],[Revenue_EUR]]/Clean_Data[[#This Row],[Marketing_Spend_EUR]]</f>
        <v>60.948217408156168</v>
      </c>
    </row>
    <row r="1935" spans="1:23">
      <c r="A1935" s="17">
        <v>45627</v>
      </c>
      <c r="B1935">
        <v>2024</v>
      </c>
      <c r="C1935" s="16" t="s">
        <v>103</v>
      </c>
      <c r="D1935" s="16" t="s">
        <v>75</v>
      </c>
      <c r="E1935" s="16" t="s">
        <v>76</v>
      </c>
      <c r="F1935" s="16" t="s">
        <v>77</v>
      </c>
      <c r="G1935" s="16" t="s">
        <v>79</v>
      </c>
      <c r="H1935">
        <v>1073399.48</v>
      </c>
      <c r="I1935">
        <v>1007250.37</v>
      </c>
      <c r="J1935">
        <v>5850</v>
      </c>
      <c r="K1935">
        <v>5445</v>
      </c>
      <c r="L1935">
        <v>694402.14</v>
      </c>
      <c r="M1935">
        <v>28630</v>
      </c>
      <c r="N1935">
        <v>5402416.5700000003</v>
      </c>
      <c r="O1935">
        <v>30930</v>
      </c>
      <c r="P1935">
        <v>48</v>
      </c>
      <c r="Q1935">
        <v>77</v>
      </c>
      <c r="R1935" s="25">
        <f>Clean_Data[[#This Row],[Revenue_EUR]]/Clean_Data[[#This Row],[Units_Sold]]</f>
        <v>183.48709059829059</v>
      </c>
      <c r="S1935" s="19">
        <f>Clean_Data[[#This Row],[Gross_Profit_EUR]]/Clean_Data[[#This Row],[Revenue_EUR]]</f>
        <v>0.64691864765949025</v>
      </c>
      <c r="T1935" s="19">
        <f>Clean_Data[[#This Row],[Revenue_EUR]]/Clean_Data[[#This Row],[Revenue_Target_EUR]]</f>
        <v>1.0656729567644636</v>
      </c>
      <c r="U1935" s="19">
        <f>Clean_Data[[#This Row],[Revenue_EUR]]/Clean_Data[[#This Row],[Market_Revenue_EUR]]</f>
        <v>0.19868876568324312</v>
      </c>
      <c r="V1935" s="19">
        <f>Clean_Data[[#This Row],[Returns_Units]]/Clean_Data[[#This Row],[Units_Sold]]</f>
        <v>1.3162393162393163E-2</v>
      </c>
      <c r="W1935" s="21">
        <f>Clean_Data[[#This Row],[Revenue_EUR]]/Clean_Data[[#This Row],[Marketing_Spend_EUR]]</f>
        <v>37.492122947956688</v>
      </c>
    </row>
    <row r="1936" spans="1:23">
      <c r="A1936" s="17">
        <v>45627</v>
      </c>
      <c r="B1936">
        <v>2024</v>
      </c>
      <c r="C1936" s="16" t="s">
        <v>103</v>
      </c>
      <c r="D1936" s="16" t="s">
        <v>75</v>
      </c>
      <c r="E1936" s="16" t="s">
        <v>76</v>
      </c>
      <c r="F1936" s="16" t="s">
        <v>77</v>
      </c>
      <c r="G1936" s="16" t="s">
        <v>80</v>
      </c>
      <c r="H1936">
        <v>259567.64</v>
      </c>
      <c r="I1936">
        <v>233351.23</v>
      </c>
      <c r="J1936">
        <v>1804</v>
      </c>
      <c r="K1936">
        <v>1624</v>
      </c>
      <c r="L1936">
        <v>179384.63</v>
      </c>
      <c r="M1936">
        <v>15464.39</v>
      </c>
      <c r="N1936">
        <v>1694439.07</v>
      </c>
      <c r="O1936">
        <v>12543</v>
      </c>
      <c r="P1936">
        <v>11</v>
      </c>
      <c r="Q1936">
        <v>26</v>
      </c>
      <c r="R1936" s="25">
        <f>Clean_Data[[#This Row],[Revenue_EUR]]/Clean_Data[[#This Row],[Units_Sold]]</f>
        <v>143.88450110864747</v>
      </c>
      <c r="S1936" s="19">
        <f>Clean_Data[[#This Row],[Gross_Profit_EUR]]/Clean_Data[[#This Row],[Revenue_EUR]]</f>
        <v>0.6910901143147119</v>
      </c>
      <c r="T1936" s="19">
        <f>Clean_Data[[#This Row],[Revenue_EUR]]/Clean_Data[[#This Row],[Revenue_Target_EUR]]</f>
        <v>1.1123474258095833</v>
      </c>
      <c r="U1936" s="19">
        <f>Clean_Data[[#This Row],[Revenue_EUR]]/Clean_Data[[#This Row],[Market_Revenue_EUR]]</f>
        <v>0.15318794555415913</v>
      </c>
      <c r="V1936" s="19">
        <f>Clean_Data[[#This Row],[Returns_Units]]/Clean_Data[[#This Row],[Units_Sold]]</f>
        <v>1.4412416851441241E-2</v>
      </c>
      <c r="W1936" s="21">
        <f>Clean_Data[[#This Row],[Revenue_EUR]]/Clean_Data[[#This Row],[Marketing_Spend_EUR]]</f>
        <v>16.78486121987353</v>
      </c>
    </row>
    <row r="1937" spans="1:23">
      <c r="A1937" s="17">
        <v>45627</v>
      </c>
      <c r="B1937">
        <v>2024</v>
      </c>
      <c r="C1937" s="16" t="s">
        <v>103</v>
      </c>
      <c r="D1937" s="16" t="s">
        <v>75</v>
      </c>
      <c r="E1937" s="16" t="s">
        <v>76</v>
      </c>
      <c r="F1937" s="16" t="s">
        <v>77</v>
      </c>
      <c r="G1937" s="16" t="s">
        <v>81</v>
      </c>
      <c r="H1937">
        <v>479323.18</v>
      </c>
      <c r="I1937">
        <v>478348.85</v>
      </c>
      <c r="J1937">
        <v>4055</v>
      </c>
      <c r="K1937">
        <v>4039</v>
      </c>
      <c r="L1937">
        <v>297018.2</v>
      </c>
      <c r="M1937">
        <v>15162.21</v>
      </c>
      <c r="N1937">
        <v>2507615.9500000002</v>
      </c>
      <c r="O1937">
        <v>23464</v>
      </c>
      <c r="P1937">
        <v>27</v>
      </c>
      <c r="Q1937">
        <v>53</v>
      </c>
      <c r="R1937" s="25">
        <f>Clean_Data[[#This Row],[Revenue_EUR]]/Clean_Data[[#This Row],[Units_Sold]]</f>
        <v>118.20546979038224</v>
      </c>
      <c r="S1937" s="19">
        <f>Clean_Data[[#This Row],[Gross_Profit_EUR]]/Clean_Data[[#This Row],[Revenue_EUR]]</f>
        <v>0.6196616654341649</v>
      </c>
      <c r="T1937" s="19">
        <f>Clean_Data[[#This Row],[Revenue_EUR]]/Clean_Data[[#This Row],[Revenue_Target_EUR]]</f>
        <v>1.0020368607554926</v>
      </c>
      <c r="U1937" s="19">
        <f>Clean_Data[[#This Row],[Revenue_EUR]]/Clean_Data[[#This Row],[Market_Revenue_EUR]]</f>
        <v>0.19114696570661069</v>
      </c>
      <c r="V1937" s="19">
        <f>Clean_Data[[#This Row],[Returns_Units]]/Clean_Data[[#This Row],[Units_Sold]]</f>
        <v>1.3070283600493218E-2</v>
      </c>
      <c r="W1937" s="21">
        <f>Clean_Data[[#This Row],[Revenue_EUR]]/Clean_Data[[#This Row],[Marketing_Spend_EUR]]</f>
        <v>31.613015516867264</v>
      </c>
    </row>
    <row r="1938" spans="1:23">
      <c r="A1938" s="17">
        <v>45627</v>
      </c>
      <c r="B1938">
        <v>2024</v>
      </c>
      <c r="C1938" s="16" t="s">
        <v>103</v>
      </c>
      <c r="D1938" s="16" t="s">
        <v>75</v>
      </c>
      <c r="E1938" s="16" t="s">
        <v>76</v>
      </c>
      <c r="F1938" s="16" t="s">
        <v>82</v>
      </c>
      <c r="G1938" s="16" t="s">
        <v>78</v>
      </c>
      <c r="H1938">
        <v>883927.87</v>
      </c>
      <c r="I1938">
        <v>867055.71</v>
      </c>
      <c r="J1938">
        <v>11942</v>
      </c>
      <c r="K1938">
        <v>11729</v>
      </c>
      <c r="L1938">
        <v>467963.58</v>
      </c>
      <c r="M1938">
        <v>15570.3</v>
      </c>
      <c r="N1938">
        <v>5449387.3300000001</v>
      </c>
      <c r="O1938">
        <v>83064</v>
      </c>
      <c r="P1938">
        <v>41</v>
      </c>
      <c r="Q1938">
        <v>256</v>
      </c>
      <c r="R1938" s="25">
        <f>Clean_Data[[#This Row],[Revenue_EUR]]/Clean_Data[[#This Row],[Units_Sold]]</f>
        <v>74.018411488862839</v>
      </c>
      <c r="S1938" s="19">
        <f>Clean_Data[[#This Row],[Gross_Profit_EUR]]/Clean_Data[[#This Row],[Revenue_EUR]]</f>
        <v>0.5294137631388407</v>
      </c>
      <c r="T1938" s="19">
        <f>Clean_Data[[#This Row],[Revenue_EUR]]/Clean_Data[[#This Row],[Revenue_Target_EUR]]</f>
        <v>1.0194591417891707</v>
      </c>
      <c r="U1938" s="19">
        <f>Clean_Data[[#This Row],[Revenue_EUR]]/Clean_Data[[#This Row],[Market_Revenue_EUR]]</f>
        <v>0.16220683472686828</v>
      </c>
      <c r="V1938" s="19">
        <f>Clean_Data[[#This Row],[Returns_Units]]/Clean_Data[[#This Row],[Units_Sold]]</f>
        <v>2.143694523530397E-2</v>
      </c>
      <c r="W1938" s="21">
        <f>Clean_Data[[#This Row],[Revenue_EUR]]/Clean_Data[[#This Row],[Marketing_Spend_EUR]]</f>
        <v>56.770124531961493</v>
      </c>
    </row>
    <row r="1939" spans="1:23">
      <c r="A1939" s="17">
        <v>45627</v>
      </c>
      <c r="B1939">
        <v>2024</v>
      </c>
      <c r="C1939" s="16" t="s">
        <v>103</v>
      </c>
      <c r="D1939" s="16" t="s">
        <v>75</v>
      </c>
      <c r="E1939" s="16" t="s">
        <v>76</v>
      </c>
      <c r="F1939" s="16" t="s">
        <v>82</v>
      </c>
      <c r="G1939" s="16" t="s">
        <v>79</v>
      </c>
      <c r="H1939">
        <v>831344.21</v>
      </c>
      <c r="I1939">
        <v>788517.69</v>
      </c>
      <c r="J1939">
        <v>4531</v>
      </c>
      <c r="K1939">
        <v>4333</v>
      </c>
      <c r="L1939">
        <v>501619.17</v>
      </c>
      <c r="M1939">
        <v>20132.07</v>
      </c>
      <c r="N1939">
        <v>4371987.8499999996</v>
      </c>
      <c r="O1939">
        <v>24499</v>
      </c>
      <c r="P1939">
        <v>46</v>
      </c>
      <c r="Q1939">
        <v>73</v>
      </c>
      <c r="R1939" s="25">
        <f>Clean_Data[[#This Row],[Revenue_EUR]]/Clean_Data[[#This Row],[Units_Sold]]</f>
        <v>183.47919002427719</v>
      </c>
      <c r="S1939" s="19">
        <f>Clean_Data[[#This Row],[Gross_Profit_EUR]]/Clean_Data[[#This Row],[Revenue_EUR]]</f>
        <v>0.60338324843809277</v>
      </c>
      <c r="T1939" s="19">
        <f>Clean_Data[[#This Row],[Revenue_EUR]]/Clean_Data[[#This Row],[Revenue_Target_EUR]]</f>
        <v>1.0543126939866119</v>
      </c>
      <c r="U1939" s="19">
        <f>Clean_Data[[#This Row],[Revenue_EUR]]/Clean_Data[[#This Row],[Market_Revenue_EUR]]</f>
        <v>0.19015245204764236</v>
      </c>
      <c r="V1939" s="19">
        <f>Clean_Data[[#This Row],[Returns_Units]]/Clean_Data[[#This Row],[Units_Sold]]</f>
        <v>1.6111233723239905E-2</v>
      </c>
      <c r="W1939" s="21">
        <f>Clean_Data[[#This Row],[Revenue_EUR]]/Clean_Data[[#This Row],[Marketing_Spend_EUR]]</f>
        <v>41.294522123159716</v>
      </c>
    </row>
    <row r="1940" spans="1:23">
      <c r="A1940" s="17">
        <v>45627</v>
      </c>
      <c r="B1940">
        <v>2024</v>
      </c>
      <c r="C1940" s="16" t="s">
        <v>103</v>
      </c>
      <c r="D1940" s="16" t="s">
        <v>75</v>
      </c>
      <c r="E1940" s="16" t="s">
        <v>76</v>
      </c>
      <c r="F1940" s="16" t="s">
        <v>82</v>
      </c>
      <c r="G1940" s="16" t="s">
        <v>80</v>
      </c>
      <c r="H1940">
        <v>231420.11</v>
      </c>
      <c r="I1940">
        <v>219928.1</v>
      </c>
      <c r="J1940">
        <v>1608</v>
      </c>
      <c r="K1940">
        <v>1532</v>
      </c>
      <c r="L1940">
        <v>147294.45000000001</v>
      </c>
      <c r="M1940">
        <v>11678.14</v>
      </c>
      <c r="N1940">
        <v>1504625.87</v>
      </c>
      <c r="O1940">
        <v>10734</v>
      </c>
      <c r="P1940">
        <v>11</v>
      </c>
      <c r="Q1940">
        <v>20</v>
      </c>
      <c r="R1940" s="25">
        <f>Clean_Data[[#This Row],[Revenue_EUR]]/Clean_Data[[#This Row],[Units_Sold]]</f>
        <v>143.91797885572137</v>
      </c>
      <c r="S1940" s="19">
        <f>Clean_Data[[#This Row],[Gross_Profit_EUR]]/Clean_Data[[#This Row],[Revenue_EUR]]</f>
        <v>0.63648077083707211</v>
      </c>
      <c r="T1940" s="19">
        <f>Clean_Data[[#This Row],[Revenue_EUR]]/Clean_Data[[#This Row],[Revenue_Target_EUR]]</f>
        <v>1.0522534864803541</v>
      </c>
      <c r="U1940" s="19">
        <f>Clean_Data[[#This Row],[Revenue_EUR]]/Clean_Data[[#This Row],[Market_Revenue_EUR]]</f>
        <v>0.15380574973099456</v>
      </c>
      <c r="V1940" s="19">
        <f>Clean_Data[[#This Row],[Returns_Units]]/Clean_Data[[#This Row],[Units_Sold]]</f>
        <v>1.2437810945273632E-2</v>
      </c>
      <c r="W1940" s="21">
        <f>Clean_Data[[#This Row],[Revenue_EUR]]/Clean_Data[[#This Row],[Marketing_Spend_EUR]]</f>
        <v>19.816521295343264</v>
      </c>
    </row>
    <row r="1941" spans="1:23">
      <c r="A1941" s="17">
        <v>45627</v>
      </c>
      <c r="B1941">
        <v>2024</v>
      </c>
      <c r="C1941" s="16" t="s">
        <v>103</v>
      </c>
      <c r="D1941" s="16" t="s">
        <v>75</v>
      </c>
      <c r="E1941" s="16" t="s">
        <v>76</v>
      </c>
      <c r="F1941" s="16" t="s">
        <v>82</v>
      </c>
      <c r="G1941" s="16" t="s">
        <v>81</v>
      </c>
      <c r="H1941">
        <v>360461.86</v>
      </c>
      <c r="I1941">
        <v>345281.1</v>
      </c>
      <c r="J1941">
        <v>3049</v>
      </c>
      <c r="K1941">
        <v>2980</v>
      </c>
      <c r="L1941">
        <v>211955.33</v>
      </c>
      <c r="M1941">
        <v>10125.5</v>
      </c>
      <c r="N1941">
        <v>2076404.41</v>
      </c>
      <c r="O1941">
        <v>19654</v>
      </c>
      <c r="P1941">
        <v>16</v>
      </c>
      <c r="Q1941">
        <v>66</v>
      </c>
      <c r="R1941" s="25">
        <f>Clean_Data[[#This Row],[Revenue_EUR]]/Clean_Data[[#This Row],[Units_Sold]]</f>
        <v>118.22297802558215</v>
      </c>
      <c r="S1941" s="19">
        <f>Clean_Data[[#This Row],[Gross_Profit_EUR]]/Clean_Data[[#This Row],[Revenue_EUR]]</f>
        <v>0.58801042085284694</v>
      </c>
      <c r="T1941" s="19">
        <f>Clean_Data[[#This Row],[Revenue_EUR]]/Clean_Data[[#This Row],[Revenue_Target_EUR]]</f>
        <v>1.0439663798568761</v>
      </c>
      <c r="U1941" s="19">
        <f>Clean_Data[[#This Row],[Revenue_EUR]]/Clean_Data[[#This Row],[Market_Revenue_EUR]]</f>
        <v>0.17359906300719136</v>
      </c>
      <c r="V1941" s="19">
        <f>Clean_Data[[#This Row],[Returns_Units]]/Clean_Data[[#This Row],[Units_Sold]]</f>
        <v>2.1646441456215151E-2</v>
      </c>
      <c r="W1941" s="21">
        <f>Clean_Data[[#This Row],[Revenue_EUR]]/Clean_Data[[#This Row],[Marketing_Spend_EUR]]</f>
        <v>35.599413362303096</v>
      </c>
    </row>
    <row r="1942" spans="1:23">
      <c r="A1942" s="17">
        <v>45627</v>
      </c>
      <c r="B1942">
        <v>2024</v>
      </c>
      <c r="C1942" s="16" t="s">
        <v>103</v>
      </c>
      <c r="D1942" s="16" t="s">
        <v>75</v>
      </c>
      <c r="E1942" s="16" t="s">
        <v>76</v>
      </c>
      <c r="F1942" s="16" t="s">
        <v>83</v>
      </c>
      <c r="G1942" s="16" t="s">
        <v>78</v>
      </c>
      <c r="H1942">
        <v>85887.12</v>
      </c>
      <c r="I1942">
        <v>83571.88</v>
      </c>
      <c r="J1942">
        <v>1160</v>
      </c>
      <c r="K1942">
        <v>1148</v>
      </c>
      <c r="L1942">
        <v>41410.21</v>
      </c>
      <c r="M1942">
        <v>1473.52</v>
      </c>
      <c r="N1942">
        <v>714314.89</v>
      </c>
      <c r="O1942">
        <v>9895</v>
      </c>
      <c r="P1942">
        <v>4</v>
      </c>
      <c r="Q1942">
        <v>39</v>
      </c>
      <c r="R1942" s="25">
        <f>Clean_Data[[#This Row],[Revenue_EUR]]/Clean_Data[[#This Row],[Units_Sold]]</f>
        <v>74.040620689655171</v>
      </c>
      <c r="S1942" s="19">
        <f>Clean_Data[[#This Row],[Gross_Profit_EUR]]/Clean_Data[[#This Row],[Revenue_EUR]]</f>
        <v>0.48214691562599843</v>
      </c>
      <c r="T1942" s="19">
        <f>Clean_Data[[#This Row],[Revenue_EUR]]/Clean_Data[[#This Row],[Revenue_Target_EUR]]</f>
        <v>1.0277035768490548</v>
      </c>
      <c r="U1942" s="19">
        <f>Clean_Data[[#This Row],[Revenue_EUR]]/Clean_Data[[#This Row],[Market_Revenue_EUR]]</f>
        <v>0.12023705679717805</v>
      </c>
      <c r="V1942" s="19">
        <f>Clean_Data[[#This Row],[Returns_Units]]/Clean_Data[[#This Row],[Units_Sold]]</f>
        <v>3.3620689655172412E-2</v>
      </c>
      <c r="W1942" s="21">
        <f>Clean_Data[[#This Row],[Revenue_EUR]]/Clean_Data[[#This Row],[Marketing_Spend_EUR]]</f>
        <v>58.287040555947662</v>
      </c>
    </row>
    <row r="1943" spans="1:23">
      <c r="A1943" s="17">
        <v>45627</v>
      </c>
      <c r="B1943">
        <v>2024</v>
      </c>
      <c r="C1943" s="16" t="s">
        <v>103</v>
      </c>
      <c r="D1943" s="16" t="s">
        <v>75</v>
      </c>
      <c r="E1943" s="16" t="s">
        <v>76</v>
      </c>
      <c r="F1943" s="16" t="s">
        <v>83</v>
      </c>
      <c r="G1943" s="16" t="s">
        <v>79</v>
      </c>
      <c r="H1943">
        <v>84358.91</v>
      </c>
      <c r="I1943">
        <v>79116.58</v>
      </c>
      <c r="J1943">
        <v>460</v>
      </c>
      <c r="K1943">
        <v>428</v>
      </c>
      <c r="L1943">
        <v>46414.75</v>
      </c>
      <c r="M1943">
        <v>2276.54</v>
      </c>
      <c r="N1943">
        <v>593970.9</v>
      </c>
      <c r="O1943">
        <v>3554</v>
      </c>
      <c r="P1943">
        <v>4</v>
      </c>
      <c r="Q1943">
        <v>9</v>
      </c>
      <c r="R1943" s="25">
        <f>Clean_Data[[#This Row],[Revenue_EUR]]/Clean_Data[[#This Row],[Units_Sold]]</f>
        <v>183.38893478260871</v>
      </c>
      <c r="S1943" s="19">
        <f>Clean_Data[[#This Row],[Gross_Profit_EUR]]/Clean_Data[[#This Row],[Revenue_EUR]]</f>
        <v>0.55020566292286133</v>
      </c>
      <c r="T1943" s="19">
        <f>Clean_Data[[#This Row],[Revenue_EUR]]/Clean_Data[[#This Row],[Revenue_Target_EUR]]</f>
        <v>1.0662608267445333</v>
      </c>
      <c r="U1943" s="19">
        <f>Clean_Data[[#This Row],[Revenue_EUR]]/Clean_Data[[#This Row],[Market_Revenue_EUR]]</f>
        <v>0.14202532480968344</v>
      </c>
      <c r="V1943" s="19">
        <f>Clean_Data[[#This Row],[Returns_Units]]/Clean_Data[[#This Row],[Units_Sold]]</f>
        <v>1.9565217391304349E-2</v>
      </c>
      <c r="W1943" s="21">
        <f>Clean_Data[[#This Row],[Revenue_EUR]]/Clean_Data[[#This Row],[Marketing_Spend_EUR]]</f>
        <v>37.055755664297578</v>
      </c>
    </row>
    <row r="1944" spans="1:23">
      <c r="A1944" s="17">
        <v>45627</v>
      </c>
      <c r="B1944">
        <v>2024</v>
      </c>
      <c r="C1944" s="16" t="s">
        <v>103</v>
      </c>
      <c r="D1944" s="16" t="s">
        <v>75</v>
      </c>
      <c r="E1944" s="16" t="s">
        <v>76</v>
      </c>
      <c r="F1944" s="16" t="s">
        <v>83</v>
      </c>
      <c r="G1944" s="16" t="s">
        <v>80</v>
      </c>
      <c r="H1944">
        <v>19363.349999999999</v>
      </c>
      <c r="I1944">
        <v>17260.63</v>
      </c>
      <c r="J1944">
        <v>135</v>
      </c>
      <c r="K1944">
        <v>118</v>
      </c>
      <c r="L1944">
        <v>11268.69</v>
      </c>
      <c r="M1944">
        <v>1005.35</v>
      </c>
      <c r="N1944">
        <v>193942.01</v>
      </c>
      <c r="O1944">
        <v>1528</v>
      </c>
      <c r="P1944">
        <v>1</v>
      </c>
      <c r="Q1944">
        <v>4</v>
      </c>
      <c r="R1944" s="25">
        <f>Clean_Data[[#This Row],[Revenue_EUR]]/Clean_Data[[#This Row],[Units_Sold]]</f>
        <v>143.43222222222221</v>
      </c>
      <c r="S1944" s="19">
        <f>Clean_Data[[#This Row],[Gross_Profit_EUR]]/Clean_Data[[#This Row],[Revenue_EUR]]</f>
        <v>0.58195973320732219</v>
      </c>
      <c r="T1944" s="19">
        <f>Clean_Data[[#This Row],[Revenue_EUR]]/Clean_Data[[#This Row],[Revenue_Target_EUR]]</f>
        <v>1.1218217411531328</v>
      </c>
      <c r="U1944" s="19">
        <f>Clean_Data[[#This Row],[Revenue_EUR]]/Clean_Data[[#This Row],[Market_Revenue_EUR]]</f>
        <v>9.984092667699998E-2</v>
      </c>
      <c r="V1944" s="19">
        <f>Clean_Data[[#This Row],[Returns_Units]]/Clean_Data[[#This Row],[Units_Sold]]</f>
        <v>2.9629629629629631E-2</v>
      </c>
      <c r="W1944" s="21">
        <f>Clean_Data[[#This Row],[Revenue_EUR]]/Clean_Data[[#This Row],[Marketing_Spend_EUR]]</f>
        <v>19.260307355647285</v>
      </c>
    </row>
    <row r="1945" spans="1:23">
      <c r="A1945" s="17">
        <v>45627</v>
      </c>
      <c r="B1945">
        <v>2024</v>
      </c>
      <c r="C1945" s="16" t="s">
        <v>103</v>
      </c>
      <c r="D1945" s="16" t="s">
        <v>75</v>
      </c>
      <c r="E1945" s="16" t="s">
        <v>76</v>
      </c>
      <c r="F1945" s="16" t="s">
        <v>83</v>
      </c>
      <c r="G1945" s="16" t="s">
        <v>81</v>
      </c>
      <c r="H1945">
        <v>35106.79</v>
      </c>
      <c r="I1945">
        <v>32911.54</v>
      </c>
      <c r="J1945">
        <v>297</v>
      </c>
      <c r="K1945">
        <v>276</v>
      </c>
      <c r="L1945">
        <v>18326.169999999998</v>
      </c>
      <c r="M1945">
        <v>1145.92</v>
      </c>
      <c r="N1945">
        <v>271340.03000000003</v>
      </c>
      <c r="O1945">
        <v>2503</v>
      </c>
      <c r="P1945">
        <v>1</v>
      </c>
      <c r="Q1945">
        <v>4</v>
      </c>
      <c r="R1945" s="25">
        <f>Clean_Data[[#This Row],[Revenue_EUR]]/Clean_Data[[#This Row],[Units_Sold]]</f>
        <v>118.20468013468013</v>
      </c>
      <c r="S1945" s="19">
        <f>Clean_Data[[#This Row],[Gross_Profit_EUR]]/Clean_Data[[#This Row],[Revenue_EUR]]</f>
        <v>0.52201212358065197</v>
      </c>
      <c r="T1945" s="19">
        <f>Clean_Data[[#This Row],[Revenue_EUR]]/Clean_Data[[#This Row],[Revenue_Target_EUR]]</f>
        <v>1.0667015277923793</v>
      </c>
      <c r="U1945" s="19">
        <f>Clean_Data[[#This Row],[Revenue_EUR]]/Clean_Data[[#This Row],[Market_Revenue_EUR]]</f>
        <v>0.12938301068220565</v>
      </c>
      <c r="V1945" s="19">
        <f>Clean_Data[[#This Row],[Returns_Units]]/Clean_Data[[#This Row],[Units_Sold]]</f>
        <v>1.3468013468013467E-2</v>
      </c>
      <c r="W1945" s="21">
        <f>Clean_Data[[#This Row],[Revenue_EUR]]/Clean_Data[[#This Row],[Marketing_Spend_EUR]]</f>
        <v>30.636335869868752</v>
      </c>
    </row>
    <row r="1946" spans="1:23">
      <c r="A1946" s="17">
        <v>45627</v>
      </c>
      <c r="B1946">
        <v>2024</v>
      </c>
      <c r="C1946" s="16" t="s">
        <v>103</v>
      </c>
      <c r="D1946" s="16" t="s">
        <v>84</v>
      </c>
      <c r="E1946" s="16" t="s">
        <v>85</v>
      </c>
      <c r="F1946" s="16" t="s">
        <v>77</v>
      </c>
      <c r="G1946" s="16" t="s">
        <v>78</v>
      </c>
      <c r="H1946">
        <v>577193</v>
      </c>
      <c r="I1946">
        <v>621839.38</v>
      </c>
      <c r="J1946">
        <v>7798</v>
      </c>
      <c r="K1946">
        <v>8308</v>
      </c>
      <c r="L1946">
        <v>328357.77</v>
      </c>
      <c r="M1946">
        <v>9934.11</v>
      </c>
      <c r="N1946">
        <v>4816493.87</v>
      </c>
      <c r="O1946">
        <v>67112</v>
      </c>
      <c r="P1946">
        <v>32</v>
      </c>
      <c r="Q1946">
        <v>93</v>
      </c>
      <c r="R1946" s="25">
        <f>Clean_Data[[#This Row],[Revenue_EUR]]/Clean_Data[[#This Row],[Units_Sold]]</f>
        <v>74.018081559374195</v>
      </c>
      <c r="S1946" s="19">
        <f>Clean_Data[[#This Row],[Gross_Profit_EUR]]/Clean_Data[[#This Row],[Revenue_EUR]]</f>
        <v>0.56888730459309111</v>
      </c>
      <c r="T1946" s="19">
        <f>Clean_Data[[#This Row],[Revenue_EUR]]/Clean_Data[[#This Row],[Revenue_Target_EUR]]</f>
        <v>0.92820271369754681</v>
      </c>
      <c r="U1946" s="19">
        <f>Clean_Data[[#This Row],[Revenue_EUR]]/Clean_Data[[#This Row],[Market_Revenue_EUR]]</f>
        <v>0.11983675585992182</v>
      </c>
      <c r="V1946" s="19">
        <f>Clean_Data[[#This Row],[Returns_Units]]/Clean_Data[[#This Row],[Units_Sold]]</f>
        <v>1.1926134906386252E-2</v>
      </c>
      <c r="W1946" s="21">
        <f>Clean_Data[[#This Row],[Revenue_EUR]]/Clean_Data[[#This Row],[Marketing_Spend_EUR]]</f>
        <v>58.102134967299534</v>
      </c>
    </row>
    <row r="1947" spans="1:23">
      <c r="A1947" s="17">
        <v>45627</v>
      </c>
      <c r="B1947">
        <v>2024</v>
      </c>
      <c r="C1947" s="16" t="s">
        <v>103</v>
      </c>
      <c r="D1947" s="16" t="s">
        <v>84</v>
      </c>
      <c r="E1947" s="16" t="s">
        <v>85</v>
      </c>
      <c r="F1947" s="16" t="s">
        <v>77</v>
      </c>
      <c r="G1947" s="16" t="s">
        <v>79</v>
      </c>
      <c r="H1947">
        <v>615119.73</v>
      </c>
      <c r="I1947">
        <v>617577.5</v>
      </c>
      <c r="J1947">
        <v>3352</v>
      </c>
      <c r="K1947">
        <v>3307</v>
      </c>
      <c r="L1947">
        <v>406623.58</v>
      </c>
      <c r="M1947">
        <v>14639.12</v>
      </c>
      <c r="N1947">
        <v>3879324.3</v>
      </c>
      <c r="O1947">
        <v>22739</v>
      </c>
      <c r="P1947">
        <v>31</v>
      </c>
      <c r="Q1947">
        <v>29</v>
      </c>
      <c r="R1947" s="25">
        <f>Clean_Data[[#This Row],[Revenue_EUR]]/Clean_Data[[#This Row],[Units_Sold]]</f>
        <v>183.50827267303103</v>
      </c>
      <c r="S1947" s="19">
        <f>Clean_Data[[#This Row],[Gross_Profit_EUR]]/Clean_Data[[#This Row],[Revenue_EUR]]</f>
        <v>0.66104785811373667</v>
      </c>
      <c r="T1947" s="19">
        <f>Clean_Data[[#This Row],[Revenue_EUR]]/Clean_Data[[#This Row],[Revenue_Target_EUR]]</f>
        <v>0.99602030514388884</v>
      </c>
      <c r="U1947" s="19">
        <f>Clean_Data[[#This Row],[Revenue_EUR]]/Clean_Data[[#This Row],[Market_Revenue_EUR]]</f>
        <v>0.15856362666044704</v>
      </c>
      <c r="V1947" s="19">
        <f>Clean_Data[[#This Row],[Returns_Units]]/Clean_Data[[#This Row],[Units_Sold]]</f>
        <v>8.6515513126491639E-3</v>
      </c>
      <c r="W1947" s="21">
        <f>Clean_Data[[#This Row],[Revenue_EUR]]/Clean_Data[[#This Row],[Marketing_Spend_EUR]]</f>
        <v>42.018900726273159</v>
      </c>
    </row>
    <row r="1948" spans="1:23">
      <c r="A1948" s="17">
        <v>45627</v>
      </c>
      <c r="B1948">
        <v>2024</v>
      </c>
      <c r="C1948" s="16" t="s">
        <v>103</v>
      </c>
      <c r="D1948" s="16" t="s">
        <v>84</v>
      </c>
      <c r="E1948" s="16" t="s">
        <v>85</v>
      </c>
      <c r="F1948" s="16" t="s">
        <v>77</v>
      </c>
      <c r="G1948" s="16" t="s">
        <v>80</v>
      </c>
      <c r="H1948">
        <v>139422.04999999999</v>
      </c>
      <c r="I1948">
        <v>139255.32999999999</v>
      </c>
      <c r="J1948">
        <v>969</v>
      </c>
      <c r="K1948">
        <v>979</v>
      </c>
      <c r="L1948">
        <v>96124.5</v>
      </c>
      <c r="M1948">
        <v>8152.64</v>
      </c>
      <c r="N1948">
        <v>1281190.3500000001</v>
      </c>
      <c r="O1948">
        <v>9253</v>
      </c>
      <c r="P1948">
        <v>7</v>
      </c>
      <c r="Q1948">
        <v>20</v>
      </c>
      <c r="R1948" s="25">
        <f>Clean_Data[[#This Row],[Revenue_EUR]]/Clean_Data[[#This Row],[Units_Sold]]</f>
        <v>143.88240454076367</v>
      </c>
      <c r="S1948" s="19">
        <f>Clean_Data[[#This Row],[Gross_Profit_EUR]]/Clean_Data[[#This Row],[Revenue_EUR]]</f>
        <v>0.68944976780932432</v>
      </c>
      <c r="T1948" s="19">
        <f>Clean_Data[[#This Row],[Revenue_EUR]]/Clean_Data[[#This Row],[Revenue_Target_EUR]]</f>
        <v>1.0011972252695822</v>
      </c>
      <c r="U1948" s="19">
        <f>Clean_Data[[#This Row],[Revenue_EUR]]/Clean_Data[[#This Row],[Market_Revenue_EUR]]</f>
        <v>0.10882227609660031</v>
      </c>
      <c r="V1948" s="19">
        <f>Clean_Data[[#This Row],[Returns_Units]]/Clean_Data[[#This Row],[Units_Sold]]</f>
        <v>2.063983488132095E-2</v>
      </c>
      <c r="W1948" s="21">
        <f>Clean_Data[[#This Row],[Revenue_EUR]]/Clean_Data[[#This Row],[Marketing_Spend_EUR]]</f>
        <v>17.101460385838205</v>
      </c>
    </row>
    <row r="1949" spans="1:23">
      <c r="A1949" s="17">
        <v>45627</v>
      </c>
      <c r="B1949">
        <v>2024</v>
      </c>
      <c r="C1949" s="16" t="s">
        <v>103</v>
      </c>
      <c r="D1949" s="16" t="s">
        <v>84</v>
      </c>
      <c r="E1949" s="16" t="s">
        <v>85</v>
      </c>
      <c r="F1949" s="16" t="s">
        <v>77</v>
      </c>
      <c r="G1949" s="16" t="s">
        <v>81</v>
      </c>
      <c r="H1949">
        <v>237691.97</v>
      </c>
      <c r="I1949">
        <v>255382.22</v>
      </c>
      <c r="J1949">
        <v>2011</v>
      </c>
      <c r="K1949">
        <v>2140</v>
      </c>
      <c r="L1949">
        <v>148110.51</v>
      </c>
      <c r="M1949">
        <v>7241.01</v>
      </c>
      <c r="N1949">
        <v>1758374.12</v>
      </c>
      <c r="O1949">
        <v>16691</v>
      </c>
      <c r="P1949">
        <v>10</v>
      </c>
      <c r="Q1949">
        <v>29</v>
      </c>
      <c r="R1949" s="25">
        <f>Clean_Data[[#This Row],[Revenue_EUR]]/Clean_Data[[#This Row],[Units_Sold]]</f>
        <v>118.19590750870213</v>
      </c>
      <c r="S1949" s="19">
        <f>Clean_Data[[#This Row],[Gross_Profit_EUR]]/Clean_Data[[#This Row],[Revenue_EUR]]</f>
        <v>0.62311953575882273</v>
      </c>
      <c r="T1949" s="19">
        <f>Clean_Data[[#This Row],[Revenue_EUR]]/Clean_Data[[#This Row],[Revenue_Target_EUR]]</f>
        <v>0.93073029907876903</v>
      </c>
      <c r="U1949" s="19">
        <f>Clean_Data[[#This Row],[Revenue_EUR]]/Clean_Data[[#This Row],[Market_Revenue_EUR]]</f>
        <v>0.13517713170164264</v>
      </c>
      <c r="V1949" s="19">
        <f>Clean_Data[[#This Row],[Returns_Units]]/Clean_Data[[#This Row],[Units_Sold]]</f>
        <v>1.4420686225758329E-2</v>
      </c>
      <c r="W1949" s="21">
        <f>Clean_Data[[#This Row],[Revenue_EUR]]/Clean_Data[[#This Row],[Marketing_Spend_EUR]]</f>
        <v>32.825803306444818</v>
      </c>
    </row>
    <row r="1950" spans="1:23">
      <c r="A1950" s="17">
        <v>45627</v>
      </c>
      <c r="B1950">
        <v>2024</v>
      </c>
      <c r="C1950" s="16" t="s">
        <v>103</v>
      </c>
      <c r="D1950" s="16" t="s">
        <v>84</v>
      </c>
      <c r="E1950" s="16" t="s">
        <v>85</v>
      </c>
      <c r="F1950" s="16" t="s">
        <v>82</v>
      </c>
      <c r="G1950" s="16" t="s">
        <v>78</v>
      </c>
      <c r="H1950">
        <v>577219.18999999994</v>
      </c>
      <c r="I1950">
        <v>603106.78</v>
      </c>
      <c r="J1950">
        <v>7799</v>
      </c>
      <c r="K1950">
        <v>8167</v>
      </c>
      <c r="L1950">
        <v>298235.26</v>
      </c>
      <c r="M1950">
        <v>10936.86</v>
      </c>
      <c r="N1950">
        <v>4727501.1500000004</v>
      </c>
      <c r="O1950">
        <v>72066</v>
      </c>
      <c r="P1950">
        <v>31</v>
      </c>
      <c r="Q1950">
        <v>164</v>
      </c>
      <c r="R1950" s="25">
        <f>Clean_Data[[#This Row],[Revenue_EUR]]/Clean_Data[[#This Row],[Units_Sold]]</f>
        <v>74.01194896781638</v>
      </c>
      <c r="S1950" s="19">
        <f>Clean_Data[[#This Row],[Gross_Profit_EUR]]/Clean_Data[[#This Row],[Revenue_EUR]]</f>
        <v>0.51667592686930597</v>
      </c>
      <c r="T1950" s="19">
        <f>Clean_Data[[#This Row],[Revenue_EUR]]/Clean_Data[[#This Row],[Revenue_Target_EUR]]</f>
        <v>0.95707627428761444</v>
      </c>
      <c r="U1950" s="19">
        <f>Clean_Data[[#This Row],[Revenue_EUR]]/Clean_Data[[#This Row],[Market_Revenue_EUR]]</f>
        <v>0.12209815961652382</v>
      </c>
      <c r="V1950" s="19">
        <f>Clean_Data[[#This Row],[Returns_Units]]/Clean_Data[[#This Row],[Units_Sold]]</f>
        <v>2.102833696627773E-2</v>
      </c>
      <c r="W1950" s="21">
        <f>Clean_Data[[#This Row],[Revenue_EUR]]/Clean_Data[[#This Row],[Marketing_Spend_EUR]]</f>
        <v>52.777414175549467</v>
      </c>
    </row>
    <row r="1951" spans="1:23">
      <c r="A1951" s="17">
        <v>45627</v>
      </c>
      <c r="B1951">
        <v>2024</v>
      </c>
      <c r="C1951" s="16" t="s">
        <v>103</v>
      </c>
      <c r="D1951" s="16" t="s">
        <v>84</v>
      </c>
      <c r="E1951" s="16" t="s">
        <v>85</v>
      </c>
      <c r="F1951" s="16" t="s">
        <v>82</v>
      </c>
      <c r="G1951" s="16" t="s">
        <v>79</v>
      </c>
      <c r="H1951">
        <v>545316.26</v>
      </c>
      <c r="I1951">
        <v>546718.6</v>
      </c>
      <c r="J1951">
        <v>2972</v>
      </c>
      <c r="K1951">
        <v>2991</v>
      </c>
      <c r="L1951">
        <v>334733.13</v>
      </c>
      <c r="M1951">
        <v>14064.48</v>
      </c>
      <c r="N1951">
        <v>3848109.13</v>
      </c>
      <c r="O1951">
        <v>23358</v>
      </c>
      <c r="P1951">
        <v>22</v>
      </c>
      <c r="Q1951">
        <v>59</v>
      </c>
      <c r="R1951" s="25">
        <f>Clean_Data[[#This Row],[Revenue_EUR]]/Clean_Data[[#This Row],[Units_Sold]]</f>
        <v>183.48460969044416</v>
      </c>
      <c r="S1951" s="19">
        <f>Clean_Data[[#This Row],[Gross_Profit_EUR]]/Clean_Data[[#This Row],[Revenue_EUR]]</f>
        <v>0.61383302599486034</v>
      </c>
      <c r="T1951" s="19">
        <f>Clean_Data[[#This Row],[Revenue_EUR]]/Clean_Data[[#This Row],[Revenue_Target_EUR]]</f>
        <v>0.99743498757861915</v>
      </c>
      <c r="U1951" s="19">
        <f>Clean_Data[[#This Row],[Revenue_EUR]]/Clean_Data[[#This Row],[Market_Revenue_EUR]]</f>
        <v>0.14171018585431855</v>
      </c>
      <c r="V1951" s="19">
        <f>Clean_Data[[#This Row],[Returns_Units]]/Clean_Data[[#This Row],[Units_Sold]]</f>
        <v>1.9851951547779273E-2</v>
      </c>
      <c r="W1951" s="21">
        <f>Clean_Data[[#This Row],[Revenue_EUR]]/Clean_Data[[#This Row],[Marketing_Spend_EUR]]</f>
        <v>38.772585975450212</v>
      </c>
    </row>
    <row r="1952" spans="1:23">
      <c r="A1952" s="17">
        <v>45627</v>
      </c>
      <c r="B1952">
        <v>2024</v>
      </c>
      <c r="C1952" s="16" t="s">
        <v>103</v>
      </c>
      <c r="D1952" s="16" t="s">
        <v>84</v>
      </c>
      <c r="E1952" s="16" t="s">
        <v>85</v>
      </c>
      <c r="F1952" s="16" t="s">
        <v>82</v>
      </c>
      <c r="G1952" s="16" t="s">
        <v>80</v>
      </c>
      <c r="H1952">
        <v>123729.2</v>
      </c>
      <c r="I1952">
        <v>128985.26</v>
      </c>
      <c r="J1952">
        <v>860</v>
      </c>
      <c r="K1952">
        <v>897</v>
      </c>
      <c r="L1952">
        <v>78783.19</v>
      </c>
      <c r="M1952">
        <v>7026.36</v>
      </c>
      <c r="N1952">
        <v>1172487.5900000001</v>
      </c>
      <c r="O1952">
        <v>8341</v>
      </c>
      <c r="P1952">
        <v>5</v>
      </c>
      <c r="Q1952">
        <v>11</v>
      </c>
      <c r="R1952" s="25">
        <f>Clean_Data[[#This Row],[Revenue_EUR]]/Clean_Data[[#This Row],[Units_Sold]]</f>
        <v>143.87116279069767</v>
      </c>
      <c r="S1952" s="19">
        <f>Clean_Data[[#This Row],[Gross_Profit_EUR]]/Clean_Data[[#This Row],[Revenue_EUR]]</f>
        <v>0.63673886196629415</v>
      </c>
      <c r="T1952" s="19">
        <f>Clean_Data[[#This Row],[Revenue_EUR]]/Clean_Data[[#This Row],[Revenue_Target_EUR]]</f>
        <v>0.9592506926760469</v>
      </c>
      <c r="U1952" s="19">
        <f>Clean_Data[[#This Row],[Revenue_EUR]]/Clean_Data[[#This Row],[Market_Revenue_EUR]]</f>
        <v>0.10552708707134374</v>
      </c>
      <c r="V1952" s="19">
        <f>Clean_Data[[#This Row],[Returns_Units]]/Clean_Data[[#This Row],[Units_Sold]]</f>
        <v>1.2790697674418604E-2</v>
      </c>
      <c r="W1952" s="21">
        <f>Clean_Data[[#This Row],[Revenue_EUR]]/Clean_Data[[#This Row],[Marketing_Spend_EUR]]</f>
        <v>17.609288450919109</v>
      </c>
    </row>
    <row r="1953" spans="1:23">
      <c r="A1953" s="17">
        <v>45627</v>
      </c>
      <c r="B1953">
        <v>2024</v>
      </c>
      <c r="C1953" s="16" t="s">
        <v>103</v>
      </c>
      <c r="D1953" s="16" t="s">
        <v>84</v>
      </c>
      <c r="E1953" s="16" t="s">
        <v>85</v>
      </c>
      <c r="F1953" s="16" t="s">
        <v>82</v>
      </c>
      <c r="G1953" s="16" t="s">
        <v>81</v>
      </c>
      <c r="H1953">
        <v>215555.78</v>
      </c>
      <c r="I1953">
        <v>217450.56</v>
      </c>
      <c r="J1953">
        <v>1823</v>
      </c>
      <c r="K1953">
        <v>1809</v>
      </c>
      <c r="L1953">
        <v>127028.43</v>
      </c>
      <c r="M1953">
        <v>6806.9</v>
      </c>
      <c r="N1953">
        <v>1741957.85</v>
      </c>
      <c r="O1953">
        <v>15177</v>
      </c>
      <c r="P1953">
        <v>8</v>
      </c>
      <c r="Q1953">
        <v>40</v>
      </c>
      <c r="R1953" s="25">
        <f>Clean_Data[[#This Row],[Revenue_EUR]]/Clean_Data[[#This Row],[Units_Sold]]</f>
        <v>118.24233680746023</v>
      </c>
      <c r="S1953" s="19">
        <f>Clean_Data[[#This Row],[Gross_Profit_EUR]]/Clean_Data[[#This Row],[Revenue_EUR]]</f>
        <v>0.58930653587669968</v>
      </c>
      <c r="T1953" s="19">
        <f>Clean_Data[[#This Row],[Revenue_EUR]]/Clean_Data[[#This Row],[Revenue_Target_EUR]]</f>
        <v>0.99128638712174388</v>
      </c>
      <c r="U1953" s="19">
        <f>Clean_Data[[#This Row],[Revenue_EUR]]/Clean_Data[[#This Row],[Market_Revenue_EUR]]</f>
        <v>0.12374339597252597</v>
      </c>
      <c r="V1953" s="19">
        <f>Clean_Data[[#This Row],[Returns_Units]]/Clean_Data[[#This Row],[Units_Sold]]</f>
        <v>2.1941854086670324E-2</v>
      </c>
      <c r="W1953" s="21">
        <f>Clean_Data[[#This Row],[Revenue_EUR]]/Clean_Data[[#This Row],[Marketing_Spend_EUR]]</f>
        <v>31.667246470493179</v>
      </c>
    </row>
    <row r="1954" spans="1:23">
      <c r="A1954" s="17">
        <v>45627</v>
      </c>
      <c r="B1954">
        <v>2024</v>
      </c>
      <c r="C1954" s="16" t="s">
        <v>103</v>
      </c>
      <c r="D1954" s="16" t="s">
        <v>84</v>
      </c>
      <c r="E1954" s="16" t="s">
        <v>85</v>
      </c>
      <c r="F1954" s="16" t="s">
        <v>83</v>
      </c>
      <c r="G1954" s="16" t="s">
        <v>78</v>
      </c>
      <c r="H1954">
        <v>46004.29</v>
      </c>
      <c r="I1954">
        <v>51132.18</v>
      </c>
      <c r="J1954">
        <v>622</v>
      </c>
      <c r="K1954">
        <v>684</v>
      </c>
      <c r="L1954">
        <v>21941.54</v>
      </c>
      <c r="M1954">
        <v>803.41</v>
      </c>
      <c r="N1954">
        <v>552471</v>
      </c>
      <c r="O1954">
        <v>7940</v>
      </c>
      <c r="P1954">
        <v>2</v>
      </c>
      <c r="Q1954">
        <v>17</v>
      </c>
      <c r="R1954" s="25">
        <f>Clean_Data[[#This Row],[Revenue_EUR]]/Clean_Data[[#This Row],[Units_Sold]]</f>
        <v>73.961881028938905</v>
      </c>
      <c r="S1954" s="19">
        <f>Clean_Data[[#This Row],[Gross_Profit_EUR]]/Clean_Data[[#This Row],[Revenue_EUR]]</f>
        <v>0.4769455196461026</v>
      </c>
      <c r="T1954" s="19">
        <f>Clean_Data[[#This Row],[Revenue_EUR]]/Clean_Data[[#This Row],[Revenue_Target_EUR]]</f>
        <v>0.89971305741315943</v>
      </c>
      <c r="U1954" s="19">
        <f>Clean_Data[[#This Row],[Revenue_EUR]]/Clean_Data[[#This Row],[Market_Revenue_EUR]]</f>
        <v>8.3270053993784288E-2</v>
      </c>
      <c r="V1954" s="19">
        <f>Clean_Data[[#This Row],[Returns_Units]]/Clean_Data[[#This Row],[Units_Sold]]</f>
        <v>2.7331189710610933E-2</v>
      </c>
      <c r="W1954" s="21">
        <f>Clean_Data[[#This Row],[Revenue_EUR]]/Clean_Data[[#This Row],[Marketing_Spend_EUR]]</f>
        <v>57.261286267285698</v>
      </c>
    </row>
    <row r="1955" spans="1:23">
      <c r="A1955" s="17">
        <v>45627</v>
      </c>
      <c r="B1955">
        <v>2024</v>
      </c>
      <c r="C1955" s="16" t="s">
        <v>103</v>
      </c>
      <c r="D1955" s="16" t="s">
        <v>84</v>
      </c>
      <c r="E1955" s="16" t="s">
        <v>85</v>
      </c>
      <c r="F1955" s="16" t="s">
        <v>83</v>
      </c>
      <c r="G1955" s="16" t="s">
        <v>79</v>
      </c>
      <c r="H1955">
        <v>47782.81</v>
      </c>
      <c r="I1955">
        <v>47404.49</v>
      </c>
      <c r="J1955">
        <v>260</v>
      </c>
      <c r="K1955">
        <v>259</v>
      </c>
      <c r="L1955">
        <v>26773.67</v>
      </c>
      <c r="M1955">
        <v>1262.44</v>
      </c>
      <c r="N1955">
        <v>448686.08000000002</v>
      </c>
      <c r="O1955">
        <v>2523</v>
      </c>
      <c r="P1955">
        <v>3</v>
      </c>
      <c r="Q1955">
        <v>5</v>
      </c>
      <c r="R1955" s="25">
        <f>Clean_Data[[#This Row],[Revenue_EUR]]/Clean_Data[[#This Row],[Units_Sold]]</f>
        <v>183.78003846153845</v>
      </c>
      <c r="S1955" s="19">
        <f>Clean_Data[[#This Row],[Gross_Profit_EUR]]/Clean_Data[[#This Row],[Revenue_EUR]]</f>
        <v>0.56032012349210936</v>
      </c>
      <c r="T1955" s="19">
        <f>Clean_Data[[#This Row],[Revenue_EUR]]/Clean_Data[[#This Row],[Revenue_Target_EUR]]</f>
        <v>1.0079806786234806</v>
      </c>
      <c r="U1955" s="19">
        <f>Clean_Data[[#This Row],[Revenue_EUR]]/Clean_Data[[#This Row],[Market_Revenue_EUR]]</f>
        <v>0.10649496859808977</v>
      </c>
      <c r="V1955" s="19">
        <f>Clean_Data[[#This Row],[Returns_Units]]/Clean_Data[[#This Row],[Units_Sold]]</f>
        <v>1.9230769230769232E-2</v>
      </c>
      <c r="W1955" s="21">
        <f>Clean_Data[[#This Row],[Revenue_EUR]]/Clean_Data[[#This Row],[Marketing_Spend_EUR]]</f>
        <v>37.84956908843192</v>
      </c>
    </row>
    <row r="1956" spans="1:23">
      <c r="A1956" s="17">
        <v>45627</v>
      </c>
      <c r="B1956">
        <v>2024</v>
      </c>
      <c r="C1956" s="16" t="s">
        <v>103</v>
      </c>
      <c r="D1956" s="16" t="s">
        <v>84</v>
      </c>
      <c r="E1956" s="16" t="s">
        <v>85</v>
      </c>
      <c r="F1956" s="16" t="s">
        <v>83</v>
      </c>
      <c r="G1956" s="16" t="s">
        <v>80</v>
      </c>
      <c r="H1956">
        <v>11365.99</v>
      </c>
      <c r="I1956">
        <v>11386.88</v>
      </c>
      <c r="J1956">
        <v>79</v>
      </c>
      <c r="K1956">
        <v>79</v>
      </c>
      <c r="L1956">
        <v>6548.82</v>
      </c>
      <c r="M1956">
        <v>583.74</v>
      </c>
      <c r="N1956">
        <v>151377.26</v>
      </c>
      <c r="O1956">
        <v>1170</v>
      </c>
      <c r="P1956">
        <v>1</v>
      </c>
      <c r="Q1956">
        <v>2</v>
      </c>
      <c r="R1956" s="25">
        <f>Clean_Data[[#This Row],[Revenue_EUR]]/Clean_Data[[#This Row],[Units_Sold]]</f>
        <v>143.87329113924051</v>
      </c>
      <c r="S1956" s="19">
        <f>Clean_Data[[#This Row],[Gross_Profit_EUR]]/Clean_Data[[#This Row],[Revenue_EUR]]</f>
        <v>0.57617682225657418</v>
      </c>
      <c r="T1956" s="19">
        <f>Clean_Data[[#This Row],[Revenue_EUR]]/Clean_Data[[#This Row],[Revenue_Target_EUR]]</f>
        <v>0.9981654324977518</v>
      </c>
      <c r="U1956" s="19">
        <f>Clean_Data[[#This Row],[Revenue_EUR]]/Clean_Data[[#This Row],[Market_Revenue_EUR]]</f>
        <v>7.508386662567415E-2</v>
      </c>
      <c r="V1956" s="19">
        <f>Clean_Data[[#This Row],[Returns_Units]]/Clean_Data[[#This Row],[Units_Sold]]</f>
        <v>2.5316455696202531E-2</v>
      </c>
      <c r="W1956" s="21">
        <f>Clean_Data[[#This Row],[Revenue_EUR]]/Clean_Data[[#This Row],[Marketing_Spend_EUR]]</f>
        <v>19.470980230924727</v>
      </c>
    </row>
    <row r="1957" spans="1:23">
      <c r="A1957" s="17">
        <v>45627</v>
      </c>
      <c r="B1957">
        <v>2024</v>
      </c>
      <c r="C1957" s="16" t="s">
        <v>103</v>
      </c>
      <c r="D1957" s="16" t="s">
        <v>84</v>
      </c>
      <c r="E1957" s="16" t="s">
        <v>85</v>
      </c>
      <c r="F1957" s="16" t="s">
        <v>83</v>
      </c>
      <c r="G1957" s="16" t="s">
        <v>81</v>
      </c>
      <c r="H1957">
        <v>20092.68</v>
      </c>
      <c r="I1957">
        <v>21634.799999999999</v>
      </c>
      <c r="J1957">
        <v>170</v>
      </c>
      <c r="K1957">
        <v>179</v>
      </c>
      <c r="L1957">
        <v>10450.25</v>
      </c>
      <c r="M1957">
        <v>586.34</v>
      </c>
      <c r="N1957">
        <v>212574.92</v>
      </c>
      <c r="O1957">
        <v>1877</v>
      </c>
      <c r="P1957">
        <v>1</v>
      </c>
      <c r="Q1957">
        <v>5</v>
      </c>
      <c r="R1957" s="25">
        <f>Clean_Data[[#This Row],[Revenue_EUR]]/Clean_Data[[#This Row],[Units_Sold]]</f>
        <v>118.19223529411765</v>
      </c>
      <c r="S1957" s="19">
        <f>Clean_Data[[#This Row],[Gross_Profit_EUR]]/Clean_Data[[#This Row],[Revenue_EUR]]</f>
        <v>0.52010234572988767</v>
      </c>
      <c r="T1957" s="19">
        <f>Clean_Data[[#This Row],[Revenue_EUR]]/Clean_Data[[#This Row],[Revenue_Target_EUR]]</f>
        <v>0.9287203949192967</v>
      </c>
      <c r="U1957" s="19">
        <f>Clean_Data[[#This Row],[Revenue_EUR]]/Clean_Data[[#This Row],[Market_Revenue_EUR]]</f>
        <v>9.4520463655825435E-2</v>
      </c>
      <c r="V1957" s="19">
        <f>Clean_Data[[#This Row],[Returns_Units]]/Clean_Data[[#This Row],[Units_Sold]]</f>
        <v>2.9411764705882353E-2</v>
      </c>
      <c r="W1957" s="21">
        <f>Clean_Data[[#This Row],[Revenue_EUR]]/Clean_Data[[#This Row],[Marketing_Spend_EUR]]</f>
        <v>34.267967390933585</v>
      </c>
    </row>
    <row r="1958" spans="1:23">
      <c r="A1958" s="17">
        <v>45627</v>
      </c>
      <c r="B1958">
        <v>2024</v>
      </c>
      <c r="C1958" s="16" t="s">
        <v>103</v>
      </c>
      <c r="D1958" s="16" t="s">
        <v>86</v>
      </c>
      <c r="E1958" s="16" t="s">
        <v>87</v>
      </c>
      <c r="F1958" s="16" t="s">
        <v>77</v>
      </c>
      <c r="G1958" s="16" t="s">
        <v>78</v>
      </c>
      <c r="H1958">
        <v>388920.56</v>
      </c>
      <c r="I1958">
        <v>416343.47</v>
      </c>
      <c r="J1958">
        <v>5255</v>
      </c>
      <c r="K1958">
        <v>5636</v>
      </c>
      <c r="L1958">
        <v>217938.28</v>
      </c>
      <c r="M1958">
        <v>7010.76</v>
      </c>
      <c r="N1958">
        <v>3647267.38</v>
      </c>
      <c r="O1958">
        <v>50405</v>
      </c>
      <c r="P1958">
        <v>15</v>
      </c>
      <c r="Q1958">
        <v>46</v>
      </c>
      <c r="R1958" s="25">
        <f>Clean_Data[[#This Row],[Revenue_EUR]]/Clean_Data[[#This Row],[Units_Sold]]</f>
        <v>74.009621313035211</v>
      </c>
      <c r="S1958" s="19">
        <f>Clean_Data[[#This Row],[Gross_Profit_EUR]]/Clean_Data[[#This Row],[Revenue_EUR]]</f>
        <v>0.56036708370470312</v>
      </c>
      <c r="T1958" s="19">
        <f>Clean_Data[[#This Row],[Revenue_EUR]]/Clean_Data[[#This Row],[Revenue_Target_EUR]]</f>
        <v>0.93413392553028396</v>
      </c>
      <c r="U1958" s="19">
        <f>Clean_Data[[#This Row],[Revenue_EUR]]/Clean_Data[[#This Row],[Market_Revenue_EUR]]</f>
        <v>0.10663341057271211</v>
      </c>
      <c r="V1958" s="19">
        <f>Clean_Data[[#This Row],[Returns_Units]]/Clean_Data[[#This Row],[Units_Sold]]</f>
        <v>8.7535680304471931E-3</v>
      </c>
      <c r="W1958" s="21">
        <f>Clean_Data[[#This Row],[Revenue_EUR]]/Clean_Data[[#This Row],[Marketing_Spend_EUR]]</f>
        <v>55.47480729621325</v>
      </c>
    </row>
    <row r="1959" spans="1:23">
      <c r="A1959" s="17">
        <v>45627</v>
      </c>
      <c r="B1959">
        <v>2024</v>
      </c>
      <c r="C1959" s="16" t="s">
        <v>103</v>
      </c>
      <c r="D1959" s="16" t="s">
        <v>86</v>
      </c>
      <c r="E1959" s="16" t="s">
        <v>87</v>
      </c>
      <c r="F1959" s="16" t="s">
        <v>77</v>
      </c>
      <c r="G1959" s="16" t="s">
        <v>79</v>
      </c>
      <c r="H1959">
        <v>372001.53</v>
      </c>
      <c r="I1959">
        <v>379754.19</v>
      </c>
      <c r="J1959">
        <v>2027</v>
      </c>
      <c r="K1959">
        <v>2092</v>
      </c>
      <c r="L1959">
        <v>244518.78</v>
      </c>
      <c r="M1959">
        <v>9835.56</v>
      </c>
      <c r="N1959">
        <v>2921376.48</v>
      </c>
      <c r="O1959">
        <v>17340</v>
      </c>
      <c r="P1959">
        <v>15</v>
      </c>
      <c r="Q1959">
        <v>40</v>
      </c>
      <c r="R1959" s="25">
        <f>Clean_Data[[#This Row],[Revenue_EUR]]/Clean_Data[[#This Row],[Units_Sold]]</f>
        <v>183.52320177602368</v>
      </c>
      <c r="S1959" s="19">
        <f>Clean_Data[[#This Row],[Gross_Profit_EUR]]/Clean_Data[[#This Row],[Revenue_EUR]]</f>
        <v>0.65730584495176669</v>
      </c>
      <c r="T1959" s="19">
        <f>Clean_Data[[#This Row],[Revenue_EUR]]/Clean_Data[[#This Row],[Revenue_Target_EUR]]</f>
        <v>0.97958505737619384</v>
      </c>
      <c r="U1959" s="19">
        <f>Clean_Data[[#This Row],[Revenue_EUR]]/Clean_Data[[#This Row],[Market_Revenue_EUR]]</f>
        <v>0.12733775757652435</v>
      </c>
      <c r="V1959" s="19">
        <f>Clean_Data[[#This Row],[Returns_Units]]/Clean_Data[[#This Row],[Units_Sold]]</f>
        <v>1.9733596447952639E-2</v>
      </c>
      <c r="W1959" s="21">
        <f>Clean_Data[[#This Row],[Revenue_EUR]]/Clean_Data[[#This Row],[Marketing_Spend_EUR]]</f>
        <v>37.822099605919746</v>
      </c>
    </row>
    <row r="1960" spans="1:23">
      <c r="A1960" s="17">
        <v>45627</v>
      </c>
      <c r="B1960">
        <v>2024</v>
      </c>
      <c r="C1960" s="16" t="s">
        <v>103</v>
      </c>
      <c r="D1960" s="16" t="s">
        <v>86</v>
      </c>
      <c r="E1960" s="16" t="s">
        <v>87</v>
      </c>
      <c r="F1960" s="16" t="s">
        <v>77</v>
      </c>
      <c r="G1960" s="16" t="s">
        <v>80</v>
      </c>
      <c r="H1960">
        <v>94462.23</v>
      </c>
      <c r="I1960">
        <v>88321.24</v>
      </c>
      <c r="J1960">
        <v>656</v>
      </c>
      <c r="K1960">
        <v>622</v>
      </c>
      <c r="L1960">
        <v>64169.68</v>
      </c>
      <c r="M1960">
        <v>4779.5600000000004</v>
      </c>
      <c r="N1960">
        <v>952984.65</v>
      </c>
      <c r="O1960">
        <v>6783</v>
      </c>
      <c r="P1960">
        <v>5</v>
      </c>
      <c r="Q1960">
        <v>7</v>
      </c>
      <c r="R1960" s="25">
        <f>Clean_Data[[#This Row],[Revenue_EUR]]/Clean_Data[[#This Row],[Units_Sold]]</f>
        <v>143.99730182926828</v>
      </c>
      <c r="S1960" s="19">
        <f>Clean_Data[[#This Row],[Gross_Profit_EUR]]/Clean_Data[[#This Row],[Revenue_EUR]]</f>
        <v>0.67931574344581958</v>
      </c>
      <c r="T1960" s="19">
        <f>Clean_Data[[#This Row],[Revenue_EUR]]/Clean_Data[[#This Row],[Revenue_Target_EUR]]</f>
        <v>1.0695301605819845</v>
      </c>
      <c r="U1960" s="19">
        <f>Clean_Data[[#This Row],[Revenue_EUR]]/Clean_Data[[#This Row],[Market_Revenue_EUR]]</f>
        <v>9.9122509475887147E-2</v>
      </c>
      <c r="V1960" s="19">
        <f>Clean_Data[[#This Row],[Returns_Units]]/Clean_Data[[#This Row],[Units_Sold]]</f>
        <v>1.0670731707317074E-2</v>
      </c>
      <c r="W1960" s="21">
        <f>Clean_Data[[#This Row],[Revenue_EUR]]/Clean_Data[[#This Row],[Marketing_Spend_EUR]]</f>
        <v>19.763792064541505</v>
      </c>
    </row>
    <row r="1961" spans="1:23">
      <c r="A1961" s="17">
        <v>45627</v>
      </c>
      <c r="B1961">
        <v>2024</v>
      </c>
      <c r="C1961" s="16" t="s">
        <v>103</v>
      </c>
      <c r="D1961" s="16" t="s">
        <v>86</v>
      </c>
      <c r="E1961" s="16" t="s">
        <v>87</v>
      </c>
      <c r="F1961" s="16" t="s">
        <v>77</v>
      </c>
      <c r="G1961" s="16" t="s">
        <v>81</v>
      </c>
      <c r="H1961">
        <v>171476.29</v>
      </c>
      <c r="I1961">
        <v>174358.51</v>
      </c>
      <c r="J1961">
        <v>1450</v>
      </c>
      <c r="K1961">
        <v>1470</v>
      </c>
      <c r="L1961">
        <v>105983.26</v>
      </c>
      <c r="M1961">
        <v>4722.09</v>
      </c>
      <c r="N1961">
        <v>1417654.06</v>
      </c>
      <c r="O1961">
        <v>12613</v>
      </c>
      <c r="P1961">
        <v>9</v>
      </c>
      <c r="Q1961">
        <v>20</v>
      </c>
      <c r="R1961" s="25">
        <f>Clean_Data[[#This Row],[Revenue_EUR]]/Clean_Data[[#This Row],[Units_Sold]]</f>
        <v>118.25951034482759</v>
      </c>
      <c r="S1961" s="19">
        <f>Clean_Data[[#This Row],[Gross_Profit_EUR]]/Clean_Data[[#This Row],[Revenue_EUR]]</f>
        <v>0.61806364016856197</v>
      </c>
      <c r="T1961" s="19">
        <f>Clean_Data[[#This Row],[Revenue_EUR]]/Clean_Data[[#This Row],[Revenue_Target_EUR]]</f>
        <v>0.98346957656382816</v>
      </c>
      <c r="U1961" s="19">
        <f>Clean_Data[[#This Row],[Revenue_EUR]]/Clean_Data[[#This Row],[Market_Revenue_EUR]]</f>
        <v>0.12095778147737961</v>
      </c>
      <c r="V1961" s="19">
        <f>Clean_Data[[#This Row],[Returns_Units]]/Clean_Data[[#This Row],[Units_Sold]]</f>
        <v>1.3793103448275862E-2</v>
      </c>
      <c r="W1961" s="21">
        <f>Clean_Data[[#This Row],[Revenue_EUR]]/Clean_Data[[#This Row],[Marketing_Spend_EUR]]</f>
        <v>36.313642899648251</v>
      </c>
    </row>
    <row r="1962" spans="1:23">
      <c r="A1962" s="17">
        <v>45627</v>
      </c>
      <c r="B1962">
        <v>2024</v>
      </c>
      <c r="C1962" s="16" t="s">
        <v>103</v>
      </c>
      <c r="D1962" s="16" t="s">
        <v>86</v>
      </c>
      <c r="E1962" s="16" t="s">
        <v>87</v>
      </c>
      <c r="F1962" s="16" t="s">
        <v>82</v>
      </c>
      <c r="G1962" s="16" t="s">
        <v>78</v>
      </c>
      <c r="H1962">
        <v>360614.34</v>
      </c>
      <c r="I1962">
        <v>361936.49</v>
      </c>
      <c r="J1962">
        <v>4872</v>
      </c>
      <c r="K1962">
        <v>4961</v>
      </c>
      <c r="L1962">
        <v>190472.79</v>
      </c>
      <c r="M1962">
        <v>6463.12</v>
      </c>
      <c r="N1962">
        <v>3292377.53</v>
      </c>
      <c r="O1962">
        <v>45530</v>
      </c>
      <c r="P1962">
        <v>14</v>
      </c>
      <c r="Q1962">
        <v>53</v>
      </c>
      <c r="R1962" s="25">
        <f>Clean_Data[[#This Row],[Revenue_EUR]]/Clean_Data[[#This Row],[Units_Sold]]</f>
        <v>74.017721674876853</v>
      </c>
      <c r="S1962" s="19">
        <f>Clean_Data[[#This Row],[Gross_Profit_EUR]]/Clean_Data[[#This Row],[Revenue_EUR]]</f>
        <v>0.52818972756324667</v>
      </c>
      <c r="T1962" s="19">
        <f>Clean_Data[[#This Row],[Revenue_EUR]]/Clean_Data[[#This Row],[Revenue_Target_EUR]]</f>
        <v>0.99634701104605405</v>
      </c>
      <c r="U1962" s="19">
        <f>Clean_Data[[#This Row],[Revenue_EUR]]/Clean_Data[[#This Row],[Market_Revenue_EUR]]</f>
        <v>0.10953006959684847</v>
      </c>
      <c r="V1962" s="19">
        <f>Clean_Data[[#This Row],[Returns_Units]]/Clean_Data[[#This Row],[Units_Sold]]</f>
        <v>1.0878489326765189E-2</v>
      </c>
      <c r="W1962" s="21">
        <f>Clean_Data[[#This Row],[Revenue_EUR]]/Clean_Data[[#This Row],[Marketing_Spend_EUR]]</f>
        <v>55.795705479706399</v>
      </c>
    </row>
    <row r="1963" spans="1:23">
      <c r="A1963" s="17">
        <v>45627</v>
      </c>
      <c r="B1963">
        <v>2024</v>
      </c>
      <c r="C1963" s="16" t="s">
        <v>103</v>
      </c>
      <c r="D1963" s="16" t="s">
        <v>86</v>
      </c>
      <c r="E1963" s="16" t="s">
        <v>87</v>
      </c>
      <c r="F1963" s="16" t="s">
        <v>82</v>
      </c>
      <c r="G1963" s="16" t="s">
        <v>79</v>
      </c>
      <c r="H1963">
        <v>343685.51</v>
      </c>
      <c r="I1963">
        <v>330227.39</v>
      </c>
      <c r="J1963">
        <v>1873</v>
      </c>
      <c r="K1963">
        <v>1774</v>
      </c>
      <c r="L1963">
        <v>207838.37</v>
      </c>
      <c r="M1963">
        <v>9369.36</v>
      </c>
      <c r="N1963">
        <v>2666591.9900000002</v>
      </c>
      <c r="O1963">
        <v>15983</v>
      </c>
      <c r="P1963">
        <v>17</v>
      </c>
      <c r="Q1963">
        <v>35</v>
      </c>
      <c r="R1963" s="25">
        <f>Clean_Data[[#This Row],[Revenue_EUR]]/Clean_Data[[#This Row],[Units_Sold]]</f>
        <v>183.49466631073145</v>
      </c>
      <c r="S1963" s="19">
        <f>Clean_Data[[#This Row],[Gross_Profit_EUR]]/Clean_Data[[#This Row],[Revenue_EUR]]</f>
        <v>0.60473416525474111</v>
      </c>
      <c r="T1963" s="19">
        <f>Clean_Data[[#This Row],[Revenue_EUR]]/Clean_Data[[#This Row],[Revenue_Target_EUR]]</f>
        <v>1.0407540997734925</v>
      </c>
      <c r="U1963" s="19">
        <f>Clean_Data[[#This Row],[Revenue_EUR]]/Clean_Data[[#This Row],[Market_Revenue_EUR]]</f>
        <v>0.12888567553223618</v>
      </c>
      <c r="V1963" s="19">
        <f>Clean_Data[[#This Row],[Returns_Units]]/Clean_Data[[#This Row],[Units_Sold]]</f>
        <v>1.8686599038974908E-2</v>
      </c>
      <c r="W1963" s="21">
        <f>Clean_Data[[#This Row],[Revenue_EUR]]/Clean_Data[[#This Row],[Marketing_Spend_EUR]]</f>
        <v>36.68185553762477</v>
      </c>
    </row>
    <row r="1964" spans="1:23">
      <c r="A1964" s="17">
        <v>45627</v>
      </c>
      <c r="B1964">
        <v>2024</v>
      </c>
      <c r="C1964" s="16" t="s">
        <v>103</v>
      </c>
      <c r="D1964" s="16" t="s">
        <v>86</v>
      </c>
      <c r="E1964" s="16" t="s">
        <v>87</v>
      </c>
      <c r="F1964" s="16" t="s">
        <v>82</v>
      </c>
      <c r="G1964" s="16" t="s">
        <v>80</v>
      </c>
      <c r="H1964">
        <v>85462.41</v>
      </c>
      <c r="I1964">
        <v>82334.94</v>
      </c>
      <c r="J1964">
        <v>594</v>
      </c>
      <c r="K1964">
        <v>568</v>
      </c>
      <c r="L1964">
        <v>55517.95</v>
      </c>
      <c r="M1964">
        <v>5037.04</v>
      </c>
      <c r="N1964">
        <v>921379.44</v>
      </c>
      <c r="O1964">
        <v>6627</v>
      </c>
      <c r="P1964">
        <v>4</v>
      </c>
      <c r="Q1964">
        <v>10</v>
      </c>
      <c r="R1964" s="25">
        <f>Clean_Data[[#This Row],[Revenue_EUR]]/Clean_Data[[#This Row],[Units_Sold]]</f>
        <v>143.87611111111113</v>
      </c>
      <c r="S1964" s="19">
        <f>Clean_Data[[#This Row],[Gross_Profit_EUR]]/Clean_Data[[#This Row],[Revenue_EUR]]</f>
        <v>0.64961835267692536</v>
      </c>
      <c r="T1964" s="19">
        <f>Clean_Data[[#This Row],[Revenue_EUR]]/Clean_Data[[#This Row],[Revenue_Target_EUR]]</f>
        <v>1.0379847243466747</v>
      </c>
      <c r="U1964" s="19">
        <f>Clean_Data[[#This Row],[Revenue_EUR]]/Clean_Data[[#This Row],[Market_Revenue_EUR]]</f>
        <v>9.2754848100365703E-2</v>
      </c>
      <c r="V1964" s="19">
        <f>Clean_Data[[#This Row],[Returns_Units]]/Clean_Data[[#This Row],[Units_Sold]]</f>
        <v>1.6835016835016835E-2</v>
      </c>
      <c r="W1964" s="21">
        <f>Clean_Data[[#This Row],[Revenue_EUR]]/Clean_Data[[#This Row],[Marketing_Spend_EUR]]</f>
        <v>16.966792004828232</v>
      </c>
    </row>
    <row r="1965" spans="1:23">
      <c r="A1965" s="17">
        <v>45627</v>
      </c>
      <c r="B1965">
        <v>2024</v>
      </c>
      <c r="C1965" s="16" t="s">
        <v>103</v>
      </c>
      <c r="D1965" s="16" t="s">
        <v>86</v>
      </c>
      <c r="E1965" s="16" t="s">
        <v>87</v>
      </c>
      <c r="F1965" s="16" t="s">
        <v>82</v>
      </c>
      <c r="G1965" s="16" t="s">
        <v>81</v>
      </c>
      <c r="H1965">
        <v>146634.16</v>
      </c>
      <c r="I1965">
        <v>144289.71</v>
      </c>
      <c r="J1965">
        <v>1240</v>
      </c>
      <c r="K1965">
        <v>1244</v>
      </c>
      <c r="L1965">
        <v>85097.93</v>
      </c>
      <c r="M1965">
        <v>4290.83</v>
      </c>
      <c r="N1965">
        <v>1225656.03</v>
      </c>
      <c r="O1965">
        <v>10964</v>
      </c>
      <c r="P1965">
        <v>8</v>
      </c>
      <c r="Q1965">
        <v>14</v>
      </c>
      <c r="R1965" s="25">
        <f>Clean_Data[[#This Row],[Revenue_EUR]]/Clean_Data[[#This Row],[Units_Sold]]</f>
        <v>118.25335483870968</v>
      </c>
      <c r="S1965" s="19">
        <f>Clean_Data[[#This Row],[Gross_Profit_EUR]]/Clean_Data[[#This Row],[Revenue_EUR]]</f>
        <v>0.58034178393356628</v>
      </c>
      <c r="T1965" s="19">
        <f>Clean_Data[[#This Row],[Revenue_EUR]]/Clean_Data[[#This Row],[Revenue_Target_EUR]]</f>
        <v>1.0162482134034367</v>
      </c>
      <c r="U1965" s="19">
        <f>Clean_Data[[#This Row],[Revenue_EUR]]/Clean_Data[[#This Row],[Market_Revenue_EUR]]</f>
        <v>0.11963728518514286</v>
      </c>
      <c r="V1965" s="19">
        <f>Clean_Data[[#This Row],[Returns_Units]]/Clean_Data[[#This Row],[Units_Sold]]</f>
        <v>1.1290322580645161E-2</v>
      </c>
      <c r="W1965" s="21">
        <f>Clean_Data[[#This Row],[Revenue_EUR]]/Clean_Data[[#This Row],[Marketing_Spend_EUR]]</f>
        <v>34.173845153501773</v>
      </c>
    </row>
    <row r="1966" spans="1:23">
      <c r="A1966" s="17">
        <v>45627</v>
      </c>
      <c r="B1966">
        <v>2024</v>
      </c>
      <c r="C1966" s="16" t="s">
        <v>103</v>
      </c>
      <c r="D1966" s="16" t="s">
        <v>86</v>
      </c>
      <c r="E1966" s="16" t="s">
        <v>87</v>
      </c>
      <c r="F1966" s="16" t="s">
        <v>83</v>
      </c>
      <c r="G1966" s="16" t="s">
        <v>78</v>
      </c>
      <c r="H1966">
        <v>33270.29</v>
      </c>
      <c r="I1966">
        <v>33619.550000000003</v>
      </c>
      <c r="J1966">
        <v>450</v>
      </c>
      <c r="K1966">
        <v>450</v>
      </c>
      <c r="L1966">
        <v>15998.38</v>
      </c>
      <c r="M1966">
        <v>633.64</v>
      </c>
      <c r="N1966">
        <v>454129.77</v>
      </c>
      <c r="O1966">
        <v>6575</v>
      </c>
      <c r="P1966">
        <v>1</v>
      </c>
      <c r="Q1966">
        <v>12</v>
      </c>
      <c r="R1966" s="25">
        <f>Clean_Data[[#This Row],[Revenue_EUR]]/Clean_Data[[#This Row],[Units_Sold]]</f>
        <v>73.933977777777784</v>
      </c>
      <c r="S1966" s="19">
        <f>Clean_Data[[#This Row],[Gross_Profit_EUR]]/Clean_Data[[#This Row],[Revenue_EUR]]</f>
        <v>0.48086085212963275</v>
      </c>
      <c r="T1966" s="19">
        <f>Clean_Data[[#This Row],[Revenue_EUR]]/Clean_Data[[#This Row],[Revenue_Target_EUR]]</f>
        <v>0.98961140169930883</v>
      </c>
      <c r="U1966" s="19">
        <f>Clean_Data[[#This Row],[Revenue_EUR]]/Clean_Data[[#This Row],[Market_Revenue_EUR]]</f>
        <v>7.3261636205880096E-2</v>
      </c>
      <c r="V1966" s="19">
        <f>Clean_Data[[#This Row],[Returns_Units]]/Clean_Data[[#This Row],[Units_Sold]]</f>
        <v>2.6666666666666668E-2</v>
      </c>
      <c r="W1966" s="21">
        <f>Clean_Data[[#This Row],[Revenue_EUR]]/Clean_Data[[#This Row],[Marketing_Spend_EUR]]</f>
        <v>52.506612587589167</v>
      </c>
    </row>
    <row r="1967" spans="1:23">
      <c r="A1967" s="17">
        <v>45627</v>
      </c>
      <c r="B1967">
        <v>2024</v>
      </c>
      <c r="C1967" s="16" t="s">
        <v>103</v>
      </c>
      <c r="D1967" s="16" t="s">
        <v>86</v>
      </c>
      <c r="E1967" s="16" t="s">
        <v>87</v>
      </c>
      <c r="F1967" s="16" t="s">
        <v>83</v>
      </c>
      <c r="G1967" s="16" t="s">
        <v>79</v>
      </c>
      <c r="H1967">
        <v>32562.18</v>
      </c>
      <c r="I1967">
        <v>32067.84</v>
      </c>
      <c r="J1967">
        <v>177</v>
      </c>
      <c r="K1967">
        <v>177</v>
      </c>
      <c r="L1967">
        <v>18048.02</v>
      </c>
      <c r="M1967">
        <v>749.67</v>
      </c>
      <c r="N1967">
        <v>351189.98</v>
      </c>
      <c r="O1967">
        <v>1963</v>
      </c>
      <c r="P1967">
        <v>1</v>
      </c>
      <c r="Q1967">
        <v>5</v>
      </c>
      <c r="R1967" s="25">
        <f>Clean_Data[[#This Row],[Revenue_EUR]]/Clean_Data[[#This Row],[Units_Sold]]</f>
        <v>183.9671186440678</v>
      </c>
      <c r="S1967" s="19">
        <f>Clean_Data[[#This Row],[Gross_Profit_EUR]]/Clean_Data[[#This Row],[Revenue_EUR]]</f>
        <v>0.55426325878672744</v>
      </c>
      <c r="T1967" s="19">
        <f>Clean_Data[[#This Row],[Revenue_EUR]]/Clean_Data[[#This Row],[Revenue_Target_EUR]]</f>
        <v>1.0154154442581727</v>
      </c>
      <c r="U1967" s="19">
        <f>Clean_Data[[#This Row],[Revenue_EUR]]/Clean_Data[[#This Row],[Market_Revenue_EUR]]</f>
        <v>9.2719558798346133E-2</v>
      </c>
      <c r="V1967" s="19">
        <f>Clean_Data[[#This Row],[Returns_Units]]/Clean_Data[[#This Row],[Units_Sold]]</f>
        <v>2.8248587570621469E-2</v>
      </c>
      <c r="W1967" s="21">
        <f>Clean_Data[[#This Row],[Revenue_EUR]]/Clean_Data[[#This Row],[Marketing_Spend_EUR]]</f>
        <v>43.435351554684061</v>
      </c>
    </row>
    <row r="1968" spans="1:23">
      <c r="A1968" s="17">
        <v>45627</v>
      </c>
      <c r="B1968">
        <v>2024</v>
      </c>
      <c r="C1968" s="16" t="s">
        <v>103</v>
      </c>
      <c r="D1968" s="16" t="s">
        <v>86</v>
      </c>
      <c r="E1968" s="16" t="s">
        <v>87</v>
      </c>
      <c r="F1968" s="16" t="s">
        <v>83</v>
      </c>
      <c r="G1968" s="16" t="s">
        <v>80</v>
      </c>
      <c r="H1968">
        <v>8225.66</v>
      </c>
      <c r="I1968">
        <v>7886.41</v>
      </c>
      <c r="J1968">
        <v>57</v>
      </c>
      <c r="K1968">
        <v>54</v>
      </c>
      <c r="L1968">
        <v>4752.2299999999996</v>
      </c>
      <c r="M1968">
        <v>408.4</v>
      </c>
      <c r="N1968">
        <v>118712.1</v>
      </c>
      <c r="O1968">
        <v>931</v>
      </c>
      <c r="P1968">
        <v>0</v>
      </c>
      <c r="Q1968">
        <v>1</v>
      </c>
      <c r="R1968" s="25">
        <f>Clean_Data[[#This Row],[Revenue_EUR]]/Clean_Data[[#This Row],[Units_Sold]]</f>
        <v>144.3098245614035</v>
      </c>
      <c r="S1968" s="19">
        <f>Clean_Data[[#This Row],[Gross_Profit_EUR]]/Clean_Data[[#This Row],[Revenue_EUR]]</f>
        <v>0.57773236433307473</v>
      </c>
      <c r="T1968" s="19">
        <f>Clean_Data[[#This Row],[Revenue_EUR]]/Clean_Data[[#This Row],[Revenue_Target_EUR]]</f>
        <v>1.0430170381707267</v>
      </c>
      <c r="U1968" s="19">
        <f>Clean_Data[[#This Row],[Revenue_EUR]]/Clean_Data[[#This Row],[Market_Revenue_EUR]]</f>
        <v>6.929083050506224E-2</v>
      </c>
      <c r="V1968" s="19">
        <f>Clean_Data[[#This Row],[Returns_Units]]/Clean_Data[[#This Row],[Units_Sold]]</f>
        <v>1.7543859649122806E-2</v>
      </c>
      <c r="W1968" s="21">
        <f>Clean_Data[[#This Row],[Revenue_EUR]]/Clean_Data[[#This Row],[Marketing_Spend_EUR]]</f>
        <v>20.141185112634673</v>
      </c>
    </row>
    <row r="1969" spans="1:23">
      <c r="A1969" s="17">
        <v>45627</v>
      </c>
      <c r="B1969">
        <v>2024</v>
      </c>
      <c r="C1969" s="16" t="s">
        <v>103</v>
      </c>
      <c r="D1969" s="16" t="s">
        <v>86</v>
      </c>
      <c r="E1969" s="16" t="s">
        <v>87</v>
      </c>
      <c r="F1969" s="16" t="s">
        <v>83</v>
      </c>
      <c r="G1969" s="16" t="s">
        <v>81</v>
      </c>
      <c r="H1969">
        <v>14044.38</v>
      </c>
      <c r="I1969">
        <v>13917.71</v>
      </c>
      <c r="J1969">
        <v>119</v>
      </c>
      <c r="K1969">
        <v>117</v>
      </c>
      <c r="L1969">
        <v>7355.2</v>
      </c>
      <c r="M1969">
        <v>448.99</v>
      </c>
      <c r="N1969">
        <v>168692.06</v>
      </c>
      <c r="O1969">
        <v>1488</v>
      </c>
      <c r="P1969">
        <v>1</v>
      </c>
      <c r="Q1969">
        <v>3</v>
      </c>
      <c r="R1969" s="25">
        <f>Clean_Data[[#This Row],[Revenue_EUR]]/Clean_Data[[#This Row],[Units_Sold]]</f>
        <v>118.02</v>
      </c>
      <c r="S1969" s="19">
        <f>Clean_Data[[#This Row],[Gross_Profit_EUR]]/Clean_Data[[#This Row],[Revenue_EUR]]</f>
        <v>0.52371126386497657</v>
      </c>
      <c r="T1969" s="19">
        <f>Clean_Data[[#This Row],[Revenue_EUR]]/Clean_Data[[#This Row],[Revenue_Target_EUR]]</f>
        <v>1.0091013535991193</v>
      </c>
      <c r="U1969" s="19">
        <f>Clean_Data[[#This Row],[Revenue_EUR]]/Clean_Data[[#This Row],[Market_Revenue_EUR]]</f>
        <v>8.3254540847980632E-2</v>
      </c>
      <c r="V1969" s="19">
        <f>Clean_Data[[#This Row],[Returns_Units]]/Clean_Data[[#This Row],[Units_Sold]]</f>
        <v>2.5210084033613446E-2</v>
      </c>
      <c r="W1969" s="21">
        <f>Clean_Data[[#This Row],[Revenue_EUR]]/Clean_Data[[#This Row],[Marketing_Spend_EUR]]</f>
        <v>31.279939419586182</v>
      </c>
    </row>
    <row r="1970" spans="1:23">
      <c r="A1970" s="17">
        <v>45627</v>
      </c>
      <c r="B1970">
        <v>2024</v>
      </c>
      <c r="C1970" s="16" t="s">
        <v>103</v>
      </c>
      <c r="D1970" s="16" t="s">
        <v>88</v>
      </c>
      <c r="E1970" s="16" t="s">
        <v>87</v>
      </c>
      <c r="F1970" s="16" t="s">
        <v>77</v>
      </c>
      <c r="G1970" s="16" t="s">
        <v>78</v>
      </c>
      <c r="H1970">
        <v>292705.32</v>
      </c>
      <c r="I1970">
        <v>278251.34000000003</v>
      </c>
      <c r="J1970">
        <v>3955</v>
      </c>
      <c r="K1970">
        <v>3751</v>
      </c>
      <c r="L1970">
        <v>164721.99</v>
      </c>
      <c r="M1970">
        <v>5584.06</v>
      </c>
      <c r="N1970">
        <v>2999752.4</v>
      </c>
      <c r="O1970">
        <v>42570</v>
      </c>
      <c r="P1970">
        <v>13</v>
      </c>
      <c r="Q1970">
        <v>55</v>
      </c>
      <c r="R1970" s="25">
        <f>Clean_Data[[#This Row],[Revenue_EUR]]/Clean_Data[[#This Row],[Units_Sold]]</f>
        <v>74.008930467762326</v>
      </c>
      <c r="S1970" s="19">
        <f>Clean_Data[[#This Row],[Gross_Profit_EUR]]/Clean_Data[[#This Row],[Revenue_EUR]]</f>
        <v>0.56275707595611857</v>
      </c>
      <c r="T1970" s="19">
        <f>Clean_Data[[#This Row],[Revenue_EUR]]/Clean_Data[[#This Row],[Revenue_Target_EUR]]</f>
        <v>1.0519457696052783</v>
      </c>
      <c r="U1970" s="19">
        <f>Clean_Data[[#This Row],[Revenue_EUR]]/Clean_Data[[#This Row],[Market_Revenue_EUR]]</f>
        <v>9.7576493313248122E-2</v>
      </c>
      <c r="V1970" s="19">
        <f>Clean_Data[[#This Row],[Returns_Units]]/Clean_Data[[#This Row],[Units_Sold]]</f>
        <v>1.3906447534766119E-2</v>
      </c>
      <c r="W1970" s="21">
        <f>Clean_Data[[#This Row],[Revenue_EUR]]/Clean_Data[[#This Row],[Marketing_Spend_EUR]]</f>
        <v>52.418011267787236</v>
      </c>
    </row>
    <row r="1971" spans="1:23">
      <c r="A1971" s="17">
        <v>45627</v>
      </c>
      <c r="B1971">
        <v>2024</v>
      </c>
      <c r="C1971" s="16" t="s">
        <v>103</v>
      </c>
      <c r="D1971" s="16" t="s">
        <v>88</v>
      </c>
      <c r="E1971" s="16" t="s">
        <v>87</v>
      </c>
      <c r="F1971" s="16" t="s">
        <v>77</v>
      </c>
      <c r="G1971" s="16" t="s">
        <v>79</v>
      </c>
      <c r="H1971">
        <v>294882.42</v>
      </c>
      <c r="I1971">
        <v>277872.96000000002</v>
      </c>
      <c r="J1971">
        <v>1607</v>
      </c>
      <c r="K1971">
        <v>1544</v>
      </c>
      <c r="L1971">
        <v>195631.59</v>
      </c>
      <c r="M1971">
        <v>7139.43</v>
      </c>
      <c r="N1971">
        <v>2444088.7000000002</v>
      </c>
      <c r="O1971">
        <v>13990</v>
      </c>
      <c r="P1971">
        <v>16</v>
      </c>
      <c r="Q1971">
        <v>15</v>
      </c>
      <c r="R1971" s="25">
        <f>Clean_Data[[#This Row],[Revenue_EUR]]/Clean_Data[[#This Row],[Units_Sold]]</f>
        <v>183.49870566272557</v>
      </c>
      <c r="S1971" s="19">
        <f>Clean_Data[[#This Row],[Gross_Profit_EUR]]/Clean_Data[[#This Row],[Revenue_EUR]]</f>
        <v>0.66342235661251014</v>
      </c>
      <c r="T1971" s="19">
        <f>Clean_Data[[#This Row],[Revenue_EUR]]/Clean_Data[[#This Row],[Revenue_Target_EUR]]</f>
        <v>1.0612130809705269</v>
      </c>
      <c r="U1971" s="19">
        <f>Clean_Data[[#This Row],[Revenue_EUR]]/Clean_Data[[#This Row],[Market_Revenue_EUR]]</f>
        <v>0.12065127587227091</v>
      </c>
      <c r="V1971" s="19">
        <f>Clean_Data[[#This Row],[Returns_Units]]/Clean_Data[[#This Row],[Units_Sold]]</f>
        <v>9.3341630367143741E-3</v>
      </c>
      <c r="W1971" s="21">
        <f>Clean_Data[[#This Row],[Revenue_EUR]]/Clean_Data[[#This Row],[Marketing_Spend_EUR]]</f>
        <v>41.303356150280898</v>
      </c>
    </row>
    <row r="1972" spans="1:23">
      <c r="A1972" s="17">
        <v>45627</v>
      </c>
      <c r="B1972">
        <v>2024</v>
      </c>
      <c r="C1972" s="16" t="s">
        <v>103</v>
      </c>
      <c r="D1972" s="16" t="s">
        <v>88</v>
      </c>
      <c r="E1972" s="16" t="s">
        <v>87</v>
      </c>
      <c r="F1972" s="16" t="s">
        <v>77</v>
      </c>
      <c r="G1972" s="16" t="s">
        <v>80</v>
      </c>
      <c r="H1972">
        <v>71761.08</v>
      </c>
      <c r="I1972">
        <v>64793.36</v>
      </c>
      <c r="J1972">
        <v>499</v>
      </c>
      <c r="K1972">
        <v>448</v>
      </c>
      <c r="L1972">
        <v>48992.35</v>
      </c>
      <c r="M1972">
        <v>3984.06</v>
      </c>
      <c r="N1972">
        <v>828007.27</v>
      </c>
      <c r="O1972">
        <v>6437</v>
      </c>
      <c r="P1972">
        <v>3</v>
      </c>
      <c r="Q1972">
        <v>4</v>
      </c>
      <c r="R1972" s="25">
        <f>Clean_Data[[#This Row],[Revenue_EUR]]/Clean_Data[[#This Row],[Units_Sold]]</f>
        <v>143.80977955911823</v>
      </c>
      <c r="S1972" s="19">
        <f>Clean_Data[[#This Row],[Gross_Profit_EUR]]/Clean_Data[[#This Row],[Revenue_EUR]]</f>
        <v>0.68271478076974312</v>
      </c>
      <c r="T1972" s="19">
        <f>Clean_Data[[#This Row],[Revenue_EUR]]/Clean_Data[[#This Row],[Revenue_Target_EUR]]</f>
        <v>1.1075375624909714</v>
      </c>
      <c r="U1972" s="19">
        <f>Clean_Data[[#This Row],[Revenue_EUR]]/Clean_Data[[#This Row],[Market_Revenue_EUR]]</f>
        <v>8.6667210059641148E-2</v>
      </c>
      <c r="V1972" s="19">
        <f>Clean_Data[[#This Row],[Returns_Units]]/Clean_Data[[#This Row],[Units_Sold]]</f>
        <v>8.0160320641282558E-3</v>
      </c>
      <c r="W1972" s="21">
        <f>Clean_Data[[#This Row],[Revenue_EUR]]/Clean_Data[[#This Row],[Marketing_Spend_EUR]]</f>
        <v>18.012048011325131</v>
      </c>
    </row>
    <row r="1973" spans="1:23">
      <c r="A1973" s="17">
        <v>45627</v>
      </c>
      <c r="B1973">
        <v>2024</v>
      </c>
      <c r="C1973" s="16" t="s">
        <v>103</v>
      </c>
      <c r="D1973" s="16" t="s">
        <v>88</v>
      </c>
      <c r="E1973" s="16" t="s">
        <v>87</v>
      </c>
      <c r="F1973" s="16" t="s">
        <v>77</v>
      </c>
      <c r="G1973" s="16" t="s">
        <v>81</v>
      </c>
      <c r="H1973">
        <v>122259.61</v>
      </c>
      <c r="I1973">
        <v>114111.25</v>
      </c>
      <c r="J1973">
        <v>1034</v>
      </c>
      <c r="K1973">
        <v>974</v>
      </c>
      <c r="L1973">
        <v>75507.94</v>
      </c>
      <c r="M1973">
        <v>3311.95</v>
      </c>
      <c r="N1973">
        <v>1143848.01</v>
      </c>
      <c r="O1973">
        <v>10884</v>
      </c>
      <c r="P1973">
        <v>5</v>
      </c>
      <c r="Q1973">
        <v>19</v>
      </c>
      <c r="R1973" s="25">
        <f>Clean_Data[[#This Row],[Revenue_EUR]]/Clean_Data[[#This Row],[Units_Sold]]</f>
        <v>118.23946808510638</v>
      </c>
      <c r="S1973" s="19">
        <f>Clean_Data[[#This Row],[Gross_Profit_EUR]]/Clean_Data[[#This Row],[Revenue_EUR]]</f>
        <v>0.61760331151064529</v>
      </c>
      <c r="T1973" s="19">
        <f>Clean_Data[[#This Row],[Revenue_EUR]]/Clean_Data[[#This Row],[Revenue_Target_EUR]]</f>
        <v>1.0714071574888542</v>
      </c>
      <c r="U1973" s="19">
        <f>Clean_Data[[#This Row],[Revenue_EUR]]/Clean_Data[[#This Row],[Market_Revenue_EUR]]</f>
        <v>0.10688448896282995</v>
      </c>
      <c r="V1973" s="19">
        <f>Clean_Data[[#This Row],[Returns_Units]]/Clean_Data[[#This Row],[Units_Sold]]</f>
        <v>1.8375241779497099E-2</v>
      </c>
      <c r="W1973" s="21">
        <f>Clean_Data[[#This Row],[Revenue_EUR]]/Clean_Data[[#This Row],[Marketing_Spend_EUR]]</f>
        <v>36.914690741104188</v>
      </c>
    </row>
    <row r="1974" spans="1:23">
      <c r="A1974" s="17">
        <v>45627</v>
      </c>
      <c r="B1974">
        <v>2024</v>
      </c>
      <c r="C1974" s="16" t="s">
        <v>103</v>
      </c>
      <c r="D1974" s="16" t="s">
        <v>88</v>
      </c>
      <c r="E1974" s="16" t="s">
        <v>87</v>
      </c>
      <c r="F1974" s="16" t="s">
        <v>82</v>
      </c>
      <c r="G1974" s="16" t="s">
        <v>78</v>
      </c>
      <c r="H1974">
        <v>292485.33</v>
      </c>
      <c r="I1974">
        <v>278097.46000000002</v>
      </c>
      <c r="J1974">
        <v>3952</v>
      </c>
      <c r="K1974">
        <v>3759</v>
      </c>
      <c r="L1974">
        <v>153532.78</v>
      </c>
      <c r="M1974">
        <v>5529.97</v>
      </c>
      <c r="N1974">
        <v>2924118.49</v>
      </c>
      <c r="O1974">
        <v>41818</v>
      </c>
      <c r="P1974">
        <v>13</v>
      </c>
      <c r="Q1974">
        <v>61</v>
      </c>
      <c r="R1974" s="25">
        <f>Clean_Data[[#This Row],[Revenue_EUR]]/Clean_Data[[#This Row],[Units_Sold]]</f>
        <v>74.009445850202439</v>
      </c>
      <c r="S1974" s="19">
        <f>Clean_Data[[#This Row],[Gross_Profit_EUR]]/Clean_Data[[#This Row],[Revenue_EUR]]</f>
        <v>0.52492472015605018</v>
      </c>
      <c r="T1974" s="19">
        <f>Clean_Data[[#This Row],[Revenue_EUR]]/Clean_Data[[#This Row],[Revenue_Target_EUR]]</f>
        <v>1.0517367904043424</v>
      </c>
      <c r="U1974" s="19">
        <f>Clean_Data[[#This Row],[Revenue_EUR]]/Clean_Data[[#This Row],[Market_Revenue_EUR]]</f>
        <v>0.10002512928263724</v>
      </c>
      <c r="V1974" s="19">
        <f>Clean_Data[[#This Row],[Returns_Units]]/Clean_Data[[#This Row],[Units_Sold]]</f>
        <v>1.5435222672064777E-2</v>
      </c>
      <c r="W1974" s="21">
        <f>Clean_Data[[#This Row],[Revenue_EUR]]/Clean_Data[[#This Row],[Marketing_Spend_EUR]]</f>
        <v>52.890943350506426</v>
      </c>
    </row>
    <row r="1975" spans="1:23">
      <c r="A1975" s="17">
        <v>45627</v>
      </c>
      <c r="B1975">
        <v>2024</v>
      </c>
      <c r="C1975" s="16" t="s">
        <v>103</v>
      </c>
      <c r="D1975" s="16" t="s">
        <v>88</v>
      </c>
      <c r="E1975" s="16" t="s">
        <v>87</v>
      </c>
      <c r="F1975" s="16" t="s">
        <v>82</v>
      </c>
      <c r="G1975" s="16" t="s">
        <v>79</v>
      </c>
      <c r="H1975">
        <v>275339.09000000003</v>
      </c>
      <c r="I1975">
        <v>250324.12</v>
      </c>
      <c r="J1975">
        <v>1501</v>
      </c>
      <c r="K1975">
        <v>1388</v>
      </c>
      <c r="L1975">
        <v>168376.93</v>
      </c>
      <c r="M1975">
        <v>6491.97</v>
      </c>
      <c r="N1975">
        <v>2396164.1</v>
      </c>
      <c r="O1975">
        <v>13889</v>
      </c>
      <c r="P1975">
        <v>13</v>
      </c>
      <c r="Q1975">
        <v>14</v>
      </c>
      <c r="R1975" s="25">
        <f>Clean_Data[[#This Row],[Revenue_EUR]]/Clean_Data[[#This Row],[Units_Sold]]</f>
        <v>183.43710193204532</v>
      </c>
      <c r="S1975" s="19">
        <f>Clean_Data[[#This Row],[Gross_Profit_EUR]]/Clean_Data[[#This Row],[Revenue_EUR]]</f>
        <v>0.61152570090937675</v>
      </c>
      <c r="T1975" s="19">
        <f>Clean_Data[[#This Row],[Revenue_EUR]]/Clean_Data[[#This Row],[Revenue_Target_EUR]]</f>
        <v>1.0999303223356984</v>
      </c>
      <c r="U1975" s="19">
        <f>Clean_Data[[#This Row],[Revenue_EUR]]/Clean_Data[[#This Row],[Market_Revenue_EUR]]</f>
        <v>0.11490827777613395</v>
      </c>
      <c r="V1975" s="19">
        <f>Clean_Data[[#This Row],[Returns_Units]]/Clean_Data[[#This Row],[Units_Sold]]</f>
        <v>9.3271152564956689E-3</v>
      </c>
      <c r="W1975" s="21">
        <f>Clean_Data[[#This Row],[Revenue_EUR]]/Clean_Data[[#This Row],[Marketing_Spend_EUR]]</f>
        <v>42.412255447884078</v>
      </c>
    </row>
    <row r="1976" spans="1:23">
      <c r="A1976" s="17">
        <v>45627</v>
      </c>
      <c r="B1976">
        <v>2024</v>
      </c>
      <c r="C1976" s="16" t="s">
        <v>103</v>
      </c>
      <c r="D1976" s="16" t="s">
        <v>88</v>
      </c>
      <c r="E1976" s="16" t="s">
        <v>87</v>
      </c>
      <c r="F1976" s="16" t="s">
        <v>82</v>
      </c>
      <c r="G1976" s="16" t="s">
        <v>80</v>
      </c>
      <c r="H1976">
        <v>65467.23</v>
      </c>
      <c r="I1976">
        <v>60948.9</v>
      </c>
      <c r="J1976">
        <v>455</v>
      </c>
      <c r="K1976">
        <v>425</v>
      </c>
      <c r="L1976">
        <v>42103.28</v>
      </c>
      <c r="M1976">
        <v>3726.69</v>
      </c>
      <c r="N1976">
        <v>801088.98</v>
      </c>
      <c r="O1976">
        <v>5963</v>
      </c>
      <c r="P1976">
        <v>3</v>
      </c>
      <c r="Q1976">
        <v>10</v>
      </c>
      <c r="R1976" s="25">
        <f>Clean_Data[[#This Row],[Revenue_EUR]]/Clean_Data[[#This Row],[Units_Sold]]</f>
        <v>143.88402197802199</v>
      </c>
      <c r="S1976" s="19">
        <f>Clean_Data[[#This Row],[Gross_Profit_EUR]]/Clean_Data[[#This Row],[Revenue_EUR]]</f>
        <v>0.64311992427356401</v>
      </c>
      <c r="T1976" s="19">
        <f>Clean_Data[[#This Row],[Revenue_EUR]]/Clean_Data[[#This Row],[Revenue_Target_EUR]]</f>
        <v>1.074133085256666</v>
      </c>
      <c r="U1976" s="19">
        <f>Clean_Data[[#This Row],[Revenue_EUR]]/Clean_Data[[#This Row],[Market_Revenue_EUR]]</f>
        <v>8.1722794389207556E-2</v>
      </c>
      <c r="V1976" s="19">
        <f>Clean_Data[[#This Row],[Returns_Units]]/Clean_Data[[#This Row],[Units_Sold]]</f>
        <v>2.197802197802198E-2</v>
      </c>
      <c r="W1976" s="21">
        <f>Clean_Data[[#This Row],[Revenue_EUR]]/Clean_Data[[#This Row],[Marketing_Spend_EUR]]</f>
        <v>17.567125250557467</v>
      </c>
    </row>
    <row r="1977" spans="1:23">
      <c r="A1977" s="17">
        <v>45627</v>
      </c>
      <c r="B1977">
        <v>2024</v>
      </c>
      <c r="C1977" s="16" t="s">
        <v>103</v>
      </c>
      <c r="D1977" s="16" t="s">
        <v>88</v>
      </c>
      <c r="E1977" s="16" t="s">
        <v>87</v>
      </c>
      <c r="F1977" s="16" t="s">
        <v>82</v>
      </c>
      <c r="G1977" s="16" t="s">
        <v>81</v>
      </c>
      <c r="H1977">
        <v>114595.8</v>
      </c>
      <c r="I1977">
        <v>105688.56</v>
      </c>
      <c r="J1977">
        <v>969</v>
      </c>
      <c r="K1977">
        <v>897</v>
      </c>
      <c r="L1977">
        <v>66399.460000000006</v>
      </c>
      <c r="M1977">
        <v>3672.1</v>
      </c>
      <c r="N1977">
        <v>1110959.3799999999</v>
      </c>
      <c r="O1977">
        <v>9894</v>
      </c>
      <c r="P1977">
        <v>6</v>
      </c>
      <c r="Q1977">
        <v>20</v>
      </c>
      <c r="R1977" s="25">
        <f>Clean_Data[[#This Row],[Revenue_EUR]]/Clean_Data[[#This Row],[Units_Sold]]</f>
        <v>118.26191950464397</v>
      </c>
      <c r="S1977" s="19">
        <f>Clean_Data[[#This Row],[Gross_Profit_EUR]]/Clean_Data[[#This Row],[Revenue_EUR]]</f>
        <v>0.57942315512435882</v>
      </c>
      <c r="T1977" s="19">
        <f>Clean_Data[[#This Row],[Revenue_EUR]]/Clean_Data[[#This Row],[Revenue_Target_EUR]]</f>
        <v>1.0842781848858571</v>
      </c>
      <c r="U1977" s="19">
        <f>Clean_Data[[#This Row],[Revenue_EUR]]/Clean_Data[[#This Row],[Market_Revenue_EUR]]</f>
        <v>0.10315030599948669</v>
      </c>
      <c r="V1977" s="19">
        <f>Clean_Data[[#This Row],[Returns_Units]]/Clean_Data[[#This Row],[Units_Sold]]</f>
        <v>2.063983488132095E-2</v>
      </c>
      <c r="W1977" s="21">
        <f>Clean_Data[[#This Row],[Revenue_EUR]]/Clean_Data[[#This Row],[Marketing_Spend_EUR]]</f>
        <v>31.207156667846739</v>
      </c>
    </row>
    <row r="1978" spans="1:23">
      <c r="A1978" s="17">
        <v>45627</v>
      </c>
      <c r="B1978">
        <v>2024</v>
      </c>
      <c r="C1978" s="16" t="s">
        <v>103</v>
      </c>
      <c r="D1978" s="16" t="s">
        <v>88</v>
      </c>
      <c r="E1978" s="16" t="s">
        <v>87</v>
      </c>
      <c r="F1978" s="16" t="s">
        <v>83</v>
      </c>
      <c r="G1978" s="16" t="s">
        <v>78</v>
      </c>
      <c r="H1978">
        <v>23599.52</v>
      </c>
      <c r="I1978">
        <v>23204.93</v>
      </c>
      <c r="J1978">
        <v>319</v>
      </c>
      <c r="K1978">
        <v>310</v>
      </c>
      <c r="L1978">
        <v>11077.12</v>
      </c>
      <c r="M1978">
        <v>447.73</v>
      </c>
      <c r="N1978">
        <v>361721.22</v>
      </c>
      <c r="O1978">
        <v>5098</v>
      </c>
      <c r="P1978">
        <v>1</v>
      </c>
      <c r="Q1978">
        <v>9</v>
      </c>
      <c r="R1978" s="25">
        <f>Clean_Data[[#This Row],[Revenue_EUR]]/Clean_Data[[#This Row],[Units_Sold]]</f>
        <v>73.979686520376177</v>
      </c>
      <c r="S1978" s="19">
        <f>Clean_Data[[#This Row],[Gross_Profit_EUR]]/Clean_Data[[#This Row],[Revenue_EUR]]</f>
        <v>0.46937903821772647</v>
      </c>
      <c r="T1978" s="19">
        <f>Clean_Data[[#This Row],[Revenue_EUR]]/Clean_Data[[#This Row],[Revenue_Target_EUR]]</f>
        <v>1.0170045761827335</v>
      </c>
      <c r="U1978" s="19">
        <f>Clean_Data[[#This Row],[Revenue_EUR]]/Clean_Data[[#This Row],[Market_Revenue_EUR]]</f>
        <v>6.5242287969724311E-2</v>
      </c>
      <c r="V1978" s="19">
        <f>Clean_Data[[#This Row],[Returns_Units]]/Clean_Data[[#This Row],[Units_Sold]]</f>
        <v>2.8213166144200628E-2</v>
      </c>
      <c r="W1978" s="21">
        <f>Clean_Data[[#This Row],[Revenue_EUR]]/Clean_Data[[#This Row],[Marketing_Spend_EUR]]</f>
        <v>52.709266745583271</v>
      </c>
    </row>
    <row r="1979" spans="1:23">
      <c r="A1979" s="17">
        <v>45627</v>
      </c>
      <c r="B1979">
        <v>2024</v>
      </c>
      <c r="C1979" s="16" t="s">
        <v>103</v>
      </c>
      <c r="D1979" s="16" t="s">
        <v>88</v>
      </c>
      <c r="E1979" s="16" t="s">
        <v>87</v>
      </c>
      <c r="F1979" s="16" t="s">
        <v>83</v>
      </c>
      <c r="G1979" s="16" t="s">
        <v>79</v>
      </c>
      <c r="H1979">
        <v>23833.29</v>
      </c>
      <c r="I1979">
        <v>21534.959999999999</v>
      </c>
      <c r="J1979">
        <v>130</v>
      </c>
      <c r="K1979">
        <v>115</v>
      </c>
      <c r="L1979">
        <v>13064.41</v>
      </c>
      <c r="M1979">
        <v>541.69000000000005</v>
      </c>
      <c r="N1979">
        <v>301898.33</v>
      </c>
      <c r="O1979">
        <v>1772</v>
      </c>
      <c r="P1979">
        <v>1</v>
      </c>
      <c r="Q1979">
        <v>4</v>
      </c>
      <c r="R1979" s="25">
        <f>Clean_Data[[#This Row],[Revenue_EUR]]/Clean_Data[[#This Row],[Units_Sold]]</f>
        <v>183.333</v>
      </c>
      <c r="S1979" s="19">
        <f>Clean_Data[[#This Row],[Gross_Profit_EUR]]/Clean_Data[[#This Row],[Revenue_EUR]]</f>
        <v>0.54815805958808039</v>
      </c>
      <c r="T1979" s="19">
        <f>Clean_Data[[#This Row],[Revenue_EUR]]/Clean_Data[[#This Row],[Revenue_Target_EUR]]</f>
        <v>1.1067255290931584</v>
      </c>
      <c r="U1979" s="19">
        <f>Clean_Data[[#This Row],[Revenue_EUR]]/Clean_Data[[#This Row],[Market_Revenue_EUR]]</f>
        <v>7.894475600444692E-2</v>
      </c>
      <c r="V1979" s="19">
        <f>Clean_Data[[#This Row],[Returns_Units]]/Clean_Data[[#This Row],[Units_Sold]]</f>
        <v>3.0769230769230771E-2</v>
      </c>
      <c r="W1979" s="21">
        <f>Clean_Data[[#This Row],[Revenue_EUR]]/Clean_Data[[#This Row],[Marketing_Spend_EUR]]</f>
        <v>43.998024700474438</v>
      </c>
    </row>
    <row r="1980" spans="1:23">
      <c r="A1980" s="17">
        <v>45627</v>
      </c>
      <c r="B1980">
        <v>2024</v>
      </c>
      <c r="C1980" s="16" t="s">
        <v>103</v>
      </c>
      <c r="D1980" s="16" t="s">
        <v>88</v>
      </c>
      <c r="E1980" s="16" t="s">
        <v>87</v>
      </c>
      <c r="F1980" s="16" t="s">
        <v>83</v>
      </c>
      <c r="G1980" s="16" t="s">
        <v>80</v>
      </c>
      <c r="H1980">
        <v>6262.26</v>
      </c>
      <c r="I1980">
        <v>5552.57</v>
      </c>
      <c r="J1980">
        <v>44</v>
      </c>
      <c r="K1980">
        <v>39</v>
      </c>
      <c r="L1980">
        <v>3644</v>
      </c>
      <c r="M1980">
        <v>341.4</v>
      </c>
      <c r="N1980">
        <v>96042.18</v>
      </c>
      <c r="O1980">
        <v>724</v>
      </c>
      <c r="P1980">
        <v>0</v>
      </c>
      <c r="Q1980">
        <v>1</v>
      </c>
      <c r="R1980" s="25">
        <f>Clean_Data[[#This Row],[Revenue_EUR]]/Clean_Data[[#This Row],[Units_Sold]]</f>
        <v>142.32409090909093</v>
      </c>
      <c r="S1980" s="19">
        <f>Clean_Data[[#This Row],[Gross_Profit_EUR]]/Clean_Data[[#This Row],[Revenue_EUR]]</f>
        <v>0.5818985478086186</v>
      </c>
      <c r="T1980" s="19">
        <f>Clean_Data[[#This Row],[Revenue_EUR]]/Clean_Data[[#This Row],[Revenue_Target_EUR]]</f>
        <v>1.1278128866452832</v>
      </c>
      <c r="U1980" s="19">
        <f>Clean_Data[[#This Row],[Revenue_EUR]]/Clean_Data[[#This Row],[Market_Revenue_EUR]]</f>
        <v>6.5203226332430197E-2</v>
      </c>
      <c r="V1980" s="19">
        <f>Clean_Data[[#This Row],[Returns_Units]]/Clean_Data[[#This Row],[Units_Sold]]</f>
        <v>2.2727272727272728E-2</v>
      </c>
      <c r="W1980" s="21">
        <f>Clean_Data[[#This Row],[Revenue_EUR]]/Clean_Data[[#This Row],[Marketing_Spend_EUR]]</f>
        <v>18.342882249560635</v>
      </c>
    </row>
    <row r="1981" spans="1:23">
      <c r="A1981" s="17">
        <v>45627</v>
      </c>
      <c r="B1981">
        <v>2024</v>
      </c>
      <c r="C1981" s="16" t="s">
        <v>103</v>
      </c>
      <c r="D1981" s="16" t="s">
        <v>88</v>
      </c>
      <c r="E1981" s="16" t="s">
        <v>87</v>
      </c>
      <c r="F1981" s="16" t="s">
        <v>83</v>
      </c>
      <c r="G1981" s="16" t="s">
        <v>81</v>
      </c>
      <c r="H1981">
        <v>10093.14</v>
      </c>
      <c r="I1981">
        <v>9306.73</v>
      </c>
      <c r="J1981">
        <v>85</v>
      </c>
      <c r="K1981">
        <v>77</v>
      </c>
      <c r="L1981">
        <v>5298.67</v>
      </c>
      <c r="M1981">
        <v>312.81</v>
      </c>
      <c r="N1981">
        <v>138362.75</v>
      </c>
      <c r="O1981">
        <v>1204</v>
      </c>
      <c r="P1981">
        <v>0</v>
      </c>
      <c r="Q1981">
        <v>2</v>
      </c>
      <c r="R1981" s="25">
        <f>Clean_Data[[#This Row],[Revenue_EUR]]/Clean_Data[[#This Row],[Units_Sold]]</f>
        <v>118.74282352941175</v>
      </c>
      <c r="S1981" s="19">
        <f>Clean_Data[[#This Row],[Gross_Profit_EUR]]/Clean_Data[[#This Row],[Revenue_EUR]]</f>
        <v>0.52497736086094127</v>
      </c>
      <c r="T1981" s="19">
        <f>Clean_Data[[#This Row],[Revenue_EUR]]/Clean_Data[[#This Row],[Revenue_Target_EUR]]</f>
        <v>1.0844990668043448</v>
      </c>
      <c r="U1981" s="19">
        <f>Clean_Data[[#This Row],[Revenue_EUR]]/Clean_Data[[#This Row],[Market_Revenue_EUR]]</f>
        <v>7.2946945619395395E-2</v>
      </c>
      <c r="V1981" s="19">
        <f>Clean_Data[[#This Row],[Returns_Units]]/Clean_Data[[#This Row],[Units_Sold]]</f>
        <v>2.3529411764705882E-2</v>
      </c>
      <c r="W1981" s="21">
        <f>Clean_Data[[#This Row],[Revenue_EUR]]/Clean_Data[[#This Row],[Marketing_Spend_EUR]]</f>
        <v>32.266040088232472</v>
      </c>
    </row>
    <row r="1982" spans="1:23">
      <c r="A1982" s="17">
        <v>45627</v>
      </c>
      <c r="B1982">
        <v>2024</v>
      </c>
      <c r="C1982" s="16" t="s">
        <v>103</v>
      </c>
      <c r="D1982" s="16" t="s">
        <v>89</v>
      </c>
      <c r="E1982" s="16" t="s">
        <v>85</v>
      </c>
      <c r="F1982" s="16" t="s">
        <v>77</v>
      </c>
      <c r="G1982" s="16" t="s">
        <v>78</v>
      </c>
      <c r="H1982">
        <v>244721.52</v>
      </c>
      <c r="I1982">
        <v>251168.46</v>
      </c>
      <c r="J1982">
        <v>3306</v>
      </c>
      <c r="K1982">
        <v>3335</v>
      </c>
      <c r="L1982">
        <v>138739.39000000001</v>
      </c>
      <c r="M1982">
        <v>4304.25</v>
      </c>
      <c r="N1982">
        <v>1815989.23</v>
      </c>
      <c r="O1982">
        <v>27777</v>
      </c>
      <c r="P1982">
        <v>9</v>
      </c>
      <c r="Q1982">
        <v>66</v>
      </c>
      <c r="R1982" s="25">
        <f>Clean_Data[[#This Row],[Revenue_EUR]]/Clean_Data[[#This Row],[Units_Sold]]</f>
        <v>74.023448275862066</v>
      </c>
      <c r="S1982" s="19">
        <f>Clean_Data[[#This Row],[Gross_Profit_EUR]]/Clean_Data[[#This Row],[Revenue_EUR]]</f>
        <v>0.5669276245096877</v>
      </c>
      <c r="T1982" s="19">
        <f>Clean_Data[[#This Row],[Revenue_EUR]]/Clean_Data[[#This Row],[Revenue_Target_EUR]]</f>
        <v>0.97433220715690183</v>
      </c>
      <c r="U1982" s="19">
        <f>Clean_Data[[#This Row],[Revenue_EUR]]/Clean_Data[[#This Row],[Market_Revenue_EUR]]</f>
        <v>0.13475934546153667</v>
      </c>
      <c r="V1982" s="19">
        <f>Clean_Data[[#This Row],[Returns_Units]]/Clean_Data[[#This Row],[Units_Sold]]</f>
        <v>1.9963702359346643E-2</v>
      </c>
      <c r="W1982" s="21">
        <f>Clean_Data[[#This Row],[Revenue_EUR]]/Clean_Data[[#This Row],[Marketing_Spend_EUR]]</f>
        <v>56.855786722425506</v>
      </c>
    </row>
    <row r="1983" spans="1:23">
      <c r="A1983" s="17">
        <v>45627</v>
      </c>
      <c r="B1983">
        <v>2024</v>
      </c>
      <c r="C1983" s="16" t="s">
        <v>103</v>
      </c>
      <c r="D1983" s="16" t="s">
        <v>89</v>
      </c>
      <c r="E1983" s="16" t="s">
        <v>85</v>
      </c>
      <c r="F1983" s="16" t="s">
        <v>77</v>
      </c>
      <c r="G1983" s="16" t="s">
        <v>79</v>
      </c>
      <c r="H1983">
        <v>237534.31</v>
      </c>
      <c r="I1983">
        <v>237132.47</v>
      </c>
      <c r="J1983">
        <v>1294</v>
      </c>
      <c r="K1983">
        <v>1277</v>
      </c>
      <c r="L1983">
        <v>156561.75</v>
      </c>
      <c r="M1983">
        <v>5903.04</v>
      </c>
      <c r="N1983">
        <v>1421514.16</v>
      </c>
      <c r="O1983">
        <v>8227</v>
      </c>
      <c r="P1983">
        <v>13</v>
      </c>
      <c r="Q1983">
        <v>21</v>
      </c>
      <c r="R1983" s="25">
        <f>Clean_Data[[#This Row],[Revenue_EUR]]/Clean_Data[[#This Row],[Units_Sold]]</f>
        <v>183.56592735703245</v>
      </c>
      <c r="S1983" s="19">
        <f>Clean_Data[[#This Row],[Gross_Profit_EUR]]/Clean_Data[[#This Row],[Revenue_EUR]]</f>
        <v>0.65911215099831266</v>
      </c>
      <c r="T1983" s="19">
        <f>Clean_Data[[#This Row],[Revenue_EUR]]/Clean_Data[[#This Row],[Revenue_Target_EUR]]</f>
        <v>1.0016945802487529</v>
      </c>
      <c r="U1983" s="19">
        <f>Clean_Data[[#This Row],[Revenue_EUR]]/Clean_Data[[#This Row],[Market_Revenue_EUR]]</f>
        <v>0.16709950325081532</v>
      </c>
      <c r="V1983" s="19">
        <f>Clean_Data[[#This Row],[Returns_Units]]/Clean_Data[[#This Row],[Units_Sold]]</f>
        <v>1.6228748068006182E-2</v>
      </c>
      <c r="W1983" s="21">
        <f>Clean_Data[[#This Row],[Revenue_EUR]]/Clean_Data[[#This Row],[Marketing_Spend_EUR]]</f>
        <v>40.239319062720227</v>
      </c>
    </row>
    <row r="1984" spans="1:23">
      <c r="A1984" s="17">
        <v>45627</v>
      </c>
      <c r="B1984">
        <v>2024</v>
      </c>
      <c r="C1984" s="16" t="s">
        <v>103</v>
      </c>
      <c r="D1984" s="16" t="s">
        <v>89</v>
      </c>
      <c r="E1984" s="16" t="s">
        <v>85</v>
      </c>
      <c r="F1984" s="16" t="s">
        <v>77</v>
      </c>
      <c r="G1984" s="16" t="s">
        <v>80</v>
      </c>
      <c r="H1984">
        <v>61106.01</v>
      </c>
      <c r="I1984">
        <v>57525.24</v>
      </c>
      <c r="J1984">
        <v>425</v>
      </c>
      <c r="K1984">
        <v>405</v>
      </c>
      <c r="L1984">
        <v>41452.32</v>
      </c>
      <c r="M1984">
        <v>3451.57</v>
      </c>
      <c r="N1984">
        <v>482374.34</v>
      </c>
      <c r="O1984">
        <v>3722</v>
      </c>
      <c r="P1984">
        <v>3</v>
      </c>
      <c r="Q1984">
        <v>5</v>
      </c>
      <c r="R1984" s="25">
        <f>Clean_Data[[#This Row],[Revenue_EUR]]/Clean_Data[[#This Row],[Units_Sold]]</f>
        <v>143.77884705882354</v>
      </c>
      <c r="S1984" s="19">
        <f>Clean_Data[[#This Row],[Gross_Profit_EUR]]/Clean_Data[[#This Row],[Revenue_EUR]]</f>
        <v>0.67836731607905665</v>
      </c>
      <c r="T1984" s="19">
        <f>Clean_Data[[#This Row],[Revenue_EUR]]/Clean_Data[[#This Row],[Revenue_Target_EUR]]</f>
        <v>1.0622469371705361</v>
      </c>
      <c r="U1984" s="19">
        <f>Clean_Data[[#This Row],[Revenue_EUR]]/Clean_Data[[#This Row],[Market_Revenue_EUR]]</f>
        <v>0.12667757161378029</v>
      </c>
      <c r="V1984" s="19">
        <f>Clean_Data[[#This Row],[Returns_Units]]/Clean_Data[[#This Row],[Units_Sold]]</f>
        <v>1.1764705882352941E-2</v>
      </c>
      <c r="W1984" s="21">
        <f>Clean_Data[[#This Row],[Revenue_EUR]]/Clean_Data[[#This Row],[Marketing_Spend_EUR]]</f>
        <v>17.703830430789466</v>
      </c>
    </row>
    <row r="1985" spans="1:23">
      <c r="A1985" s="17">
        <v>45627</v>
      </c>
      <c r="B1985">
        <v>2024</v>
      </c>
      <c r="C1985" s="16" t="s">
        <v>103</v>
      </c>
      <c r="D1985" s="16" t="s">
        <v>89</v>
      </c>
      <c r="E1985" s="16" t="s">
        <v>85</v>
      </c>
      <c r="F1985" s="16" t="s">
        <v>77</v>
      </c>
      <c r="G1985" s="16" t="s">
        <v>81</v>
      </c>
      <c r="H1985">
        <v>103819.89</v>
      </c>
      <c r="I1985">
        <v>103122.97</v>
      </c>
      <c r="J1985">
        <v>878</v>
      </c>
      <c r="K1985">
        <v>882</v>
      </c>
      <c r="L1985">
        <v>65209.27</v>
      </c>
      <c r="M1985">
        <v>2914.79</v>
      </c>
      <c r="N1985">
        <v>670632.77</v>
      </c>
      <c r="O1985">
        <v>6299</v>
      </c>
      <c r="P1985">
        <v>4</v>
      </c>
      <c r="Q1985">
        <v>12</v>
      </c>
      <c r="R1985" s="25">
        <f>Clean_Data[[#This Row],[Revenue_EUR]]/Clean_Data[[#This Row],[Units_Sold]]</f>
        <v>118.24588838268792</v>
      </c>
      <c r="S1985" s="19">
        <f>Clean_Data[[#This Row],[Gross_Profit_EUR]]/Clean_Data[[#This Row],[Revenue_EUR]]</f>
        <v>0.62809997198032086</v>
      </c>
      <c r="T1985" s="19">
        <f>Clean_Data[[#This Row],[Revenue_EUR]]/Clean_Data[[#This Row],[Revenue_Target_EUR]]</f>
        <v>1.0067581451542755</v>
      </c>
      <c r="U1985" s="19">
        <f>Clean_Data[[#This Row],[Revenue_EUR]]/Clean_Data[[#This Row],[Market_Revenue_EUR]]</f>
        <v>0.15480885313731388</v>
      </c>
      <c r="V1985" s="19">
        <f>Clean_Data[[#This Row],[Returns_Units]]/Clean_Data[[#This Row],[Units_Sold]]</f>
        <v>1.366742596810934E-2</v>
      </c>
      <c r="W1985" s="21">
        <f>Clean_Data[[#This Row],[Revenue_EUR]]/Clean_Data[[#This Row],[Marketing_Spend_EUR]]</f>
        <v>35.618308694622939</v>
      </c>
    </row>
    <row r="1986" spans="1:23">
      <c r="A1986" s="17">
        <v>45627</v>
      </c>
      <c r="B1986">
        <v>2024</v>
      </c>
      <c r="C1986" s="16" t="s">
        <v>103</v>
      </c>
      <c r="D1986" s="16" t="s">
        <v>89</v>
      </c>
      <c r="E1986" s="16" t="s">
        <v>85</v>
      </c>
      <c r="F1986" s="16" t="s">
        <v>82</v>
      </c>
      <c r="G1986" s="16" t="s">
        <v>78</v>
      </c>
      <c r="H1986">
        <v>222943.38</v>
      </c>
      <c r="I1986">
        <v>223899.9</v>
      </c>
      <c r="J1986">
        <v>3012</v>
      </c>
      <c r="K1986">
        <v>3069</v>
      </c>
      <c r="L1986">
        <v>118015.56</v>
      </c>
      <c r="M1986">
        <v>4104.54</v>
      </c>
      <c r="N1986">
        <v>1560172.08</v>
      </c>
      <c r="O1986">
        <v>23074</v>
      </c>
      <c r="P1986">
        <v>11</v>
      </c>
      <c r="Q1986">
        <v>48</v>
      </c>
      <c r="R1986" s="25">
        <f>Clean_Data[[#This Row],[Revenue_EUR]]/Clean_Data[[#This Row],[Units_Sold]]</f>
        <v>74.018386454183272</v>
      </c>
      <c r="S1986" s="19">
        <f>Clean_Data[[#This Row],[Gross_Profit_EUR]]/Clean_Data[[#This Row],[Revenue_EUR]]</f>
        <v>0.52935216107336314</v>
      </c>
      <c r="T1986" s="19">
        <f>Clean_Data[[#This Row],[Revenue_EUR]]/Clean_Data[[#This Row],[Revenue_Target_EUR]]</f>
        <v>0.99572791233939817</v>
      </c>
      <c r="U1986" s="19">
        <f>Clean_Data[[#This Row],[Revenue_EUR]]/Clean_Data[[#This Row],[Market_Revenue_EUR]]</f>
        <v>0.14289666047606747</v>
      </c>
      <c r="V1986" s="19">
        <f>Clean_Data[[#This Row],[Returns_Units]]/Clean_Data[[#This Row],[Units_Sold]]</f>
        <v>1.5936254980079681E-2</v>
      </c>
      <c r="W1986" s="21">
        <f>Clean_Data[[#This Row],[Revenue_EUR]]/Clean_Data[[#This Row],[Marketing_Spend_EUR]]</f>
        <v>54.316288792410354</v>
      </c>
    </row>
    <row r="1987" spans="1:23">
      <c r="A1987" s="17">
        <v>45627</v>
      </c>
      <c r="B1987">
        <v>2024</v>
      </c>
      <c r="C1987" s="16" t="s">
        <v>103</v>
      </c>
      <c r="D1987" s="16" t="s">
        <v>89</v>
      </c>
      <c r="E1987" s="16" t="s">
        <v>85</v>
      </c>
      <c r="F1987" s="16" t="s">
        <v>82</v>
      </c>
      <c r="G1987" s="16" t="s">
        <v>79</v>
      </c>
      <c r="H1987">
        <v>217534.94</v>
      </c>
      <c r="I1987">
        <v>211980.37</v>
      </c>
      <c r="J1987">
        <v>1185</v>
      </c>
      <c r="K1987">
        <v>1135</v>
      </c>
      <c r="L1987">
        <v>132592.42000000001</v>
      </c>
      <c r="M1987">
        <v>5367.27</v>
      </c>
      <c r="N1987">
        <v>1277997.95</v>
      </c>
      <c r="O1987">
        <v>7163</v>
      </c>
      <c r="P1987">
        <v>9</v>
      </c>
      <c r="Q1987">
        <v>24</v>
      </c>
      <c r="R1987" s="25">
        <f>Clean_Data[[#This Row],[Revenue_EUR]]/Clean_Data[[#This Row],[Units_Sold]]</f>
        <v>183.57378902953587</v>
      </c>
      <c r="S1987" s="19">
        <f>Clean_Data[[#This Row],[Gross_Profit_EUR]]/Clean_Data[[#This Row],[Revenue_EUR]]</f>
        <v>0.60952240591787232</v>
      </c>
      <c r="T1987" s="19">
        <f>Clean_Data[[#This Row],[Revenue_EUR]]/Clean_Data[[#This Row],[Revenue_Target_EUR]]</f>
        <v>1.0262032281573996</v>
      </c>
      <c r="U1987" s="19">
        <f>Clean_Data[[#This Row],[Revenue_EUR]]/Clean_Data[[#This Row],[Market_Revenue_EUR]]</f>
        <v>0.17021540605757624</v>
      </c>
      <c r="V1987" s="19">
        <f>Clean_Data[[#This Row],[Returns_Units]]/Clean_Data[[#This Row],[Units_Sold]]</f>
        <v>2.0253164556962026E-2</v>
      </c>
      <c r="W1987" s="21">
        <f>Clean_Data[[#This Row],[Revenue_EUR]]/Clean_Data[[#This Row],[Marketing_Spend_EUR]]</f>
        <v>40.529904402051692</v>
      </c>
    </row>
    <row r="1988" spans="1:23">
      <c r="A1988" s="17">
        <v>45627</v>
      </c>
      <c r="B1988">
        <v>2024</v>
      </c>
      <c r="C1988" s="16" t="s">
        <v>103</v>
      </c>
      <c r="D1988" s="16" t="s">
        <v>89</v>
      </c>
      <c r="E1988" s="16" t="s">
        <v>85</v>
      </c>
      <c r="F1988" s="16" t="s">
        <v>82</v>
      </c>
      <c r="G1988" s="16" t="s">
        <v>80</v>
      </c>
      <c r="H1988">
        <v>50663.67</v>
      </c>
      <c r="I1988">
        <v>46541.33</v>
      </c>
      <c r="J1988">
        <v>352</v>
      </c>
      <c r="K1988">
        <v>328</v>
      </c>
      <c r="L1988">
        <v>32198.82</v>
      </c>
      <c r="M1988">
        <v>2548.5300000000002</v>
      </c>
      <c r="N1988">
        <v>426850.75</v>
      </c>
      <c r="O1988">
        <v>3159</v>
      </c>
      <c r="P1988">
        <v>2</v>
      </c>
      <c r="Q1988">
        <v>7</v>
      </c>
      <c r="R1988" s="25">
        <f>Clean_Data[[#This Row],[Revenue_EUR]]/Clean_Data[[#This Row],[Units_Sold]]</f>
        <v>143.93088068181817</v>
      </c>
      <c r="S1988" s="19">
        <f>Clean_Data[[#This Row],[Gross_Profit_EUR]]/Clean_Data[[#This Row],[Revenue_EUR]]</f>
        <v>0.63554061519822791</v>
      </c>
      <c r="T1988" s="19">
        <f>Clean_Data[[#This Row],[Revenue_EUR]]/Clean_Data[[#This Row],[Revenue_Target_EUR]]</f>
        <v>1.0885737472478763</v>
      </c>
      <c r="U1988" s="19">
        <f>Clean_Data[[#This Row],[Revenue_EUR]]/Clean_Data[[#This Row],[Market_Revenue_EUR]]</f>
        <v>0.11869176755575572</v>
      </c>
      <c r="V1988" s="19">
        <f>Clean_Data[[#This Row],[Returns_Units]]/Clean_Data[[#This Row],[Units_Sold]]</f>
        <v>1.9886363636363636E-2</v>
      </c>
      <c r="W1988" s="21">
        <f>Clean_Data[[#This Row],[Revenue_EUR]]/Clean_Data[[#This Row],[Marketing_Spend_EUR]]</f>
        <v>19.879565867382372</v>
      </c>
    </row>
    <row r="1989" spans="1:23">
      <c r="A1989" s="17">
        <v>45627</v>
      </c>
      <c r="B1989">
        <v>2024</v>
      </c>
      <c r="C1989" s="16" t="s">
        <v>103</v>
      </c>
      <c r="D1989" s="16" t="s">
        <v>89</v>
      </c>
      <c r="E1989" s="16" t="s">
        <v>85</v>
      </c>
      <c r="F1989" s="16" t="s">
        <v>82</v>
      </c>
      <c r="G1989" s="16" t="s">
        <v>81</v>
      </c>
      <c r="H1989">
        <v>85672.16</v>
      </c>
      <c r="I1989">
        <v>83019.45</v>
      </c>
      <c r="J1989">
        <v>725</v>
      </c>
      <c r="K1989">
        <v>706</v>
      </c>
      <c r="L1989">
        <v>50168.87</v>
      </c>
      <c r="M1989">
        <v>2754.05</v>
      </c>
      <c r="N1989">
        <v>606339.46</v>
      </c>
      <c r="O1989">
        <v>5300</v>
      </c>
      <c r="P1989">
        <v>4</v>
      </c>
      <c r="Q1989">
        <v>15</v>
      </c>
      <c r="R1989" s="25">
        <f>Clean_Data[[#This Row],[Revenue_EUR]]/Clean_Data[[#This Row],[Units_Sold]]</f>
        <v>118.16849655172415</v>
      </c>
      <c r="S1989" s="19">
        <f>Clean_Data[[#This Row],[Gross_Profit_EUR]]/Clean_Data[[#This Row],[Revenue_EUR]]</f>
        <v>0.58559128192869192</v>
      </c>
      <c r="T1989" s="19">
        <f>Clean_Data[[#This Row],[Revenue_EUR]]/Clean_Data[[#This Row],[Revenue_Target_EUR]]</f>
        <v>1.0319528736940562</v>
      </c>
      <c r="U1989" s="19">
        <f>Clean_Data[[#This Row],[Revenue_EUR]]/Clean_Data[[#This Row],[Market_Revenue_EUR]]</f>
        <v>0.14129405333441436</v>
      </c>
      <c r="V1989" s="19">
        <f>Clean_Data[[#This Row],[Returns_Units]]/Clean_Data[[#This Row],[Units_Sold]]</f>
        <v>2.0689655172413793E-2</v>
      </c>
      <c r="W1989" s="21">
        <f>Clean_Data[[#This Row],[Revenue_EUR]]/Clean_Data[[#This Row],[Marketing_Spend_EUR]]</f>
        <v>31.107699569724588</v>
      </c>
    </row>
    <row r="1990" spans="1:23">
      <c r="A1990" s="17">
        <v>45627</v>
      </c>
      <c r="B1990">
        <v>2024</v>
      </c>
      <c r="C1990" s="16" t="s">
        <v>103</v>
      </c>
      <c r="D1990" s="16" t="s">
        <v>89</v>
      </c>
      <c r="E1990" s="16" t="s">
        <v>85</v>
      </c>
      <c r="F1990" s="16" t="s">
        <v>83</v>
      </c>
      <c r="G1990" s="16" t="s">
        <v>78</v>
      </c>
      <c r="H1990">
        <v>24857.759999999998</v>
      </c>
      <c r="I1990">
        <v>25930.71</v>
      </c>
      <c r="J1990">
        <v>336</v>
      </c>
      <c r="K1990">
        <v>350</v>
      </c>
      <c r="L1990">
        <v>11874.79</v>
      </c>
      <c r="M1990">
        <v>461.52</v>
      </c>
      <c r="N1990">
        <v>254948.24</v>
      </c>
      <c r="O1990">
        <v>3736</v>
      </c>
      <c r="P1990">
        <v>1</v>
      </c>
      <c r="Q1990">
        <v>7</v>
      </c>
      <c r="R1990" s="25">
        <f>Clean_Data[[#This Row],[Revenue_EUR]]/Clean_Data[[#This Row],[Units_Sold]]</f>
        <v>73.981428571428566</v>
      </c>
      <c r="S1990" s="19">
        <f>Clean_Data[[#This Row],[Gross_Profit_EUR]]/Clean_Data[[#This Row],[Revenue_EUR]]</f>
        <v>0.47770957640591916</v>
      </c>
      <c r="T1990" s="19">
        <f>Clean_Data[[#This Row],[Revenue_EUR]]/Clean_Data[[#This Row],[Revenue_Target_EUR]]</f>
        <v>0.95862242105981665</v>
      </c>
      <c r="U1990" s="19">
        <f>Clean_Data[[#This Row],[Revenue_EUR]]/Clean_Data[[#This Row],[Market_Revenue_EUR]]</f>
        <v>9.7501202597044798E-2</v>
      </c>
      <c r="V1990" s="19">
        <f>Clean_Data[[#This Row],[Returns_Units]]/Clean_Data[[#This Row],[Units_Sold]]</f>
        <v>2.0833333333333332E-2</v>
      </c>
      <c r="W1990" s="21">
        <f>Clean_Data[[#This Row],[Revenue_EUR]]/Clean_Data[[#This Row],[Marketing_Spend_EUR]]</f>
        <v>53.860634425377015</v>
      </c>
    </row>
    <row r="1991" spans="1:23">
      <c r="A1991" s="17">
        <v>45627</v>
      </c>
      <c r="B1991">
        <v>2024</v>
      </c>
      <c r="C1991" s="16" t="s">
        <v>103</v>
      </c>
      <c r="D1991" s="16" t="s">
        <v>89</v>
      </c>
      <c r="E1991" s="16" t="s">
        <v>85</v>
      </c>
      <c r="F1991" s="16" t="s">
        <v>83</v>
      </c>
      <c r="G1991" s="16" t="s">
        <v>79</v>
      </c>
      <c r="H1991">
        <v>24779.55</v>
      </c>
      <c r="I1991">
        <v>24496.73</v>
      </c>
      <c r="J1991">
        <v>135</v>
      </c>
      <c r="K1991">
        <v>133</v>
      </c>
      <c r="L1991">
        <v>13917.13</v>
      </c>
      <c r="M1991">
        <v>679.99</v>
      </c>
      <c r="N1991">
        <v>213031.92</v>
      </c>
      <c r="O1991">
        <v>1202</v>
      </c>
      <c r="P1991">
        <v>1</v>
      </c>
      <c r="Q1991">
        <v>3</v>
      </c>
      <c r="R1991" s="25">
        <f>Clean_Data[[#This Row],[Revenue_EUR]]/Clean_Data[[#This Row],[Units_Sold]]</f>
        <v>183.55222222222221</v>
      </c>
      <c r="S1991" s="19">
        <f>Clean_Data[[#This Row],[Gross_Profit_EUR]]/Clean_Data[[#This Row],[Revenue_EUR]]</f>
        <v>0.56163772142754809</v>
      </c>
      <c r="T1991" s="19">
        <f>Clean_Data[[#This Row],[Revenue_EUR]]/Clean_Data[[#This Row],[Revenue_Target_EUR]]</f>
        <v>1.0115452144020856</v>
      </c>
      <c r="U1991" s="19">
        <f>Clean_Data[[#This Row],[Revenue_EUR]]/Clean_Data[[#This Row],[Market_Revenue_EUR]]</f>
        <v>0.11631848410322734</v>
      </c>
      <c r="V1991" s="19">
        <f>Clean_Data[[#This Row],[Returns_Units]]/Clean_Data[[#This Row],[Units_Sold]]</f>
        <v>2.2222222222222223E-2</v>
      </c>
      <c r="W1991" s="21">
        <f>Clean_Data[[#This Row],[Revenue_EUR]]/Clean_Data[[#This Row],[Marketing_Spend_EUR]]</f>
        <v>36.441050603685348</v>
      </c>
    </row>
    <row r="1992" spans="1:23">
      <c r="A1992" s="17">
        <v>45627</v>
      </c>
      <c r="B1992">
        <v>2024</v>
      </c>
      <c r="C1992" s="16" t="s">
        <v>103</v>
      </c>
      <c r="D1992" s="16" t="s">
        <v>89</v>
      </c>
      <c r="E1992" s="16" t="s">
        <v>85</v>
      </c>
      <c r="F1992" s="16" t="s">
        <v>83</v>
      </c>
      <c r="G1992" s="16" t="s">
        <v>80</v>
      </c>
      <c r="H1992">
        <v>5714.02</v>
      </c>
      <c r="I1992">
        <v>5531.69</v>
      </c>
      <c r="J1992">
        <v>40</v>
      </c>
      <c r="K1992">
        <v>38</v>
      </c>
      <c r="L1992">
        <v>3279.24</v>
      </c>
      <c r="M1992">
        <v>283.35000000000002</v>
      </c>
      <c r="N1992">
        <v>67344.98</v>
      </c>
      <c r="O1992">
        <v>525</v>
      </c>
      <c r="P1992">
        <v>0</v>
      </c>
      <c r="Q1992">
        <v>1</v>
      </c>
      <c r="R1992" s="25">
        <f>Clean_Data[[#This Row],[Revenue_EUR]]/Clean_Data[[#This Row],[Units_Sold]]</f>
        <v>142.85050000000001</v>
      </c>
      <c r="S1992" s="19">
        <f>Clean_Data[[#This Row],[Gross_Profit_EUR]]/Clean_Data[[#This Row],[Revenue_EUR]]</f>
        <v>0.57389368605640156</v>
      </c>
      <c r="T1992" s="19">
        <f>Clean_Data[[#This Row],[Revenue_EUR]]/Clean_Data[[#This Row],[Revenue_Target_EUR]]</f>
        <v>1.0329609938373265</v>
      </c>
      <c r="U1992" s="19">
        <f>Clean_Data[[#This Row],[Revenue_EUR]]/Clean_Data[[#This Row],[Market_Revenue_EUR]]</f>
        <v>8.4847007156286944E-2</v>
      </c>
      <c r="V1992" s="19">
        <f>Clean_Data[[#This Row],[Returns_Units]]/Clean_Data[[#This Row],[Units_Sold]]</f>
        <v>2.5000000000000001E-2</v>
      </c>
      <c r="W1992" s="21">
        <f>Clean_Data[[#This Row],[Revenue_EUR]]/Clean_Data[[#This Row],[Marketing_Spend_EUR]]</f>
        <v>20.165943179812952</v>
      </c>
    </row>
    <row r="1993" spans="1:23">
      <c r="A1993" s="17">
        <v>45627</v>
      </c>
      <c r="B1993">
        <v>2024</v>
      </c>
      <c r="C1993" s="16" t="s">
        <v>103</v>
      </c>
      <c r="D1993" s="16" t="s">
        <v>89</v>
      </c>
      <c r="E1993" s="16" t="s">
        <v>85</v>
      </c>
      <c r="F1993" s="16" t="s">
        <v>83</v>
      </c>
      <c r="G1993" s="16" t="s">
        <v>81</v>
      </c>
      <c r="H1993">
        <v>9648.0400000000009</v>
      </c>
      <c r="I1993">
        <v>9652.25</v>
      </c>
      <c r="J1993">
        <v>82</v>
      </c>
      <c r="K1993">
        <v>84</v>
      </c>
      <c r="L1993">
        <v>5067.7</v>
      </c>
      <c r="M1993">
        <v>312.55</v>
      </c>
      <c r="N1993">
        <v>97235.37</v>
      </c>
      <c r="O1993">
        <v>897</v>
      </c>
      <c r="P1993">
        <v>0</v>
      </c>
      <c r="Q1993">
        <v>2</v>
      </c>
      <c r="R1993" s="25">
        <f>Clean_Data[[#This Row],[Revenue_EUR]]/Clean_Data[[#This Row],[Units_Sold]]</f>
        <v>117.65902439024391</v>
      </c>
      <c r="S1993" s="19">
        <f>Clean_Data[[#This Row],[Gross_Profit_EUR]]/Clean_Data[[#This Row],[Revenue_EUR]]</f>
        <v>0.52525694337917328</v>
      </c>
      <c r="T1993" s="19">
        <f>Clean_Data[[#This Row],[Revenue_EUR]]/Clean_Data[[#This Row],[Revenue_Target_EUR]]</f>
        <v>0.99956383226708811</v>
      </c>
      <c r="U1993" s="19">
        <f>Clean_Data[[#This Row],[Revenue_EUR]]/Clean_Data[[#This Row],[Market_Revenue_EUR]]</f>
        <v>9.922356442928125E-2</v>
      </c>
      <c r="V1993" s="19">
        <f>Clean_Data[[#This Row],[Returns_Units]]/Clean_Data[[#This Row],[Units_Sold]]</f>
        <v>2.4390243902439025E-2</v>
      </c>
      <c r="W1993" s="21">
        <f>Clean_Data[[#This Row],[Revenue_EUR]]/Clean_Data[[#This Row],[Marketing_Spend_EUR]]</f>
        <v>30.868788993761001</v>
      </c>
    </row>
    <row r="1994" spans="1:23">
      <c r="A1994" s="17">
        <v>45627</v>
      </c>
      <c r="B1994">
        <v>2024</v>
      </c>
      <c r="C1994" s="16" t="s">
        <v>103</v>
      </c>
      <c r="D1994" s="16" t="s">
        <v>90</v>
      </c>
      <c r="E1994" s="16" t="s">
        <v>91</v>
      </c>
      <c r="F1994" s="16" t="s">
        <v>77</v>
      </c>
      <c r="G1994" s="16" t="s">
        <v>78</v>
      </c>
      <c r="H1994">
        <v>202369.82</v>
      </c>
      <c r="I1994">
        <v>191944.64</v>
      </c>
      <c r="J1994">
        <v>2734</v>
      </c>
      <c r="K1994">
        <v>2596</v>
      </c>
      <c r="L1994">
        <v>114875.4</v>
      </c>
      <c r="M1994">
        <v>3369.94</v>
      </c>
      <c r="N1994">
        <v>2244393.16</v>
      </c>
      <c r="O1994">
        <v>33306</v>
      </c>
      <c r="P1994">
        <v>9</v>
      </c>
      <c r="Q1994">
        <v>38</v>
      </c>
      <c r="R1994" s="25">
        <f>Clean_Data[[#This Row],[Revenue_EUR]]/Clean_Data[[#This Row],[Units_Sold]]</f>
        <v>74.019685442574982</v>
      </c>
      <c r="S1994" s="19">
        <f>Clean_Data[[#This Row],[Gross_Profit_EUR]]/Clean_Data[[#This Row],[Revenue_EUR]]</f>
        <v>0.56765084833301716</v>
      </c>
      <c r="T1994" s="19">
        <f>Clean_Data[[#This Row],[Revenue_EUR]]/Clean_Data[[#This Row],[Revenue_Target_EUR]]</f>
        <v>1.0543134728846817</v>
      </c>
      <c r="U1994" s="19">
        <f>Clean_Data[[#This Row],[Revenue_EUR]]/Clean_Data[[#This Row],[Market_Revenue_EUR]]</f>
        <v>9.016683155459268E-2</v>
      </c>
      <c r="V1994" s="19">
        <f>Clean_Data[[#This Row],[Returns_Units]]/Clean_Data[[#This Row],[Units_Sold]]</f>
        <v>1.3899049012435992E-2</v>
      </c>
      <c r="W1994" s="21">
        <f>Clean_Data[[#This Row],[Revenue_EUR]]/Clean_Data[[#This Row],[Marketing_Spend_EUR]]</f>
        <v>60.051460856869859</v>
      </c>
    </row>
    <row r="1995" spans="1:23">
      <c r="A1995" s="17">
        <v>45627</v>
      </c>
      <c r="B1995">
        <v>2024</v>
      </c>
      <c r="C1995" s="16" t="s">
        <v>103</v>
      </c>
      <c r="D1995" s="16" t="s">
        <v>90</v>
      </c>
      <c r="E1995" s="16" t="s">
        <v>91</v>
      </c>
      <c r="F1995" s="16" t="s">
        <v>77</v>
      </c>
      <c r="G1995" s="16" t="s">
        <v>79</v>
      </c>
      <c r="H1995">
        <v>194012.37</v>
      </c>
      <c r="I1995">
        <v>181981.97</v>
      </c>
      <c r="J1995">
        <v>1057</v>
      </c>
      <c r="K1995">
        <v>1004</v>
      </c>
      <c r="L1995">
        <v>127539.97</v>
      </c>
      <c r="M1995">
        <v>4914.8900000000003</v>
      </c>
      <c r="N1995">
        <v>1891308.98</v>
      </c>
      <c r="O1995">
        <v>11534</v>
      </c>
      <c r="P1995">
        <v>10</v>
      </c>
      <c r="Q1995">
        <v>14</v>
      </c>
      <c r="R1995" s="25">
        <f>Clean_Data[[#This Row],[Revenue_EUR]]/Clean_Data[[#This Row],[Units_Sold]]</f>
        <v>183.55001892147587</v>
      </c>
      <c r="S1995" s="19">
        <f>Clean_Data[[#This Row],[Gross_Profit_EUR]]/Clean_Data[[#This Row],[Revenue_EUR]]</f>
        <v>0.65738060928795417</v>
      </c>
      <c r="T1995" s="19">
        <f>Clean_Data[[#This Row],[Revenue_EUR]]/Clean_Data[[#This Row],[Revenue_Target_EUR]]</f>
        <v>1.0661076479169886</v>
      </c>
      <c r="U1995" s="19">
        <f>Clean_Data[[#This Row],[Revenue_EUR]]/Clean_Data[[#This Row],[Market_Revenue_EUR]]</f>
        <v>0.10258100186253015</v>
      </c>
      <c r="V1995" s="19">
        <f>Clean_Data[[#This Row],[Returns_Units]]/Clean_Data[[#This Row],[Units_Sold]]</f>
        <v>1.3245033112582781E-2</v>
      </c>
      <c r="W1995" s="21">
        <f>Clean_Data[[#This Row],[Revenue_EUR]]/Clean_Data[[#This Row],[Marketing_Spend_EUR]]</f>
        <v>39.474407362117965</v>
      </c>
    </row>
    <row r="1996" spans="1:23">
      <c r="A1996" s="17">
        <v>45627</v>
      </c>
      <c r="B1996">
        <v>2024</v>
      </c>
      <c r="C1996" s="16" t="s">
        <v>103</v>
      </c>
      <c r="D1996" s="16" t="s">
        <v>90</v>
      </c>
      <c r="E1996" s="16" t="s">
        <v>91</v>
      </c>
      <c r="F1996" s="16" t="s">
        <v>77</v>
      </c>
      <c r="G1996" s="16" t="s">
        <v>80</v>
      </c>
      <c r="H1996">
        <v>53234.400000000001</v>
      </c>
      <c r="I1996">
        <v>49750.99</v>
      </c>
      <c r="J1996">
        <v>370</v>
      </c>
      <c r="K1996">
        <v>342</v>
      </c>
      <c r="L1996">
        <v>36497.86</v>
      </c>
      <c r="M1996">
        <v>3137.81</v>
      </c>
      <c r="N1996">
        <v>575578.93000000005</v>
      </c>
      <c r="O1996">
        <v>4263</v>
      </c>
      <c r="P1996">
        <v>3</v>
      </c>
      <c r="Q1996">
        <v>4</v>
      </c>
      <c r="R1996" s="25">
        <f>Clean_Data[[#This Row],[Revenue_EUR]]/Clean_Data[[#This Row],[Units_Sold]]</f>
        <v>143.87675675675675</v>
      </c>
      <c r="S1996" s="19">
        <f>Clean_Data[[#This Row],[Gross_Profit_EUR]]/Clean_Data[[#This Row],[Revenue_EUR]]</f>
        <v>0.68560667538283515</v>
      </c>
      <c r="T1996" s="19">
        <f>Clean_Data[[#This Row],[Revenue_EUR]]/Clean_Data[[#This Row],[Revenue_Target_EUR]]</f>
        <v>1.0700168981561975</v>
      </c>
      <c r="U1996" s="19">
        <f>Clean_Data[[#This Row],[Revenue_EUR]]/Clean_Data[[#This Row],[Market_Revenue_EUR]]</f>
        <v>9.2488444634344066E-2</v>
      </c>
      <c r="V1996" s="19">
        <f>Clean_Data[[#This Row],[Returns_Units]]/Clean_Data[[#This Row],[Units_Sold]]</f>
        <v>1.0810810810810811E-2</v>
      </c>
      <c r="W1996" s="21">
        <f>Clean_Data[[#This Row],[Revenue_EUR]]/Clean_Data[[#This Row],[Marketing_Spend_EUR]]</f>
        <v>16.965463173359765</v>
      </c>
    </row>
    <row r="1997" spans="1:23">
      <c r="A1997" s="17">
        <v>45627</v>
      </c>
      <c r="B1997">
        <v>2024</v>
      </c>
      <c r="C1997" s="16" t="s">
        <v>103</v>
      </c>
      <c r="D1997" s="16" t="s">
        <v>90</v>
      </c>
      <c r="E1997" s="16" t="s">
        <v>91</v>
      </c>
      <c r="F1997" s="16" t="s">
        <v>77</v>
      </c>
      <c r="G1997" s="16" t="s">
        <v>81</v>
      </c>
      <c r="H1997">
        <v>85443.87</v>
      </c>
      <c r="I1997">
        <v>82241.100000000006</v>
      </c>
      <c r="J1997">
        <v>723</v>
      </c>
      <c r="K1997">
        <v>686</v>
      </c>
      <c r="L1997">
        <v>54058.89</v>
      </c>
      <c r="M1997">
        <v>2591.71</v>
      </c>
      <c r="N1997">
        <v>851731.12</v>
      </c>
      <c r="O1997">
        <v>7394</v>
      </c>
      <c r="P1997">
        <v>5</v>
      </c>
      <c r="Q1997">
        <v>12</v>
      </c>
      <c r="R1997" s="25">
        <f>Clean_Data[[#This Row],[Revenue_EUR]]/Clean_Data[[#This Row],[Units_Sold]]</f>
        <v>118.17962655601659</v>
      </c>
      <c r="S1997" s="19">
        <f>Clean_Data[[#This Row],[Gross_Profit_EUR]]/Clean_Data[[#This Row],[Revenue_EUR]]</f>
        <v>0.63268307018396996</v>
      </c>
      <c r="T1997" s="19">
        <f>Clean_Data[[#This Row],[Revenue_EUR]]/Clean_Data[[#This Row],[Revenue_Target_EUR]]</f>
        <v>1.038943666852705</v>
      </c>
      <c r="U1997" s="19">
        <f>Clean_Data[[#This Row],[Revenue_EUR]]/Clean_Data[[#This Row],[Market_Revenue_EUR]]</f>
        <v>0.10031789140215987</v>
      </c>
      <c r="V1997" s="19">
        <f>Clean_Data[[#This Row],[Returns_Units]]/Clean_Data[[#This Row],[Units_Sold]]</f>
        <v>1.6597510373443983E-2</v>
      </c>
      <c r="W1997" s="21">
        <f>Clean_Data[[#This Row],[Revenue_EUR]]/Clean_Data[[#This Row],[Marketing_Spend_EUR]]</f>
        <v>32.968144584077692</v>
      </c>
    </row>
    <row r="1998" spans="1:23">
      <c r="A1998" s="17">
        <v>45627</v>
      </c>
      <c r="B1998">
        <v>2024</v>
      </c>
      <c r="C1998" s="16" t="s">
        <v>103</v>
      </c>
      <c r="D1998" s="16" t="s">
        <v>90</v>
      </c>
      <c r="E1998" s="16" t="s">
        <v>91</v>
      </c>
      <c r="F1998" s="16" t="s">
        <v>82</v>
      </c>
      <c r="G1998" s="16" t="s">
        <v>78</v>
      </c>
      <c r="H1998">
        <v>165958.72</v>
      </c>
      <c r="I1998">
        <v>163891.47</v>
      </c>
      <c r="J1998">
        <v>2242</v>
      </c>
      <c r="K1998">
        <v>2222</v>
      </c>
      <c r="L1998">
        <v>86403.28</v>
      </c>
      <c r="M1998">
        <v>2843.5</v>
      </c>
      <c r="N1998">
        <v>1985696.96</v>
      </c>
      <c r="O1998">
        <v>28717</v>
      </c>
      <c r="P1998">
        <v>6</v>
      </c>
      <c r="Q1998">
        <v>25</v>
      </c>
      <c r="R1998" s="25">
        <f>Clean_Data[[#This Row],[Revenue_EUR]]/Clean_Data[[#This Row],[Units_Sold]]</f>
        <v>74.022622658340765</v>
      </c>
      <c r="S1998" s="19">
        <f>Clean_Data[[#This Row],[Gross_Profit_EUR]]/Clean_Data[[#This Row],[Revenue_EUR]]</f>
        <v>0.52063115454252717</v>
      </c>
      <c r="T1998" s="19">
        <f>Clean_Data[[#This Row],[Revenue_EUR]]/Clean_Data[[#This Row],[Revenue_Target_EUR]]</f>
        <v>1.0126135301611487</v>
      </c>
      <c r="U1998" s="19">
        <f>Clean_Data[[#This Row],[Revenue_EUR]]/Clean_Data[[#This Row],[Market_Revenue_EUR]]</f>
        <v>8.3577063037856489E-2</v>
      </c>
      <c r="V1998" s="19">
        <f>Clean_Data[[#This Row],[Returns_Units]]/Clean_Data[[#This Row],[Units_Sold]]</f>
        <v>1.1150758251561105E-2</v>
      </c>
      <c r="W1998" s="21">
        <f>Clean_Data[[#This Row],[Revenue_EUR]]/Clean_Data[[#This Row],[Marketing_Spend_EUR]]</f>
        <v>58.364241251978193</v>
      </c>
    </row>
    <row r="1999" spans="1:23">
      <c r="A1999" s="17">
        <v>45627</v>
      </c>
      <c r="B1999">
        <v>2024</v>
      </c>
      <c r="C1999" s="16" t="s">
        <v>103</v>
      </c>
      <c r="D1999" s="16" t="s">
        <v>90</v>
      </c>
      <c r="E1999" s="16" t="s">
        <v>91</v>
      </c>
      <c r="F1999" s="16" t="s">
        <v>82</v>
      </c>
      <c r="G1999" s="16" t="s">
        <v>79</v>
      </c>
      <c r="H1999">
        <v>173805.5</v>
      </c>
      <c r="I1999">
        <v>159828.43</v>
      </c>
      <c r="J1999">
        <v>947</v>
      </c>
      <c r="K1999">
        <v>874</v>
      </c>
      <c r="L1999">
        <v>105564.51</v>
      </c>
      <c r="M1999">
        <v>4070.15</v>
      </c>
      <c r="N1999">
        <v>1628724.92</v>
      </c>
      <c r="O1999">
        <v>9190</v>
      </c>
      <c r="P1999">
        <v>9</v>
      </c>
      <c r="Q1999">
        <v>9</v>
      </c>
      <c r="R1999" s="25">
        <f>Clean_Data[[#This Row],[Revenue_EUR]]/Clean_Data[[#This Row],[Units_Sold]]</f>
        <v>183.53273495248152</v>
      </c>
      <c r="S1999" s="19">
        <f>Clean_Data[[#This Row],[Gross_Profit_EUR]]/Clean_Data[[#This Row],[Revenue_EUR]]</f>
        <v>0.60737151586112059</v>
      </c>
      <c r="T1999" s="19">
        <f>Clean_Data[[#This Row],[Revenue_EUR]]/Clean_Data[[#This Row],[Revenue_Target_EUR]]</f>
        <v>1.0874504617232366</v>
      </c>
      <c r="U1999" s="19">
        <f>Clean_Data[[#This Row],[Revenue_EUR]]/Clean_Data[[#This Row],[Market_Revenue_EUR]]</f>
        <v>0.10671261786797</v>
      </c>
      <c r="V1999" s="19">
        <f>Clean_Data[[#This Row],[Returns_Units]]/Clean_Data[[#This Row],[Units_Sold]]</f>
        <v>9.5036958817317843E-3</v>
      </c>
      <c r="W1999" s="21">
        <f>Clean_Data[[#This Row],[Revenue_EUR]]/Clean_Data[[#This Row],[Marketing_Spend_EUR]]</f>
        <v>42.702480252570545</v>
      </c>
    </row>
    <row r="2000" spans="1:23">
      <c r="A2000" s="17">
        <v>45627</v>
      </c>
      <c r="B2000">
        <v>2024</v>
      </c>
      <c r="C2000" s="16" t="s">
        <v>103</v>
      </c>
      <c r="D2000" s="16" t="s">
        <v>90</v>
      </c>
      <c r="E2000" s="16" t="s">
        <v>91</v>
      </c>
      <c r="F2000" s="16" t="s">
        <v>82</v>
      </c>
      <c r="G2000" s="16" t="s">
        <v>80</v>
      </c>
      <c r="H2000">
        <v>44449.760000000002</v>
      </c>
      <c r="I2000">
        <v>40411.94</v>
      </c>
      <c r="J2000">
        <v>309</v>
      </c>
      <c r="K2000">
        <v>279</v>
      </c>
      <c r="L2000">
        <v>28186.21</v>
      </c>
      <c r="M2000">
        <v>2399.06</v>
      </c>
      <c r="N2000">
        <v>521446.24</v>
      </c>
      <c r="O2000">
        <v>3863</v>
      </c>
      <c r="P2000">
        <v>2</v>
      </c>
      <c r="Q2000">
        <v>4</v>
      </c>
      <c r="R2000" s="25">
        <f>Clean_Data[[#This Row],[Revenue_EUR]]/Clean_Data[[#This Row],[Units_Sold]]</f>
        <v>143.85035598705502</v>
      </c>
      <c r="S2000" s="19">
        <f>Clean_Data[[#This Row],[Gross_Profit_EUR]]/Clean_Data[[#This Row],[Revenue_EUR]]</f>
        <v>0.63411388497935639</v>
      </c>
      <c r="T2000" s="19">
        <f>Clean_Data[[#This Row],[Revenue_EUR]]/Clean_Data[[#This Row],[Revenue_Target_EUR]]</f>
        <v>1.0999165098235819</v>
      </c>
      <c r="U2000" s="19">
        <f>Clean_Data[[#This Row],[Revenue_EUR]]/Clean_Data[[#This Row],[Market_Revenue_EUR]]</f>
        <v>8.524322660759813E-2</v>
      </c>
      <c r="V2000" s="19">
        <f>Clean_Data[[#This Row],[Returns_Units]]/Clean_Data[[#This Row],[Units_Sold]]</f>
        <v>1.2944983818770227E-2</v>
      </c>
      <c r="W2000" s="21">
        <f>Clean_Data[[#This Row],[Revenue_EUR]]/Clean_Data[[#This Row],[Marketing_Spend_EUR]]</f>
        <v>18.527990129467376</v>
      </c>
    </row>
    <row r="2001" spans="1:23">
      <c r="A2001" s="17">
        <v>45627</v>
      </c>
      <c r="B2001">
        <v>2024</v>
      </c>
      <c r="C2001" s="16" t="s">
        <v>103</v>
      </c>
      <c r="D2001" s="16" t="s">
        <v>90</v>
      </c>
      <c r="E2001" s="16" t="s">
        <v>91</v>
      </c>
      <c r="F2001" s="16" t="s">
        <v>82</v>
      </c>
      <c r="G2001" s="16" t="s">
        <v>81</v>
      </c>
      <c r="H2001">
        <v>71296.47</v>
      </c>
      <c r="I2001">
        <v>65406.02</v>
      </c>
      <c r="J2001">
        <v>603</v>
      </c>
      <c r="K2001">
        <v>559</v>
      </c>
      <c r="L2001">
        <v>41869.24</v>
      </c>
      <c r="M2001">
        <v>2094.5100000000002</v>
      </c>
      <c r="N2001">
        <v>759056.95</v>
      </c>
      <c r="O2001">
        <v>6559</v>
      </c>
      <c r="P2001">
        <v>3</v>
      </c>
      <c r="Q2001">
        <v>12</v>
      </c>
      <c r="R2001" s="25">
        <f>Clean_Data[[#This Row],[Revenue_EUR]]/Clean_Data[[#This Row],[Units_Sold]]</f>
        <v>118.23626865671642</v>
      </c>
      <c r="S2001" s="19">
        <f>Clean_Data[[#This Row],[Gross_Profit_EUR]]/Clean_Data[[#This Row],[Revenue_EUR]]</f>
        <v>0.58725544195946866</v>
      </c>
      <c r="T2001" s="19">
        <f>Clean_Data[[#This Row],[Revenue_EUR]]/Clean_Data[[#This Row],[Revenue_Target_EUR]]</f>
        <v>1.0900597529095946</v>
      </c>
      <c r="U2001" s="19">
        <f>Clean_Data[[#This Row],[Revenue_EUR]]/Clean_Data[[#This Row],[Market_Revenue_EUR]]</f>
        <v>9.3927695412050441E-2</v>
      </c>
      <c r="V2001" s="19">
        <f>Clean_Data[[#This Row],[Returns_Units]]/Clean_Data[[#This Row],[Units_Sold]]</f>
        <v>1.9900497512437811E-2</v>
      </c>
      <c r="W2001" s="21">
        <f>Clean_Data[[#This Row],[Revenue_EUR]]/Clean_Data[[#This Row],[Marketing_Spend_EUR]]</f>
        <v>34.039689473910364</v>
      </c>
    </row>
    <row r="2002" spans="1:23">
      <c r="A2002" s="17">
        <v>45627</v>
      </c>
      <c r="B2002">
        <v>2024</v>
      </c>
      <c r="C2002" s="16" t="s">
        <v>103</v>
      </c>
      <c r="D2002" s="16" t="s">
        <v>90</v>
      </c>
      <c r="E2002" s="16" t="s">
        <v>91</v>
      </c>
      <c r="F2002" s="16" t="s">
        <v>83</v>
      </c>
      <c r="G2002" s="16" t="s">
        <v>78</v>
      </c>
      <c r="H2002">
        <v>16855.86</v>
      </c>
      <c r="I2002">
        <v>17139.07</v>
      </c>
      <c r="J2002">
        <v>228</v>
      </c>
      <c r="K2002">
        <v>231</v>
      </c>
      <c r="L2002">
        <v>8105.35</v>
      </c>
      <c r="M2002">
        <v>307.60000000000002</v>
      </c>
      <c r="N2002">
        <v>268628.75</v>
      </c>
      <c r="O2002">
        <v>3779</v>
      </c>
      <c r="P2002">
        <v>1</v>
      </c>
      <c r="Q2002">
        <v>4</v>
      </c>
      <c r="R2002" s="25">
        <f>Clean_Data[[#This Row],[Revenue_EUR]]/Clean_Data[[#This Row],[Units_Sold]]</f>
        <v>73.929210526315785</v>
      </c>
      <c r="S2002" s="19">
        <f>Clean_Data[[#This Row],[Gross_Profit_EUR]]/Clean_Data[[#This Row],[Revenue_EUR]]</f>
        <v>0.48086244190447713</v>
      </c>
      <c r="T2002" s="19">
        <f>Clean_Data[[#This Row],[Revenue_EUR]]/Clean_Data[[#This Row],[Revenue_Target_EUR]]</f>
        <v>0.9834757661880138</v>
      </c>
      <c r="U2002" s="19">
        <f>Clean_Data[[#This Row],[Revenue_EUR]]/Clean_Data[[#This Row],[Market_Revenue_EUR]]</f>
        <v>6.2747788537153973E-2</v>
      </c>
      <c r="V2002" s="19">
        <f>Clean_Data[[#This Row],[Returns_Units]]/Clean_Data[[#This Row],[Units_Sold]]</f>
        <v>1.7543859649122806E-2</v>
      </c>
      <c r="W2002" s="21">
        <f>Clean_Data[[#This Row],[Revenue_EUR]]/Clean_Data[[#This Row],[Marketing_Spend_EUR]]</f>
        <v>54.797984395318593</v>
      </c>
    </row>
    <row r="2003" spans="1:23">
      <c r="A2003" s="17">
        <v>45627</v>
      </c>
      <c r="B2003">
        <v>2024</v>
      </c>
      <c r="C2003" s="16" t="s">
        <v>103</v>
      </c>
      <c r="D2003" s="16" t="s">
        <v>90</v>
      </c>
      <c r="E2003" s="16" t="s">
        <v>91</v>
      </c>
      <c r="F2003" s="16" t="s">
        <v>83</v>
      </c>
      <c r="G2003" s="16" t="s">
        <v>79</v>
      </c>
      <c r="H2003">
        <v>15625.2</v>
      </c>
      <c r="I2003">
        <v>14658.53</v>
      </c>
      <c r="J2003">
        <v>85</v>
      </c>
      <c r="K2003">
        <v>78</v>
      </c>
      <c r="L2003">
        <v>8659.31</v>
      </c>
      <c r="M2003">
        <v>421.04</v>
      </c>
      <c r="N2003">
        <v>208687.95</v>
      </c>
      <c r="O2003">
        <v>1180</v>
      </c>
      <c r="P2003">
        <v>1</v>
      </c>
      <c r="Q2003">
        <v>2</v>
      </c>
      <c r="R2003" s="25">
        <f>Clean_Data[[#This Row],[Revenue_EUR]]/Clean_Data[[#This Row],[Units_Sold]]</f>
        <v>183.82588235294119</v>
      </c>
      <c r="S2003" s="19">
        <f>Clean_Data[[#This Row],[Gross_Profit_EUR]]/Clean_Data[[#This Row],[Revenue_EUR]]</f>
        <v>0.55418874638404625</v>
      </c>
      <c r="T2003" s="19">
        <f>Clean_Data[[#This Row],[Revenue_EUR]]/Clean_Data[[#This Row],[Revenue_Target_EUR]]</f>
        <v>1.0659459031703724</v>
      </c>
      <c r="U2003" s="19">
        <f>Clean_Data[[#This Row],[Revenue_EUR]]/Clean_Data[[#This Row],[Market_Revenue_EUR]]</f>
        <v>7.4873513300600256E-2</v>
      </c>
      <c r="V2003" s="19">
        <f>Clean_Data[[#This Row],[Returns_Units]]/Clean_Data[[#This Row],[Units_Sold]]</f>
        <v>2.3529411764705882E-2</v>
      </c>
      <c r="W2003" s="21">
        <f>Clean_Data[[#This Row],[Revenue_EUR]]/Clean_Data[[#This Row],[Marketing_Spend_EUR]]</f>
        <v>37.110963328899864</v>
      </c>
    </row>
    <row r="2004" spans="1:23">
      <c r="A2004" s="17">
        <v>45627</v>
      </c>
      <c r="B2004">
        <v>2024</v>
      </c>
      <c r="C2004" s="16" t="s">
        <v>103</v>
      </c>
      <c r="D2004" s="16" t="s">
        <v>90</v>
      </c>
      <c r="E2004" s="16" t="s">
        <v>91</v>
      </c>
      <c r="F2004" s="16" t="s">
        <v>83</v>
      </c>
      <c r="G2004" s="16" t="s">
        <v>80</v>
      </c>
      <c r="H2004">
        <v>4034.43</v>
      </c>
      <c r="I2004">
        <v>3571.21</v>
      </c>
      <c r="J2004">
        <v>28</v>
      </c>
      <c r="K2004">
        <v>25</v>
      </c>
      <c r="L2004">
        <v>2363.86</v>
      </c>
      <c r="M2004">
        <v>236.75</v>
      </c>
      <c r="N2004">
        <v>67602.38</v>
      </c>
      <c r="O2004">
        <v>517</v>
      </c>
      <c r="P2004">
        <v>0</v>
      </c>
      <c r="Q2004">
        <v>1</v>
      </c>
      <c r="R2004" s="25">
        <f>Clean_Data[[#This Row],[Revenue_EUR]]/Clean_Data[[#This Row],[Units_Sold]]</f>
        <v>144.0867857142857</v>
      </c>
      <c r="S2004" s="19">
        <f>Clean_Data[[#This Row],[Gross_Profit_EUR]]/Clean_Data[[#This Row],[Revenue_EUR]]</f>
        <v>0.58592167914674442</v>
      </c>
      <c r="T2004" s="19">
        <f>Clean_Data[[#This Row],[Revenue_EUR]]/Clean_Data[[#This Row],[Revenue_Target_EUR]]</f>
        <v>1.1297095382237392</v>
      </c>
      <c r="U2004" s="19">
        <f>Clean_Data[[#This Row],[Revenue_EUR]]/Clean_Data[[#This Row],[Market_Revenue_EUR]]</f>
        <v>5.9678816041683735E-2</v>
      </c>
      <c r="V2004" s="19">
        <f>Clean_Data[[#This Row],[Returns_Units]]/Clean_Data[[#This Row],[Units_Sold]]</f>
        <v>3.5714285714285712E-2</v>
      </c>
      <c r="W2004" s="21">
        <f>Clean_Data[[#This Row],[Revenue_EUR]]/Clean_Data[[#This Row],[Marketing_Spend_EUR]]</f>
        <v>17.040887011615627</v>
      </c>
    </row>
    <row r="2005" spans="1:23">
      <c r="A2005" s="17">
        <v>45627</v>
      </c>
      <c r="B2005">
        <v>2024</v>
      </c>
      <c r="C2005" s="16" t="s">
        <v>103</v>
      </c>
      <c r="D2005" s="16" t="s">
        <v>90</v>
      </c>
      <c r="E2005" s="16" t="s">
        <v>91</v>
      </c>
      <c r="F2005" s="16" t="s">
        <v>83</v>
      </c>
      <c r="G2005" s="16" t="s">
        <v>81</v>
      </c>
      <c r="H2005">
        <v>6268.79</v>
      </c>
      <c r="I2005">
        <v>6083.49</v>
      </c>
      <c r="J2005">
        <v>53</v>
      </c>
      <c r="K2005">
        <v>50</v>
      </c>
      <c r="L2005">
        <v>3334.91</v>
      </c>
      <c r="M2005">
        <v>196.71</v>
      </c>
      <c r="N2005">
        <v>98616.75</v>
      </c>
      <c r="O2005">
        <v>852</v>
      </c>
      <c r="P2005">
        <v>0</v>
      </c>
      <c r="Q2005">
        <v>1</v>
      </c>
      <c r="R2005" s="25">
        <f>Clean_Data[[#This Row],[Revenue_EUR]]/Clean_Data[[#This Row],[Units_Sold]]</f>
        <v>118.27905660377358</v>
      </c>
      <c r="S2005" s="19">
        <f>Clean_Data[[#This Row],[Gross_Profit_EUR]]/Clean_Data[[#This Row],[Revenue_EUR]]</f>
        <v>0.53198623657835087</v>
      </c>
      <c r="T2005" s="19">
        <f>Clean_Data[[#This Row],[Revenue_EUR]]/Clean_Data[[#This Row],[Revenue_Target_EUR]]</f>
        <v>1.0304594895364338</v>
      </c>
      <c r="U2005" s="19">
        <f>Clean_Data[[#This Row],[Revenue_EUR]]/Clean_Data[[#This Row],[Market_Revenue_EUR]]</f>
        <v>6.3567193199938143E-2</v>
      </c>
      <c r="V2005" s="19">
        <f>Clean_Data[[#This Row],[Returns_Units]]/Clean_Data[[#This Row],[Units_Sold]]</f>
        <v>1.8867924528301886E-2</v>
      </c>
      <c r="W2005" s="21">
        <f>Clean_Data[[#This Row],[Revenue_EUR]]/Clean_Data[[#This Row],[Marketing_Spend_EUR]]</f>
        <v>31.868181587107923</v>
      </c>
    </row>
    <row r="2006" spans="1:23">
      <c r="A2006" s="17">
        <v>45627</v>
      </c>
      <c r="B2006">
        <v>2024</v>
      </c>
      <c r="C2006" s="16" t="s">
        <v>103</v>
      </c>
      <c r="D2006" s="16" t="s">
        <v>92</v>
      </c>
      <c r="E2006" s="16" t="s">
        <v>76</v>
      </c>
      <c r="F2006" s="16" t="s">
        <v>77</v>
      </c>
      <c r="G2006" s="16" t="s">
        <v>78</v>
      </c>
      <c r="H2006">
        <v>207252.55</v>
      </c>
      <c r="I2006">
        <v>203973.45</v>
      </c>
      <c r="J2006">
        <v>2800</v>
      </c>
      <c r="K2006">
        <v>2798</v>
      </c>
      <c r="L2006">
        <v>115123.04</v>
      </c>
      <c r="M2006">
        <v>3457.8</v>
      </c>
      <c r="N2006">
        <v>1406188.55</v>
      </c>
      <c r="O2006">
        <v>21040</v>
      </c>
      <c r="P2006">
        <v>8</v>
      </c>
      <c r="Q2006">
        <v>57</v>
      </c>
      <c r="R2006" s="25">
        <f>Clean_Data[[#This Row],[Revenue_EUR]]/Clean_Data[[#This Row],[Units_Sold]]</f>
        <v>74.018767857142848</v>
      </c>
      <c r="S2006" s="19">
        <f>Clean_Data[[#This Row],[Gross_Profit_EUR]]/Clean_Data[[#This Row],[Revenue_EUR]]</f>
        <v>0.55547224871298329</v>
      </c>
      <c r="T2006" s="19">
        <f>Clean_Data[[#This Row],[Revenue_EUR]]/Clean_Data[[#This Row],[Revenue_Target_EUR]]</f>
        <v>1.0160761118665198</v>
      </c>
      <c r="U2006" s="19">
        <f>Clean_Data[[#This Row],[Revenue_EUR]]/Clean_Data[[#This Row],[Market_Revenue_EUR]]</f>
        <v>0.14738603155316546</v>
      </c>
      <c r="V2006" s="19">
        <f>Clean_Data[[#This Row],[Returns_Units]]/Clean_Data[[#This Row],[Units_Sold]]</f>
        <v>2.0357142857142858E-2</v>
      </c>
      <c r="W2006" s="21">
        <f>Clean_Data[[#This Row],[Revenue_EUR]]/Clean_Data[[#This Row],[Marketing_Spend_EUR]]</f>
        <v>59.93769159581236</v>
      </c>
    </row>
    <row r="2007" spans="1:23">
      <c r="A2007" s="17">
        <v>45627</v>
      </c>
      <c r="B2007">
        <v>2024</v>
      </c>
      <c r="C2007" s="16" t="s">
        <v>103</v>
      </c>
      <c r="D2007" s="16" t="s">
        <v>92</v>
      </c>
      <c r="E2007" s="16" t="s">
        <v>76</v>
      </c>
      <c r="F2007" s="16" t="s">
        <v>77</v>
      </c>
      <c r="G2007" s="16" t="s">
        <v>79</v>
      </c>
      <c r="H2007">
        <v>196190.22</v>
      </c>
      <c r="I2007">
        <v>190516.59</v>
      </c>
      <c r="J2007">
        <v>1069</v>
      </c>
      <c r="K2007">
        <v>1052</v>
      </c>
      <c r="L2007">
        <v>128422.15</v>
      </c>
      <c r="M2007">
        <v>4480.71</v>
      </c>
      <c r="N2007">
        <v>1106551.44</v>
      </c>
      <c r="O2007">
        <v>6196</v>
      </c>
      <c r="P2007">
        <v>9</v>
      </c>
      <c r="Q2007">
        <v>15</v>
      </c>
      <c r="R2007" s="25">
        <f>Clean_Data[[#This Row],[Revenue_EUR]]/Clean_Data[[#This Row],[Units_Sold]]</f>
        <v>183.52686623012161</v>
      </c>
      <c r="S2007" s="19">
        <f>Clean_Data[[#This Row],[Gross_Profit_EUR]]/Clean_Data[[#This Row],[Revenue_EUR]]</f>
        <v>0.65457977466970574</v>
      </c>
      <c r="T2007" s="19">
        <f>Clean_Data[[#This Row],[Revenue_EUR]]/Clean_Data[[#This Row],[Revenue_Target_EUR]]</f>
        <v>1.0297802411852952</v>
      </c>
      <c r="U2007" s="19">
        <f>Clean_Data[[#This Row],[Revenue_EUR]]/Clean_Data[[#This Row],[Market_Revenue_EUR]]</f>
        <v>0.17729877971149721</v>
      </c>
      <c r="V2007" s="19">
        <f>Clean_Data[[#This Row],[Returns_Units]]/Clean_Data[[#This Row],[Units_Sold]]</f>
        <v>1.4031805425631431E-2</v>
      </c>
      <c r="W2007" s="21">
        <f>Clean_Data[[#This Row],[Revenue_EUR]]/Clean_Data[[#This Row],[Marketing_Spend_EUR]]</f>
        <v>43.785520598298035</v>
      </c>
    </row>
    <row r="2008" spans="1:23">
      <c r="A2008" s="17">
        <v>45627</v>
      </c>
      <c r="B2008">
        <v>2024</v>
      </c>
      <c r="C2008" s="16" t="s">
        <v>103</v>
      </c>
      <c r="D2008" s="16" t="s">
        <v>92</v>
      </c>
      <c r="E2008" s="16" t="s">
        <v>76</v>
      </c>
      <c r="F2008" s="16" t="s">
        <v>77</v>
      </c>
      <c r="G2008" s="16" t="s">
        <v>80</v>
      </c>
      <c r="H2008">
        <v>50470.62</v>
      </c>
      <c r="I2008">
        <v>47439.85</v>
      </c>
      <c r="J2008">
        <v>351</v>
      </c>
      <c r="K2008">
        <v>330</v>
      </c>
      <c r="L2008">
        <v>34270.959999999999</v>
      </c>
      <c r="M2008">
        <v>2763.89</v>
      </c>
      <c r="N2008">
        <v>353244.93</v>
      </c>
      <c r="O2008">
        <v>2771</v>
      </c>
      <c r="P2008">
        <v>2</v>
      </c>
      <c r="Q2008">
        <v>7</v>
      </c>
      <c r="R2008" s="25">
        <f>Clean_Data[[#This Row],[Revenue_EUR]]/Clean_Data[[#This Row],[Units_Sold]]</f>
        <v>143.79094017094019</v>
      </c>
      <c r="S2008" s="19">
        <f>Clean_Data[[#This Row],[Gross_Profit_EUR]]/Clean_Data[[#This Row],[Revenue_EUR]]</f>
        <v>0.67902791762811709</v>
      </c>
      <c r="T2008" s="19">
        <f>Clean_Data[[#This Row],[Revenue_EUR]]/Clean_Data[[#This Row],[Revenue_Target_EUR]]</f>
        <v>1.0638865848015961</v>
      </c>
      <c r="U2008" s="19">
        <f>Clean_Data[[#This Row],[Revenue_EUR]]/Clean_Data[[#This Row],[Market_Revenue_EUR]]</f>
        <v>0.14287712494557248</v>
      </c>
      <c r="V2008" s="19">
        <f>Clean_Data[[#This Row],[Returns_Units]]/Clean_Data[[#This Row],[Units_Sold]]</f>
        <v>1.9943019943019943E-2</v>
      </c>
      <c r="W2008" s="21">
        <f>Clean_Data[[#This Row],[Revenue_EUR]]/Clean_Data[[#This Row],[Marketing_Spend_EUR]]</f>
        <v>18.260719493178094</v>
      </c>
    </row>
    <row r="2009" spans="1:23">
      <c r="A2009" s="17">
        <v>45627</v>
      </c>
      <c r="B2009">
        <v>2024</v>
      </c>
      <c r="C2009" s="16" t="s">
        <v>103</v>
      </c>
      <c r="D2009" s="16" t="s">
        <v>92</v>
      </c>
      <c r="E2009" s="16" t="s">
        <v>76</v>
      </c>
      <c r="F2009" s="16" t="s">
        <v>77</v>
      </c>
      <c r="G2009" s="16" t="s">
        <v>81</v>
      </c>
      <c r="H2009">
        <v>82980.66</v>
      </c>
      <c r="I2009">
        <v>81315.490000000005</v>
      </c>
      <c r="J2009">
        <v>702</v>
      </c>
      <c r="K2009">
        <v>694</v>
      </c>
      <c r="L2009">
        <v>51090.3</v>
      </c>
      <c r="M2009">
        <v>2709.27</v>
      </c>
      <c r="N2009">
        <v>512641.69</v>
      </c>
      <c r="O2009">
        <v>4509</v>
      </c>
      <c r="P2009">
        <v>4</v>
      </c>
      <c r="Q2009">
        <v>13</v>
      </c>
      <c r="R2009" s="25">
        <f>Clean_Data[[#This Row],[Revenue_EUR]]/Clean_Data[[#This Row],[Units_Sold]]</f>
        <v>118.20606837606839</v>
      </c>
      <c r="S2009" s="19">
        <f>Clean_Data[[#This Row],[Gross_Profit_EUR]]/Clean_Data[[#This Row],[Revenue_EUR]]</f>
        <v>0.61568924614482456</v>
      </c>
      <c r="T2009" s="19">
        <f>Clean_Data[[#This Row],[Revenue_EUR]]/Clean_Data[[#This Row],[Revenue_Target_EUR]]</f>
        <v>1.0204778941871961</v>
      </c>
      <c r="U2009" s="19">
        <f>Clean_Data[[#This Row],[Revenue_EUR]]/Clean_Data[[#This Row],[Market_Revenue_EUR]]</f>
        <v>0.1618687313550328</v>
      </c>
      <c r="V2009" s="19">
        <f>Clean_Data[[#This Row],[Returns_Units]]/Clean_Data[[#This Row],[Units_Sold]]</f>
        <v>1.8518518518518517E-2</v>
      </c>
      <c r="W2009" s="21">
        <f>Clean_Data[[#This Row],[Revenue_EUR]]/Clean_Data[[#This Row],[Marketing_Spend_EUR]]</f>
        <v>30.628420201751766</v>
      </c>
    </row>
    <row r="2010" spans="1:23">
      <c r="A2010" s="17">
        <v>45627</v>
      </c>
      <c r="B2010">
        <v>2024</v>
      </c>
      <c r="C2010" s="16" t="s">
        <v>103</v>
      </c>
      <c r="D2010" s="16" t="s">
        <v>92</v>
      </c>
      <c r="E2010" s="16" t="s">
        <v>76</v>
      </c>
      <c r="F2010" s="16" t="s">
        <v>82</v>
      </c>
      <c r="G2010" s="16" t="s">
        <v>78</v>
      </c>
      <c r="H2010">
        <v>157475.41</v>
      </c>
      <c r="I2010">
        <v>156271.88</v>
      </c>
      <c r="J2010">
        <v>2128</v>
      </c>
      <c r="K2010">
        <v>2142</v>
      </c>
      <c r="L2010">
        <v>81918.58</v>
      </c>
      <c r="M2010">
        <v>3071.47</v>
      </c>
      <c r="N2010">
        <v>1151090.98</v>
      </c>
      <c r="O2010">
        <v>15956</v>
      </c>
      <c r="P2010">
        <v>7</v>
      </c>
      <c r="Q2010">
        <v>31</v>
      </c>
      <c r="R2010" s="25">
        <f>Clean_Data[[#This Row],[Revenue_EUR]]/Clean_Data[[#This Row],[Units_Sold]]</f>
        <v>74.001602443609031</v>
      </c>
      <c r="S2010" s="19">
        <f>Clean_Data[[#This Row],[Gross_Profit_EUR]]/Clean_Data[[#This Row],[Revenue_EUR]]</f>
        <v>0.52019918538392751</v>
      </c>
      <c r="T2010" s="19">
        <f>Clean_Data[[#This Row],[Revenue_EUR]]/Clean_Data[[#This Row],[Revenue_Target_EUR]]</f>
        <v>1.0077015135416558</v>
      </c>
      <c r="U2010" s="19">
        <f>Clean_Data[[#This Row],[Revenue_EUR]]/Clean_Data[[#This Row],[Market_Revenue_EUR]]</f>
        <v>0.13680535486430448</v>
      </c>
      <c r="V2010" s="19">
        <f>Clean_Data[[#This Row],[Returns_Units]]/Clean_Data[[#This Row],[Units_Sold]]</f>
        <v>1.456766917293233E-2</v>
      </c>
      <c r="W2010" s="21">
        <f>Clean_Data[[#This Row],[Revenue_EUR]]/Clean_Data[[#This Row],[Marketing_Spend_EUR]]</f>
        <v>51.270372167073099</v>
      </c>
    </row>
    <row r="2011" spans="1:23">
      <c r="A2011" s="17">
        <v>45627</v>
      </c>
      <c r="B2011">
        <v>2024</v>
      </c>
      <c r="C2011" s="16" t="s">
        <v>103</v>
      </c>
      <c r="D2011" s="16" t="s">
        <v>92</v>
      </c>
      <c r="E2011" s="16" t="s">
        <v>76</v>
      </c>
      <c r="F2011" s="16" t="s">
        <v>82</v>
      </c>
      <c r="G2011" s="16" t="s">
        <v>79</v>
      </c>
      <c r="H2011">
        <v>177597.86</v>
      </c>
      <c r="I2011">
        <v>178786.41</v>
      </c>
      <c r="J2011">
        <v>968</v>
      </c>
      <c r="K2011">
        <v>988</v>
      </c>
      <c r="L2011">
        <v>109497.59</v>
      </c>
      <c r="M2011">
        <v>4810.4799999999996</v>
      </c>
      <c r="N2011">
        <v>984126.94</v>
      </c>
      <c r="O2011">
        <v>5588</v>
      </c>
      <c r="P2011">
        <v>7</v>
      </c>
      <c r="Q2011">
        <v>10</v>
      </c>
      <c r="R2011" s="25">
        <f>Clean_Data[[#This Row],[Revenue_EUR]]/Clean_Data[[#This Row],[Units_Sold]]</f>
        <v>183.46886363636361</v>
      </c>
      <c r="S2011" s="19">
        <f>Clean_Data[[#This Row],[Gross_Profit_EUR]]/Clean_Data[[#This Row],[Revenue_EUR]]</f>
        <v>0.61654791335886594</v>
      </c>
      <c r="T2011" s="19">
        <f>Clean_Data[[#This Row],[Revenue_EUR]]/Clean_Data[[#This Row],[Revenue_Target_EUR]]</f>
        <v>0.99335212335210477</v>
      </c>
      <c r="U2011" s="19">
        <f>Clean_Data[[#This Row],[Revenue_EUR]]/Clean_Data[[#This Row],[Market_Revenue_EUR]]</f>
        <v>0.18046234970460212</v>
      </c>
      <c r="V2011" s="19">
        <f>Clean_Data[[#This Row],[Returns_Units]]/Clean_Data[[#This Row],[Units_Sold]]</f>
        <v>1.0330578512396695E-2</v>
      </c>
      <c r="W2011" s="21">
        <f>Clean_Data[[#This Row],[Revenue_EUR]]/Clean_Data[[#This Row],[Marketing_Spend_EUR]]</f>
        <v>36.918947797309208</v>
      </c>
    </row>
    <row r="2012" spans="1:23">
      <c r="A2012" s="17">
        <v>45627</v>
      </c>
      <c r="B2012">
        <v>2024</v>
      </c>
      <c r="C2012" s="16" t="s">
        <v>103</v>
      </c>
      <c r="D2012" s="16" t="s">
        <v>92</v>
      </c>
      <c r="E2012" s="16" t="s">
        <v>76</v>
      </c>
      <c r="F2012" s="16" t="s">
        <v>82</v>
      </c>
      <c r="G2012" s="16" t="s">
        <v>80</v>
      </c>
      <c r="H2012">
        <v>41890.959999999999</v>
      </c>
      <c r="I2012">
        <v>40680.559999999998</v>
      </c>
      <c r="J2012">
        <v>291</v>
      </c>
      <c r="K2012">
        <v>288</v>
      </c>
      <c r="L2012">
        <v>26463.37</v>
      </c>
      <c r="M2012">
        <v>2448.84</v>
      </c>
      <c r="N2012">
        <v>306966.09999999998</v>
      </c>
      <c r="O2012">
        <v>2303</v>
      </c>
      <c r="P2012">
        <v>2</v>
      </c>
      <c r="Q2012">
        <v>6</v>
      </c>
      <c r="R2012" s="25">
        <f>Clean_Data[[#This Row],[Revenue_EUR]]/Clean_Data[[#This Row],[Units_Sold]]</f>
        <v>143.95518900343643</v>
      </c>
      <c r="S2012" s="19">
        <f>Clean_Data[[#This Row],[Gross_Profit_EUR]]/Clean_Data[[#This Row],[Revenue_EUR]]</f>
        <v>0.63172030433296344</v>
      </c>
      <c r="T2012" s="19">
        <f>Clean_Data[[#This Row],[Revenue_EUR]]/Clean_Data[[#This Row],[Revenue_Target_EUR]]</f>
        <v>1.0297537693679732</v>
      </c>
      <c r="U2012" s="19">
        <f>Clean_Data[[#This Row],[Revenue_EUR]]/Clean_Data[[#This Row],[Market_Revenue_EUR]]</f>
        <v>0.13646770767195465</v>
      </c>
      <c r="V2012" s="19">
        <f>Clean_Data[[#This Row],[Returns_Units]]/Clean_Data[[#This Row],[Units_Sold]]</f>
        <v>2.0618556701030927E-2</v>
      </c>
      <c r="W2012" s="21">
        <f>Clean_Data[[#This Row],[Revenue_EUR]]/Clean_Data[[#This Row],[Marketing_Spend_EUR]]</f>
        <v>17.106450401006189</v>
      </c>
    </row>
    <row r="2013" spans="1:23">
      <c r="A2013" s="17">
        <v>45627</v>
      </c>
      <c r="B2013">
        <v>2024</v>
      </c>
      <c r="C2013" s="16" t="s">
        <v>103</v>
      </c>
      <c r="D2013" s="16" t="s">
        <v>92</v>
      </c>
      <c r="E2013" s="16" t="s">
        <v>76</v>
      </c>
      <c r="F2013" s="16" t="s">
        <v>82</v>
      </c>
      <c r="G2013" s="16" t="s">
        <v>81</v>
      </c>
      <c r="H2013">
        <v>67536.759999999995</v>
      </c>
      <c r="I2013">
        <v>69073.31</v>
      </c>
      <c r="J2013">
        <v>571</v>
      </c>
      <c r="K2013">
        <v>574</v>
      </c>
      <c r="L2013">
        <v>39798.519999999997</v>
      </c>
      <c r="M2013">
        <v>2083.7199999999998</v>
      </c>
      <c r="N2013">
        <v>452923.06</v>
      </c>
      <c r="O2013">
        <v>3996</v>
      </c>
      <c r="P2013">
        <v>3</v>
      </c>
      <c r="Q2013">
        <v>5</v>
      </c>
      <c r="R2013" s="25">
        <f>Clean_Data[[#This Row],[Revenue_EUR]]/Clean_Data[[#This Row],[Units_Sold]]</f>
        <v>118.27803852889666</v>
      </c>
      <c r="S2013" s="19">
        <f>Clean_Data[[#This Row],[Gross_Profit_EUR]]/Clean_Data[[#This Row],[Revenue_EUR]]</f>
        <v>0.58928678248704858</v>
      </c>
      <c r="T2013" s="19">
        <f>Clean_Data[[#This Row],[Revenue_EUR]]/Clean_Data[[#This Row],[Revenue_Target_EUR]]</f>
        <v>0.97775479414552446</v>
      </c>
      <c r="U2013" s="19">
        <f>Clean_Data[[#This Row],[Revenue_EUR]]/Clean_Data[[#This Row],[Market_Revenue_EUR]]</f>
        <v>0.14911309660408989</v>
      </c>
      <c r="V2013" s="19">
        <f>Clean_Data[[#This Row],[Returns_Units]]/Clean_Data[[#This Row],[Units_Sold]]</f>
        <v>8.7565674255691769E-3</v>
      </c>
      <c r="W2013" s="21">
        <f>Clean_Data[[#This Row],[Revenue_EUR]]/Clean_Data[[#This Row],[Marketing_Spend_EUR]]</f>
        <v>32.41162920162018</v>
      </c>
    </row>
    <row r="2014" spans="1:23">
      <c r="A2014" s="17">
        <v>45627</v>
      </c>
      <c r="B2014">
        <v>2024</v>
      </c>
      <c r="C2014" s="16" t="s">
        <v>103</v>
      </c>
      <c r="D2014" s="16" t="s">
        <v>92</v>
      </c>
      <c r="E2014" s="16" t="s">
        <v>76</v>
      </c>
      <c r="F2014" s="16" t="s">
        <v>83</v>
      </c>
      <c r="G2014" s="16" t="s">
        <v>78</v>
      </c>
      <c r="H2014">
        <v>17022.09</v>
      </c>
      <c r="I2014">
        <v>17920.22</v>
      </c>
      <c r="J2014">
        <v>230</v>
      </c>
      <c r="K2014">
        <v>246</v>
      </c>
      <c r="L2014">
        <v>8192.19</v>
      </c>
      <c r="M2014">
        <v>278.82</v>
      </c>
      <c r="N2014">
        <v>156254.15</v>
      </c>
      <c r="O2014">
        <v>2358</v>
      </c>
      <c r="P2014">
        <v>1</v>
      </c>
      <c r="Q2014">
        <v>7</v>
      </c>
      <c r="R2014" s="25">
        <f>Clean_Data[[#This Row],[Revenue_EUR]]/Clean_Data[[#This Row],[Units_Sold]]</f>
        <v>74.009086956521742</v>
      </c>
      <c r="S2014" s="19">
        <f>Clean_Data[[#This Row],[Gross_Profit_EUR]]/Clean_Data[[#This Row],[Revenue_EUR]]</f>
        <v>0.48126816389761778</v>
      </c>
      <c r="T2014" s="19">
        <f>Clean_Data[[#This Row],[Revenue_EUR]]/Clean_Data[[#This Row],[Revenue_Target_EUR]]</f>
        <v>0.94988175368382743</v>
      </c>
      <c r="U2014" s="19">
        <f>Clean_Data[[#This Row],[Revenue_EUR]]/Clean_Data[[#This Row],[Market_Revenue_EUR]]</f>
        <v>0.10893848259390231</v>
      </c>
      <c r="V2014" s="19">
        <f>Clean_Data[[#This Row],[Returns_Units]]/Clean_Data[[#This Row],[Units_Sold]]</f>
        <v>3.0434782608695653E-2</v>
      </c>
      <c r="W2014" s="21">
        <f>Clean_Data[[#This Row],[Revenue_EUR]]/Clean_Data[[#This Row],[Marketing_Spend_EUR]]</f>
        <v>61.050462664084357</v>
      </c>
    </row>
    <row r="2015" spans="1:23">
      <c r="A2015" s="17">
        <v>45627</v>
      </c>
      <c r="B2015">
        <v>2024</v>
      </c>
      <c r="C2015" s="16" t="s">
        <v>103</v>
      </c>
      <c r="D2015" s="16" t="s">
        <v>92</v>
      </c>
      <c r="E2015" s="16" t="s">
        <v>76</v>
      </c>
      <c r="F2015" s="16" t="s">
        <v>83</v>
      </c>
      <c r="G2015" s="16" t="s">
        <v>79</v>
      </c>
      <c r="H2015">
        <v>16258.6</v>
      </c>
      <c r="I2015">
        <v>15391.63</v>
      </c>
      <c r="J2015">
        <v>89</v>
      </c>
      <c r="K2015">
        <v>85</v>
      </c>
      <c r="L2015">
        <v>8970.36</v>
      </c>
      <c r="M2015">
        <v>436.72</v>
      </c>
      <c r="N2015">
        <v>127800.96000000001</v>
      </c>
      <c r="O2015">
        <v>742</v>
      </c>
      <c r="P2015">
        <v>1</v>
      </c>
      <c r="Q2015">
        <v>3</v>
      </c>
      <c r="R2015" s="25">
        <f>Clean_Data[[#This Row],[Revenue_EUR]]/Clean_Data[[#This Row],[Units_Sold]]</f>
        <v>182.68089887640451</v>
      </c>
      <c r="S2015" s="19">
        <f>Clean_Data[[#This Row],[Gross_Profit_EUR]]/Clean_Data[[#This Row],[Revenue_EUR]]</f>
        <v>0.55173016126849794</v>
      </c>
      <c r="T2015" s="19">
        <f>Clean_Data[[#This Row],[Revenue_EUR]]/Clean_Data[[#This Row],[Revenue_Target_EUR]]</f>
        <v>1.0563273675367717</v>
      </c>
      <c r="U2015" s="19">
        <f>Clean_Data[[#This Row],[Revenue_EUR]]/Clean_Data[[#This Row],[Market_Revenue_EUR]]</f>
        <v>0.12721813670257251</v>
      </c>
      <c r="V2015" s="19">
        <f>Clean_Data[[#This Row],[Returns_Units]]/Clean_Data[[#This Row],[Units_Sold]]</f>
        <v>3.3707865168539325E-2</v>
      </c>
      <c r="W2015" s="21">
        <f>Clean_Data[[#This Row],[Revenue_EUR]]/Clean_Data[[#This Row],[Marketing_Spend_EUR]]</f>
        <v>37.228888074738961</v>
      </c>
    </row>
    <row r="2016" spans="1:23">
      <c r="A2016" s="17">
        <v>45627</v>
      </c>
      <c r="B2016">
        <v>2024</v>
      </c>
      <c r="C2016" s="16" t="s">
        <v>103</v>
      </c>
      <c r="D2016" s="16" t="s">
        <v>92</v>
      </c>
      <c r="E2016" s="16" t="s">
        <v>76</v>
      </c>
      <c r="F2016" s="16" t="s">
        <v>83</v>
      </c>
      <c r="G2016" s="16" t="s">
        <v>80</v>
      </c>
      <c r="H2016">
        <v>3849.48</v>
      </c>
      <c r="I2016">
        <v>3610.77</v>
      </c>
      <c r="J2016">
        <v>27</v>
      </c>
      <c r="K2016">
        <v>25</v>
      </c>
      <c r="L2016">
        <v>2253.1</v>
      </c>
      <c r="M2016">
        <v>202.48</v>
      </c>
      <c r="N2016">
        <v>41541.279999999999</v>
      </c>
      <c r="O2016">
        <v>311</v>
      </c>
      <c r="P2016">
        <v>0</v>
      </c>
      <c r="Q2016">
        <v>1</v>
      </c>
      <c r="R2016" s="25">
        <f>Clean_Data[[#This Row],[Revenue_EUR]]/Clean_Data[[#This Row],[Units_Sold]]</f>
        <v>142.57333333333332</v>
      </c>
      <c r="S2016" s="19">
        <f>Clean_Data[[#This Row],[Gross_Profit_EUR]]/Clean_Data[[#This Row],[Revenue_EUR]]</f>
        <v>0.585299832704677</v>
      </c>
      <c r="T2016" s="19">
        <f>Clean_Data[[#This Row],[Revenue_EUR]]/Clean_Data[[#This Row],[Revenue_Target_EUR]]</f>
        <v>1.0661105525968146</v>
      </c>
      <c r="U2016" s="19">
        <f>Clean_Data[[#This Row],[Revenue_EUR]]/Clean_Data[[#This Row],[Market_Revenue_EUR]]</f>
        <v>9.2666379081241604E-2</v>
      </c>
      <c r="V2016" s="19">
        <f>Clean_Data[[#This Row],[Returns_Units]]/Clean_Data[[#This Row],[Units_Sold]]</f>
        <v>3.7037037037037035E-2</v>
      </c>
      <c r="W2016" s="21">
        <f>Clean_Data[[#This Row],[Revenue_EUR]]/Clean_Data[[#This Row],[Marketing_Spend_EUR]]</f>
        <v>19.011655472145399</v>
      </c>
    </row>
    <row r="2017" spans="1:23">
      <c r="A2017" s="17">
        <v>45627</v>
      </c>
      <c r="B2017">
        <v>2024</v>
      </c>
      <c r="C2017" s="16" t="s">
        <v>103</v>
      </c>
      <c r="D2017" s="16" t="s">
        <v>92</v>
      </c>
      <c r="E2017" s="16" t="s">
        <v>76</v>
      </c>
      <c r="F2017" s="16" t="s">
        <v>83</v>
      </c>
      <c r="G2017" s="16" t="s">
        <v>81</v>
      </c>
      <c r="H2017">
        <v>6578.88</v>
      </c>
      <c r="I2017">
        <v>6670.05</v>
      </c>
      <c r="J2017">
        <v>56</v>
      </c>
      <c r="K2017">
        <v>58</v>
      </c>
      <c r="L2017">
        <v>3501.73</v>
      </c>
      <c r="M2017">
        <v>180.64</v>
      </c>
      <c r="N2017">
        <v>58690.76</v>
      </c>
      <c r="O2017">
        <v>532</v>
      </c>
      <c r="P2017">
        <v>0</v>
      </c>
      <c r="Q2017">
        <v>1</v>
      </c>
      <c r="R2017" s="25">
        <f>Clean_Data[[#This Row],[Revenue_EUR]]/Clean_Data[[#This Row],[Units_Sold]]</f>
        <v>117.48</v>
      </c>
      <c r="S2017" s="19">
        <f>Clean_Data[[#This Row],[Gross_Profit_EUR]]/Clean_Data[[#This Row],[Revenue_EUR]]</f>
        <v>0.5322684104285228</v>
      </c>
      <c r="T2017" s="19">
        <f>Clean_Data[[#This Row],[Revenue_EUR]]/Clean_Data[[#This Row],[Revenue_Target_EUR]]</f>
        <v>0.98633143679582613</v>
      </c>
      <c r="U2017" s="19">
        <f>Clean_Data[[#This Row],[Revenue_EUR]]/Clean_Data[[#This Row],[Market_Revenue_EUR]]</f>
        <v>0.11209396504662744</v>
      </c>
      <c r="V2017" s="19">
        <f>Clean_Data[[#This Row],[Returns_Units]]/Clean_Data[[#This Row],[Units_Sold]]</f>
        <v>1.7857142857142856E-2</v>
      </c>
      <c r="W2017" s="21">
        <f>Clean_Data[[#This Row],[Revenue_EUR]]/Clean_Data[[#This Row],[Marketing_Spend_EUR]]</f>
        <v>36.41984056687334</v>
      </c>
    </row>
    <row r="2018" spans="1:23">
      <c r="A2018" s="17">
        <v>45658</v>
      </c>
      <c r="B2018">
        <v>2025</v>
      </c>
      <c r="C2018" s="16" t="s">
        <v>74</v>
      </c>
      <c r="D2018" s="16" t="s">
        <v>75</v>
      </c>
      <c r="E2018" s="16" t="s">
        <v>76</v>
      </c>
      <c r="F2018" s="16" t="s">
        <v>77</v>
      </c>
      <c r="G2018" s="16" t="s">
        <v>78</v>
      </c>
      <c r="H2018">
        <v>1041619.17</v>
      </c>
      <c r="I2018">
        <v>999809.7</v>
      </c>
      <c r="J2018">
        <v>13700</v>
      </c>
      <c r="K2018">
        <v>13073</v>
      </c>
      <c r="L2018">
        <v>588428.56999999995</v>
      </c>
      <c r="M2018">
        <v>20558.509999999998</v>
      </c>
      <c r="N2018">
        <v>6449862.9100000001</v>
      </c>
      <c r="O2018">
        <v>87308</v>
      </c>
      <c r="P2018">
        <v>54</v>
      </c>
      <c r="Q2018">
        <v>119</v>
      </c>
      <c r="R2018" s="25">
        <f>Clean_Data[[#This Row],[Revenue_EUR]]/Clean_Data[[#This Row],[Units_Sold]]</f>
        <v>76.030596350364974</v>
      </c>
      <c r="S2018" s="19">
        <f>Clean_Data[[#This Row],[Gross_Profit_EUR]]/Clean_Data[[#This Row],[Revenue_EUR]]</f>
        <v>0.56491718561592907</v>
      </c>
      <c r="T2018" s="19">
        <f>Clean_Data[[#This Row],[Revenue_EUR]]/Clean_Data[[#This Row],[Revenue_Target_EUR]]</f>
        <v>1.0418174278565211</v>
      </c>
      <c r="U2018" s="19">
        <f>Clean_Data[[#This Row],[Revenue_EUR]]/Clean_Data[[#This Row],[Market_Revenue_EUR]]</f>
        <v>0.16149477663859371</v>
      </c>
      <c r="V2018" s="19">
        <f>Clean_Data[[#This Row],[Returns_Units]]/Clean_Data[[#This Row],[Units_Sold]]</f>
        <v>8.6861313868613135E-3</v>
      </c>
      <c r="W2018" s="21">
        <f>Clean_Data[[#This Row],[Revenue_EUR]]/Clean_Data[[#This Row],[Marketing_Spend_EUR]]</f>
        <v>50.666082804639061</v>
      </c>
    </row>
    <row r="2019" spans="1:23">
      <c r="A2019" s="17">
        <v>45658</v>
      </c>
      <c r="B2019">
        <v>2025</v>
      </c>
      <c r="C2019" s="16" t="s">
        <v>74</v>
      </c>
      <c r="D2019" s="16" t="s">
        <v>75</v>
      </c>
      <c r="E2019" s="16" t="s">
        <v>76</v>
      </c>
      <c r="F2019" s="16" t="s">
        <v>77</v>
      </c>
      <c r="G2019" s="16" t="s">
        <v>79</v>
      </c>
      <c r="H2019">
        <v>1056424.78</v>
      </c>
      <c r="I2019">
        <v>1016791.09</v>
      </c>
      <c r="J2019">
        <v>5495</v>
      </c>
      <c r="K2019">
        <v>5361</v>
      </c>
      <c r="L2019">
        <v>699542.32</v>
      </c>
      <c r="M2019">
        <v>28327.79</v>
      </c>
      <c r="N2019">
        <v>5429244.1799999997</v>
      </c>
      <c r="O2019">
        <v>30046</v>
      </c>
      <c r="P2019">
        <v>56</v>
      </c>
      <c r="Q2019">
        <v>116</v>
      </c>
      <c r="R2019" s="25">
        <f>Clean_Data[[#This Row],[Revenue_EUR]]/Clean_Data[[#This Row],[Units_Sold]]</f>
        <v>192.25200727934487</v>
      </c>
      <c r="S2019" s="19">
        <f>Clean_Data[[#This Row],[Gross_Profit_EUR]]/Clean_Data[[#This Row],[Revenue_EUR]]</f>
        <v>0.66217901477093322</v>
      </c>
      <c r="T2019" s="19">
        <f>Clean_Data[[#This Row],[Revenue_EUR]]/Clean_Data[[#This Row],[Revenue_Target_EUR]]</f>
        <v>1.0389791869635681</v>
      </c>
      <c r="U2019" s="19">
        <f>Clean_Data[[#This Row],[Revenue_EUR]]/Clean_Data[[#This Row],[Market_Revenue_EUR]]</f>
        <v>0.19458045079121861</v>
      </c>
      <c r="V2019" s="19">
        <f>Clean_Data[[#This Row],[Returns_Units]]/Clean_Data[[#This Row],[Units_Sold]]</f>
        <v>2.1110100090991811E-2</v>
      </c>
      <c r="W2019" s="21">
        <f>Clean_Data[[#This Row],[Revenue_EUR]]/Clean_Data[[#This Row],[Marketing_Spend_EUR]]</f>
        <v>37.292876712232051</v>
      </c>
    </row>
    <row r="2020" spans="1:23">
      <c r="A2020" s="17">
        <v>45658</v>
      </c>
      <c r="B2020">
        <v>2025</v>
      </c>
      <c r="C2020" s="16" t="s">
        <v>74</v>
      </c>
      <c r="D2020" s="16" t="s">
        <v>75</v>
      </c>
      <c r="E2020" s="16" t="s">
        <v>76</v>
      </c>
      <c r="F2020" s="16" t="s">
        <v>77</v>
      </c>
      <c r="G2020" s="16" t="s">
        <v>80</v>
      </c>
      <c r="H2020">
        <v>326206.74</v>
      </c>
      <c r="I2020">
        <v>300866.17</v>
      </c>
      <c r="J2020">
        <v>2206</v>
      </c>
      <c r="K2020">
        <v>2042</v>
      </c>
      <c r="L2020">
        <v>224710.52</v>
      </c>
      <c r="M2020">
        <v>17050.830000000002</v>
      </c>
      <c r="N2020">
        <v>1799052.17</v>
      </c>
      <c r="O2020">
        <v>13659</v>
      </c>
      <c r="P2020">
        <v>17</v>
      </c>
      <c r="Q2020">
        <v>45</v>
      </c>
      <c r="R2020" s="25">
        <f>Clean_Data[[#This Row],[Revenue_EUR]]/Clean_Data[[#This Row],[Units_Sold]]</f>
        <v>147.87250226654578</v>
      </c>
      <c r="S2020" s="19">
        <f>Clean_Data[[#This Row],[Gross_Profit_EUR]]/Clean_Data[[#This Row],[Revenue_EUR]]</f>
        <v>0.68885921854343046</v>
      </c>
      <c r="T2020" s="19">
        <f>Clean_Data[[#This Row],[Revenue_EUR]]/Clean_Data[[#This Row],[Revenue_Target_EUR]]</f>
        <v>1.084225388318002</v>
      </c>
      <c r="U2020" s="19">
        <f>Clean_Data[[#This Row],[Revenue_EUR]]/Clean_Data[[#This Row],[Market_Revenue_EUR]]</f>
        <v>0.18132144550316182</v>
      </c>
      <c r="V2020" s="19">
        <f>Clean_Data[[#This Row],[Returns_Units]]/Clean_Data[[#This Row],[Units_Sold]]</f>
        <v>2.0398912058023574E-2</v>
      </c>
      <c r="W2020" s="21">
        <f>Clean_Data[[#This Row],[Revenue_EUR]]/Clean_Data[[#This Row],[Marketing_Spend_EUR]]</f>
        <v>19.131428792615957</v>
      </c>
    </row>
    <row r="2021" spans="1:23">
      <c r="A2021" s="17">
        <v>45658</v>
      </c>
      <c r="B2021">
        <v>2025</v>
      </c>
      <c r="C2021" s="16" t="s">
        <v>74</v>
      </c>
      <c r="D2021" s="16" t="s">
        <v>75</v>
      </c>
      <c r="E2021" s="16" t="s">
        <v>76</v>
      </c>
      <c r="F2021" s="16" t="s">
        <v>77</v>
      </c>
      <c r="G2021" s="16" t="s">
        <v>81</v>
      </c>
      <c r="H2021">
        <v>420046.9</v>
      </c>
      <c r="I2021">
        <v>412936.91</v>
      </c>
      <c r="J2021">
        <v>3459</v>
      </c>
      <c r="K2021">
        <v>3335</v>
      </c>
      <c r="L2021">
        <v>265296.38</v>
      </c>
      <c r="M2021">
        <v>13723.81</v>
      </c>
      <c r="N2021">
        <v>2368171.08</v>
      </c>
      <c r="O2021">
        <v>22106</v>
      </c>
      <c r="P2021">
        <v>20</v>
      </c>
      <c r="Q2021">
        <v>36</v>
      </c>
      <c r="R2021" s="25">
        <f>Clean_Data[[#This Row],[Revenue_EUR]]/Clean_Data[[#This Row],[Units_Sold]]</f>
        <v>121.43593524139925</v>
      </c>
      <c r="S2021" s="19">
        <f>Clean_Data[[#This Row],[Gross_Profit_EUR]]/Clean_Data[[#This Row],[Revenue_EUR]]</f>
        <v>0.63158752034594234</v>
      </c>
      <c r="T2021" s="19">
        <f>Clean_Data[[#This Row],[Revenue_EUR]]/Clean_Data[[#This Row],[Revenue_Target_EUR]]</f>
        <v>1.0172181023972888</v>
      </c>
      <c r="U2021" s="19">
        <f>Clean_Data[[#This Row],[Revenue_EUR]]/Clean_Data[[#This Row],[Market_Revenue_EUR]]</f>
        <v>0.1773718560907348</v>
      </c>
      <c r="V2021" s="19">
        <f>Clean_Data[[#This Row],[Returns_Units]]/Clean_Data[[#This Row],[Units_Sold]]</f>
        <v>1.0407632263660017E-2</v>
      </c>
      <c r="W2021" s="21">
        <f>Clean_Data[[#This Row],[Revenue_EUR]]/Clean_Data[[#This Row],[Marketing_Spend_EUR]]</f>
        <v>30.607163754088699</v>
      </c>
    </row>
    <row r="2022" spans="1:23">
      <c r="A2022" s="17">
        <v>45658</v>
      </c>
      <c r="B2022">
        <v>2025</v>
      </c>
      <c r="C2022" s="16" t="s">
        <v>74</v>
      </c>
      <c r="D2022" s="16" t="s">
        <v>75</v>
      </c>
      <c r="E2022" s="16" t="s">
        <v>76</v>
      </c>
      <c r="F2022" s="16" t="s">
        <v>82</v>
      </c>
      <c r="G2022" s="16" t="s">
        <v>78</v>
      </c>
      <c r="H2022">
        <v>846629.32</v>
      </c>
      <c r="I2022">
        <v>807632.97</v>
      </c>
      <c r="J2022">
        <v>11135</v>
      </c>
      <c r="K2022">
        <v>10739</v>
      </c>
      <c r="L2022">
        <v>438315.64</v>
      </c>
      <c r="M2022">
        <v>14252.27</v>
      </c>
      <c r="N2022">
        <v>5430322.8099999996</v>
      </c>
      <c r="O2022">
        <v>77780</v>
      </c>
      <c r="P2022">
        <v>35</v>
      </c>
      <c r="Q2022">
        <v>226</v>
      </c>
      <c r="R2022" s="25">
        <f>Clean_Data[[#This Row],[Revenue_EUR]]/Clean_Data[[#This Row],[Units_Sold]]</f>
        <v>76.033167489896712</v>
      </c>
      <c r="S2022" s="19">
        <f>Clean_Data[[#This Row],[Gross_Profit_EUR]]/Clean_Data[[#This Row],[Revenue_EUR]]</f>
        <v>0.51771847447948061</v>
      </c>
      <c r="T2022" s="19">
        <f>Clean_Data[[#This Row],[Revenue_EUR]]/Clean_Data[[#This Row],[Revenue_Target_EUR]]</f>
        <v>1.048284742511193</v>
      </c>
      <c r="U2022" s="19">
        <f>Clean_Data[[#This Row],[Revenue_EUR]]/Clean_Data[[#This Row],[Market_Revenue_EUR]]</f>
        <v>0.15590773322737328</v>
      </c>
      <c r="V2022" s="19">
        <f>Clean_Data[[#This Row],[Returns_Units]]/Clean_Data[[#This Row],[Units_Sold]]</f>
        <v>2.0296362819937134E-2</v>
      </c>
      <c r="W2022" s="21">
        <f>Clean_Data[[#This Row],[Revenue_EUR]]/Clean_Data[[#This Row],[Marketing_Spend_EUR]]</f>
        <v>59.403121046682379</v>
      </c>
    </row>
    <row r="2023" spans="1:23">
      <c r="A2023" s="17">
        <v>45658</v>
      </c>
      <c r="B2023">
        <v>2025</v>
      </c>
      <c r="C2023" s="16" t="s">
        <v>74</v>
      </c>
      <c r="D2023" s="16" t="s">
        <v>75</v>
      </c>
      <c r="E2023" s="16" t="s">
        <v>76</v>
      </c>
      <c r="F2023" s="16" t="s">
        <v>82</v>
      </c>
      <c r="G2023" s="16" t="s">
        <v>79</v>
      </c>
      <c r="H2023">
        <v>943140.84</v>
      </c>
      <c r="I2023">
        <v>899694.07999999996</v>
      </c>
      <c r="J2023">
        <v>4905</v>
      </c>
      <c r="K2023">
        <v>4667</v>
      </c>
      <c r="L2023">
        <v>580503.77</v>
      </c>
      <c r="M2023">
        <v>21227.78</v>
      </c>
      <c r="N2023">
        <v>4603382.34</v>
      </c>
      <c r="O2023">
        <v>25904</v>
      </c>
      <c r="P2023">
        <v>53</v>
      </c>
      <c r="Q2023">
        <v>59</v>
      </c>
      <c r="R2023" s="25">
        <f>Clean_Data[[#This Row],[Revenue_EUR]]/Clean_Data[[#This Row],[Units_Sold]]</f>
        <v>192.28151681957186</v>
      </c>
      <c r="S2023" s="19">
        <f>Clean_Data[[#This Row],[Gross_Profit_EUR]]/Clean_Data[[#This Row],[Revenue_EUR]]</f>
        <v>0.61550061812613277</v>
      </c>
      <c r="T2023" s="19">
        <f>Clean_Data[[#This Row],[Revenue_EUR]]/Clean_Data[[#This Row],[Revenue_Target_EUR]]</f>
        <v>1.0482905922866581</v>
      </c>
      <c r="U2023" s="19">
        <f>Clean_Data[[#This Row],[Revenue_EUR]]/Clean_Data[[#This Row],[Market_Revenue_EUR]]</f>
        <v>0.20487997093024429</v>
      </c>
      <c r="V2023" s="19">
        <f>Clean_Data[[#This Row],[Returns_Units]]/Clean_Data[[#This Row],[Units_Sold]]</f>
        <v>1.2028542303771662E-2</v>
      </c>
      <c r="W2023" s="21">
        <f>Clean_Data[[#This Row],[Revenue_EUR]]/Clean_Data[[#This Row],[Marketing_Spend_EUR]]</f>
        <v>44.429555987484328</v>
      </c>
    </row>
    <row r="2024" spans="1:23">
      <c r="A2024" s="17">
        <v>45658</v>
      </c>
      <c r="B2024">
        <v>2025</v>
      </c>
      <c r="C2024" s="16" t="s">
        <v>74</v>
      </c>
      <c r="D2024" s="16" t="s">
        <v>75</v>
      </c>
      <c r="E2024" s="16" t="s">
        <v>76</v>
      </c>
      <c r="F2024" s="16" t="s">
        <v>82</v>
      </c>
      <c r="G2024" s="16" t="s">
        <v>80</v>
      </c>
      <c r="H2024">
        <v>256945.69</v>
      </c>
      <c r="I2024">
        <v>226609.37</v>
      </c>
      <c r="J2024">
        <v>1738</v>
      </c>
      <c r="K2024">
        <v>1550</v>
      </c>
      <c r="L2024">
        <v>164507.5</v>
      </c>
      <c r="M2024">
        <v>14184.48</v>
      </c>
      <c r="N2024">
        <v>1595796.54</v>
      </c>
      <c r="O2024">
        <v>12237</v>
      </c>
      <c r="P2024">
        <v>11</v>
      </c>
      <c r="Q2024">
        <v>20</v>
      </c>
      <c r="R2024" s="25">
        <f>Clean_Data[[#This Row],[Revenue_EUR]]/Clean_Data[[#This Row],[Units_Sold]]</f>
        <v>147.83986766398158</v>
      </c>
      <c r="S2024" s="19">
        <f>Clean_Data[[#This Row],[Gross_Profit_EUR]]/Clean_Data[[#This Row],[Revenue_EUR]]</f>
        <v>0.6402423017875879</v>
      </c>
      <c r="T2024" s="19">
        <f>Clean_Data[[#This Row],[Revenue_EUR]]/Clean_Data[[#This Row],[Revenue_Target_EUR]]</f>
        <v>1.1338705456001223</v>
      </c>
      <c r="U2024" s="19">
        <f>Clean_Data[[#This Row],[Revenue_EUR]]/Clean_Data[[#This Row],[Market_Revenue_EUR]]</f>
        <v>0.16101406636713225</v>
      </c>
      <c r="V2024" s="19">
        <f>Clean_Data[[#This Row],[Returns_Units]]/Clean_Data[[#This Row],[Units_Sold]]</f>
        <v>1.1507479861910242E-2</v>
      </c>
      <c r="W2024" s="21">
        <f>Clean_Data[[#This Row],[Revenue_EUR]]/Clean_Data[[#This Row],[Marketing_Spend_EUR]]</f>
        <v>18.114565355938321</v>
      </c>
    </row>
    <row r="2025" spans="1:23">
      <c r="A2025" s="17">
        <v>45658</v>
      </c>
      <c r="B2025">
        <v>2025</v>
      </c>
      <c r="C2025" s="16" t="s">
        <v>74</v>
      </c>
      <c r="D2025" s="16" t="s">
        <v>75</v>
      </c>
      <c r="E2025" s="16" t="s">
        <v>76</v>
      </c>
      <c r="F2025" s="16" t="s">
        <v>82</v>
      </c>
      <c r="G2025" s="16" t="s">
        <v>81</v>
      </c>
      <c r="H2025">
        <v>370653.77</v>
      </c>
      <c r="I2025">
        <v>360174.96</v>
      </c>
      <c r="J2025">
        <v>3052</v>
      </c>
      <c r="K2025">
        <v>2909</v>
      </c>
      <c r="L2025">
        <v>216457.29</v>
      </c>
      <c r="M2025">
        <v>10847.23</v>
      </c>
      <c r="N2025">
        <v>2021375.66</v>
      </c>
      <c r="O2025">
        <v>18516</v>
      </c>
      <c r="P2025">
        <v>18</v>
      </c>
      <c r="Q2025">
        <v>62</v>
      </c>
      <c r="R2025" s="25">
        <f>Clean_Data[[#This Row],[Revenue_EUR]]/Clean_Data[[#This Row],[Units_Sold]]</f>
        <v>121.44618938401049</v>
      </c>
      <c r="S2025" s="19">
        <f>Clean_Data[[#This Row],[Gross_Profit_EUR]]/Clean_Data[[#This Row],[Revenue_EUR]]</f>
        <v>0.58398782777792868</v>
      </c>
      <c r="T2025" s="19">
        <f>Clean_Data[[#This Row],[Revenue_EUR]]/Clean_Data[[#This Row],[Revenue_Target_EUR]]</f>
        <v>1.029093666033863</v>
      </c>
      <c r="U2025" s="19">
        <f>Clean_Data[[#This Row],[Revenue_EUR]]/Clean_Data[[#This Row],[Market_Revenue_EUR]]</f>
        <v>0.18336708872807939</v>
      </c>
      <c r="V2025" s="19">
        <f>Clean_Data[[#This Row],[Returns_Units]]/Clean_Data[[#This Row],[Units_Sold]]</f>
        <v>2.0314547837483616E-2</v>
      </c>
      <c r="W2025" s="21">
        <f>Clean_Data[[#This Row],[Revenue_EUR]]/Clean_Data[[#This Row],[Marketing_Spend_EUR]]</f>
        <v>34.170361465553881</v>
      </c>
    </row>
    <row r="2026" spans="1:23">
      <c r="A2026" s="17">
        <v>45658</v>
      </c>
      <c r="B2026">
        <v>2025</v>
      </c>
      <c r="C2026" s="16" t="s">
        <v>74</v>
      </c>
      <c r="D2026" s="16" t="s">
        <v>75</v>
      </c>
      <c r="E2026" s="16" t="s">
        <v>76</v>
      </c>
      <c r="F2026" s="16" t="s">
        <v>83</v>
      </c>
      <c r="G2026" s="16" t="s">
        <v>78</v>
      </c>
      <c r="H2026">
        <v>97067.56</v>
      </c>
      <c r="I2026">
        <v>92599.57</v>
      </c>
      <c r="J2026">
        <v>1277</v>
      </c>
      <c r="K2026">
        <v>1213</v>
      </c>
      <c r="L2026">
        <v>46297.98</v>
      </c>
      <c r="M2026">
        <v>1888.31</v>
      </c>
      <c r="N2026">
        <v>828677.61</v>
      </c>
      <c r="O2026">
        <v>11598</v>
      </c>
      <c r="P2026">
        <v>4</v>
      </c>
      <c r="Q2026">
        <v>42</v>
      </c>
      <c r="R2026" s="25">
        <f>Clean_Data[[#This Row],[Revenue_EUR]]/Clean_Data[[#This Row],[Units_Sold]]</f>
        <v>76.012184808144085</v>
      </c>
      <c r="S2026" s="19">
        <f>Clean_Data[[#This Row],[Gross_Profit_EUR]]/Clean_Data[[#This Row],[Revenue_EUR]]</f>
        <v>0.47696655813744576</v>
      </c>
      <c r="T2026" s="19">
        <f>Clean_Data[[#This Row],[Revenue_EUR]]/Clean_Data[[#This Row],[Revenue_Target_EUR]]</f>
        <v>1.0482506560235645</v>
      </c>
      <c r="U2026" s="19">
        <f>Clean_Data[[#This Row],[Revenue_EUR]]/Clean_Data[[#This Row],[Market_Revenue_EUR]]</f>
        <v>0.11713549253490751</v>
      </c>
      <c r="V2026" s="19">
        <f>Clean_Data[[#This Row],[Returns_Units]]/Clean_Data[[#This Row],[Units_Sold]]</f>
        <v>3.2889584964761159E-2</v>
      </c>
      <c r="W2026" s="21">
        <f>Clean_Data[[#This Row],[Revenue_EUR]]/Clean_Data[[#This Row],[Marketing_Spend_EUR]]</f>
        <v>51.404462191059729</v>
      </c>
    </row>
    <row r="2027" spans="1:23">
      <c r="A2027" s="17">
        <v>45658</v>
      </c>
      <c r="B2027">
        <v>2025</v>
      </c>
      <c r="C2027" s="16" t="s">
        <v>74</v>
      </c>
      <c r="D2027" s="16" t="s">
        <v>75</v>
      </c>
      <c r="E2027" s="16" t="s">
        <v>76</v>
      </c>
      <c r="F2027" s="16" t="s">
        <v>83</v>
      </c>
      <c r="G2027" s="16" t="s">
        <v>79</v>
      </c>
      <c r="H2027">
        <v>92139.66</v>
      </c>
      <c r="I2027">
        <v>89155.18</v>
      </c>
      <c r="J2027">
        <v>479</v>
      </c>
      <c r="K2027">
        <v>472</v>
      </c>
      <c r="L2027">
        <v>50599.48</v>
      </c>
      <c r="M2027">
        <v>2497.58</v>
      </c>
      <c r="N2027">
        <v>676932.26</v>
      </c>
      <c r="O2027">
        <v>3932</v>
      </c>
      <c r="P2027">
        <v>4</v>
      </c>
      <c r="Q2027">
        <v>10</v>
      </c>
      <c r="R2027" s="25">
        <f>Clean_Data[[#This Row],[Revenue_EUR]]/Clean_Data[[#This Row],[Units_Sold]]</f>
        <v>192.35837160751566</v>
      </c>
      <c r="S2027" s="19">
        <f>Clean_Data[[#This Row],[Gross_Profit_EUR]]/Clean_Data[[#This Row],[Revenue_EUR]]</f>
        <v>0.54916069800995582</v>
      </c>
      <c r="T2027" s="19">
        <f>Clean_Data[[#This Row],[Revenue_EUR]]/Clean_Data[[#This Row],[Revenue_Target_EUR]]</f>
        <v>1.0334751160841131</v>
      </c>
      <c r="U2027" s="19">
        <f>Clean_Data[[#This Row],[Revenue_EUR]]/Clean_Data[[#This Row],[Market_Revenue_EUR]]</f>
        <v>0.13611356031399657</v>
      </c>
      <c r="V2027" s="19">
        <f>Clean_Data[[#This Row],[Returns_Units]]/Clean_Data[[#This Row],[Units_Sold]]</f>
        <v>2.0876826722338204E-2</v>
      </c>
      <c r="W2027" s="21">
        <f>Clean_Data[[#This Row],[Revenue_EUR]]/Clean_Data[[#This Row],[Marketing_Spend_EUR]]</f>
        <v>36.891575044643218</v>
      </c>
    </row>
    <row r="2028" spans="1:23">
      <c r="A2028" s="17">
        <v>45658</v>
      </c>
      <c r="B2028">
        <v>2025</v>
      </c>
      <c r="C2028" s="16" t="s">
        <v>74</v>
      </c>
      <c r="D2028" s="16" t="s">
        <v>75</v>
      </c>
      <c r="E2028" s="16" t="s">
        <v>76</v>
      </c>
      <c r="F2028" s="16" t="s">
        <v>83</v>
      </c>
      <c r="G2028" s="16" t="s">
        <v>80</v>
      </c>
      <c r="H2028">
        <v>30585.040000000001</v>
      </c>
      <c r="I2028">
        <v>27950.1</v>
      </c>
      <c r="J2028">
        <v>207</v>
      </c>
      <c r="K2028">
        <v>189</v>
      </c>
      <c r="L2028">
        <v>17683.47</v>
      </c>
      <c r="M2028">
        <v>1542.12</v>
      </c>
      <c r="N2028">
        <v>237580.37</v>
      </c>
      <c r="O2028">
        <v>1652</v>
      </c>
      <c r="P2028">
        <v>2</v>
      </c>
      <c r="Q2028">
        <v>5</v>
      </c>
      <c r="R2028" s="25">
        <f>Clean_Data[[#This Row],[Revenue_EUR]]/Clean_Data[[#This Row],[Units_Sold]]</f>
        <v>147.75381642512079</v>
      </c>
      <c r="S2028" s="19">
        <f>Clean_Data[[#This Row],[Gross_Profit_EUR]]/Clean_Data[[#This Row],[Revenue_EUR]]</f>
        <v>0.57817383923643717</v>
      </c>
      <c r="T2028" s="19">
        <f>Clean_Data[[#This Row],[Revenue_EUR]]/Clean_Data[[#This Row],[Revenue_Target_EUR]]</f>
        <v>1.0942730079677712</v>
      </c>
      <c r="U2028" s="19">
        <f>Clean_Data[[#This Row],[Revenue_EUR]]/Clean_Data[[#This Row],[Market_Revenue_EUR]]</f>
        <v>0.12873555167878559</v>
      </c>
      <c r="V2028" s="19">
        <f>Clean_Data[[#This Row],[Returns_Units]]/Clean_Data[[#This Row],[Units_Sold]]</f>
        <v>2.4154589371980676E-2</v>
      </c>
      <c r="W2028" s="21">
        <f>Clean_Data[[#This Row],[Revenue_EUR]]/Clean_Data[[#This Row],[Marketing_Spend_EUR]]</f>
        <v>19.83311285762457</v>
      </c>
    </row>
    <row r="2029" spans="1:23">
      <c r="A2029" s="17">
        <v>45658</v>
      </c>
      <c r="B2029">
        <v>2025</v>
      </c>
      <c r="C2029" s="16" t="s">
        <v>74</v>
      </c>
      <c r="D2029" s="16" t="s">
        <v>75</v>
      </c>
      <c r="E2029" s="16" t="s">
        <v>76</v>
      </c>
      <c r="F2029" s="16" t="s">
        <v>83</v>
      </c>
      <c r="G2029" s="16" t="s">
        <v>81</v>
      </c>
      <c r="H2029">
        <v>38511.65</v>
      </c>
      <c r="I2029">
        <v>37986.93</v>
      </c>
      <c r="J2029">
        <v>317</v>
      </c>
      <c r="K2029">
        <v>315</v>
      </c>
      <c r="L2029">
        <v>20072.66</v>
      </c>
      <c r="M2029">
        <v>1253.3399999999999</v>
      </c>
      <c r="N2029">
        <v>312335.96999999997</v>
      </c>
      <c r="O2029">
        <v>2821</v>
      </c>
      <c r="P2029">
        <v>2</v>
      </c>
      <c r="Q2029">
        <v>5</v>
      </c>
      <c r="R2029" s="25">
        <f>Clean_Data[[#This Row],[Revenue_EUR]]/Clean_Data[[#This Row],[Units_Sold]]</f>
        <v>121.48785488958991</v>
      </c>
      <c r="S2029" s="19">
        <f>Clean_Data[[#This Row],[Gross_Profit_EUR]]/Clean_Data[[#This Row],[Revenue_EUR]]</f>
        <v>0.52121007539277076</v>
      </c>
      <c r="T2029" s="19">
        <f>Clean_Data[[#This Row],[Revenue_EUR]]/Clean_Data[[#This Row],[Revenue_Target_EUR]]</f>
        <v>1.01381317205681</v>
      </c>
      <c r="U2029" s="19">
        <f>Clean_Data[[#This Row],[Revenue_EUR]]/Clean_Data[[#This Row],[Market_Revenue_EUR]]</f>
        <v>0.1233020007269736</v>
      </c>
      <c r="V2029" s="19">
        <f>Clean_Data[[#This Row],[Returns_Units]]/Clean_Data[[#This Row],[Units_Sold]]</f>
        <v>1.5772870662460567E-2</v>
      </c>
      <c r="W2029" s="21">
        <f>Clean_Data[[#This Row],[Revenue_EUR]]/Clean_Data[[#This Row],[Marketing_Spend_EUR]]</f>
        <v>30.727216876505977</v>
      </c>
    </row>
    <row r="2030" spans="1:23">
      <c r="A2030" s="17">
        <v>45658</v>
      </c>
      <c r="B2030">
        <v>2025</v>
      </c>
      <c r="C2030" s="16" t="s">
        <v>74</v>
      </c>
      <c r="D2030" s="16" t="s">
        <v>84</v>
      </c>
      <c r="E2030" s="16" t="s">
        <v>85</v>
      </c>
      <c r="F2030" s="16" t="s">
        <v>77</v>
      </c>
      <c r="G2030" s="16" t="s">
        <v>78</v>
      </c>
      <c r="H2030">
        <v>568352.74</v>
      </c>
      <c r="I2030">
        <v>618552.68999999994</v>
      </c>
      <c r="J2030">
        <v>7475</v>
      </c>
      <c r="K2030">
        <v>8297</v>
      </c>
      <c r="L2030">
        <v>318250.63</v>
      </c>
      <c r="M2030">
        <v>10099.18</v>
      </c>
      <c r="N2030">
        <v>4685565.6100000003</v>
      </c>
      <c r="O2030">
        <v>64016</v>
      </c>
      <c r="P2030">
        <v>22</v>
      </c>
      <c r="Q2030">
        <v>103</v>
      </c>
      <c r="R2030" s="25">
        <f>Clean_Data[[#This Row],[Revenue_EUR]]/Clean_Data[[#This Row],[Units_Sold]]</f>
        <v>76.033811371237462</v>
      </c>
      <c r="S2030" s="19">
        <f>Clean_Data[[#This Row],[Gross_Profit_EUR]]/Clean_Data[[#This Row],[Revenue_EUR]]</f>
        <v>0.55995266249618147</v>
      </c>
      <c r="T2030" s="19">
        <f>Clean_Data[[#This Row],[Revenue_EUR]]/Clean_Data[[#This Row],[Revenue_Target_EUR]]</f>
        <v>0.91884288790337332</v>
      </c>
      <c r="U2030" s="19">
        <f>Clean_Data[[#This Row],[Revenue_EUR]]/Clean_Data[[#This Row],[Market_Revenue_EUR]]</f>
        <v>0.12129864082727036</v>
      </c>
      <c r="V2030" s="19">
        <f>Clean_Data[[#This Row],[Returns_Units]]/Clean_Data[[#This Row],[Units_Sold]]</f>
        <v>1.3779264214046823E-2</v>
      </c>
      <c r="W2030" s="21">
        <f>Clean_Data[[#This Row],[Revenue_EUR]]/Clean_Data[[#This Row],[Marketing_Spend_EUR]]</f>
        <v>56.277117548157371</v>
      </c>
    </row>
    <row r="2031" spans="1:23">
      <c r="A2031" s="17">
        <v>45658</v>
      </c>
      <c r="B2031">
        <v>2025</v>
      </c>
      <c r="C2031" s="16" t="s">
        <v>74</v>
      </c>
      <c r="D2031" s="16" t="s">
        <v>84</v>
      </c>
      <c r="E2031" s="16" t="s">
        <v>85</v>
      </c>
      <c r="F2031" s="16" t="s">
        <v>77</v>
      </c>
      <c r="G2031" s="16" t="s">
        <v>79</v>
      </c>
      <c r="H2031">
        <v>569613.43000000005</v>
      </c>
      <c r="I2031">
        <v>610160.68000000005</v>
      </c>
      <c r="J2031">
        <v>2963</v>
      </c>
      <c r="K2031">
        <v>3227</v>
      </c>
      <c r="L2031">
        <v>378293.35</v>
      </c>
      <c r="M2031">
        <v>12938.04</v>
      </c>
      <c r="N2031">
        <v>3930362.14</v>
      </c>
      <c r="O2031">
        <v>21641</v>
      </c>
      <c r="P2031">
        <v>24</v>
      </c>
      <c r="Q2031">
        <v>45</v>
      </c>
      <c r="R2031" s="25">
        <f>Clean_Data[[#This Row],[Revenue_EUR]]/Clean_Data[[#This Row],[Units_Sold]]</f>
        <v>192.24212959838005</v>
      </c>
      <c r="S2031" s="19">
        <f>Clean_Data[[#This Row],[Gross_Profit_EUR]]/Clean_Data[[#This Row],[Revenue_EUR]]</f>
        <v>0.66412294738205158</v>
      </c>
      <c r="T2031" s="19">
        <f>Clean_Data[[#This Row],[Revenue_EUR]]/Clean_Data[[#This Row],[Revenue_Target_EUR]]</f>
        <v>0.93354660283910784</v>
      </c>
      <c r="U2031" s="19">
        <f>Clean_Data[[#This Row],[Revenue_EUR]]/Clean_Data[[#This Row],[Market_Revenue_EUR]]</f>
        <v>0.1449264494492612</v>
      </c>
      <c r="V2031" s="19">
        <f>Clean_Data[[#This Row],[Returns_Units]]/Clean_Data[[#This Row],[Units_Sold]]</f>
        <v>1.5187310158623017E-2</v>
      </c>
      <c r="W2031" s="21">
        <f>Clean_Data[[#This Row],[Revenue_EUR]]/Clean_Data[[#This Row],[Marketing_Spend_EUR]]</f>
        <v>44.026253590188311</v>
      </c>
    </row>
    <row r="2032" spans="1:23">
      <c r="A2032" s="17">
        <v>45658</v>
      </c>
      <c r="B2032">
        <v>2025</v>
      </c>
      <c r="C2032" s="16" t="s">
        <v>74</v>
      </c>
      <c r="D2032" s="16" t="s">
        <v>84</v>
      </c>
      <c r="E2032" s="16" t="s">
        <v>85</v>
      </c>
      <c r="F2032" s="16" t="s">
        <v>77</v>
      </c>
      <c r="G2032" s="16" t="s">
        <v>80</v>
      </c>
      <c r="H2032">
        <v>159732.72</v>
      </c>
      <c r="I2032">
        <v>163914.87</v>
      </c>
      <c r="J2032">
        <v>1080</v>
      </c>
      <c r="K2032">
        <v>1119</v>
      </c>
      <c r="L2032">
        <v>108669.44</v>
      </c>
      <c r="M2032">
        <v>8094.72</v>
      </c>
      <c r="N2032">
        <v>1349671.99</v>
      </c>
      <c r="O2032">
        <v>9780</v>
      </c>
      <c r="P2032">
        <v>6</v>
      </c>
      <c r="Q2032">
        <v>13</v>
      </c>
      <c r="R2032" s="25">
        <f>Clean_Data[[#This Row],[Revenue_EUR]]/Clean_Data[[#This Row],[Units_Sold]]</f>
        <v>147.90066666666667</v>
      </c>
      <c r="S2032" s="19">
        <f>Clean_Data[[#This Row],[Gross_Profit_EUR]]/Clean_Data[[#This Row],[Revenue_EUR]]</f>
        <v>0.68032047535407902</v>
      </c>
      <c r="T2032" s="19">
        <f>Clean_Data[[#This Row],[Revenue_EUR]]/Clean_Data[[#This Row],[Revenue_Target_EUR]]</f>
        <v>0.97448584133947092</v>
      </c>
      <c r="U2032" s="19">
        <f>Clean_Data[[#This Row],[Revenue_EUR]]/Clean_Data[[#This Row],[Market_Revenue_EUR]]</f>
        <v>0.11834928870384277</v>
      </c>
      <c r="V2032" s="19">
        <f>Clean_Data[[#This Row],[Returns_Units]]/Clean_Data[[#This Row],[Units_Sold]]</f>
        <v>1.2037037037037037E-2</v>
      </c>
      <c r="W2032" s="21">
        <f>Clean_Data[[#This Row],[Revenue_EUR]]/Clean_Data[[#This Row],[Marketing_Spend_EUR]]</f>
        <v>19.732951850094878</v>
      </c>
    </row>
    <row r="2033" spans="1:23">
      <c r="A2033" s="17">
        <v>45658</v>
      </c>
      <c r="B2033">
        <v>2025</v>
      </c>
      <c r="C2033" s="16" t="s">
        <v>74</v>
      </c>
      <c r="D2033" s="16" t="s">
        <v>84</v>
      </c>
      <c r="E2033" s="16" t="s">
        <v>85</v>
      </c>
      <c r="F2033" s="16" t="s">
        <v>77</v>
      </c>
      <c r="G2033" s="16" t="s">
        <v>81</v>
      </c>
      <c r="H2033">
        <v>243326.99</v>
      </c>
      <c r="I2033">
        <v>266815.55</v>
      </c>
      <c r="J2033">
        <v>2004</v>
      </c>
      <c r="K2033">
        <v>2222</v>
      </c>
      <c r="L2033">
        <v>150273.81</v>
      </c>
      <c r="M2033">
        <v>7765.42</v>
      </c>
      <c r="N2033">
        <v>1856716.97</v>
      </c>
      <c r="O2033">
        <v>15956</v>
      </c>
      <c r="P2033">
        <v>9</v>
      </c>
      <c r="Q2033">
        <v>39</v>
      </c>
      <c r="R2033" s="25">
        <f>Clean_Data[[#This Row],[Revenue_EUR]]/Clean_Data[[#This Row],[Units_Sold]]</f>
        <v>121.42065369261476</v>
      </c>
      <c r="S2033" s="19">
        <f>Clean_Data[[#This Row],[Gross_Profit_EUR]]/Clean_Data[[#This Row],[Revenue_EUR]]</f>
        <v>0.61757970211196056</v>
      </c>
      <c r="T2033" s="19">
        <f>Clean_Data[[#This Row],[Revenue_EUR]]/Clean_Data[[#This Row],[Revenue_Target_EUR]]</f>
        <v>0.91196704989645472</v>
      </c>
      <c r="U2033" s="19">
        <f>Clean_Data[[#This Row],[Revenue_EUR]]/Clean_Data[[#This Row],[Market_Revenue_EUR]]</f>
        <v>0.13105227879723638</v>
      </c>
      <c r="V2033" s="19">
        <f>Clean_Data[[#This Row],[Returns_Units]]/Clean_Data[[#This Row],[Units_Sold]]</f>
        <v>1.9461077844311378E-2</v>
      </c>
      <c r="W2033" s="21">
        <f>Clean_Data[[#This Row],[Revenue_EUR]]/Clean_Data[[#This Row],[Marketing_Spend_EUR]]</f>
        <v>31.334685052450478</v>
      </c>
    </row>
    <row r="2034" spans="1:23">
      <c r="A2034" s="17">
        <v>45658</v>
      </c>
      <c r="B2034">
        <v>2025</v>
      </c>
      <c r="C2034" s="16" t="s">
        <v>74</v>
      </c>
      <c r="D2034" s="16" t="s">
        <v>84</v>
      </c>
      <c r="E2034" s="16" t="s">
        <v>85</v>
      </c>
      <c r="F2034" s="16" t="s">
        <v>82</v>
      </c>
      <c r="G2034" s="16" t="s">
        <v>78</v>
      </c>
      <c r="H2034">
        <v>477023.23</v>
      </c>
      <c r="I2034">
        <v>510988.72</v>
      </c>
      <c r="J2034">
        <v>6274</v>
      </c>
      <c r="K2034">
        <v>6611</v>
      </c>
      <c r="L2034">
        <v>251084.71</v>
      </c>
      <c r="M2034">
        <v>9244.89</v>
      </c>
      <c r="N2034">
        <v>4335012.75</v>
      </c>
      <c r="O2034">
        <v>61072</v>
      </c>
      <c r="P2034">
        <v>26</v>
      </c>
      <c r="Q2034">
        <v>98</v>
      </c>
      <c r="R2034" s="25">
        <f>Clean_Data[[#This Row],[Revenue_EUR]]/Clean_Data[[#This Row],[Units_Sold]]</f>
        <v>76.031754861332487</v>
      </c>
      <c r="S2034" s="19">
        <f>Clean_Data[[#This Row],[Gross_Profit_EUR]]/Clean_Data[[#This Row],[Revenue_EUR]]</f>
        <v>0.52635740611625981</v>
      </c>
      <c r="T2034" s="19">
        <f>Clean_Data[[#This Row],[Revenue_EUR]]/Clean_Data[[#This Row],[Revenue_Target_EUR]]</f>
        <v>0.93352986343808142</v>
      </c>
      <c r="U2034" s="19">
        <f>Clean_Data[[#This Row],[Revenue_EUR]]/Clean_Data[[#This Row],[Market_Revenue_EUR]]</f>
        <v>0.11003963713832214</v>
      </c>
      <c r="V2034" s="19">
        <f>Clean_Data[[#This Row],[Returns_Units]]/Clean_Data[[#This Row],[Units_Sold]]</f>
        <v>1.5620019126554032E-2</v>
      </c>
      <c r="W2034" s="21">
        <f>Clean_Data[[#This Row],[Revenue_EUR]]/Clean_Data[[#This Row],[Marketing_Spend_EUR]]</f>
        <v>51.598583649994758</v>
      </c>
    </row>
    <row r="2035" spans="1:23">
      <c r="A2035" s="17">
        <v>45658</v>
      </c>
      <c r="B2035">
        <v>2025</v>
      </c>
      <c r="C2035" s="16" t="s">
        <v>74</v>
      </c>
      <c r="D2035" s="16" t="s">
        <v>84</v>
      </c>
      <c r="E2035" s="16" t="s">
        <v>85</v>
      </c>
      <c r="F2035" s="16" t="s">
        <v>82</v>
      </c>
      <c r="G2035" s="16" t="s">
        <v>79</v>
      </c>
      <c r="H2035">
        <v>505695.37</v>
      </c>
      <c r="I2035">
        <v>542825</v>
      </c>
      <c r="J2035">
        <v>2630</v>
      </c>
      <c r="K2035">
        <v>2845</v>
      </c>
      <c r="L2035">
        <v>304473.2</v>
      </c>
      <c r="M2035">
        <v>13308.83</v>
      </c>
      <c r="N2035">
        <v>3828759.32</v>
      </c>
      <c r="O2035">
        <v>21861</v>
      </c>
      <c r="P2035">
        <v>24</v>
      </c>
      <c r="Q2035">
        <v>23</v>
      </c>
      <c r="R2035" s="25">
        <f>Clean_Data[[#This Row],[Revenue_EUR]]/Clean_Data[[#This Row],[Units_Sold]]</f>
        <v>192.27960836501902</v>
      </c>
      <c r="S2035" s="19">
        <f>Clean_Data[[#This Row],[Gross_Profit_EUR]]/Clean_Data[[#This Row],[Revenue_EUR]]</f>
        <v>0.60208817019621919</v>
      </c>
      <c r="T2035" s="19">
        <f>Clean_Data[[#This Row],[Revenue_EUR]]/Clean_Data[[#This Row],[Revenue_Target_EUR]]</f>
        <v>0.93159926311426333</v>
      </c>
      <c r="U2035" s="19">
        <f>Clean_Data[[#This Row],[Revenue_EUR]]/Clean_Data[[#This Row],[Market_Revenue_EUR]]</f>
        <v>0.13207812968510124</v>
      </c>
      <c r="V2035" s="19">
        <f>Clean_Data[[#This Row],[Returns_Units]]/Clean_Data[[#This Row],[Units_Sold]]</f>
        <v>8.7452471482889742E-3</v>
      </c>
      <c r="W2035" s="21">
        <f>Clean_Data[[#This Row],[Revenue_EUR]]/Clean_Data[[#This Row],[Marketing_Spend_EUR]]</f>
        <v>37.996981703124916</v>
      </c>
    </row>
    <row r="2036" spans="1:23">
      <c r="A2036" s="17">
        <v>45658</v>
      </c>
      <c r="B2036">
        <v>2025</v>
      </c>
      <c r="C2036" s="16" t="s">
        <v>74</v>
      </c>
      <c r="D2036" s="16" t="s">
        <v>84</v>
      </c>
      <c r="E2036" s="16" t="s">
        <v>85</v>
      </c>
      <c r="F2036" s="16" t="s">
        <v>82</v>
      </c>
      <c r="G2036" s="16" t="s">
        <v>80</v>
      </c>
      <c r="H2036">
        <v>142942.72</v>
      </c>
      <c r="I2036">
        <v>149312.57</v>
      </c>
      <c r="J2036">
        <v>967</v>
      </c>
      <c r="K2036">
        <v>1030</v>
      </c>
      <c r="L2036">
        <v>92436.62</v>
      </c>
      <c r="M2036">
        <v>7077.17</v>
      </c>
      <c r="N2036">
        <v>1262388.73</v>
      </c>
      <c r="O2036">
        <v>9184</v>
      </c>
      <c r="P2036">
        <v>8</v>
      </c>
      <c r="Q2036">
        <v>20</v>
      </c>
      <c r="R2036" s="25">
        <f>Clean_Data[[#This Row],[Revenue_EUR]]/Clean_Data[[#This Row],[Units_Sold]]</f>
        <v>147.82080661840746</v>
      </c>
      <c r="S2036" s="19">
        <f>Clean_Data[[#This Row],[Gross_Profit_EUR]]/Clean_Data[[#This Row],[Revenue_EUR]]</f>
        <v>0.64666895942654512</v>
      </c>
      <c r="T2036" s="19">
        <f>Clean_Data[[#This Row],[Revenue_EUR]]/Clean_Data[[#This Row],[Revenue_Target_EUR]]</f>
        <v>0.95733882284659622</v>
      </c>
      <c r="U2036" s="19">
        <f>Clean_Data[[#This Row],[Revenue_EUR]]/Clean_Data[[#This Row],[Market_Revenue_EUR]]</f>
        <v>0.11323193609309234</v>
      </c>
      <c r="V2036" s="19">
        <f>Clean_Data[[#This Row],[Returns_Units]]/Clean_Data[[#This Row],[Units_Sold]]</f>
        <v>2.0682523267838676E-2</v>
      </c>
      <c r="W2036" s="21">
        <f>Clean_Data[[#This Row],[Revenue_EUR]]/Clean_Data[[#This Row],[Marketing_Spend_EUR]]</f>
        <v>20.197723101183101</v>
      </c>
    </row>
    <row r="2037" spans="1:23">
      <c r="A2037" s="17">
        <v>45658</v>
      </c>
      <c r="B2037">
        <v>2025</v>
      </c>
      <c r="C2037" s="16" t="s">
        <v>74</v>
      </c>
      <c r="D2037" s="16" t="s">
        <v>84</v>
      </c>
      <c r="E2037" s="16" t="s">
        <v>85</v>
      </c>
      <c r="F2037" s="16" t="s">
        <v>82</v>
      </c>
      <c r="G2037" s="16" t="s">
        <v>81</v>
      </c>
      <c r="H2037">
        <v>211718.01</v>
      </c>
      <c r="I2037">
        <v>218812.63</v>
      </c>
      <c r="J2037">
        <v>1743</v>
      </c>
      <c r="K2037">
        <v>1827</v>
      </c>
      <c r="L2037">
        <v>124446.82</v>
      </c>
      <c r="M2037">
        <v>6377.94</v>
      </c>
      <c r="N2037">
        <v>1741989.17</v>
      </c>
      <c r="O2037">
        <v>14834</v>
      </c>
      <c r="P2037">
        <v>10</v>
      </c>
      <c r="Q2037">
        <v>21</v>
      </c>
      <c r="R2037" s="25">
        <f>Clean_Data[[#This Row],[Revenue_EUR]]/Clean_Data[[#This Row],[Units_Sold]]</f>
        <v>121.46759036144579</v>
      </c>
      <c r="S2037" s="19">
        <f>Clean_Data[[#This Row],[Gross_Profit_EUR]]/Clean_Data[[#This Row],[Revenue_EUR]]</f>
        <v>0.58779515261833415</v>
      </c>
      <c r="T2037" s="19">
        <f>Clean_Data[[#This Row],[Revenue_EUR]]/Clean_Data[[#This Row],[Revenue_Target_EUR]]</f>
        <v>0.96757673448740145</v>
      </c>
      <c r="U2037" s="19">
        <f>Clean_Data[[#This Row],[Revenue_EUR]]/Clean_Data[[#This Row],[Market_Revenue_EUR]]</f>
        <v>0.12153807477459806</v>
      </c>
      <c r="V2037" s="19">
        <f>Clean_Data[[#This Row],[Returns_Units]]/Clean_Data[[#This Row],[Units_Sold]]</f>
        <v>1.2048192771084338E-2</v>
      </c>
      <c r="W2037" s="21">
        <f>Clean_Data[[#This Row],[Revenue_EUR]]/Clean_Data[[#This Row],[Marketing_Spend_EUR]]</f>
        <v>33.195359316644563</v>
      </c>
    </row>
    <row r="2038" spans="1:23">
      <c r="A2038" s="17">
        <v>45658</v>
      </c>
      <c r="B2038">
        <v>2025</v>
      </c>
      <c r="C2038" s="16" t="s">
        <v>74</v>
      </c>
      <c r="D2038" s="16" t="s">
        <v>84</v>
      </c>
      <c r="E2038" s="16" t="s">
        <v>85</v>
      </c>
      <c r="F2038" s="16" t="s">
        <v>83</v>
      </c>
      <c r="G2038" s="16" t="s">
        <v>78</v>
      </c>
      <c r="H2038">
        <v>54699.27</v>
      </c>
      <c r="I2038">
        <v>58591.67</v>
      </c>
      <c r="J2038">
        <v>719</v>
      </c>
      <c r="K2038">
        <v>773</v>
      </c>
      <c r="L2038">
        <v>25695.8</v>
      </c>
      <c r="M2038">
        <v>971.86</v>
      </c>
      <c r="N2038">
        <v>651982.62</v>
      </c>
      <c r="O2038">
        <v>9012</v>
      </c>
      <c r="P2038">
        <v>2</v>
      </c>
      <c r="Q2038">
        <v>18</v>
      </c>
      <c r="R2038" s="25">
        <f>Clean_Data[[#This Row],[Revenue_EUR]]/Clean_Data[[#This Row],[Units_Sold]]</f>
        <v>76.076870653685674</v>
      </c>
      <c r="S2038" s="19">
        <f>Clean_Data[[#This Row],[Gross_Profit_EUR]]/Clean_Data[[#This Row],[Revenue_EUR]]</f>
        <v>0.4697649529874896</v>
      </c>
      <c r="T2038" s="19">
        <f>Clean_Data[[#This Row],[Revenue_EUR]]/Clean_Data[[#This Row],[Revenue_Target_EUR]]</f>
        <v>0.93356734839611155</v>
      </c>
      <c r="U2038" s="19">
        <f>Clean_Data[[#This Row],[Revenue_EUR]]/Clean_Data[[#This Row],[Market_Revenue_EUR]]</f>
        <v>8.3896822280323968E-2</v>
      </c>
      <c r="V2038" s="19">
        <f>Clean_Data[[#This Row],[Returns_Units]]/Clean_Data[[#This Row],[Units_Sold]]</f>
        <v>2.5034770514603615E-2</v>
      </c>
      <c r="W2038" s="21">
        <f>Clean_Data[[#This Row],[Revenue_EUR]]/Clean_Data[[#This Row],[Marketing_Spend_EUR]]</f>
        <v>56.283075751651467</v>
      </c>
    </row>
    <row r="2039" spans="1:23">
      <c r="A2039" s="17">
        <v>45658</v>
      </c>
      <c r="B2039">
        <v>2025</v>
      </c>
      <c r="C2039" s="16" t="s">
        <v>74</v>
      </c>
      <c r="D2039" s="16" t="s">
        <v>84</v>
      </c>
      <c r="E2039" s="16" t="s">
        <v>85</v>
      </c>
      <c r="F2039" s="16" t="s">
        <v>83</v>
      </c>
      <c r="G2039" s="16" t="s">
        <v>79</v>
      </c>
      <c r="H2039">
        <v>49912.41</v>
      </c>
      <c r="I2039">
        <v>52421.279999999999</v>
      </c>
      <c r="J2039">
        <v>260</v>
      </c>
      <c r="K2039">
        <v>269</v>
      </c>
      <c r="L2039">
        <v>27318.71</v>
      </c>
      <c r="M2039">
        <v>1168.7</v>
      </c>
      <c r="N2039">
        <v>534935.56999999995</v>
      </c>
      <c r="O2039">
        <v>2981</v>
      </c>
      <c r="P2039">
        <v>2</v>
      </c>
      <c r="Q2039">
        <v>7</v>
      </c>
      <c r="R2039" s="25">
        <f>Clean_Data[[#This Row],[Revenue_EUR]]/Clean_Data[[#This Row],[Units_Sold]]</f>
        <v>191.97080769230772</v>
      </c>
      <c r="S2039" s="19">
        <f>Clean_Data[[#This Row],[Gross_Profit_EUR]]/Clean_Data[[#This Row],[Revenue_EUR]]</f>
        <v>0.54733301798089884</v>
      </c>
      <c r="T2039" s="19">
        <f>Clean_Data[[#This Row],[Revenue_EUR]]/Clean_Data[[#This Row],[Revenue_Target_EUR]]</f>
        <v>0.95214023770499312</v>
      </c>
      <c r="U2039" s="19">
        <f>Clean_Data[[#This Row],[Revenue_EUR]]/Clean_Data[[#This Row],[Market_Revenue_EUR]]</f>
        <v>9.3305461067021603E-2</v>
      </c>
      <c r="V2039" s="19">
        <f>Clean_Data[[#This Row],[Returns_Units]]/Clean_Data[[#This Row],[Units_Sold]]</f>
        <v>2.6923076923076925E-2</v>
      </c>
      <c r="W2039" s="21">
        <f>Clean_Data[[#This Row],[Revenue_EUR]]/Clean_Data[[#This Row],[Marketing_Spend_EUR]]</f>
        <v>42.7076324120818</v>
      </c>
    </row>
    <row r="2040" spans="1:23">
      <c r="A2040" s="17">
        <v>45658</v>
      </c>
      <c r="B2040">
        <v>2025</v>
      </c>
      <c r="C2040" s="16" t="s">
        <v>74</v>
      </c>
      <c r="D2040" s="16" t="s">
        <v>84</v>
      </c>
      <c r="E2040" s="16" t="s">
        <v>85</v>
      </c>
      <c r="F2040" s="16" t="s">
        <v>83</v>
      </c>
      <c r="G2040" s="16" t="s">
        <v>80</v>
      </c>
      <c r="H2040">
        <v>15579.05</v>
      </c>
      <c r="I2040">
        <v>15732.09</v>
      </c>
      <c r="J2040">
        <v>105</v>
      </c>
      <c r="K2040">
        <v>106</v>
      </c>
      <c r="L2040">
        <v>9111.49</v>
      </c>
      <c r="M2040">
        <v>931.85</v>
      </c>
      <c r="N2040">
        <v>191590.89</v>
      </c>
      <c r="O2040">
        <v>1458</v>
      </c>
      <c r="P2040">
        <v>1</v>
      </c>
      <c r="Q2040">
        <v>3</v>
      </c>
      <c r="R2040" s="25">
        <f>Clean_Data[[#This Row],[Revenue_EUR]]/Clean_Data[[#This Row],[Units_Sold]]</f>
        <v>148.37190476190474</v>
      </c>
      <c r="S2040" s="19">
        <f>Clean_Data[[#This Row],[Gross_Profit_EUR]]/Clean_Data[[#This Row],[Revenue_EUR]]</f>
        <v>0.58485530247351414</v>
      </c>
      <c r="T2040" s="19">
        <f>Clean_Data[[#This Row],[Revenue_EUR]]/Clean_Data[[#This Row],[Revenue_Target_EUR]]</f>
        <v>0.99027211260550885</v>
      </c>
      <c r="U2040" s="19">
        <f>Clean_Data[[#This Row],[Revenue_EUR]]/Clean_Data[[#This Row],[Market_Revenue_EUR]]</f>
        <v>8.1314148078752591E-2</v>
      </c>
      <c r="V2040" s="19">
        <f>Clean_Data[[#This Row],[Returns_Units]]/Clean_Data[[#This Row],[Units_Sold]]</f>
        <v>2.8571428571428571E-2</v>
      </c>
      <c r="W2040" s="21">
        <f>Clean_Data[[#This Row],[Revenue_EUR]]/Clean_Data[[#This Row],[Marketing_Spend_EUR]]</f>
        <v>16.718409615281427</v>
      </c>
    </row>
    <row r="2041" spans="1:23">
      <c r="A2041" s="17">
        <v>45658</v>
      </c>
      <c r="B2041">
        <v>2025</v>
      </c>
      <c r="C2041" s="16" t="s">
        <v>74</v>
      </c>
      <c r="D2041" s="16" t="s">
        <v>84</v>
      </c>
      <c r="E2041" s="16" t="s">
        <v>85</v>
      </c>
      <c r="F2041" s="16" t="s">
        <v>83</v>
      </c>
      <c r="G2041" s="16" t="s">
        <v>81</v>
      </c>
      <c r="H2041">
        <v>22551.43</v>
      </c>
      <c r="I2041">
        <v>23804.799999999999</v>
      </c>
      <c r="J2041">
        <v>186</v>
      </c>
      <c r="K2041">
        <v>194</v>
      </c>
      <c r="L2041">
        <v>12023.39</v>
      </c>
      <c r="M2041">
        <v>663.86</v>
      </c>
      <c r="N2041">
        <v>258764.83</v>
      </c>
      <c r="O2041">
        <v>2395</v>
      </c>
      <c r="P2041">
        <v>1</v>
      </c>
      <c r="Q2041">
        <v>5</v>
      </c>
      <c r="R2041" s="25">
        <f>Clean_Data[[#This Row],[Revenue_EUR]]/Clean_Data[[#This Row],[Units_Sold]]</f>
        <v>121.24424731182796</v>
      </c>
      <c r="S2041" s="19">
        <f>Clean_Data[[#This Row],[Gross_Profit_EUR]]/Clean_Data[[#This Row],[Revenue_EUR]]</f>
        <v>0.53315421682793507</v>
      </c>
      <c r="T2041" s="19">
        <f>Clean_Data[[#This Row],[Revenue_EUR]]/Clean_Data[[#This Row],[Revenue_Target_EUR]]</f>
        <v>0.94734801384594702</v>
      </c>
      <c r="U2041" s="19">
        <f>Clean_Data[[#This Row],[Revenue_EUR]]/Clean_Data[[#This Row],[Market_Revenue_EUR]]</f>
        <v>8.7150290091586258E-2</v>
      </c>
      <c r="V2041" s="19">
        <f>Clean_Data[[#This Row],[Returns_Units]]/Clean_Data[[#This Row],[Units_Sold]]</f>
        <v>2.6881720430107527E-2</v>
      </c>
      <c r="W2041" s="21">
        <f>Clean_Data[[#This Row],[Revenue_EUR]]/Clean_Data[[#This Row],[Marketing_Spend_EUR]]</f>
        <v>33.970159370951706</v>
      </c>
    </row>
    <row r="2042" spans="1:23">
      <c r="A2042" s="17">
        <v>45658</v>
      </c>
      <c r="B2042">
        <v>2025</v>
      </c>
      <c r="C2042" s="16" t="s">
        <v>74</v>
      </c>
      <c r="D2042" s="16" t="s">
        <v>86</v>
      </c>
      <c r="E2042" s="16" t="s">
        <v>87</v>
      </c>
      <c r="F2042" s="16" t="s">
        <v>77</v>
      </c>
      <c r="G2042" s="16" t="s">
        <v>78</v>
      </c>
      <c r="H2042">
        <v>394172.51</v>
      </c>
      <c r="I2042">
        <v>403080.41</v>
      </c>
      <c r="J2042">
        <v>5184</v>
      </c>
      <c r="K2042">
        <v>5228</v>
      </c>
      <c r="L2042">
        <v>218783.22</v>
      </c>
      <c r="M2042">
        <v>7165.42</v>
      </c>
      <c r="N2042">
        <v>3492157.73</v>
      </c>
      <c r="O2042">
        <v>48408</v>
      </c>
      <c r="P2042">
        <v>18</v>
      </c>
      <c r="Q2042">
        <v>43</v>
      </c>
      <c r="R2042" s="25">
        <f>Clean_Data[[#This Row],[Revenue_EUR]]/Clean_Data[[#This Row],[Units_Sold]]</f>
        <v>76.036363811728393</v>
      </c>
      <c r="S2042" s="19">
        <f>Clean_Data[[#This Row],[Gross_Profit_EUR]]/Clean_Data[[#This Row],[Revenue_EUR]]</f>
        <v>0.55504433832790623</v>
      </c>
      <c r="T2042" s="19">
        <f>Clean_Data[[#This Row],[Revenue_EUR]]/Clean_Data[[#This Row],[Revenue_Target_EUR]]</f>
        <v>0.9779004392696734</v>
      </c>
      <c r="U2042" s="19">
        <f>Clean_Data[[#This Row],[Revenue_EUR]]/Clean_Data[[#This Row],[Market_Revenue_EUR]]</f>
        <v>0.11287362727456185</v>
      </c>
      <c r="V2042" s="19">
        <f>Clean_Data[[#This Row],[Returns_Units]]/Clean_Data[[#This Row],[Units_Sold]]</f>
        <v>8.2947530864197535E-3</v>
      </c>
      <c r="W2042" s="21">
        <f>Clean_Data[[#This Row],[Revenue_EUR]]/Clean_Data[[#This Row],[Marketing_Spend_EUR]]</f>
        <v>55.010384597134575</v>
      </c>
    </row>
    <row r="2043" spans="1:23">
      <c r="A2043" s="17">
        <v>45658</v>
      </c>
      <c r="B2043">
        <v>2025</v>
      </c>
      <c r="C2043" s="16" t="s">
        <v>74</v>
      </c>
      <c r="D2043" s="16" t="s">
        <v>86</v>
      </c>
      <c r="E2043" s="16" t="s">
        <v>87</v>
      </c>
      <c r="F2043" s="16" t="s">
        <v>77</v>
      </c>
      <c r="G2043" s="16" t="s">
        <v>79</v>
      </c>
      <c r="H2043">
        <v>365604.47</v>
      </c>
      <c r="I2043">
        <v>345221.62</v>
      </c>
      <c r="J2043">
        <v>1902</v>
      </c>
      <c r="K2043">
        <v>1825</v>
      </c>
      <c r="L2043">
        <v>235989.57</v>
      </c>
      <c r="M2043">
        <v>9937.58</v>
      </c>
      <c r="N2043">
        <v>2939041.15</v>
      </c>
      <c r="O2043">
        <v>15803</v>
      </c>
      <c r="P2043">
        <v>15</v>
      </c>
      <c r="Q2043">
        <v>26</v>
      </c>
      <c r="R2043" s="25">
        <f>Clean_Data[[#This Row],[Revenue_EUR]]/Clean_Data[[#This Row],[Units_Sold]]</f>
        <v>192.22106729758147</v>
      </c>
      <c r="S2043" s="19">
        <f>Clean_Data[[#This Row],[Gross_Profit_EUR]]/Clean_Data[[#This Row],[Revenue_EUR]]</f>
        <v>0.64547780282883305</v>
      </c>
      <c r="T2043" s="19">
        <f>Clean_Data[[#This Row],[Revenue_EUR]]/Clean_Data[[#This Row],[Revenue_Target_EUR]]</f>
        <v>1.0590427969140519</v>
      </c>
      <c r="U2043" s="19">
        <f>Clean_Data[[#This Row],[Revenue_EUR]]/Clean_Data[[#This Row],[Market_Revenue_EUR]]</f>
        <v>0.1243958322938078</v>
      </c>
      <c r="V2043" s="19">
        <f>Clean_Data[[#This Row],[Returns_Units]]/Clean_Data[[#This Row],[Units_Sold]]</f>
        <v>1.3669821240799159E-2</v>
      </c>
      <c r="W2043" s="21">
        <f>Clean_Data[[#This Row],[Revenue_EUR]]/Clean_Data[[#This Row],[Marketing_Spend_EUR]]</f>
        <v>36.790090746439269</v>
      </c>
    </row>
    <row r="2044" spans="1:23">
      <c r="A2044" s="17">
        <v>45658</v>
      </c>
      <c r="B2044">
        <v>2025</v>
      </c>
      <c r="C2044" s="16" t="s">
        <v>74</v>
      </c>
      <c r="D2044" s="16" t="s">
        <v>86</v>
      </c>
      <c r="E2044" s="16" t="s">
        <v>87</v>
      </c>
      <c r="F2044" s="16" t="s">
        <v>77</v>
      </c>
      <c r="G2044" s="16" t="s">
        <v>80</v>
      </c>
      <c r="H2044">
        <v>118679.75</v>
      </c>
      <c r="I2044">
        <v>106933.43</v>
      </c>
      <c r="J2044">
        <v>803</v>
      </c>
      <c r="K2044">
        <v>731</v>
      </c>
      <c r="L2044">
        <v>81038.11</v>
      </c>
      <c r="M2044">
        <v>6108.93</v>
      </c>
      <c r="N2044">
        <v>1009237.18</v>
      </c>
      <c r="O2044">
        <v>7012</v>
      </c>
      <c r="P2044">
        <v>5</v>
      </c>
      <c r="Q2044">
        <v>14</v>
      </c>
      <c r="R2044" s="25">
        <f>Clean_Data[[#This Row],[Revenue_EUR]]/Clean_Data[[#This Row],[Units_Sold]]</f>
        <v>147.79545454545453</v>
      </c>
      <c r="S2044" s="19">
        <f>Clean_Data[[#This Row],[Gross_Profit_EUR]]/Clean_Data[[#This Row],[Revenue_EUR]]</f>
        <v>0.68283013740760323</v>
      </c>
      <c r="T2044" s="19">
        <f>Clean_Data[[#This Row],[Revenue_EUR]]/Clean_Data[[#This Row],[Revenue_Target_EUR]]</f>
        <v>1.1098470328689543</v>
      </c>
      <c r="U2044" s="19">
        <f>Clean_Data[[#This Row],[Revenue_EUR]]/Clean_Data[[#This Row],[Market_Revenue_EUR]]</f>
        <v>0.11759351751190933</v>
      </c>
      <c r="V2044" s="19">
        <f>Clean_Data[[#This Row],[Returns_Units]]/Clean_Data[[#This Row],[Units_Sold]]</f>
        <v>1.7434620174346202E-2</v>
      </c>
      <c r="W2044" s="21">
        <f>Clean_Data[[#This Row],[Revenue_EUR]]/Clean_Data[[#This Row],[Marketing_Spend_EUR]]</f>
        <v>19.427256491726045</v>
      </c>
    </row>
    <row r="2045" spans="1:23">
      <c r="A2045" s="17">
        <v>45658</v>
      </c>
      <c r="B2045">
        <v>2025</v>
      </c>
      <c r="C2045" s="16" t="s">
        <v>74</v>
      </c>
      <c r="D2045" s="16" t="s">
        <v>86</v>
      </c>
      <c r="E2045" s="16" t="s">
        <v>87</v>
      </c>
      <c r="F2045" s="16" t="s">
        <v>77</v>
      </c>
      <c r="G2045" s="16" t="s">
        <v>81</v>
      </c>
      <c r="H2045">
        <v>161995.82999999999</v>
      </c>
      <c r="I2045">
        <v>167291.51999999999</v>
      </c>
      <c r="J2045">
        <v>1334</v>
      </c>
      <c r="K2045">
        <v>1355</v>
      </c>
      <c r="L2045">
        <v>100836.51</v>
      </c>
      <c r="M2045">
        <v>5161.49</v>
      </c>
      <c r="N2045">
        <v>1418052.84</v>
      </c>
      <c r="O2045">
        <v>12622</v>
      </c>
      <c r="P2045">
        <v>8</v>
      </c>
      <c r="Q2045">
        <v>12</v>
      </c>
      <c r="R2045" s="25">
        <f>Clean_Data[[#This Row],[Revenue_EUR]]/Clean_Data[[#This Row],[Units_Sold]]</f>
        <v>121.43615442278859</v>
      </c>
      <c r="S2045" s="19">
        <f>Clean_Data[[#This Row],[Gross_Profit_EUR]]/Clean_Data[[#This Row],[Revenue_EUR]]</f>
        <v>0.62246361526713379</v>
      </c>
      <c r="T2045" s="19">
        <f>Clean_Data[[#This Row],[Revenue_EUR]]/Clean_Data[[#This Row],[Revenue_Target_EUR]]</f>
        <v>0.96834454011775373</v>
      </c>
      <c r="U2045" s="19">
        <f>Clean_Data[[#This Row],[Revenue_EUR]]/Clean_Data[[#This Row],[Market_Revenue_EUR]]</f>
        <v>0.11423821837273707</v>
      </c>
      <c r="V2045" s="19">
        <f>Clean_Data[[#This Row],[Returns_Units]]/Clean_Data[[#This Row],[Units_Sold]]</f>
        <v>8.9955022488755615E-3</v>
      </c>
      <c r="W2045" s="21">
        <f>Clean_Data[[#This Row],[Revenue_EUR]]/Clean_Data[[#This Row],[Marketing_Spend_EUR]]</f>
        <v>31.385477836826187</v>
      </c>
    </row>
    <row r="2046" spans="1:23">
      <c r="A2046" s="17">
        <v>45658</v>
      </c>
      <c r="B2046">
        <v>2025</v>
      </c>
      <c r="C2046" s="16" t="s">
        <v>74</v>
      </c>
      <c r="D2046" s="16" t="s">
        <v>86</v>
      </c>
      <c r="E2046" s="16" t="s">
        <v>87</v>
      </c>
      <c r="F2046" s="16" t="s">
        <v>82</v>
      </c>
      <c r="G2046" s="16" t="s">
        <v>78</v>
      </c>
      <c r="H2046">
        <v>337366.13</v>
      </c>
      <c r="I2046">
        <v>360800.21</v>
      </c>
      <c r="J2046">
        <v>4437</v>
      </c>
      <c r="K2046">
        <v>4682</v>
      </c>
      <c r="L2046">
        <v>178422.79</v>
      </c>
      <c r="M2046">
        <v>6383.85</v>
      </c>
      <c r="N2046">
        <v>3239368.01</v>
      </c>
      <c r="O2046">
        <v>43970</v>
      </c>
      <c r="P2046">
        <v>13</v>
      </c>
      <c r="Q2046">
        <v>70</v>
      </c>
      <c r="R2046" s="25">
        <f>Clean_Data[[#This Row],[Revenue_EUR]]/Clean_Data[[#This Row],[Units_Sold]]</f>
        <v>76.034737435203965</v>
      </c>
      <c r="S2046" s="19">
        <f>Clean_Data[[#This Row],[Gross_Profit_EUR]]/Clean_Data[[#This Row],[Revenue_EUR]]</f>
        <v>0.52886989574205334</v>
      </c>
      <c r="T2046" s="19">
        <f>Clean_Data[[#This Row],[Revenue_EUR]]/Clean_Data[[#This Row],[Revenue_Target_EUR]]</f>
        <v>0.93504970520942876</v>
      </c>
      <c r="U2046" s="19">
        <f>Clean_Data[[#This Row],[Revenue_EUR]]/Clean_Data[[#This Row],[Market_Revenue_EUR]]</f>
        <v>0.10414566327707855</v>
      </c>
      <c r="V2046" s="19">
        <f>Clean_Data[[#This Row],[Returns_Units]]/Clean_Data[[#This Row],[Units_Sold]]</f>
        <v>1.5776425512733828E-2</v>
      </c>
      <c r="W2046" s="21">
        <f>Clean_Data[[#This Row],[Revenue_EUR]]/Clean_Data[[#This Row],[Marketing_Spend_EUR]]</f>
        <v>52.846813443298323</v>
      </c>
    </row>
    <row r="2047" spans="1:23">
      <c r="A2047" s="17">
        <v>45658</v>
      </c>
      <c r="B2047">
        <v>2025</v>
      </c>
      <c r="C2047" s="16" t="s">
        <v>74</v>
      </c>
      <c r="D2047" s="16" t="s">
        <v>86</v>
      </c>
      <c r="E2047" s="16" t="s">
        <v>87</v>
      </c>
      <c r="F2047" s="16" t="s">
        <v>82</v>
      </c>
      <c r="G2047" s="16" t="s">
        <v>79</v>
      </c>
      <c r="H2047">
        <v>352909.61</v>
      </c>
      <c r="I2047">
        <v>344225.97</v>
      </c>
      <c r="J2047">
        <v>1836</v>
      </c>
      <c r="K2047">
        <v>1826</v>
      </c>
      <c r="L2047">
        <v>218205.45</v>
      </c>
      <c r="M2047">
        <v>9128.32</v>
      </c>
      <c r="N2047">
        <v>2800331.73</v>
      </c>
      <c r="O2047">
        <v>15256</v>
      </c>
      <c r="P2047">
        <v>19</v>
      </c>
      <c r="Q2047">
        <v>25</v>
      </c>
      <c r="R2047" s="25">
        <f>Clean_Data[[#This Row],[Revenue_EUR]]/Clean_Data[[#This Row],[Units_Sold]]</f>
        <v>192.21656318082788</v>
      </c>
      <c r="S2047" s="19">
        <f>Clean_Data[[#This Row],[Gross_Profit_EUR]]/Clean_Data[[#This Row],[Revenue_EUR]]</f>
        <v>0.61830407508596896</v>
      </c>
      <c r="T2047" s="19">
        <f>Clean_Data[[#This Row],[Revenue_EUR]]/Clean_Data[[#This Row],[Revenue_Target_EUR]]</f>
        <v>1.0252265684660573</v>
      </c>
      <c r="U2047" s="19">
        <f>Clean_Data[[#This Row],[Revenue_EUR]]/Clean_Data[[#This Row],[Market_Revenue_EUR]]</f>
        <v>0.12602421570961522</v>
      </c>
      <c r="V2047" s="19">
        <f>Clean_Data[[#This Row],[Returns_Units]]/Clean_Data[[#This Row],[Units_Sold]]</f>
        <v>1.3616557734204794E-2</v>
      </c>
      <c r="W2047" s="21">
        <f>Clean_Data[[#This Row],[Revenue_EUR]]/Clean_Data[[#This Row],[Marketing_Spend_EUR]]</f>
        <v>38.66095951938582</v>
      </c>
    </row>
    <row r="2048" spans="1:23">
      <c r="A2048" s="17">
        <v>45658</v>
      </c>
      <c r="B2048">
        <v>2025</v>
      </c>
      <c r="C2048" s="16" t="s">
        <v>74</v>
      </c>
      <c r="D2048" s="16" t="s">
        <v>86</v>
      </c>
      <c r="E2048" s="16" t="s">
        <v>87</v>
      </c>
      <c r="F2048" s="16" t="s">
        <v>82</v>
      </c>
      <c r="G2048" s="16" t="s">
        <v>80</v>
      </c>
      <c r="H2048">
        <v>106017.99</v>
      </c>
      <c r="I2048">
        <v>95676.87</v>
      </c>
      <c r="J2048">
        <v>717</v>
      </c>
      <c r="K2048">
        <v>647</v>
      </c>
      <c r="L2048">
        <v>68653.13</v>
      </c>
      <c r="M2048">
        <v>6371.49</v>
      </c>
      <c r="N2048">
        <v>946284.63</v>
      </c>
      <c r="O2048">
        <v>6916</v>
      </c>
      <c r="P2048">
        <v>6</v>
      </c>
      <c r="Q2048">
        <v>8</v>
      </c>
      <c r="R2048" s="25">
        <f>Clean_Data[[#This Row],[Revenue_EUR]]/Clean_Data[[#This Row],[Units_Sold]]</f>
        <v>147.86330543933056</v>
      </c>
      <c r="S2048" s="19">
        <f>Clean_Data[[#This Row],[Gross_Profit_EUR]]/Clean_Data[[#This Row],[Revenue_EUR]]</f>
        <v>0.6475611356148141</v>
      </c>
      <c r="T2048" s="19">
        <f>Clean_Data[[#This Row],[Revenue_EUR]]/Clean_Data[[#This Row],[Revenue_Target_EUR]]</f>
        <v>1.1080838033267604</v>
      </c>
      <c r="U2048" s="19">
        <f>Clean_Data[[#This Row],[Revenue_EUR]]/Clean_Data[[#This Row],[Market_Revenue_EUR]]</f>
        <v>0.11203604775869604</v>
      </c>
      <c r="V2048" s="19">
        <f>Clean_Data[[#This Row],[Returns_Units]]/Clean_Data[[#This Row],[Units_Sold]]</f>
        <v>1.1157601115760111E-2</v>
      </c>
      <c r="W2048" s="21">
        <f>Clean_Data[[#This Row],[Revenue_EUR]]/Clean_Data[[#This Row],[Marketing_Spend_EUR]]</f>
        <v>16.639434418008975</v>
      </c>
    </row>
    <row r="2049" spans="1:23">
      <c r="A2049" s="17">
        <v>45658</v>
      </c>
      <c r="B2049">
        <v>2025</v>
      </c>
      <c r="C2049" s="16" t="s">
        <v>74</v>
      </c>
      <c r="D2049" s="16" t="s">
        <v>86</v>
      </c>
      <c r="E2049" s="16" t="s">
        <v>87</v>
      </c>
      <c r="F2049" s="16" t="s">
        <v>82</v>
      </c>
      <c r="G2049" s="16" t="s">
        <v>81</v>
      </c>
      <c r="H2049">
        <v>142090.09</v>
      </c>
      <c r="I2049">
        <v>146997.98000000001</v>
      </c>
      <c r="J2049">
        <v>1170</v>
      </c>
      <c r="K2049">
        <v>1226</v>
      </c>
      <c r="L2049">
        <v>83850.38</v>
      </c>
      <c r="M2049">
        <v>3929.07</v>
      </c>
      <c r="N2049">
        <v>1245206.57</v>
      </c>
      <c r="O2049">
        <v>11392</v>
      </c>
      <c r="P2049">
        <v>7</v>
      </c>
      <c r="Q2049">
        <v>22</v>
      </c>
      <c r="R2049" s="25">
        <f>Clean_Data[[#This Row],[Revenue_EUR]]/Clean_Data[[#This Row],[Units_Sold]]</f>
        <v>121.44452136752136</v>
      </c>
      <c r="S2049" s="19">
        <f>Clean_Data[[#This Row],[Gross_Profit_EUR]]/Clean_Data[[#This Row],[Revenue_EUR]]</f>
        <v>0.5901212392785451</v>
      </c>
      <c r="T2049" s="19">
        <f>Clean_Data[[#This Row],[Revenue_EUR]]/Clean_Data[[#This Row],[Revenue_Target_EUR]]</f>
        <v>0.9666125344035339</v>
      </c>
      <c r="U2049" s="19">
        <f>Clean_Data[[#This Row],[Revenue_EUR]]/Clean_Data[[#This Row],[Market_Revenue_EUR]]</f>
        <v>0.11410965330836632</v>
      </c>
      <c r="V2049" s="19">
        <f>Clean_Data[[#This Row],[Returns_Units]]/Clean_Data[[#This Row],[Units_Sold]]</f>
        <v>1.8803418803418803E-2</v>
      </c>
      <c r="W2049" s="21">
        <f>Clean_Data[[#This Row],[Revenue_EUR]]/Clean_Data[[#This Row],[Marketing_Spend_EUR]]</f>
        <v>36.163797030849537</v>
      </c>
    </row>
    <row r="2050" spans="1:23">
      <c r="A2050" s="17">
        <v>45658</v>
      </c>
      <c r="B2050">
        <v>2025</v>
      </c>
      <c r="C2050" s="16" t="s">
        <v>74</v>
      </c>
      <c r="D2050" s="16" t="s">
        <v>86</v>
      </c>
      <c r="E2050" s="16" t="s">
        <v>87</v>
      </c>
      <c r="F2050" s="16" t="s">
        <v>83</v>
      </c>
      <c r="G2050" s="16" t="s">
        <v>78</v>
      </c>
      <c r="H2050">
        <v>37438.39</v>
      </c>
      <c r="I2050">
        <v>38696.160000000003</v>
      </c>
      <c r="J2050">
        <v>492</v>
      </c>
      <c r="K2050">
        <v>512</v>
      </c>
      <c r="L2050">
        <v>17576.78</v>
      </c>
      <c r="M2050">
        <v>679.36</v>
      </c>
      <c r="N2050">
        <v>488836.05</v>
      </c>
      <c r="O2050">
        <v>6741</v>
      </c>
      <c r="P2050">
        <v>2</v>
      </c>
      <c r="Q2050">
        <v>8</v>
      </c>
      <c r="R2050" s="25">
        <f>Clean_Data[[#This Row],[Revenue_EUR]]/Clean_Data[[#This Row],[Units_Sold]]</f>
        <v>76.094288617886178</v>
      </c>
      <c r="S2050" s="19">
        <f>Clean_Data[[#This Row],[Gross_Profit_EUR]]/Clean_Data[[#This Row],[Revenue_EUR]]</f>
        <v>0.46948546665601804</v>
      </c>
      <c r="T2050" s="19">
        <f>Clean_Data[[#This Row],[Revenue_EUR]]/Clean_Data[[#This Row],[Revenue_Target_EUR]]</f>
        <v>0.96749625802663608</v>
      </c>
      <c r="U2050" s="19">
        <f>Clean_Data[[#This Row],[Revenue_EUR]]/Clean_Data[[#This Row],[Market_Revenue_EUR]]</f>
        <v>7.6586802466798429E-2</v>
      </c>
      <c r="V2050" s="19">
        <f>Clean_Data[[#This Row],[Returns_Units]]/Clean_Data[[#This Row],[Units_Sold]]</f>
        <v>1.6260162601626018E-2</v>
      </c>
      <c r="W2050" s="21">
        <f>Clean_Data[[#This Row],[Revenue_EUR]]/Clean_Data[[#This Row],[Marketing_Spend_EUR]]</f>
        <v>55.108322538860101</v>
      </c>
    </row>
    <row r="2051" spans="1:23">
      <c r="A2051" s="17">
        <v>45658</v>
      </c>
      <c r="B2051">
        <v>2025</v>
      </c>
      <c r="C2051" s="16" t="s">
        <v>74</v>
      </c>
      <c r="D2051" s="16" t="s">
        <v>86</v>
      </c>
      <c r="E2051" s="16" t="s">
        <v>87</v>
      </c>
      <c r="F2051" s="16" t="s">
        <v>83</v>
      </c>
      <c r="G2051" s="16" t="s">
        <v>79</v>
      </c>
      <c r="H2051">
        <v>36799.74</v>
      </c>
      <c r="I2051">
        <v>36105.19</v>
      </c>
      <c r="J2051">
        <v>191</v>
      </c>
      <c r="K2051">
        <v>191</v>
      </c>
      <c r="L2051">
        <v>20387.62</v>
      </c>
      <c r="M2051">
        <v>958.31</v>
      </c>
      <c r="N2051">
        <v>428073.56</v>
      </c>
      <c r="O2051">
        <v>2399</v>
      </c>
      <c r="P2051">
        <v>1</v>
      </c>
      <c r="Q2051">
        <v>6</v>
      </c>
      <c r="R2051" s="25">
        <f>Clean_Data[[#This Row],[Revenue_EUR]]/Clean_Data[[#This Row],[Units_Sold]]</f>
        <v>192.66879581151832</v>
      </c>
      <c r="S2051" s="19">
        <f>Clean_Data[[#This Row],[Gross_Profit_EUR]]/Clean_Data[[#This Row],[Revenue_EUR]]</f>
        <v>0.5540153272822036</v>
      </c>
      <c r="T2051" s="19">
        <f>Clean_Data[[#This Row],[Revenue_EUR]]/Clean_Data[[#This Row],[Revenue_Target_EUR]]</f>
        <v>1.0192368465586248</v>
      </c>
      <c r="U2051" s="19">
        <f>Clean_Data[[#This Row],[Revenue_EUR]]/Clean_Data[[#This Row],[Market_Revenue_EUR]]</f>
        <v>8.5965926043178181E-2</v>
      </c>
      <c r="V2051" s="19">
        <f>Clean_Data[[#This Row],[Returns_Units]]/Clean_Data[[#This Row],[Units_Sold]]</f>
        <v>3.1413612565445025E-2</v>
      </c>
      <c r="W2051" s="21">
        <f>Clean_Data[[#This Row],[Revenue_EUR]]/Clean_Data[[#This Row],[Marketing_Spend_EUR]]</f>
        <v>38.400663668332797</v>
      </c>
    </row>
    <row r="2052" spans="1:23">
      <c r="A2052" s="17">
        <v>45658</v>
      </c>
      <c r="B2052">
        <v>2025</v>
      </c>
      <c r="C2052" s="16" t="s">
        <v>74</v>
      </c>
      <c r="D2052" s="16" t="s">
        <v>86</v>
      </c>
      <c r="E2052" s="16" t="s">
        <v>87</v>
      </c>
      <c r="F2052" s="16" t="s">
        <v>83</v>
      </c>
      <c r="G2052" s="16" t="s">
        <v>80</v>
      </c>
      <c r="H2052">
        <v>11717.83</v>
      </c>
      <c r="I2052">
        <v>10914.88</v>
      </c>
      <c r="J2052">
        <v>79</v>
      </c>
      <c r="K2052">
        <v>75</v>
      </c>
      <c r="L2052">
        <v>6789.89</v>
      </c>
      <c r="M2052">
        <v>661.13</v>
      </c>
      <c r="N2052">
        <v>144995.76</v>
      </c>
      <c r="O2052">
        <v>1050</v>
      </c>
      <c r="P2052">
        <v>0</v>
      </c>
      <c r="Q2052">
        <v>3</v>
      </c>
      <c r="R2052" s="25">
        <f>Clean_Data[[#This Row],[Revenue_EUR]]/Clean_Data[[#This Row],[Units_Sold]]</f>
        <v>148.32696202531645</v>
      </c>
      <c r="S2052" s="19">
        <f>Clean_Data[[#This Row],[Gross_Profit_EUR]]/Clean_Data[[#This Row],[Revenue_EUR]]</f>
        <v>0.57944943731049181</v>
      </c>
      <c r="T2052" s="19">
        <f>Clean_Data[[#This Row],[Revenue_EUR]]/Clean_Data[[#This Row],[Revenue_Target_EUR]]</f>
        <v>1.0735647116596794</v>
      </c>
      <c r="U2052" s="19">
        <f>Clean_Data[[#This Row],[Revenue_EUR]]/Clean_Data[[#This Row],[Market_Revenue_EUR]]</f>
        <v>8.0814983831251339E-2</v>
      </c>
      <c r="V2052" s="19">
        <f>Clean_Data[[#This Row],[Returns_Units]]/Clean_Data[[#This Row],[Units_Sold]]</f>
        <v>3.7974683544303799E-2</v>
      </c>
      <c r="W2052" s="21">
        <f>Clean_Data[[#This Row],[Revenue_EUR]]/Clean_Data[[#This Row],[Marketing_Spend_EUR]]</f>
        <v>17.723942341143193</v>
      </c>
    </row>
    <row r="2053" spans="1:23">
      <c r="A2053" s="17">
        <v>45658</v>
      </c>
      <c r="B2053">
        <v>2025</v>
      </c>
      <c r="C2053" s="16" t="s">
        <v>74</v>
      </c>
      <c r="D2053" s="16" t="s">
        <v>86</v>
      </c>
      <c r="E2053" s="16" t="s">
        <v>87</v>
      </c>
      <c r="F2053" s="16" t="s">
        <v>83</v>
      </c>
      <c r="G2053" s="16" t="s">
        <v>81</v>
      </c>
      <c r="H2053">
        <v>15827.52</v>
      </c>
      <c r="I2053">
        <v>15566.55</v>
      </c>
      <c r="J2053">
        <v>130</v>
      </c>
      <c r="K2053">
        <v>128</v>
      </c>
      <c r="L2053">
        <v>8298.3700000000008</v>
      </c>
      <c r="M2053">
        <v>500.5</v>
      </c>
      <c r="N2053">
        <v>190329.12</v>
      </c>
      <c r="O2053">
        <v>1692</v>
      </c>
      <c r="P2053">
        <v>1</v>
      </c>
      <c r="Q2053">
        <v>3</v>
      </c>
      <c r="R2053" s="25">
        <f>Clean_Data[[#This Row],[Revenue_EUR]]/Clean_Data[[#This Row],[Units_Sold]]</f>
        <v>121.75015384615385</v>
      </c>
      <c r="S2053" s="19">
        <f>Clean_Data[[#This Row],[Gross_Profit_EUR]]/Clean_Data[[#This Row],[Revenue_EUR]]</f>
        <v>0.52430007986090055</v>
      </c>
      <c r="T2053" s="19">
        <f>Clean_Data[[#This Row],[Revenue_EUR]]/Clean_Data[[#This Row],[Revenue_Target_EUR]]</f>
        <v>1.0167647937404243</v>
      </c>
      <c r="U2053" s="19">
        <f>Clean_Data[[#This Row],[Revenue_EUR]]/Clean_Data[[#This Row],[Market_Revenue_EUR]]</f>
        <v>8.3158688486554236E-2</v>
      </c>
      <c r="V2053" s="19">
        <f>Clean_Data[[#This Row],[Returns_Units]]/Clean_Data[[#This Row],[Units_Sold]]</f>
        <v>2.3076923076923078E-2</v>
      </c>
      <c r="W2053" s="21">
        <f>Clean_Data[[#This Row],[Revenue_EUR]]/Clean_Data[[#This Row],[Marketing_Spend_EUR]]</f>
        <v>31.623416583416585</v>
      </c>
    </row>
    <row r="2054" spans="1:23">
      <c r="A2054" s="17">
        <v>45658</v>
      </c>
      <c r="B2054">
        <v>2025</v>
      </c>
      <c r="C2054" s="16" t="s">
        <v>74</v>
      </c>
      <c r="D2054" s="16" t="s">
        <v>88</v>
      </c>
      <c r="E2054" s="16" t="s">
        <v>87</v>
      </c>
      <c r="F2054" s="16" t="s">
        <v>77</v>
      </c>
      <c r="G2054" s="16" t="s">
        <v>78</v>
      </c>
      <c r="H2054">
        <v>317796.34000000003</v>
      </c>
      <c r="I2054">
        <v>298501.83</v>
      </c>
      <c r="J2054">
        <v>4180</v>
      </c>
      <c r="K2054">
        <v>3849</v>
      </c>
      <c r="L2054">
        <v>180990.58</v>
      </c>
      <c r="M2054">
        <v>5627.66</v>
      </c>
      <c r="N2054">
        <v>3038244.3</v>
      </c>
      <c r="O2054">
        <v>42238</v>
      </c>
      <c r="P2054">
        <v>15</v>
      </c>
      <c r="Q2054">
        <v>51</v>
      </c>
      <c r="R2054" s="25">
        <f>Clean_Data[[#This Row],[Revenue_EUR]]/Clean_Data[[#This Row],[Units_Sold]]</f>
        <v>76.027832535885167</v>
      </c>
      <c r="S2054" s="19">
        <f>Clean_Data[[#This Row],[Gross_Profit_EUR]]/Clean_Data[[#This Row],[Revenue_EUR]]</f>
        <v>0.56951750923248512</v>
      </c>
      <c r="T2054" s="19">
        <f>Clean_Data[[#This Row],[Revenue_EUR]]/Clean_Data[[#This Row],[Revenue_Target_EUR]]</f>
        <v>1.0646378281834989</v>
      </c>
      <c r="U2054" s="19">
        <f>Clean_Data[[#This Row],[Revenue_EUR]]/Clean_Data[[#This Row],[Market_Revenue_EUR]]</f>
        <v>0.10459867891466135</v>
      </c>
      <c r="V2054" s="19">
        <f>Clean_Data[[#This Row],[Returns_Units]]/Clean_Data[[#This Row],[Units_Sold]]</f>
        <v>1.2200956937799042E-2</v>
      </c>
      <c r="W2054" s="21">
        <f>Clean_Data[[#This Row],[Revenue_EUR]]/Clean_Data[[#This Row],[Marketing_Spend_EUR]]</f>
        <v>56.4704228755824</v>
      </c>
    </row>
    <row r="2055" spans="1:23">
      <c r="A2055" s="17">
        <v>45658</v>
      </c>
      <c r="B2055">
        <v>2025</v>
      </c>
      <c r="C2055" s="16" t="s">
        <v>74</v>
      </c>
      <c r="D2055" s="16" t="s">
        <v>88</v>
      </c>
      <c r="E2055" s="16" t="s">
        <v>87</v>
      </c>
      <c r="F2055" s="16" t="s">
        <v>77</v>
      </c>
      <c r="G2055" s="16" t="s">
        <v>79</v>
      </c>
      <c r="H2055">
        <v>334642.46000000002</v>
      </c>
      <c r="I2055">
        <v>321146.33</v>
      </c>
      <c r="J2055">
        <v>1741</v>
      </c>
      <c r="K2055">
        <v>1685</v>
      </c>
      <c r="L2055">
        <v>222485.27</v>
      </c>
      <c r="M2055">
        <v>8904.68</v>
      </c>
      <c r="N2055">
        <v>2489086.7599999998</v>
      </c>
      <c r="O2055">
        <v>14073</v>
      </c>
      <c r="P2055">
        <v>15</v>
      </c>
      <c r="Q2055">
        <v>37</v>
      </c>
      <c r="R2055" s="25">
        <f>Clean_Data[[#This Row],[Revenue_EUR]]/Clean_Data[[#This Row],[Units_Sold]]</f>
        <v>192.21278575531306</v>
      </c>
      <c r="S2055" s="19">
        <f>Clean_Data[[#This Row],[Gross_Profit_EUR]]/Clean_Data[[#This Row],[Revenue_EUR]]</f>
        <v>0.66484471217430086</v>
      </c>
      <c r="T2055" s="19">
        <f>Clean_Data[[#This Row],[Revenue_EUR]]/Clean_Data[[#This Row],[Revenue_Target_EUR]]</f>
        <v>1.0420248613770551</v>
      </c>
      <c r="U2055" s="19">
        <f>Clean_Data[[#This Row],[Revenue_EUR]]/Clean_Data[[#This Row],[Market_Revenue_EUR]]</f>
        <v>0.1344438712935824</v>
      </c>
      <c r="V2055" s="19">
        <f>Clean_Data[[#This Row],[Returns_Units]]/Clean_Data[[#This Row],[Units_Sold]]</f>
        <v>2.1252153934520391E-2</v>
      </c>
      <c r="W2055" s="21">
        <f>Clean_Data[[#This Row],[Revenue_EUR]]/Clean_Data[[#This Row],[Marketing_Spend_EUR]]</f>
        <v>37.580514965164383</v>
      </c>
    </row>
    <row r="2056" spans="1:23">
      <c r="A2056" s="17">
        <v>45658</v>
      </c>
      <c r="B2056">
        <v>2025</v>
      </c>
      <c r="C2056" s="16" t="s">
        <v>74</v>
      </c>
      <c r="D2056" s="16" t="s">
        <v>88</v>
      </c>
      <c r="E2056" s="16" t="s">
        <v>87</v>
      </c>
      <c r="F2056" s="16" t="s">
        <v>77</v>
      </c>
      <c r="G2056" s="16" t="s">
        <v>80</v>
      </c>
      <c r="H2056">
        <v>97502.42</v>
      </c>
      <c r="I2056">
        <v>85360.23</v>
      </c>
      <c r="J2056">
        <v>660</v>
      </c>
      <c r="K2056">
        <v>587</v>
      </c>
      <c r="L2056">
        <v>67668.289999999994</v>
      </c>
      <c r="M2056">
        <v>5442.8</v>
      </c>
      <c r="N2056">
        <v>881097.84</v>
      </c>
      <c r="O2056">
        <v>6345</v>
      </c>
      <c r="P2056">
        <v>4</v>
      </c>
      <c r="Q2056">
        <v>11</v>
      </c>
      <c r="R2056" s="25">
        <f>Clean_Data[[#This Row],[Revenue_EUR]]/Clean_Data[[#This Row],[Units_Sold]]</f>
        <v>147.73093939393939</v>
      </c>
      <c r="S2056" s="19">
        <f>Clean_Data[[#This Row],[Gross_Profit_EUR]]/Clean_Data[[#This Row],[Revenue_EUR]]</f>
        <v>0.69401651774386719</v>
      </c>
      <c r="T2056" s="19">
        <f>Clean_Data[[#This Row],[Revenue_EUR]]/Clean_Data[[#This Row],[Revenue_Target_EUR]]</f>
        <v>1.1422464536470907</v>
      </c>
      <c r="U2056" s="19">
        <f>Clean_Data[[#This Row],[Revenue_EUR]]/Clean_Data[[#This Row],[Market_Revenue_EUR]]</f>
        <v>0.11066015097710374</v>
      </c>
      <c r="V2056" s="19">
        <f>Clean_Data[[#This Row],[Returns_Units]]/Clean_Data[[#This Row],[Units_Sold]]</f>
        <v>1.6666666666666666E-2</v>
      </c>
      <c r="W2056" s="21">
        <f>Clean_Data[[#This Row],[Revenue_EUR]]/Clean_Data[[#This Row],[Marketing_Spend_EUR]]</f>
        <v>17.914018519879473</v>
      </c>
    </row>
    <row r="2057" spans="1:23">
      <c r="A2057" s="17">
        <v>45658</v>
      </c>
      <c r="B2057">
        <v>2025</v>
      </c>
      <c r="C2057" s="16" t="s">
        <v>74</v>
      </c>
      <c r="D2057" s="16" t="s">
        <v>88</v>
      </c>
      <c r="E2057" s="16" t="s">
        <v>87</v>
      </c>
      <c r="F2057" s="16" t="s">
        <v>77</v>
      </c>
      <c r="G2057" s="16" t="s">
        <v>81</v>
      </c>
      <c r="H2057">
        <v>140113.04999999999</v>
      </c>
      <c r="I2057">
        <v>134541.03</v>
      </c>
      <c r="J2057">
        <v>1154</v>
      </c>
      <c r="K2057">
        <v>1118</v>
      </c>
      <c r="L2057">
        <v>86974.55</v>
      </c>
      <c r="M2057">
        <v>4289.43</v>
      </c>
      <c r="N2057">
        <v>1232264.29</v>
      </c>
      <c r="O2057">
        <v>11153</v>
      </c>
      <c r="P2057">
        <v>5</v>
      </c>
      <c r="Q2057">
        <v>16</v>
      </c>
      <c r="R2057" s="25">
        <f>Clean_Data[[#This Row],[Revenue_EUR]]/Clean_Data[[#This Row],[Units_Sold]]</f>
        <v>121.4151213171577</v>
      </c>
      <c r="S2057" s="19">
        <f>Clean_Data[[#This Row],[Gross_Profit_EUR]]/Clean_Data[[#This Row],[Revenue_EUR]]</f>
        <v>0.62074553369582641</v>
      </c>
      <c r="T2057" s="19">
        <f>Clean_Data[[#This Row],[Revenue_EUR]]/Clean_Data[[#This Row],[Revenue_Target_EUR]]</f>
        <v>1.0414150241008262</v>
      </c>
      <c r="U2057" s="19">
        <f>Clean_Data[[#This Row],[Revenue_EUR]]/Clean_Data[[#This Row],[Market_Revenue_EUR]]</f>
        <v>0.11370373314964762</v>
      </c>
      <c r="V2057" s="19">
        <f>Clean_Data[[#This Row],[Returns_Units]]/Clean_Data[[#This Row],[Units_Sold]]</f>
        <v>1.3864818024263431E-2</v>
      </c>
      <c r="W2057" s="21">
        <f>Clean_Data[[#This Row],[Revenue_EUR]]/Clean_Data[[#This Row],[Marketing_Spend_EUR]]</f>
        <v>32.664724683699227</v>
      </c>
    </row>
    <row r="2058" spans="1:23">
      <c r="A2058" s="17">
        <v>45658</v>
      </c>
      <c r="B2058">
        <v>2025</v>
      </c>
      <c r="C2058" s="16" t="s">
        <v>74</v>
      </c>
      <c r="D2058" s="16" t="s">
        <v>88</v>
      </c>
      <c r="E2058" s="16" t="s">
        <v>87</v>
      </c>
      <c r="F2058" s="16" t="s">
        <v>82</v>
      </c>
      <c r="G2058" s="16" t="s">
        <v>78</v>
      </c>
      <c r="H2058">
        <v>306768.7</v>
      </c>
      <c r="I2058">
        <v>299547.53000000003</v>
      </c>
      <c r="J2058">
        <v>4035</v>
      </c>
      <c r="K2058">
        <v>4020</v>
      </c>
      <c r="L2058">
        <v>158383.5</v>
      </c>
      <c r="M2058">
        <v>5265.75</v>
      </c>
      <c r="N2058">
        <v>2813484.92</v>
      </c>
      <c r="O2058">
        <v>37771</v>
      </c>
      <c r="P2058">
        <v>14</v>
      </c>
      <c r="Q2058">
        <v>66</v>
      </c>
      <c r="R2058" s="25">
        <f>Clean_Data[[#This Row],[Revenue_EUR]]/Clean_Data[[#This Row],[Units_Sold]]</f>
        <v>76.026939281288733</v>
      </c>
      <c r="S2058" s="19">
        <f>Clean_Data[[#This Row],[Gross_Profit_EUR]]/Clean_Data[[#This Row],[Revenue_EUR]]</f>
        <v>0.51629615407308505</v>
      </c>
      <c r="T2058" s="19">
        <f>Clean_Data[[#This Row],[Revenue_EUR]]/Clean_Data[[#This Row],[Revenue_Target_EUR]]</f>
        <v>1.0241069255353232</v>
      </c>
      <c r="U2058" s="19">
        <f>Clean_Data[[#This Row],[Revenue_EUR]]/Clean_Data[[#This Row],[Market_Revenue_EUR]]</f>
        <v>0.1090351321307242</v>
      </c>
      <c r="V2058" s="19">
        <f>Clean_Data[[#This Row],[Returns_Units]]/Clean_Data[[#This Row],[Units_Sold]]</f>
        <v>1.6356877323420074E-2</v>
      </c>
      <c r="W2058" s="21">
        <f>Clean_Data[[#This Row],[Revenue_EUR]]/Clean_Data[[#This Row],[Marketing_Spend_EUR]]</f>
        <v>58.257361249584584</v>
      </c>
    </row>
    <row r="2059" spans="1:23">
      <c r="A2059" s="17">
        <v>45658</v>
      </c>
      <c r="B2059">
        <v>2025</v>
      </c>
      <c r="C2059" s="16" t="s">
        <v>74</v>
      </c>
      <c r="D2059" s="16" t="s">
        <v>88</v>
      </c>
      <c r="E2059" s="16" t="s">
        <v>87</v>
      </c>
      <c r="F2059" s="16" t="s">
        <v>82</v>
      </c>
      <c r="G2059" s="16" t="s">
        <v>79</v>
      </c>
      <c r="H2059">
        <v>292756.05</v>
      </c>
      <c r="I2059">
        <v>272419.13</v>
      </c>
      <c r="J2059">
        <v>1523</v>
      </c>
      <c r="K2059">
        <v>1408</v>
      </c>
      <c r="L2059">
        <v>179540.49</v>
      </c>
      <c r="M2059">
        <v>7296.11</v>
      </c>
      <c r="N2059">
        <v>2352113.42</v>
      </c>
      <c r="O2059">
        <v>12905</v>
      </c>
      <c r="P2059">
        <v>14</v>
      </c>
      <c r="Q2059">
        <v>19</v>
      </c>
      <c r="R2059" s="25">
        <f>Clean_Data[[#This Row],[Revenue_EUR]]/Clean_Data[[#This Row],[Units_Sold]]</f>
        <v>192.22327642810242</v>
      </c>
      <c r="S2059" s="19">
        <f>Clean_Data[[#This Row],[Gross_Profit_EUR]]/Clean_Data[[#This Row],[Revenue_EUR]]</f>
        <v>0.6132767879604879</v>
      </c>
      <c r="T2059" s="19">
        <f>Clean_Data[[#This Row],[Revenue_EUR]]/Clean_Data[[#This Row],[Revenue_Target_EUR]]</f>
        <v>1.074653053917322</v>
      </c>
      <c r="U2059" s="19">
        <f>Clean_Data[[#This Row],[Revenue_EUR]]/Clean_Data[[#This Row],[Market_Revenue_EUR]]</f>
        <v>0.12446510763923961</v>
      </c>
      <c r="V2059" s="19">
        <f>Clean_Data[[#This Row],[Returns_Units]]/Clean_Data[[#This Row],[Units_Sold]]</f>
        <v>1.247537754432042E-2</v>
      </c>
      <c r="W2059" s="21">
        <f>Clean_Data[[#This Row],[Revenue_EUR]]/Clean_Data[[#This Row],[Marketing_Spend_EUR]]</f>
        <v>40.12495014466613</v>
      </c>
    </row>
    <row r="2060" spans="1:23">
      <c r="A2060" s="17">
        <v>45658</v>
      </c>
      <c r="B2060">
        <v>2025</v>
      </c>
      <c r="C2060" s="16" t="s">
        <v>74</v>
      </c>
      <c r="D2060" s="16" t="s">
        <v>88</v>
      </c>
      <c r="E2060" s="16" t="s">
        <v>87</v>
      </c>
      <c r="F2060" s="16" t="s">
        <v>82</v>
      </c>
      <c r="G2060" s="16" t="s">
        <v>80</v>
      </c>
      <c r="H2060">
        <v>89644.85</v>
      </c>
      <c r="I2060">
        <v>79985.259999999995</v>
      </c>
      <c r="J2060">
        <v>606</v>
      </c>
      <c r="K2060">
        <v>541</v>
      </c>
      <c r="L2060">
        <v>57593.46</v>
      </c>
      <c r="M2060">
        <v>5000.46</v>
      </c>
      <c r="N2060">
        <v>831773.61</v>
      </c>
      <c r="O2060">
        <v>5859</v>
      </c>
      <c r="P2060">
        <v>4</v>
      </c>
      <c r="Q2060">
        <v>12</v>
      </c>
      <c r="R2060" s="25">
        <f>Clean_Data[[#This Row],[Revenue_EUR]]/Clean_Data[[#This Row],[Units_Sold]]</f>
        <v>147.92879537953797</v>
      </c>
      <c r="S2060" s="19">
        <f>Clean_Data[[#This Row],[Gross_Profit_EUR]]/Clean_Data[[#This Row],[Revenue_EUR]]</f>
        <v>0.64246256198766571</v>
      </c>
      <c r="T2060" s="19">
        <f>Clean_Data[[#This Row],[Revenue_EUR]]/Clean_Data[[#This Row],[Revenue_Target_EUR]]</f>
        <v>1.1207671263430288</v>
      </c>
      <c r="U2060" s="19">
        <f>Clean_Data[[#This Row],[Revenue_EUR]]/Clean_Data[[#This Row],[Market_Revenue_EUR]]</f>
        <v>0.10777554002945586</v>
      </c>
      <c r="V2060" s="19">
        <f>Clean_Data[[#This Row],[Returns_Units]]/Clean_Data[[#This Row],[Units_Sold]]</f>
        <v>1.9801980198019802E-2</v>
      </c>
      <c r="W2060" s="21">
        <f>Clean_Data[[#This Row],[Revenue_EUR]]/Clean_Data[[#This Row],[Marketing_Spend_EUR]]</f>
        <v>17.927320686496845</v>
      </c>
    </row>
    <row r="2061" spans="1:23">
      <c r="A2061" s="17">
        <v>45658</v>
      </c>
      <c r="B2061">
        <v>2025</v>
      </c>
      <c r="C2061" s="16" t="s">
        <v>74</v>
      </c>
      <c r="D2061" s="16" t="s">
        <v>88</v>
      </c>
      <c r="E2061" s="16" t="s">
        <v>87</v>
      </c>
      <c r="F2061" s="16" t="s">
        <v>82</v>
      </c>
      <c r="G2061" s="16" t="s">
        <v>81</v>
      </c>
      <c r="H2061">
        <v>126074.19</v>
      </c>
      <c r="I2061">
        <v>120512.99</v>
      </c>
      <c r="J2061">
        <v>1038</v>
      </c>
      <c r="K2061">
        <v>979</v>
      </c>
      <c r="L2061">
        <v>73291.62</v>
      </c>
      <c r="M2061">
        <v>3622.6</v>
      </c>
      <c r="N2061">
        <v>1171555.8500000001</v>
      </c>
      <c r="O2061">
        <v>10283</v>
      </c>
      <c r="P2061">
        <v>5</v>
      </c>
      <c r="Q2061">
        <v>14</v>
      </c>
      <c r="R2061" s="25">
        <f>Clean_Data[[#This Row],[Revenue_EUR]]/Clean_Data[[#This Row],[Units_Sold]]</f>
        <v>121.45875722543353</v>
      </c>
      <c r="S2061" s="19">
        <f>Clean_Data[[#This Row],[Gross_Profit_EUR]]/Clean_Data[[#This Row],[Revenue_EUR]]</f>
        <v>0.58133722691377188</v>
      </c>
      <c r="T2061" s="19">
        <f>Clean_Data[[#This Row],[Revenue_EUR]]/Clean_Data[[#This Row],[Revenue_Target_EUR]]</f>
        <v>1.0461460627605372</v>
      </c>
      <c r="U2061" s="19">
        <f>Clean_Data[[#This Row],[Revenue_EUR]]/Clean_Data[[#This Row],[Market_Revenue_EUR]]</f>
        <v>0.10761261616336941</v>
      </c>
      <c r="V2061" s="19">
        <f>Clean_Data[[#This Row],[Returns_Units]]/Clean_Data[[#This Row],[Units_Sold]]</f>
        <v>1.348747591522158E-2</v>
      </c>
      <c r="W2061" s="21">
        <f>Clean_Data[[#This Row],[Revenue_EUR]]/Clean_Data[[#This Row],[Marketing_Spend_EUR]]</f>
        <v>34.802128305636835</v>
      </c>
    </row>
    <row r="2062" spans="1:23">
      <c r="A2062" s="17">
        <v>45658</v>
      </c>
      <c r="B2062">
        <v>2025</v>
      </c>
      <c r="C2062" s="16" t="s">
        <v>74</v>
      </c>
      <c r="D2062" s="16" t="s">
        <v>88</v>
      </c>
      <c r="E2062" s="16" t="s">
        <v>87</v>
      </c>
      <c r="F2062" s="16" t="s">
        <v>83</v>
      </c>
      <c r="G2062" s="16" t="s">
        <v>78</v>
      </c>
      <c r="H2062">
        <v>31068.57</v>
      </c>
      <c r="I2062">
        <v>30317.78</v>
      </c>
      <c r="J2062">
        <v>409</v>
      </c>
      <c r="K2062">
        <v>406</v>
      </c>
      <c r="L2062">
        <v>14711</v>
      </c>
      <c r="M2062">
        <v>590.15</v>
      </c>
      <c r="N2062">
        <v>433373.59</v>
      </c>
      <c r="O2062">
        <v>6357</v>
      </c>
      <c r="P2062">
        <v>1</v>
      </c>
      <c r="Q2062">
        <v>12</v>
      </c>
      <c r="R2062" s="25">
        <f>Clean_Data[[#This Row],[Revenue_EUR]]/Clean_Data[[#This Row],[Units_Sold]]</f>
        <v>75.962273838630807</v>
      </c>
      <c r="S2062" s="19">
        <f>Clean_Data[[#This Row],[Gross_Profit_EUR]]/Clean_Data[[#This Row],[Revenue_EUR]]</f>
        <v>0.47350103335943688</v>
      </c>
      <c r="T2062" s="19">
        <f>Clean_Data[[#This Row],[Revenue_EUR]]/Clean_Data[[#This Row],[Revenue_Target_EUR]]</f>
        <v>1.0247640163626757</v>
      </c>
      <c r="U2062" s="19">
        <f>Clean_Data[[#This Row],[Revenue_EUR]]/Clean_Data[[#This Row],[Market_Revenue_EUR]]</f>
        <v>7.1690039995284435E-2</v>
      </c>
      <c r="V2062" s="19">
        <f>Clean_Data[[#This Row],[Returns_Units]]/Clean_Data[[#This Row],[Units_Sold]]</f>
        <v>2.9339853300733496E-2</v>
      </c>
      <c r="W2062" s="21">
        <f>Clean_Data[[#This Row],[Revenue_EUR]]/Clean_Data[[#This Row],[Marketing_Spend_EUR]]</f>
        <v>52.645208845208849</v>
      </c>
    </row>
    <row r="2063" spans="1:23">
      <c r="A2063" s="17">
        <v>45658</v>
      </c>
      <c r="B2063">
        <v>2025</v>
      </c>
      <c r="C2063" s="16" t="s">
        <v>74</v>
      </c>
      <c r="D2063" s="16" t="s">
        <v>88</v>
      </c>
      <c r="E2063" s="16" t="s">
        <v>87</v>
      </c>
      <c r="F2063" s="16" t="s">
        <v>83</v>
      </c>
      <c r="G2063" s="16" t="s">
        <v>79</v>
      </c>
      <c r="H2063">
        <v>33672.11</v>
      </c>
      <c r="I2063">
        <v>32403.200000000001</v>
      </c>
      <c r="J2063">
        <v>175</v>
      </c>
      <c r="K2063">
        <v>171</v>
      </c>
      <c r="L2063">
        <v>18878.3</v>
      </c>
      <c r="M2063">
        <v>812.62</v>
      </c>
      <c r="N2063">
        <v>359723.27</v>
      </c>
      <c r="O2063">
        <v>2093</v>
      </c>
      <c r="P2063">
        <v>2</v>
      </c>
      <c r="Q2063">
        <v>3</v>
      </c>
      <c r="R2063" s="25">
        <f>Clean_Data[[#This Row],[Revenue_EUR]]/Clean_Data[[#This Row],[Units_Sold]]</f>
        <v>192.41205714285715</v>
      </c>
      <c r="S2063" s="19">
        <f>Clean_Data[[#This Row],[Gross_Profit_EUR]]/Clean_Data[[#This Row],[Revenue_EUR]]</f>
        <v>0.56065093633870877</v>
      </c>
      <c r="T2063" s="19">
        <f>Clean_Data[[#This Row],[Revenue_EUR]]/Clean_Data[[#This Row],[Revenue_Target_EUR]]</f>
        <v>1.0391600212324708</v>
      </c>
      <c r="U2063" s="19">
        <f>Clean_Data[[#This Row],[Revenue_EUR]]/Clean_Data[[#This Row],[Market_Revenue_EUR]]</f>
        <v>9.3605592988187838E-2</v>
      </c>
      <c r="V2063" s="19">
        <f>Clean_Data[[#This Row],[Returns_Units]]/Clean_Data[[#This Row],[Units_Sold]]</f>
        <v>1.7142857142857144E-2</v>
      </c>
      <c r="W2063" s="21">
        <f>Clean_Data[[#This Row],[Revenue_EUR]]/Clean_Data[[#This Row],[Marketing_Spend_EUR]]</f>
        <v>41.436477074155199</v>
      </c>
    </row>
    <row r="2064" spans="1:23">
      <c r="A2064" s="17">
        <v>45658</v>
      </c>
      <c r="B2064">
        <v>2025</v>
      </c>
      <c r="C2064" s="16" t="s">
        <v>74</v>
      </c>
      <c r="D2064" s="16" t="s">
        <v>88</v>
      </c>
      <c r="E2064" s="16" t="s">
        <v>87</v>
      </c>
      <c r="F2064" s="16" t="s">
        <v>83</v>
      </c>
      <c r="G2064" s="16" t="s">
        <v>80</v>
      </c>
      <c r="H2064">
        <v>9629.51</v>
      </c>
      <c r="I2064">
        <v>8263.83</v>
      </c>
      <c r="J2064">
        <v>65</v>
      </c>
      <c r="K2064">
        <v>55</v>
      </c>
      <c r="L2064">
        <v>5557.56</v>
      </c>
      <c r="M2064">
        <v>540.41</v>
      </c>
      <c r="N2064">
        <v>123419.2</v>
      </c>
      <c r="O2064">
        <v>922</v>
      </c>
      <c r="P2064">
        <v>0</v>
      </c>
      <c r="Q2064">
        <v>2</v>
      </c>
      <c r="R2064" s="25">
        <f>Clean_Data[[#This Row],[Revenue_EUR]]/Clean_Data[[#This Row],[Units_Sold]]</f>
        <v>148.14630769230769</v>
      </c>
      <c r="S2064" s="19">
        <f>Clean_Data[[#This Row],[Gross_Profit_EUR]]/Clean_Data[[#This Row],[Revenue_EUR]]</f>
        <v>0.57713840060397681</v>
      </c>
      <c r="T2064" s="19">
        <f>Clean_Data[[#This Row],[Revenue_EUR]]/Clean_Data[[#This Row],[Revenue_Target_EUR]]</f>
        <v>1.1652599339531429</v>
      </c>
      <c r="U2064" s="19">
        <f>Clean_Data[[#This Row],[Revenue_EUR]]/Clean_Data[[#This Row],[Market_Revenue_EUR]]</f>
        <v>7.8022787378300942E-2</v>
      </c>
      <c r="V2064" s="19">
        <f>Clean_Data[[#This Row],[Returns_Units]]/Clean_Data[[#This Row],[Units_Sold]]</f>
        <v>3.0769230769230771E-2</v>
      </c>
      <c r="W2064" s="21">
        <f>Clean_Data[[#This Row],[Revenue_EUR]]/Clean_Data[[#This Row],[Marketing_Spend_EUR]]</f>
        <v>17.818896763568404</v>
      </c>
    </row>
    <row r="2065" spans="1:23">
      <c r="A2065" s="17">
        <v>45658</v>
      </c>
      <c r="B2065">
        <v>2025</v>
      </c>
      <c r="C2065" s="16" t="s">
        <v>74</v>
      </c>
      <c r="D2065" s="16" t="s">
        <v>88</v>
      </c>
      <c r="E2065" s="16" t="s">
        <v>87</v>
      </c>
      <c r="F2065" s="16" t="s">
        <v>83</v>
      </c>
      <c r="G2065" s="16" t="s">
        <v>81</v>
      </c>
      <c r="H2065">
        <v>13980.22</v>
      </c>
      <c r="I2065">
        <v>13412.58</v>
      </c>
      <c r="J2065">
        <v>115</v>
      </c>
      <c r="K2065">
        <v>108</v>
      </c>
      <c r="L2065">
        <v>7270.95</v>
      </c>
      <c r="M2065">
        <v>451.05</v>
      </c>
      <c r="N2065">
        <v>166642.13</v>
      </c>
      <c r="O2065">
        <v>1478</v>
      </c>
      <c r="P2065">
        <v>1</v>
      </c>
      <c r="Q2065">
        <v>2</v>
      </c>
      <c r="R2065" s="25">
        <f>Clean_Data[[#This Row],[Revenue_EUR]]/Clean_Data[[#This Row],[Units_Sold]]</f>
        <v>121.5671304347826</v>
      </c>
      <c r="S2065" s="19">
        <f>Clean_Data[[#This Row],[Gross_Profit_EUR]]/Clean_Data[[#This Row],[Revenue_EUR]]</f>
        <v>0.52008838201401697</v>
      </c>
      <c r="T2065" s="19">
        <f>Clean_Data[[#This Row],[Revenue_EUR]]/Clean_Data[[#This Row],[Revenue_Target_EUR]]</f>
        <v>1.042321462388295</v>
      </c>
      <c r="U2065" s="19">
        <f>Clean_Data[[#This Row],[Revenue_EUR]]/Clean_Data[[#This Row],[Market_Revenue_EUR]]</f>
        <v>8.3893670826219027E-2</v>
      </c>
      <c r="V2065" s="19">
        <f>Clean_Data[[#This Row],[Returns_Units]]/Clean_Data[[#This Row],[Units_Sold]]</f>
        <v>1.7391304347826087E-2</v>
      </c>
      <c r="W2065" s="21">
        <f>Clean_Data[[#This Row],[Revenue_EUR]]/Clean_Data[[#This Row],[Marketing_Spend_EUR]]</f>
        <v>30.994834275579201</v>
      </c>
    </row>
    <row r="2066" spans="1:23">
      <c r="A2066" s="17">
        <v>45658</v>
      </c>
      <c r="B2066">
        <v>2025</v>
      </c>
      <c r="C2066" s="16" t="s">
        <v>74</v>
      </c>
      <c r="D2066" s="16" t="s">
        <v>89</v>
      </c>
      <c r="E2066" s="16" t="s">
        <v>85</v>
      </c>
      <c r="F2066" s="16" t="s">
        <v>77</v>
      </c>
      <c r="G2066" s="16" t="s">
        <v>78</v>
      </c>
      <c r="H2066">
        <v>245735.95</v>
      </c>
      <c r="I2066">
        <v>251612.87</v>
      </c>
      <c r="J2066">
        <v>3232</v>
      </c>
      <c r="K2066">
        <v>3339</v>
      </c>
      <c r="L2066">
        <v>136916.29</v>
      </c>
      <c r="M2066">
        <v>4507.29</v>
      </c>
      <c r="N2066">
        <v>1725128.89</v>
      </c>
      <c r="O2066">
        <v>24804</v>
      </c>
      <c r="P2066">
        <v>13</v>
      </c>
      <c r="Q2066">
        <v>31</v>
      </c>
      <c r="R2066" s="25">
        <f>Clean_Data[[#This Row],[Revenue_EUR]]/Clean_Data[[#This Row],[Units_Sold]]</f>
        <v>76.032162747524751</v>
      </c>
      <c r="S2066" s="19">
        <f>Clean_Data[[#This Row],[Gross_Profit_EUR]]/Clean_Data[[#This Row],[Revenue_EUR]]</f>
        <v>0.55716833454771275</v>
      </c>
      <c r="T2066" s="19">
        <f>Clean_Data[[#This Row],[Revenue_EUR]]/Clean_Data[[#This Row],[Revenue_Target_EUR]]</f>
        <v>0.97664300717208952</v>
      </c>
      <c r="U2066" s="19">
        <f>Clean_Data[[#This Row],[Revenue_EUR]]/Clean_Data[[#This Row],[Market_Revenue_EUR]]</f>
        <v>0.14244497986466392</v>
      </c>
      <c r="V2066" s="19">
        <f>Clean_Data[[#This Row],[Returns_Units]]/Clean_Data[[#This Row],[Units_Sold]]</f>
        <v>9.5915841584158414E-3</v>
      </c>
      <c r="W2066" s="21">
        <f>Clean_Data[[#This Row],[Revenue_EUR]]/Clean_Data[[#This Row],[Marketing_Spend_EUR]]</f>
        <v>54.51966702830304</v>
      </c>
    </row>
    <row r="2067" spans="1:23">
      <c r="A2067" s="17">
        <v>45658</v>
      </c>
      <c r="B2067">
        <v>2025</v>
      </c>
      <c r="C2067" s="16" t="s">
        <v>74</v>
      </c>
      <c r="D2067" s="16" t="s">
        <v>89</v>
      </c>
      <c r="E2067" s="16" t="s">
        <v>85</v>
      </c>
      <c r="F2067" s="16" t="s">
        <v>77</v>
      </c>
      <c r="G2067" s="16" t="s">
        <v>79</v>
      </c>
      <c r="H2067">
        <v>245008.34</v>
      </c>
      <c r="I2067">
        <v>235083.97</v>
      </c>
      <c r="J2067">
        <v>1274</v>
      </c>
      <c r="K2067">
        <v>1202</v>
      </c>
      <c r="L2067">
        <v>158840.91</v>
      </c>
      <c r="M2067">
        <v>6688.89</v>
      </c>
      <c r="N2067">
        <v>1487398.65</v>
      </c>
      <c r="O2067">
        <v>8161</v>
      </c>
      <c r="P2067">
        <v>9</v>
      </c>
      <c r="Q2067">
        <v>14</v>
      </c>
      <c r="R2067" s="25">
        <f>Clean_Data[[#This Row],[Revenue_EUR]]/Clean_Data[[#This Row],[Units_Sold]]</f>
        <v>192.31423861852434</v>
      </c>
      <c r="S2067" s="19">
        <f>Clean_Data[[#This Row],[Gross_Profit_EUR]]/Clean_Data[[#This Row],[Revenue_EUR]]</f>
        <v>0.64830817595841839</v>
      </c>
      <c r="T2067" s="19">
        <f>Clean_Data[[#This Row],[Revenue_EUR]]/Clean_Data[[#This Row],[Revenue_Target_EUR]]</f>
        <v>1.0422162770179524</v>
      </c>
      <c r="U2067" s="19">
        <f>Clean_Data[[#This Row],[Revenue_EUR]]/Clean_Data[[#This Row],[Market_Revenue_EUR]]</f>
        <v>0.16472271236766284</v>
      </c>
      <c r="V2067" s="19">
        <f>Clean_Data[[#This Row],[Returns_Units]]/Clean_Data[[#This Row],[Units_Sold]]</f>
        <v>1.098901098901099E-2</v>
      </c>
      <c r="W2067" s="21">
        <f>Clean_Data[[#This Row],[Revenue_EUR]]/Clean_Data[[#This Row],[Marketing_Spend_EUR]]</f>
        <v>36.62914773602197</v>
      </c>
    </row>
    <row r="2068" spans="1:23">
      <c r="A2068" s="17">
        <v>45658</v>
      </c>
      <c r="B2068">
        <v>2025</v>
      </c>
      <c r="C2068" s="16" t="s">
        <v>74</v>
      </c>
      <c r="D2068" s="16" t="s">
        <v>89</v>
      </c>
      <c r="E2068" s="16" t="s">
        <v>85</v>
      </c>
      <c r="F2068" s="16" t="s">
        <v>77</v>
      </c>
      <c r="G2068" s="16" t="s">
        <v>80</v>
      </c>
      <c r="H2068">
        <v>77846.289999999994</v>
      </c>
      <c r="I2068">
        <v>73626.490000000005</v>
      </c>
      <c r="J2068">
        <v>527</v>
      </c>
      <c r="K2068">
        <v>492</v>
      </c>
      <c r="L2068">
        <v>53278.68</v>
      </c>
      <c r="M2068">
        <v>4360.4799999999996</v>
      </c>
      <c r="N2068">
        <v>507217.44</v>
      </c>
      <c r="O2068">
        <v>3512</v>
      </c>
      <c r="P2068">
        <v>4</v>
      </c>
      <c r="Q2068">
        <v>4</v>
      </c>
      <c r="R2068" s="25">
        <f>Clean_Data[[#This Row],[Revenue_EUR]]/Clean_Data[[#This Row],[Units_Sold]]</f>
        <v>147.71592030360529</v>
      </c>
      <c r="S2068" s="19">
        <f>Clean_Data[[#This Row],[Gross_Profit_EUR]]/Clean_Data[[#This Row],[Revenue_EUR]]</f>
        <v>0.68440872390964302</v>
      </c>
      <c r="T2068" s="19">
        <f>Clean_Data[[#This Row],[Revenue_EUR]]/Clean_Data[[#This Row],[Revenue_Target_EUR]]</f>
        <v>1.0573136109028149</v>
      </c>
      <c r="U2068" s="19">
        <f>Clean_Data[[#This Row],[Revenue_EUR]]/Clean_Data[[#This Row],[Market_Revenue_EUR]]</f>
        <v>0.15347715567508877</v>
      </c>
      <c r="V2068" s="19">
        <f>Clean_Data[[#This Row],[Returns_Units]]/Clean_Data[[#This Row],[Units_Sold]]</f>
        <v>7.5901328273244783E-3</v>
      </c>
      <c r="W2068" s="21">
        <f>Clean_Data[[#This Row],[Revenue_EUR]]/Clean_Data[[#This Row],[Marketing_Spend_EUR]]</f>
        <v>17.852688236157487</v>
      </c>
    </row>
    <row r="2069" spans="1:23">
      <c r="A2069" s="17">
        <v>45658</v>
      </c>
      <c r="B2069">
        <v>2025</v>
      </c>
      <c r="C2069" s="16" t="s">
        <v>74</v>
      </c>
      <c r="D2069" s="16" t="s">
        <v>89</v>
      </c>
      <c r="E2069" s="16" t="s">
        <v>85</v>
      </c>
      <c r="F2069" s="16" t="s">
        <v>77</v>
      </c>
      <c r="G2069" s="16" t="s">
        <v>81</v>
      </c>
      <c r="H2069">
        <v>98834.05</v>
      </c>
      <c r="I2069">
        <v>100281.46</v>
      </c>
      <c r="J2069">
        <v>814</v>
      </c>
      <c r="K2069">
        <v>842</v>
      </c>
      <c r="L2069">
        <v>61779.68</v>
      </c>
      <c r="M2069">
        <v>3123.5</v>
      </c>
      <c r="N2069">
        <v>662057.07999999996</v>
      </c>
      <c r="O2069">
        <v>5568</v>
      </c>
      <c r="P2069">
        <v>5</v>
      </c>
      <c r="Q2069">
        <v>16</v>
      </c>
      <c r="R2069" s="25">
        <f>Clean_Data[[#This Row],[Revenue_EUR]]/Clean_Data[[#This Row],[Units_Sold]]</f>
        <v>121.41775184275184</v>
      </c>
      <c r="S2069" s="19">
        <f>Clean_Data[[#This Row],[Gross_Profit_EUR]]/Clean_Data[[#This Row],[Revenue_EUR]]</f>
        <v>0.62508497830454179</v>
      </c>
      <c r="T2069" s="19">
        <f>Clean_Data[[#This Row],[Revenue_EUR]]/Clean_Data[[#This Row],[Revenue_Target_EUR]]</f>
        <v>0.98556652446025417</v>
      </c>
      <c r="U2069" s="19">
        <f>Clean_Data[[#This Row],[Revenue_EUR]]/Clean_Data[[#This Row],[Market_Revenue_EUR]]</f>
        <v>0.14928327629998309</v>
      </c>
      <c r="V2069" s="19">
        <f>Clean_Data[[#This Row],[Returns_Units]]/Clean_Data[[#This Row],[Units_Sold]]</f>
        <v>1.9656019656019656E-2</v>
      </c>
      <c r="W2069" s="21">
        <f>Clean_Data[[#This Row],[Revenue_EUR]]/Clean_Data[[#This Row],[Marketing_Spend_EUR]]</f>
        <v>31.6420842004162</v>
      </c>
    </row>
    <row r="2070" spans="1:23">
      <c r="A2070" s="17">
        <v>45658</v>
      </c>
      <c r="B2070">
        <v>2025</v>
      </c>
      <c r="C2070" s="16" t="s">
        <v>74</v>
      </c>
      <c r="D2070" s="16" t="s">
        <v>89</v>
      </c>
      <c r="E2070" s="16" t="s">
        <v>85</v>
      </c>
      <c r="F2070" s="16" t="s">
        <v>82</v>
      </c>
      <c r="G2070" s="16" t="s">
        <v>78</v>
      </c>
      <c r="H2070">
        <v>207433.65</v>
      </c>
      <c r="I2070">
        <v>203850.16</v>
      </c>
      <c r="J2070">
        <v>2728</v>
      </c>
      <c r="K2070">
        <v>2734</v>
      </c>
      <c r="L2070">
        <v>108662.39999999999</v>
      </c>
      <c r="M2070">
        <v>3718.76</v>
      </c>
      <c r="N2070">
        <v>1523840.01</v>
      </c>
      <c r="O2070">
        <v>21751</v>
      </c>
      <c r="P2070">
        <v>8</v>
      </c>
      <c r="Q2070">
        <v>40</v>
      </c>
      <c r="R2070" s="25">
        <f>Clean_Data[[#This Row],[Revenue_EUR]]/Clean_Data[[#This Row],[Units_Sold]]</f>
        <v>76.038728005865096</v>
      </c>
      <c r="S2070" s="19">
        <f>Clean_Data[[#This Row],[Gross_Profit_EUR]]/Clean_Data[[#This Row],[Revenue_EUR]]</f>
        <v>0.52384171999094653</v>
      </c>
      <c r="T2070" s="19">
        <f>Clean_Data[[#This Row],[Revenue_EUR]]/Clean_Data[[#This Row],[Revenue_Target_EUR]]</f>
        <v>1.0175790394277835</v>
      </c>
      <c r="U2070" s="19">
        <f>Clean_Data[[#This Row],[Revenue_EUR]]/Clean_Data[[#This Row],[Market_Revenue_EUR]]</f>
        <v>0.13612560940698754</v>
      </c>
      <c r="V2070" s="19">
        <f>Clean_Data[[#This Row],[Returns_Units]]/Clean_Data[[#This Row],[Units_Sold]]</f>
        <v>1.466275659824047E-2</v>
      </c>
      <c r="W2070" s="21">
        <f>Clean_Data[[#This Row],[Revenue_EUR]]/Clean_Data[[#This Row],[Marketing_Spend_EUR]]</f>
        <v>55.780327313405536</v>
      </c>
    </row>
    <row r="2071" spans="1:23">
      <c r="A2071" s="17">
        <v>45658</v>
      </c>
      <c r="B2071">
        <v>2025</v>
      </c>
      <c r="C2071" s="16" t="s">
        <v>74</v>
      </c>
      <c r="D2071" s="16" t="s">
        <v>89</v>
      </c>
      <c r="E2071" s="16" t="s">
        <v>85</v>
      </c>
      <c r="F2071" s="16" t="s">
        <v>82</v>
      </c>
      <c r="G2071" s="16" t="s">
        <v>79</v>
      </c>
      <c r="H2071">
        <v>199374.14</v>
      </c>
      <c r="I2071">
        <v>195671.25</v>
      </c>
      <c r="J2071">
        <v>1037</v>
      </c>
      <c r="K2071">
        <v>1031</v>
      </c>
      <c r="L2071">
        <v>120423</v>
      </c>
      <c r="M2071">
        <v>5233.6899999999996</v>
      </c>
      <c r="N2071">
        <v>1303449.67</v>
      </c>
      <c r="O2071">
        <v>6975</v>
      </c>
      <c r="P2071">
        <v>8</v>
      </c>
      <c r="Q2071">
        <v>12</v>
      </c>
      <c r="R2071" s="25">
        <f>Clean_Data[[#This Row],[Revenue_EUR]]/Clean_Data[[#This Row],[Units_Sold]]</f>
        <v>192.26050144648025</v>
      </c>
      <c r="S2071" s="19">
        <f>Clean_Data[[#This Row],[Gross_Profit_EUR]]/Clean_Data[[#This Row],[Revenue_EUR]]</f>
        <v>0.60400511320073902</v>
      </c>
      <c r="T2071" s="19">
        <f>Clean_Data[[#This Row],[Revenue_EUR]]/Clean_Data[[#This Row],[Revenue_Target_EUR]]</f>
        <v>1.0189240371286024</v>
      </c>
      <c r="U2071" s="19">
        <f>Clean_Data[[#This Row],[Revenue_EUR]]/Clean_Data[[#This Row],[Market_Revenue_EUR]]</f>
        <v>0.15295883269508981</v>
      </c>
      <c r="V2071" s="19">
        <f>Clean_Data[[#This Row],[Returns_Units]]/Clean_Data[[#This Row],[Units_Sold]]</f>
        <v>1.1571841851494697E-2</v>
      </c>
      <c r="W2071" s="21">
        <f>Clean_Data[[#This Row],[Revenue_EUR]]/Clean_Data[[#This Row],[Marketing_Spend_EUR]]</f>
        <v>38.094373186031277</v>
      </c>
    </row>
    <row r="2072" spans="1:23">
      <c r="A2072" s="17">
        <v>45658</v>
      </c>
      <c r="B2072">
        <v>2025</v>
      </c>
      <c r="C2072" s="16" t="s">
        <v>74</v>
      </c>
      <c r="D2072" s="16" t="s">
        <v>89</v>
      </c>
      <c r="E2072" s="16" t="s">
        <v>85</v>
      </c>
      <c r="F2072" s="16" t="s">
        <v>82</v>
      </c>
      <c r="G2072" s="16" t="s">
        <v>80</v>
      </c>
      <c r="H2072">
        <v>66107.820000000007</v>
      </c>
      <c r="I2072">
        <v>61187.77</v>
      </c>
      <c r="J2072">
        <v>447</v>
      </c>
      <c r="K2072">
        <v>420</v>
      </c>
      <c r="L2072">
        <v>41854.39</v>
      </c>
      <c r="M2072">
        <v>3705.24</v>
      </c>
      <c r="N2072">
        <v>441523.89</v>
      </c>
      <c r="O2072">
        <v>3191</v>
      </c>
      <c r="P2072">
        <v>3</v>
      </c>
      <c r="Q2072">
        <v>10</v>
      </c>
      <c r="R2072" s="25">
        <f>Clean_Data[[#This Row],[Revenue_EUR]]/Clean_Data[[#This Row],[Units_Sold]]</f>
        <v>147.89221476510068</v>
      </c>
      <c r="S2072" s="19">
        <f>Clean_Data[[#This Row],[Gross_Profit_EUR]]/Clean_Data[[#This Row],[Revenue_EUR]]</f>
        <v>0.63312313127251807</v>
      </c>
      <c r="T2072" s="19">
        <f>Clean_Data[[#This Row],[Revenue_EUR]]/Clean_Data[[#This Row],[Revenue_Target_EUR]]</f>
        <v>1.080409042525982</v>
      </c>
      <c r="U2072" s="19">
        <f>Clean_Data[[#This Row],[Revenue_EUR]]/Clean_Data[[#This Row],[Market_Revenue_EUR]]</f>
        <v>0.14972648478885256</v>
      </c>
      <c r="V2072" s="19">
        <f>Clean_Data[[#This Row],[Returns_Units]]/Clean_Data[[#This Row],[Units_Sold]]</f>
        <v>2.2371364653243849E-2</v>
      </c>
      <c r="W2072" s="21">
        <f>Clean_Data[[#This Row],[Revenue_EUR]]/Clean_Data[[#This Row],[Marketing_Spend_EUR]]</f>
        <v>17.84171065841889</v>
      </c>
    </row>
    <row r="2073" spans="1:23">
      <c r="A2073" s="17">
        <v>45658</v>
      </c>
      <c r="B2073">
        <v>2025</v>
      </c>
      <c r="C2073" s="16" t="s">
        <v>74</v>
      </c>
      <c r="D2073" s="16" t="s">
        <v>89</v>
      </c>
      <c r="E2073" s="16" t="s">
        <v>85</v>
      </c>
      <c r="F2073" s="16" t="s">
        <v>82</v>
      </c>
      <c r="G2073" s="16" t="s">
        <v>81</v>
      </c>
      <c r="H2073">
        <v>94368.19</v>
      </c>
      <c r="I2073">
        <v>94897.36</v>
      </c>
      <c r="J2073">
        <v>777</v>
      </c>
      <c r="K2073">
        <v>768</v>
      </c>
      <c r="L2073">
        <v>54715.05</v>
      </c>
      <c r="M2073">
        <v>2718.3</v>
      </c>
      <c r="N2073">
        <v>623417.11</v>
      </c>
      <c r="O2073">
        <v>5287</v>
      </c>
      <c r="P2073">
        <v>5</v>
      </c>
      <c r="Q2073">
        <v>7</v>
      </c>
      <c r="R2073" s="25">
        <f>Clean_Data[[#This Row],[Revenue_EUR]]/Clean_Data[[#This Row],[Units_Sold]]</f>
        <v>121.45198198198199</v>
      </c>
      <c r="S2073" s="19">
        <f>Clean_Data[[#This Row],[Gross_Profit_EUR]]/Clean_Data[[#This Row],[Revenue_EUR]]</f>
        <v>0.57980395724449096</v>
      </c>
      <c r="T2073" s="19">
        <f>Clean_Data[[#This Row],[Revenue_EUR]]/Clean_Data[[#This Row],[Revenue_Target_EUR]]</f>
        <v>0.99442376479177086</v>
      </c>
      <c r="U2073" s="19">
        <f>Clean_Data[[#This Row],[Revenue_EUR]]/Clean_Data[[#This Row],[Market_Revenue_EUR]]</f>
        <v>0.15137247355947611</v>
      </c>
      <c r="V2073" s="19">
        <f>Clean_Data[[#This Row],[Returns_Units]]/Clean_Data[[#This Row],[Units_Sold]]</f>
        <v>9.0090090090090089E-3</v>
      </c>
      <c r="W2073" s="21">
        <f>Clean_Data[[#This Row],[Revenue_EUR]]/Clean_Data[[#This Row],[Marketing_Spend_EUR]]</f>
        <v>34.715884928080051</v>
      </c>
    </row>
    <row r="2074" spans="1:23">
      <c r="A2074" s="17">
        <v>45658</v>
      </c>
      <c r="B2074">
        <v>2025</v>
      </c>
      <c r="C2074" s="16" t="s">
        <v>74</v>
      </c>
      <c r="D2074" s="16" t="s">
        <v>89</v>
      </c>
      <c r="E2074" s="16" t="s">
        <v>85</v>
      </c>
      <c r="F2074" s="16" t="s">
        <v>83</v>
      </c>
      <c r="G2074" s="16" t="s">
        <v>78</v>
      </c>
      <c r="H2074">
        <v>28834.82</v>
      </c>
      <c r="I2074">
        <v>29430.83</v>
      </c>
      <c r="J2074">
        <v>379</v>
      </c>
      <c r="K2074">
        <v>381</v>
      </c>
      <c r="L2074">
        <v>13693.13</v>
      </c>
      <c r="M2074">
        <v>499.87</v>
      </c>
      <c r="N2074">
        <v>298943.67</v>
      </c>
      <c r="O2074">
        <v>4179</v>
      </c>
      <c r="P2074">
        <v>2</v>
      </c>
      <c r="Q2074">
        <v>6</v>
      </c>
      <c r="R2074" s="25">
        <f>Clean_Data[[#This Row],[Revenue_EUR]]/Clean_Data[[#This Row],[Units_Sold]]</f>
        <v>76.081319261213721</v>
      </c>
      <c r="S2074" s="19">
        <f>Clean_Data[[#This Row],[Gross_Profit_EUR]]/Clean_Data[[#This Row],[Revenue_EUR]]</f>
        <v>0.47488175754174983</v>
      </c>
      <c r="T2074" s="19">
        <f>Clean_Data[[#This Row],[Revenue_EUR]]/Clean_Data[[#This Row],[Revenue_Target_EUR]]</f>
        <v>0.97974878724113446</v>
      </c>
      <c r="U2074" s="19">
        <f>Clean_Data[[#This Row],[Revenue_EUR]]/Clean_Data[[#This Row],[Market_Revenue_EUR]]</f>
        <v>9.645569682074219E-2</v>
      </c>
      <c r="V2074" s="19">
        <f>Clean_Data[[#This Row],[Returns_Units]]/Clean_Data[[#This Row],[Units_Sold]]</f>
        <v>1.5831134564643801E-2</v>
      </c>
      <c r="W2074" s="21">
        <f>Clean_Data[[#This Row],[Revenue_EUR]]/Clean_Data[[#This Row],[Marketing_Spend_EUR]]</f>
        <v>57.684638005881531</v>
      </c>
    </row>
    <row r="2075" spans="1:23">
      <c r="A2075" s="17">
        <v>45658</v>
      </c>
      <c r="B2075">
        <v>2025</v>
      </c>
      <c r="C2075" s="16" t="s">
        <v>74</v>
      </c>
      <c r="D2075" s="16" t="s">
        <v>89</v>
      </c>
      <c r="E2075" s="16" t="s">
        <v>85</v>
      </c>
      <c r="F2075" s="16" t="s">
        <v>83</v>
      </c>
      <c r="G2075" s="16" t="s">
        <v>79</v>
      </c>
      <c r="H2075">
        <v>27699.37</v>
      </c>
      <c r="I2075">
        <v>26579.26</v>
      </c>
      <c r="J2075">
        <v>144</v>
      </c>
      <c r="K2075">
        <v>140</v>
      </c>
      <c r="L2075">
        <v>15418.82</v>
      </c>
      <c r="M2075">
        <v>714.63</v>
      </c>
      <c r="N2075">
        <v>245872.84</v>
      </c>
      <c r="O2075">
        <v>1392</v>
      </c>
      <c r="P2075">
        <v>1</v>
      </c>
      <c r="Q2075">
        <v>3</v>
      </c>
      <c r="R2075" s="25">
        <f>Clean_Data[[#This Row],[Revenue_EUR]]/Clean_Data[[#This Row],[Units_Sold]]</f>
        <v>192.3567361111111</v>
      </c>
      <c r="S2075" s="19">
        <f>Clean_Data[[#This Row],[Gross_Profit_EUR]]/Clean_Data[[#This Row],[Revenue_EUR]]</f>
        <v>0.55664876132561858</v>
      </c>
      <c r="T2075" s="19">
        <f>Clean_Data[[#This Row],[Revenue_EUR]]/Clean_Data[[#This Row],[Revenue_Target_EUR]]</f>
        <v>1.0421422567821679</v>
      </c>
      <c r="U2075" s="19">
        <f>Clean_Data[[#This Row],[Revenue_EUR]]/Clean_Data[[#This Row],[Market_Revenue_EUR]]</f>
        <v>0.11265729878908137</v>
      </c>
      <c r="V2075" s="19">
        <f>Clean_Data[[#This Row],[Returns_Units]]/Clean_Data[[#This Row],[Units_Sold]]</f>
        <v>2.0833333333333332E-2</v>
      </c>
      <c r="W2075" s="21">
        <f>Clean_Data[[#This Row],[Revenue_EUR]]/Clean_Data[[#This Row],[Marketing_Spend_EUR]]</f>
        <v>38.76043547010341</v>
      </c>
    </row>
    <row r="2076" spans="1:23">
      <c r="A2076" s="17">
        <v>45658</v>
      </c>
      <c r="B2076">
        <v>2025</v>
      </c>
      <c r="C2076" s="16" t="s">
        <v>74</v>
      </c>
      <c r="D2076" s="16" t="s">
        <v>89</v>
      </c>
      <c r="E2076" s="16" t="s">
        <v>85</v>
      </c>
      <c r="F2076" s="16" t="s">
        <v>83</v>
      </c>
      <c r="G2076" s="16" t="s">
        <v>80</v>
      </c>
      <c r="H2076">
        <v>9080.1</v>
      </c>
      <c r="I2076">
        <v>8115.05</v>
      </c>
      <c r="J2076">
        <v>61</v>
      </c>
      <c r="K2076">
        <v>55</v>
      </c>
      <c r="L2076">
        <v>5246.14</v>
      </c>
      <c r="M2076">
        <v>509.12</v>
      </c>
      <c r="N2076">
        <v>87038.75</v>
      </c>
      <c r="O2076">
        <v>652</v>
      </c>
      <c r="P2076">
        <v>0</v>
      </c>
      <c r="Q2076">
        <v>2</v>
      </c>
      <c r="R2076" s="25">
        <f>Clean_Data[[#This Row],[Revenue_EUR]]/Clean_Data[[#This Row],[Units_Sold]]</f>
        <v>148.85409836065574</v>
      </c>
      <c r="S2076" s="19">
        <f>Clean_Data[[#This Row],[Gross_Profit_EUR]]/Clean_Data[[#This Row],[Revenue_EUR]]</f>
        <v>0.57776235944538057</v>
      </c>
      <c r="T2076" s="19">
        <f>Clean_Data[[#This Row],[Revenue_EUR]]/Clean_Data[[#This Row],[Revenue_Target_EUR]]</f>
        <v>1.118921017122507</v>
      </c>
      <c r="U2076" s="19">
        <f>Clean_Data[[#This Row],[Revenue_EUR]]/Clean_Data[[#This Row],[Market_Revenue_EUR]]</f>
        <v>0.10432250003590356</v>
      </c>
      <c r="V2076" s="19">
        <f>Clean_Data[[#This Row],[Returns_Units]]/Clean_Data[[#This Row],[Units_Sold]]</f>
        <v>3.2786885245901641E-2</v>
      </c>
      <c r="W2076" s="21">
        <f>Clean_Data[[#This Row],[Revenue_EUR]]/Clean_Data[[#This Row],[Marketing_Spend_EUR]]</f>
        <v>17.834891577624138</v>
      </c>
    </row>
    <row r="2077" spans="1:23">
      <c r="A2077" s="17">
        <v>45658</v>
      </c>
      <c r="B2077">
        <v>2025</v>
      </c>
      <c r="C2077" s="16" t="s">
        <v>74</v>
      </c>
      <c r="D2077" s="16" t="s">
        <v>89</v>
      </c>
      <c r="E2077" s="16" t="s">
        <v>85</v>
      </c>
      <c r="F2077" s="16" t="s">
        <v>83</v>
      </c>
      <c r="G2077" s="16" t="s">
        <v>81</v>
      </c>
      <c r="H2077">
        <v>11257.82</v>
      </c>
      <c r="I2077">
        <v>10728.69</v>
      </c>
      <c r="J2077">
        <v>93</v>
      </c>
      <c r="K2077">
        <v>89</v>
      </c>
      <c r="L2077">
        <v>6003.05</v>
      </c>
      <c r="M2077">
        <v>369.44</v>
      </c>
      <c r="N2077">
        <v>113998.18</v>
      </c>
      <c r="O2077">
        <v>975</v>
      </c>
      <c r="P2077">
        <v>0</v>
      </c>
      <c r="Q2077">
        <v>1</v>
      </c>
      <c r="R2077" s="25">
        <f>Clean_Data[[#This Row],[Revenue_EUR]]/Clean_Data[[#This Row],[Units_Sold]]</f>
        <v>121.05182795698924</v>
      </c>
      <c r="S2077" s="19">
        <f>Clean_Data[[#This Row],[Gross_Profit_EUR]]/Clean_Data[[#This Row],[Revenue_EUR]]</f>
        <v>0.53323378771378471</v>
      </c>
      <c r="T2077" s="19">
        <f>Clean_Data[[#This Row],[Revenue_EUR]]/Clean_Data[[#This Row],[Revenue_Target_EUR]]</f>
        <v>1.0493191619852935</v>
      </c>
      <c r="U2077" s="19">
        <f>Clean_Data[[#This Row],[Revenue_EUR]]/Clean_Data[[#This Row],[Market_Revenue_EUR]]</f>
        <v>9.8754383622615738E-2</v>
      </c>
      <c r="V2077" s="19">
        <f>Clean_Data[[#This Row],[Returns_Units]]/Clean_Data[[#This Row],[Units_Sold]]</f>
        <v>1.0752688172043012E-2</v>
      </c>
      <c r="W2077" s="21">
        <f>Clean_Data[[#This Row],[Revenue_EUR]]/Clean_Data[[#This Row],[Marketing_Spend_EUR]]</f>
        <v>30.472661325249025</v>
      </c>
    </row>
    <row r="2078" spans="1:23">
      <c r="A2078" s="17">
        <v>45658</v>
      </c>
      <c r="B2078">
        <v>2025</v>
      </c>
      <c r="C2078" s="16" t="s">
        <v>74</v>
      </c>
      <c r="D2078" s="16" t="s">
        <v>90</v>
      </c>
      <c r="E2078" s="16" t="s">
        <v>91</v>
      </c>
      <c r="F2078" s="16" t="s">
        <v>77</v>
      </c>
      <c r="G2078" s="16" t="s">
        <v>78</v>
      </c>
      <c r="H2078">
        <v>193588.6</v>
      </c>
      <c r="I2078">
        <v>185432.36</v>
      </c>
      <c r="J2078">
        <v>2546</v>
      </c>
      <c r="K2078">
        <v>2457</v>
      </c>
      <c r="L2078">
        <v>109505.47</v>
      </c>
      <c r="M2078">
        <v>3410.99</v>
      </c>
      <c r="N2078">
        <v>2291027.89</v>
      </c>
      <c r="O2078">
        <v>31661</v>
      </c>
      <c r="P2078">
        <v>11</v>
      </c>
      <c r="Q2078">
        <v>23</v>
      </c>
      <c r="R2078" s="25">
        <f>Clean_Data[[#This Row],[Revenue_EUR]]/Clean_Data[[#This Row],[Units_Sold]]</f>
        <v>76.036370777690493</v>
      </c>
      <c r="S2078" s="19">
        <f>Clean_Data[[#This Row],[Gross_Profit_EUR]]/Clean_Data[[#This Row],[Revenue_EUR]]</f>
        <v>0.56566073622103785</v>
      </c>
      <c r="T2078" s="19">
        <f>Clean_Data[[#This Row],[Revenue_EUR]]/Clean_Data[[#This Row],[Revenue_Target_EUR]]</f>
        <v>1.0439849873021085</v>
      </c>
      <c r="U2078" s="19">
        <f>Clean_Data[[#This Row],[Revenue_EUR]]/Clean_Data[[#This Row],[Market_Revenue_EUR]]</f>
        <v>8.4498578496135193E-2</v>
      </c>
      <c r="V2078" s="19">
        <f>Clean_Data[[#This Row],[Returns_Units]]/Clean_Data[[#This Row],[Units_Sold]]</f>
        <v>9.0337784760408484E-3</v>
      </c>
      <c r="W2078" s="21">
        <f>Clean_Data[[#This Row],[Revenue_EUR]]/Clean_Data[[#This Row],[Marketing_Spend_EUR]]</f>
        <v>56.75437336374484</v>
      </c>
    </row>
    <row r="2079" spans="1:23">
      <c r="A2079" s="17">
        <v>45658</v>
      </c>
      <c r="B2079">
        <v>2025</v>
      </c>
      <c r="C2079" s="16" t="s">
        <v>74</v>
      </c>
      <c r="D2079" s="16" t="s">
        <v>90</v>
      </c>
      <c r="E2079" s="16" t="s">
        <v>91</v>
      </c>
      <c r="F2079" s="16" t="s">
        <v>77</v>
      </c>
      <c r="G2079" s="16" t="s">
        <v>79</v>
      </c>
      <c r="H2079">
        <v>209681.1</v>
      </c>
      <c r="I2079">
        <v>201000.73</v>
      </c>
      <c r="J2079">
        <v>1091</v>
      </c>
      <c r="K2079">
        <v>1047</v>
      </c>
      <c r="L2079">
        <v>137960.45000000001</v>
      </c>
      <c r="M2079">
        <v>5381.79</v>
      </c>
      <c r="N2079">
        <v>1863200.37</v>
      </c>
      <c r="O2079">
        <v>10369</v>
      </c>
      <c r="P2079">
        <v>11</v>
      </c>
      <c r="Q2079">
        <v>17</v>
      </c>
      <c r="R2079" s="25">
        <f>Clean_Data[[#This Row],[Revenue_EUR]]/Clean_Data[[#This Row],[Units_Sold]]</f>
        <v>192.19165902841431</v>
      </c>
      <c r="S2079" s="19">
        <f>Clean_Data[[#This Row],[Gross_Profit_EUR]]/Clean_Data[[#This Row],[Revenue_EUR]]</f>
        <v>0.65795367345936284</v>
      </c>
      <c r="T2079" s="19">
        <f>Clean_Data[[#This Row],[Revenue_EUR]]/Clean_Data[[#This Row],[Revenue_Target_EUR]]</f>
        <v>1.0431857635541921</v>
      </c>
      <c r="U2079" s="19">
        <f>Clean_Data[[#This Row],[Revenue_EUR]]/Clean_Data[[#This Row],[Market_Revenue_EUR]]</f>
        <v>0.11253813780640243</v>
      </c>
      <c r="V2079" s="19">
        <f>Clean_Data[[#This Row],[Returns_Units]]/Clean_Data[[#This Row],[Units_Sold]]</f>
        <v>1.5582034830430797E-2</v>
      </c>
      <c r="W2079" s="21">
        <f>Clean_Data[[#This Row],[Revenue_EUR]]/Clean_Data[[#This Row],[Marketing_Spend_EUR]]</f>
        <v>38.961219222600661</v>
      </c>
    </row>
    <row r="2080" spans="1:23">
      <c r="A2080" s="17">
        <v>45658</v>
      </c>
      <c r="B2080">
        <v>2025</v>
      </c>
      <c r="C2080" s="16" t="s">
        <v>74</v>
      </c>
      <c r="D2080" s="16" t="s">
        <v>90</v>
      </c>
      <c r="E2080" s="16" t="s">
        <v>91</v>
      </c>
      <c r="F2080" s="16" t="s">
        <v>77</v>
      </c>
      <c r="G2080" s="16" t="s">
        <v>80</v>
      </c>
      <c r="H2080">
        <v>65607.240000000005</v>
      </c>
      <c r="I2080">
        <v>56593.41</v>
      </c>
      <c r="J2080">
        <v>444</v>
      </c>
      <c r="K2080">
        <v>378</v>
      </c>
      <c r="L2080">
        <v>44790.96</v>
      </c>
      <c r="M2080">
        <v>3734.77</v>
      </c>
      <c r="N2080">
        <v>636810.55000000005</v>
      </c>
      <c r="O2080">
        <v>4543</v>
      </c>
      <c r="P2080">
        <v>3</v>
      </c>
      <c r="Q2080">
        <v>5</v>
      </c>
      <c r="R2080" s="25">
        <f>Clean_Data[[#This Row],[Revenue_EUR]]/Clean_Data[[#This Row],[Units_Sold]]</f>
        <v>147.76405405405407</v>
      </c>
      <c r="S2080" s="19">
        <f>Clean_Data[[#This Row],[Gross_Profit_EUR]]/Clean_Data[[#This Row],[Revenue_EUR]]</f>
        <v>0.68271367611257527</v>
      </c>
      <c r="T2080" s="19">
        <f>Clean_Data[[#This Row],[Revenue_EUR]]/Clean_Data[[#This Row],[Revenue_Target_EUR]]</f>
        <v>1.1592734913835374</v>
      </c>
      <c r="U2080" s="19">
        <f>Clean_Data[[#This Row],[Revenue_EUR]]/Clean_Data[[#This Row],[Market_Revenue_EUR]]</f>
        <v>0.10302473789104154</v>
      </c>
      <c r="V2080" s="19">
        <f>Clean_Data[[#This Row],[Returns_Units]]/Clean_Data[[#This Row],[Units_Sold]]</f>
        <v>1.1261261261261261E-2</v>
      </c>
      <c r="W2080" s="21">
        <f>Clean_Data[[#This Row],[Revenue_EUR]]/Clean_Data[[#This Row],[Marketing_Spend_EUR]]</f>
        <v>17.566607850014861</v>
      </c>
    </row>
    <row r="2081" spans="1:23">
      <c r="A2081" s="17">
        <v>45658</v>
      </c>
      <c r="B2081">
        <v>2025</v>
      </c>
      <c r="C2081" s="16" t="s">
        <v>74</v>
      </c>
      <c r="D2081" s="16" t="s">
        <v>90</v>
      </c>
      <c r="E2081" s="16" t="s">
        <v>91</v>
      </c>
      <c r="F2081" s="16" t="s">
        <v>77</v>
      </c>
      <c r="G2081" s="16" t="s">
        <v>81</v>
      </c>
      <c r="H2081">
        <v>85268.46</v>
      </c>
      <c r="I2081">
        <v>81234.58</v>
      </c>
      <c r="J2081">
        <v>702</v>
      </c>
      <c r="K2081">
        <v>658</v>
      </c>
      <c r="L2081">
        <v>52908.43</v>
      </c>
      <c r="M2081">
        <v>2510</v>
      </c>
      <c r="N2081">
        <v>862591.93</v>
      </c>
      <c r="O2081">
        <v>8011</v>
      </c>
      <c r="P2081">
        <v>4</v>
      </c>
      <c r="Q2081">
        <v>6</v>
      </c>
      <c r="R2081" s="25">
        <f>Clean_Data[[#This Row],[Revenue_EUR]]/Clean_Data[[#This Row],[Units_Sold]]</f>
        <v>121.46504273504274</v>
      </c>
      <c r="S2081" s="19">
        <f>Clean_Data[[#This Row],[Gross_Profit_EUR]]/Clean_Data[[#This Row],[Revenue_EUR]]</f>
        <v>0.62049238370201587</v>
      </c>
      <c r="T2081" s="19">
        <f>Clean_Data[[#This Row],[Revenue_EUR]]/Clean_Data[[#This Row],[Revenue_Target_EUR]]</f>
        <v>1.0496571780145845</v>
      </c>
      <c r="U2081" s="19">
        <f>Clean_Data[[#This Row],[Revenue_EUR]]/Clean_Data[[#This Row],[Market_Revenue_EUR]]</f>
        <v>9.8851446477130844E-2</v>
      </c>
      <c r="V2081" s="19">
        <f>Clean_Data[[#This Row],[Returns_Units]]/Clean_Data[[#This Row],[Units_Sold]]</f>
        <v>8.5470085470085479E-3</v>
      </c>
      <c r="W2081" s="21">
        <f>Clean_Data[[#This Row],[Revenue_EUR]]/Clean_Data[[#This Row],[Marketing_Spend_EUR]]</f>
        <v>33.97149800796813</v>
      </c>
    </row>
    <row r="2082" spans="1:23">
      <c r="A2082" s="17">
        <v>45658</v>
      </c>
      <c r="B2082">
        <v>2025</v>
      </c>
      <c r="C2082" s="16" t="s">
        <v>74</v>
      </c>
      <c r="D2082" s="16" t="s">
        <v>90</v>
      </c>
      <c r="E2082" s="16" t="s">
        <v>91</v>
      </c>
      <c r="F2082" s="16" t="s">
        <v>82</v>
      </c>
      <c r="G2082" s="16" t="s">
        <v>78</v>
      </c>
      <c r="H2082">
        <v>158601.60999999999</v>
      </c>
      <c r="I2082">
        <v>160394.57999999999</v>
      </c>
      <c r="J2082">
        <v>2086</v>
      </c>
      <c r="K2082">
        <v>2103</v>
      </c>
      <c r="L2082">
        <v>83952</v>
      </c>
      <c r="M2082">
        <v>2596.27</v>
      </c>
      <c r="N2082">
        <v>1971854.82</v>
      </c>
      <c r="O2082">
        <v>27972</v>
      </c>
      <c r="P2082">
        <v>7</v>
      </c>
      <c r="Q2082">
        <v>26</v>
      </c>
      <c r="R2082" s="25">
        <f>Clean_Data[[#This Row],[Revenue_EUR]]/Clean_Data[[#This Row],[Units_Sold]]</f>
        <v>76.031452540747836</v>
      </c>
      <c r="S2082" s="19">
        <f>Clean_Data[[#This Row],[Gross_Profit_EUR]]/Clean_Data[[#This Row],[Revenue_EUR]]</f>
        <v>0.52932627859200176</v>
      </c>
      <c r="T2082" s="19">
        <f>Clean_Data[[#This Row],[Revenue_EUR]]/Clean_Data[[#This Row],[Revenue_Target_EUR]]</f>
        <v>0.98882150506581956</v>
      </c>
      <c r="U2082" s="19">
        <f>Clean_Data[[#This Row],[Revenue_EUR]]/Clean_Data[[#This Row],[Market_Revenue_EUR]]</f>
        <v>8.043270142981418E-2</v>
      </c>
      <c r="V2082" s="19">
        <f>Clean_Data[[#This Row],[Returns_Units]]/Clean_Data[[#This Row],[Units_Sold]]</f>
        <v>1.2464046021093002E-2</v>
      </c>
      <c r="W2082" s="21">
        <f>Clean_Data[[#This Row],[Revenue_EUR]]/Clean_Data[[#This Row],[Marketing_Spend_EUR]]</f>
        <v>61.088257384632563</v>
      </c>
    </row>
    <row r="2083" spans="1:23">
      <c r="A2083" s="17">
        <v>45658</v>
      </c>
      <c r="B2083">
        <v>2025</v>
      </c>
      <c r="C2083" s="16" t="s">
        <v>74</v>
      </c>
      <c r="D2083" s="16" t="s">
        <v>90</v>
      </c>
      <c r="E2083" s="16" t="s">
        <v>91</v>
      </c>
      <c r="F2083" s="16" t="s">
        <v>82</v>
      </c>
      <c r="G2083" s="16" t="s">
        <v>79</v>
      </c>
      <c r="H2083">
        <v>177963.53</v>
      </c>
      <c r="I2083">
        <v>169185.27</v>
      </c>
      <c r="J2083">
        <v>926</v>
      </c>
      <c r="K2083">
        <v>868</v>
      </c>
      <c r="L2083">
        <v>108285.73</v>
      </c>
      <c r="M2083">
        <v>4129.7700000000004</v>
      </c>
      <c r="N2083">
        <v>1716190.93</v>
      </c>
      <c r="O2083">
        <v>10016</v>
      </c>
      <c r="P2083">
        <v>9</v>
      </c>
      <c r="Q2083">
        <v>17</v>
      </c>
      <c r="R2083" s="25">
        <f>Clean_Data[[#This Row],[Revenue_EUR]]/Clean_Data[[#This Row],[Units_Sold]]</f>
        <v>192.18523758099352</v>
      </c>
      <c r="S2083" s="19">
        <f>Clean_Data[[#This Row],[Gross_Profit_EUR]]/Clean_Data[[#This Row],[Revenue_EUR]]</f>
        <v>0.60847146603576585</v>
      </c>
      <c r="T2083" s="19">
        <f>Clean_Data[[#This Row],[Revenue_EUR]]/Clean_Data[[#This Row],[Revenue_Target_EUR]]</f>
        <v>1.0518854862483005</v>
      </c>
      <c r="U2083" s="19">
        <f>Clean_Data[[#This Row],[Revenue_EUR]]/Clean_Data[[#This Row],[Market_Revenue_EUR]]</f>
        <v>0.10369681303466625</v>
      </c>
      <c r="V2083" s="19">
        <f>Clean_Data[[#This Row],[Returns_Units]]/Clean_Data[[#This Row],[Units_Sold]]</f>
        <v>1.8358531317494601E-2</v>
      </c>
      <c r="W2083" s="21">
        <f>Clean_Data[[#This Row],[Revenue_EUR]]/Clean_Data[[#This Row],[Marketing_Spend_EUR]]</f>
        <v>43.092842942827318</v>
      </c>
    </row>
    <row r="2084" spans="1:23">
      <c r="A2084" s="17">
        <v>45658</v>
      </c>
      <c r="B2084">
        <v>2025</v>
      </c>
      <c r="C2084" s="16" t="s">
        <v>74</v>
      </c>
      <c r="D2084" s="16" t="s">
        <v>90</v>
      </c>
      <c r="E2084" s="16" t="s">
        <v>91</v>
      </c>
      <c r="F2084" s="16" t="s">
        <v>82</v>
      </c>
      <c r="G2084" s="16" t="s">
        <v>80</v>
      </c>
      <c r="H2084">
        <v>59552.41</v>
      </c>
      <c r="I2084">
        <v>54881.97</v>
      </c>
      <c r="J2084">
        <v>403</v>
      </c>
      <c r="K2084">
        <v>376</v>
      </c>
      <c r="L2084">
        <v>37961.22</v>
      </c>
      <c r="M2084">
        <v>3144.55</v>
      </c>
      <c r="N2084">
        <v>598546.05000000005</v>
      </c>
      <c r="O2084">
        <v>4173</v>
      </c>
      <c r="P2084">
        <v>2</v>
      </c>
      <c r="Q2084">
        <v>5</v>
      </c>
      <c r="R2084" s="25">
        <f>Clean_Data[[#This Row],[Revenue_EUR]]/Clean_Data[[#This Row],[Units_Sold]]</f>
        <v>147.77272952853599</v>
      </c>
      <c r="S2084" s="19">
        <f>Clean_Data[[#This Row],[Gross_Profit_EUR]]/Clean_Data[[#This Row],[Revenue_EUR]]</f>
        <v>0.63744221266612044</v>
      </c>
      <c r="T2084" s="19">
        <f>Clean_Data[[#This Row],[Revenue_EUR]]/Clean_Data[[#This Row],[Revenue_Target_EUR]]</f>
        <v>1.0850997148972605</v>
      </c>
      <c r="U2084" s="19">
        <f>Clean_Data[[#This Row],[Revenue_EUR]]/Clean_Data[[#This Row],[Market_Revenue_EUR]]</f>
        <v>9.9495118211873582E-2</v>
      </c>
      <c r="V2084" s="19">
        <f>Clean_Data[[#This Row],[Returns_Units]]/Clean_Data[[#This Row],[Units_Sold]]</f>
        <v>1.2406947890818859E-2</v>
      </c>
      <c r="W2084" s="21">
        <f>Clean_Data[[#This Row],[Revenue_EUR]]/Clean_Data[[#This Row],[Marketing_Spend_EUR]]</f>
        <v>18.938293237506162</v>
      </c>
    </row>
    <row r="2085" spans="1:23">
      <c r="A2085" s="17">
        <v>45658</v>
      </c>
      <c r="B2085">
        <v>2025</v>
      </c>
      <c r="C2085" s="16" t="s">
        <v>74</v>
      </c>
      <c r="D2085" s="16" t="s">
        <v>90</v>
      </c>
      <c r="E2085" s="16" t="s">
        <v>91</v>
      </c>
      <c r="F2085" s="16" t="s">
        <v>82</v>
      </c>
      <c r="G2085" s="16" t="s">
        <v>81</v>
      </c>
      <c r="H2085">
        <v>69032.800000000003</v>
      </c>
      <c r="I2085">
        <v>67310.39</v>
      </c>
      <c r="J2085">
        <v>568</v>
      </c>
      <c r="K2085">
        <v>549</v>
      </c>
      <c r="L2085">
        <v>40163.019999999997</v>
      </c>
      <c r="M2085">
        <v>2085.1999999999998</v>
      </c>
      <c r="N2085">
        <v>767334.57</v>
      </c>
      <c r="O2085">
        <v>6590</v>
      </c>
      <c r="P2085">
        <v>3</v>
      </c>
      <c r="Q2085">
        <v>5</v>
      </c>
      <c r="R2085" s="25">
        <f>Clean_Data[[#This Row],[Revenue_EUR]]/Clean_Data[[#This Row],[Units_Sold]]</f>
        <v>121.53661971830986</v>
      </c>
      <c r="S2085" s="19">
        <f>Clean_Data[[#This Row],[Gross_Profit_EUR]]/Clean_Data[[#This Row],[Revenue_EUR]]</f>
        <v>0.58179618963738966</v>
      </c>
      <c r="T2085" s="19">
        <f>Clean_Data[[#This Row],[Revenue_EUR]]/Clean_Data[[#This Row],[Revenue_Target_EUR]]</f>
        <v>1.0255890658188134</v>
      </c>
      <c r="U2085" s="19">
        <f>Clean_Data[[#This Row],[Revenue_EUR]]/Clean_Data[[#This Row],[Market_Revenue_EUR]]</f>
        <v>8.9964407572566435E-2</v>
      </c>
      <c r="V2085" s="19">
        <f>Clean_Data[[#This Row],[Returns_Units]]/Clean_Data[[#This Row],[Units_Sold]]</f>
        <v>8.8028169014084511E-3</v>
      </c>
      <c r="W2085" s="21">
        <f>Clean_Data[[#This Row],[Revenue_EUR]]/Clean_Data[[#This Row],[Marketing_Spend_EUR]]</f>
        <v>33.10608095146749</v>
      </c>
    </row>
    <row r="2086" spans="1:23">
      <c r="A2086" s="17">
        <v>45658</v>
      </c>
      <c r="B2086">
        <v>2025</v>
      </c>
      <c r="C2086" s="16" t="s">
        <v>74</v>
      </c>
      <c r="D2086" s="16" t="s">
        <v>90</v>
      </c>
      <c r="E2086" s="16" t="s">
        <v>91</v>
      </c>
      <c r="F2086" s="16" t="s">
        <v>83</v>
      </c>
      <c r="G2086" s="16" t="s">
        <v>78</v>
      </c>
      <c r="H2086">
        <v>18603.52</v>
      </c>
      <c r="I2086">
        <v>18873.89</v>
      </c>
      <c r="J2086">
        <v>245</v>
      </c>
      <c r="K2086">
        <v>251</v>
      </c>
      <c r="L2086">
        <v>8878.67</v>
      </c>
      <c r="M2086">
        <v>362.89</v>
      </c>
      <c r="N2086">
        <v>313782.49</v>
      </c>
      <c r="O2086">
        <v>4421</v>
      </c>
      <c r="P2086">
        <v>1</v>
      </c>
      <c r="Q2086">
        <v>6</v>
      </c>
      <c r="R2086" s="25">
        <f>Clean_Data[[#This Row],[Revenue_EUR]]/Clean_Data[[#This Row],[Units_Sold]]</f>
        <v>75.932734693877549</v>
      </c>
      <c r="S2086" s="19">
        <f>Clean_Data[[#This Row],[Gross_Profit_EUR]]/Clean_Data[[#This Row],[Revenue_EUR]]</f>
        <v>0.47725752975780927</v>
      </c>
      <c r="T2086" s="19">
        <f>Clean_Data[[#This Row],[Revenue_EUR]]/Clean_Data[[#This Row],[Revenue_Target_EUR]]</f>
        <v>0.98567491916080896</v>
      </c>
      <c r="U2086" s="19">
        <f>Clean_Data[[#This Row],[Revenue_EUR]]/Clean_Data[[#This Row],[Market_Revenue_EUR]]</f>
        <v>5.9287948157974016E-2</v>
      </c>
      <c r="V2086" s="19">
        <f>Clean_Data[[#This Row],[Returns_Units]]/Clean_Data[[#This Row],[Units_Sold]]</f>
        <v>2.4489795918367346E-2</v>
      </c>
      <c r="W2086" s="21">
        <f>Clean_Data[[#This Row],[Revenue_EUR]]/Clean_Data[[#This Row],[Marketing_Spend_EUR]]</f>
        <v>51.264901209732983</v>
      </c>
    </row>
    <row r="2087" spans="1:23">
      <c r="A2087" s="17">
        <v>45658</v>
      </c>
      <c r="B2087">
        <v>2025</v>
      </c>
      <c r="C2087" s="16" t="s">
        <v>74</v>
      </c>
      <c r="D2087" s="16" t="s">
        <v>90</v>
      </c>
      <c r="E2087" s="16" t="s">
        <v>91</v>
      </c>
      <c r="F2087" s="16" t="s">
        <v>83</v>
      </c>
      <c r="G2087" s="16" t="s">
        <v>79</v>
      </c>
      <c r="H2087">
        <v>19521.759999999998</v>
      </c>
      <c r="I2087">
        <v>17829.650000000001</v>
      </c>
      <c r="J2087">
        <v>102</v>
      </c>
      <c r="K2087">
        <v>92</v>
      </c>
      <c r="L2087">
        <v>10682.7</v>
      </c>
      <c r="M2087">
        <v>516.78</v>
      </c>
      <c r="N2087">
        <v>253249.67</v>
      </c>
      <c r="O2087">
        <v>1426</v>
      </c>
      <c r="P2087">
        <v>1</v>
      </c>
      <c r="Q2087">
        <v>3</v>
      </c>
      <c r="R2087" s="25">
        <f>Clean_Data[[#This Row],[Revenue_EUR]]/Clean_Data[[#This Row],[Units_Sold]]</f>
        <v>191.38980392156861</v>
      </c>
      <c r="S2087" s="19">
        <f>Clean_Data[[#This Row],[Gross_Profit_EUR]]/Clean_Data[[#This Row],[Revenue_EUR]]</f>
        <v>0.54722012769340478</v>
      </c>
      <c r="T2087" s="19">
        <f>Clean_Data[[#This Row],[Revenue_EUR]]/Clean_Data[[#This Row],[Revenue_Target_EUR]]</f>
        <v>1.0949042746212065</v>
      </c>
      <c r="U2087" s="19">
        <f>Clean_Data[[#This Row],[Revenue_EUR]]/Clean_Data[[#This Row],[Market_Revenue_EUR]]</f>
        <v>7.7085036280600081E-2</v>
      </c>
      <c r="V2087" s="19">
        <f>Clean_Data[[#This Row],[Returns_Units]]/Clean_Data[[#This Row],[Units_Sold]]</f>
        <v>2.9411764705882353E-2</v>
      </c>
      <c r="W2087" s="21">
        <f>Clean_Data[[#This Row],[Revenue_EUR]]/Clean_Data[[#This Row],[Marketing_Spend_EUR]]</f>
        <v>37.775765315995201</v>
      </c>
    </row>
    <row r="2088" spans="1:23">
      <c r="A2088" s="17">
        <v>45658</v>
      </c>
      <c r="B2088">
        <v>2025</v>
      </c>
      <c r="C2088" s="16" t="s">
        <v>74</v>
      </c>
      <c r="D2088" s="16" t="s">
        <v>90</v>
      </c>
      <c r="E2088" s="16" t="s">
        <v>91</v>
      </c>
      <c r="F2088" s="16" t="s">
        <v>83</v>
      </c>
      <c r="G2088" s="16" t="s">
        <v>80</v>
      </c>
      <c r="H2088">
        <v>6081.05</v>
      </c>
      <c r="I2088">
        <v>5397.28</v>
      </c>
      <c r="J2088">
        <v>41</v>
      </c>
      <c r="K2088">
        <v>36</v>
      </c>
      <c r="L2088">
        <v>3498.13</v>
      </c>
      <c r="M2088">
        <v>330.79</v>
      </c>
      <c r="N2088">
        <v>89173.36</v>
      </c>
      <c r="O2088">
        <v>633</v>
      </c>
      <c r="P2088">
        <v>0</v>
      </c>
      <c r="Q2088">
        <v>1</v>
      </c>
      <c r="R2088" s="25">
        <f>Clean_Data[[#This Row],[Revenue_EUR]]/Clean_Data[[#This Row],[Units_Sold]]</f>
        <v>148.31829268292682</v>
      </c>
      <c r="S2088" s="19">
        <f>Clean_Data[[#This Row],[Gross_Profit_EUR]]/Clean_Data[[#This Row],[Revenue_EUR]]</f>
        <v>0.57525098461614355</v>
      </c>
      <c r="T2088" s="19">
        <f>Clean_Data[[#This Row],[Revenue_EUR]]/Clean_Data[[#This Row],[Revenue_Target_EUR]]</f>
        <v>1.1266878872320873</v>
      </c>
      <c r="U2088" s="19">
        <f>Clean_Data[[#This Row],[Revenue_EUR]]/Clean_Data[[#This Row],[Market_Revenue_EUR]]</f>
        <v>6.8193572609577577E-2</v>
      </c>
      <c r="V2088" s="19">
        <f>Clean_Data[[#This Row],[Returns_Units]]/Clean_Data[[#This Row],[Units_Sold]]</f>
        <v>2.4390243902439025E-2</v>
      </c>
      <c r="W2088" s="21">
        <f>Clean_Data[[#This Row],[Revenue_EUR]]/Clean_Data[[#This Row],[Marketing_Spend_EUR]]</f>
        <v>18.38341545995949</v>
      </c>
    </row>
    <row r="2089" spans="1:23">
      <c r="A2089" s="17">
        <v>45658</v>
      </c>
      <c r="B2089">
        <v>2025</v>
      </c>
      <c r="C2089" s="16" t="s">
        <v>74</v>
      </c>
      <c r="D2089" s="16" t="s">
        <v>90</v>
      </c>
      <c r="E2089" s="16" t="s">
        <v>91</v>
      </c>
      <c r="F2089" s="16" t="s">
        <v>83</v>
      </c>
      <c r="G2089" s="16" t="s">
        <v>81</v>
      </c>
      <c r="H2089">
        <v>8320.7999999999993</v>
      </c>
      <c r="I2089">
        <v>7881.29</v>
      </c>
      <c r="J2089">
        <v>69</v>
      </c>
      <c r="K2089">
        <v>66</v>
      </c>
      <c r="L2089">
        <v>4394.9399999999996</v>
      </c>
      <c r="M2089">
        <v>229.73</v>
      </c>
      <c r="N2089">
        <v>121433.8</v>
      </c>
      <c r="O2089">
        <v>1100</v>
      </c>
      <c r="P2089">
        <v>0</v>
      </c>
      <c r="Q2089">
        <v>2</v>
      </c>
      <c r="R2089" s="25">
        <f>Clean_Data[[#This Row],[Revenue_EUR]]/Clean_Data[[#This Row],[Units_Sold]]</f>
        <v>120.59130434782608</v>
      </c>
      <c r="S2089" s="19">
        <f>Clean_Data[[#This Row],[Gross_Profit_EUR]]/Clean_Data[[#This Row],[Revenue_EUR]]</f>
        <v>0.52818719353908283</v>
      </c>
      <c r="T2089" s="19">
        <f>Clean_Data[[#This Row],[Revenue_EUR]]/Clean_Data[[#This Row],[Revenue_Target_EUR]]</f>
        <v>1.0557662514639099</v>
      </c>
      <c r="U2089" s="19">
        <f>Clean_Data[[#This Row],[Revenue_EUR]]/Clean_Data[[#This Row],[Market_Revenue_EUR]]</f>
        <v>6.8521284848205355E-2</v>
      </c>
      <c r="V2089" s="19">
        <f>Clean_Data[[#This Row],[Returns_Units]]/Clean_Data[[#This Row],[Units_Sold]]</f>
        <v>2.8985507246376812E-2</v>
      </c>
      <c r="W2089" s="21">
        <f>Clean_Data[[#This Row],[Revenue_EUR]]/Clean_Data[[#This Row],[Marketing_Spend_EUR]]</f>
        <v>36.219910329517255</v>
      </c>
    </row>
    <row r="2090" spans="1:23">
      <c r="A2090" s="17">
        <v>45658</v>
      </c>
      <c r="B2090">
        <v>2025</v>
      </c>
      <c r="C2090" s="16" t="s">
        <v>74</v>
      </c>
      <c r="D2090" s="16" t="s">
        <v>92</v>
      </c>
      <c r="E2090" s="16" t="s">
        <v>76</v>
      </c>
      <c r="F2090" s="16" t="s">
        <v>77</v>
      </c>
      <c r="G2090" s="16" t="s">
        <v>78</v>
      </c>
      <c r="H2090">
        <v>209591.57</v>
      </c>
      <c r="I2090">
        <v>211314.61</v>
      </c>
      <c r="J2090">
        <v>2757</v>
      </c>
      <c r="K2090">
        <v>2797</v>
      </c>
      <c r="L2090">
        <v>118537.24</v>
      </c>
      <c r="M2090">
        <v>3729.41</v>
      </c>
      <c r="N2090">
        <v>1377195.59</v>
      </c>
      <c r="O2090">
        <v>20432</v>
      </c>
      <c r="P2090">
        <v>11</v>
      </c>
      <c r="Q2090">
        <v>45</v>
      </c>
      <c r="R2090" s="25">
        <f>Clean_Data[[#This Row],[Revenue_EUR]]/Clean_Data[[#This Row],[Units_Sold]]</f>
        <v>76.021606819006166</v>
      </c>
      <c r="S2090" s="19">
        <f>Clean_Data[[#This Row],[Gross_Profit_EUR]]/Clean_Data[[#This Row],[Revenue_EUR]]</f>
        <v>0.56556301381777907</v>
      </c>
      <c r="T2090" s="19">
        <f>Clean_Data[[#This Row],[Revenue_EUR]]/Clean_Data[[#This Row],[Revenue_Target_EUR]]</f>
        <v>0.99184609147469749</v>
      </c>
      <c r="U2090" s="19">
        <f>Clean_Data[[#This Row],[Revenue_EUR]]/Clean_Data[[#This Row],[Market_Revenue_EUR]]</f>
        <v>0.15218722127915033</v>
      </c>
      <c r="V2090" s="19">
        <f>Clean_Data[[#This Row],[Returns_Units]]/Clean_Data[[#This Row],[Units_Sold]]</f>
        <v>1.6322089227421111E-2</v>
      </c>
      <c r="W2090" s="21">
        <f>Clean_Data[[#This Row],[Revenue_EUR]]/Clean_Data[[#This Row],[Marketing_Spend_EUR]]</f>
        <v>56.199658927283409</v>
      </c>
    </row>
    <row r="2091" spans="1:23">
      <c r="A2091" s="17">
        <v>45658</v>
      </c>
      <c r="B2091">
        <v>2025</v>
      </c>
      <c r="C2091" s="16" t="s">
        <v>74</v>
      </c>
      <c r="D2091" s="16" t="s">
        <v>92</v>
      </c>
      <c r="E2091" s="16" t="s">
        <v>76</v>
      </c>
      <c r="F2091" s="16" t="s">
        <v>77</v>
      </c>
      <c r="G2091" s="16" t="s">
        <v>79</v>
      </c>
      <c r="H2091">
        <v>195395.97</v>
      </c>
      <c r="I2091">
        <v>189816.46</v>
      </c>
      <c r="J2091">
        <v>1016</v>
      </c>
      <c r="K2091">
        <v>1007</v>
      </c>
      <c r="L2091">
        <v>127624.22</v>
      </c>
      <c r="M2091">
        <v>4970.54</v>
      </c>
      <c r="N2091">
        <v>1108064.76</v>
      </c>
      <c r="O2091">
        <v>5898</v>
      </c>
      <c r="P2091">
        <v>10</v>
      </c>
      <c r="Q2091">
        <v>14</v>
      </c>
      <c r="R2091" s="25">
        <f>Clean_Data[[#This Row],[Revenue_EUR]]/Clean_Data[[#This Row],[Units_Sold]]</f>
        <v>192.31886811023622</v>
      </c>
      <c r="S2091" s="19">
        <f>Clean_Data[[#This Row],[Gross_Profit_EUR]]/Clean_Data[[#This Row],[Revenue_EUR]]</f>
        <v>0.65315686910021742</v>
      </c>
      <c r="T2091" s="19">
        <f>Clean_Data[[#This Row],[Revenue_EUR]]/Clean_Data[[#This Row],[Revenue_Target_EUR]]</f>
        <v>1.0293942369381455</v>
      </c>
      <c r="U2091" s="19">
        <f>Clean_Data[[#This Row],[Revenue_EUR]]/Clean_Data[[#This Row],[Market_Revenue_EUR]]</f>
        <v>0.17633984677935249</v>
      </c>
      <c r="V2091" s="19">
        <f>Clean_Data[[#This Row],[Returns_Units]]/Clean_Data[[#This Row],[Units_Sold]]</f>
        <v>1.3779527559055118E-2</v>
      </c>
      <c r="W2091" s="21">
        <f>Clean_Data[[#This Row],[Revenue_EUR]]/Clean_Data[[#This Row],[Marketing_Spend_EUR]]</f>
        <v>39.310813312034504</v>
      </c>
    </row>
    <row r="2092" spans="1:23">
      <c r="A2092" s="17">
        <v>45658</v>
      </c>
      <c r="B2092">
        <v>2025</v>
      </c>
      <c r="C2092" s="16" t="s">
        <v>74</v>
      </c>
      <c r="D2092" s="16" t="s">
        <v>92</v>
      </c>
      <c r="E2092" s="16" t="s">
        <v>76</v>
      </c>
      <c r="F2092" s="16" t="s">
        <v>77</v>
      </c>
      <c r="G2092" s="16" t="s">
        <v>80</v>
      </c>
      <c r="H2092">
        <v>62628.2</v>
      </c>
      <c r="I2092">
        <v>56422.75</v>
      </c>
      <c r="J2092">
        <v>424</v>
      </c>
      <c r="K2092">
        <v>379</v>
      </c>
      <c r="L2092">
        <v>43084.87</v>
      </c>
      <c r="M2092">
        <v>3644.54</v>
      </c>
      <c r="N2092">
        <v>386677.73</v>
      </c>
      <c r="O2092">
        <v>2819</v>
      </c>
      <c r="P2092">
        <v>3</v>
      </c>
      <c r="Q2092">
        <v>7</v>
      </c>
      <c r="R2092" s="25">
        <f>Clean_Data[[#This Row],[Revenue_EUR]]/Clean_Data[[#This Row],[Units_Sold]]</f>
        <v>147.70801886792452</v>
      </c>
      <c r="S2092" s="19">
        <f>Clean_Data[[#This Row],[Gross_Profit_EUR]]/Clean_Data[[#This Row],[Revenue_EUR]]</f>
        <v>0.68794680351662674</v>
      </c>
      <c r="T2092" s="19">
        <f>Clean_Data[[#This Row],[Revenue_EUR]]/Clean_Data[[#This Row],[Revenue_Target_EUR]]</f>
        <v>1.1099813461768524</v>
      </c>
      <c r="U2092" s="19">
        <f>Clean_Data[[#This Row],[Revenue_EUR]]/Clean_Data[[#This Row],[Market_Revenue_EUR]]</f>
        <v>0.16196484860920229</v>
      </c>
      <c r="V2092" s="19">
        <f>Clean_Data[[#This Row],[Returns_Units]]/Clean_Data[[#This Row],[Units_Sold]]</f>
        <v>1.6509433962264151E-2</v>
      </c>
      <c r="W2092" s="21">
        <f>Clean_Data[[#This Row],[Revenue_EUR]]/Clean_Data[[#This Row],[Marketing_Spend_EUR]]</f>
        <v>17.184116514018228</v>
      </c>
    </row>
    <row r="2093" spans="1:23">
      <c r="A2093" s="17">
        <v>45658</v>
      </c>
      <c r="B2093">
        <v>2025</v>
      </c>
      <c r="C2093" s="16" t="s">
        <v>74</v>
      </c>
      <c r="D2093" s="16" t="s">
        <v>92</v>
      </c>
      <c r="E2093" s="16" t="s">
        <v>76</v>
      </c>
      <c r="F2093" s="16" t="s">
        <v>77</v>
      </c>
      <c r="G2093" s="16" t="s">
        <v>81</v>
      </c>
      <c r="H2093">
        <v>87387.79</v>
      </c>
      <c r="I2093">
        <v>86137.41</v>
      </c>
      <c r="J2093">
        <v>720</v>
      </c>
      <c r="K2093">
        <v>697</v>
      </c>
      <c r="L2093">
        <v>54094.75</v>
      </c>
      <c r="M2093">
        <v>2847.68</v>
      </c>
      <c r="N2093">
        <v>529470.75</v>
      </c>
      <c r="O2093">
        <v>4734</v>
      </c>
      <c r="P2093">
        <v>4</v>
      </c>
      <c r="Q2093">
        <v>11</v>
      </c>
      <c r="R2093" s="25">
        <f>Clean_Data[[#This Row],[Revenue_EUR]]/Clean_Data[[#This Row],[Units_Sold]]</f>
        <v>121.37193055555555</v>
      </c>
      <c r="S2093" s="19">
        <f>Clean_Data[[#This Row],[Gross_Profit_EUR]]/Clean_Data[[#This Row],[Revenue_EUR]]</f>
        <v>0.61901954495015843</v>
      </c>
      <c r="T2093" s="19">
        <f>Clean_Data[[#This Row],[Revenue_EUR]]/Clean_Data[[#This Row],[Revenue_Target_EUR]]</f>
        <v>1.0145161086222583</v>
      </c>
      <c r="U2093" s="19">
        <f>Clean_Data[[#This Row],[Revenue_EUR]]/Clean_Data[[#This Row],[Market_Revenue_EUR]]</f>
        <v>0.16504743652033657</v>
      </c>
      <c r="V2093" s="19">
        <f>Clean_Data[[#This Row],[Returns_Units]]/Clean_Data[[#This Row],[Units_Sold]]</f>
        <v>1.5277777777777777E-2</v>
      </c>
      <c r="W2093" s="21">
        <f>Clean_Data[[#This Row],[Revenue_EUR]]/Clean_Data[[#This Row],[Marketing_Spend_EUR]]</f>
        <v>30.687363046409708</v>
      </c>
    </row>
    <row r="2094" spans="1:23">
      <c r="A2094" s="17">
        <v>45658</v>
      </c>
      <c r="B2094">
        <v>2025</v>
      </c>
      <c r="C2094" s="16" t="s">
        <v>74</v>
      </c>
      <c r="D2094" s="16" t="s">
        <v>92</v>
      </c>
      <c r="E2094" s="16" t="s">
        <v>76</v>
      </c>
      <c r="F2094" s="16" t="s">
        <v>82</v>
      </c>
      <c r="G2094" s="16" t="s">
        <v>78</v>
      </c>
      <c r="H2094">
        <v>172985.44</v>
      </c>
      <c r="I2094">
        <v>175163.35</v>
      </c>
      <c r="J2094">
        <v>2275</v>
      </c>
      <c r="K2094">
        <v>2270</v>
      </c>
      <c r="L2094">
        <v>89713.279999999999</v>
      </c>
      <c r="M2094">
        <v>2985.96</v>
      </c>
      <c r="N2094">
        <v>1137762.1100000001</v>
      </c>
      <c r="O2094">
        <v>15668</v>
      </c>
      <c r="P2094">
        <v>9</v>
      </c>
      <c r="Q2094">
        <v>28</v>
      </c>
      <c r="R2094" s="25">
        <f>Clean_Data[[#This Row],[Revenue_EUR]]/Clean_Data[[#This Row],[Units_Sold]]</f>
        <v>76.037556043956045</v>
      </c>
      <c r="S2094" s="19">
        <f>Clean_Data[[#This Row],[Gross_Profit_EUR]]/Clean_Data[[#This Row],[Revenue_EUR]]</f>
        <v>0.51861752064219968</v>
      </c>
      <c r="T2094" s="19">
        <f>Clean_Data[[#This Row],[Revenue_EUR]]/Clean_Data[[#This Row],[Revenue_Target_EUR]]</f>
        <v>0.98756640587200462</v>
      </c>
      <c r="U2094" s="19">
        <f>Clean_Data[[#This Row],[Revenue_EUR]]/Clean_Data[[#This Row],[Market_Revenue_EUR]]</f>
        <v>0.15204007804408251</v>
      </c>
      <c r="V2094" s="19">
        <f>Clean_Data[[#This Row],[Returns_Units]]/Clean_Data[[#This Row],[Units_Sold]]</f>
        <v>1.2307692307692308E-2</v>
      </c>
      <c r="W2094" s="21">
        <f>Clean_Data[[#This Row],[Revenue_EUR]]/Clean_Data[[#This Row],[Marketing_Spend_EUR]]</f>
        <v>57.93293949014722</v>
      </c>
    </row>
    <row r="2095" spans="1:23">
      <c r="A2095" s="17">
        <v>45658</v>
      </c>
      <c r="B2095">
        <v>2025</v>
      </c>
      <c r="C2095" s="16" t="s">
        <v>74</v>
      </c>
      <c r="D2095" s="16" t="s">
        <v>92</v>
      </c>
      <c r="E2095" s="16" t="s">
        <v>76</v>
      </c>
      <c r="F2095" s="16" t="s">
        <v>82</v>
      </c>
      <c r="G2095" s="16" t="s">
        <v>79</v>
      </c>
      <c r="H2095">
        <v>175053.46</v>
      </c>
      <c r="I2095">
        <v>173858.86</v>
      </c>
      <c r="J2095">
        <v>910</v>
      </c>
      <c r="K2095">
        <v>918</v>
      </c>
      <c r="L2095">
        <v>107694.67</v>
      </c>
      <c r="M2095">
        <v>4448.84</v>
      </c>
      <c r="N2095">
        <v>985942.09</v>
      </c>
      <c r="O2095">
        <v>5292</v>
      </c>
      <c r="P2095">
        <v>10</v>
      </c>
      <c r="Q2095">
        <v>18</v>
      </c>
      <c r="R2095" s="25">
        <f>Clean_Data[[#This Row],[Revenue_EUR]]/Clean_Data[[#This Row],[Units_Sold]]</f>
        <v>192.36643956043955</v>
      </c>
      <c r="S2095" s="19">
        <f>Clean_Data[[#This Row],[Gross_Profit_EUR]]/Clean_Data[[#This Row],[Revenue_EUR]]</f>
        <v>0.61521017636555142</v>
      </c>
      <c r="T2095" s="19">
        <f>Clean_Data[[#This Row],[Revenue_EUR]]/Clean_Data[[#This Row],[Revenue_Target_EUR]]</f>
        <v>1.0068710907226701</v>
      </c>
      <c r="U2095" s="19">
        <f>Clean_Data[[#This Row],[Revenue_EUR]]/Clean_Data[[#This Row],[Market_Revenue_EUR]]</f>
        <v>0.17754943396320569</v>
      </c>
      <c r="V2095" s="19">
        <f>Clean_Data[[#This Row],[Returns_Units]]/Clean_Data[[#This Row],[Units_Sold]]</f>
        <v>1.9780219780219779E-2</v>
      </c>
      <c r="W2095" s="21">
        <f>Clean_Data[[#This Row],[Revenue_EUR]]/Clean_Data[[#This Row],[Marketing_Spend_EUR]]</f>
        <v>39.348113216029347</v>
      </c>
    </row>
    <row r="2096" spans="1:23">
      <c r="A2096" s="17">
        <v>45658</v>
      </c>
      <c r="B2096">
        <v>2025</v>
      </c>
      <c r="C2096" s="16" t="s">
        <v>74</v>
      </c>
      <c r="D2096" s="16" t="s">
        <v>92</v>
      </c>
      <c r="E2096" s="16" t="s">
        <v>76</v>
      </c>
      <c r="F2096" s="16" t="s">
        <v>82</v>
      </c>
      <c r="G2096" s="16" t="s">
        <v>80</v>
      </c>
      <c r="H2096">
        <v>51191.49</v>
      </c>
      <c r="I2096">
        <v>48005.7</v>
      </c>
      <c r="J2096">
        <v>346</v>
      </c>
      <c r="K2096">
        <v>331</v>
      </c>
      <c r="L2096">
        <v>32623.87</v>
      </c>
      <c r="M2096">
        <v>2826.74</v>
      </c>
      <c r="N2096">
        <v>327969.13</v>
      </c>
      <c r="O2096">
        <v>2480</v>
      </c>
      <c r="P2096">
        <v>3</v>
      </c>
      <c r="Q2096">
        <v>3</v>
      </c>
      <c r="R2096" s="25">
        <f>Clean_Data[[#This Row],[Revenue_EUR]]/Clean_Data[[#This Row],[Units_Sold]]</f>
        <v>147.95228323699422</v>
      </c>
      <c r="S2096" s="19">
        <f>Clean_Data[[#This Row],[Gross_Profit_EUR]]/Clean_Data[[#This Row],[Revenue_EUR]]</f>
        <v>0.63729088565306458</v>
      </c>
      <c r="T2096" s="19">
        <f>Clean_Data[[#This Row],[Revenue_EUR]]/Clean_Data[[#This Row],[Revenue_Target_EUR]]</f>
        <v>1.0663627444240997</v>
      </c>
      <c r="U2096" s="19">
        <f>Clean_Data[[#This Row],[Revenue_EUR]]/Clean_Data[[#This Row],[Market_Revenue_EUR]]</f>
        <v>0.15608630604959681</v>
      </c>
      <c r="V2096" s="19">
        <f>Clean_Data[[#This Row],[Returns_Units]]/Clean_Data[[#This Row],[Units_Sold]]</f>
        <v>8.670520231213872E-3</v>
      </c>
      <c r="W2096" s="21">
        <f>Clean_Data[[#This Row],[Revenue_EUR]]/Clean_Data[[#This Row],[Marketing_Spend_EUR]]</f>
        <v>18.109727106136397</v>
      </c>
    </row>
    <row r="2097" spans="1:23">
      <c r="A2097" s="17">
        <v>45658</v>
      </c>
      <c r="B2097">
        <v>2025</v>
      </c>
      <c r="C2097" s="16" t="s">
        <v>74</v>
      </c>
      <c r="D2097" s="16" t="s">
        <v>92</v>
      </c>
      <c r="E2097" s="16" t="s">
        <v>76</v>
      </c>
      <c r="F2097" s="16" t="s">
        <v>82</v>
      </c>
      <c r="G2097" s="16" t="s">
        <v>81</v>
      </c>
      <c r="H2097">
        <v>70336.86</v>
      </c>
      <c r="I2097">
        <v>71578.12</v>
      </c>
      <c r="J2097">
        <v>579</v>
      </c>
      <c r="K2097">
        <v>587</v>
      </c>
      <c r="L2097">
        <v>41219.9</v>
      </c>
      <c r="M2097">
        <v>2156.19</v>
      </c>
      <c r="N2097">
        <v>444677.78</v>
      </c>
      <c r="O2097">
        <v>4024</v>
      </c>
      <c r="P2097">
        <v>4</v>
      </c>
      <c r="Q2097">
        <v>11</v>
      </c>
      <c r="R2097" s="25">
        <f>Clean_Data[[#This Row],[Revenue_EUR]]/Clean_Data[[#This Row],[Units_Sold]]</f>
        <v>121.479896373057</v>
      </c>
      <c r="S2097" s="19">
        <f>Clean_Data[[#This Row],[Gross_Profit_EUR]]/Clean_Data[[#This Row],[Revenue_EUR]]</f>
        <v>0.58603554381017298</v>
      </c>
      <c r="T2097" s="19">
        <f>Clean_Data[[#This Row],[Revenue_EUR]]/Clean_Data[[#This Row],[Revenue_Target_EUR]]</f>
        <v>0.98265866720165329</v>
      </c>
      <c r="U2097" s="19">
        <f>Clean_Data[[#This Row],[Revenue_EUR]]/Clean_Data[[#This Row],[Market_Revenue_EUR]]</f>
        <v>0.15817489239062046</v>
      </c>
      <c r="V2097" s="19">
        <f>Clean_Data[[#This Row],[Returns_Units]]/Clean_Data[[#This Row],[Units_Sold]]</f>
        <v>1.8998272884283247E-2</v>
      </c>
      <c r="W2097" s="21">
        <f>Clean_Data[[#This Row],[Revenue_EUR]]/Clean_Data[[#This Row],[Marketing_Spend_EUR]]</f>
        <v>32.620900755499285</v>
      </c>
    </row>
    <row r="2098" spans="1:23">
      <c r="A2098" s="17">
        <v>45658</v>
      </c>
      <c r="B2098">
        <v>2025</v>
      </c>
      <c r="C2098" s="16" t="s">
        <v>74</v>
      </c>
      <c r="D2098" s="16" t="s">
        <v>92</v>
      </c>
      <c r="E2098" s="16" t="s">
        <v>76</v>
      </c>
      <c r="F2098" s="16" t="s">
        <v>83</v>
      </c>
      <c r="G2098" s="16" t="s">
        <v>78</v>
      </c>
      <c r="H2098">
        <v>18711.560000000001</v>
      </c>
      <c r="I2098">
        <v>18435.75</v>
      </c>
      <c r="J2098">
        <v>246</v>
      </c>
      <c r="K2098">
        <v>239</v>
      </c>
      <c r="L2098">
        <v>9000.3799999999992</v>
      </c>
      <c r="M2098">
        <v>333.56</v>
      </c>
      <c r="N2098">
        <v>176282.82</v>
      </c>
      <c r="O2098">
        <v>2548</v>
      </c>
      <c r="P2098">
        <v>1</v>
      </c>
      <c r="Q2098">
        <v>6</v>
      </c>
      <c r="R2098" s="25">
        <f>Clean_Data[[#This Row],[Revenue_EUR]]/Clean_Data[[#This Row],[Units_Sold]]</f>
        <v>76.063252032520325</v>
      </c>
      <c r="S2098" s="19">
        <f>Clean_Data[[#This Row],[Gross_Profit_EUR]]/Clean_Data[[#This Row],[Revenue_EUR]]</f>
        <v>0.48100639390836458</v>
      </c>
      <c r="T2098" s="19">
        <f>Clean_Data[[#This Row],[Revenue_EUR]]/Clean_Data[[#This Row],[Revenue_Target_EUR]]</f>
        <v>1.0149606064304408</v>
      </c>
      <c r="U2098" s="19">
        <f>Clean_Data[[#This Row],[Revenue_EUR]]/Clean_Data[[#This Row],[Market_Revenue_EUR]]</f>
        <v>0.10614511385737986</v>
      </c>
      <c r="V2098" s="19">
        <f>Clean_Data[[#This Row],[Returns_Units]]/Clean_Data[[#This Row],[Units_Sold]]</f>
        <v>2.4390243902439025E-2</v>
      </c>
      <c r="W2098" s="21">
        <f>Clean_Data[[#This Row],[Revenue_EUR]]/Clean_Data[[#This Row],[Marketing_Spend_EUR]]</f>
        <v>56.096534356637491</v>
      </c>
    </row>
    <row r="2099" spans="1:23">
      <c r="A2099" s="17">
        <v>45658</v>
      </c>
      <c r="B2099">
        <v>2025</v>
      </c>
      <c r="C2099" s="16" t="s">
        <v>74</v>
      </c>
      <c r="D2099" s="16" t="s">
        <v>92</v>
      </c>
      <c r="E2099" s="16" t="s">
        <v>76</v>
      </c>
      <c r="F2099" s="16" t="s">
        <v>83</v>
      </c>
      <c r="G2099" s="16" t="s">
        <v>79</v>
      </c>
      <c r="H2099">
        <v>20185.830000000002</v>
      </c>
      <c r="I2099">
        <v>19933.28</v>
      </c>
      <c r="J2099">
        <v>105</v>
      </c>
      <c r="K2099">
        <v>103</v>
      </c>
      <c r="L2099">
        <v>11295.4</v>
      </c>
      <c r="M2099">
        <v>533.91</v>
      </c>
      <c r="N2099">
        <v>153299.32</v>
      </c>
      <c r="O2099">
        <v>855</v>
      </c>
      <c r="P2099">
        <v>1</v>
      </c>
      <c r="Q2099">
        <v>3</v>
      </c>
      <c r="R2099" s="25">
        <f>Clean_Data[[#This Row],[Revenue_EUR]]/Clean_Data[[#This Row],[Units_Sold]]</f>
        <v>192.24600000000001</v>
      </c>
      <c r="S2099" s="19">
        <f>Clean_Data[[#This Row],[Gross_Profit_EUR]]/Clean_Data[[#This Row],[Revenue_EUR]]</f>
        <v>0.55957074839132193</v>
      </c>
      <c r="T2099" s="19">
        <f>Clean_Data[[#This Row],[Revenue_EUR]]/Clean_Data[[#This Row],[Revenue_Target_EUR]]</f>
        <v>1.0126697663405122</v>
      </c>
      <c r="U2099" s="19">
        <f>Clean_Data[[#This Row],[Revenue_EUR]]/Clean_Data[[#This Row],[Market_Revenue_EUR]]</f>
        <v>0.1316759265468366</v>
      </c>
      <c r="V2099" s="19">
        <f>Clean_Data[[#This Row],[Returns_Units]]/Clean_Data[[#This Row],[Units_Sold]]</f>
        <v>2.8571428571428571E-2</v>
      </c>
      <c r="W2099" s="21">
        <f>Clean_Data[[#This Row],[Revenue_EUR]]/Clean_Data[[#This Row],[Marketing_Spend_EUR]]</f>
        <v>37.807551834578867</v>
      </c>
    </row>
    <row r="2100" spans="1:23">
      <c r="A2100" s="17">
        <v>45658</v>
      </c>
      <c r="B2100">
        <v>2025</v>
      </c>
      <c r="C2100" s="16" t="s">
        <v>74</v>
      </c>
      <c r="D2100" s="16" t="s">
        <v>92</v>
      </c>
      <c r="E2100" s="16" t="s">
        <v>76</v>
      </c>
      <c r="F2100" s="16" t="s">
        <v>83</v>
      </c>
      <c r="G2100" s="16" t="s">
        <v>80</v>
      </c>
      <c r="H2100">
        <v>5606.1</v>
      </c>
      <c r="I2100">
        <v>5288.84</v>
      </c>
      <c r="J2100">
        <v>38</v>
      </c>
      <c r="K2100">
        <v>36</v>
      </c>
      <c r="L2100">
        <v>3215.29</v>
      </c>
      <c r="M2100">
        <v>322.27999999999997</v>
      </c>
      <c r="N2100">
        <v>50998.21</v>
      </c>
      <c r="O2100">
        <v>358</v>
      </c>
      <c r="P2100">
        <v>0</v>
      </c>
      <c r="Q2100">
        <v>1</v>
      </c>
      <c r="R2100" s="25">
        <f>Clean_Data[[#This Row],[Revenue_EUR]]/Clean_Data[[#This Row],[Units_Sold]]</f>
        <v>147.52894736842106</v>
      </c>
      <c r="S2100" s="19">
        <f>Clean_Data[[#This Row],[Gross_Profit_EUR]]/Clean_Data[[#This Row],[Revenue_EUR]]</f>
        <v>0.57353418597599037</v>
      </c>
      <c r="T2100" s="19">
        <f>Clean_Data[[#This Row],[Revenue_EUR]]/Clean_Data[[#This Row],[Revenue_Target_EUR]]</f>
        <v>1.0599866889525871</v>
      </c>
      <c r="U2100" s="19">
        <f>Clean_Data[[#This Row],[Revenue_EUR]]/Clean_Data[[#This Row],[Market_Revenue_EUR]]</f>
        <v>0.10992738764752724</v>
      </c>
      <c r="V2100" s="19">
        <f>Clean_Data[[#This Row],[Returns_Units]]/Clean_Data[[#This Row],[Units_Sold]]</f>
        <v>2.6315789473684209E-2</v>
      </c>
      <c r="W2100" s="21">
        <f>Clean_Data[[#This Row],[Revenue_EUR]]/Clean_Data[[#This Row],[Marketing_Spend_EUR]]</f>
        <v>17.395122253940674</v>
      </c>
    </row>
    <row r="2101" spans="1:23">
      <c r="A2101" s="17">
        <v>45658</v>
      </c>
      <c r="B2101">
        <v>2025</v>
      </c>
      <c r="C2101" s="16" t="s">
        <v>74</v>
      </c>
      <c r="D2101" s="16" t="s">
        <v>92</v>
      </c>
      <c r="E2101" s="16" t="s">
        <v>76</v>
      </c>
      <c r="F2101" s="16" t="s">
        <v>83</v>
      </c>
      <c r="G2101" s="16" t="s">
        <v>81</v>
      </c>
      <c r="H2101">
        <v>7174.11</v>
      </c>
      <c r="I2101">
        <v>7109.89</v>
      </c>
      <c r="J2101">
        <v>59</v>
      </c>
      <c r="K2101">
        <v>59</v>
      </c>
      <c r="L2101">
        <v>3759.04</v>
      </c>
      <c r="M2101">
        <v>236.15</v>
      </c>
      <c r="N2101">
        <v>66988.19</v>
      </c>
      <c r="O2101">
        <v>588</v>
      </c>
      <c r="P2101">
        <v>0</v>
      </c>
      <c r="Q2101">
        <v>2</v>
      </c>
      <c r="R2101" s="25">
        <f>Clean_Data[[#This Row],[Revenue_EUR]]/Clean_Data[[#This Row],[Units_Sold]]</f>
        <v>121.5950847457627</v>
      </c>
      <c r="S2101" s="19">
        <f>Clean_Data[[#This Row],[Gross_Profit_EUR]]/Clean_Data[[#This Row],[Revenue_EUR]]</f>
        <v>0.52397300849861517</v>
      </c>
      <c r="T2101" s="19">
        <f>Clean_Data[[#This Row],[Revenue_EUR]]/Clean_Data[[#This Row],[Revenue_Target_EUR]]</f>
        <v>1.0090324885476427</v>
      </c>
      <c r="U2101" s="19">
        <f>Clean_Data[[#This Row],[Revenue_EUR]]/Clean_Data[[#This Row],[Market_Revenue_EUR]]</f>
        <v>0.1070951461742734</v>
      </c>
      <c r="V2101" s="19">
        <f>Clean_Data[[#This Row],[Returns_Units]]/Clean_Data[[#This Row],[Units_Sold]]</f>
        <v>3.3898305084745763E-2</v>
      </c>
      <c r="W2101" s="21">
        <f>Clean_Data[[#This Row],[Revenue_EUR]]/Clean_Data[[#This Row],[Marketing_Spend_EUR]]</f>
        <v>30.379462206224854</v>
      </c>
    </row>
    <row r="2102" spans="1:23">
      <c r="A2102" s="17">
        <v>45689</v>
      </c>
      <c r="B2102">
        <v>2025</v>
      </c>
      <c r="C2102" s="16" t="s">
        <v>93</v>
      </c>
      <c r="D2102" s="16" t="s">
        <v>75</v>
      </c>
      <c r="E2102" s="16" t="s">
        <v>76</v>
      </c>
      <c r="F2102" s="16" t="s">
        <v>77</v>
      </c>
      <c r="G2102" s="16" t="s">
        <v>78</v>
      </c>
      <c r="H2102">
        <v>1054749.47</v>
      </c>
      <c r="I2102">
        <v>1015996.21</v>
      </c>
      <c r="J2102">
        <v>13872</v>
      </c>
      <c r="K2102">
        <v>13217</v>
      </c>
      <c r="L2102">
        <v>597588.27</v>
      </c>
      <c r="M2102">
        <v>19580.46</v>
      </c>
      <c r="N2102">
        <v>6547212.6900000004</v>
      </c>
      <c r="O2102">
        <v>89388</v>
      </c>
      <c r="P2102">
        <v>51</v>
      </c>
      <c r="Q2102">
        <v>275</v>
      </c>
      <c r="R2102" s="25">
        <f>Clean_Data[[#This Row],[Revenue_EUR]]/Clean_Data[[#This Row],[Units_Sold]]</f>
        <v>76.03441969434833</v>
      </c>
      <c r="S2102" s="19">
        <f>Clean_Data[[#This Row],[Gross_Profit_EUR]]/Clean_Data[[#This Row],[Revenue_EUR]]</f>
        <v>0.56656892181230489</v>
      </c>
      <c r="T2102" s="19">
        <f>Clean_Data[[#This Row],[Revenue_EUR]]/Clean_Data[[#This Row],[Revenue_Target_EUR]]</f>
        <v>1.0381431147267763</v>
      </c>
      <c r="U2102" s="19">
        <f>Clean_Data[[#This Row],[Revenue_EUR]]/Clean_Data[[#This Row],[Market_Revenue_EUR]]</f>
        <v>0.16109900807270092</v>
      </c>
      <c r="V2102" s="19">
        <f>Clean_Data[[#This Row],[Returns_Units]]/Clean_Data[[#This Row],[Units_Sold]]</f>
        <v>1.9824106113033448E-2</v>
      </c>
      <c r="W2102" s="21">
        <f>Clean_Data[[#This Row],[Revenue_EUR]]/Clean_Data[[#This Row],[Marketing_Spend_EUR]]</f>
        <v>53.86745102004754</v>
      </c>
    </row>
    <row r="2103" spans="1:23">
      <c r="A2103" s="17">
        <v>45689</v>
      </c>
      <c r="B2103">
        <v>2025</v>
      </c>
      <c r="C2103" s="16" t="s">
        <v>93</v>
      </c>
      <c r="D2103" s="16" t="s">
        <v>75</v>
      </c>
      <c r="E2103" s="16" t="s">
        <v>76</v>
      </c>
      <c r="F2103" s="16" t="s">
        <v>77</v>
      </c>
      <c r="G2103" s="16" t="s">
        <v>79</v>
      </c>
      <c r="H2103">
        <v>1100621.3500000001</v>
      </c>
      <c r="I2103">
        <v>1011345.68</v>
      </c>
      <c r="J2103">
        <v>5724</v>
      </c>
      <c r="K2103">
        <v>5191</v>
      </c>
      <c r="L2103">
        <v>718323.51</v>
      </c>
      <c r="M2103">
        <v>25577.38</v>
      </c>
      <c r="N2103">
        <v>5317985.84</v>
      </c>
      <c r="O2103">
        <v>28844</v>
      </c>
      <c r="P2103">
        <v>53</v>
      </c>
      <c r="Q2103">
        <v>64</v>
      </c>
      <c r="R2103" s="25">
        <f>Clean_Data[[#This Row],[Revenue_EUR]]/Clean_Data[[#This Row],[Units_Sold]]</f>
        <v>192.281857092942</v>
      </c>
      <c r="S2103" s="19">
        <f>Clean_Data[[#This Row],[Gross_Profit_EUR]]/Clean_Data[[#This Row],[Revenue_EUR]]</f>
        <v>0.65265271294255733</v>
      </c>
      <c r="T2103" s="19">
        <f>Clean_Data[[#This Row],[Revenue_EUR]]/Clean_Data[[#This Row],[Revenue_Target_EUR]]</f>
        <v>1.0882741398569082</v>
      </c>
      <c r="U2103" s="19">
        <f>Clean_Data[[#This Row],[Revenue_EUR]]/Clean_Data[[#This Row],[Market_Revenue_EUR]]</f>
        <v>0.20696206855639165</v>
      </c>
      <c r="V2103" s="19">
        <f>Clean_Data[[#This Row],[Returns_Units]]/Clean_Data[[#This Row],[Units_Sold]]</f>
        <v>1.1180992313067784E-2</v>
      </c>
      <c r="W2103" s="21">
        <f>Clean_Data[[#This Row],[Revenue_EUR]]/Clean_Data[[#This Row],[Marketing_Spend_EUR]]</f>
        <v>43.03104344541935</v>
      </c>
    </row>
    <row r="2104" spans="1:23">
      <c r="A2104" s="17">
        <v>45689</v>
      </c>
      <c r="B2104">
        <v>2025</v>
      </c>
      <c r="C2104" s="16" t="s">
        <v>93</v>
      </c>
      <c r="D2104" s="16" t="s">
        <v>75</v>
      </c>
      <c r="E2104" s="16" t="s">
        <v>76</v>
      </c>
      <c r="F2104" s="16" t="s">
        <v>77</v>
      </c>
      <c r="G2104" s="16" t="s">
        <v>80</v>
      </c>
      <c r="H2104">
        <v>335394.57</v>
      </c>
      <c r="I2104">
        <v>313358.14</v>
      </c>
      <c r="J2104">
        <v>2269</v>
      </c>
      <c r="K2104">
        <v>2104</v>
      </c>
      <c r="L2104">
        <v>228923.89</v>
      </c>
      <c r="M2104">
        <v>18463.650000000001</v>
      </c>
      <c r="N2104">
        <v>1798197.31</v>
      </c>
      <c r="O2104">
        <v>12711</v>
      </c>
      <c r="P2104">
        <v>15</v>
      </c>
      <c r="Q2104">
        <v>42</v>
      </c>
      <c r="R2104" s="25">
        <f>Clean_Data[[#This Row],[Revenue_EUR]]/Clean_Data[[#This Row],[Units_Sold]]</f>
        <v>147.81602908770384</v>
      </c>
      <c r="S2104" s="19">
        <f>Clean_Data[[#This Row],[Gross_Profit_EUR]]/Clean_Data[[#This Row],[Revenue_EUR]]</f>
        <v>0.68255097272445409</v>
      </c>
      <c r="T2104" s="19">
        <f>Clean_Data[[#This Row],[Revenue_EUR]]/Clean_Data[[#This Row],[Revenue_Target_EUR]]</f>
        <v>1.0703234643912554</v>
      </c>
      <c r="U2104" s="19">
        <f>Clean_Data[[#This Row],[Revenue_EUR]]/Clean_Data[[#This Row],[Market_Revenue_EUR]]</f>
        <v>0.18651711251864792</v>
      </c>
      <c r="V2104" s="19">
        <f>Clean_Data[[#This Row],[Returns_Units]]/Clean_Data[[#This Row],[Units_Sold]]</f>
        <v>1.8510356985456149E-2</v>
      </c>
      <c r="W2104" s="21">
        <f>Clean_Data[[#This Row],[Revenue_EUR]]/Clean_Data[[#This Row],[Marketing_Spend_EUR]]</f>
        <v>18.165128238457726</v>
      </c>
    </row>
    <row r="2105" spans="1:23">
      <c r="A2105" s="17">
        <v>45689</v>
      </c>
      <c r="B2105">
        <v>2025</v>
      </c>
      <c r="C2105" s="16" t="s">
        <v>93</v>
      </c>
      <c r="D2105" s="16" t="s">
        <v>75</v>
      </c>
      <c r="E2105" s="16" t="s">
        <v>76</v>
      </c>
      <c r="F2105" s="16" t="s">
        <v>77</v>
      </c>
      <c r="G2105" s="16" t="s">
        <v>81</v>
      </c>
      <c r="H2105">
        <v>450181.75</v>
      </c>
      <c r="I2105">
        <v>417888.4</v>
      </c>
      <c r="J2105">
        <v>3707</v>
      </c>
      <c r="K2105">
        <v>3438</v>
      </c>
      <c r="L2105">
        <v>282374.17</v>
      </c>
      <c r="M2105">
        <v>12208.86</v>
      </c>
      <c r="N2105">
        <v>2531853.63</v>
      </c>
      <c r="O2105">
        <v>23664</v>
      </c>
      <c r="P2105">
        <v>19</v>
      </c>
      <c r="Q2105">
        <v>60</v>
      </c>
      <c r="R2105" s="25">
        <f>Clean_Data[[#This Row],[Revenue_EUR]]/Clean_Data[[#This Row],[Units_Sold]]</f>
        <v>121.4409900188832</v>
      </c>
      <c r="S2105" s="19">
        <f>Clean_Data[[#This Row],[Gross_Profit_EUR]]/Clean_Data[[#This Row],[Revenue_EUR]]</f>
        <v>0.62724481834281376</v>
      </c>
      <c r="T2105" s="19">
        <f>Clean_Data[[#This Row],[Revenue_EUR]]/Clean_Data[[#This Row],[Revenue_Target_EUR]]</f>
        <v>1.077277450151763</v>
      </c>
      <c r="U2105" s="19">
        <f>Clean_Data[[#This Row],[Revenue_EUR]]/Clean_Data[[#This Row],[Market_Revenue_EUR]]</f>
        <v>0.17780717837152379</v>
      </c>
      <c r="V2105" s="19">
        <f>Clean_Data[[#This Row],[Returns_Units]]/Clean_Data[[#This Row],[Units_Sold]]</f>
        <v>1.6185594820609658E-2</v>
      </c>
      <c r="W2105" s="21">
        <f>Clean_Data[[#This Row],[Revenue_EUR]]/Clean_Data[[#This Row],[Marketing_Spend_EUR]]</f>
        <v>36.873364916953754</v>
      </c>
    </row>
    <row r="2106" spans="1:23">
      <c r="A2106" s="17">
        <v>45689</v>
      </c>
      <c r="B2106">
        <v>2025</v>
      </c>
      <c r="C2106" s="16" t="s">
        <v>93</v>
      </c>
      <c r="D2106" s="16" t="s">
        <v>75</v>
      </c>
      <c r="E2106" s="16" t="s">
        <v>76</v>
      </c>
      <c r="F2106" s="16" t="s">
        <v>82</v>
      </c>
      <c r="G2106" s="16" t="s">
        <v>78</v>
      </c>
      <c r="H2106">
        <v>913268.29</v>
      </c>
      <c r="I2106">
        <v>910692.15</v>
      </c>
      <c r="J2106">
        <v>12012</v>
      </c>
      <c r="K2106">
        <v>11826</v>
      </c>
      <c r="L2106">
        <v>483433.45</v>
      </c>
      <c r="M2106">
        <v>18032.599999999999</v>
      </c>
      <c r="N2106">
        <v>5589587.3700000001</v>
      </c>
      <c r="O2106">
        <v>77195</v>
      </c>
      <c r="P2106">
        <v>39</v>
      </c>
      <c r="Q2106">
        <v>116</v>
      </c>
      <c r="R2106" s="25">
        <f>Clean_Data[[#This Row],[Revenue_EUR]]/Clean_Data[[#This Row],[Units_Sold]]</f>
        <v>76.02966117216117</v>
      </c>
      <c r="S2106" s="19">
        <f>Clean_Data[[#This Row],[Gross_Profit_EUR]]/Clean_Data[[#This Row],[Revenue_EUR]]</f>
        <v>0.52934439451521964</v>
      </c>
      <c r="T2106" s="19">
        <f>Clean_Data[[#This Row],[Revenue_EUR]]/Clean_Data[[#This Row],[Revenue_Target_EUR]]</f>
        <v>1.0028287715008855</v>
      </c>
      <c r="U2106" s="19">
        <f>Clean_Data[[#This Row],[Revenue_EUR]]/Clean_Data[[#This Row],[Market_Revenue_EUR]]</f>
        <v>0.16338742550149996</v>
      </c>
      <c r="V2106" s="19">
        <f>Clean_Data[[#This Row],[Returns_Units]]/Clean_Data[[#This Row],[Units_Sold]]</f>
        <v>9.6570096570096579E-3</v>
      </c>
      <c r="W2106" s="21">
        <f>Clean_Data[[#This Row],[Revenue_EUR]]/Clean_Data[[#This Row],[Marketing_Spend_EUR]]</f>
        <v>50.645402770537807</v>
      </c>
    </row>
    <row r="2107" spans="1:23">
      <c r="A2107" s="17">
        <v>45689</v>
      </c>
      <c r="B2107">
        <v>2025</v>
      </c>
      <c r="C2107" s="16" t="s">
        <v>93</v>
      </c>
      <c r="D2107" s="16" t="s">
        <v>75</v>
      </c>
      <c r="E2107" s="16" t="s">
        <v>76</v>
      </c>
      <c r="F2107" s="16" t="s">
        <v>82</v>
      </c>
      <c r="G2107" s="16" t="s">
        <v>79</v>
      </c>
      <c r="H2107">
        <v>808126.83</v>
      </c>
      <c r="I2107">
        <v>782959.54</v>
      </c>
      <c r="J2107">
        <v>4203</v>
      </c>
      <c r="K2107">
        <v>4026</v>
      </c>
      <c r="L2107">
        <v>494307.34</v>
      </c>
      <c r="M2107">
        <v>21521.84</v>
      </c>
      <c r="N2107">
        <v>4369047.04</v>
      </c>
      <c r="O2107">
        <v>24896</v>
      </c>
      <c r="P2107">
        <v>41</v>
      </c>
      <c r="Q2107">
        <v>36</v>
      </c>
      <c r="R2107" s="25">
        <f>Clean_Data[[#This Row],[Revenue_EUR]]/Clean_Data[[#This Row],[Units_Sold]]</f>
        <v>192.27381156316915</v>
      </c>
      <c r="S2107" s="19">
        <f>Clean_Data[[#This Row],[Gross_Profit_EUR]]/Clean_Data[[#This Row],[Revenue_EUR]]</f>
        <v>0.61167049731537815</v>
      </c>
      <c r="T2107" s="19">
        <f>Clean_Data[[#This Row],[Revenue_EUR]]/Clean_Data[[#This Row],[Revenue_Target_EUR]]</f>
        <v>1.0321437937904172</v>
      </c>
      <c r="U2107" s="19">
        <f>Clean_Data[[#This Row],[Revenue_EUR]]/Clean_Data[[#This Row],[Market_Revenue_EUR]]</f>
        <v>0.18496638342442748</v>
      </c>
      <c r="V2107" s="19">
        <f>Clean_Data[[#This Row],[Returns_Units]]/Clean_Data[[#This Row],[Units_Sold]]</f>
        <v>8.5653104925053538E-3</v>
      </c>
      <c r="W2107" s="21">
        <f>Clean_Data[[#This Row],[Revenue_EUR]]/Clean_Data[[#This Row],[Marketing_Spend_EUR]]</f>
        <v>37.549151466603227</v>
      </c>
    </row>
    <row r="2108" spans="1:23">
      <c r="A2108" s="17">
        <v>45689</v>
      </c>
      <c r="B2108">
        <v>2025</v>
      </c>
      <c r="C2108" s="16" t="s">
        <v>93</v>
      </c>
      <c r="D2108" s="16" t="s">
        <v>75</v>
      </c>
      <c r="E2108" s="16" t="s">
        <v>76</v>
      </c>
      <c r="F2108" s="16" t="s">
        <v>82</v>
      </c>
      <c r="G2108" s="16" t="s">
        <v>80</v>
      </c>
      <c r="H2108">
        <v>271260.01</v>
      </c>
      <c r="I2108">
        <v>252176.7</v>
      </c>
      <c r="J2108">
        <v>1835</v>
      </c>
      <c r="K2108">
        <v>1723</v>
      </c>
      <c r="L2108">
        <v>174778.86</v>
      </c>
      <c r="M2108">
        <v>14043.79</v>
      </c>
      <c r="N2108">
        <v>1626526.24</v>
      </c>
      <c r="O2108">
        <v>11835</v>
      </c>
      <c r="P2108">
        <v>14</v>
      </c>
      <c r="Q2108">
        <v>35</v>
      </c>
      <c r="R2108" s="25">
        <f>Clean_Data[[#This Row],[Revenue_EUR]]/Clean_Data[[#This Row],[Units_Sold]]</f>
        <v>147.82561852861036</v>
      </c>
      <c r="S2108" s="19">
        <f>Clean_Data[[#This Row],[Gross_Profit_EUR]]/Clean_Data[[#This Row],[Revenue_EUR]]</f>
        <v>0.64432225008028265</v>
      </c>
      <c r="T2108" s="19">
        <f>Clean_Data[[#This Row],[Revenue_EUR]]/Clean_Data[[#This Row],[Revenue_Target_EUR]]</f>
        <v>1.0756743584954518</v>
      </c>
      <c r="U2108" s="19">
        <f>Clean_Data[[#This Row],[Revenue_EUR]]/Clean_Data[[#This Row],[Market_Revenue_EUR]]</f>
        <v>0.16677259999199276</v>
      </c>
      <c r="V2108" s="19">
        <f>Clean_Data[[#This Row],[Returns_Units]]/Clean_Data[[#This Row],[Units_Sold]]</f>
        <v>1.9073569482288829E-2</v>
      </c>
      <c r="W2108" s="21">
        <f>Clean_Data[[#This Row],[Revenue_EUR]]/Clean_Data[[#This Row],[Marketing_Spend_EUR]]</f>
        <v>19.315299502484727</v>
      </c>
    </row>
    <row r="2109" spans="1:23">
      <c r="A2109" s="17">
        <v>45689</v>
      </c>
      <c r="B2109">
        <v>2025</v>
      </c>
      <c r="C2109" s="16" t="s">
        <v>93</v>
      </c>
      <c r="D2109" s="16" t="s">
        <v>75</v>
      </c>
      <c r="E2109" s="16" t="s">
        <v>76</v>
      </c>
      <c r="F2109" s="16" t="s">
        <v>82</v>
      </c>
      <c r="G2109" s="16" t="s">
        <v>81</v>
      </c>
      <c r="H2109">
        <v>364867.24</v>
      </c>
      <c r="I2109">
        <v>359796.29</v>
      </c>
      <c r="J2109">
        <v>3005</v>
      </c>
      <c r="K2109">
        <v>2921</v>
      </c>
      <c r="L2109">
        <v>214996.6</v>
      </c>
      <c r="M2109">
        <v>10024.07</v>
      </c>
      <c r="N2109">
        <v>2100509.66</v>
      </c>
      <c r="O2109">
        <v>19199</v>
      </c>
      <c r="P2109">
        <v>18</v>
      </c>
      <c r="Q2109">
        <v>48</v>
      </c>
      <c r="R2109" s="25">
        <f>Clean_Data[[#This Row],[Revenue_EUR]]/Clean_Data[[#This Row],[Units_Sold]]</f>
        <v>121.4200465890183</v>
      </c>
      <c r="S2109" s="19">
        <f>Clean_Data[[#This Row],[Gross_Profit_EUR]]/Clean_Data[[#This Row],[Revenue_EUR]]</f>
        <v>0.58924610496683671</v>
      </c>
      <c r="T2109" s="19">
        <f>Clean_Data[[#This Row],[Revenue_EUR]]/Clean_Data[[#This Row],[Revenue_Target_EUR]]</f>
        <v>1.0140939474389801</v>
      </c>
      <c r="U2109" s="19">
        <f>Clean_Data[[#This Row],[Revenue_EUR]]/Clean_Data[[#This Row],[Market_Revenue_EUR]]</f>
        <v>0.17370414759244668</v>
      </c>
      <c r="V2109" s="19">
        <f>Clean_Data[[#This Row],[Returns_Units]]/Clean_Data[[#This Row],[Units_Sold]]</f>
        <v>1.5973377703826955E-2</v>
      </c>
      <c r="W2109" s="21">
        <f>Clean_Data[[#This Row],[Revenue_EUR]]/Clean_Data[[#This Row],[Marketing_Spend_EUR]]</f>
        <v>36.399111339007007</v>
      </c>
    </row>
    <row r="2110" spans="1:23">
      <c r="A2110" s="17">
        <v>45689</v>
      </c>
      <c r="B2110">
        <v>2025</v>
      </c>
      <c r="C2110" s="16" t="s">
        <v>93</v>
      </c>
      <c r="D2110" s="16" t="s">
        <v>75</v>
      </c>
      <c r="E2110" s="16" t="s">
        <v>76</v>
      </c>
      <c r="F2110" s="16" t="s">
        <v>83</v>
      </c>
      <c r="G2110" s="16" t="s">
        <v>78</v>
      </c>
      <c r="H2110">
        <v>97094.1</v>
      </c>
      <c r="I2110">
        <v>97738.7</v>
      </c>
      <c r="J2110">
        <v>1277</v>
      </c>
      <c r="K2110">
        <v>1301</v>
      </c>
      <c r="L2110">
        <v>46421.919999999998</v>
      </c>
      <c r="M2110">
        <v>1791.96</v>
      </c>
      <c r="N2110">
        <v>816954.43</v>
      </c>
      <c r="O2110">
        <v>11641</v>
      </c>
      <c r="P2110">
        <v>5</v>
      </c>
      <c r="Q2110">
        <v>39</v>
      </c>
      <c r="R2110" s="25">
        <f>Clean_Data[[#This Row],[Revenue_EUR]]/Clean_Data[[#This Row],[Units_Sold]]</f>
        <v>76.032967893500398</v>
      </c>
      <c r="S2110" s="19">
        <f>Clean_Data[[#This Row],[Gross_Profit_EUR]]/Clean_Data[[#This Row],[Revenue_EUR]]</f>
        <v>0.4781126762594225</v>
      </c>
      <c r="T2110" s="19">
        <f>Clean_Data[[#This Row],[Revenue_EUR]]/Clean_Data[[#This Row],[Revenue_Target_EUR]]</f>
        <v>0.99340486419401941</v>
      </c>
      <c r="U2110" s="19">
        <f>Clean_Data[[#This Row],[Revenue_EUR]]/Clean_Data[[#This Row],[Market_Revenue_EUR]]</f>
        <v>0.11884885672264486</v>
      </c>
      <c r="V2110" s="19">
        <f>Clean_Data[[#This Row],[Returns_Units]]/Clean_Data[[#This Row],[Units_Sold]]</f>
        <v>3.0540328895849646E-2</v>
      </c>
      <c r="W2110" s="21">
        <f>Clean_Data[[#This Row],[Revenue_EUR]]/Clean_Data[[#This Row],[Marketing_Spend_EUR]]</f>
        <v>54.183184892519925</v>
      </c>
    </row>
    <row r="2111" spans="1:23">
      <c r="A2111" s="17">
        <v>45689</v>
      </c>
      <c r="B2111">
        <v>2025</v>
      </c>
      <c r="C2111" s="16" t="s">
        <v>93</v>
      </c>
      <c r="D2111" s="16" t="s">
        <v>75</v>
      </c>
      <c r="E2111" s="16" t="s">
        <v>76</v>
      </c>
      <c r="F2111" s="16" t="s">
        <v>83</v>
      </c>
      <c r="G2111" s="16" t="s">
        <v>79</v>
      </c>
      <c r="H2111">
        <v>102945.66</v>
      </c>
      <c r="I2111">
        <v>98723.36</v>
      </c>
      <c r="J2111">
        <v>535</v>
      </c>
      <c r="K2111">
        <v>520</v>
      </c>
      <c r="L2111">
        <v>56988.09</v>
      </c>
      <c r="M2111">
        <v>2443.06</v>
      </c>
      <c r="N2111">
        <v>694152.02</v>
      </c>
      <c r="O2111">
        <v>3887</v>
      </c>
      <c r="P2111">
        <v>5</v>
      </c>
      <c r="Q2111">
        <v>9</v>
      </c>
      <c r="R2111" s="25">
        <f>Clean_Data[[#This Row],[Revenue_EUR]]/Clean_Data[[#This Row],[Units_Sold]]</f>
        <v>192.42179439252337</v>
      </c>
      <c r="S2111" s="19">
        <f>Clean_Data[[#This Row],[Gross_Profit_EUR]]/Clean_Data[[#This Row],[Revenue_EUR]]</f>
        <v>0.55357447803044824</v>
      </c>
      <c r="T2111" s="19">
        <f>Clean_Data[[#This Row],[Revenue_EUR]]/Clean_Data[[#This Row],[Revenue_Target_EUR]]</f>
        <v>1.0427690062412787</v>
      </c>
      <c r="U2111" s="19">
        <f>Clean_Data[[#This Row],[Revenue_EUR]]/Clean_Data[[#This Row],[Market_Revenue_EUR]]</f>
        <v>0.14830419999354033</v>
      </c>
      <c r="V2111" s="19">
        <f>Clean_Data[[#This Row],[Returns_Units]]/Clean_Data[[#This Row],[Units_Sold]]</f>
        <v>1.6822429906542057E-2</v>
      </c>
      <c r="W2111" s="21">
        <f>Clean_Data[[#This Row],[Revenue_EUR]]/Clean_Data[[#This Row],[Marketing_Spend_EUR]]</f>
        <v>42.137999066744165</v>
      </c>
    </row>
    <row r="2112" spans="1:23">
      <c r="A2112" s="17">
        <v>45689</v>
      </c>
      <c r="B2112">
        <v>2025</v>
      </c>
      <c r="C2112" s="16" t="s">
        <v>93</v>
      </c>
      <c r="D2112" s="16" t="s">
        <v>75</v>
      </c>
      <c r="E2112" s="16" t="s">
        <v>76</v>
      </c>
      <c r="F2112" s="16" t="s">
        <v>83</v>
      </c>
      <c r="G2112" s="16" t="s">
        <v>80</v>
      </c>
      <c r="H2112">
        <v>28756.01</v>
      </c>
      <c r="I2112">
        <v>25408.45</v>
      </c>
      <c r="J2112">
        <v>195</v>
      </c>
      <c r="K2112">
        <v>172</v>
      </c>
      <c r="L2112">
        <v>16890.5</v>
      </c>
      <c r="M2112">
        <v>1455.45</v>
      </c>
      <c r="N2112">
        <v>238094.07999999999</v>
      </c>
      <c r="O2112">
        <v>1803</v>
      </c>
      <c r="P2112">
        <v>1</v>
      </c>
      <c r="Q2112">
        <v>3</v>
      </c>
      <c r="R2112" s="25">
        <f>Clean_Data[[#This Row],[Revenue_EUR]]/Clean_Data[[#This Row],[Units_Sold]]</f>
        <v>147.46671794871793</v>
      </c>
      <c r="S2112" s="19">
        <f>Clean_Data[[#This Row],[Gross_Profit_EUR]]/Clean_Data[[#This Row],[Revenue_EUR]]</f>
        <v>0.58737286570702962</v>
      </c>
      <c r="T2112" s="19">
        <f>Clean_Data[[#This Row],[Revenue_EUR]]/Clean_Data[[#This Row],[Revenue_Target_EUR]]</f>
        <v>1.1317498706139097</v>
      </c>
      <c r="U2112" s="19">
        <f>Clean_Data[[#This Row],[Revenue_EUR]]/Clean_Data[[#This Row],[Market_Revenue_EUR]]</f>
        <v>0.12077582945363446</v>
      </c>
      <c r="V2112" s="19">
        <f>Clean_Data[[#This Row],[Returns_Units]]/Clean_Data[[#This Row],[Units_Sold]]</f>
        <v>1.5384615384615385E-2</v>
      </c>
      <c r="W2112" s="21">
        <f>Clean_Data[[#This Row],[Revenue_EUR]]/Clean_Data[[#This Row],[Marketing_Spend_EUR]]</f>
        <v>19.757470198220481</v>
      </c>
    </row>
    <row r="2113" spans="1:23">
      <c r="A2113" s="17">
        <v>45689</v>
      </c>
      <c r="B2113">
        <v>2025</v>
      </c>
      <c r="C2113" s="16" t="s">
        <v>93</v>
      </c>
      <c r="D2113" s="16" t="s">
        <v>75</v>
      </c>
      <c r="E2113" s="16" t="s">
        <v>76</v>
      </c>
      <c r="F2113" s="16" t="s">
        <v>83</v>
      </c>
      <c r="G2113" s="16" t="s">
        <v>81</v>
      </c>
      <c r="H2113">
        <v>40258.449999999997</v>
      </c>
      <c r="I2113">
        <v>38774.410000000003</v>
      </c>
      <c r="J2113">
        <v>332</v>
      </c>
      <c r="K2113">
        <v>317</v>
      </c>
      <c r="L2113">
        <v>21247.63</v>
      </c>
      <c r="M2113">
        <v>1197.3499999999999</v>
      </c>
      <c r="N2113">
        <v>328357.15999999997</v>
      </c>
      <c r="O2113">
        <v>2946</v>
      </c>
      <c r="P2113">
        <v>2</v>
      </c>
      <c r="Q2113">
        <v>10</v>
      </c>
      <c r="R2113" s="25">
        <f>Clean_Data[[#This Row],[Revenue_EUR]]/Clean_Data[[#This Row],[Units_Sold]]</f>
        <v>121.26039156626506</v>
      </c>
      <c r="S2113" s="19">
        <f>Clean_Data[[#This Row],[Gross_Profit_EUR]]/Clean_Data[[#This Row],[Revenue_EUR]]</f>
        <v>0.52778062742107568</v>
      </c>
      <c r="T2113" s="19">
        <f>Clean_Data[[#This Row],[Revenue_EUR]]/Clean_Data[[#This Row],[Revenue_Target_EUR]]</f>
        <v>1.0382736964920936</v>
      </c>
      <c r="U2113" s="19">
        <f>Clean_Data[[#This Row],[Revenue_EUR]]/Clean_Data[[#This Row],[Market_Revenue_EUR]]</f>
        <v>0.12260567121484423</v>
      </c>
      <c r="V2113" s="19">
        <f>Clean_Data[[#This Row],[Returns_Units]]/Clean_Data[[#This Row],[Units_Sold]]</f>
        <v>3.0120481927710843E-2</v>
      </c>
      <c r="W2113" s="21">
        <f>Clean_Data[[#This Row],[Revenue_EUR]]/Clean_Data[[#This Row],[Marketing_Spend_EUR]]</f>
        <v>33.622959034534595</v>
      </c>
    </row>
    <row r="2114" spans="1:23">
      <c r="A2114" s="17">
        <v>45689</v>
      </c>
      <c r="B2114">
        <v>2025</v>
      </c>
      <c r="C2114" s="16" t="s">
        <v>93</v>
      </c>
      <c r="D2114" s="16" t="s">
        <v>84</v>
      </c>
      <c r="E2114" s="16" t="s">
        <v>85</v>
      </c>
      <c r="F2114" s="16" t="s">
        <v>77</v>
      </c>
      <c r="G2114" s="16" t="s">
        <v>78</v>
      </c>
      <c r="H2114">
        <v>559826.18999999994</v>
      </c>
      <c r="I2114">
        <v>611669</v>
      </c>
      <c r="J2114">
        <v>7363</v>
      </c>
      <c r="K2114">
        <v>7890</v>
      </c>
      <c r="L2114">
        <v>312464.7</v>
      </c>
      <c r="M2114">
        <v>10119.68</v>
      </c>
      <c r="N2114">
        <v>4502900.01</v>
      </c>
      <c r="O2114">
        <v>64288</v>
      </c>
      <c r="P2114">
        <v>21</v>
      </c>
      <c r="Q2114">
        <v>132</v>
      </c>
      <c r="R2114" s="25">
        <f>Clean_Data[[#This Row],[Revenue_EUR]]/Clean_Data[[#This Row],[Units_Sold]]</f>
        <v>76.032349585766667</v>
      </c>
      <c r="S2114" s="19">
        <f>Clean_Data[[#This Row],[Gross_Profit_EUR]]/Clean_Data[[#This Row],[Revenue_EUR]]</f>
        <v>0.55814591310920991</v>
      </c>
      <c r="T2114" s="19">
        <f>Clean_Data[[#This Row],[Revenue_EUR]]/Clean_Data[[#This Row],[Revenue_Target_EUR]]</f>
        <v>0.91524368571891002</v>
      </c>
      <c r="U2114" s="19">
        <f>Clean_Data[[#This Row],[Revenue_EUR]]/Clean_Data[[#This Row],[Market_Revenue_EUR]]</f>
        <v>0.12432569871788025</v>
      </c>
      <c r="V2114" s="19">
        <f>Clean_Data[[#This Row],[Returns_Units]]/Clean_Data[[#This Row],[Units_Sold]]</f>
        <v>1.7927475213907376E-2</v>
      </c>
      <c r="W2114" s="21">
        <f>Clean_Data[[#This Row],[Revenue_EUR]]/Clean_Data[[#This Row],[Marketing_Spend_EUR]]</f>
        <v>55.320542744434597</v>
      </c>
    </row>
    <row r="2115" spans="1:23">
      <c r="A2115" s="17">
        <v>45689</v>
      </c>
      <c r="B2115">
        <v>2025</v>
      </c>
      <c r="C2115" s="16" t="s">
        <v>93</v>
      </c>
      <c r="D2115" s="16" t="s">
        <v>84</v>
      </c>
      <c r="E2115" s="16" t="s">
        <v>85</v>
      </c>
      <c r="F2115" s="16" t="s">
        <v>77</v>
      </c>
      <c r="G2115" s="16" t="s">
        <v>79</v>
      </c>
      <c r="H2115">
        <v>514070.1</v>
      </c>
      <c r="I2115">
        <v>532357.36</v>
      </c>
      <c r="J2115">
        <v>2674</v>
      </c>
      <c r="K2115">
        <v>2764</v>
      </c>
      <c r="L2115">
        <v>341862.68</v>
      </c>
      <c r="M2115">
        <v>12753.63</v>
      </c>
      <c r="N2115">
        <v>3797000.92</v>
      </c>
      <c r="O2115">
        <v>20533</v>
      </c>
      <c r="P2115">
        <v>21</v>
      </c>
      <c r="Q2115">
        <v>41</v>
      </c>
      <c r="R2115" s="25">
        <f>Clean_Data[[#This Row],[Revenue_EUR]]/Clean_Data[[#This Row],[Units_Sold]]</f>
        <v>192.24760658189976</v>
      </c>
      <c r="S2115" s="19">
        <f>Clean_Data[[#This Row],[Gross_Profit_EUR]]/Clean_Data[[#This Row],[Revenue_EUR]]</f>
        <v>0.6650117950839779</v>
      </c>
      <c r="T2115" s="19">
        <f>Clean_Data[[#This Row],[Revenue_EUR]]/Clean_Data[[#This Row],[Revenue_Target_EUR]]</f>
        <v>0.96564852602019058</v>
      </c>
      <c r="U2115" s="19">
        <f>Clean_Data[[#This Row],[Revenue_EUR]]/Clean_Data[[#This Row],[Market_Revenue_EUR]]</f>
        <v>0.13538845810972308</v>
      </c>
      <c r="V2115" s="19">
        <f>Clean_Data[[#This Row],[Returns_Units]]/Clean_Data[[#This Row],[Units_Sold]]</f>
        <v>1.5332834704562454E-2</v>
      </c>
      <c r="W2115" s="21">
        <f>Clean_Data[[#This Row],[Revenue_EUR]]/Clean_Data[[#This Row],[Marketing_Spend_EUR]]</f>
        <v>40.307747676543855</v>
      </c>
    </row>
    <row r="2116" spans="1:23">
      <c r="A2116" s="17">
        <v>45689</v>
      </c>
      <c r="B2116">
        <v>2025</v>
      </c>
      <c r="C2116" s="16" t="s">
        <v>93</v>
      </c>
      <c r="D2116" s="16" t="s">
        <v>84</v>
      </c>
      <c r="E2116" s="16" t="s">
        <v>85</v>
      </c>
      <c r="F2116" s="16" t="s">
        <v>77</v>
      </c>
      <c r="G2116" s="16" t="s">
        <v>80</v>
      </c>
      <c r="H2116">
        <v>174528.52</v>
      </c>
      <c r="I2116">
        <v>169351.88</v>
      </c>
      <c r="J2116">
        <v>1181</v>
      </c>
      <c r="K2116">
        <v>1165</v>
      </c>
      <c r="L2116">
        <v>118953.97</v>
      </c>
      <c r="M2116">
        <v>10511.58</v>
      </c>
      <c r="N2116">
        <v>1418782.93</v>
      </c>
      <c r="O2116">
        <v>10740</v>
      </c>
      <c r="P2116">
        <v>9</v>
      </c>
      <c r="Q2116">
        <v>18</v>
      </c>
      <c r="R2116" s="25">
        <f>Clean_Data[[#This Row],[Revenue_EUR]]/Clean_Data[[#This Row],[Units_Sold]]</f>
        <v>147.78028789161726</v>
      </c>
      <c r="S2116" s="19">
        <f>Clean_Data[[#This Row],[Gross_Profit_EUR]]/Clean_Data[[#This Row],[Revenue_EUR]]</f>
        <v>0.68157324659602914</v>
      </c>
      <c r="T2116" s="19">
        <f>Clean_Data[[#This Row],[Revenue_EUR]]/Clean_Data[[#This Row],[Revenue_Target_EUR]]</f>
        <v>1.0305673606930137</v>
      </c>
      <c r="U2116" s="19">
        <f>Clean_Data[[#This Row],[Revenue_EUR]]/Clean_Data[[#This Row],[Market_Revenue_EUR]]</f>
        <v>0.1230128417177954</v>
      </c>
      <c r="V2116" s="19">
        <f>Clean_Data[[#This Row],[Returns_Units]]/Clean_Data[[#This Row],[Units_Sold]]</f>
        <v>1.5241320914479255E-2</v>
      </c>
      <c r="W2116" s="21">
        <f>Clean_Data[[#This Row],[Revenue_EUR]]/Clean_Data[[#This Row],[Marketing_Spend_EUR]]</f>
        <v>16.603452573257304</v>
      </c>
    </row>
    <row r="2117" spans="1:23">
      <c r="A2117" s="17">
        <v>45689</v>
      </c>
      <c r="B2117">
        <v>2025</v>
      </c>
      <c r="C2117" s="16" t="s">
        <v>93</v>
      </c>
      <c r="D2117" s="16" t="s">
        <v>84</v>
      </c>
      <c r="E2117" s="16" t="s">
        <v>85</v>
      </c>
      <c r="F2117" s="16" t="s">
        <v>77</v>
      </c>
      <c r="G2117" s="16" t="s">
        <v>81</v>
      </c>
      <c r="H2117">
        <v>230536.6</v>
      </c>
      <c r="I2117">
        <v>245140.37</v>
      </c>
      <c r="J2117">
        <v>1898</v>
      </c>
      <c r="K2117">
        <v>2056</v>
      </c>
      <c r="L2117">
        <v>142312.9</v>
      </c>
      <c r="M2117">
        <v>6805.02</v>
      </c>
      <c r="N2117">
        <v>1915276.44</v>
      </c>
      <c r="O2117">
        <v>16718</v>
      </c>
      <c r="P2117">
        <v>11</v>
      </c>
      <c r="Q2117">
        <v>18</v>
      </c>
      <c r="R2117" s="25">
        <f>Clean_Data[[#This Row],[Revenue_EUR]]/Clean_Data[[#This Row],[Units_Sold]]</f>
        <v>121.46290832455216</v>
      </c>
      <c r="S2117" s="19">
        <f>Clean_Data[[#This Row],[Gross_Profit_EUR]]/Clean_Data[[#This Row],[Revenue_EUR]]</f>
        <v>0.61731152450413507</v>
      </c>
      <c r="T2117" s="19">
        <f>Clean_Data[[#This Row],[Revenue_EUR]]/Clean_Data[[#This Row],[Revenue_Target_EUR]]</f>
        <v>0.94042690724502054</v>
      </c>
      <c r="U2117" s="19">
        <f>Clean_Data[[#This Row],[Revenue_EUR]]/Clean_Data[[#This Row],[Market_Revenue_EUR]]</f>
        <v>0.1203672718910488</v>
      </c>
      <c r="V2117" s="19">
        <f>Clean_Data[[#This Row],[Returns_Units]]/Clean_Data[[#This Row],[Units_Sold]]</f>
        <v>9.4836670179135937E-3</v>
      </c>
      <c r="W2117" s="21">
        <f>Clean_Data[[#This Row],[Revenue_EUR]]/Clean_Data[[#This Row],[Marketing_Spend_EUR]]</f>
        <v>33.87743166074457</v>
      </c>
    </row>
    <row r="2118" spans="1:23">
      <c r="A2118" s="17">
        <v>45689</v>
      </c>
      <c r="B2118">
        <v>2025</v>
      </c>
      <c r="C2118" s="16" t="s">
        <v>93</v>
      </c>
      <c r="D2118" s="16" t="s">
        <v>84</v>
      </c>
      <c r="E2118" s="16" t="s">
        <v>85</v>
      </c>
      <c r="F2118" s="16" t="s">
        <v>82</v>
      </c>
      <c r="G2118" s="16" t="s">
        <v>78</v>
      </c>
      <c r="H2118">
        <v>508808.94</v>
      </c>
      <c r="I2118">
        <v>558340.89</v>
      </c>
      <c r="J2118">
        <v>6692</v>
      </c>
      <c r="K2118">
        <v>7376</v>
      </c>
      <c r="L2118">
        <v>266744.94</v>
      </c>
      <c r="M2118">
        <v>9303.2900000000009</v>
      </c>
      <c r="N2118">
        <v>4536144.83</v>
      </c>
      <c r="O2118">
        <v>63637</v>
      </c>
      <c r="P2118">
        <v>28</v>
      </c>
      <c r="Q2118">
        <v>107</v>
      </c>
      <c r="R2118" s="25">
        <f>Clean_Data[[#This Row],[Revenue_EUR]]/Clean_Data[[#This Row],[Units_Sold]]</f>
        <v>76.032417812313213</v>
      </c>
      <c r="S2118" s="19">
        <f>Clean_Data[[#This Row],[Gross_Profit_EUR]]/Clean_Data[[#This Row],[Revenue_EUR]]</f>
        <v>0.52425364224142756</v>
      </c>
      <c r="T2118" s="19">
        <f>Clean_Data[[#This Row],[Revenue_EUR]]/Clean_Data[[#This Row],[Revenue_Target_EUR]]</f>
        <v>0.91128726036884022</v>
      </c>
      <c r="U2118" s="19">
        <f>Clean_Data[[#This Row],[Revenue_EUR]]/Clean_Data[[#This Row],[Market_Revenue_EUR]]</f>
        <v>0.11216770166485182</v>
      </c>
      <c r="V2118" s="19">
        <f>Clean_Data[[#This Row],[Returns_Units]]/Clean_Data[[#This Row],[Units_Sold]]</f>
        <v>1.5989240884638375E-2</v>
      </c>
      <c r="W2118" s="21">
        <f>Clean_Data[[#This Row],[Revenue_EUR]]/Clean_Data[[#This Row],[Marketing_Spend_EUR]]</f>
        <v>54.691290930412784</v>
      </c>
    </row>
    <row r="2119" spans="1:23">
      <c r="A2119" s="17">
        <v>45689</v>
      </c>
      <c r="B2119">
        <v>2025</v>
      </c>
      <c r="C2119" s="16" t="s">
        <v>93</v>
      </c>
      <c r="D2119" s="16" t="s">
        <v>84</v>
      </c>
      <c r="E2119" s="16" t="s">
        <v>85</v>
      </c>
      <c r="F2119" s="16" t="s">
        <v>82</v>
      </c>
      <c r="G2119" s="16" t="s">
        <v>79</v>
      </c>
      <c r="H2119">
        <v>490447.89</v>
      </c>
      <c r="I2119">
        <v>531168.11</v>
      </c>
      <c r="J2119">
        <v>2551</v>
      </c>
      <c r="K2119">
        <v>2772</v>
      </c>
      <c r="L2119">
        <v>297555.92</v>
      </c>
      <c r="M2119">
        <v>12889.39</v>
      </c>
      <c r="N2119">
        <v>3625331.17</v>
      </c>
      <c r="O2119">
        <v>21418</v>
      </c>
      <c r="P2119">
        <v>24</v>
      </c>
      <c r="Q2119">
        <v>45</v>
      </c>
      <c r="R2119" s="25">
        <f>Clean_Data[[#This Row],[Revenue_EUR]]/Clean_Data[[#This Row],[Units_Sold]]</f>
        <v>192.2571109368875</v>
      </c>
      <c r="S2119" s="19">
        <f>Clean_Data[[#This Row],[Gross_Profit_EUR]]/Clean_Data[[#This Row],[Revenue_EUR]]</f>
        <v>0.60670241643816625</v>
      </c>
      <c r="T2119" s="19">
        <f>Clean_Data[[#This Row],[Revenue_EUR]]/Clean_Data[[#This Row],[Revenue_Target_EUR]]</f>
        <v>0.92333835704105061</v>
      </c>
      <c r="U2119" s="19">
        <f>Clean_Data[[#This Row],[Revenue_EUR]]/Clean_Data[[#This Row],[Market_Revenue_EUR]]</f>
        <v>0.13528361051771168</v>
      </c>
      <c r="V2119" s="19">
        <f>Clean_Data[[#This Row],[Returns_Units]]/Clean_Data[[#This Row],[Units_Sold]]</f>
        <v>1.764014112112897E-2</v>
      </c>
      <c r="W2119" s="21">
        <f>Clean_Data[[#This Row],[Revenue_EUR]]/Clean_Data[[#This Row],[Marketing_Spend_EUR]]</f>
        <v>38.050512087849</v>
      </c>
    </row>
    <row r="2120" spans="1:23">
      <c r="A2120" s="17">
        <v>45689</v>
      </c>
      <c r="B2120">
        <v>2025</v>
      </c>
      <c r="C2120" s="16" t="s">
        <v>93</v>
      </c>
      <c r="D2120" s="16" t="s">
        <v>84</v>
      </c>
      <c r="E2120" s="16" t="s">
        <v>85</v>
      </c>
      <c r="F2120" s="16" t="s">
        <v>82</v>
      </c>
      <c r="G2120" s="16" t="s">
        <v>80</v>
      </c>
      <c r="H2120">
        <v>151164.42000000001</v>
      </c>
      <c r="I2120">
        <v>152395.07999999999</v>
      </c>
      <c r="J2120">
        <v>1022</v>
      </c>
      <c r="K2120">
        <v>1039</v>
      </c>
      <c r="L2120">
        <v>97540.56</v>
      </c>
      <c r="M2120">
        <v>7945.26</v>
      </c>
      <c r="N2120">
        <v>1275429.6000000001</v>
      </c>
      <c r="O2120">
        <v>8838</v>
      </c>
      <c r="P2120">
        <v>6</v>
      </c>
      <c r="Q2120">
        <v>13</v>
      </c>
      <c r="R2120" s="25">
        <f>Clean_Data[[#This Row],[Revenue_EUR]]/Clean_Data[[#This Row],[Units_Sold]]</f>
        <v>147.9103913894325</v>
      </c>
      <c r="S2120" s="19">
        <f>Clean_Data[[#This Row],[Gross_Profit_EUR]]/Clean_Data[[#This Row],[Revenue_EUR]]</f>
        <v>0.64526136507519416</v>
      </c>
      <c r="T2120" s="19">
        <f>Clean_Data[[#This Row],[Revenue_EUR]]/Clean_Data[[#This Row],[Revenue_Target_EUR]]</f>
        <v>0.9919245424458587</v>
      </c>
      <c r="U2120" s="19">
        <f>Clean_Data[[#This Row],[Revenue_EUR]]/Clean_Data[[#This Row],[Market_Revenue_EUR]]</f>
        <v>0.11852039501043413</v>
      </c>
      <c r="V2120" s="19">
        <f>Clean_Data[[#This Row],[Returns_Units]]/Clean_Data[[#This Row],[Units_Sold]]</f>
        <v>1.2720156555772993E-2</v>
      </c>
      <c r="W2120" s="21">
        <f>Clean_Data[[#This Row],[Revenue_EUR]]/Clean_Data[[#This Row],[Marketing_Spend_EUR]]</f>
        <v>19.025736099259181</v>
      </c>
    </row>
    <row r="2121" spans="1:23">
      <c r="A2121" s="17">
        <v>45689</v>
      </c>
      <c r="B2121">
        <v>2025</v>
      </c>
      <c r="C2121" s="16" t="s">
        <v>93</v>
      </c>
      <c r="D2121" s="16" t="s">
        <v>84</v>
      </c>
      <c r="E2121" s="16" t="s">
        <v>85</v>
      </c>
      <c r="F2121" s="16" t="s">
        <v>82</v>
      </c>
      <c r="G2121" s="16" t="s">
        <v>81</v>
      </c>
      <c r="H2121">
        <v>212861.46</v>
      </c>
      <c r="I2121">
        <v>231840.71</v>
      </c>
      <c r="J2121">
        <v>1753</v>
      </c>
      <c r="K2121">
        <v>1913</v>
      </c>
      <c r="L2121">
        <v>125116.14</v>
      </c>
      <c r="M2121">
        <v>6726.74</v>
      </c>
      <c r="N2121">
        <v>1704953.72</v>
      </c>
      <c r="O2121">
        <v>15172</v>
      </c>
      <c r="P2121">
        <v>8</v>
      </c>
      <c r="Q2121">
        <v>26</v>
      </c>
      <c r="R2121" s="25">
        <f>Clean_Data[[#This Row],[Revenue_EUR]]/Clean_Data[[#This Row],[Units_Sold]]</f>
        <v>121.42695949800341</v>
      </c>
      <c r="S2121" s="19">
        <f>Clean_Data[[#This Row],[Gross_Profit_EUR]]/Clean_Data[[#This Row],[Revenue_EUR]]</f>
        <v>0.58778202498470133</v>
      </c>
      <c r="T2121" s="19">
        <f>Clean_Data[[#This Row],[Revenue_EUR]]/Clean_Data[[#This Row],[Revenue_Target_EUR]]</f>
        <v>0.91813668099963974</v>
      </c>
      <c r="U2121" s="19">
        <f>Clean_Data[[#This Row],[Revenue_EUR]]/Clean_Data[[#This Row],[Market_Revenue_EUR]]</f>
        <v>0.12484881994333547</v>
      </c>
      <c r="V2121" s="19">
        <f>Clean_Data[[#This Row],[Returns_Units]]/Clean_Data[[#This Row],[Units_Sold]]</f>
        <v>1.4831717056474614E-2</v>
      </c>
      <c r="W2121" s="21">
        <f>Clean_Data[[#This Row],[Revenue_EUR]]/Clean_Data[[#This Row],[Marketing_Spend_EUR]]</f>
        <v>31.644074246960638</v>
      </c>
    </row>
    <row r="2122" spans="1:23">
      <c r="A2122" s="17">
        <v>45689</v>
      </c>
      <c r="B2122">
        <v>2025</v>
      </c>
      <c r="C2122" s="16" t="s">
        <v>93</v>
      </c>
      <c r="D2122" s="16" t="s">
        <v>84</v>
      </c>
      <c r="E2122" s="16" t="s">
        <v>85</v>
      </c>
      <c r="F2122" s="16" t="s">
        <v>83</v>
      </c>
      <c r="G2122" s="16" t="s">
        <v>78</v>
      </c>
      <c r="H2122">
        <v>51528.47</v>
      </c>
      <c r="I2122">
        <v>57676.58</v>
      </c>
      <c r="J2122">
        <v>678</v>
      </c>
      <c r="K2122">
        <v>760</v>
      </c>
      <c r="L2122">
        <v>24830</v>
      </c>
      <c r="M2122">
        <v>984.28</v>
      </c>
      <c r="N2122">
        <v>673131.64</v>
      </c>
      <c r="O2122">
        <v>9185</v>
      </c>
      <c r="P2122">
        <v>3</v>
      </c>
      <c r="Q2122">
        <v>20</v>
      </c>
      <c r="R2122" s="25">
        <f>Clean_Data[[#This Row],[Revenue_EUR]]/Clean_Data[[#This Row],[Units_Sold]]</f>
        <v>76.00069321533924</v>
      </c>
      <c r="S2122" s="19">
        <f>Clean_Data[[#This Row],[Gross_Profit_EUR]]/Clean_Data[[#This Row],[Revenue_EUR]]</f>
        <v>0.48186953736448995</v>
      </c>
      <c r="T2122" s="19">
        <f>Clean_Data[[#This Row],[Revenue_EUR]]/Clean_Data[[#This Row],[Revenue_Target_EUR]]</f>
        <v>0.89340370042745254</v>
      </c>
      <c r="U2122" s="19">
        <f>Clean_Data[[#This Row],[Revenue_EUR]]/Clean_Data[[#This Row],[Market_Revenue_EUR]]</f>
        <v>7.6550360936829528E-2</v>
      </c>
      <c r="V2122" s="19">
        <f>Clean_Data[[#This Row],[Returns_Units]]/Clean_Data[[#This Row],[Units_Sold]]</f>
        <v>2.9498525073746312E-2</v>
      </c>
      <c r="W2122" s="21">
        <f>Clean_Data[[#This Row],[Revenue_EUR]]/Clean_Data[[#This Row],[Marketing_Spend_EUR]]</f>
        <v>52.351434551143988</v>
      </c>
    </row>
    <row r="2123" spans="1:23">
      <c r="A2123" s="17">
        <v>45689</v>
      </c>
      <c r="B2123">
        <v>2025</v>
      </c>
      <c r="C2123" s="16" t="s">
        <v>93</v>
      </c>
      <c r="D2123" s="16" t="s">
        <v>84</v>
      </c>
      <c r="E2123" s="16" t="s">
        <v>85</v>
      </c>
      <c r="F2123" s="16" t="s">
        <v>83</v>
      </c>
      <c r="G2123" s="16" t="s">
        <v>79</v>
      </c>
      <c r="H2123">
        <v>56706.16</v>
      </c>
      <c r="I2123">
        <v>60044.38</v>
      </c>
      <c r="J2123">
        <v>295</v>
      </c>
      <c r="K2123">
        <v>315</v>
      </c>
      <c r="L2123">
        <v>31688.46</v>
      </c>
      <c r="M2123">
        <v>1285.8399999999999</v>
      </c>
      <c r="N2123">
        <v>563214.46</v>
      </c>
      <c r="O2123">
        <v>3304</v>
      </c>
      <c r="P2123">
        <v>3</v>
      </c>
      <c r="Q2123">
        <v>7</v>
      </c>
      <c r="R2123" s="25">
        <f>Clean_Data[[#This Row],[Revenue_EUR]]/Clean_Data[[#This Row],[Units_Sold]]</f>
        <v>192.22427118644069</v>
      </c>
      <c r="S2123" s="19">
        <f>Clean_Data[[#This Row],[Gross_Profit_EUR]]/Clean_Data[[#This Row],[Revenue_EUR]]</f>
        <v>0.55881865391696417</v>
      </c>
      <c r="T2123" s="19">
        <f>Clean_Data[[#This Row],[Revenue_EUR]]/Clean_Data[[#This Row],[Revenue_Target_EUR]]</f>
        <v>0.94440412241745197</v>
      </c>
      <c r="U2123" s="19">
        <f>Clean_Data[[#This Row],[Revenue_EUR]]/Clean_Data[[#This Row],[Market_Revenue_EUR]]</f>
        <v>0.1006830683999129</v>
      </c>
      <c r="V2123" s="19">
        <f>Clean_Data[[#This Row],[Returns_Units]]/Clean_Data[[#This Row],[Units_Sold]]</f>
        <v>2.3728813559322035E-2</v>
      </c>
      <c r="W2123" s="21">
        <f>Clean_Data[[#This Row],[Revenue_EUR]]/Clean_Data[[#This Row],[Marketing_Spend_EUR]]</f>
        <v>44.10047906426928</v>
      </c>
    </row>
    <row r="2124" spans="1:23">
      <c r="A2124" s="17">
        <v>45689</v>
      </c>
      <c r="B2124">
        <v>2025</v>
      </c>
      <c r="C2124" s="16" t="s">
        <v>93</v>
      </c>
      <c r="D2124" s="16" t="s">
        <v>84</v>
      </c>
      <c r="E2124" s="16" t="s">
        <v>85</v>
      </c>
      <c r="F2124" s="16" t="s">
        <v>83</v>
      </c>
      <c r="G2124" s="16" t="s">
        <v>80</v>
      </c>
      <c r="H2124">
        <v>16386.099999999999</v>
      </c>
      <c r="I2124">
        <v>16114.92</v>
      </c>
      <c r="J2124">
        <v>111</v>
      </c>
      <c r="K2124">
        <v>109</v>
      </c>
      <c r="L2124">
        <v>9500.83</v>
      </c>
      <c r="M2124">
        <v>945.83</v>
      </c>
      <c r="N2124">
        <v>191042.85</v>
      </c>
      <c r="O2124">
        <v>1352</v>
      </c>
      <c r="P2124">
        <v>1</v>
      </c>
      <c r="Q2124">
        <v>2</v>
      </c>
      <c r="R2124" s="25">
        <f>Clean_Data[[#This Row],[Revenue_EUR]]/Clean_Data[[#This Row],[Units_Sold]]</f>
        <v>147.6225225225225</v>
      </c>
      <c r="S2124" s="19">
        <f>Clean_Data[[#This Row],[Gross_Profit_EUR]]/Clean_Data[[#This Row],[Revenue_EUR]]</f>
        <v>0.57981032704548374</v>
      </c>
      <c r="T2124" s="19">
        <f>Clean_Data[[#This Row],[Revenue_EUR]]/Clean_Data[[#This Row],[Revenue_Target_EUR]]</f>
        <v>1.0168278837251441</v>
      </c>
      <c r="U2124" s="19">
        <f>Clean_Data[[#This Row],[Revenue_EUR]]/Clean_Data[[#This Row],[Market_Revenue_EUR]]</f>
        <v>8.5771856942042049E-2</v>
      </c>
      <c r="V2124" s="19">
        <f>Clean_Data[[#This Row],[Returns_Units]]/Clean_Data[[#This Row],[Units_Sold]]</f>
        <v>1.8018018018018018E-2</v>
      </c>
      <c r="W2124" s="21">
        <f>Clean_Data[[#This Row],[Revenue_EUR]]/Clean_Data[[#This Row],[Marketing_Spend_EUR]]</f>
        <v>17.324572068976451</v>
      </c>
    </row>
    <row r="2125" spans="1:23">
      <c r="A2125" s="17">
        <v>45689</v>
      </c>
      <c r="B2125">
        <v>2025</v>
      </c>
      <c r="C2125" s="16" t="s">
        <v>93</v>
      </c>
      <c r="D2125" s="16" t="s">
        <v>84</v>
      </c>
      <c r="E2125" s="16" t="s">
        <v>85</v>
      </c>
      <c r="F2125" s="16" t="s">
        <v>83</v>
      </c>
      <c r="G2125" s="16" t="s">
        <v>81</v>
      </c>
      <c r="H2125">
        <v>23322.240000000002</v>
      </c>
      <c r="I2125">
        <v>24109.81</v>
      </c>
      <c r="J2125">
        <v>192</v>
      </c>
      <c r="K2125">
        <v>195</v>
      </c>
      <c r="L2125">
        <v>12164.26</v>
      </c>
      <c r="M2125">
        <v>730.1</v>
      </c>
      <c r="N2125">
        <v>255781.2</v>
      </c>
      <c r="O2125">
        <v>2342</v>
      </c>
      <c r="P2125">
        <v>1</v>
      </c>
      <c r="Q2125">
        <v>6</v>
      </c>
      <c r="R2125" s="25">
        <f>Clean_Data[[#This Row],[Revenue_EUR]]/Clean_Data[[#This Row],[Units_Sold]]</f>
        <v>121.47000000000001</v>
      </c>
      <c r="S2125" s="19">
        <f>Clean_Data[[#This Row],[Gross_Profit_EUR]]/Clean_Data[[#This Row],[Revenue_EUR]]</f>
        <v>0.52157339946763259</v>
      </c>
      <c r="T2125" s="19">
        <f>Clean_Data[[#This Row],[Revenue_EUR]]/Clean_Data[[#This Row],[Revenue_Target_EUR]]</f>
        <v>0.96733404369424725</v>
      </c>
      <c r="U2125" s="19">
        <f>Clean_Data[[#This Row],[Revenue_EUR]]/Clean_Data[[#This Row],[Market_Revenue_EUR]]</f>
        <v>9.1180430774427515E-2</v>
      </c>
      <c r="V2125" s="19">
        <f>Clean_Data[[#This Row],[Returns_Units]]/Clean_Data[[#This Row],[Units_Sold]]</f>
        <v>3.125E-2</v>
      </c>
      <c r="W2125" s="21">
        <f>Clean_Data[[#This Row],[Revenue_EUR]]/Clean_Data[[#This Row],[Marketing_Spend_EUR]]</f>
        <v>31.943898096151212</v>
      </c>
    </row>
    <row r="2126" spans="1:23">
      <c r="A2126" s="17">
        <v>45689</v>
      </c>
      <c r="B2126">
        <v>2025</v>
      </c>
      <c r="C2126" s="16" t="s">
        <v>93</v>
      </c>
      <c r="D2126" s="16" t="s">
        <v>86</v>
      </c>
      <c r="E2126" s="16" t="s">
        <v>87</v>
      </c>
      <c r="F2126" s="16" t="s">
        <v>77</v>
      </c>
      <c r="G2126" s="16" t="s">
        <v>78</v>
      </c>
      <c r="H2126">
        <v>433283.93</v>
      </c>
      <c r="I2126">
        <v>429840.14</v>
      </c>
      <c r="J2126">
        <v>5699</v>
      </c>
      <c r="K2126">
        <v>5704</v>
      </c>
      <c r="L2126">
        <v>246758.31</v>
      </c>
      <c r="M2126">
        <v>7309.78</v>
      </c>
      <c r="N2126">
        <v>3761491.67</v>
      </c>
      <c r="O2126">
        <v>55967</v>
      </c>
      <c r="P2126">
        <v>18</v>
      </c>
      <c r="Q2126">
        <v>59</v>
      </c>
      <c r="R2126" s="25">
        <f>Clean_Data[[#This Row],[Revenue_EUR]]/Clean_Data[[#This Row],[Units_Sold]]</f>
        <v>76.028062818038251</v>
      </c>
      <c r="S2126" s="19">
        <f>Clean_Data[[#This Row],[Gross_Profit_EUR]]/Clean_Data[[#This Row],[Revenue_EUR]]</f>
        <v>0.56950718204573159</v>
      </c>
      <c r="T2126" s="19">
        <f>Clean_Data[[#This Row],[Revenue_EUR]]/Clean_Data[[#This Row],[Revenue_Target_EUR]]</f>
        <v>1.0080117924770822</v>
      </c>
      <c r="U2126" s="19">
        <f>Clean_Data[[#This Row],[Revenue_EUR]]/Clean_Data[[#This Row],[Market_Revenue_EUR]]</f>
        <v>0.11518938974547829</v>
      </c>
      <c r="V2126" s="19">
        <f>Clean_Data[[#This Row],[Returns_Units]]/Clean_Data[[#This Row],[Units_Sold]]</f>
        <v>1.0352693454992104E-2</v>
      </c>
      <c r="W2126" s="21">
        <f>Clean_Data[[#This Row],[Revenue_EUR]]/Clean_Data[[#This Row],[Marketing_Spend_EUR]]</f>
        <v>59.274551354486732</v>
      </c>
    </row>
    <row r="2127" spans="1:23">
      <c r="A2127" s="17">
        <v>45689</v>
      </c>
      <c r="B2127">
        <v>2025</v>
      </c>
      <c r="C2127" s="16" t="s">
        <v>93</v>
      </c>
      <c r="D2127" s="16" t="s">
        <v>86</v>
      </c>
      <c r="E2127" s="16" t="s">
        <v>87</v>
      </c>
      <c r="F2127" s="16" t="s">
        <v>77</v>
      </c>
      <c r="G2127" s="16" t="s">
        <v>79</v>
      </c>
      <c r="H2127">
        <v>407625.07</v>
      </c>
      <c r="I2127">
        <v>408281.23</v>
      </c>
      <c r="J2127">
        <v>2120</v>
      </c>
      <c r="K2127">
        <v>2145</v>
      </c>
      <c r="L2127">
        <v>264434.99</v>
      </c>
      <c r="M2127">
        <v>10944.51</v>
      </c>
      <c r="N2127">
        <v>3024730.53</v>
      </c>
      <c r="O2127">
        <v>16986</v>
      </c>
      <c r="P2127">
        <v>21</v>
      </c>
      <c r="Q2127">
        <v>28</v>
      </c>
      <c r="R2127" s="25">
        <f>Clean_Data[[#This Row],[Revenue_EUR]]/Clean_Data[[#This Row],[Units_Sold]]</f>
        <v>192.27597641509433</v>
      </c>
      <c r="S2127" s="19">
        <f>Clean_Data[[#This Row],[Gross_Profit_EUR]]/Clean_Data[[#This Row],[Revenue_EUR]]</f>
        <v>0.64872111521501852</v>
      </c>
      <c r="T2127" s="19">
        <f>Clean_Data[[#This Row],[Revenue_EUR]]/Clean_Data[[#This Row],[Revenue_Target_EUR]]</f>
        <v>0.99839287248154907</v>
      </c>
      <c r="U2127" s="19">
        <f>Clean_Data[[#This Row],[Revenue_EUR]]/Clean_Data[[#This Row],[Market_Revenue_EUR]]</f>
        <v>0.13476409417535784</v>
      </c>
      <c r="V2127" s="19">
        <f>Clean_Data[[#This Row],[Returns_Units]]/Clean_Data[[#This Row],[Units_Sold]]</f>
        <v>1.3207547169811321E-2</v>
      </c>
      <c r="W2127" s="21">
        <f>Clean_Data[[#This Row],[Revenue_EUR]]/Clean_Data[[#This Row],[Marketing_Spend_EUR]]</f>
        <v>37.244707163682982</v>
      </c>
    </row>
    <row r="2128" spans="1:23">
      <c r="A2128" s="17">
        <v>45689</v>
      </c>
      <c r="B2128">
        <v>2025</v>
      </c>
      <c r="C2128" s="16" t="s">
        <v>93</v>
      </c>
      <c r="D2128" s="16" t="s">
        <v>86</v>
      </c>
      <c r="E2128" s="16" t="s">
        <v>87</v>
      </c>
      <c r="F2128" s="16" t="s">
        <v>77</v>
      </c>
      <c r="G2128" s="16" t="s">
        <v>80</v>
      </c>
      <c r="H2128">
        <v>123046.73</v>
      </c>
      <c r="I2128">
        <v>113037.33</v>
      </c>
      <c r="J2128">
        <v>832</v>
      </c>
      <c r="K2128">
        <v>780</v>
      </c>
      <c r="L2128">
        <v>83360.34</v>
      </c>
      <c r="M2128">
        <v>6167.42</v>
      </c>
      <c r="N2128">
        <v>1031008.61</v>
      </c>
      <c r="O2128">
        <v>7447</v>
      </c>
      <c r="P2128">
        <v>7</v>
      </c>
      <c r="Q2128">
        <v>10</v>
      </c>
      <c r="R2128" s="25">
        <f>Clean_Data[[#This Row],[Revenue_EUR]]/Clean_Data[[#This Row],[Units_Sold]]</f>
        <v>147.89270432692308</v>
      </c>
      <c r="S2128" s="19">
        <f>Clean_Data[[#This Row],[Gross_Profit_EUR]]/Clean_Data[[#This Row],[Revenue_EUR]]</f>
        <v>0.67746895833802323</v>
      </c>
      <c r="T2128" s="19">
        <f>Clean_Data[[#This Row],[Revenue_EUR]]/Clean_Data[[#This Row],[Revenue_Target_EUR]]</f>
        <v>1.0885495083792229</v>
      </c>
      <c r="U2128" s="19">
        <f>Clean_Data[[#This Row],[Revenue_EUR]]/Clean_Data[[#This Row],[Market_Revenue_EUR]]</f>
        <v>0.11934597713980294</v>
      </c>
      <c r="V2128" s="19">
        <f>Clean_Data[[#This Row],[Returns_Units]]/Clean_Data[[#This Row],[Units_Sold]]</f>
        <v>1.201923076923077E-2</v>
      </c>
      <c r="W2128" s="21">
        <f>Clean_Data[[#This Row],[Revenue_EUR]]/Clean_Data[[#This Row],[Marketing_Spend_EUR]]</f>
        <v>19.951086515917513</v>
      </c>
    </row>
    <row r="2129" spans="1:23">
      <c r="A2129" s="17">
        <v>45689</v>
      </c>
      <c r="B2129">
        <v>2025</v>
      </c>
      <c r="C2129" s="16" t="s">
        <v>93</v>
      </c>
      <c r="D2129" s="16" t="s">
        <v>86</v>
      </c>
      <c r="E2129" s="16" t="s">
        <v>87</v>
      </c>
      <c r="F2129" s="16" t="s">
        <v>77</v>
      </c>
      <c r="G2129" s="16" t="s">
        <v>81</v>
      </c>
      <c r="H2129">
        <v>164452.35</v>
      </c>
      <c r="I2129">
        <v>165202.38</v>
      </c>
      <c r="J2129">
        <v>1354</v>
      </c>
      <c r="K2129">
        <v>1345</v>
      </c>
      <c r="L2129">
        <v>103482.67</v>
      </c>
      <c r="M2129">
        <v>5269.24</v>
      </c>
      <c r="N2129">
        <v>1402816.76</v>
      </c>
      <c r="O2129">
        <v>12981</v>
      </c>
      <c r="P2129">
        <v>8</v>
      </c>
      <c r="Q2129">
        <v>23</v>
      </c>
      <c r="R2129" s="25">
        <f>Clean_Data[[#This Row],[Revenue_EUR]]/Clean_Data[[#This Row],[Units_Sold]]</f>
        <v>121.45668389955688</v>
      </c>
      <c r="S2129" s="19">
        <f>Clean_Data[[#This Row],[Gross_Profit_EUR]]/Clean_Data[[#This Row],[Revenue_EUR]]</f>
        <v>0.6292562556874377</v>
      </c>
      <c r="T2129" s="19">
        <f>Clean_Data[[#This Row],[Revenue_EUR]]/Clean_Data[[#This Row],[Revenue_Target_EUR]]</f>
        <v>0.99545993223584306</v>
      </c>
      <c r="U2129" s="19">
        <f>Clean_Data[[#This Row],[Revenue_EUR]]/Clean_Data[[#This Row],[Market_Revenue_EUR]]</f>
        <v>0.11723010067259249</v>
      </c>
      <c r="V2129" s="19">
        <f>Clean_Data[[#This Row],[Returns_Units]]/Clean_Data[[#This Row],[Units_Sold]]</f>
        <v>1.6986706056129987E-2</v>
      </c>
      <c r="W2129" s="21">
        <f>Clean_Data[[#This Row],[Revenue_EUR]]/Clean_Data[[#This Row],[Marketing_Spend_EUR]]</f>
        <v>31.209880362253383</v>
      </c>
    </row>
    <row r="2130" spans="1:23">
      <c r="A2130" s="17">
        <v>45689</v>
      </c>
      <c r="B2130">
        <v>2025</v>
      </c>
      <c r="C2130" s="16" t="s">
        <v>93</v>
      </c>
      <c r="D2130" s="16" t="s">
        <v>86</v>
      </c>
      <c r="E2130" s="16" t="s">
        <v>87</v>
      </c>
      <c r="F2130" s="16" t="s">
        <v>82</v>
      </c>
      <c r="G2130" s="16" t="s">
        <v>78</v>
      </c>
      <c r="H2130">
        <v>335210.71999999997</v>
      </c>
      <c r="I2130">
        <v>349810.24</v>
      </c>
      <c r="J2130">
        <v>4409</v>
      </c>
      <c r="K2130">
        <v>4646</v>
      </c>
      <c r="L2130">
        <v>176903.69</v>
      </c>
      <c r="M2130">
        <v>6086.87</v>
      </c>
      <c r="N2130">
        <v>3334767.11</v>
      </c>
      <c r="O2130">
        <v>45954</v>
      </c>
      <c r="P2130">
        <v>17</v>
      </c>
      <c r="Q2130">
        <v>65</v>
      </c>
      <c r="R2130" s="25">
        <f>Clean_Data[[#This Row],[Revenue_EUR]]/Clean_Data[[#This Row],[Units_Sold]]</f>
        <v>76.028741211158987</v>
      </c>
      <c r="S2130" s="19">
        <f>Clean_Data[[#This Row],[Gross_Profit_EUR]]/Clean_Data[[#This Row],[Revenue_EUR]]</f>
        <v>0.52773876086063121</v>
      </c>
      <c r="T2130" s="19">
        <f>Clean_Data[[#This Row],[Revenue_EUR]]/Clean_Data[[#This Row],[Revenue_Target_EUR]]</f>
        <v>0.95826445789580084</v>
      </c>
      <c r="U2130" s="19">
        <f>Clean_Data[[#This Row],[Revenue_EUR]]/Clean_Data[[#This Row],[Market_Revenue_EUR]]</f>
        <v>0.10051997903985564</v>
      </c>
      <c r="V2130" s="19">
        <f>Clean_Data[[#This Row],[Returns_Units]]/Clean_Data[[#This Row],[Units_Sold]]</f>
        <v>1.4742572011794058E-2</v>
      </c>
      <c r="W2130" s="21">
        <f>Clean_Data[[#This Row],[Revenue_EUR]]/Clean_Data[[#This Row],[Marketing_Spend_EUR]]</f>
        <v>55.07111536799701</v>
      </c>
    </row>
    <row r="2131" spans="1:23">
      <c r="A2131" s="17">
        <v>45689</v>
      </c>
      <c r="B2131">
        <v>2025</v>
      </c>
      <c r="C2131" s="16" t="s">
        <v>93</v>
      </c>
      <c r="D2131" s="16" t="s">
        <v>86</v>
      </c>
      <c r="E2131" s="16" t="s">
        <v>87</v>
      </c>
      <c r="F2131" s="16" t="s">
        <v>82</v>
      </c>
      <c r="G2131" s="16" t="s">
        <v>79</v>
      </c>
      <c r="H2131">
        <v>379103.88</v>
      </c>
      <c r="I2131">
        <v>364544.8</v>
      </c>
      <c r="J2131">
        <v>1972</v>
      </c>
      <c r="K2131">
        <v>1923</v>
      </c>
      <c r="L2131">
        <v>232187.03</v>
      </c>
      <c r="M2131">
        <v>8917.82</v>
      </c>
      <c r="N2131">
        <v>2882324.86</v>
      </c>
      <c r="O2131">
        <v>16761</v>
      </c>
      <c r="P2131">
        <v>18</v>
      </c>
      <c r="Q2131">
        <v>24</v>
      </c>
      <c r="R2131" s="25">
        <f>Clean_Data[[#This Row],[Revenue_EUR]]/Clean_Data[[#This Row],[Units_Sold]]</f>
        <v>192.24334685598379</v>
      </c>
      <c r="S2131" s="19">
        <f>Clean_Data[[#This Row],[Gross_Profit_EUR]]/Clean_Data[[#This Row],[Revenue_EUR]]</f>
        <v>0.61246281626028198</v>
      </c>
      <c r="T2131" s="19">
        <f>Clean_Data[[#This Row],[Revenue_EUR]]/Clean_Data[[#This Row],[Revenue_Target_EUR]]</f>
        <v>1.0399376976437464</v>
      </c>
      <c r="U2131" s="19">
        <f>Clean_Data[[#This Row],[Revenue_EUR]]/Clean_Data[[#This Row],[Market_Revenue_EUR]]</f>
        <v>0.13152711731459724</v>
      </c>
      <c r="V2131" s="19">
        <f>Clean_Data[[#This Row],[Returns_Units]]/Clean_Data[[#This Row],[Units_Sold]]</f>
        <v>1.2170385395537525E-2</v>
      </c>
      <c r="W2131" s="21">
        <f>Clean_Data[[#This Row],[Revenue_EUR]]/Clean_Data[[#This Row],[Marketing_Spend_EUR]]</f>
        <v>42.510824394302645</v>
      </c>
    </row>
    <row r="2132" spans="1:23">
      <c r="A2132" s="17">
        <v>45689</v>
      </c>
      <c r="B2132">
        <v>2025</v>
      </c>
      <c r="C2132" s="16" t="s">
        <v>93</v>
      </c>
      <c r="D2132" s="16" t="s">
        <v>86</v>
      </c>
      <c r="E2132" s="16" t="s">
        <v>87</v>
      </c>
      <c r="F2132" s="16" t="s">
        <v>82</v>
      </c>
      <c r="G2132" s="16" t="s">
        <v>80</v>
      </c>
      <c r="H2132">
        <v>101754.37</v>
      </c>
      <c r="I2132">
        <v>98887.71</v>
      </c>
      <c r="J2132">
        <v>688</v>
      </c>
      <c r="K2132">
        <v>680</v>
      </c>
      <c r="L2132">
        <v>65905.47</v>
      </c>
      <c r="M2132">
        <v>5759.56</v>
      </c>
      <c r="N2132">
        <v>949722.67</v>
      </c>
      <c r="O2132">
        <v>7257</v>
      </c>
      <c r="P2132">
        <v>4</v>
      </c>
      <c r="Q2132">
        <v>13</v>
      </c>
      <c r="R2132" s="25">
        <f>Clean_Data[[#This Row],[Revenue_EUR]]/Clean_Data[[#This Row],[Units_Sold]]</f>
        <v>147.89879360465116</v>
      </c>
      <c r="S2132" s="19">
        <f>Clean_Data[[#This Row],[Gross_Profit_EUR]]/Clean_Data[[#This Row],[Revenue_EUR]]</f>
        <v>0.64769178955164286</v>
      </c>
      <c r="T2132" s="19">
        <f>Clean_Data[[#This Row],[Revenue_EUR]]/Clean_Data[[#This Row],[Revenue_Target_EUR]]</f>
        <v>1.0289890422176831</v>
      </c>
      <c r="U2132" s="19">
        <f>Clean_Data[[#This Row],[Revenue_EUR]]/Clean_Data[[#This Row],[Market_Revenue_EUR]]</f>
        <v>0.10714114047630345</v>
      </c>
      <c r="V2132" s="19">
        <f>Clean_Data[[#This Row],[Returns_Units]]/Clean_Data[[#This Row],[Units_Sold]]</f>
        <v>1.8895348837209301E-2</v>
      </c>
      <c r="W2132" s="21">
        <f>Clean_Data[[#This Row],[Revenue_EUR]]/Clean_Data[[#This Row],[Marketing_Spend_EUR]]</f>
        <v>17.667038801575117</v>
      </c>
    </row>
    <row r="2133" spans="1:23">
      <c r="A2133" s="17">
        <v>45689</v>
      </c>
      <c r="B2133">
        <v>2025</v>
      </c>
      <c r="C2133" s="16" t="s">
        <v>93</v>
      </c>
      <c r="D2133" s="16" t="s">
        <v>86</v>
      </c>
      <c r="E2133" s="16" t="s">
        <v>87</v>
      </c>
      <c r="F2133" s="16" t="s">
        <v>82</v>
      </c>
      <c r="G2133" s="16" t="s">
        <v>81</v>
      </c>
      <c r="H2133">
        <v>141535.43</v>
      </c>
      <c r="I2133">
        <v>145561.32</v>
      </c>
      <c r="J2133">
        <v>1165</v>
      </c>
      <c r="K2133">
        <v>1192</v>
      </c>
      <c r="L2133">
        <v>82204.639999999999</v>
      </c>
      <c r="M2133">
        <v>4405.33</v>
      </c>
      <c r="N2133">
        <v>1265946.74</v>
      </c>
      <c r="O2133">
        <v>10980</v>
      </c>
      <c r="P2133">
        <v>6</v>
      </c>
      <c r="Q2133">
        <v>16</v>
      </c>
      <c r="R2133" s="25">
        <f>Clean_Data[[#This Row],[Revenue_EUR]]/Clean_Data[[#This Row],[Units_Sold]]</f>
        <v>121.48963948497854</v>
      </c>
      <c r="S2133" s="19">
        <f>Clean_Data[[#This Row],[Gross_Profit_EUR]]/Clean_Data[[#This Row],[Revenue_EUR]]</f>
        <v>0.58080609215657175</v>
      </c>
      <c r="T2133" s="19">
        <f>Clean_Data[[#This Row],[Revenue_EUR]]/Clean_Data[[#This Row],[Revenue_Target_EUR]]</f>
        <v>0.97234230906946972</v>
      </c>
      <c r="U2133" s="19">
        <f>Clean_Data[[#This Row],[Revenue_EUR]]/Clean_Data[[#This Row],[Market_Revenue_EUR]]</f>
        <v>0.11180204152980401</v>
      </c>
      <c r="V2133" s="19">
        <f>Clean_Data[[#This Row],[Returns_Units]]/Clean_Data[[#This Row],[Units_Sold]]</f>
        <v>1.3733905579399141E-2</v>
      </c>
      <c r="W2133" s="21">
        <f>Clean_Data[[#This Row],[Revenue_EUR]]/Clean_Data[[#This Row],[Marketing_Spend_EUR]]</f>
        <v>32.128224219297984</v>
      </c>
    </row>
    <row r="2134" spans="1:23">
      <c r="A2134" s="17">
        <v>45689</v>
      </c>
      <c r="B2134">
        <v>2025</v>
      </c>
      <c r="C2134" s="16" t="s">
        <v>93</v>
      </c>
      <c r="D2134" s="16" t="s">
        <v>86</v>
      </c>
      <c r="E2134" s="16" t="s">
        <v>87</v>
      </c>
      <c r="F2134" s="16" t="s">
        <v>83</v>
      </c>
      <c r="G2134" s="16" t="s">
        <v>78</v>
      </c>
      <c r="H2134">
        <v>39527.9</v>
      </c>
      <c r="I2134">
        <v>39501.75</v>
      </c>
      <c r="J2134">
        <v>520</v>
      </c>
      <c r="K2134">
        <v>519</v>
      </c>
      <c r="L2134">
        <v>18587.25</v>
      </c>
      <c r="M2134">
        <v>645.35</v>
      </c>
      <c r="N2134">
        <v>496959.29</v>
      </c>
      <c r="O2134">
        <v>7094</v>
      </c>
      <c r="P2134">
        <v>2</v>
      </c>
      <c r="Q2134">
        <v>17</v>
      </c>
      <c r="R2134" s="25">
        <f>Clean_Data[[#This Row],[Revenue_EUR]]/Clean_Data[[#This Row],[Units_Sold]]</f>
        <v>76.015192307692317</v>
      </c>
      <c r="S2134" s="19">
        <f>Clean_Data[[#This Row],[Gross_Profit_EUR]]/Clean_Data[[#This Row],[Revenue_EUR]]</f>
        <v>0.47023115318547148</v>
      </c>
      <c r="T2134" s="19">
        <f>Clean_Data[[#This Row],[Revenue_EUR]]/Clean_Data[[#This Row],[Revenue_Target_EUR]]</f>
        <v>1.0006619959875196</v>
      </c>
      <c r="U2134" s="19">
        <f>Clean_Data[[#This Row],[Revenue_EUR]]/Clean_Data[[#This Row],[Market_Revenue_EUR]]</f>
        <v>7.9539513186281316E-2</v>
      </c>
      <c r="V2134" s="19">
        <f>Clean_Data[[#This Row],[Returns_Units]]/Clean_Data[[#This Row],[Units_Sold]]</f>
        <v>3.2692307692307694E-2</v>
      </c>
      <c r="W2134" s="21">
        <f>Clean_Data[[#This Row],[Revenue_EUR]]/Clean_Data[[#This Row],[Marketing_Spend_EUR]]</f>
        <v>61.250329278685982</v>
      </c>
    </row>
    <row r="2135" spans="1:23">
      <c r="A2135" s="17">
        <v>45689</v>
      </c>
      <c r="B2135">
        <v>2025</v>
      </c>
      <c r="C2135" s="16" t="s">
        <v>93</v>
      </c>
      <c r="D2135" s="16" t="s">
        <v>86</v>
      </c>
      <c r="E2135" s="16" t="s">
        <v>87</v>
      </c>
      <c r="F2135" s="16" t="s">
        <v>83</v>
      </c>
      <c r="G2135" s="16" t="s">
        <v>79</v>
      </c>
      <c r="H2135">
        <v>38137.29</v>
      </c>
      <c r="I2135">
        <v>36863.42</v>
      </c>
      <c r="J2135">
        <v>198</v>
      </c>
      <c r="K2135">
        <v>190</v>
      </c>
      <c r="L2135">
        <v>20950.86</v>
      </c>
      <c r="M2135">
        <v>1040.8499999999999</v>
      </c>
      <c r="N2135">
        <v>416821.17</v>
      </c>
      <c r="O2135">
        <v>2455</v>
      </c>
      <c r="P2135">
        <v>2</v>
      </c>
      <c r="Q2135">
        <v>5</v>
      </c>
      <c r="R2135" s="25">
        <f>Clean_Data[[#This Row],[Revenue_EUR]]/Clean_Data[[#This Row],[Units_Sold]]</f>
        <v>192.61257575757577</v>
      </c>
      <c r="S2135" s="19">
        <f>Clean_Data[[#This Row],[Gross_Profit_EUR]]/Clean_Data[[#This Row],[Revenue_EUR]]</f>
        <v>0.54935366409097242</v>
      </c>
      <c r="T2135" s="19">
        <f>Clean_Data[[#This Row],[Revenue_EUR]]/Clean_Data[[#This Row],[Revenue_Target_EUR]]</f>
        <v>1.0345564790244639</v>
      </c>
      <c r="U2135" s="19">
        <f>Clean_Data[[#This Row],[Revenue_EUR]]/Clean_Data[[#This Row],[Market_Revenue_EUR]]</f>
        <v>9.1495568711157355E-2</v>
      </c>
      <c r="V2135" s="19">
        <f>Clean_Data[[#This Row],[Returns_Units]]/Clean_Data[[#This Row],[Units_Sold]]</f>
        <v>2.5252525252525252E-2</v>
      </c>
      <c r="W2135" s="21">
        <f>Clean_Data[[#This Row],[Revenue_EUR]]/Clean_Data[[#This Row],[Marketing_Spend_EUR]]</f>
        <v>36.640524571263875</v>
      </c>
    </row>
    <row r="2136" spans="1:23">
      <c r="A2136" s="17">
        <v>45689</v>
      </c>
      <c r="B2136">
        <v>2025</v>
      </c>
      <c r="C2136" s="16" t="s">
        <v>93</v>
      </c>
      <c r="D2136" s="16" t="s">
        <v>86</v>
      </c>
      <c r="E2136" s="16" t="s">
        <v>87</v>
      </c>
      <c r="F2136" s="16" t="s">
        <v>83</v>
      </c>
      <c r="G2136" s="16" t="s">
        <v>80</v>
      </c>
      <c r="H2136">
        <v>11126.07</v>
      </c>
      <c r="I2136">
        <v>10101.74</v>
      </c>
      <c r="J2136">
        <v>75</v>
      </c>
      <c r="K2136">
        <v>68</v>
      </c>
      <c r="L2136">
        <v>6429.75</v>
      </c>
      <c r="M2136">
        <v>648.4</v>
      </c>
      <c r="N2136">
        <v>144615.21</v>
      </c>
      <c r="O2136">
        <v>1100</v>
      </c>
      <c r="P2136">
        <v>1</v>
      </c>
      <c r="Q2136">
        <v>2</v>
      </c>
      <c r="R2136" s="25">
        <f>Clean_Data[[#This Row],[Revenue_EUR]]/Clean_Data[[#This Row],[Units_Sold]]</f>
        <v>148.3476</v>
      </c>
      <c r="S2136" s="19">
        <f>Clean_Data[[#This Row],[Gross_Profit_EUR]]/Clean_Data[[#This Row],[Revenue_EUR]]</f>
        <v>0.57789947393823693</v>
      </c>
      <c r="T2136" s="19">
        <f>Clean_Data[[#This Row],[Revenue_EUR]]/Clean_Data[[#This Row],[Revenue_Target_EUR]]</f>
        <v>1.1014013427389737</v>
      </c>
      <c r="U2136" s="19">
        <f>Clean_Data[[#This Row],[Revenue_EUR]]/Clean_Data[[#This Row],[Market_Revenue_EUR]]</f>
        <v>7.6935683321277204E-2</v>
      </c>
      <c r="V2136" s="19">
        <f>Clean_Data[[#This Row],[Returns_Units]]/Clean_Data[[#This Row],[Units_Sold]]</f>
        <v>2.6666666666666668E-2</v>
      </c>
      <c r="W2136" s="21">
        <f>Clean_Data[[#This Row],[Revenue_EUR]]/Clean_Data[[#This Row],[Marketing_Spend_EUR]]</f>
        <v>17.159268969771745</v>
      </c>
    </row>
    <row r="2137" spans="1:23">
      <c r="A2137" s="17">
        <v>45689</v>
      </c>
      <c r="B2137">
        <v>2025</v>
      </c>
      <c r="C2137" s="16" t="s">
        <v>93</v>
      </c>
      <c r="D2137" s="16" t="s">
        <v>86</v>
      </c>
      <c r="E2137" s="16" t="s">
        <v>87</v>
      </c>
      <c r="F2137" s="16" t="s">
        <v>83</v>
      </c>
      <c r="G2137" s="16" t="s">
        <v>81</v>
      </c>
      <c r="H2137">
        <v>15791.92</v>
      </c>
      <c r="I2137">
        <v>16062.65</v>
      </c>
      <c r="J2137">
        <v>130</v>
      </c>
      <c r="K2137">
        <v>133</v>
      </c>
      <c r="L2137">
        <v>8325.99</v>
      </c>
      <c r="M2137">
        <v>441.57</v>
      </c>
      <c r="N2137">
        <v>204855.2</v>
      </c>
      <c r="O2137">
        <v>1812</v>
      </c>
      <c r="P2137">
        <v>1</v>
      </c>
      <c r="Q2137">
        <v>2</v>
      </c>
      <c r="R2137" s="25">
        <f>Clean_Data[[#This Row],[Revenue_EUR]]/Clean_Data[[#This Row],[Units_Sold]]</f>
        <v>121.4763076923077</v>
      </c>
      <c r="S2137" s="19">
        <f>Clean_Data[[#This Row],[Gross_Profit_EUR]]/Clean_Data[[#This Row],[Revenue_EUR]]</f>
        <v>0.52723101434151132</v>
      </c>
      <c r="T2137" s="19">
        <f>Clean_Data[[#This Row],[Revenue_EUR]]/Clean_Data[[#This Row],[Revenue_Target_EUR]]</f>
        <v>0.98314537140509195</v>
      </c>
      <c r="U2137" s="19">
        <f>Clean_Data[[#This Row],[Revenue_EUR]]/Clean_Data[[#This Row],[Market_Revenue_EUR]]</f>
        <v>7.7088206694289424E-2</v>
      </c>
      <c r="V2137" s="19">
        <f>Clean_Data[[#This Row],[Returns_Units]]/Clean_Data[[#This Row],[Units_Sold]]</f>
        <v>1.5384615384615385E-2</v>
      </c>
      <c r="W2137" s="21">
        <f>Clean_Data[[#This Row],[Revenue_EUR]]/Clean_Data[[#This Row],[Marketing_Spend_EUR]]</f>
        <v>35.763117965441495</v>
      </c>
    </row>
    <row r="2138" spans="1:23">
      <c r="A2138" s="17">
        <v>45689</v>
      </c>
      <c r="B2138">
        <v>2025</v>
      </c>
      <c r="C2138" s="16" t="s">
        <v>93</v>
      </c>
      <c r="D2138" s="16" t="s">
        <v>88</v>
      </c>
      <c r="E2138" s="16" t="s">
        <v>87</v>
      </c>
      <c r="F2138" s="16" t="s">
        <v>77</v>
      </c>
      <c r="G2138" s="16" t="s">
        <v>78</v>
      </c>
      <c r="H2138">
        <v>357380.28</v>
      </c>
      <c r="I2138">
        <v>351776.09</v>
      </c>
      <c r="J2138">
        <v>4700</v>
      </c>
      <c r="K2138">
        <v>4635</v>
      </c>
      <c r="L2138">
        <v>200678.36</v>
      </c>
      <c r="M2138">
        <v>6028.4</v>
      </c>
      <c r="N2138">
        <v>3197546.94</v>
      </c>
      <c r="O2138">
        <v>43929</v>
      </c>
      <c r="P2138">
        <v>15</v>
      </c>
      <c r="Q2138">
        <v>98</v>
      </c>
      <c r="R2138" s="25">
        <f>Clean_Data[[#This Row],[Revenue_EUR]]/Clean_Data[[#This Row],[Units_Sold]]</f>
        <v>76.038357446808519</v>
      </c>
      <c r="S2138" s="19">
        <f>Clean_Data[[#This Row],[Gross_Profit_EUR]]/Clean_Data[[#This Row],[Revenue_EUR]]</f>
        <v>0.56152611442354894</v>
      </c>
      <c r="T2138" s="19">
        <f>Clean_Data[[#This Row],[Revenue_EUR]]/Clean_Data[[#This Row],[Revenue_Target_EUR]]</f>
        <v>1.0159311282355774</v>
      </c>
      <c r="U2138" s="19">
        <f>Clean_Data[[#This Row],[Revenue_EUR]]/Clean_Data[[#This Row],[Market_Revenue_EUR]]</f>
        <v>0.11176701599883317</v>
      </c>
      <c r="V2138" s="19">
        <f>Clean_Data[[#This Row],[Returns_Units]]/Clean_Data[[#This Row],[Units_Sold]]</f>
        <v>2.0851063829787235E-2</v>
      </c>
      <c r="W2138" s="21">
        <f>Clean_Data[[#This Row],[Revenue_EUR]]/Clean_Data[[#This Row],[Marketing_Spend_EUR]]</f>
        <v>59.282774865636</v>
      </c>
    </row>
    <row r="2139" spans="1:23">
      <c r="A2139" s="17">
        <v>45689</v>
      </c>
      <c r="B2139">
        <v>2025</v>
      </c>
      <c r="C2139" s="16" t="s">
        <v>93</v>
      </c>
      <c r="D2139" s="16" t="s">
        <v>88</v>
      </c>
      <c r="E2139" s="16" t="s">
        <v>87</v>
      </c>
      <c r="F2139" s="16" t="s">
        <v>77</v>
      </c>
      <c r="G2139" s="16" t="s">
        <v>79</v>
      </c>
      <c r="H2139">
        <v>362535.08</v>
      </c>
      <c r="I2139">
        <v>325476.19</v>
      </c>
      <c r="J2139">
        <v>1886</v>
      </c>
      <c r="K2139">
        <v>1714</v>
      </c>
      <c r="L2139">
        <v>241087.38</v>
      </c>
      <c r="M2139">
        <v>8358.17</v>
      </c>
      <c r="N2139">
        <v>2660042.5299999998</v>
      </c>
      <c r="O2139">
        <v>15711</v>
      </c>
      <c r="P2139">
        <v>20</v>
      </c>
      <c r="Q2139">
        <v>28</v>
      </c>
      <c r="R2139" s="25">
        <f>Clean_Data[[#This Row],[Revenue_EUR]]/Clean_Data[[#This Row],[Units_Sold]]</f>
        <v>192.22432661717923</v>
      </c>
      <c r="S2139" s="19">
        <f>Clean_Data[[#This Row],[Gross_Profit_EUR]]/Clean_Data[[#This Row],[Revenue_EUR]]</f>
        <v>0.66500428041336024</v>
      </c>
      <c r="T2139" s="19">
        <f>Clean_Data[[#This Row],[Revenue_EUR]]/Clean_Data[[#This Row],[Revenue_Target_EUR]]</f>
        <v>1.1138605254043314</v>
      </c>
      <c r="U2139" s="19">
        <f>Clean_Data[[#This Row],[Revenue_EUR]]/Clean_Data[[#This Row],[Market_Revenue_EUR]]</f>
        <v>0.13628920436847303</v>
      </c>
      <c r="V2139" s="19">
        <f>Clean_Data[[#This Row],[Returns_Units]]/Clean_Data[[#This Row],[Units_Sold]]</f>
        <v>1.4846235418875928E-2</v>
      </c>
      <c r="W2139" s="21">
        <f>Clean_Data[[#This Row],[Revenue_EUR]]/Clean_Data[[#This Row],[Marketing_Spend_EUR]]</f>
        <v>43.374934943893223</v>
      </c>
    </row>
    <row r="2140" spans="1:23">
      <c r="A2140" s="17">
        <v>45689</v>
      </c>
      <c r="B2140">
        <v>2025</v>
      </c>
      <c r="C2140" s="16" t="s">
        <v>93</v>
      </c>
      <c r="D2140" s="16" t="s">
        <v>88</v>
      </c>
      <c r="E2140" s="16" t="s">
        <v>87</v>
      </c>
      <c r="F2140" s="16" t="s">
        <v>77</v>
      </c>
      <c r="G2140" s="16" t="s">
        <v>80</v>
      </c>
      <c r="H2140">
        <v>99462.58</v>
      </c>
      <c r="I2140">
        <v>91107.07</v>
      </c>
      <c r="J2140">
        <v>673</v>
      </c>
      <c r="K2140">
        <v>619</v>
      </c>
      <c r="L2140">
        <v>67357.23</v>
      </c>
      <c r="M2140">
        <v>5993.82</v>
      </c>
      <c r="N2140">
        <v>890570.62</v>
      </c>
      <c r="O2140">
        <v>6209</v>
      </c>
      <c r="P2140">
        <v>4</v>
      </c>
      <c r="Q2140">
        <v>13</v>
      </c>
      <c r="R2140" s="25">
        <f>Clean_Data[[#This Row],[Revenue_EUR]]/Clean_Data[[#This Row],[Units_Sold]]</f>
        <v>147.78986627043091</v>
      </c>
      <c r="S2140" s="19">
        <f>Clean_Data[[#This Row],[Gross_Profit_EUR]]/Clean_Data[[#This Row],[Revenue_EUR]]</f>
        <v>0.67721177150240819</v>
      </c>
      <c r="T2140" s="19">
        <f>Clean_Data[[#This Row],[Revenue_EUR]]/Clean_Data[[#This Row],[Revenue_Target_EUR]]</f>
        <v>1.0917108847864385</v>
      </c>
      <c r="U2140" s="19">
        <f>Clean_Data[[#This Row],[Revenue_EUR]]/Clean_Data[[#This Row],[Market_Revenue_EUR]]</f>
        <v>0.11168410204235123</v>
      </c>
      <c r="V2140" s="19">
        <f>Clean_Data[[#This Row],[Returns_Units]]/Clean_Data[[#This Row],[Units_Sold]]</f>
        <v>1.9316493313521546E-2</v>
      </c>
      <c r="W2140" s="21">
        <f>Clean_Data[[#This Row],[Revenue_EUR]]/Clean_Data[[#This Row],[Marketing_Spend_EUR]]</f>
        <v>16.594188681008106</v>
      </c>
    </row>
    <row r="2141" spans="1:23">
      <c r="A2141" s="17">
        <v>45689</v>
      </c>
      <c r="B2141">
        <v>2025</v>
      </c>
      <c r="C2141" s="16" t="s">
        <v>93</v>
      </c>
      <c r="D2141" s="16" t="s">
        <v>88</v>
      </c>
      <c r="E2141" s="16" t="s">
        <v>87</v>
      </c>
      <c r="F2141" s="16" t="s">
        <v>77</v>
      </c>
      <c r="G2141" s="16" t="s">
        <v>81</v>
      </c>
      <c r="H2141">
        <v>134932.18</v>
      </c>
      <c r="I2141">
        <v>126245.7</v>
      </c>
      <c r="J2141">
        <v>1111</v>
      </c>
      <c r="K2141">
        <v>1030</v>
      </c>
      <c r="L2141">
        <v>84571.38</v>
      </c>
      <c r="M2141">
        <v>3655.63</v>
      </c>
      <c r="N2141">
        <v>1189419.3</v>
      </c>
      <c r="O2141">
        <v>10953</v>
      </c>
      <c r="P2141">
        <v>7</v>
      </c>
      <c r="Q2141">
        <v>21</v>
      </c>
      <c r="R2141" s="25">
        <f>Clean_Data[[#This Row],[Revenue_EUR]]/Clean_Data[[#This Row],[Units_Sold]]</f>
        <v>121.45110711071106</v>
      </c>
      <c r="S2141" s="19">
        <f>Clean_Data[[#This Row],[Gross_Profit_EUR]]/Clean_Data[[#This Row],[Revenue_EUR]]</f>
        <v>0.62676953711116212</v>
      </c>
      <c r="T2141" s="19">
        <f>Clean_Data[[#This Row],[Revenue_EUR]]/Clean_Data[[#This Row],[Revenue_Target_EUR]]</f>
        <v>1.068806145476638</v>
      </c>
      <c r="U2141" s="19">
        <f>Clean_Data[[#This Row],[Revenue_EUR]]/Clean_Data[[#This Row],[Market_Revenue_EUR]]</f>
        <v>0.11344374519565975</v>
      </c>
      <c r="V2141" s="19">
        <f>Clean_Data[[#This Row],[Returns_Units]]/Clean_Data[[#This Row],[Units_Sold]]</f>
        <v>1.8901890189018902E-2</v>
      </c>
      <c r="W2141" s="21">
        <f>Clean_Data[[#This Row],[Revenue_EUR]]/Clean_Data[[#This Row],[Marketing_Spend_EUR]]</f>
        <v>36.910786923184233</v>
      </c>
    </row>
    <row r="2142" spans="1:23">
      <c r="A2142" s="17">
        <v>45689</v>
      </c>
      <c r="B2142">
        <v>2025</v>
      </c>
      <c r="C2142" s="16" t="s">
        <v>93</v>
      </c>
      <c r="D2142" s="16" t="s">
        <v>88</v>
      </c>
      <c r="E2142" s="16" t="s">
        <v>87</v>
      </c>
      <c r="F2142" s="16" t="s">
        <v>82</v>
      </c>
      <c r="G2142" s="16" t="s">
        <v>78</v>
      </c>
      <c r="H2142">
        <v>331512.74</v>
      </c>
      <c r="I2142">
        <v>320270.69</v>
      </c>
      <c r="J2142">
        <v>4360</v>
      </c>
      <c r="K2142">
        <v>4161</v>
      </c>
      <c r="L2142">
        <v>174846.75</v>
      </c>
      <c r="M2142">
        <v>6066.69</v>
      </c>
      <c r="N2142">
        <v>3014466.05</v>
      </c>
      <c r="O2142">
        <v>44149</v>
      </c>
      <c r="P2142">
        <v>17</v>
      </c>
      <c r="Q2142">
        <v>64</v>
      </c>
      <c r="R2142" s="25">
        <f>Clean_Data[[#This Row],[Revenue_EUR]]/Clean_Data[[#This Row],[Units_Sold]]</f>
        <v>76.035032110091734</v>
      </c>
      <c r="S2142" s="19">
        <f>Clean_Data[[#This Row],[Gross_Profit_EUR]]/Clean_Data[[#This Row],[Revenue_EUR]]</f>
        <v>0.52742090696122268</v>
      </c>
      <c r="T2142" s="19">
        <f>Clean_Data[[#This Row],[Revenue_EUR]]/Clean_Data[[#This Row],[Revenue_Target_EUR]]</f>
        <v>1.035101713491172</v>
      </c>
      <c r="U2142" s="19">
        <f>Clean_Data[[#This Row],[Revenue_EUR]]/Clean_Data[[#This Row],[Market_Revenue_EUR]]</f>
        <v>0.10997395044472304</v>
      </c>
      <c r="V2142" s="19">
        <f>Clean_Data[[#This Row],[Returns_Units]]/Clean_Data[[#This Row],[Units_Sold]]</f>
        <v>1.4678899082568808E-2</v>
      </c>
      <c r="W2142" s="21">
        <f>Clean_Data[[#This Row],[Revenue_EUR]]/Clean_Data[[#This Row],[Marketing_Spend_EUR]]</f>
        <v>54.64474697075341</v>
      </c>
    </row>
    <row r="2143" spans="1:23">
      <c r="A2143" s="17">
        <v>45689</v>
      </c>
      <c r="B2143">
        <v>2025</v>
      </c>
      <c r="C2143" s="16" t="s">
        <v>93</v>
      </c>
      <c r="D2143" s="16" t="s">
        <v>88</v>
      </c>
      <c r="E2143" s="16" t="s">
        <v>87</v>
      </c>
      <c r="F2143" s="16" t="s">
        <v>82</v>
      </c>
      <c r="G2143" s="16" t="s">
        <v>79</v>
      </c>
      <c r="H2143">
        <v>304036.57</v>
      </c>
      <c r="I2143">
        <v>287497.8</v>
      </c>
      <c r="J2143">
        <v>1581</v>
      </c>
      <c r="K2143">
        <v>1495</v>
      </c>
      <c r="L2143">
        <v>184027.77</v>
      </c>
      <c r="M2143">
        <v>7816.1</v>
      </c>
      <c r="N2143">
        <v>2512498.4</v>
      </c>
      <c r="O2143">
        <v>14718</v>
      </c>
      <c r="P2143">
        <v>17</v>
      </c>
      <c r="Q2143">
        <v>23</v>
      </c>
      <c r="R2143" s="25">
        <f>Clean_Data[[#This Row],[Revenue_EUR]]/Clean_Data[[#This Row],[Units_Sold]]</f>
        <v>192.30649588867806</v>
      </c>
      <c r="S2143" s="19">
        <f>Clean_Data[[#This Row],[Gross_Profit_EUR]]/Clean_Data[[#This Row],[Revenue_EUR]]</f>
        <v>0.60528169358047945</v>
      </c>
      <c r="T2143" s="19">
        <f>Clean_Data[[#This Row],[Revenue_EUR]]/Clean_Data[[#This Row],[Revenue_Target_EUR]]</f>
        <v>1.0575265967252621</v>
      </c>
      <c r="U2143" s="19">
        <f>Clean_Data[[#This Row],[Revenue_EUR]]/Clean_Data[[#This Row],[Market_Revenue_EUR]]</f>
        <v>0.1210096571603787</v>
      </c>
      <c r="V2143" s="19">
        <f>Clean_Data[[#This Row],[Returns_Units]]/Clean_Data[[#This Row],[Units_Sold]]</f>
        <v>1.4547754585705249E-2</v>
      </c>
      <c r="W2143" s="21">
        <f>Clean_Data[[#This Row],[Revenue_EUR]]/Clean_Data[[#This Row],[Marketing_Spend_EUR]]</f>
        <v>38.898756413044865</v>
      </c>
    </row>
    <row r="2144" spans="1:23">
      <c r="A2144" s="17">
        <v>45689</v>
      </c>
      <c r="B2144">
        <v>2025</v>
      </c>
      <c r="C2144" s="16" t="s">
        <v>93</v>
      </c>
      <c r="D2144" s="16" t="s">
        <v>88</v>
      </c>
      <c r="E2144" s="16" t="s">
        <v>87</v>
      </c>
      <c r="F2144" s="16" t="s">
        <v>82</v>
      </c>
      <c r="G2144" s="16" t="s">
        <v>80</v>
      </c>
      <c r="H2144">
        <v>98432.66</v>
      </c>
      <c r="I2144">
        <v>84121.11</v>
      </c>
      <c r="J2144">
        <v>666</v>
      </c>
      <c r="K2144">
        <v>572</v>
      </c>
      <c r="L2144">
        <v>63432.88</v>
      </c>
      <c r="M2144">
        <v>4898.5200000000004</v>
      </c>
      <c r="N2144">
        <v>864076.56</v>
      </c>
      <c r="O2144">
        <v>6381</v>
      </c>
      <c r="P2144">
        <v>5</v>
      </c>
      <c r="Q2144">
        <v>13</v>
      </c>
      <c r="R2144" s="25">
        <f>Clean_Data[[#This Row],[Revenue_EUR]]/Clean_Data[[#This Row],[Units_Sold]]</f>
        <v>147.79678678678678</v>
      </c>
      <c r="S2144" s="19">
        <f>Clean_Data[[#This Row],[Gross_Profit_EUR]]/Clean_Data[[#This Row],[Revenue_EUR]]</f>
        <v>0.64442919656951259</v>
      </c>
      <c r="T2144" s="19">
        <f>Clean_Data[[#This Row],[Revenue_EUR]]/Clean_Data[[#This Row],[Revenue_Target_EUR]]</f>
        <v>1.1701303037965143</v>
      </c>
      <c r="U2144" s="19">
        <f>Clean_Data[[#This Row],[Revenue_EUR]]/Clean_Data[[#This Row],[Market_Revenue_EUR]]</f>
        <v>0.11391659553871013</v>
      </c>
      <c r="V2144" s="19">
        <f>Clean_Data[[#This Row],[Returns_Units]]/Clean_Data[[#This Row],[Units_Sold]]</f>
        <v>1.951951951951952E-2</v>
      </c>
      <c r="W2144" s="21">
        <f>Clean_Data[[#This Row],[Revenue_EUR]]/Clean_Data[[#This Row],[Marketing_Spend_EUR]]</f>
        <v>20.094367278279968</v>
      </c>
    </row>
    <row r="2145" spans="1:23">
      <c r="A2145" s="17">
        <v>45689</v>
      </c>
      <c r="B2145">
        <v>2025</v>
      </c>
      <c r="C2145" s="16" t="s">
        <v>93</v>
      </c>
      <c r="D2145" s="16" t="s">
        <v>88</v>
      </c>
      <c r="E2145" s="16" t="s">
        <v>87</v>
      </c>
      <c r="F2145" s="16" t="s">
        <v>82</v>
      </c>
      <c r="G2145" s="16" t="s">
        <v>81</v>
      </c>
      <c r="H2145">
        <v>125671.01</v>
      </c>
      <c r="I2145">
        <v>115208.34</v>
      </c>
      <c r="J2145">
        <v>1035</v>
      </c>
      <c r="K2145">
        <v>936</v>
      </c>
      <c r="L2145">
        <v>72124.73</v>
      </c>
      <c r="M2145">
        <v>3472.87</v>
      </c>
      <c r="N2145">
        <v>1167897.1399999999</v>
      </c>
      <c r="O2145">
        <v>9892</v>
      </c>
      <c r="P2145">
        <v>7</v>
      </c>
      <c r="Q2145">
        <v>16</v>
      </c>
      <c r="R2145" s="25">
        <f>Clean_Data[[#This Row],[Revenue_EUR]]/Clean_Data[[#This Row],[Units_Sold]]</f>
        <v>121.42126570048309</v>
      </c>
      <c r="S2145" s="19">
        <f>Clean_Data[[#This Row],[Gross_Profit_EUR]]/Clean_Data[[#This Row],[Revenue_EUR]]</f>
        <v>0.57391700758989683</v>
      </c>
      <c r="T2145" s="19">
        <f>Clean_Data[[#This Row],[Revenue_EUR]]/Clean_Data[[#This Row],[Revenue_Target_EUR]]</f>
        <v>1.09081521355138</v>
      </c>
      <c r="U2145" s="19">
        <f>Clean_Data[[#This Row],[Revenue_EUR]]/Clean_Data[[#This Row],[Market_Revenue_EUR]]</f>
        <v>0.10760451900755576</v>
      </c>
      <c r="V2145" s="19">
        <f>Clean_Data[[#This Row],[Returns_Units]]/Clean_Data[[#This Row],[Units_Sold]]</f>
        <v>1.5458937198067632E-2</v>
      </c>
      <c r="W2145" s="21">
        <f>Clean_Data[[#This Row],[Revenue_EUR]]/Clean_Data[[#This Row],[Marketing_Spend_EUR]]</f>
        <v>36.186499926573696</v>
      </c>
    </row>
    <row r="2146" spans="1:23">
      <c r="A2146" s="17">
        <v>45689</v>
      </c>
      <c r="B2146">
        <v>2025</v>
      </c>
      <c r="C2146" s="16" t="s">
        <v>93</v>
      </c>
      <c r="D2146" s="16" t="s">
        <v>88</v>
      </c>
      <c r="E2146" s="16" t="s">
        <v>87</v>
      </c>
      <c r="F2146" s="16" t="s">
        <v>83</v>
      </c>
      <c r="G2146" s="16" t="s">
        <v>78</v>
      </c>
      <c r="H2146">
        <v>32587.47</v>
      </c>
      <c r="I2146">
        <v>30599.78</v>
      </c>
      <c r="J2146">
        <v>429</v>
      </c>
      <c r="K2146">
        <v>411</v>
      </c>
      <c r="L2146">
        <v>15504.38</v>
      </c>
      <c r="M2146">
        <v>575.38</v>
      </c>
      <c r="N2146">
        <v>417800.85</v>
      </c>
      <c r="O2146">
        <v>5964</v>
      </c>
      <c r="P2146">
        <v>2</v>
      </c>
      <c r="Q2146">
        <v>10</v>
      </c>
      <c r="R2146" s="25">
        <f>Clean_Data[[#This Row],[Revenue_EUR]]/Clean_Data[[#This Row],[Units_Sold]]</f>
        <v>75.96146853146854</v>
      </c>
      <c r="S2146" s="19">
        <f>Clean_Data[[#This Row],[Gross_Profit_EUR]]/Clean_Data[[#This Row],[Revenue_EUR]]</f>
        <v>0.47577734632360225</v>
      </c>
      <c r="T2146" s="19">
        <f>Clean_Data[[#This Row],[Revenue_EUR]]/Clean_Data[[#This Row],[Revenue_Target_EUR]]</f>
        <v>1.0649576565583152</v>
      </c>
      <c r="U2146" s="19">
        <f>Clean_Data[[#This Row],[Revenue_EUR]]/Clean_Data[[#This Row],[Market_Revenue_EUR]]</f>
        <v>7.7997615371055373E-2</v>
      </c>
      <c r="V2146" s="19">
        <f>Clean_Data[[#This Row],[Returns_Units]]/Clean_Data[[#This Row],[Units_Sold]]</f>
        <v>2.3310023310023312E-2</v>
      </c>
      <c r="W2146" s="21">
        <f>Clean_Data[[#This Row],[Revenue_EUR]]/Clean_Data[[#This Row],[Marketing_Spend_EUR]]</f>
        <v>56.636431575654356</v>
      </c>
    </row>
    <row r="2147" spans="1:23">
      <c r="A2147" s="17">
        <v>45689</v>
      </c>
      <c r="B2147">
        <v>2025</v>
      </c>
      <c r="C2147" s="16" t="s">
        <v>93</v>
      </c>
      <c r="D2147" s="16" t="s">
        <v>88</v>
      </c>
      <c r="E2147" s="16" t="s">
        <v>87</v>
      </c>
      <c r="F2147" s="16" t="s">
        <v>83</v>
      </c>
      <c r="G2147" s="16" t="s">
        <v>79</v>
      </c>
      <c r="H2147">
        <v>32464.04</v>
      </c>
      <c r="I2147">
        <v>29840.400000000001</v>
      </c>
      <c r="J2147">
        <v>169</v>
      </c>
      <c r="K2147">
        <v>157</v>
      </c>
      <c r="L2147">
        <v>18202.599999999999</v>
      </c>
      <c r="M2147">
        <v>889.62</v>
      </c>
      <c r="N2147">
        <v>362696.38</v>
      </c>
      <c r="O2147">
        <v>1943</v>
      </c>
      <c r="P2147">
        <v>1</v>
      </c>
      <c r="Q2147">
        <v>6</v>
      </c>
      <c r="R2147" s="25">
        <f>Clean_Data[[#This Row],[Revenue_EUR]]/Clean_Data[[#This Row],[Units_Sold]]</f>
        <v>192.09491124260356</v>
      </c>
      <c r="S2147" s="19">
        <f>Clean_Data[[#This Row],[Gross_Profit_EUR]]/Clean_Data[[#This Row],[Revenue_EUR]]</f>
        <v>0.56070039341991929</v>
      </c>
      <c r="T2147" s="19">
        <f>Clean_Data[[#This Row],[Revenue_EUR]]/Clean_Data[[#This Row],[Revenue_Target_EUR]]</f>
        <v>1.0879224139086607</v>
      </c>
      <c r="U2147" s="19">
        <f>Clean_Data[[#This Row],[Revenue_EUR]]/Clean_Data[[#This Row],[Market_Revenue_EUR]]</f>
        <v>8.9507482815240666E-2</v>
      </c>
      <c r="V2147" s="19">
        <f>Clean_Data[[#This Row],[Returns_Units]]/Clean_Data[[#This Row],[Units_Sold]]</f>
        <v>3.5502958579881658E-2</v>
      </c>
      <c r="W2147" s="21">
        <f>Clean_Data[[#This Row],[Revenue_EUR]]/Clean_Data[[#This Row],[Marketing_Spend_EUR]]</f>
        <v>36.492030305074074</v>
      </c>
    </row>
    <row r="2148" spans="1:23">
      <c r="A2148" s="17">
        <v>45689</v>
      </c>
      <c r="B2148">
        <v>2025</v>
      </c>
      <c r="C2148" s="16" t="s">
        <v>93</v>
      </c>
      <c r="D2148" s="16" t="s">
        <v>88</v>
      </c>
      <c r="E2148" s="16" t="s">
        <v>87</v>
      </c>
      <c r="F2148" s="16" t="s">
        <v>83</v>
      </c>
      <c r="G2148" s="16" t="s">
        <v>80</v>
      </c>
      <c r="H2148">
        <v>9714.33</v>
      </c>
      <c r="I2148">
        <v>8265.48</v>
      </c>
      <c r="J2148">
        <v>66</v>
      </c>
      <c r="K2148">
        <v>57</v>
      </c>
      <c r="L2148">
        <v>5634.67</v>
      </c>
      <c r="M2148">
        <v>483.39</v>
      </c>
      <c r="N2148">
        <v>126465.19</v>
      </c>
      <c r="O2148">
        <v>875</v>
      </c>
      <c r="P2148">
        <v>0</v>
      </c>
      <c r="Q2148">
        <v>2</v>
      </c>
      <c r="R2148" s="25">
        <f>Clean_Data[[#This Row],[Revenue_EUR]]/Clean_Data[[#This Row],[Units_Sold]]</f>
        <v>147.18681818181818</v>
      </c>
      <c r="S2148" s="19">
        <f>Clean_Data[[#This Row],[Gross_Profit_EUR]]/Clean_Data[[#This Row],[Revenue_EUR]]</f>
        <v>0.58003691453759554</v>
      </c>
      <c r="T2148" s="19">
        <f>Clean_Data[[#This Row],[Revenue_EUR]]/Clean_Data[[#This Row],[Revenue_Target_EUR]]</f>
        <v>1.1752892753959843</v>
      </c>
      <c r="U2148" s="19">
        <f>Clean_Data[[#This Row],[Revenue_EUR]]/Clean_Data[[#This Row],[Market_Revenue_EUR]]</f>
        <v>7.6814260113791E-2</v>
      </c>
      <c r="V2148" s="19">
        <f>Clean_Data[[#This Row],[Returns_Units]]/Clean_Data[[#This Row],[Units_Sold]]</f>
        <v>3.0303030303030304E-2</v>
      </c>
      <c r="W2148" s="21">
        <f>Clean_Data[[#This Row],[Revenue_EUR]]/Clean_Data[[#This Row],[Marketing_Spend_EUR]]</f>
        <v>20.096257680134055</v>
      </c>
    </row>
    <row r="2149" spans="1:23">
      <c r="A2149" s="17">
        <v>45689</v>
      </c>
      <c r="B2149">
        <v>2025</v>
      </c>
      <c r="C2149" s="16" t="s">
        <v>93</v>
      </c>
      <c r="D2149" s="16" t="s">
        <v>88</v>
      </c>
      <c r="E2149" s="16" t="s">
        <v>87</v>
      </c>
      <c r="F2149" s="16" t="s">
        <v>83</v>
      </c>
      <c r="G2149" s="16" t="s">
        <v>81</v>
      </c>
      <c r="H2149">
        <v>12625.5</v>
      </c>
      <c r="I2149">
        <v>12303.31</v>
      </c>
      <c r="J2149">
        <v>104</v>
      </c>
      <c r="K2149">
        <v>103</v>
      </c>
      <c r="L2149">
        <v>6624.58</v>
      </c>
      <c r="M2149">
        <v>405</v>
      </c>
      <c r="N2149">
        <v>164607.06</v>
      </c>
      <c r="O2149">
        <v>1421</v>
      </c>
      <c r="P2149">
        <v>0</v>
      </c>
      <c r="Q2149">
        <v>2</v>
      </c>
      <c r="R2149" s="25">
        <f>Clean_Data[[#This Row],[Revenue_EUR]]/Clean_Data[[#This Row],[Units_Sold]]</f>
        <v>121.39903846153847</v>
      </c>
      <c r="S2149" s="19">
        <f>Clean_Data[[#This Row],[Gross_Profit_EUR]]/Clean_Data[[#This Row],[Revenue_EUR]]</f>
        <v>0.52469842778503817</v>
      </c>
      <c r="T2149" s="19">
        <f>Clean_Data[[#This Row],[Revenue_EUR]]/Clean_Data[[#This Row],[Revenue_Target_EUR]]</f>
        <v>1.0261872618019054</v>
      </c>
      <c r="U2149" s="19">
        <f>Clean_Data[[#This Row],[Revenue_EUR]]/Clean_Data[[#This Row],[Market_Revenue_EUR]]</f>
        <v>7.6700841385539606E-2</v>
      </c>
      <c r="V2149" s="19">
        <f>Clean_Data[[#This Row],[Returns_Units]]/Clean_Data[[#This Row],[Units_Sold]]</f>
        <v>1.9230769230769232E-2</v>
      </c>
      <c r="W2149" s="21">
        <f>Clean_Data[[#This Row],[Revenue_EUR]]/Clean_Data[[#This Row],[Marketing_Spend_EUR]]</f>
        <v>31.174074074074074</v>
      </c>
    </row>
    <row r="2150" spans="1:23">
      <c r="A2150" s="17">
        <v>45689</v>
      </c>
      <c r="B2150">
        <v>2025</v>
      </c>
      <c r="C2150" s="16" t="s">
        <v>93</v>
      </c>
      <c r="D2150" s="16" t="s">
        <v>89</v>
      </c>
      <c r="E2150" s="16" t="s">
        <v>85</v>
      </c>
      <c r="F2150" s="16" t="s">
        <v>77</v>
      </c>
      <c r="G2150" s="16" t="s">
        <v>78</v>
      </c>
      <c r="H2150">
        <v>264743.95</v>
      </c>
      <c r="I2150">
        <v>276571.44</v>
      </c>
      <c r="J2150">
        <v>3482</v>
      </c>
      <c r="K2150">
        <v>3676</v>
      </c>
      <c r="L2150">
        <v>149877.98000000001</v>
      </c>
      <c r="M2150">
        <v>5187.0200000000004</v>
      </c>
      <c r="N2150">
        <v>1775372.06</v>
      </c>
      <c r="O2150">
        <v>25952</v>
      </c>
      <c r="P2150">
        <v>14</v>
      </c>
      <c r="Q2150">
        <v>34</v>
      </c>
      <c r="R2150" s="25">
        <f>Clean_Data[[#This Row],[Revenue_EUR]]/Clean_Data[[#This Row],[Units_Sold]]</f>
        <v>76.032151062607696</v>
      </c>
      <c r="S2150" s="19">
        <f>Clean_Data[[#This Row],[Gross_Profit_EUR]]/Clean_Data[[#This Row],[Revenue_EUR]]</f>
        <v>0.56612428725944453</v>
      </c>
      <c r="T2150" s="19">
        <f>Clean_Data[[#This Row],[Revenue_EUR]]/Clean_Data[[#This Row],[Revenue_Target_EUR]]</f>
        <v>0.95723531684978036</v>
      </c>
      <c r="U2150" s="19">
        <f>Clean_Data[[#This Row],[Revenue_EUR]]/Clean_Data[[#This Row],[Market_Revenue_EUR]]</f>
        <v>0.14912026383923155</v>
      </c>
      <c r="V2150" s="19">
        <f>Clean_Data[[#This Row],[Returns_Units]]/Clean_Data[[#This Row],[Units_Sold]]</f>
        <v>9.7645031591039634E-3</v>
      </c>
      <c r="W2150" s="21">
        <f>Clean_Data[[#This Row],[Revenue_EUR]]/Clean_Data[[#This Row],[Marketing_Spend_EUR]]</f>
        <v>51.039701022938026</v>
      </c>
    </row>
    <row r="2151" spans="1:23">
      <c r="A2151" s="17">
        <v>45689</v>
      </c>
      <c r="B2151">
        <v>2025</v>
      </c>
      <c r="C2151" s="16" t="s">
        <v>93</v>
      </c>
      <c r="D2151" s="16" t="s">
        <v>89</v>
      </c>
      <c r="E2151" s="16" t="s">
        <v>85</v>
      </c>
      <c r="F2151" s="16" t="s">
        <v>77</v>
      </c>
      <c r="G2151" s="16" t="s">
        <v>79</v>
      </c>
      <c r="H2151">
        <v>237357.19</v>
      </c>
      <c r="I2151">
        <v>230830.52</v>
      </c>
      <c r="J2151">
        <v>1235</v>
      </c>
      <c r="K2151">
        <v>1205</v>
      </c>
      <c r="L2151">
        <v>155704.6</v>
      </c>
      <c r="M2151">
        <v>5945.63</v>
      </c>
      <c r="N2151">
        <v>1442040.21</v>
      </c>
      <c r="O2151">
        <v>8311</v>
      </c>
      <c r="P2151">
        <v>9</v>
      </c>
      <c r="Q2151">
        <v>13</v>
      </c>
      <c r="R2151" s="25">
        <f>Clean_Data[[#This Row],[Revenue_EUR]]/Clean_Data[[#This Row],[Units_Sold]]</f>
        <v>192.19205668016195</v>
      </c>
      <c r="S2151" s="19">
        <f>Clean_Data[[#This Row],[Gross_Profit_EUR]]/Clean_Data[[#This Row],[Revenue_EUR]]</f>
        <v>0.65599276769328119</v>
      </c>
      <c r="T2151" s="19">
        <f>Clean_Data[[#This Row],[Revenue_EUR]]/Clean_Data[[#This Row],[Revenue_Target_EUR]]</f>
        <v>1.0282747272760986</v>
      </c>
      <c r="U2151" s="19">
        <f>Clean_Data[[#This Row],[Revenue_EUR]]/Clean_Data[[#This Row],[Market_Revenue_EUR]]</f>
        <v>0.16459817718952513</v>
      </c>
      <c r="V2151" s="19">
        <f>Clean_Data[[#This Row],[Returns_Units]]/Clean_Data[[#This Row],[Units_Sold]]</f>
        <v>1.0526315789473684E-2</v>
      </c>
      <c r="W2151" s="21">
        <f>Clean_Data[[#This Row],[Revenue_EUR]]/Clean_Data[[#This Row],[Marketing_Spend_EUR]]</f>
        <v>39.921285044646233</v>
      </c>
    </row>
    <row r="2152" spans="1:23">
      <c r="A2152" s="17">
        <v>45689</v>
      </c>
      <c r="B2152">
        <v>2025</v>
      </c>
      <c r="C2152" s="16" t="s">
        <v>93</v>
      </c>
      <c r="D2152" s="16" t="s">
        <v>89</v>
      </c>
      <c r="E2152" s="16" t="s">
        <v>85</v>
      </c>
      <c r="F2152" s="16" t="s">
        <v>77</v>
      </c>
      <c r="G2152" s="16" t="s">
        <v>80</v>
      </c>
      <c r="H2152">
        <v>77739.11</v>
      </c>
      <c r="I2152">
        <v>73586.289999999994</v>
      </c>
      <c r="J2152">
        <v>526</v>
      </c>
      <c r="K2152">
        <v>491</v>
      </c>
      <c r="L2152">
        <v>52998.85</v>
      </c>
      <c r="M2152">
        <v>4008.42</v>
      </c>
      <c r="N2152">
        <v>527997.12</v>
      </c>
      <c r="O2152">
        <v>3742</v>
      </c>
      <c r="P2152">
        <v>3</v>
      </c>
      <c r="Q2152">
        <v>5</v>
      </c>
      <c r="R2152" s="25">
        <f>Clean_Data[[#This Row],[Revenue_EUR]]/Clean_Data[[#This Row],[Units_Sold]]</f>
        <v>147.79298479087453</v>
      </c>
      <c r="S2152" s="19">
        <f>Clean_Data[[#This Row],[Gross_Profit_EUR]]/Clean_Data[[#This Row],[Revenue_EUR]]</f>
        <v>0.68175272395066011</v>
      </c>
      <c r="T2152" s="19">
        <f>Clean_Data[[#This Row],[Revenue_EUR]]/Clean_Data[[#This Row],[Revenue_Target_EUR]]</f>
        <v>1.0564346972785286</v>
      </c>
      <c r="U2152" s="19">
        <f>Clean_Data[[#This Row],[Revenue_EUR]]/Clean_Data[[#This Row],[Market_Revenue_EUR]]</f>
        <v>0.14723396597314772</v>
      </c>
      <c r="V2152" s="19">
        <f>Clean_Data[[#This Row],[Returns_Units]]/Clean_Data[[#This Row],[Units_Sold]]</f>
        <v>9.5057034220532317E-3</v>
      </c>
      <c r="W2152" s="21">
        <f>Clean_Data[[#This Row],[Revenue_EUR]]/Clean_Data[[#This Row],[Marketing_Spend_EUR]]</f>
        <v>19.393953228454105</v>
      </c>
    </row>
    <row r="2153" spans="1:23">
      <c r="A2153" s="17">
        <v>45689</v>
      </c>
      <c r="B2153">
        <v>2025</v>
      </c>
      <c r="C2153" s="16" t="s">
        <v>93</v>
      </c>
      <c r="D2153" s="16" t="s">
        <v>89</v>
      </c>
      <c r="E2153" s="16" t="s">
        <v>85</v>
      </c>
      <c r="F2153" s="16" t="s">
        <v>77</v>
      </c>
      <c r="G2153" s="16" t="s">
        <v>81</v>
      </c>
      <c r="H2153">
        <v>110144.85</v>
      </c>
      <c r="I2153">
        <v>108937.03</v>
      </c>
      <c r="J2153">
        <v>907</v>
      </c>
      <c r="K2153">
        <v>905</v>
      </c>
      <c r="L2153">
        <v>68005.38</v>
      </c>
      <c r="M2153">
        <v>2983.52</v>
      </c>
      <c r="N2153">
        <v>683487.95</v>
      </c>
      <c r="O2153">
        <v>6352</v>
      </c>
      <c r="P2153">
        <v>4</v>
      </c>
      <c r="Q2153">
        <v>10</v>
      </c>
      <c r="R2153" s="25">
        <f>Clean_Data[[#This Row],[Revenue_EUR]]/Clean_Data[[#This Row],[Units_Sold]]</f>
        <v>121.43864388092614</v>
      </c>
      <c r="S2153" s="19">
        <f>Clean_Data[[#This Row],[Gross_Profit_EUR]]/Clean_Data[[#This Row],[Revenue_EUR]]</f>
        <v>0.61741770041903909</v>
      </c>
      <c r="T2153" s="19">
        <f>Clean_Data[[#This Row],[Revenue_EUR]]/Clean_Data[[#This Row],[Revenue_Target_EUR]]</f>
        <v>1.0110873226486898</v>
      </c>
      <c r="U2153" s="19">
        <f>Clean_Data[[#This Row],[Revenue_EUR]]/Clean_Data[[#This Row],[Market_Revenue_EUR]]</f>
        <v>0.1611511219766201</v>
      </c>
      <c r="V2153" s="19">
        <f>Clean_Data[[#This Row],[Returns_Units]]/Clean_Data[[#This Row],[Units_Sold]]</f>
        <v>1.1025358324145534E-2</v>
      </c>
      <c r="W2153" s="21">
        <f>Clean_Data[[#This Row],[Revenue_EUR]]/Clean_Data[[#This Row],[Marketing_Spend_EUR]]</f>
        <v>36.917751514989007</v>
      </c>
    </row>
    <row r="2154" spans="1:23">
      <c r="A2154" s="17">
        <v>45689</v>
      </c>
      <c r="B2154">
        <v>2025</v>
      </c>
      <c r="C2154" s="16" t="s">
        <v>93</v>
      </c>
      <c r="D2154" s="16" t="s">
        <v>89</v>
      </c>
      <c r="E2154" s="16" t="s">
        <v>85</v>
      </c>
      <c r="F2154" s="16" t="s">
        <v>82</v>
      </c>
      <c r="G2154" s="16" t="s">
        <v>78</v>
      </c>
      <c r="H2154">
        <v>203565.02</v>
      </c>
      <c r="I2154">
        <v>212583.42</v>
      </c>
      <c r="J2154">
        <v>2677</v>
      </c>
      <c r="K2154">
        <v>2776</v>
      </c>
      <c r="L2154">
        <v>105823.39</v>
      </c>
      <c r="M2154">
        <v>3511.51</v>
      </c>
      <c r="N2154">
        <v>1504459.37</v>
      </c>
      <c r="O2154">
        <v>22473</v>
      </c>
      <c r="P2154">
        <v>8</v>
      </c>
      <c r="Q2154">
        <v>26</v>
      </c>
      <c r="R2154" s="25">
        <f>Clean_Data[[#This Row],[Revenue_EUR]]/Clean_Data[[#This Row],[Units_Sold]]</f>
        <v>76.042218901755689</v>
      </c>
      <c r="S2154" s="19">
        <f>Clean_Data[[#This Row],[Gross_Profit_EUR]]/Clean_Data[[#This Row],[Revenue_EUR]]</f>
        <v>0.5198505617517194</v>
      </c>
      <c r="T2154" s="19">
        <f>Clean_Data[[#This Row],[Revenue_EUR]]/Clean_Data[[#This Row],[Revenue_Target_EUR]]</f>
        <v>0.9575771243119523</v>
      </c>
      <c r="U2154" s="19">
        <f>Clean_Data[[#This Row],[Revenue_EUR]]/Clean_Data[[#This Row],[Market_Revenue_EUR]]</f>
        <v>0.135307755104081</v>
      </c>
      <c r="V2154" s="19">
        <f>Clean_Data[[#This Row],[Returns_Units]]/Clean_Data[[#This Row],[Units_Sold]]</f>
        <v>9.7123645872245045E-3</v>
      </c>
      <c r="W2154" s="21">
        <f>Clean_Data[[#This Row],[Revenue_EUR]]/Clean_Data[[#This Row],[Marketing_Spend_EUR]]</f>
        <v>57.970793191532984</v>
      </c>
    </row>
    <row r="2155" spans="1:23">
      <c r="A2155" s="17">
        <v>45689</v>
      </c>
      <c r="B2155">
        <v>2025</v>
      </c>
      <c r="C2155" s="16" t="s">
        <v>93</v>
      </c>
      <c r="D2155" s="16" t="s">
        <v>89</v>
      </c>
      <c r="E2155" s="16" t="s">
        <v>85</v>
      </c>
      <c r="F2155" s="16" t="s">
        <v>82</v>
      </c>
      <c r="G2155" s="16" t="s">
        <v>79</v>
      </c>
      <c r="H2155">
        <v>215330.29</v>
      </c>
      <c r="I2155">
        <v>199049.4</v>
      </c>
      <c r="J2155">
        <v>1120</v>
      </c>
      <c r="K2155">
        <v>1040</v>
      </c>
      <c r="L2155">
        <v>132686.35999999999</v>
      </c>
      <c r="M2155">
        <v>5920.8</v>
      </c>
      <c r="N2155">
        <v>1317854.6299999999</v>
      </c>
      <c r="O2155">
        <v>7027</v>
      </c>
      <c r="P2155">
        <v>11</v>
      </c>
      <c r="Q2155">
        <v>9</v>
      </c>
      <c r="R2155" s="25">
        <f>Clean_Data[[#This Row],[Revenue_EUR]]/Clean_Data[[#This Row],[Units_Sold]]</f>
        <v>192.2591875</v>
      </c>
      <c r="S2155" s="19">
        <f>Clean_Data[[#This Row],[Gross_Profit_EUR]]/Clean_Data[[#This Row],[Revenue_EUR]]</f>
        <v>0.61619923513779684</v>
      </c>
      <c r="T2155" s="19">
        <f>Clean_Data[[#This Row],[Revenue_EUR]]/Clean_Data[[#This Row],[Revenue_Target_EUR]]</f>
        <v>1.0817932131420642</v>
      </c>
      <c r="U2155" s="19">
        <f>Clean_Data[[#This Row],[Revenue_EUR]]/Clean_Data[[#This Row],[Market_Revenue_EUR]]</f>
        <v>0.16339456955127138</v>
      </c>
      <c r="V2155" s="19">
        <f>Clean_Data[[#This Row],[Returns_Units]]/Clean_Data[[#This Row],[Units_Sold]]</f>
        <v>8.0357142857142849E-3</v>
      </c>
      <c r="W2155" s="21">
        <f>Clean_Data[[#This Row],[Revenue_EUR]]/Clean_Data[[#This Row],[Marketing_Spend_EUR]]</f>
        <v>36.368445142548303</v>
      </c>
    </row>
    <row r="2156" spans="1:23">
      <c r="A2156" s="17">
        <v>45689</v>
      </c>
      <c r="B2156">
        <v>2025</v>
      </c>
      <c r="C2156" s="16" t="s">
        <v>93</v>
      </c>
      <c r="D2156" s="16" t="s">
        <v>89</v>
      </c>
      <c r="E2156" s="16" t="s">
        <v>85</v>
      </c>
      <c r="F2156" s="16" t="s">
        <v>82</v>
      </c>
      <c r="G2156" s="16" t="s">
        <v>80</v>
      </c>
      <c r="H2156">
        <v>65835.97</v>
      </c>
      <c r="I2156">
        <v>61607.47</v>
      </c>
      <c r="J2156">
        <v>445</v>
      </c>
      <c r="K2156">
        <v>412</v>
      </c>
      <c r="L2156">
        <v>42468.05</v>
      </c>
      <c r="M2156">
        <v>3713.51</v>
      </c>
      <c r="N2156">
        <v>470980</v>
      </c>
      <c r="O2156">
        <v>3339</v>
      </c>
      <c r="P2156">
        <v>3</v>
      </c>
      <c r="Q2156">
        <v>9</v>
      </c>
      <c r="R2156" s="25">
        <f>Clean_Data[[#This Row],[Revenue_EUR]]/Clean_Data[[#This Row],[Units_Sold]]</f>
        <v>147.946</v>
      </c>
      <c r="S2156" s="19">
        <f>Clean_Data[[#This Row],[Gross_Profit_EUR]]/Clean_Data[[#This Row],[Revenue_EUR]]</f>
        <v>0.64505846879752815</v>
      </c>
      <c r="T2156" s="19">
        <f>Clean_Data[[#This Row],[Revenue_EUR]]/Clean_Data[[#This Row],[Revenue_Target_EUR]]</f>
        <v>1.068636157271188</v>
      </c>
      <c r="U2156" s="19">
        <f>Clean_Data[[#This Row],[Revenue_EUR]]/Clean_Data[[#This Row],[Market_Revenue_EUR]]</f>
        <v>0.13978506518323497</v>
      </c>
      <c r="V2156" s="19">
        <f>Clean_Data[[#This Row],[Returns_Units]]/Clean_Data[[#This Row],[Units_Sold]]</f>
        <v>2.0224719101123594E-2</v>
      </c>
      <c r="W2156" s="21">
        <f>Clean_Data[[#This Row],[Revenue_EUR]]/Clean_Data[[#This Row],[Marketing_Spend_EUR]]</f>
        <v>17.72877143187981</v>
      </c>
    </row>
    <row r="2157" spans="1:23">
      <c r="A2157" s="17">
        <v>45689</v>
      </c>
      <c r="B2157">
        <v>2025</v>
      </c>
      <c r="C2157" s="16" t="s">
        <v>93</v>
      </c>
      <c r="D2157" s="16" t="s">
        <v>89</v>
      </c>
      <c r="E2157" s="16" t="s">
        <v>85</v>
      </c>
      <c r="F2157" s="16" t="s">
        <v>82</v>
      </c>
      <c r="G2157" s="16" t="s">
        <v>81</v>
      </c>
      <c r="H2157">
        <v>90681.81</v>
      </c>
      <c r="I2157">
        <v>86047.87</v>
      </c>
      <c r="J2157">
        <v>747</v>
      </c>
      <c r="K2157">
        <v>700</v>
      </c>
      <c r="L2157">
        <v>53209.59</v>
      </c>
      <c r="M2157">
        <v>2843.83</v>
      </c>
      <c r="N2157">
        <v>619586.1</v>
      </c>
      <c r="O2157">
        <v>5352</v>
      </c>
      <c r="P2157">
        <v>4</v>
      </c>
      <c r="Q2157">
        <v>12</v>
      </c>
      <c r="R2157" s="25">
        <f>Clean_Data[[#This Row],[Revenue_EUR]]/Clean_Data[[#This Row],[Units_Sold]]</f>
        <v>121.39465863453815</v>
      </c>
      <c r="S2157" s="19">
        <f>Clean_Data[[#This Row],[Gross_Profit_EUR]]/Clean_Data[[#This Row],[Revenue_EUR]]</f>
        <v>0.58677247399450894</v>
      </c>
      <c r="T2157" s="19">
        <f>Clean_Data[[#This Row],[Revenue_EUR]]/Clean_Data[[#This Row],[Revenue_Target_EUR]]</f>
        <v>1.0538530471468963</v>
      </c>
      <c r="U2157" s="19">
        <f>Clean_Data[[#This Row],[Revenue_EUR]]/Clean_Data[[#This Row],[Market_Revenue_EUR]]</f>
        <v>0.14635869009972949</v>
      </c>
      <c r="V2157" s="19">
        <f>Clean_Data[[#This Row],[Returns_Units]]/Clean_Data[[#This Row],[Units_Sold]]</f>
        <v>1.6064257028112448E-2</v>
      </c>
      <c r="W2157" s="21">
        <f>Clean_Data[[#This Row],[Revenue_EUR]]/Clean_Data[[#This Row],[Marketing_Spend_EUR]]</f>
        <v>31.887211964146942</v>
      </c>
    </row>
    <row r="2158" spans="1:23">
      <c r="A2158" s="17">
        <v>45689</v>
      </c>
      <c r="B2158">
        <v>2025</v>
      </c>
      <c r="C2158" s="16" t="s">
        <v>93</v>
      </c>
      <c r="D2158" s="16" t="s">
        <v>89</v>
      </c>
      <c r="E2158" s="16" t="s">
        <v>85</v>
      </c>
      <c r="F2158" s="16" t="s">
        <v>83</v>
      </c>
      <c r="G2158" s="16" t="s">
        <v>78</v>
      </c>
      <c r="H2158">
        <v>30641.94</v>
      </c>
      <c r="I2158">
        <v>30995.040000000001</v>
      </c>
      <c r="J2158">
        <v>403</v>
      </c>
      <c r="K2158">
        <v>416</v>
      </c>
      <c r="L2158">
        <v>14758.04</v>
      </c>
      <c r="M2158">
        <v>600.4</v>
      </c>
      <c r="N2158">
        <v>297773.28999999998</v>
      </c>
      <c r="O2158">
        <v>4330</v>
      </c>
      <c r="P2158">
        <v>1</v>
      </c>
      <c r="Q2158">
        <v>7</v>
      </c>
      <c r="R2158" s="25">
        <f>Clean_Data[[#This Row],[Revenue_EUR]]/Clean_Data[[#This Row],[Units_Sold]]</f>
        <v>76.034590570719601</v>
      </c>
      <c r="S2158" s="19">
        <f>Clean_Data[[#This Row],[Gross_Profit_EUR]]/Clean_Data[[#This Row],[Revenue_EUR]]</f>
        <v>0.48162877415724986</v>
      </c>
      <c r="T2158" s="19">
        <f>Clean_Data[[#This Row],[Revenue_EUR]]/Clean_Data[[#This Row],[Revenue_Target_EUR]]</f>
        <v>0.9886078546761029</v>
      </c>
      <c r="U2158" s="19">
        <f>Clean_Data[[#This Row],[Revenue_EUR]]/Clean_Data[[#This Row],[Market_Revenue_EUR]]</f>
        <v>0.10290358816265892</v>
      </c>
      <c r="V2158" s="19">
        <f>Clean_Data[[#This Row],[Returns_Units]]/Clean_Data[[#This Row],[Units_Sold]]</f>
        <v>1.7369727047146403E-2</v>
      </c>
      <c r="W2158" s="21">
        <f>Clean_Data[[#This Row],[Revenue_EUR]]/Clean_Data[[#This Row],[Marketing_Spend_EUR]]</f>
        <v>51.035876082611594</v>
      </c>
    </row>
    <row r="2159" spans="1:23">
      <c r="A2159" s="17">
        <v>45689</v>
      </c>
      <c r="B2159">
        <v>2025</v>
      </c>
      <c r="C2159" s="16" t="s">
        <v>93</v>
      </c>
      <c r="D2159" s="16" t="s">
        <v>89</v>
      </c>
      <c r="E2159" s="16" t="s">
        <v>85</v>
      </c>
      <c r="F2159" s="16" t="s">
        <v>83</v>
      </c>
      <c r="G2159" s="16" t="s">
        <v>79</v>
      </c>
      <c r="H2159">
        <v>30068.28</v>
      </c>
      <c r="I2159">
        <v>28661.49</v>
      </c>
      <c r="J2159">
        <v>156</v>
      </c>
      <c r="K2159">
        <v>149</v>
      </c>
      <c r="L2159">
        <v>16827.849999999999</v>
      </c>
      <c r="M2159">
        <v>822.73</v>
      </c>
      <c r="N2159">
        <v>245379.85</v>
      </c>
      <c r="O2159">
        <v>1435</v>
      </c>
      <c r="P2159">
        <v>1</v>
      </c>
      <c r="Q2159">
        <v>2</v>
      </c>
      <c r="R2159" s="25">
        <f>Clean_Data[[#This Row],[Revenue_EUR]]/Clean_Data[[#This Row],[Units_Sold]]</f>
        <v>192.74538461538461</v>
      </c>
      <c r="S2159" s="19">
        <f>Clean_Data[[#This Row],[Gross_Profit_EUR]]/Clean_Data[[#This Row],[Revenue_EUR]]</f>
        <v>0.55965455955578436</v>
      </c>
      <c r="T2159" s="19">
        <f>Clean_Data[[#This Row],[Revenue_EUR]]/Clean_Data[[#This Row],[Revenue_Target_EUR]]</f>
        <v>1.0490829332320126</v>
      </c>
      <c r="U2159" s="19">
        <f>Clean_Data[[#This Row],[Revenue_EUR]]/Clean_Data[[#This Row],[Market_Revenue_EUR]]</f>
        <v>0.12253769003445066</v>
      </c>
      <c r="V2159" s="19">
        <f>Clean_Data[[#This Row],[Returns_Units]]/Clean_Data[[#This Row],[Units_Sold]]</f>
        <v>1.282051282051282E-2</v>
      </c>
      <c r="W2159" s="21">
        <f>Clean_Data[[#This Row],[Revenue_EUR]]/Clean_Data[[#This Row],[Marketing_Spend_EUR]]</f>
        <v>36.54695951284139</v>
      </c>
    </row>
    <row r="2160" spans="1:23">
      <c r="A2160" s="17">
        <v>45689</v>
      </c>
      <c r="B2160">
        <v>2025</v>
      </c>
      <c r="C2160" s="16" t="s">
        <v>93</v>
      </c>
      <c r="D2160" s="16" t="s">
        <v>89</v>
      </c>
      <c r="E2160" s="16" t="s">
        <v>85</v>
      </c>
      <c r="F2160" s="16" t="s">
        <v>83</v>
      </c>
      <c r="G2160" s="16" t="s">
        <v>80</v>
      </c>
      <c r="H2160">
        <v>9789.57</v>
      </c>
      <c r="I2160">
        <v>9137.35</v>
      </c>
      <c r="J2160">
        <v>66</v>
      </c>
      <c r="K2160">
        <v>61</v>
      </c>
      <c r="L2160">
        <v>5614.56</v>
      </c>
      <c r="M2160">
        <v>494.93</v>
      </c>
      <c r="N2160">
        <v>90973.41</v>
      </c>
      <c r="O2160">
        <v>671</v>
      </c>
      <c r="P2160">
        <v>0</v>
      </c>
      <c r="Q2160">
        <v>2</v>
      </c>
      <c r="R2160" s="25">
        <f>Clean_Data[[#This Row],[Revenue_EUR]]/Clean_Data[[#This Row],[Units_Sold]]</f>
        <v>148.32681818181817</v>
      </c>
      <c r="S2160" s="19">
        <f>Clean_Data[[#This Row],[Gross_Profit_EUR]]/Clean_Data[[#This Row],[Revenue_EUR]]</f>
        <v>0.57352467983782751</v>
      </c>
      <c r="T2160" s="19">
        <f>Clean_Data[[#This Row],[Revenue_EUR]]/Clean_Data[[#This Row],[Revenue_Target_EUR]]</f>
        <v>1.0713795575303562</v>
      </c>
      <c r="U2160" s="19">
        <f>Clean_Data[[#This Row],[Revenue_EUR]]/Clean_Data[[#This Row],[Market_Revenue_EUR]]</f>
        <v>0.10760913546057028</v>
      </c>
      <c r="V2160" s="19">
        <f>Clean_Data[[#This Row],[Returns_Units]]/Clean_Data[[#This Row],[Units_Sold]]</f>
        <v>3.0303030303030304E-2</v>
      </c>
      <c r="W2160" s="21">
        <f>Clean_Data[[#This Row],[Revenue_EUR]]/Clean_Data[[#This Row],[Marketing_Spend_EUR]]</f>
        <v>19.779706221081767</v>
      </c>
    </row>
    <row r="2161" spans="1:23">
      <c r="A2161" s="17">
        <v>45689</v>
      </c>
      <c r="B2161">
        <v>2025</v>
      </c>
      <c r="C2161" s="16" t="s">
        <v>93</v>
      </c>
      <c r="D2161" s="16" t="s">
        <v>89</v>
      </c>
      <c r="E2161" s="16" t="s">
        <v>85</v>
      </c>
      <c r="F2161" s="16" t="s">
        <v>83</v>
      </c>
      <c r="G2161" s="16" t="s">
        <v>81</v>
      </c>
      <c r="H2161">
        <v>12257.43</v>
      </c>
      <c r="I2161">
        <v>11765.17</v>
      </c>
      <c r="J2161">
        <v>101</v>
      </c>
      <c r="K2161">
        <v>96</v>
      </c>
      <c r="L2161">
        <v>6522.26</v>
      </c>
      <c r="M2161">
        <v>401.76</v>
      </c>
      <c r="N2161">
        <v>116746.64</v>
      </c>
      <c r="O2161">
        <v>996</v>
      </c>
      <c r="P2161">
        <v>0</v>
      </c>
      <c r="Q2161">
        <v>2</v>
      </c>
      <c r="R2161" s="25">
        <f>Clean_Data[[#This Row],[Revenue_EUR]]/Clean_Data[[#This Row],[Units_Sold]]</f>
        <v>121.36069306930693</v>
      </c>
      <c r="S2161" s="19">
        <f>Clean_Data[[#This Row],[Gross_Profit_EUR]]/Clean_Data[[#This Row],[Revenue_EUR]]</f>
        <v>0.53210664878363567</v>
      </c>
      <c r="T2161" s="19">
        <f>Clean_Data[[#This Row],[Revenue_EUR]]/Clean_Data[[#This Row],[Revenue_Target_EUR]]</f>
        <v>1.0418404493942715</v>
      </c>
      <c r="U2161" s="19">
        <f>Clean_Data[[#This Row],[Revenue_EUR]]/Clean_Data[[#This Row],[Market_Revenue_EUR]]</f>
        <v>0.10499171539326528</v>
      </c>
      <c r="V2161" s="19">
        <f>Clean_Data[[#This Row],[Returns_Units]]/Clean_Data[[#This Row],[Units_Sold]]</f>
        <v>1.9801980198019802E-2</v>
      </c>
      <c r="W2161" s="21">
        <f>Clean_Data[[#This Row],[Revenue_EUR]]/Clean_Data[[#This Row],[Marketing_Spend_EUR]]</f>
        <v>30.509333930704901</v>
      </c>
    </row>
    <row r="2162" spans="1:23">
      <c r="A2162" s="17">
        <v>45689</v>
      </c>
      <c r="B2162">
        <v>2025</v>
      </c>
      <c r="C2162" s="16" t="s">
        <v>93</v>
      </c>
      <c r="D2162" s="16" t="s">
        <v>90</v>
      </c>
      <c r="E2162" s="16" t="s">
        <v>91</v>
      </c>
      <c r="F2162" s="16" t="s">
        <v>77</v>
      </c>
      <c r="G2162" s="16" t="s">
        <v>78</v>
      </c>
      <c r="H2162">
        <v>191261.98</v>
      </c>
      <c r="I2162">
        <v>188858.37</v>
      </c>
      <c r="J2162">
        <v>2516</v>
      </c>
      <c r="K2162">
        <v>2524</v>
      </c>
      <c r="L2162">
        <v>106845.4</v>
      </c>
      <c r="M2162">
        <v>3263.13</v>
      </c>
      <c r="N2162">
        <v>2178806.0299999998</v>
      </c>
      <c r="O2162">
        <v>30462</v>
      </c>
      <c r="P2162">
        <v>8</v>
      </c>
      <c r="Q2162">
        <v>53</v>
      </c>
      <c r="R2162" s="25">
        <f>Clean_Data[[#This Row],[Revenue_EUR]]/Clean_Data[[#This Row],[Units_Sold]]</f>
        <v>76.018275039745632</v>
      </c>
      <c r="S2162" s="19">
        <f>Clean_Data[[#This Row],[Gross_Profit_EUR]]/Clean_Data[[#This Row],[Revenue_EUR]]</f>
        <v>0.55863376505879525</v>
      </c>
      <c r="T2162" s="19">
        <f>Clean_Data[[#This Row],[Revenue_EUR]]/Clean_Data[[#This Row],[Revenue_Target_EUR]]</f>
        <v>1.0127270504346724</v>
      </c>
      <c r="U2162" s="19">
        <f>Clean_Data[[#This Row],[Revenue_EUR]]/Clean_Data[[#This Row],[Market_Revenue_EUR]]</f>
        <v>8.7782931278191853E-2</v>
      </c>
      <c r="V2162" s="19">
        <f>Clean_Data[[#This Row],[Returns_Units]]/Clean_Data[[#This Row],[Units_Sold]]</f>
        <v>2.1065182829888712E-2</v>
      </c>
      <c r="W2162" s="21">
        <f>Clean_Data[[#This Row],[Revenue_EUR]]/Clean_Data[[#This Row],[Marketing_Spend_EUR]]</f>
        <v>58.613043305047611</v>
      </c>
    </row>
    <row r="2163" spans="1:23">
      <c r="A2163" s="17">
        <v>45689</v>
      </c>
      <c r="B2163">
        <v>2025</v>
      </c>
      <c r="C2163" s="16" t="s">
        <v>93</v>
      </c>
      <c r="D2163" s="16" t="s">
        <v>90</v>
      </c>
      <c r="E2163" s="16" t="s">
        <v>91</v>
      </c>
      <c r="F2163" s="16" t="s">
        <v>77</v>
      </c>
      <c r="G2163" s="16" t="s">
        <v>79</v>
      </c>
      <c r="H2163">
        <v>202138.15</v>
      </c>
      <c r="I2163">
        <v>189472.98</v>
      </c>
      <c r="J2163">
        <v>1051</v>
      </c>
      <c r="K2163">
        <v>972</v>
      </c>
      <c r="L2163">
        <v>133251.67000000001</v>
      </c>
      <c r="M2163">
        <v>5420.57</v>
      </c>
      <c r="N2163">
        <v>1868985.81</v>
      </c>
      <c r="O2163">
        <v>10876</v>
      </c>
      <c r="P2163">
        <v>8</v>
      </c>
      <c r="Q2163">
        <v>9</v>
      </c>
      <c r="R2163" s="25">
        <f>Clean_Data[[#This Row],[Revenue_EUR]]/Clean_Data[[#This Row],[Units_Sold]]</f>
        <v>192.32935299714558</v>
      </c>
      <c r="S2163" s="19">
        <f>Clean_Data[[#This Row],[Gross_Profit_EUR]]/Clean_Data[[#This Row],[Revenue_EUR]]</f>
        <v>0.65921089116527487</v>
      </c>
      <c r="T2163" s="19">
        <f>Clean_Data[[#This Row],[Revenue_EUR]]/Clean_Data[[#This Row],[Revenue_Target_EUR]]</f>
        <v>1.0668442012153923</v>
      </c>
      <c r="U2163" s="19">
        <f>Clean_Data[[#This Row],[Revenue_EUR]]/Clean_Data[[#This Row],[Market_Revenue_EUR]]</f>
        <v>0.1081539244003142</v>
      </c>
      <c r="V2163" s="19">
        <f>Clean_Data[[#This Row],[Returns_Units]]/Clean_Data[[#This Row],[Units_Sold]]</f>
        <v>8.5632730732635581E-3</v>
      </c>
      <c r="W2163" s="21">
        <f>Clean_Data[[#This Row],[Revenue_EUR]]/Clean_Data[[#This Row],[Marketing_Spend_EUR]]</f>
        <v>37.290939882706063</v>
      </c>
    </row>
    <row r="2164" spans="1:23">
      <c r="A2164" s="17">
        <v>45689</v>
      </c>
      <c r="B2164">
        <v>2025</v>
      </c>
      <c r="C2164" s="16" t="s">
        <v>93</v>
      </c>
      <c r="D2164" s="16" t="s">
        <v>90</v>
      </c>
      <c r="E2164" s="16" t="s">
        <v>91</v>
      </c>
      <c r="F2164" s="16" t="s">
        <v>77</v>
      </c>
      <c r="G2164" s="16" t="s">
        <v>80</v>
      </c>
      <c r="H2164">
        <v>73703.350000000006</v>
      </c>
      <c r="I2164">
        <v>66610.7</v>
      </c>
      <c r="J2164">
        <v>499</v>
      </c>
      <c r="K2164">
        <v>449</v>
      </c>
      <c r="L2164">
        <v>51060.639999999999</v>
      </c>
      <c r="M2164">
        <v>4220.97</v>
      </c>
      <c r="N2164">
        <v>684074.43</v>
      </c>
      <c r="O2164">
        <v>4895</v>
      </c>
      <c r="P2164">
        <v>3</v>
      </c>
      <c r="Q2164">
        <v>10</v>
      </c>
      <c r="R2164" s="25">
        <f>Clean_Data[[#This Row],[Revenue_EUR]]/Clean_Data[[#This Row],[Units_Sold]]</f>
        <v>147.70210420841684</v>
      </c>
      <c r="S2164" s="19">
        <f>Clean_Data[[#This Row],[Gross_Profit_EUR]]/Clean_Data[[#This Row],[Revenue_EUR]]</f>
        <v>0.6927858774397635</v>
      </c>
      <c r="T2164" s="19">
        <f>Clean_Data[[#This Row],[Revenue_EUR]]/Clean_Data[[#This Row],[Revenue_Target_EUR]]</f>
        <v>1.1064791392373898</v>
      </c>
      <c r="U2164" s="19">
        <f>Clean_Data[[#This Row],[Revenue_EUR]]/Clean_Data[[#This Row],[Market_Revenue_EUR]]</f>
        <v>0.10774171167309966</v>
      </c>
      <c r="V2164" s="19">
        <f>Clean_Data[[#This Row],[Returns_Units]]/Clean_Data[[#This Row],[Units_Sold]]</f>
        <v>2.004008016032064E-2</v>
      </c>
      <c r="W2164" s="21">
        <f>Clean_Data[[#This Row],[Revenue_EUR]]/Clean_Data[[#This Row],[Marketing_Spend_EUR]]</f>
        <v>17.461235213706804</v>
      </c>
    </row>
    <row r="2165" spans="1:23">
      <c r="A2165" s="17">
        <v>45689</v>
      </c>
      <c r="B2165">
        <v>2025</v>
      </c>
      <c r="C2165" s="16" t="s">
        <v>93</v>
      </c>
      <c r="D2165" s="16" t="s">
        <v>90</v>
      </c>
      <c r="E2165" s="16" t="s">
        <v>91</v>
      </c>
      <c r="F2165" s="16" t="s">
        <v>77</v>
      </c>
      <c r="G2165" s="16" t="s">
        <v>81</v>
      </c>
      <c r="H2165">
        <v>87059.54</v>
      </c>
      <c r="I2165">
        <v>86188.26</v>
      </c>
      <c r="J2165">
        <v>717</v>
      </c>
      <c r="K2165">
        <v>697</v>
      </c>
      <c r="L2165">
        <v>54760.39</v>
      </c>
      <c r="M2165">
        <v>2856.33</v>
      </c>
      <c r="N2165">
        <v>892865.45</v>
      </c>
      <c r="O2165">
        <v>7905</v>
      </c>
      <c r="P2165">
        <v>3</v>
      </c>
      <c r="Q2165">
        <v>11</v>
      </c>
      <c r="R2165" s="25">
        <f>Clean_Data[[#This Row],[Revenue_EUR]]/Clean_Data[[#This Row],[Units_Sold]]</f>
        <v>121.42195258019525</v>
      </c>
      <c r="S2165" s="19">
        <f>Clean_Data[[#This Row],[Gross_Profit_EUR]]/Clean_Data[[#This Row],[Revenue_EUR]]</f>
        <v>0.62899930323546394</v>
      </c>
      <c r="T2165" s="19">
        <f>Clean_Data[[#This Row],[Revenue_EUR]]/Clean_Data[[#This Row],[Revenue_Target_EUR]]</f>
        <v>1.010109033411279</v>
      </c>
      <c r="U2165" s="19">
        <f>Clean_Data[[#This Row],[Revenue_EUR]]/Clean_Data[[#This Row],[Market_Revenue_EUR]]</f>
        <v>9.7505777606245153E-2</v>
      </c>
      <c r="V2165" s="19">
        <f>Clean_Data[[#This Row],[Returns_Units]]/Clean_Data[[#This Row],[Units_Sold]]</f>
        <v>1.5341701534170154E-2</v>
      </c>
      <c r="W2165" s="21">
        <f>Clean_Data[[#This Row],[Revenue_EUR]]/Clean_Data[[#This Row],[Marketing_Spend_EUR]]</f>
        <v>30.479510420714693</v>
      </c>
    </row>
    <row r="2166" spans="1:23">
      <c r="A2166" s="17">
        <v>45689</v>
      </c>
      <c r="B2166">
        <v>2025</v>
      </c>
      <c r="C2166" s="16" t="s">
        <v>93</v>
      </c>
      <c r="D2166" s="16" t="s">
        <v>90</v>
      </c>
      <c r="E2166" s="16" t="s">
        <v>91</v>
      </c>
      <c r="F2166" s="16" t="s">
        <v>82</v>
      </c>
      <c r="G2166" s="16" t="s">
        <v>78</v>
      </c>
      <c r="H2166">
        <v>162701.6</v>
      </c>
      <c r="I2166">
        <v>161256.67000000001</v>
      </c>
      <c r="J2166">
        <v>2140</v>
      </c>
      <c r="K2166">
        <v>2081</v>
      </c>
      <c r="L2166">
        <v>84775.07</v>
      </c>
      <c r="M2166">
        <v>2715.39</v>
      </c>
      <c r="N2166">
        <v>1970392.02</v>
      </c>
      <c r="O2166">
        <v>28442</v>
      </c>
      <c r="P2166">
        <v>8</v>
      </c>
      <c r="Q2166">
        <v>23</v>
      </c>
      <c r="R2166" s="25">
        <f>Clean_Data[[#This Row],[Revenue_EUR]]/Clean_Data[[#This Row],[Units_Sold]]</f>
        <v>76.02878504672897</v>
      </c>
      <c r="S2166" s="19">
        <f>Clean_Data[[#This Row],[Gross_Profit_EUR]]/Clean_Data[[#This Row],[Revenue_EUR]]</f>
        <v>0.52104632038037735</v>
      </c>
      <c r="T2166" s="19">
        <f>Clean_Data[[#This Row],[Revenue_EUR]]/Clean_Data[[#This Row],[Revenue_Target_EUR]]</f>
        <v>1.0089604355590376</v>
      </c>
      <c r="U2166" s="19">
        <f>Clean_Data[[#This Row],[Revenue_EUR]]/Clean_Data[[#This Row],[Market_Revenue_EUR]]</f>
        <v>8.2573213019813185E-2</v>
      </c>
      <c r="V2166" s="19">
        <f>Clean_Data[[#This Row],[Returns_Units]]/Clean_Data[[#This Row],[Units_Sold]]</f>
        <v>1.074766355140187E-2</v>
      </c>
      <c r="W2166" s="21">
        <f>Clean_Data[[#This Row],[Revenue_EUR]]/Clean_Data[[#This Row],[Marketing_Spend_EUR]]</f>
        <v>59.918317442430009</v>
      </c>
    </row>
    <row r="2167" spans="1:23">
      <c r="A2167" s="17">
        <v>45689</v>
      </c>
      <c r="B2167">
        <v>2025</v>
      </c>
      <c r="C2167" s="16" t="s">
        <v>93</v>
      </c>
      <c r="D2167" s="16" t="s">
        <v>90</v>
      </c>
      <c r="E2167" s="16" t="s">
        <v>91</v>
      </c>
      <c r="F2167" s="16" t="s">
        <v>82</v>
      </c>
      <c r="G2167" s="16" t="s">
        <v>79</v>
      </c>
      <c r="H2167">
        <v>175340.72</v>
      </c>
      <c r="I2167">
        <v>159088.74</v>
      </c>
      <c r="J2167">
        <v>912</v>
      </c>
      <c r="K2167">
        <v>836</v>
      </c>
      <c r="L2167">
        <v>108744.3</v>
      </c>
      <c r="M2167">
        <v>3960.42</v>
      </c>
      <c r="N2167">
        <v>1778293.04</v>
      </c>
      <c r="O2167">
        <v>9486</v>
      </c>
      <c r="P2167">
        <v>7</v>
      </c>
      <c r="Q2167">
        <v>17</v>
      </c>
      <c r="R2167" s="25">
        <f>Clean_Data[[#This Row],[Revenue_EUR]]/Clean_Data[[#This Row],[Units_Sold]]</f>
        <v>192.25956140350877</v>
      </c>
      <c r="S2167" s="19">
        <f>Clean_Data[[#This Row],[Gross_Profit_EUR]]/Clean_Data[[#This Row],[Revenue_EUR]]</f>
        <v>0.62018851068935954</v>
      </c>
      <c r="T2167" s="19">
        <f>Clean_Data[[#This Row],[Revenue_EUR]]/Clean_Data[[#This Row],[Revenue_Target_EUR]]</f>
        <v>1.1021566956907196</v>
      </c>
      <c r="U2167" s="19">
        <f>Clean_Data[[#This Row],[Revenue_EUR]]/Clean_Data[[#This Row],[Market_Revenue_EUR]]</f>
        <v>9.8600577101735712E-2</v>
      </c>
      <c r="V2167" s="19">
        <f>Clean_Data[[#This Row],[Returns_Units]]/Clean_Data[[#This Row],[Units_Sold]]</f>
        <v>1.8640350877192981E-2</v>
      </c>
      <c r="W2167" s="21">
        <f>Clean_Data[[#This Row],[Revenue_EUR]]/Clean_Data[[#This Row],[Marketing_Spend_EUR]]</f>
        <v>44.273263946753119</v>
      </c>
    </row>
    <row r="2168" spans="1:23">
      <c r="A2168" s="17">
        <v>45689</v>
      </c>
      <c r="B2168">
        <v>2025</v>
      </c>
      <c r="C2168" s="16" t="s">
        <v>93</v>
      </c>
      <c r="D2168" s="16" t="s">
        <v>90</v>
      </c>
      <c r="E2168" s="16" t="s">
        <v>91</v>
      </c>
      <c r="F2168" s="16" t="s">
        <v>82</v>
      </c>
      <c r="G2168" s="16" t="s">
        <v>80</v>
      </c>
      <c r="H2168">
        <v>58758.65</v>
      </c>
      <c r="I2168">
        <v>50281.52</v>
      </c>
      <c r="J2168">
        <v>397</v>
      </c>
      <c r="K2168">
        <v>338</v>
      </c>
      <c r="L2168">
        <v>37672.53</v>
      </c>
      <c r="M2168">
        <v>3352.35</v>
      </c>
      <c r="N2168">
        <v>599914.78</v>
      </c>
      <c r="O2168">
        <v>4437</v>
      </c>
      <c r="P2168">
        <v>3</v>
      </c>
      <c r="Q2168">
        <v>9</v>
      </c>
      <c r="R2168" s="25">
        <f>Clean_Data[[#This Row],[Revenue_EUR]]/Clean_Data[[#This Row],[Units_Sold]]</f>
        <v>148.00667506297231</v>
      </c>
      <c r="S2168" s="19">
        <f>Clean_Data[[#This Row],[Gross_Profit_EUR]]/Clean_Data[[#This Row],[Revenue_EUR]]</f>
        <v>0.64114015553454684</v>
      </c>
      <c r="T2168" s="19">
        <f>Clean_Data[[#This Row],[Revenue_EUR]]/Clean_Data[[#This Row],[Revenue_Target_EUR]]</f>
        <v>1.1685933519909502</v>
      </c>
      <c r="U2168" s="19">
        <f>Clean_Data[[#This Row],[Revenue_EUR]]/Clean_Data[[#This Row],[Market_Revenue_EUR]]</f>
        <v>9.7944994787426312E-2</v>
      </c>
      <c r="V2168" s="19">
        <f>Clean_Data[[#This Row],[Returns_Units]]/Clean_Data[[#This Row],[Units_Sold]]</f>
        <v>2.2670025188916875E-2</v>
      </c>
      <c r="W2168" s="21">
        <f>Clean_Data[[#This Row],[Revenue_EUR]]/Clean_Data[[#This Row],[Marketing_Spend_EUR]]</f>
        <v>17.527600041761751</v>
      </c>
    </row>
    <row r="2169" spans="1:23">
      <c r="A2169" s="17">
        <v>45689</v>
      </c>
      <c r="B2169">
        <v>2025</v>
      </c>
      <c r="C2169" s="16" t="s">
        <v>93</v>
      </c>
      <c r="D2169" s="16" t="s">
        <v>90</v>
      </c>
      <c r="E2169" s="16" t="s">
        <v>91</v>
      </c>
      <c r="F2169" s="16" t="s">
        <v>82</v>
      </c>
      <c r="G2169" s="16" t="s">
        <v>81</v>
      </c>
      <c r="H2169">
        <v>72255.37</v>
      </c>
      <c r="I2169">
        <v>68564.27</v>
      </c>
      <c r="J2169">
        <v>595</v>
      </c>
      <c r="K2169">
        <v>564</v>
      </c>
      <c r="L2169">
        <v>42547.48</v>
      </c>
      <c r="M2169">
        <v>2000.5</v>
      </c>
      <c r="N2169">
        <v>771762.85</v>
      </c>
      <c r="O2169">
        <v>6888</v>
      </c>
      <c r="P2169">
        <v>3</v>
      </c>
      <c r="Q2169">
        <v>5</v>
      </c>
      <c r="R2169" s="25">
        <f>Clean_Data[[#This Row],[Revenue_EUR]]/Clean_Data[[#This Row],[Units_Sold]]</f>
        <v>121.43759663865545</v>
      </c>
      <c r="S2169" s="19">
        <f>Clean_Data[[#This Row],[Gross_Profit_EUR]]/Clean_Data[[#This Row],[Revenue_EUR]]</f>
        <v>0.58884869041567434</v>
      </c>
      <c r="T2169" s="19">
        <f>Clean_Data[[#This Row],[Revenue_EUR]]/Clean_Data[[#This Row],[Revenue_Target_EUR]]</f>
        <v>1.053834161728842</v>
      </c>
      <c r="U2169" s="19">
        <f>Clean_Data[[#This Row],[Revenue_EUR]]/Clean_Data[[#This Row],[Market_Revenue_EUR]]</f>
        <v>9.3623799072474131E-2</v>
      </c>
      <c r="V2169" s="19">
        <f>Clean_Data[[#This Row],[Returns_Units]]/Clean_Data[[#This Row],[Units_Sold]]</f>
        <v>8.4033613445378148E-3</v>
      </c>
      <c r="W2169" s="21">
        <f>Clean_Data[[#This Row],[Revenue_EUR]]/Clean_Data[[#This Row],[Marketing_Spend_EUR]]</f>
        <v>36.118655336165958</v>
      </c>
    </row>
    <row r="2170" spans="1:23">
      <c r="A2170" s="17">
        <v>45689</v>
      </c>
      <c r="B2170">
        <v>2025</v>
      </c>
      <c r="C2170" s="16" t="s">
        <v>93</v>
      </c>
      <c r="D2170" s="16" t="s">
        <v>90</v>
      </c>
      <c r="E2170" s="16" t="s">
        <v>91</v>
      </c>
      <c r="F2170" s="16" t="s">
        <v>83</v>
      </c>
      <c r="G2170" s="16" t="s">
        <v>78</v>
      </c>
      <c r="H2170">
        <v>17659.490000000002</v>
      </c>
      <c r="I2170">
        <v>17805.900000000001</v>
      </c>
      <c r="J2170">
        <v>232</v>
      </c>
      <c r="K2170">
        <v>235</v>
      </c>
      <c r="L2170">
        <v>8407.2900000000009</v>
      </c>
      <c r="M2170">
        <v>319.29000000000002</v>
      </c>
      <c r="N2170">
        <v>303667.23</v>
      </c>
      <c r="O2170">
        <v>4450</v>
      </c>
      <c r="P2170">
        <v>1</v>
      </c>
      <c r="Q2170">
        <v>7</v>
      </c>
      <c r="R2170" s="25">
        <f>Clean_Data[[#This Row],[Revenue_EUR]]/Clean_Data[[#This Row],[Units_Sold]]</f>
        <v>76.118491379310356</v>
      </c>
      <c r="S2170" s="19">
        <f>Clean_Data[[#This Row],[Gross_Profit_EUR]]/Clean_Data[[#This Row],[Revenue_EUR]]</f>
        <v>0.47607773497422634</v>
      </c>
      <c r="T2170" s="19">
        <f>Clean_Data[[#This Row],[Revenue_EUR]]/Clean_Data[[#This Row],[Revenue_Target_EUR]]</f>
        <v>0.99177744455489469</v>
      </c>
      <c r="U2170" s="19">
        <f>Clean_Data[[#This Row],[Revenue_EUR]]/Clean_Data[[#This Row],[Market_Revenue_EUR]]</f>
        <v>5.8154085312399371E-2</v>
      </c>
      <c r="V2170" s="19">
        <f>Clean_Data[[#This Row],[Returns_Units]]/Clean_Data[[#This Row],[Units_Sold]]</f>
        <v>3.017241379310345E-2</v>
      </c>
      <c r="W2170" s="21">
        <f>Clean_Data[[#This Row],[Revenue_EUR]]/Clean_Data[[#This Row],[Marketing_Spend_EUR]]</f>
        <v>55.308622255629679</v>
      </c>
    </row>
    <row r="2171" spans="1:23">
      <c r="A2171" s="17">
        <v>45689</v>
      </c>
      <c r="B2171">
        <v>2025</v>
      </c>
      <c r="C2171" s="16" t="s">
        <v>93</v>
      </c>
      <c r="D2171" s="16" t="s">
        <v>90</v>
      </c>
      <c r="E2171" s="16" t="s">
        <v>91</v>
      </c>
      <c r="F2171" s="16" t="s">
        <v>83</v>
      </c>
      <c r="G2171" s="16" t="s">
        <v>79</v>
      </c>
      <c r="H2171">
        <v>19349.48</v>
      </c>
      <c r="I2171">
        <v>18462.2</v>
      </c>
      <c r="J2171">
        <v>101</v>
      </c>
      <c r="K2171">
        <v>98</v>
      </c>
      <c r="L2171">
        <v>10802.98</v>
      </c>
      <c r="M2171">
        <v>524.88</v>
      </c>
      <c r="N2171">
        <v>275813.67</v>
      </c>
      <c r="O2171">
        <v>1583</v>
      </c>
      <c r="P2171">
        <v>1</v>
      </c>
      <c r="Q2171">
        <v>3</v>
      </c>
      <c r="R2171" s="25">
        <f>Clean_Data[[#This Row],[Revenue_EUR]]/Clean_Data[[#This Row],[Units_Sold]]</f>
        <v>191.57900990099009</v>
      </c>
      <c r="S2171" s="19">
        <f>Clean_Data[[#This Row],[Gross_Profit_EUR]]/Clean_Data[[#This Row],[Revenue_EUR]]</f>
        <v>0.55830854369213023</v>
      </c>
      <c r="T2171" s="19">
        <f>Clean_Data[[#This Row],[Revenue_EUR]]/Clean_Data[[#This Row],[Revenue_Target_EUR]]</f>
        <v>1.0480592778758759</v>
      </c>
      <c r="U2171" s="19">
        <f>Clean_Data[[#This Row],[Revenue_EUR]]/Clean_Data[[#This Row],[Market_Revenue_EUR]]</f>
        <v>7.0154173286624988E-2</v>
      </c>
      <c r="V2171" s="19">
        <f>Clean_Data[[#This Row],[Returns_Units]]/Clean_Data[[#This Row],[Units_Sold]]</f>
        <v>2.9702970297029702E-2</v>
      </c>
      <c r="W2171" s="21">
        <f>Clean_Data[[#This Row],[Revenue_EUR]]/Clean_Data[[#This Row],[Marketing_Spend_EUR]]</f>
        <v>36.864578570339887</v>
      </c>
    </row>
    <row r="2172" spans="1:23">
      <c r="A2172" s="17">
        <v>45689</v>
      </c>
      <c r="B2172">
        <v>2025</v>
      </c>
      <c r="C2172" s="16" t="s">
        <v>93</v>
      </c>
      <c r="D2172" s="16" t="s">
        <v>90</v>
      </c>
      <c r="E2172" s="16" t="s">
        <v>91</v>
      </c>
      <c r="F2172" s="16" t="s">
        <v>83</v>
      </c>
      <c r="G2172" s="16" t="s">
        <v>80</v>
      </c>
      <c r="H2172">
        <v>6568.99</v>
      </c>
      <c r="I2172">
        <v>5670.8</v>
      </c>
      <c r="J2172">
        <v>44</v>
      </c>
      <c r="K2172">
        <v>38</v>
      </c>
      <c r="L2172">
        <v>3815.01</v>
      </c>
      <c r="M2172">
        <v>356.19</v>
      </c>
      <c r="N2172">
        <v>92670.7</v>
      </c>
      <c r="O2172">
        <v>645</v>
      </c>
      <c r="P2172">
        <v>0</v>
      </c>
      <c r="Q2172">
        <v>1</v>
      </c>
      <c r="R2172" s="25">
        <f>Clean_Data[[#This Row],[Revenue_EUR]]/Clean_Data[[#This Row],[Units_Sold]]</f>
        <v>149.29522727272726</v>
      </c>
      <c r="S2172" s="19">
        <f>Clean_Data[[#This Row],[Gross_Profit_EUR]]/Clean_Data[[#This Row],[Revenue_EUR]]</f>
        <v>0.58076051265110773</v>
      </c>
      <c r="T2172" s="19">
        <f>Clean_Data[[#This Row],[Revenue_EUR]]/Clean_Data[[#This Row],[Revenue_Target_EUR]]</f>
        <v>1.1583885871481978</v>
      </c>
      <c r="U2172" s="19">
        <f>Clean_Data[[#This Row],[Revenue_EUR]]/Clean_Data[[#This Row],[Market_Revenue_EUR]]</f>
        <v>7.0885295999706485E-2</v>
      </c>
      <c r="V2172" s="19">
        <f>Clean_Data[[#This Row],[Returns_Units]]/Clean_Data[[#This Row],[Units_Sold]]</f>
        <v>2.2727272727272728E-2</v>
      </c>
      <c r="W2172" s="21">
        <f>Clean_Data[[#This Row],[Revenue_EUR]]/Clean_Data[[#This Row],[Marketing_Spend_EUR]]</f>
        <v>18.442376259861309</v>
      </c>
    </row>
    <row r="2173" spans="1:23">
      <c r="A2173" s="17">
        <v>45689</v>
      </c>
      <c r="B2173">
        <v>2025</v>
      </c>
      <c r="C2173" s="16" t="s">
        <v>93</v>
      </c>
      <c r="D2173" s="16" t="s">
        <v>90</v>
      </c>
      <c r="E2173" s="16" t="s">
        <v>91</v>
      </c>
      <c r="F2173" s="16" t="s">
        <v>83</v>
      </c>
      <c r="G2173" s="16" t="s">
        <v>81</v>
      </c>
      <c r="H2173">
        <v>8186.32</v>
      </c>
      <c r="I2173">
        <v>7874.33</v>
      </c>
      <c r="J2173">
        <v>67</v>
      </c>
      <c r="K2173">
        <v>64</v>
      </c>
      <c r="L2173">
        <v>4351.6099999999997</v>
      </c>
      <c r="M2173">
        <v>268.70999999999998</v>
      </c>
      <c r="N2173">
        <v>126712.8</v>
      </c>
      <c r="O2173">
        <v>1066</v>
      </c>
      <c r="P2173">
        <v>0</v>
      </c>
      <c r="Q2173">
        <v>1</v>
      </c>
      <c r="R2173" s="25">
        <f>Clean_Data[[#This Row],[Revenue_EUR]]/Clean_Data[[#This Row],[Units_Sold]]</f>
        <v>122.18388059701492</v>
      </c>
      <c r="S2173" s="19">
        <f>Clean_Data[[#This Row],[Gross_Profit_EUR]]/Clean_Data[[#This Row],[Revenue_EUR]]</f>
        <v>0.53157096228830536</v>
      </c>
      <c r="T2173" s="19">
        <f>Clean_Data[[#This Row],[Revenue_EUR]]/Clean_Data[[#This Row],[Revenue_Target_EUR]]</f>
        <v>1.0396211487199545</v>
      </c>
      <c r="U2173" s="19">
        <f>Clean_Data[[#This Row],[Revenue_EUR]]/Clean_Data[[#This Row],[Market_Revenue_EUR]]</f>
        <v>6.4605312170514739E-2</v>
      </c>
      <c r="V2173" s="19">
        <f>Clean_Data[[#This Row],[Returns_Units]]/Clean_Data[[#This Row],[Units_Sold]]</f>
        <v>1.4925373134328358E-2</v>
      </c>
      <c r="W2173" s="21">
        <f>Clean_Data[[#This Row],[Revenue_EUR]]/Clean_Data[[#This Row],[Marketing_Spend_EUR]]</f>
        <v>30.465259945666332</v>
      </c>
    </row>
    <row r="2174" spans="1:23">
      <c r="A2174" s="17">
        <v>45689</v>
      </c>
      <c r="B2174">
        <v>2025</v>
      </c>
      <c r="C2174" s="16" t="s">
        <v>93</v>
      </c>
      <c r="D2174" s="16" t="s">
        <v>92</v>
      </c>
      <c r="E2174" s="16" t="s">
        <v>76</v>
      </c>
      <c r="F2174" s="16" t="s">
        <v>77</v>
      </c>
      <c r="G2174" s="16" t="s">
        <v>78</v>
      </c>
      <c r="H2174">
        <v>208716.21</v>
      </c>
      <c r="I2174">
        <v>209666.24</v>
      </c>
      <c r="J2174">
        <v>2745</v>
      </c>
      <c r="K2174">
        <v>2721</v>
      </c>
      <c r="L2174">
        <v>118358.63</v>
      </c>
      <c r="M2174">
        <v>3400.1</v>
      </c>
      <c r="N2174">
        <v>1404614.95</v>
      </c>
      <c r="O2174">
        <v>19358</v>
      </c>
      <c r="P2174">
        <v>8</v>
      </c>
      <c r="Q2174">
        <v>41</v>
      </c>
      <c r="R2174" s="25">
        <f>Clean_Data[[#This Row],[Revenue_EUR]]/Clean_Data[[#This Row],[Units_Sold]]</f>
        <v>76.03504918032786</v>
      </c>
      <c r="S2174" s="19">
        <f>Clean_Data[[#This Row],[Gross_Profit_EUR]]/Clean_Data[[#This Row],[Revenue_EUR]]</f>
        <v>0.56707924123382658</v>
      </c>
      <c r="T2174" s="19">
        <f>Clean_Data[[#This Row],[Revenue_EUR]]/Clean_Data[[#This Row],[Revenue_Target_EUR]]</f>
        <v>0.99546884610512398</v>
      </c>
      <c r="U2174" s="19">
        <f>Clean_Data[[#This Row],[Revenue_EUR]]/Clean_Data[[#This Row],[Market_Revenue_EUR]]</f>
        <v>0.14859318562713575</v>
      </c>
      <c r="V2174" s="19">
        <f>Clean_Data[[#This Row],[Returns_Units]]/Clean_Data[[#This Row],[Units_Sold]]</f>
        <v>1.493624772313297E-2</v>
      </c>
      <c r="W2174" s="21">
        <f>Clean_Data[[#This Row],[Revenue_EUR]]/Clean_Data[[#This Row],[Marketing_Spend_EUR]]</f>
        <v>61.385315137790066</v>
      </c>
    </row>
    <row r="2175" spans="1:23">
      <c r="A2175" s="17">
        <v>45689</v>
      </c>
      <c r="B2175">
        <v>2025</v>
      </c>
      <c r="C2175" s="16" t="s">
        <v>93</v>
      </c>
      <c r="D2175" s="16" t="s">
        <v>92</v>
      </c>
      <c r="E2175" s="16" t="s">
        <v>76</v>
      </c>
      <c r="F2175" s="16" t="s">
        <v>77</v>
      </c>
      <c r="G2175" s="16" t="s">
        <v>79</v>
      </c>
      <c r="H2175">
        <v>204542.36</v>
      </c>
      <c r="I2175">
        <v>201029.08</v>
      </c>
      <c r="J2175">
        <v>1064</v>
      </c>
      <c r="K2175">
        <v>1063</v>
      </c>
      <c r="L2175">
        <v>134948.46</v>
      </c>
      <c r="M2175">
        <v>5105.1899999999996</v>
      </c>
      <c r="N2175">
        <v>1160645.8899999999</v>
      </c>
      <c r="O2175">
        <v>6497</v>
      </c>
      <c r="P2175">
        <v>10</v>
      </c>
      <c r="Q2175">
        <v>15</v>
      </c>
      <c r="R2175" s="25">
        <f>Clean_Data[[#This Row],[Revenue_EUR]]/Clean_Data[[#This Row],[Units_Sold]]</f>
        <v>192.23906015037593</v>
      </c>
      <c r="S2175" s="19">
        <f>Clean_Data[[#This Row],[Gross_Profit_EUR]]/Clean_Data[[#This Row],[Revenue_EUR]]</f>
        <v>0.65975800807226437</v>
      </c>
      <c r="T2175" s="19">
        <f>Clean_Data[[#This Row],[Revenue_EUR]]/Clean_Data[[#This Row],[Revenue_Target_EUR]]</f>
        <v>1.0174764765376234</v>
      </c>
      <c r="U2175" s="19">
        <f>Clean_Data[[#This Row],[Revenue_EUR]]/Clean_Data[[#This Row],[Market_Revenue_EUR]]</f>
        <v>0.17623149468956462</v>
      </c>
      <c r="V2175" s="19">
        <f>Clean_Data[[#This Row],[Returns_Units]]/Clean_Data[[#This Row],[Units_Sold]]</f>
        <v>1.4097744360902255E-2</v>
      </c>
      <c r="W2175" s="21">
        <f>Clean_Data[[#This Row],[Revenue_EUR]]/Clean_Data[[#This Row],[Marketing_Spend_EUR]]</f>
        <v>40.065572486038718</v>
      </c>
    </row>
    <row r="2176" spans="1:23">
      <c r="A2176" s="17">
        <v>45689</v>
      </c>
      <c r="B2176">
        <v>2025</v>
      </c>
      <c r="C2176" s="16" t="s">
        <v>93</v>
      </c>
      <c r="D2176" s="16" t="s">
        <v>92</v>
      </c>
      <c r="E2176" s="16" t="s">
        <v>76</v>
      </c>
      <c r="F2176" s="16" t="s">
        <v>77</v>
      </c>
      <c r="G2176" s="16" t="s">
        <v>80</v>
      </c>
      <c r="H2176">
        <v>60959.41</v>
      </c>
      <c r="I2176">
        <v>57283.57</v>
      </c>
      <c r="J2176">
        <v>412</v>
      </c>
      <c r="K2176">
        <v>385</v>
      </c>
      <c r="L2176">
        <v>42395.11</v>
      </c>
      <c r="M2176">
        <v>3525.01</v>
      </c>
      <c r="N2176">
        <v>397092.87</v>
      </c>
      <c r="O2176">
        <v>2921</v>
      </c>
      <c r="P2176">
        <v>3</v>
      </c>
      <c r="Q2176">
        <v>9</v>
      </c>
      <c r="R2176" s="25">
        <f>Clean_Data[[#This Row],[Revenue_EUR]]/Clean_Data[[#This Row],[Units_Sold]]</f>
        <v>147.95973300970874</v>
      </c>
      <c r="S2176" s="19">
        <f>Clean_Data[[#This Row],[Gross_Profit_EUR]]/Clean_Data[[#This Row],[Revenue_EUR]]</f>
        <v>0.69546457224569591</v>
      </c>
      <c r="T2176" s="19">
        <f>Clean_Data[[#This Row],[Revenue_EUR]]/Clean_Data[[#This Row],[Revenue_Target_EUR]]</f>
        <v>1.0641691849862012</v>
      </c>
      <c r="U2176" s="19">
        <f>Clean_Data[[#This Row],[Revenue_EUR]]/Clean_Data[[#This Row],[Market_Revenue_EUR]]</f>
        <v>0.15351423962862895</v>
      </c>
      <c r="V2176" s="19">
        <f>Clean_Data[[#This Row],[Returns_Units]]/Clean_Data[[#This Row],[Units_Sold]]</f>
        <v>2.1844660194174758E-2</v>
      </c>
      <c r="W2176" s="21">
        <f>Clean_Data[[#This Row],[Revenue_EUR]]/Clean_Data[[#This Row],[Marketing_Spend_EUR]]</f>
        <v>17.293400586097629</v>
      </c>
    </row>
    <row r="2177" spans="1:23">
      <c r="A2177" s="17">
        <v>45689</v>
      </c>
      <c r="B2177">
        <v>2025</v>
      </c>
      <c r="C2177" s="16" t="s">
        <v>93</v>
      </c>
      <c r="D2177" s="16" t="s">
        <v>92</v>
      </c>
      <c r="E2177" s="16" t="s">
        <v>76</v>
      </c>
      <c r="F2177" s="16" t="s">
        <v>77</v>
      </c>
      <c r="G2177" s="16" t="s">
        <v>81</v>
      </c>
      <c r="H2177">
        <v>91911</v>
      </c>
      <c r="I2177">
        <v>94704.18</v>
      </c>
      <c r="J2177">
        <v>757</v>
      </c>
      <c r="K2177">
        <v>768</v>
      </c>
      <c r="L2177">
        <v>57950.03</v>
      </c>
      <c r="M2177">
        <v>2869.6</v>
      </c>
      <c r="N2177">
        <v>558338.36</v>
      </c>
      <c r="O2177">
        <v>5136</v>
      </c>
      <c r="P2177">
        <v>5</v>
      </c>
      <c r="Q2177">
        <v>10</v>
      </c>
      <c r="R2177" s="25">
        <f>Clean_Data[[#This Row],[Revenue_EUR]]/Clean_Data[[#This Row],[Units_Sold]]</f>
        <v>121.41479524438573</v>
      </c>
      <c r="S2177" s="19">
        <f>Clean_Data[[#This Row],[Gross_Profit_EUR]]/Clean_Data[[#This Row],[Revenue_EUR]]</f>
        <v>0.63050157217308045</v>
      </c>
      <c r="T2177" s="19">
        <f>Clean_Data[[#This Row],[Revenue_EUR]]/Clean_Data[[#This Row],[Revenue_Target_EUR]]</f>
        <v>0.97050626487658731</v>
      </c>
      <c r="U2177" s="19">
        <f>Clean_Data[[#This Row],[Revenue_EUR]]/Clean_Data[[#This Row],[Market_Revenue_EUR]]</f>
        <v>0.1646152343894122</v>
      </c>
      <c r="V2177" s="19">
        <f>Clean_Data[[#This Row],[Returns_Units]]/Clean_Data[[#This Row],[Units_Sold]]</f>
        <v>1.3210039630118891E-2</v>
      </c>
      <c r="W2177" s="21">
        <f>Clean_Data[[#This Row],[Revenue_EUR]]/Clean_Data[[#This Row],[Marketing_Spend_EUR]]</f>
        <v>32.029202676331195</v>
      </c>
    </row>
    <row r="2178" spans="1:23">
      <c r="A2178" s="17">
        <v>45689</v>
      </c>
      <c r="B2178">
        <v>2025</v>
      </c>
      <c r="C2178" s="16" t="s">
        <v>93</v>
      </c>
      <c r="D2178" s="16" t="s">
        <v>92</v>
      </c>
      <c r="E2178" s="16" t="s">
        <v>76</v>
      </c>
      <c r="F2178" s="16" t="s">
        <v>82</v>
      </c>
      <c r="G2178" s="16" t="s">
        <v>78</v>
      </c>
      <c r="H2178">
        <v>172681.37</v>
      </c>
      <c r="I2178">
        <v>178998.11</v>
      </c>
      <c r="J2178">
        <v>2271</v>
      </c>
      <c r="K2178">
        <v>2364</v>
      </c>
      <c r="L2178">
        <v>91688.93</v>
      </c>
      <c r="M2178">
        <v>3183.73</v>
      </c>
      <c r="N2178">
        <v>1125590.46</v>
      </c>
      <c r="O2178">
        <v>15331</v>
      </c>
      <c r="P2178">
        <v>9</v>
      </c>
      <c r="Q2178">
        <v>32</v>
      </c>
      <c r="R2178" s="25">
        <f>Clean_Data[[#This Row],[Revenue_EUR]]/Clean_Data[[#This Row],[Units_Sold]]</f>
        <v>76.037591369440776</v>
      </c>
      <c r="S2178" s="19">
        <f>Clean_Data[[#This Row],[Gross_Profit_EUR]]/Clean_Data[[#This Row],[Revenue_EUR]]</f>
        <v>0.53097175450947598</v>
      </c>
      <c r="T2178" s="19">
        <f>Clean_Data[[#This Row],[Revenue_EUR]]/Clean_Data[[#This Row],[Revenue_Target_EUR]]</f>
        <v>0.96471057711168018</v>
      </c>
      <c r="U2178" s="19">
        <f>Clean_Data[[#This Row],[Revenue_EUR]]/Clean_Data[[#This Row],[Market_Revenue_EUR]]</f>
        <v>0.15341403124543185</v>
      </c>
      <c r="V2178" s="19">
        <f>Clean_Data[[#This Row],[Returns_Units]]/Clean_Data[[#This Row],[Units_Sold]]</f>
        <v>1.4090708938793483E-2</v>
      </c>
      <c r="W2178" s="21">
        <f>Clean_Data[[#This Row],[Revenue_EUR]]/Clean_Data[[#This Row],[Marketing_Spend_EUR]]</f>
        <v>54.238698005170036</v>
      </c>
    </row>
    <row r="2179" spans="1:23">
      <c r="A2179" s="17">
        <v>45689</v>
      </c>
      <c r="B2179">
        <v>2025</v>
      </c>
      <c r="C2179" s="16" t="s">
        <v>93</v>
      </c>
      <c r="D2179" s="16" t="s">
        <v>92</v>
      </c>
      <c r="E2179" s="16" t="s">
        <v>76</v>
      </c>
      <c r="F2179" s="16" t="s">
        <v>82</v>
      </c>
      <c r="G2179" s="16" t="s">
        <v>79</v>
      </c>
      <c r="H2179">
        <v>169099.75</v>
      </c>
      <c r="I2179">
        <v>166640.16</v>
      </c>
      <c r="J2179">
        <v>880</v>
      </c>
      <c r="K2179">
        <v>883</v>
      </c>
      <c r="L2179">
        <v>103254.1</v>
      </c>
      <c r="M2179">
        <v>4506.3999999999996</v>
      </c>
      <c r="N2179">
        <v>957640.21</v>
      </c>
      <c r="O2179">
        <v>5637</v>
      </c>
      <c r="P2179">
        <v>8</v>
      </c>
      <c r="Q2179">
        <v>11</v>
      </c>
      <c r="R2179" s="25">
        <f>Clean_Data[[#This Row],[Revenue_EUR]]/Clean_Data[[#This Row],[Units_Sold]]</f>
        <v>192.15880681818183</v>
      </c>
      <c r="S2179" s="19">
        <f>Clean_Data[[#This Row],[Gross_Profit_EUR]]/Clean_Data[[#This Row],[Revenue_EUR]]</f>
        <v>0.61061060113926846</v>
      </c>
      <c r="T2179" s="19">
        <f>Clean_Data[[#This Row],[Revenue_EUR]]/Clean_Data[[#This Row],[Revenue_Target_EUR]]</f>
        <v>1.0147598874124941</v>
      </c>
      <c r="U2179" s="19">
        <f>Clean_Data[[#This Row],[Revenue_EUR]]/Clean_Data[[#This Row],[Market_Revenue_EUR]]</f>
        <v>0.17657962587013759</v>
      </c>
      <c r="V2179" s="19">
        <f>Clean_Data[[#This Row],[Returns_Units]]/Clean_Data[[#This Row],[Units_Sold]]</f>
        <v>1.2500000000000001E-2</v>
      </c>
      <c r="W2179" s="21">
        <f>Clean_Data[[#This Row],[Revenue_EUR]]/Clean_Data[[#This Row],[Marketing_Spend_EUR]]</f>
        <v>37.524354251730877</v>
      </c>
    </row>
    <row r="2180" spans="1:23">
      <c r="A2180" s="17">
        <v>45689</v>
      </c>
      <c r="B2180">
        <v>2025</v>
      </c>
      <c r="C2180" s="16" t="s">
        <v>93</v>
      </c>
      <c r="D2180" s="16" t="s">
        <v>92</v>
      </c>
      <c r="E2180" s="16" t="s">
        <v>76</v>
      </c>
      <c r="F2180" s="16" t="s">
        <v>82</v>
      </c>
      <c r="G2180" s="16" t="s">
        <v>80</v>
      </c>
      <c r="H2180">
        <v>51150.239999999998</v>
      </c>
      <c r="I2180">
        <v>47353.91</v>
      </c>
      <c r="J2180">
        <v>346</v>
      </c>
      <c r="K2180">
        <v>323</v>
      </c>
      <c r="L2180">
        <v>32756.47</v>
      </c>
      <c r="M2180">
        <v>2813.6</v>
      </c>
      <c r="N2180">
        <v>352508.09</v>
      </c>
      <c r="O2180">
        <v>2467</v>
      </c>
      <c r="P2180">
        <v>2</v>
      </c>
      <c r="Q2180">
        <v>4</v>
      </c>
      <c r="R2180" s="25">
        <f>Clean_Data[[#This Row],[Revenue_EUR]]/Clean_Data[[#This Row],[Units_Sold]]</f>
        <v>147.83306358381503</v>
      </c>
      <c r="S2180" s="19">
        <f>Clean_Data[[#This Row],[Gross_Profit_EUR]]/Clean_Data[[#This Row],[Revenue_EUR]]</f>
        <v>0.64039719070721868</v>
      </c>
      <c r="T2180" s="19">
        <f>Clean_Data[[#This Row],[Revenue_EUR]]/Clean_Data[[#This Row],[Revenue_Target_EUR]]</f>
        <v>1.0801693038652984</v>
      </c>
      <c r="U2180" s="19">
        <f>Clean_Data[[#This Row],[Revenue_EUR]]/Clean_Data[[#This Row],[Market_Revenue_EUR]]</f>
        <v>0.14510373364764478</v>
      </c>
      <c r="V2180" s="19">
        <f>Clean_Data[[#This Row],[Returns_Units]]/Clean_Data[[#This Row],[Units_Sold]]</f>
        <v>1.1560693641618497E-2</v>
      </c>
      <c r="W2180" s="21">
        <f>Clean_Data[[#This Row],[Revenue_EUR]]/Clean_Data[[#This Row],[Marketing_Spend_EUR]]</f>
        <v>18.179641740119418</v>
      </c>
    </row>
    <row r="2181" spans="1:23">
      <c r="A2181" s="17">
        <v>45689</v>
      </c>
      <c r="B2181">
        <v>2025</v>
      </c>
      <c r="C2181" s="16" t="s">
        <v>93</v>
      </c>
      <c r="D2181" s="16" t="s">
        <v>92</v>
      </c>
      <c r="E2181" s="16" t="s">
        <v>76</v>
      </c>
      <c r="F2181" s="16" t="s">
        <v>82</v>
      </c>
      <c r="G2181" s="16" t="s">
        <v>81</v>
      </c>
      <c r="H2181">
        <v>71545.7</v>
      </c>
      <c r="I2181">
        <v>69135.22</v>
      </c>
      <c r="J2181">
        <v>589</v>
      </c>
      <c r="K2181">
        <v>564</v>
      </c>
      <c r="L2181">
        <v>41398.800000000003</v>
      </c>
      <c r="M2181">
        <v>2111.7199999999998</v>
      </c>
      <c r="N2181">
        <v>467666.6</v>
      </c>
      <c r="O2181">
        <v>4333</v>
      </c>
      <c r="P2181">
        <v>3</v>
      </c>
      <c r="Q2181">
        <v>6</v>
      </c>
      <c r="R2181" s="25">
        <f>Clean_Data[[#This Row],[Revenue_EUR]]/Clean_Data[[#This Row],[Units_Sold]]</f>
        <v>121.46977928692699</v>
      </c>
      <c r="S2181" s="19">
        <f>Clean_Data[[#This Row],[Gross_Profit_EUR]]/Clean_Data[[#This Row],[Revenue_EUR]]</f>
        <v>0.57863435538404129</v>
      </c>
      <c r="T2181" s="19">
        <f>Clean_Data[[#This Row],[Revenue_EUR]]/Clean_Data[[#This Row],[Revenue_Target_EUR]]</f>
        <v>1.0348661651760129</v>
      </c>
      <c r="U2181" s="19">
        <f>Clean_Data[[#This Row],[Revenue_EUR]]/Clean_Data[[#This Row],[Market_Revenue_EUR]]</f>
        <v>0.15298441239977367</v>
      </c>
      <c r="V2181" s="19">
        <f>Clean_Data[[#This Row],[Returns_Units]]/Clean_Data[[#This Row],[Units_Sold]]</f>
        <v>1.0186757215619695E-2</v>
      </c>
      <c r="W2181" s="21">
        <f>Clean_Data[[#This Row],[Revenue_EUR]]/Clean_Data[[#This Row],[Marketing_Spend_EUR]]</f>
        <v>33.880296630235073</v>
      </c>
    </row>
    <row r="2182" spans="1:23">
      <c r="A2182" s="17">
        <v>45689</v>
      </c>
      <c r="B2182">
        <v>2025</v>
      </c>
      <c r="C2182" s="16" t="s">
        <v>93</v>
      </c>
      <c r="D2182" s="16" t="s">
        <v>92</v>
      </c>
      <c r="E2182" s="16" t="s">
        <v>76</v>
      </c>
      <c r="F2182" s="16" t="s">
        <v>83</v>
      </c>
      <c r="G2182" s="16" t="s">
        <v>78</v>
      </c>
      <c r="H2182">
        <v>19015.93</v>
      </c>
      <c r="I2182">
        <v>19958.86</v>
      </c>
      <c r="J2182">
        <v>250</v>
      </c>
      <c r="K2182">
        <v>257</v>
      </c>
      <c r="L2182">
        <v>8969.35</v>
      </c>
      <c r="M2182">
        <v>358.6</v>
      </c>
      <c r="N2182">
        <v>183625.19</v>
      </c>
      <c r="O2182">
        <v>2472</v>
      </c>
      <c r="P2182">
        <v>1</v>
      </c>
      <c r="Q2182">
        <v>4</v>
      </c>
      <c r="R2182" s="25">
        <f>Clean_Data[[#This Row],[Revenue_EUR]]/Clean_Data[[#This Row],[Units_Sold]]</f>
        <v>76.063720000000004</v>
      </c>
      <c r="S2182" s="19">
        <f>Clean_Data[[#This Row],[Gross_Profit_EUR]]/Clean_Data[[#This Row],[Revenue_EUR]]</f>
        <v>0.47167558988700525</v>
      </c>
      <c r="T2182" s="19">
        <f>Clean_Data[[#This Row],[Revenue_EUR]]/Clean_Data[[#This Row],[Revenue_Target_EUR]]</f>
        <v>0.95275631974972519</v>
      </c>
      <c r="U2182" s="19">
        <f>Clean_Data[[#This Row],[Revenue_EUR]]/Clean_Data[[#This Row],[Market_Revenue_EUR]]</f>
        <v>0.10355839522888989</v>
      </c>
      <c r="V2182" s="19">
        <f>Clean_Data[[#This Row],[Returns_Units]]/Clean_Data[[#This Row],[Units_Sold]]</f>
        <v>1.6E-2</v>
      </c>
      <c r="W2182" s="21">
        <f>Clean_Data[[#This Row],[Revenue_EUR]]/Clean_Data[[#This Row],[Marketing_Spend_EUR]]</f>
        <v>53.02824874511991</v>
      </c>
    </row>
    <row r="2183" spans="1:23">
      <c r="A2183" s="17">
        <v>45689</v>
      </c>
      <c r="B2183">
        <v>2025</v>
      </c>
      <c r="C2183" s="16" t="s">
        <v>93</v>
      </c>
      <c r="D2183" s="16" t="s">
        <v>92</v>
      </c>
      <c r="E2183" s="16" t="s">
        <v>76</v>
      </c>
      <c r="F2183" s="16" t="s">
        <v>83</v>
      </c>
      <c r="G2183" s="16" t="s">
        <v>79</v>
      </c>
      <c r="H2183">
        <v>18637.86</v>
      </c>
      <c r="I2183">
        <v>18504.7</v>
      </c>
      <c r="J2183">
        <v>97</v>
      </c>
      <c r="K2183">
        <v>98</v>
      </c>
      <c r="L2183">
        <v>10265.58</v>
      </c>
      <c r="M2183">
        <v>495.61</v>
      </c>
      <c r="N2183">
        <v>152871.29</v>
      </c>
      <c r="O2183">
        <v>884</v>
      </c>
      <c r="P2183">
        <v>1</v>
      </c>
      <c r="Q2183">
        <v>2</v>
      </c>
      <c r="R2183" s="25">
        <f>Clean_Data[[#This Row],[Revenue_EUR]]/Clean_Data[[#This Row],[Units_Sold]]</f>
        <v>192.14288659793814</v>
      </c>
      <c r="S2183" s="19">
        <f>Clean_Data[[#This Row],[Gross_Profit_EUR]]/Clean_Data[[#This Row],[Revenue_EUR]]</f>
        <v>0.55079177545061497</v>
      </c>
      <c r="T2183" s="19">
        <f>Clean_Data[[#This Row],[Revenue_EUR]]/Clean_Data[[#This Row],[Revenue_Target_EUR]]</f>
        <v>1.0071960096624102</v>
      </c>
      <c r="U2183" s="19">
        <f>Clean_Data[[#This Row],[Revenue_EUR]]/Clean_Data[[#This Row],[Market_Revenue_EUR]]</f>
        <v>0.12191864149246075</v>
      </c>
      <c r="V2183" s="19">
        <f>Clean_Data[[#This Row],[Returns_Units]]/Clean_Data[[#This Row],[Units_Sold]]</f>
        <v>2.0618556701030927E-2</v>
      </c>
      <c r="W2183" s="21">
        <f>Clean_Data[[#This Row],[Revenue_EUR]]/Clean_Data[[#This Row],[Marketing_Spend_EUR]]</f>
        <v>37.605899800246164</v>
      </c>
    </row>
    <row r="2184" spans="1:23">
      <c r="A2184" s="17">
        <v>45689</v>
      </c>
      <c r="B2184">
        <v>2025</v>
      </c>
      <c r="C2184" s="16" t="s">
        <v>93</v>
      </c>
      <c r="D2184" s="16" t="s">
        <v>92</v>
      </c>
      <c r="E2184" s="16" t="s">
        <v>76</v>
      </c>
      <c r="F2184" s="16" t="s">
        <v>83</v>
      </c>
      <c r="G2184" s="16" t="s">
        <v>80</v>
      </c>
      <c r="H2184">
        <v>5804.38</v>
      </c>
      <c r="I2184">
        <v>5420.07</v>
      </c>
      <c r="J2184">
        <v>39</v>
      </c>
      <c r="K2184">
        <v>36</v>
      </c>
      <c r="L2184">
        <v>3367.5</v>
      </c>
      <c r="M2184">
        <v>287.48</v>
      </c>
      <c r="N2184">
        <v>52752.49</v>
      </c>
      <c r="O2184">
        <v>372</v>
      </c>
      <c r="P2184">
        <v>0</v>
      </c>
      <c r="Q2184">
        <v>1</v>
      </c>
      <c r="R2184" s="25">
        <f>Clean_Data[[#This Row],[Revenue_EUR]]/Clean_Data[[#This Row],[Units_Sold]]</f>
        <v>148.83025641025642</v>
      </c>
      <c r="S2184" s="19">
        <f>Clean_Data[[#This Row],[Gross_Profit_EUR]]/Clean_Data[[#This Row],[Revenue_EUR]]</f>
        <v>0.58016532342816973</v>
      </c>
      <c r="T2184" s="19">
        <f>Clean_Data[[#This Row],[Revenue_EUR]]/Clean_Data[[#This Row],[Revenue_Target_EUR]]</f>
        <v>1.0709049883119592</v>
      </c>
      <c r="U2184" s="19">
        <f>Clean_Data[[#This Row],[Revenue_EUR]]/Clean_Data[[#This Row],[Market_Revenue_EUR]]</f>
        <v>0.11003044595620037</v>
      </c>
      <c r="V2184" s="19">
        <f>Clean_Data[[#This Row],[Returns_Units]]/Clean_Data[[#This Row],[Units_Sold]]</f>
        <v>2.564102564102564E-2</v>
      </c>
      <c r="W2184" s="21">
        <f>Clean_Data[[#This Row],[Revenue_EUR]]/Clean_Data[[#This Row],[Marketing_Spend_EUR]]</f>
        <v>20.190552386252957</v>
      </c>
    </row>
    <row r="2185" spans="1:23">
      <c r="A2185" s="17">
        <v>45689</v>
      </c>
      <c r="B2185">
        <v>2025</v>
      </c>
      <c r="C2185" s="16" t="s">
        <v>93</v>
      </c>
      <c r="D2185" s="16" t="s">
        <v>92</v>
      </c>
      <c r="E2185" s="16" t="s">
        <v>76</v>
      </c>
      <c r="F2185" s="16" t="s">
        <v>83</v>
      </c>
      <c r="G2185" s="16" t="s">
        <v>81</v>
      </c>
      <c r="H2185">
        <v>8307.4599999999991</v>
      </c>
      <c r="I2185">
        <v>8406.2199999999993</v>
      </c>
      <c r="J2185">
        <v>68</v>
      </c>
      <c r="K2185">
        <v>68</v>
      </c>
      <c r="L2185">
        <v>4426.6400000000003</v>
      </c>
      <c r="M2185">
        <v>260.39</v>
      </c>
      <c r="N2185">
        <v>70595.44</v>
      </c>
      <c r="O2185">
        <v>594</v>
      </c>
      <c r="P2185">
        <v>0</v>
      </c>
      <c r="Q2185">
        <v>2</v>
      </c>
      <c r="R2185" s="25">
        <f>Clean_Data[[#This Row],[Revenue_EUR]]/Clean_Data[[#This Row],[Units_Sold]]</f>
        <v>122.16852941176469</v>
      </c>
      <c r="S2185" s="19">
        <f>Clean_Data[[#This Row],[Gross_Profit_EUR]]/Clean_Data[[#This Row],[Revenue_EUR]]</f>
        <v>0.53285119639456591</v>
      </c>
      <c r="T2185" s="19">
        <f>Clean_Data[[#This Row],[Revenue_EUR]]/Clean_Data[[#This Row],[Revenue_Target_EUR]]</f>
        <v>0.98825155658548069</v>
      </c>
      <c r="U2185" s="19">
        <f>Clean_Data[[#This Row],[Revenue_EUR]]/Clean_Data[[#This Row],[Market_Revenue_EUR]]</f>
        <v>0.1176770057669447</v>
      </c>
      <c r="V2185" s="19">
        <f>Clean_Data[[#This Row],[Returns_Units]]/Clean_Data[[#This Row],[Units_Sold]]</f>
        <v>2.9411764705882353E-2</v>
      </c>
      <c r="W2185" s="21">
        <f>Clean_Data[[#This Row],[Revenue_EUR]]/Clean_Data[[#This Row],[Marketing_Spend_EUR]]</f>
        <v>31.903913360728136</v>
      </c>
    </row>
    <row r="2186" spans="1:23">
      <c r="A2186" s="17">
        <v>45717</v>
      </c>
      <c r="B2186">
        <v>2025</v>
      </c>
      <c r="C2186" s="16" t="s">
        <v>94</v>
      </c>
      <c r="D2186" s="16" t="s">
        <v>75</v>
      </c>
      <c r="E2186" s="16" t="s">
        <v>76</v>
      </c>
      <c r="F2186" s="16" t="s">
        <v>77</v>
      </c>
      <c r="G2186" s="16" t="s">
        <v>78</v>
      </c>
      <c r="H2186">
        <v>1182839.4099999999</v>
      </c>
      <c r="I2186">
        <v>1183629.47</v>
      </c>
      <c r="J2186">
        <v>15557</v>
      </c>
      <c r="K2186">
        <v>15825</v>
      </c>
      <c r="L2186">
        <v>654682.80000000005</v>
      </c>
      <c r="M2186">
        <v>22767.61</v>
      </c>
      <c r="N2186">
        <v>6630399.8499999996</v>
      </c>
      <c r="O2186">
        <v>90105</v>
      </c>
      <c r="P2186">
        <v>47</v>
      </c>
      <c r="Q2186">
        <v>160</v>
      </c>
      <c r="R2186" s="25">
        <f>Clean_Data[[#This Row],[Revenue_EUR]]/Clean_Data[[#This Row],[Units_Sold]]</f>
        <v>76.032616185639895</v>
      </c>
      <c r="S2186" s="19">
        <f>Clean_Data[[#This Row],[Gross_Profit_EUR]]/Clean_Data[[#This Row],[Revenue_EUR]]</f>
        <v>0.55348409468365622</v>
      </c>
      <c r="T2186" s="19">
        <f>Clean_Data[[#This Row],[Revenue_EUR]]/Clean_Data[[#This Row],[Revenue_Target_EUR]]</f>
        <v>0.9993325107053983</v>
      </c>
      <c r="U2186" s="19">
        <f>Clean_Data[[#This Row],[Revenue_EUR]]/Clean_Data[[#This Row],[Market_Revenue_EUR]]</f>
        <v>0.17839639188577744</v>
      </c>
      <c r="V2186" s="19">
        <f>Clean_Data[[#This Row],[Returns_Units]]/Clean_Data[[#This Row],[Units_Sold]]</f>
        <v>1.0284759272353282E-2</v>
      </c>
      <c r="W2186" s="21">
        <f>Clean_Data[[#This Row],[Revenue_EUR]]/Clean_Data[[#This Row],[Marketing_Spend_EUR]]</f>
        <v>51.952726263318809</v>
      </c>
    </row>
    <row r="2187" spans="1:23">
      <c r="A2187" s="17">
        <v>45717</v>
      </c>
      <c r="B2187">
        <v>2025</v>
      </c>
      <c r="C2187" s="16" t="s">
        <v>94</v>
      </c>
      <c r="D2187" s="16" t="s">
        <v>75</v>
      </c>
      <c r="E2187" s="16" t="s">
        <v>76</v>
      </c>
      <c r="F2187" s="16" t="s">
        <v>77</v>
      </c>
      <c r="G2187" s="16" t="s">
        <v>79</v>
      </c>
      <c r="H2187">
        <v>1156266.8500000001</v>
      </c>
      <c r="I2187">
        <v>1102616.05</v>
      </c>
      <c r="J2187">
        <v>6014</v>
      </c>
      <c r="K2187">
        <v>5689</v>
      </c>
      <c r="L2187">
        <v>752562.47</v>
      </c>
      <c r="M2187">
        <v>30653.49</v>
      </c>
      <c r="N2187">
        <v>5534590.9800000004</v>
      </c>
      <c r="O2187">
        <v>31595</v>
      </c>
      <c r="P2187">
        <v>45</v>
      </c>
      <c r="Q2187">
        <v>82</v>
      </c>
      <c r="R2187" s="25">
        <f>Clean_Data[[#This Row],[Revenue_EUR]]/Clean_Data[[#This Row],[Units_Sold]]</f>
        <v>192.26252909876956</v>
      </c>
      <c r="S2187" s="19">
        <f>Clean_Data[[#This Row],[Gross_Profit_EUR]]/Clean_Data[[#This Row],[Revenue_EUR]]</f>
        <v>0.65085535402143535</v>
      </c>
      <c r="T2187" s="19">
        <f>Clean_Data[[#This Row],[Revenue_EUR]]/Clean_Data[[#This Row],[Revenue_Target_EUR]]</f>
        <v>1.0486577353921158</v>
      </c>
      <c r="U2187" s="19">
        <f>Clean_Data[[#This Row],[Revenue_EUR]]/Clean_Data[[#This Row],[Market_Revenue_EUR]]</f>
        <v>0.20891640487586671</v>
      </c>
      <c r="V2187" s="19">
        <f>Clean_Data[[#This Row],[Returns_Units]]/Clean_Data[[#This Row],[Units_Sold]]</f>
        <v>1.3634852011972065E-2</v>
      </c>
      <c r="W2187" s="21">
        <f>Clean_Data[[#This Row],[Revenue_EUR]]/Clean_Data[[#This Row],[Marketing_Spend_EUR]]</f>
        <v>37.720561345543366</v>
      </c>
    </row>
    <row r="2188" spans="1:23">
      <c r="A2188" s="17">
        <v>45717</v>
      </c>
      <c r="B2188">
        <v>2025</v>
      </c>
      <c r="C2188" s="16" t="s">
        <v>94</v>
      </c>
      <c r="D2188" s="16" t="s">
        <v>75</v>
      </c>
      <c r="E2188" s="16" t="s">
        <v>76</v>
      </c>
      <c r="F2188" s="16" t="s">
        <v>77</v>
      </c>
      <c r="G2188" s="16" t="s">
        <v>80</v>
      </c>
      <c r="H2188">
        <v>359035.45</v>
      </c>
      <c r="I2188">
        <v>315425.2</v>
      </c>
      <c r="J2188">
        <v>2429</v>
      </c>
      <c r="K2188">
        <v>2174</v>
      </c>
      <c r="L2188">
        <v>242776.29</v>
      </c>
      <c r="M2188">
        <v>21508.25</v>
      </c>
      <c r="N2188">
        <v>1994281.83</v>
      </c>
      <c r="O2188">
        <v>14686</v>
      </c>
      <c r="P2188">
        <v>18</v>
      </c>
      <c r="Q2188">
        <v>49</v>
      </c>
      <c r="R2188" s="25">
        <f>Clean_Data[[#This Row],[Revenue_EUR]]/Clean_Data[[#This Row],[Units_Sold]]</f>
        <v>147.81204199258954</v>
      </c>
      <c r="S2188" s="19">
        <f>Clean_Data[[#This Row],[Gross_Profit_EUR]]/Clean_Data[[#This Row],[Revenue_EUR]]</f>
        <v>0.67619030377083933</v>
      </c>
      <c r="T2188" s="19">
        <f>Clean_Data[[#This Row],[Revenue_EUR]]/Clean_Data[[#This Row],[Revenue_Target_EUR]]</f>
        <v>1.1382586109163124</v>
      </c>
      <c r="U2188" s="19">
        <f>Clean_Data[[#This Row],[Revenue_EUR]]/Clean_Data[[#This Row],[Market_Revenue_EUR]]</f>
        <v>0.18003245308613175</v>
      </c>
      <c r="V2188" s="19">
        <f>Clean_Data[[#This Row],[Returns_Units]]/Clean_Data[[#This Row],[Units_Sold]]</f>
        <v>2.0172910662824207E-2</v>
      </c>
      <c r="W2188" s="21">
        <f>Clean_Data[[#This Row],[Revenue_EUR]]/Clean_Data[[#This Row],[Marketing_Spend_EUR]]</f>
        <v>16.692917833854452</v>
      </c>
    </row>
    <row r="2189" spans="1:23">
      <c r="A2189" s="17">
        <v>45717</v>
      </c>
      <c r="B2189">
        <v>2025</v>
      </c>
      <c r="C2189" s="16" t="s">
        <v>94</v>
      </c>
      <c r="D2189" s="16" t="s">
        <v>75</v>
      </c>
      <c r="E2189" s="16" t="s">
        <v>76</v>
      </c>
      <c r="F2189" s="16" t="s">
        <v>77</v>
      </c>
      <c r="G2189" s="16" t="s">
        <v>81</v>
      </c>
      <c r="H2189">
        <v>485988.71</v>
      </c>
      <c r="I2189">
        <v>477623.52</v>
      </c>
      <c r="J2189">
        <v>4002</v>
      </c>
      <c r="K2189">
        <v>3958</v>
      </c>
      <c r="L2189">
        <v>299276.53999999998</v>
      </c>
      <c r="M2189">
        <v>15159.55</v>
      </c>
      <c r="N2189">
        <v>2730691.43</v>
      </c>
      <c r="O2189">
        <v>23152</v>
      </c>
      <c r="P2189">
        <v>26</v>
      </c>
      <c r="Q2189">
        <v>67</v>
      </c>
      <c r="R2189" s="25">
        <f>Clean_Data[[#This Row],[Revenue_EUR]]/Clean_Data[[#This Row],[Units_Sold]]</f>
        <v>121.43645927036482</v>
      </c>
      <c r="S2189" s="19">
        <f>Clean_Data[[#This Row],[Gross_Profit_EUR]]/Clean_Data[[#This Row],[Revenue_EUR]]</f>
        <v>0.6158096553312935</v>
      </c>
      <c r="T2189" s="19">
        <f>Clean_Data[[#This Row],[Revenue_EUR]]/Clean_Data[[#This Row],[Revenue_Target_EUR]]</f>
        <v>1.0175141919309167</v>
      </c>
      <c r="U2189" s="19">
        <f>Clean_Data[[#This Row],[Revenue_EUR]]/Clean_Data[[#This Row],[Market_Revenue_EUR]]</f>
        <v>0.17797276713905386</v>
      </c>
      <c r="V2189" s="19">
        <f>Clean_Data[[#This Row],[Returns_Units]]/Clean_Data[[#This Row],[Units_Sold]]</f>
        <v>1.6741629185407298E-2</v>
      </c>
      <c r="W2189" s="21">
        <f>Clean_Data[[#This Row],[Revenue_EUR]]/Clean_Data[[#This Row],[Marketing_Spend_EUR]]</f>
        <v>32.058254367708805</v>
      </c>
    </row>
    <row r="2190" spans="1:23">
      <c r="A2190" s="17">
        <v>45717</v>
      </c>
      <c r="B2190">
        <v>2025</v>
      </c>
      <c r="C2190" s="16" t="s">
        <v>94</v>
      </c>
      <c r="D2190" s="16" t="s">
        <v>75</v>
      </c>
      <c r="E2190" s="16" t="s">
        <v>76</v>
      </c>
      <c r="F2190" s="16" t="s">
        <v>82</v>
      </c>
      <c r="G2190" s="16" t="s">
        <v>78</v>
      </c>
      <c r="H2190">
        <v>846104.75</v>
      </c>
      <c r="I2190">
        <v>867700.31</v>
      </c>
      <c r="J2190">
        <v>11128</v>
      </c>
      <c r="K2190">
        <v>11308</v>
      </c>
      <c r="L2190">
        <v>440211.73</v>
      </c>
      <c r="M2190">
        <v>16565.12</v>
      </c>
      <c r="N2190">
        <v>5468185.8200000003</v>
      </c>
      <c r="O2190">
        <v>80746</v>
      </c>
      <c r="P2190">
        <v>39</v>
      </c>
      <c r="Q2190">
        <v>107</v>
      </c>
      <c r="R2190" s="25">
        <f>Clean_Data[[#This Row],[Revenue_EUR]]/Clean_Data[[#This Row],[Units_Sold]]</f>
        <v>76.033856038820986</v>
      </c>
      <c r="S2190" s="19">
        <f>Clean_Data[[#This Row],[Gross_Profit_EUR]]/Clean_Data[[#This Row],[Revenue_EUR]]</f>
        <v>0.52028041445222939</v>
      </c>
      <c r="T2190" s="19">
        <f>Clean_Data[[#This Row],[Revenue_EUR]]/Clean_Data[[#This Row],[Revenue_Target_EUR]]</f>
        <v>0.97511172953251557</v>
      </c>
      <c r="U2190" s="19">
        <f>Clean_Data[[#This Row],[Revenue_EUR]]/Clean_Data[[#This Row],[Market_Revenue_EUR]]</f>
        <v>0.1547322599947783</v>
      </c>
      <c r="V2190" s="19">
        <f>Clean_Data[[#This Row],[Returns_Units]]/Clean_Data[[#This Row],[Units_Sold]]</f>
        <v>9.6153846153846159E-3</v>
      </c>
      <c r="W2190" s="21">
        <f>Clean_Data[[#This Row],[Revenue_EUR]]/Clean_Data[[#This Row],[Marketing_Spend_EUR]]</f>
        <v>51.077489930649463</v>
      </c>
    </row>
    <row r="2191" spans="1:23">
      <c r="A2191" s="17">
        <v>45717</v>
      </c>
      <c r="B2191">
        <v>2025</v>
      </c>
      <c r="C2191" s="16" t="s">
        <v>94</v>
      </c>
      <c r="D2191" s="16" t="s">
        <v>75</v>
      </c>
      <c r="E2191" s="16" t="s">
        <v>76</v>
      </c>
      <c r="F2191" s="16" t="s">
        <v>82</v>
      </c>
      <c r="G2191" s="16" t="s">
        <v>79</v>
      </c>
      <c r="H2191">
        <v>974093.1</v>
      </c>
      <c r="I2191">
        <v>923059.37</v>
      </c>
      <c r="J2191">
        <v>5066</v>
      </c>
      <c r="K2191">
        <v>4838</v>
      </c>
      <c r="L2191">
        <v>596870.05000000005</v>
      </c>
      <c r="M2191">
        <v>24189.82</v>
      </c>
      <c r="N2191">
        <v>4843792.8499999996</v>
      </c>
      <c r="O2191">
        <v>26715</v>
      </c>
      <c r="P2191">
        <v>51</v>
      </c>
      <c r="Q2191">
        <v>48</v>
      </c>
      <c r="R2191" s="25">
        <f>Clean_Data[[#This Row],[Revenue_EUR]]/Clean_Data[[#This Row],[Units_Sold]]</f>
        <v>192.28051717331226</v>
      </c>
      <c r="S2191" s="19">
        <f>Clean_Data[[#This Row],[Gross_Profit_EUR]]/Clean_Data[[#This Row],[Revenue_EUR]]</f>
        <v>0.61274435677657513</v>
      </c>
      <c r="T2191" s="19">
        <f>Clean_Data[[#This Row],[Revenue_EUR]]/Clean_Data[[#This Row],[Revenue_Target_EUR]]</f>
        <v>1.0552875921729714</v>
      </c>
      <c r="U2191" s="19">
        <f>Clean_Data[[#This Row],[Revenue_EUR]]/Clean_Data[[#This Row],[Market_Revenue_EUR]]</f>
        <v>0.20110131257987221</v>
      </c>
      <c r="V2191" s="19">
        <f>Clean_Data[[#This Row],[Returns_Units]]/Clean_Data[[#This Row],[Units_Sold]]</f>
        <v>9.4749309119621008E-3</v>
      </c>
      <c r="W2191" s="21">
        <f>Clean_Data[[#This Row],[Revenue_EUR]]/Clean_Data[[#This Row],[Marketing_Spend_EUR]]</f>
        <v>40.268720478283839</v>
      </c>
    </row>
    <row r="2192" spans="1:23">
      <c r="A2192" s="17">
        <v>45717</v>
      </c>
      <c r="B2192">
        <v>2025</v>
      </c>
      <c r="C2192" s="16" t="s">
        <v>94</v>
      </c>
      <c r="D2192" s="16" t="s">
        <v>75</v>
      </c>
      <c r="E2192" s="16" t="s">
        <v>76</v>
      </c>
      <c r="F2192" s="16" t="s">
        <v>82</v>
      </c>
      <c r="G2192" s="16" t="s">
        <v>80</v>
      </c>
      <c r="H2192">
        <v>295696.07</v>
      </c>
      <c r="I2192">
        <v>260118.27</v>
      </c>
      <c r="J2192">
        <v>2000</v>
      </c>
      <c r="K2192">
        <v>1745</v>
      </c>
      <c r="L2192">
        <v>190784.38</v>
      </c>
      <c r="M2192">
        <v>17694.150000000001</v>
      </c>
      <c r="N2192">
        <v>1645954.67</v>
      </c>
      <c r="O2192">
        <v>11962</v>
      </c>
      <c r="P2192">
        <v>15</v>
      </c>
      <c r="Q2192">
        <v>17</v>
      </c>
      <c r="R2192" s="25">
        <f>Clean_Data[[#This Row],[Revenue_EUR]]/Clean_Data[[#This Row],[Units_Sold]]</f>
        <v>147.84803500000001</v>
      </c>
      <c r="S2192" s="19">
        <f>Clean_Data[[#This Row],[Gross_Profit_EUR]]/Clean_Data[[#This Row],[Revenue_EUR]]</f>
        <v>0.64520431401066647</v>
      </c>
      <c r="T2192" s="19">
        <f>Clean_Data[[#This Row],[Revenue_EUR]]/Clean_Data[[#This Row],[Revenue_Target_EUR]]</f>
        <v>1.13677547524824</v>
      </c>
      <c r="U2192" s="19">
        <f>Clean_Data[[#This Row],[Revenue_EUR]]/Clean_Data[[#This Row],[Market_Revenue_EUR]]</f>
        <v>0.17965019048793124</v>
      </c>
      <c r="V2192" s="19">
        <f>Clean_Data[[#This Row],[Returns_Units]]/Clean_Data[[#This Row],[Units_Sold]]</f>
        <v>8.5000000000000006E-3</v>
      </c>
      <c r="W2192" s="21">
        <f>Clean_Data[[#This Row],[Revenue_EUR]]/Clean_Data[[#This Row],[Marketing_Spend_EUR]]</f>
        <v>16.711515953012718</v>
      </c>
    </row>
    <row r="2193" spans="1:23">
      <c r="A2193" s="17">
        <v>45717</v>
      </c>
      <c r="B2193">
        <v>2025</v>
      </c>
      <c r="C2193" s="16" t="s">
        <v>94</v>
      </c>
      <c r="D2193" s="16" t="s">
        <v>75</v>
      </c>
      <c r="E2193" s="16" t="s">
        <v>76</v>
      </c>
      <c r="F2193" s="16" t="s">
        <v>82</v>
      </c>
      <c r="G2193" s="16" t="s">
        <v>81</v>
      </c>
      <c r="H2193">
        <v>386374.47</v>
      </c>
      <c r="I2193">
        <v>363791.5</v>
      </c>
      <c r="J2193">
        <v>3182</v>
      </c>
      <c r="K2193">
        <v>3026</v>
      </c>
      <c r="L2193">
        <v>227200.05</v>
      </c>
      <c r="M2193">
        <v>11906.82</v>
      </c>
      <c r="N2193">
        <v>2159820.0299999998</v>
      </c>
      <c r="O2193">
        <v>19937</v>
      </c>
      <c r="P2193">
        <v>17</v>
      </c>
      <c r="Q2193">
        <v>26</v>
      </c>
      <c r="R2193" s="25">
        <f>Clean_Data[[#This Row],[Revenue_EUR]]/Clean_Data[[#This Row],[Units_Sold]]</f>
        <v>121.42503771213073</v>
      </c>
      <c r="S2193" s="19">
        <f>Clean_Data[[#This Row],[Gross_Profit_EUR]]/Clean_Data[[#This Row],[Revenue_EUR]]</f>
        <v>0.58803069985447021</v>
      </c>
      <c r="T2193" s="19">
        <f>Clean_Data[[#This Row],[Revenue_EUR]]/Clean_Data[[#This Row],[Revenue_Target_EUR]]</f>
        <v>1.0620766840346736</v>
      </c>
      <c r="U2193" s="19">
        <f>Clean_Data[[#This Row],[Revenue_EUR]]/Clean_Data[[#This Row],[Market_Revenue_EUR]]</f>
        <v>0.17889197462438572</v>
      </c>
      <c r="V2193" s="19">
        <f>Clean_Data[[#This Row],[Returns_Units]]/Clean_Data[[#This Row],[Units_Sold]]</f>
        <v>8.1709616593337517E-3</v>
      </c>
      <c r="W2193" s="21">
        <f>Clean_Data[[#This Row],[Revenue_EUR]]/Clean_Data[[#This Row],[Marketing_Spend_EUR]]</f>
        <v>32.449845550701191</v>
      </c>
    </row>
    <row r="2194" spans="1:23">
      <c r="A2194" s="17">
        <v>45717</v>
      </c>
      <c r="B2194">
        <v>2025</v>
      </c>
      <c r="C2194" s="16" t="s">
        <v>94</v>
      </c>
      <c r="D2194" s="16" t="s">
        <v>75</v>
      </c>
      <c r="E2194" s="16" t="s">
        <v>76</v>
      </c>
      <c r="F2194" s="16" t="s">
        <v>83</v>
      </c>
      <c r="G2194" s="16" t="s">
        <v>78</v>
      </c>
      <c r="H2194">
        <v>99668.28</v>
      </c>
      <c r="I2194">
        <v>100534.43</v>
      </c>
      <c r="J2194">
        <v>1311</v>
      </c>
      <c r="K2194">
        <v>1303</v>
      </c>
      <c r="L2194">
        <v>46969.43</v>
      </c>
      <c r="M2194">
        <v>1804.83</v>
      </c>
      <c r="N2194">
        <v>856979.3</v>
      </c>
      <c r="O2194">
        <v>11895</v>
      </c>
      <c r="P2194">
        <v>6</v>
      </c>
      <c r="Q2194">
        <v>32</v>
      </c>
      <c r="R2194" s="25">
        <f>Clean_Data[[#This Row],[Revenue_EUR]]/Clean_Data[[#This Row],[Units_Sold]]</f>
        <v>76.024622425629289</v>
      </c>
      <c r="S2194" s="19">
        <f>Clean_Data[[#This Row],[Gross_Profit_EUR]]/Clean_Data[[#This Row],[Revenue_EUR]]</f>
        <v>0.47125755556331461</v>
      </c>
      <c r="T2194" s="19">
        <f>Clean_Data[[#This Row],[Revenue_EUR]]/Clean_Data[[#This Row],[Revenue_Target_EUR]]</f>
        <v>0.99138454358372552</v>
      </c>
      <c r="U2194" s="19">
        <f>Clean_Data[[#This Row],[Revenue_EUR]]/Clean_Data[[#This Row],[Market_Revenue_EUR]]</f>
        <v>0.11630185233178911</v>
      </c>
      <c r="V2194" s="19">
        <f>Clean_Data[[#This Row],[Returns_Units]]/Clean_Data[[#This Row],[Units_Sold]]</f>
        <v>2.4408848207475211E-2</v>
      </c>
      <c r="W2194" s="21">
        <f>Clean_Data[[#This Row],[Revenue_EUR]]/Clean_Data[[#This Row],[Marketing_Spend_EUR]]</f>
        <v>55.223084722660865</v>
      </c>
    </row>
    <row r="2195" spans="1:23">
      <c r="A2195" s="17">
        <v>45717</v>
      </c>
      <c r="B2195">
        <v>2025</v>
      </c>
      <c r="C2195" s="16" t="s">
        <v>94</v>
      </c>
      <c r="D2195" s="16" t="s">
        <v>75</v>
      </c>
      <c r="E2195" s="16" t="s">
        <v>76</v>
      </c>
      <c r="F2195" s="16" t="s">
        <v>83</v>
      </c>
      <c r="G2195" s="16" t="s">
        <v>79</v>
      </c>
      <c r="H2195">
        <v>106887.8</v>
      </c>
      <c r="I2195">
        <v>97775.71</v>
      </c>
      <c r="J2195">
        <v>556</v>
      </c>
      <c r="K2195">
        <v>519</v>
      </c>
      <c r="L2195">
        <v>58375.88</v>
      </c>
      <c r="M2195">
        <v>2478.52</v>
      </c>
      <c r="N2195">
        <v>758085.01</v>
      </c>
      <c r="O2195">
        <v>4046</v>
      </c>
      <c r="P2195">
        <v>5</v>
      </c>
      <c r="Q2195">
        <v>13</v>
      </c>
      <c r="R2195" s="25">
        <f>Clean_Data[[#This Row],[Revenue_EUR]]/Clean_Data[[#This Row],[Units_Sold]]</f>
        <v>192.24424460431655</v>
      </c>
      <c r="S2195" s="19">
        <f>Clean_Data[[#This Row],[Gross_Profit_EUR]]/Clean_Data[[#This Row],[Revenue_EUR]]</f>
        <v>0.54614165508130952</v>
      </c>
      <c r="T2195" s="19">
        <f>Clean_Data[[#This Row],[Revenue_EUR]]/Clean_Data[[#This Row],[Revenue_Target_EUR]]</f>
        <v>1.0931938003825286</v>
      </c>
      <c r="U2195" s="19">
        <f>Clean_Data[[#This Row],[Revenue_EUR]]/Clean_Data[[#This Row],[Market_Revenue_EUR]]</f>
        <v>0.14099711587754518</v>
      </c>
      <c r="V2195" s="19">
        <f>Clean_Data[[#This Row],[Returns_Units]]/Clean_Data[[#This Row],[Units_Sold]]</f>
        <v>2.3381294964028777E-2</v>
      </c>
      <c r="W2195" s="21">
        <f>Clean_Data[[#This Row],[Revenue_EUR]]/Clean_Data[[#This Row],[Marketing_Spend_EUR]]</f>
        <v>43.125655633200459</v>
      </c>
    </row>
    <row r="2196" spans="1:23">
      <c r="A2196" s="17">
        <v>45717</v>
      </c>
      <c r="B2196">
        <v>2025</v>
      </c>
      <c r="C2196" s="16" t="s">
        <v>94</v>
      </c>
      <c r="D2196" s="16" t="s">
        <v>75</v>
      </c>
      <c r="E2196" s="16" t="s">
        <v>76</v>
      </c>
      <c r="F2196" s="16" t="s">
        <v>83</v>
      </c>
      <c r="G2196" s="16" t="s">
        <v>80</v>
      </c>
      <c r="H2196">
        <v>28881.84</v>
      </c>
      <c r="I2196">
        <v>24973.29</v>
      </c>
      <c r="J2196">
        <v>195</v>
      </c>
      <c r="K2196">
        <v>170</v>
      </c>
      <c r="L2196">
        <v>16870.32</v>
      </c>
      <c r="M2196">
        <v>1464.94</v>
      </c>
      <c r="N2196">
        <v>248847.17</v>
      </c>
      <c r="O2196">
        <v>1776</v>
      </c>
      <c r="P2196">
        <v>1</v>
      </c>
      <c r="Q2196">
        <v>6</v>
      </c>
      <c r="R2196" s="25">
        <f>Clean_Data[[#This Row],[Revenue_EUR]]/Clean_Data[[#This Row],[Units_Sold]]</f>
        <v>148.11199999999999</v>
      </c>
      <c r="S2196" s="19">
        <f>Clean_Data[[#This Row],[Gross_Profit_EUR]]/Clean_Data[[#This Row],[Revenue_EUR]]</f>
        <v>0.58411513947864813</v>
      </c>
      <c r="T2196" s="19">
        <f>Clean_Data[[#This Row],[Revenue_EUR]]/Clean_Data[[#This Row],[Revenue_Target_EUR]]</f>
        <v>1.1565092144447127</v>
      </c>
      <c r="U2196" s="19">
        <f>Clean_Data[[#This Row],[Revenue_EUR]]/Clean_Data[[#This Row],[Market_Revenue_EUR]]</f>
        <v>0.11606256161161085</v>
      </c>
      <c r="V2196" s="19">
        <f>Clean_Data[[#This Row],[Returns_Units]]/Clean_Data[[#This Row],[Units_Sold]]</f>
        <v>3.0769230769230771E-2</v>
      </c>
      <c r="W2196" s="21">
        <f>Clean_Data[[#This Row],[Revenue_EUR]]/Clean_Data[[#This Row],[Marketing_Spend_EUR]]</f>
        <v>19.715374008491814</v>
      </c>
    </row>
    <row r="2197" spans="1:23">
      <c r="A2197" s="17">
        <v>45717</v>
      </c>
      <c r="B2197">
        <v>2025</v>
      </c>
      <c r="C2197" s="16" t="s">
        <v>94</v>
      </c>
      <c r="D2197" s="16" t="s">
        <v>75</v>
      </c>
      <c r="E2197" s="16" t="s">
        <v>76</v>
      </c>
      <c r="F2197" s="16" t="s">
        <v>83</v>
      </c>
      <c r="G2197" s="16" t="s">
        <v>81</v>
      </c>
      <c r="H2197">
        <v>45492.12</v>
      </c>
      <c r="I2197">
        <v>43007.58</v>
      </c>
      <c r="J2197">
        <v>375</v>
      </c>
      <c r="K2197">
        <v>352</v>
      </c>
      <c r="L2197">
        <v>24371.38</v>
      </c>
      <c r="M2197">
        <v>1296.8800000000001</v>
      </c>
      <c r="N2197">
        <v>355707.3</v>
      </c>
      <c r="O2197">
        <v>3245</v>
      </c>
      <c r="P2197">
        <v>2</v>
      </c>
      <c r="Q2197">
        <v>7</v>
      </c>
      <c r="R2197" s="25">
        <f>Clean_Data[[#This Row],[Revenue_EUR]]/Clean_Data[[#This Row],[Units_Sold]]</f>
        <v>121.31232000000001</v>
      </c>
      <c r="S2197" s="19">
        <f>Clean_Data[[#This Row],[Gross_Profit_EUR]]/Clean_Data[[#This Row],[Revenue_EUR]]</f>
        <v>0.53572750621426302</v>
      </c>
      <c r="T2197" s="19">
        <f>Clean_Data[[#This Row],[Revenue_EUR]]/Clean_Data[[#This Row],[Revenue_Target_EUR]]</f>
        <v>1.057769816390506</v>
      </c>
      <c r="U2197" s="19">
        <f>Clean_Data[[#This Row],[Revenue_EUR]]/Clean_Data[[#This Row],[Market_Revenue_EUR]]</f>
        <v>0.12789200558998931</v>
      </c>
      <c r="V2197" s="19">
        <f>Clean_Data[[#This Row],[Returns_Units]]/Clean_Data[[#This Row],[Units_Sold]]</f>
        <v>1.8666666666666668E-2</v>
      </c>
      <c r="W2197" s="21">
        <f>Clean_Data[[#This Row],[Revenue_EUR]]/Clean_Data[[#This Row],[Marketing_Spend_EUR]]</f>
        <v>35.078125963851704</v>
      </c>
    </row>
    <row r="2198" spans="1:23">
      <c r="A2198" s="17">
        <v>45717</v>
      </c>
      <c r="B2198">
        <v>2025</v>
      </c>
      <c r="C2198" s="16" t="s">
        <v>94</v>
      </c>
      <c r="D2198" s="16" t="s">
        <v>84</v>
      </c>
      <c r="E2198" s="16" t="s">
        <v>85</v>
      </c>
      <c r="F2198" s="16" t="s">
        <v>77</v>
      </c>
      <c r="G2198" s="16" t="s">
        <v>78</v>
      </c>
      <c r="H2198">
        <v>576154.36</v>
      </c>
      <c r="I2198">
        <v>615075.76</v>
      </c>
      <c r="J2198">
        <v>7578</v>
      </c>
      <c r="K2198">
        <v>8230</v>
      </c>
      <c r="L2198">
        <v>327094.77</v>
      </c>
      <c r="M2198">
        <v>11199.76</v>
      </c>
      <c r="N2198">
        <v>4912138.34</v>
      </c>
      <c r="O2198">
        <v>67890</v>
      </c>
      <c r="P2198">
        <v>27</v>
      </c>
      <c r="Q2198">
        <v>132</v>
      </c>
      <c r="R2198" s="25">
        <f>Clean_Data[[#This Row],[Revenue_EUR]]/Clean_Data[[#This Row],[Units_Sold]]</f>
        <v>76.029870678279224</v>
      </c>
      <c r="S2198" s="19">
        <f>Clean_Data[[#This Row],[Gross_Profit_EUR]]/Clean_Data[[#This Row],[Revenue_EUR]]</f>
        <v>0.56772072331449519</v>
      </c>
      <c r="T2198" s="19">
        <f>Clean_Data[[#This Row],[Revenue_EUR]]/Clean_Data[[#This Row],[Revenue_Target_EUR]]</f>
        <v>0.9367209658855683</v>
      </c>
      <c r="U2198" s="19">
        <f>Clean_Data[[#This Row],[Revenue_EUR]]/Clean_Data[[#This Row],[Market_Revenue_EUR]]</f>
        <v>0.11729196535617113</v>
      </c>
      <c r="V2198" s="19">
        <f>Clean_Data[[#This Row],[Returns_Units]]/Clean_Data[[#This Row],[Units_Sold]]</f>
        <v>1.7418844022169439E-2</v>
      </c>
      <c r="W2198" s="21">
        <f>Clean_Data[[#This Row],[Revenue_EUR]]/Clean_Data[[#This Row],[Marketing_Spend_EUR]]</f>
        <v>51.443455931198521</v>
      </c>
    </row>
    <row r="2199" spans="1:23">
      <c r="A2199" s="17">
        <v>45717</v>
      </c>
      <c r="B2199">
        <v>2025</v>
      </c>
      <c r="C2199" s="16" t="s">
        <v>94</v>
      </c>
      <c r="D2199" s="16" t="s">
        <v>84</v>
      </c>
      <c r="E2199" s="16" t="s">
        <v>85</v>
      </c>
      <c r="F2199" s="16" t="s">
        <v>77</v>
      </c>
      <c r="G2199" s="16" t="s">
        <v>79</v>
      </c>
      <c r="H2199">
        <v>573032.19999999995</v>
      </c>
      <c r="I2199">
        <v>619439.99</v>
      </c>
      <c r="J2199">
        <v>2980</v>
      </c>
      <c r="K2199">
        <v>3216</v>
      </c>
      <c r="L2199">
        <v>379585.89</v>
      </c>
      <c r="M2199">
        <v>14327.24</v>
      </c>
      <c r="N2199">
        <v>4104754.42</v>
      </c>
      <c r="O2199">
        <v>22243</v>
      </c>
      <c r="P2199">
        <v>29</v>
      </c>
      <c r="Q2199">
        <v>36</v>
      </c>
      <c r="R2199" s="25">
        <f>Clean_Data[[#This Row],[Revenue_EUR]]/Clean_Data[[#This Row],[Units_Sold]]</f>
        <v>192.29268456375837</v>
      </c>
      <c r="S2199" s="19">
        <f>Clean_Data[[#This Row],[Gross_Profit_EUR]]/Clean_Data[[#This Row],[Revenue_EUR]]</f>
        <v>0.66241633541710232</v>
      </c>
      <c r="T2199" s="19">
        <f>Clean_Data[[#This Row],[Revenue_EUR]]/Clean_Data[[#This Row],[Revenue_Target_EUR]]</f>
        <v>0.92508105587435507</v>
      </c>
      <c r="U2199" s="19">
        <f>Clean_Data[[#This Row],[Revenue_EUR]]/Clean_Data[[#This Row],[Market_Revenue_EUR]]</f>
        <v>0.13960206662010244</v>
      </c>
      <c r="V2199" s="19">
        <f>Clean_Data[[#This Row],[Returns_Units]]/Clean_Data[[#This Row],[Units_Sold]]</f>
        <v>1.2080536912751677E-2</v>
      </c>
      <c r="W2199" s="21">
        <f>Clean_Data[[#This Row],[Revenue_EUR]]/Clean_Data[[#This Row],[Marketing_Spend_EUR]]</f>
        <v>39.995993645670758</v>
      </c>
    </row>
    <row r="2200" spans="1:23">
      <c r="A2200" s="17">
        <v>45717</v>
      </c>
      <c r="B2200">
        <v>2025</v>
      </c>
      <c r="C2200" s="16" t="s">
        <v>94</v>
      </c>
      <c r="D2200" s="16" t="s">
        <v>84</v>
      </c>
      <c r="E2200" s="16" t="s">
        <v>85</v>
      </c>
      <c r="F2200" s="16" t="s">
        <v>77</v>
      </c>
      <c r="G2200" s="16" t="s">
        <v>80</v>
      </c>
      <c r="H2200">
        <v>182240.34</v>
      </c>
      <c r="I2200">
        <v>186888.43</v>
      </c>
      <c r="J2200">
        <v>1233</v>
      </c>
      <c r="K2200">
        <v>1263</v>
      </c>
      <c r="L2200">
        <v>126831.05</v>
      </c>
      <c r="M2200">
        <v>9346.19</v>
      </c>
      <c r="N2200">
        <v>1402083.12</v>
      </c>
      <c r="O2200">
        <v>10086</v>
      </c>
      <c r="P2200">
        <v>7</v>
      </c>
      <c r="Q2200">
        <v>27</v>
      </c>
      <c r="R2200" s="25">
        <f>Clean_Data[[#This Row],[Revenue_EUR]]/Clean_Data[[#This Row],[Units_Sold]]</f>
        <v>147.80238442822383</v>
      </c>
      <c r="S2200" s="19">
        <f>Clean_Data[[#This Row],[Gross_Profit_EUR]]/Clean_Data[[#This Row],[Revenue_EUR]]</f>
        <v>0.69595485829317483</v>
      </c>
      <c r="T2200" s="19">
        <f>Clean_Data[[#This Row],[Revenue_EUR]]/Clean_Data[[#This Row],[Revenue_Target_EUR]]</f>
        <v>0.97512906497207985</v>
      </c>
      <c r="U2200" s="19">
        <f>Clean_Data[[#This Row],[Revenue_EUR]]/Clean_Data[[#This Row],[Market_Revenue_EUR]]</f>
        <v>0.12997827118837291</v>
      </c>
      <c r="V2200" s="19">
        <f>Clean_Data[[#This Row],[Returns_Units]]/Clean_Data[[#This Row],[Units_Sold]]</f>
        <v>2.1897810218978103E-2</v>
      </c>
      <c r="W2200" s="21">
        <f>Clean_Data[[#This Row],[Revenue_EUR]]/Clean_Data[[#This Row],[Marketing_Spend_EUR]]</f>
        <v>19.498890991944311</v>
      </c>
    </row>
    <row r="2201" spans="1:23">
      <c r="A2201" s="17">
        <v>45717</v>
      </c>
      <c r="B2201">
        <v>2025</v>
      </c>
      <c r="C2201" s="16" t="s">
        <v>94</v>
      </c>
      <c r="D2201" s="16" t="s">
        <v>84</v>
      </c>
      <c r="E2201" s="16" t="s">
        <v>85</v>
      </c>
      <c r="F2201" s="16" t="s">
        <v>77</v>
      </c>
      <c r="G2201" s="16" t="s">
        <v>81</v>
      </c>
      <c r="H2201">
        <v>255015.58</v>
      </c>
      <c r="I2201">
        <v>272842.08</v>
      </c>
      <c r="J2201">
        <v>2100</v>
      </c>
      <c r="K2201">
        <v>2285</v>
      </c>
      <c r="L2201">
        <v>160785.85999999999</v>
      </c>
      <c r="M2201">
        <v>7282.6</v>
      </c>
      <c r="N2201">
        <v>1981388.31</v>
      </c>
      <c r="O2201">
        <v>17819</v>
      </c>
      <c r="P2201">
        <v>13</v>
      </c>
      <c r="Q2201">
        <v>37</v>
      </c>
      <c r="R2201" s="25">
        <f>Clean_Data[[#This Row],[Revenue_EUR]]/Clean_Data[[#This Row],[Units_Sold]]</f>
        <v>121.43599047619047</v>
      </c>
      <c r="S2201" s="19">
        <f>Clean_Data[[#This Row],[Gross_Profit_EUR]]/Clean_Data[[#This Row],[Revenue_EUR]]</f>
        <v>0.63049426235055905</v>
      </c>
      <c r="T2201" s="19">
        <f>Clean_Data[[#This Row],[Revenue_EUR]]/Clean_Data[[#This Row],[Revenue_Target_EUR]]</f>
        <v>0.93466367064787059</v>
      </c>
      <c r="U2201" s="19">
        <f>Clean_Data[[#This Row],[Revenue_EUR]]/Clean_Data[[#This Row],[Market_Revenue_EUR]]</f>
        <v>0.12870550346590062</v>
      </c>
      <c r="V2201" s="19">
        <f>Clean_Data[[#This Row],[Returns_Units]]/Clean_Data[[#This Row],[Units_Sold]]</f>
        <v>1.7619047619047618E-2</v>
      </c>
      <c r="W2201" s="21">
        <f>Clean_Data[[#This Row],[Revenue_EUR]]/Clean_Data[[#This Row],[Marketing_Spend_EUR]]</f>
        <v>35.017106527888387</v>
      </c>
    </row>
    <row r="2202" spans="1:23">
      <c r="A2202" s="17">
        <v>45717</v>
      </c>
      <c r="B2202">
        <v>2025</v>
      </c>
      <c r="C2202" s="16" t="s">
        <v>94</v>
      </c>
      <c r="D2202" s="16" t="s">
        <v>84</v>
      </c>
      <c r="E2202" s="16" t="s">
        <v>85</v>
      </c>
      <c r="F2202" s="16" t="s">
        <v>82</v>
      </c>
      <c r="G2202" s="16" t="s">
        <v>78</v>
      </c>
      <c r="H2202">
        <v>540204.02</v>
      </c>
      <c r="I2202">
        <v>599740.42000000004</v>
      </c>
      <c r="J2202">
        <v>7105</v>
      </c>
      <c r="K2202">
        <v>7738</v>
      </c>
      <c r="L2202">
        <v>280801.94</v>
      </c>
      <c r="M2202">
        <v>10403.75</v>
      </c>
      <c r="N2202">
        <v>4682235.22</v>
      </c>
      <c r="O2202">
        <v>68868</v>
      </c>
      <c r="P2202">
        <v>28</v>
      </c>
      <c r="Q2202">
        <v>144</v>
      </c>
      <c r="R2202" s="25">
        <f>Clean_Data[[#This Row],[Revenue_EUR]]/Clean_Data[[#This Row],[Units_Sold]]</f>
        <v>76.031529908515139</v>
      </c>
      <c r="S2202" s="19">
        <f>Clean_Data[[#This Row],[Gross_Profit_EUR]]/Clean_Data[[#This Row],[Revenue_EUR]]</f>
        <v>0.5198072017309312</v>
      </c>
      <c r="T2202" s="19">
        <f>Clean_Data[[#This Row],[Revenue_EUR]]/Clean_Data[[#This Row],[Revenue_Target_EUR]]</f>
        <v>0.90072971903411148</v>
      </c>
      <c r="U2202" s="19">
        <f>Clean_Data[[#This Row],[Revenue_EUR]]/Clean_Data[[#This Row],[Market_Revenue_EUR]]</f>
        <v>0.11537310592439652</v>
      </c>
      <c r="V2202" s="19">
        <f>Clean_Data[[#This Row],[Returns_Units]]/Clean_Data[[#This Row],[Units_Sold]]</f>
        <v>2.0267417311752287E-2</v>
      </c>
      <c r="W2202" s="21">
        <f>Clean_Data[[#This Row],[Revenue_EUR]]/Clean_Data[[#This Row],[Marketing_Spend_EUR]]</f>
        <v>51.923971644839604</v>
      </c>
    </row>
    <row r="2203" spans="1:23">
      <c r="A2203" s="17">
        <v>45717</v>
      </c>
      <c r="B2203">
        <v>2025</v>
      </c>
      <c r="C2203" s="16" t="s">
        <v>94</v>
      </c>
      <c r="D2203" s="16" t="s">
        <v>84</v>
      </c>
      <c r="E2203" s="16" t="s">
        <v>85</v>
      </c>
      <c r="F2203" s="16" t="s">
        <v>82</v>
      </c>
      <c r="G2203" s="16" t="s">
        <v>79</v>
      </c>
      <c r="H2203">
        <v>543099.05000000005</v>
      </c>
      <c r="I2203">
        <v>577533.34</v>
      </c>
      <c r="J2203">
        <v>2825</v>
      </c>
      <c r="K2203">
        <v>3053</v>
      </c>
      <c r="L2203">
        <v>335260.44</v>
      </c>
      <c r="M2203">
        <v>14649.14</v>
      </c>
      <c r="N2203">
        <v>3901849.9</v>
      </c>
      <c r="O2203">
        <v>22505</v>
      </c>
      <c r="P2203">
        <v>20</v>
      </c>
      <c r="Q2203">
        <v>59</v>
      </c>
      <c r="R2203" s="25">
        <f>Clean_Data[[#This Row],[Revenue_EUR]]/Clean_Data[[#This Row],[Units_Sold]]</f>
        <v>192.24745132743365</v>
      </c>
      <c r="S2203" s="19">
        <f>Clean_Data[[#This Row],[Gross_Profit_EUR]]/Clean_Data[[#This Row],[Revenue_EUR]]</f>
        <v>0.61730993637348464</v>
      </c>
      <c r="T2203" s="19">
        <f>Clean_Data[[#This Row],[Revenue_EUR]]/Clean_Data[[#This Row],[Revenue_Target_EUR]]</f>
        <v>0.9403769659427802</v>
      </c>
      <c r="U2203" s="19">
        <f>Clean_Data[[#This Row],[Revenue_EUR]]/Clean_Data[[#This Row],[Market_Revenue_EUR]]</f>
        <v>0.13919014414162884</v>
      </c>
      <c r="V2203" s="19">
        <f>Clean_Data[[#This Row],[Returns_Units]]/Clean_Data[[#This Row],[Units_Sold]]</f>
        <v>2.088495575221239E-2</v>
      </c>
      <c r="W2203" s="21">
        <f>Clean_Data[[#This Row],[Revenue_EUR]]/Clean_Data[[#This Row],[Marketing_Spend_EUR]]</f>
        <v>37.073783853523146</v>
      </c>
    </row>
    <row r="2204" spans="1:23">
      <c r="A2204" s="17">
        <v>45717</v>
      </c>
      <c r="B2204">
        <v>2025</v>
      </c>
      <c r="C2204" s="16" t="s">
        <v>94</v>
      </c>
      <c r="D2204" s="16" t="s">
        <v>84</v>
      </c>
      <c r="E2204" s="16" t="s">
        <v>85</v>
      </c>
      <c r="F2204" s="16" t="s">
        <v>82</v>
      </c>
      <c r="G2204" s="16" t="s">
        <v>80</v>
      </c>
      <c r="H2204">
        <v>170696.23</v>
      </c>
      <c r="I2204">
        <v>176975.61</v>
      </c>
      <c r="J2204">
        <v>1155</v>
      </c>
      <c r="K2204">
        <v>1220</v>
      </c>
      <c r="L2204">
        <v>110771.36</v>
      </c>
      <c r="M2204">
        <v>9667.65</v>
      </c>
      <c r="N2204">
        <v>1362831.83</v>
      </c>
      <c r="O2204">
        <v>9701</v>
      </c>
      <c r="P2204">
        <v>7</v>
      </c>
      <c r="Q2204">
        <v>23</v>
      </c>
      <c r="R2204" s="25">
        <f>Clean_Data[[#This Row],[Revenue_EUR]]/Clean_Data[[#This Row],[Units_Sold]]</f>
        <v>147.78894372294374</v>
      </c>
      <c r="S2204" s="19">
        <f>Clean_Data[[#This Row],[Gross_Profit_EUR]]/Clean_Data[[#This Row],[Revenue_EUR]]</f>
        <v>0.64893852664467166</v>
      </c>
      <c r="T2204" s="19">
        <f>Clean_Data[[#This Row],[Revenue_EUR]]/Clean_Data[[#This Row],[Revenue_Target_EUR]]</f>
        <v>0.96451838759024489</v>
      </c>
      <c r="U2204" s="19">
        <f>Clean_Data[[#This Row],[Revenue_EUR]]/Clean_Data[[#This Row],[Market_Revenue_EUR]]</f>
        <v>0.12525113241594893</v>
      </c>
      <c r="V2204" s="19">
        <f>Clean_Data[[#This Row],[Returns_Units]]/Clean_Data[[#This Row],[Units_Sold]]</f>
        <v>1.9913419913419914E-2</v>
      </c>
      <c r="W2204" s="21">
        <f>Clean_Data[[#This Row],[Revenue_EUR]]/Clean_Data[[#This Row],[Marketing_Spend_EUR]]</f>
        <v>17.656434604066138</v>
      </c>
    </row>
    <row r="2205" spans="1:23">
      <c r="A2205" s="17">
        <v>45717</v>
      </c>
      <c r="B2205">
        <v>2025</v>
      </c>
      <c r="C2205" s="16" t="s">
        <v>94</v>
      </c>
      <c r="D2205" s="16" t="s">
        <v>84</v>
      </c>
      <c r="E2205" s="16" t="s">
        <v>85</v>
      </c>
      <c r="F2205" s="16" t="s">
        <v>82</v>
      </c>
      <c r="G2205" s="16" t="s">
        <v>81</v>
      </c>
      <c r="H2205">
        <v>232338.07</v>
      </c>
      <c r="I2205">
        <v>246321.84</v>
      </c>
      <c r="J2205">
        <v>1913</v>
      </c>
      <c r="K2205">
        <v>2037</v>
      </c>
      <c r="L2205">
        <v>136704.26999999999</v>
      </c>
      <c r="M2205">
        <v>7078.72</v>
      </c>
      <c r="N2205">
        <v>1880087.81</v>
      </c>
      <c r="O2205">
        <v>17572</v>
      </c>
      <c r="P2205">
        <v>11</v>
      </c>
      <c r="Q2205">
        <v>21</v>
      </c>
      <c r="R2205" s="25">
        <f>Clean_Data[[#This Row],[Revenue_EUR]]/Clean_Data[[#This Row],[Units_Sold]]</f>
        <v>121.45220595922635</v>
      </c>
      <c r="S2205" s="19">
        <f>Clean_Data[[#This Row],[Gross_Profit_EUR]]/Clean_Data[[#This Row],[Revenue_EUR]]</f>
        <v>0.58838514927837693</v>
      </c>
      <c r="T2205" s="19">
        <f>Clean_Data[[#This Row],[Revenue_EUR]]/Clean_Data[[#This Row],[Revenue_Target_EUR]]</f>
        <v>0.94322967870002927</v>
      </c>
      <c r="U2205" s="19">
        <f>Clean_Data[[#This Row],[Revenue_EUR]]/Clean_Data[[#This Row],[Market_Revenue_EUR]]</f>
        <v>0.12357830775999766</v>
      </c>
      <c r="V2205" s="19">
        <f>Clean_Data[[#This Row],[Returns_Units]]/Clean_Data[[#This Row],[Units_Sold]]</f>
        <v>1.097752221641401E-2</v>
      </c>
      <c r="W2205" s="21">
        <f>Clean_Data[[#This Row],[Revenue_EUR]]/Clean_Data[[#This Row],[Marketing_Spend_EUR]]</f>
        <v>32.822045511052849</v>
      </c>
    </row>
    <row r="2206" spans="1:23">
      <c r="A2206" s="17">
        <v>45717</v>
      </c>
      <c r="B2206">
        <v>2025</v>
      </c>
      <c r="C2206" s="16" t="s">
        <v>94</v>
      </c>
      <c r="D2206" s="16" t="s">
        <v>84</v>
      </c>
      <c r="E2206" s="16" t="s">
        <v>85</v>
      </c>
      <c r="F2206" s="16" t="s">
        <v>83</v>
      </c>
      <c r="G2206" s="16" t="s">
        <v>78</v>
      </c>
      <c r="H2206">
        <v>59276.11</v>
      </c>
      <c r="I2206">
        <v>65169.16</v>
      </c>
      <c r="J2206">
        <v>780</v>
      </c>
      <c r="K2206">
        <v>842</v>
      </c>
      <c r="L2206">
        <v>28253.09</v>
      </c>
      <c r="M2206">
        <v>1133.01</v>
      </c>
      <c r="N2206">
        <v>709542.79</v>
      </c>
      <c r="O2206">
        <v>10179</v>
      </c>
      <c r="P2206">
        <v>2</v>
      </c>
      <c r="Q2206">
        <v>12</v>
      </c>
      <c r="R2206" s="25">
        <f>Clean_Data[[#This Row],[Revenue_EUR]]/Clean_Data[[#This Row],[Units_Sold]]</f>
        <v>75.995012820512827</v>
      </c>
      <c r="S2206" s="19">
        <f>Clean_Data[[#This Row],[Gross_Profit_EUR]]/Clean_Data[[#This Row],[Revenue_EUR]]</f>
        <v>0.47663535950655334</v>
      </c>
      <c r="T2206" s="19">
        <f>Clean_Data[[#This Row],[Revenue_EUR]]/Clean_Data[[#This Row],[Revenue_Target_EUR]]</f>
        <v>0.9095730250320857</v>
      </c>
      <c r="U2206" s="19">
        <f>Clean_Data[[#This Row],[Revenue_EUR]]/Clean_Data[[#This Row],[Market_Revenue_EUR]]</f>
        <v>8.3541275925022085E-2</v>
      </c>
      <c r="V2206" s="19">
        <f>Clean_Data[[#This Row],[Returns_Units]]/Clean_Data[[#This Row],[Units_Sold]]</f>
        <v>1.5384615384615385E-2</v>
      </c>
      <c r="W2206" s="21">
        <f>Clean_Data[[#This Row],[Revenue_EUR]]/Clean_Data[[#This Row],[Marketing_Spend_EUR]]</f>
        <v>52.317375839577764</v>
      </c>
    </row>
    <row r="2207" spans="1:23">
      <c r="A2207" s="17">
        <v>45717</v>
      </c>
      <c r="B2207">
        <v>2025</v>
      </c>
      <c r="C2207" s="16" t="s">
        <v>94</v>
      </c>
      <c r="D2207" s="16" t="s">
        <v>84</v>
      </c>
      <c r="E2207" s="16" t="s">
        <v>85</v>
      </c>
      <c r="F2207" s="16" t="s">
        <v>83</v>
      </c>
      <c r="G2207" s="16" t="s">
        <v>79</v>
      </c>
      <c r="H2207">
        <v>54218.5</v>
      </c>
      <c r="I2207">
        <v>56631.23</v>
      </c>
      <c r="J2207">
        <v>282</v>
      </c>
      <c r="K2207">
        <v>295</v>
      </c>
      <c r="L2207">
        <v>29936.75</v>
      </c>
      <c r="M2207">
        <v>1438.83</v>
      </c>
      <c r="N2207">
        <v>557908.57999999996</v>
      </c>
      <c r="O2207">
        <v>3208</v>
      </c>
      <c r="P2207">
        <v>2</v>
      </c>
      <c r="Q2207">
        <v>8</v>
      </c>
      <c r="R2207" s="25">
        <f>Clean_Data[[#This Row],[Revenue_EUR]]/Clean_Data[[#This Row],[Units_Sold]]</f>
        <v>192.26418439716312</v>
      </c>
      <c r="S2207" s="19">
        <f>Clean_Data[[#This Row],[Gross_Profit_EUR]]/Clean_Data[[#This Row],[Revenue_EUR]]</f>
        <v>0.55215009636932044</v>
      </c>
      <c r="T2207" s="19">
        <f>Clean_Data[[#This Row],[Revenue_EUR]]/Clean_Data[[#This Row],[Revenue_Target_EUR]]</f>
        <v>0.95739576908359569</v>
      </c>
      <c r="U2207" s="19">
        <f>Clean_Data[[#This Row],[Revenue_EUR]]/Clean_Data[[#This Row],[Market_Revenue_EUR]]</f>
        <v>9.7181692384082002E-2</v>
      </c>
      <c r="V2207" s="19">
        <f>Clean_Data[[#This Row],[Returns_Units]]/Clean_Data[[#This Row],[Units_Sold]]</f>
        <v>2.8368794326241134E-2</v>
      </c>
      <c r="W2207" s="21">
        <f>Clean_Data[[#This Row],[Revenue_EUR]]/Clean_Data[[#This Row],[Marketing_Spend_EUR]]</f>
        <v>37.682353022942252</v>
      </c>
    </row>
    <row r="2208" spans="1:23">
      <c r="A2208" s="17">
        <v>45717</v>
      </c>
      <c r="B2208">
        <v>2025</v>
      </c>
      <c r="C2208" s="16" t="s">
        <v>94</v>
      </c>
      <c r="D2208" s="16" t="s">
        <v>84</v>
      </c>
      <c r="E2208" s="16" t="s">
        <v>85</v>
      </c>
      <c r="F2208" s="16" t="s">
        <v>83</v>
      </c>
      <c r="G2208" s="16" t="s">
        <v>80</v>
      </c>
      <c r="H2208">
        <v>18287.900000000001</v>
      </c>
      <c r="I2208">
        <v>17820.439999999999</v>
      </c>
      <c r="J2208">
        <v>124</v>
      </c>
      <c r="K2208">
        <v>121</v>
      </c>
      <c r="L2208">
        <v>10737.12</v>
      </c>
      <c r="M2208">
        <v>952.06</v>
      </c>
      <c r="N2208">
        <v>203797.58</v>
      </c>
      <c r="O2208">
        <v>1424</v>
      </c>
      <c r="P2208">
        <v>1</v>
      </c>
      <c r="Q2208">
        <v>4</v>
      </c>
      <c r="R2208" s="25">
        <f>Clean_Data[[#This Row],[Revenue_EUR]]/Clean_Data[[#This Row],[Units_Sold]]</f>
        <v>147.48306451612905</v>
      </c>
      <c r="S2208" s="19">
        <f>Clean_Data[[#This Row],[Gross_Profit_EUR]]/Clean_Data[[#This Row],[Revenue_EUR]]</f>
        <v>0.58711607128210452</v>
      </c>
      <c r="T2208" s="19">
        <f>Clean_Data[[#This Row],[Revenue_EUR]]/Clean_Data[[#This Row],[Revenue_Target_EUR]]</f>
        <v>1.0262316755366312</v>
      </c>
      <c r="U2208" s="19">
        <f>Clean_Data[[#This Row],[Revenue_EUR]]/Clean_Data[[#This Row],[Market_Revenue_EUR]]</f>
        <v>8.9735609225585516E-2</v>
      </c>
      <c r="V2208" s="19">
        <f>Clean_Data[[#This Row],[Returns_Units]]/Clean_Data[[#This Row],[Units_Sold]]</f>
        <v>3.2258064516129031E-2</v>
      </c>
      <c r="W2208" s="21">
        <f>Clean_Data[[#This Row],[Revenue_EUR]]/Clean_Data[[#This Row],[Marketing_Spend_EUR]]</f>
        <v>19.208768354935614</v>
      </c>
    </row>
    <row r="2209" spans="1:23">
      <c r="A2209" s="17">
        <v>45717</v>
      </c>
      <c r="B2209">
        <v>2025</v>
      </c>
      <c r="C2209" s="16" t="s">
        <v>94</v>
      </c>
      <c r="D2209" s="16" t="s">
        <v>84</v>
      </c>
      <c r="E2209" s="16" t="s">
        <v>85</v>
      </c>
      <c r="F2209" s="16" t="s">
        <v>83</v>
      </c>
      <c r="G2209" s="16" t="s">
        <v>81</v>
      </c>
      <c r="H2209">
        <v>23271.5</v>
      </c>
      <c r="I2209">
        <v>25557.16</v>
      </c>
      <c r="J2209">
        <v>192</v>
      </c>
      <c r="K2209">
        <v>207</v>
      </c>
      <c r="L2209">
        <v>12198.73</v>
      </c>
      <c r="M2209">
        <v>767.07</v>
      </c>
      <c r="N2209">
        <v>265355.65000000002</v>
      </c>
      <c r="O2209">
        <v>2239</v>
      </c>
      <c r="P2209">
        <v>1</v>
      </c>
      <c r="Q2209">
        <v>4</v>
      </c>
      <c r="R2209" s="25">
        <f>Clean_Data[[#This Row],[Revenue_EUR]]/Clean_Data[[#This Row],[Units_Sold]]</f>
        <v>121.20572916666667</v>
      </c>
      <c r="S2209" s="19">
        <f>Clean_Data[[#This Row],[Gross_Profit_EUR]]/Clean_Data[[#This Row],[Revenue_EUR]]</f>
        <v>0.52419182261564568</v>
      </c>
      <c r="T2209" s="19">
        <f>Clean_Data[[#This Row],[Revenue_EUR]]/Clean_Data[[#This Row],[Revenue_Target_EUR]]</f>
        <v>0.91056674528781756</v>
      </c>
      <c r="U2209" s="19">
        <f>Clean_Data[[#This Row],[Revenue_EUR]]/Clean_Data[[#This Row],[Market_Revenue_EUR]]</f>
        <v>8.7699282076714777E-2</v>
      </c>
      <c r="V2209" s="19">
        <f>Clean_Data[[#This Row],[Returns_Units]]/Clean_Data[[#This Row],[Units_Sold]]</f>
        <v>2.0833333333333332E-2</v>
      </c>
      <c r="W2209" s="21">
        <f>Clean_Data[[#This Row],[Revenue_EUR]]/Clean_Data[[#This Row],[Marketing_Spend_EUR]]</f>
        <v>30.338169919303322</v>
      </c>
    </row>
    <row r="2210" spans="1:23">
      <c r="A2210" s="17">
        <v>45717</v>
      </c>
      <c r="B2210">
        <v>2025</v>
      </c>
      <c r="C2210" s="16" t="s">
        <v>94</v>
      </c>
      <c r="D2210" s="16" t="s">
        <v>86</v>
      </c>
      <c r="E2210" s="16" t="s">
        <v>87</v>
      </c>
      <c r="F2210" s="16" t="s">
        <v>77</v>
      </c>
      <c r="G2210" s="16" t="s">
        <v>78</v>
      </c>
      <c r="H2210">
        <v>406361.32</v>
      </c>
      <c r="I2210">
        <v>404323.53</v>
      </c>
      <c r="J2210">
        <v>5345</v>
      </c>
      <c r="K2210">
        <v>5231</v>
      </c>
      <c r="L2210">
        <v>227096.29</v>
      </c>
      <c r="M2210">
        <v>7672.12</v>
      </c>
      <c r="N2210">
        <v>3801324.68</v>
      </c>
      <c r="O2210">
        <v>54056</v>
      </c>
      <c r="P2210">
        <v>19</v>
      </c>
      <c r="Q2210">
        <v>48</v>
      </c>
      <c r="R2210" s="25">
        <f>Clean_Data[[#This Row],[Revenue_EUR]]/Clean_Data[[#This Row],[Units_Sold]]</f>
        <v>76.026439663236673</v>
      </c>
      <c r="S2210" s="19">
        <f>Clean_Data[[#This Row],[Gross_Profit_EUR]]/Clean_Data[[#This Row],[Revenue_EUR]]</f>
        <v>0.5588531162365552</v>
      </c>
      <c r="T2210" s="19">
        <f>Clean_Data[[#This Row],[Revenue_EUR]]/Clean_Data[[#This Row],[Revenue_Target_EUR]]</f>
        <v>1.0050399985378045</v>
      </c>
      <c r="U2210" s="19">
        <f>Clean_Data[[#This Row],[Revenue_EUR]]/Clean_Data[[#This Row],[Market_Revenue_EUR]]</f>
        <v>0.10689992416012199</v>
      </c>
      <c r="V2210" s="19">
        <f>Clean_Data[[#This Row],[Returns_Units]]/Clean_Data[[#This Row],[Units_Sold]]</f>
        <v>8.9803554724041165E-3</v>
      </c>
      <c r="W2210" s="21">
        <f>Clean_Data[[#This Row],[Revenue_EUR]]/Clean_Data[[#This Row],[Marketing_Spend_EUR]]</f>
        <v>52.965975506118255</v>
      </c>
    </row>
    <row r="2211" spans="1:23">
      <c r="A2211" s="17">
        <v>45717</v>
      </c>
      <c r="B2211">
        <v>2025</v>
      </c>
      <c r="C2211" s="16" t="s">
        <v>94</v>
      </c>
      <c r="D2211" s="16" t="s">
        <v>86</v>
      </c>
      <c r="E2211" s="16" t="s">
        <v>87</v>
      </c>
      <c r="F2211" s="16" t="s">
        <v>77</v>
      </c>
      <c r="G2211" s="16" t="s">
        <v>79</v>
      </c>
      <c r="H2211">
        <v>444746.92</v>
      </c>
      <c r="I2211">
        <v>442762.26</v>
      </c>
      <c r="J2211">
        <v>2313</v>
      </c>
      <c r="K2211">
        <v>2339</v>
      </c>
      <c r="L2211">
        <v>288198.51</v>
      </c>
      <c r="M2211">
        <v>11323.87</v>
      </c>
      <c r="N2211">
        <v>3242144.09</v>
      </c>
      <c r="O2211">
        <v>18831</v>
      </c>
      <c r="P2211">
        <v>17</v>
      </c>
      <c r="Q2211">
        <v>30</v>
      </c>
      <c r="R2211" s="25">
        <f>Clean_Data[[#This Row],[Revenue_EUR]]/Clean_Data[[#This Row],[Units_Sold]]</f>
        <v>192.28141807176826</v>
      </c>
      <c r="S2211" s="19">
        <f>Clean_Data[[#This Row],[Gross_Profit_EUR]]/Clean_Data[[#This Row],[Revenue_EUR]]</f>
        <v>0.64800563430546076</v>
      </c>
      <c r="T2211" s="19">
        <f>Clean_Data[[#This Row],[Revenue_EUR]]/Clean_Data[[#This Row],[Revenue_Target_EUR]]</f>
        <v>1.0044824506948717</v>
      </c>
      <c r="U2211" s="19">
        <f>Clean_Data[[#This Row],[Revenue_EUR]]/Clean_Data[[#This Row],[Market_Revenue_EUR]]</f>
        <v>0.13717679031347432</v>
      </c>
      <c r="V2211" s="19">
        <f>Clean_Data[[#This Row],[Returns_Units]]/Clean_Data[[#This Row],[Units_Sold]]</f>
        <v>1.2970168612191959E-2</v>
      </c>
      <c r="W2211" s="21">
        <f>Clean_Data[[#This Row],[Revenue_EUR]]/Clean_Data[[#This Row],[Marketing_Spend_EUR]]</f>
        <v>39.275170061118679</v>
      </c>
    </row>
    <row r="2212" spans="1:23">
      <c r="A2212" s="17">
        <v>45717</v>
      </c>
      <c r="B2212">
        <v>2025</v>
      </c>
      <c r="C2212" s="16" t="s">
        <v>94</v>
      </c>
      <c r="D2212" s="16" t="s">
        <v>86</v>
      </c>
      <c r="E2212" s="16" t="s">
        <v>87</v>
      </c>
      <c r="F2212" s="16" t="s">
        <v>77</v>
      </c>
      <c r="G2212" s="16" t="s">
        <v>80</v>
      </c>
      <c r="H2212">
        <v>136673.62</v>
      </c>
      <c r="I2212">
        <v>128231.77</v>
      </c>
      <c r="J2212">
        <v>924</v>
      </c>
      <c r="K2212">
        <v>854</v>
      </c>
      <c r="L2212">
        <v>94551.34</v>
      </c>
      <c r="M2212">
        <v>7986.26</v>
      </c>
      <c r="N2212">
        <v>1161200.75</v>
      </c>
      <c r="O2212">
        <v>8193</v>
      </c>
      <c r="P2212">
        <v>6</v>
      </c>
      <c r="Q2212">
        <v>9</v>
      </c>
      <c r="R2212" s="25">
        <f>Clean_Data[[#This Row],[Revenue_EUR]]/Clean_Data[[#This Row],[Units_Sold]]</f>
        <v>147.91517316017317</v>
      </c>
      <c r="S2212" s="19">
        <f>Clean_Data[[#This Row],[Gross_Profit_EUR]]/Clean_Data[[#This Row],[Revenue_EUR]]</f>
        <v>0.69180387553940548</v>
      </c>
      <c r="T2212" s="19">
        <f>Clean_Data[[#This Row],[Revenue_EUR]]/Clean_Data[[#This Row],[Revenue_Target_EUR]]</f>
        <v>1.0658327495596449</v>
      </c>
      <c r="U2212" s="19">
        <f>Clean_Data[[#This Row],[Revenue_EUR]]/Clean_Data[[#This Row],[Market_Revenue_EUR]]</f>
        <v>0.11770025122701651</v>
      </c>
      <c r="V2212" s="19">
        <f>Clean_Data[[#This Row],[Returns_Units]]/Clean_Data[[#This Row],[Units_Sold]]</f>
        <v>9.74025974025974E-3</v>
      </c>
      <c r="W2212" s="21">
        <f>Clean_Data[[#This Row],[Revenue_EUR]]/Clean_Data[[#This Row],[Marketing_Spend_EUR]]</f>
        <v>17.113595099583534</v>
      </c>
    </row>
    <row r="2213" spans="1:23">
      <c r="A2213" s="17">
        <v>45717</v>
      </c>
      <c r="B2213">
        <v>2025</v>
      </c>
      <c r="C2213" s="16" t="s">
        <v>94</v>
      </c>
      <c r="D2213" s="16" t="s">
        <v>86</v>
      </c>
      <c r="E2213" s="16" t="s">
        <v>87</v>
      </c>
      <c r="F2213" s="16" t="s">
        <v>77</v>
      </c>
      <c r="G2213" s="16" t="s">
        <v>81</v>
      </c>
      <c r="H2213">
        <v>184851.49</v>
      </c>
      <c r="I2213">
        <v>191501.04</v>
      </c>
      <c r="J2213">
        <v>1522</v>
      </c>
      <c r="K2213">
        <v>1571</v>
      </c>
      <c r="L2213">
        <v>117045.62</v>
      </c>
      <c r="M2213">
        <v>5846.89</v>
      </c>
      <c r="N2213">
        <v>1509327.82</v>
      </c>
      <c r="O2213">
        <v>13449</v>
      </c>
      <c r="P2213">
        <v>7</v>
      </c>
      <c r="Q2213">
        <v>20</v>
      </c>
      <c r="R2213" s="25">
        <f>Clean_Data[[#This Row],[Revenue_EUR]]/Clean_Data[[#This Row],[Units_Sold]]</f>
        <v>121.45301576872535</v>
      </c>
      <c r="S2213" s="19">
        <f>Clean_Data[[#This Row],[Gross_Profit_EUR]]/Clean_Data[[#This Row],[Revenue_EUR]]</f>
        <v>0.63318732242839915</v>
      </c>
      <c r="T2213" s="19">
        <f>Clean_Data[[#This Row],[Revenue_EUR]]/Clean_Data[[#This Row],[Revenue_Target_EUR]]</f>
        <v>0.96527668988116189</v>
      </c>
      <c r="U2213" s="19">
        <f>Clean_Data[[#This Row],[Revenue_EUR]]/Clean_Data[[#This Row],[Market_Revenue_EUR]]</f>
        <v>0.12247272431511928</v>
      </c>
      <c r="V2213" s="19">
        <f>Clean_Data[[#This Row],[Returns_Units]]/Clean_Data[[#This Row],[Units_Sold]]</f>
        <v>1.3140604467805518E-2</v>
      </c>
      <c r="W2213" s="21">
        <f>Clean_Data[[#This Row],[Revenue_EUR]]/Clean_Data[[#This Row],[Marketing_Spend_EUR]]</f>
        <v>31.615352777288436</v>
      </c>
    </row>
    <row r="2214" spans="1:23">
      <c r="A2214" s="17">
        <v>45717</v>
      </c>
      <c r="B2214">
        <v>2025</v>
      </c>
      <c r="C2214" s="16" t="s">
        <v>94</v>
      </c>
      <c r="D2214" s="16" t="s">
        <v>86</v>
      </c>
      <c r="E2214" s="16" t="s">
        <v>87</v>
      </c>
      <c r="F2214" s="16" t="s">
        <v>82</v>
      </c>
      <c r="G2214" s="16" t="s">
        <v>78</v>
      </c>
      <c r="H2214">
        <v>338215.11</v>
      </c>
      <c r="I2214">
        <v>361433.88</v>
      </c>
      <c r="J2214">
        <v>4448</v>
      </c>
      <c r="K2214">
        <v>4740</v>
      </c>
      <c r="L2214">
        <v>178894.51</v>
      </c>
      <c r="M2214">
        <v>6043.85</v>
      </c>
      <c r="N2214">
        <v>3339900.17</v>
      </c>
      <c r="O2214">
        <v>44847</v>
      </c>
      <c r="P2214">
        <v>18</v>
      </c>
      <c r="Q2214">
        <v>66</v>
      </c>
      <c r="R2214" s="25">
        <f>Clean_Data[[#This Row],[Revenue_EUR]]/Clean_Data[[#This Row],[Units_Sold]]</f>
        <v>76.037569694244596</v>
      </c>
      <c r="S2214" s="19">
        <f>Clean_Data[[#This Row],[Gross_Profit_EUR]]/Clean_Data[[#This Row],[Revenue_EUR]]</f>
        <v>0.52893707203087414</v>
      </c>
      <c r="T2214" s="19">
        <f>Clean_Data[[#This Row],[Revenue_EUR]]/Clean_Data[[#This Row],[Revenue_Target_EUR]]</f>
        <v>0.93575928742485337</v>
      </c>
      <c r="U2214" s="19">
        <f>Clean_Data[[#This Row],[Revenue_EUR]]/Clean_Data[[#This Row],[Market_Revenue_EUR]]</f>
        <v>0.10126503571512438</v>
      </c>
      <c r="V2214" s="19">
        <f>Clean_Data[[#This Row],[Returns_Units]]/Clean_Data[[#This Row],[Units_Sold]]</f>
        <v>1.4838129496402877E-2</v>
      </c>
      <c r="W2214" s="21">
        <f>Clean_Data[[#This Row],[Revenue_EUR]]/Clean_Data[[#This Row],[Marketing_Spend_EUR]]</f>
        <v>55.960209138214871</v>
      </c>
    </row>
    <row r="2215" spans="1:23">
      <c r="A2215" s="17">
        <v>45717</v>
      </c>
      <c r="B2215">
        <v>2025</v>
      </c>
      <c r="C2215" s="16" t="s">
        <v>94</v>
      </c>
      <c r="D2215" s="16" t="s">
        <v>86</v>
      </c>
      <c r="E2215" s="16" t="s">
        <v>87</v>
      </c>
      <c r="F2215" s="16" t="s">
        <v>82</v>
      </c>
      <c r="G2215" s="16" t="s">
        <v>79</v>
      </c>
      <c r="H2215">
        <v>374460.98</v>
      </c>
      <c r="I2215">
        <v>359363.08</v>
      </c>
      <c r="J2215">
        <v>1948</v>
      </c>
      <c r="K2215">
        <v>1869</v>
      </c>
      <c r="L2215">
        <v>230361.66</v>
      </c>
      <c r="M2215">
        <v>8830.75</v>
      </c>
      <c r="N2215">
        <v>2978648.65</v>
      </c>
      <c r="O2215">
        <v>17241</v>
      </c>
      <c r="P2215">
        <v>15</v>
      </c>
      <c r="Q2215">
        <v>16</v>
      </c>
      <c r="R2215" s="25">
        <f>Clean_Data[[#This Row],[Revenue_EUR]]/Clean_Data[[#This Row],[Units_Sold]]</f>
        <v>192.22842915811088</v>
      </c>
      <c r="S2215" s="19">
        <f>Clean_Data[[#This Row],[Gross_Profit_EUR]]/Clean_Data[[#This Row],[Revenue_EUR]]</f>
        <v>0.61518201442510778</v>
      </c>
      <c r="T2215" s="19">
        <f>Clean_Data[[#This Row],[Revenue_EUR]]/Clean_Data[[#This Row],[Revenue_Target_EUR]]</f>
        <v>1.0420129413405517</v>
      </c>
      <c r="U2215" s="19">
        <f>Clean_Data[[#This Row],[Revenue_EUR]]/Clean_Data[[#This Row],[Market_Revenue_EUR]]</f>
        <v>0.12571505538258096</v>
      </c>
      <c r="V2215" s="19">
        <f>Clean_Data[[#This Row],[Returns_Units]]/Clean_Data[[#This Row],[Units_Sold]]</f>
        <v>8.2135523613963042E-3</v>
      </c>
      <c r="W2215" s="21">
        <f>Clean_Data[[#This Row],[Revenue_EUR]]/Clean_Data[[#This Row],[Marketing_Spend_EUR]]</f>
        <v>42.404210287914388</v>
      </c>
    </row>
    <row r="2216" spans="1:23">
      <c r="A2216" s="17">
        <v>45717</v>
      </c>
      <c r="B2216">
        <v>2025</v>
      </c>
      <c r="C2216" s="16" t="s">
        <v>94</v>
      </c>
      <c r="D2216" s="16" t="s">
        <v>86</v>
      </c>
      <c r="E2216" s="16" t="s">
        <v>87</v>
      </c>
      <c r="F2216" s="16" t="s">
        <v>82</v>
      </c>
      <c r="G2216" s="16" t="s">
        <v>80</v>
      </c>
      <c r="H2216">
        <v>115829.68</v>
      </c>
      <c r="I2216">
        <v>105046.92</v>
      </c>
      <c r="J2216">
        <v>783</v>
      </c>
      <c r="K2216">
        <v>704</v>
      </c>
      <c r="L2216">
        <v>74911.73</v>
      </c>
      <c r="M2216">
        <v>6374.78</v>
      </c>
      <c r="N2216">
        <v>1011601.44</v>
      </c>
      <c r="O2216">
        <v>7308</v>
      </c>
      <c r="P2216">
        <v>5</v>
      </c>
      <c r="Q2216">
        <v>7</v>
      </c>
      <c r="R2216" s="25">
        <f>Clean_Data[[#This Row],[Revenue_EUR]]/Clean_Data[[#This Row],[Units_Sold]]</f>
        <v>147.93062579821199</v>
      </c>
      <c r="S2216" s="19">
        <f>Clean_Data[[#This Row],[Gross_Profit_EUR]]/Clean_Data[[#This Row],[Revenue_EUR]]</f>
        <v>0.64674036913509558</v>
      </c>
      <c r="T2216" s="19">
        <f>Clean_Data[[#This Row],[Revenue_EUR]]/Clean_Data[[#This Row],[Revenue_Target_EUR]]</f>
        <v>1.1026470837983635</v>
      </c>
      <c r="U2216" s="19">
        <f>Clean_Data[[#This Row],[Revenue_EUR]]/Clean_Data[[#This Row],[Market_Revenue_EUR]]</f>
        <v>0.11450130003769073</v>
      </c>
      <c r="V2216" s="19">
        <f>Clean_Data[[#This Row],[Returns_Units]]/Clean_Data[[#This Row],[Units_Sold]]</f>
        <v>8.9399744572158362E-3</v>
      </c>
      <c r="W2216" s="21">
        <f>Clean_Data[[#This Row],[Revenue_EUR]]/Clean_Data[[#This Row],[Marketing_Spend_EUR]]</f>
        <v>18.169988611371686</v>
      </c>
    </row>
    <row r="2217" spans="1:23">
      <c r="A2217" s="17">
        <v>45717</v>
      </c>
      <c r="B2217">
        <v>2025</v>
      </c>
      <c r="C2217" s="16" t="s">
        <v>94</v>
      </c>
      <c r="D2217" s="16" t="s">
        <v>86</v>
      </c>
      <c r="E2217" s="16" t="s">
        <v>87</v>
      </c>
      <c r="F2217" s="16" t="s">
        <v>82</v>
      </c>
      <c r="G2217" s="16" t="s">
        <v>81</v>
      </c>
      <c r="H2217">
        <v>157728.82999999999</v>
      </c>
      <c r="I2217">
        <v>157833.69</v>
      </c>
      <c r="J2217">
        <v>1299</v>
      </c>
      <c r="K2217">
        <v>1324</v>
      </c>
      <c r="L2217">
        <v>91507.44</v>
      </c>
      <c r="M2217">
        <v>4758.4399999999996</v>
      </c>
      <c r="N2217">
        <v>1347165.23</v>
      </c>
      <c r="O2217">
        <v>12190</v>
      </c>
      <c r="P2217">
        <v>6</v>
      </c>
      <c r="Q2217">
        <v>20</v>
      </c>
      <c r="R2217" s="25">
        <f>Clean_Data[[#This Row],[Revenue_EUR]]/Clean_Data[[#This Row],[Units_Sold]]</f>
        <v>121.42327174749806</v>
      </c>
      <c r="S2217" s="19">
        <f>Clean_Data[[#This Row],[Gross_Profit_EUR]]/Clean_Data[[#This Row],[Revenue_EUR]]</f>
        <v>0.58015671580141692</v>
      </c>
      <c r="T2217" s="19">
        <f>Clean_Data[[#This Row],[Revenue_EUR]]/Clean_Data[[#This Row],[Revenue_Target_EUR]]</f>
        <v>0.9993356298012166</v>
      </c>
      <c r="U2217" s="19">
        <f>Clean_Data[[#This Row],[Revenue_EUR]]/Clean_Data[[#This Row],[Market_Revenue_EUR]]</f>
        <v>0.11708202267067121</v>
      </c>
      <c r="V2217" s="19">
        <f>Clean_Data[[#This Row],[Returns_Units]]/Clean_Data[[#This Row],[Units_Sold]]</f>
        <v>1.5396458814472672E-2</v>
      </c>
      <c r="W2217" s="21">
        <f>Clean_Data[[#This Row],[Revenue_EUR]]/Clean_Data[[#This Row],[Marketing_Spend_EUR]]</f>
        <v>33.14717218247997</v>
      </c>
    </row>
    <row r="2218" spans="1:23">
      <c r="A2218" s="17">
        <v>45717</v>
      </c>
      <c r="B2218">
        <v>2025</v>
      </c>
      <c r="C2218" s="16" t="s">
        <v>94</v>
      </c>
      <c r="D2218" s="16" t="s">
        <v>86</v>
      </c>
      <c r="E2218" s="16" t="s">
        <v>87</v>
      </c>
      <c r="F2218" s="16" t="s">
        <v>83</v>
      </c>
      <c r="G2218" s="16" t="s">
        <v>78</v>
      </c>
      <c r="H2218">
        <v>38732.230000000003</v>
      </c>
      <c r="I2218">
        <v>40414.35</v>
      </c>
      <c r="J2218">
        <v>509</v>
      </c>
      <c r="K2218">
        <v>521</v>
      </c>
      <c r="L2218">
        <v>18267.89</v>
      </c>
      <c r="M2218">
        <v>628.9</v>
      </c>
      <c r="N2218">
        <v>517509.17</v>
      </c>
      <c r="O2218">
        <v>7676</v>
      </c>
      <c r="P2218">
        <v>2</v>
      </c>
      <c r="Q2218">
        <v>12</v>
      </c>
      <c r="R2218" s="25">
        <f>Clean_Data[[#This Row],[Revenue_EUR]]/Clean_Data[[#This Row],[Units_Sold]]</f>
        <v>76.094754420432224</v>
      </c>
      <c r="S2218" s="19">
        <f>Clean_Data[[#This Row],[Gross_Profit_EUR]]/Clean_Data[[#This Row],[Revenue_EUR]]</f>
        <v>0.47164570694741814</v>
      </c>
      <c r="T2218" s="19">
        <f>Clean_Data[[#This Row],[Revenue_EUR]]/Clean_Data[[#This Row],[Revenue_Target_EUR]]</f>
        <v>0.95837815033521523</v>
      </c>
      <c r="U2218" s="19">
        <f>Clean_Data[[#This Row],[Revenue_EUR]]/Clean_Data[[#This Row],[Market_Revenue_EUR]]</f>
        <v>7.4843562675420819E-2</v>
      </c>
      <c r="V2218" s="19">
        <f>Clean_Data[[#This Row],[Returns_Units]]/Clean_Data[[#This Row],[Units_Sold]]</f>
        <v>2.3575638506876228E-2</v>
      </c>
      <c r="W2218" s="21">
        <f>Clean_Data[[#This Row],[Revenue_EUR]]/Clean_Data[[#This Row],[Marketing_Spend_EUR]]</f>
        <v>61.587263475910326</v>
      </c>
    </row>
    <row r="2219" spans="1:23">
      <c r="A2219" s="17">
        <v>45717</v>
      </c>
      <c r="B2219">
        <v>2025</v>
      </c>
      <c r="C2219" s="16" t="s">
        <v>94</v>
      </c>
      <c r="D2219" s="16" t="s">
        <v>86</v>
      </c>
      <c r="E2219" s="16" t="s">
        <v>87</v>
      </c>
      <c r="F2219" s="16" t="s">
        <v>83</v>
      </c>
      <c r="G2219" s="16" t="s">
        <v>79</v>
      </c>
      <c r="H2219">
        <v>40594.18</v>
      </c>
      <c r="I2219">
        <v>40018.53</v>
      </c>
      <c r="J2219">
        <v>211</v>
      </c>
      <c r="K2219">
        <v>205</v>
      </c>
      <c r="L2219">
        <v>22396.21</v>
      </c>
      <c r="M2219">
        <v>1060.8499999999999</v>
      </c>
      <c r="N2219">
        <v>463800.29</v>
      </c>
      <c r="O2219">
        <v>2565</v>
      </c>
      <c r="P2219">
        <v>2</v>
      </c>
      <c r="Q2219">
        <v>3</v>
      </c>
      <c r="R2219" s="25">
        <f>Clean_Data[[#This Row],[Revenue_EUR]]/Clean_Data[[#This Row],[Units_Sold]]</f>
        <v>192.38947867298577</v>
      </c>
      <c r="S2219" s="19">
        <f>Clean_Data[[#This Row],[Gross_Profit_EUR]]/Clean_Data[[#This Row],[Revenue_EUR]]</f>
        <v>0.55170987565212548</v>
      </c>
      <c r="T2219" s="19">
        <f>Clean_Data[[#This Row],[Revenue_EUR]]/Clean_Data[[#This Row],[Revenue_Target_EUR]]</f>
        <v>1.0143845863403778</v>
      </c>
      <c r="U2219" s="19">
        <f>Clean_Data[[#This Row],[Revenue_EUR]]/Clean_Data[[#This Row],[Market_Revenue_EUR]]</f>
        <v>8.7525128541855804E-2</v>
      </c>
      <c r="V2219" s="19">
        <f>Clean_Data[[#This Row],[Returns_Units]]/Clean_Data[[#This Row],[Units_Sold]]</f>
        <v>1.4218009478672985E-2</v>
      </c>
      <c r="W2219" s="21">
        <f>Clean_Data[[#This Row],[Revenue_EUR]]/Clean_Data[[#This Row],[Marketing_Spend_EUR]]</f>
        <v>38.26571145779328</v>
      </c>
    </row>
    <row r="2220" spans="1:23">
      <c r="A2220" s="17">
        <v>45717</v>
      </c>
      <c r="B2220">
        <v>2025</v>
      </c>
      <c r="C2220" s="16" t="s">
        <v>94</v>
      </c>
      <c r="D2220" s="16" t="s">
        <v>86</v>
      </c>
      <c r="E2220" s="16" t="s">
        <v>87</v>
      </c>
      <c r="F2220" s="16" t="s">
        <v>83</v>
      </c>
      <c r="G2220" s="16" t="s">
        <v>80</v>
      </c>
      <c r="H2220">
        <v>12241.85</v>
      </c>
      <c r="I2220">
        <v>11880.6</v>
      </c>
      <c r="J2220">
        <v>83</v>
      </c>
      <c r="K2220">
        <v>82</v>
      </c>
      <c r="L2220">
        <v>7157.43</v>
      </c>
      <c r="M2220">
        <v>718.53</v>
      </c>
      <c r="N2220">
        <v>153683.20000000001</v>
      </c>
      <c r="O2220">
        <v>1147</v>
      </c>
      <c r="P2220">
        <v>1</v>
      </c>
      <c r="Q2220">
        <v>1</v>
      </c>
      <c r="R2220" s="25">
        <f>Clean_Data[[#This Row],[Revenue_EUR]]/Clean_Data[[#This Row],[Units_Sold]]</f>
        <v>147.4921686746988</v>
      </c>
      <c r="S2220" s="19">
        <f>Clean_Data[[#This Row],[Gross_Profit_EUR]]/Clean_Data[[#This Row],[Revenue_EUR]]</f>
        <v>0.58466898385456445</v>
      </c>
      <c r="T2220" s="19">
        <f>Clean_Data[[#This Row],[Revenue_EUR]]/Clean_Data[[#This Row],[Revenue_Target_EUR]]</f>
        <v>1.0304067134656498</v>
      </c>
      <c r="U2220" s="19">
        <f>Clean_Data[[#This Row],[Revenue_EUR]]/Clean_Data[[#This Row],[Market_Revenue_EUR]]</f>
        <v>7.9656397055761455E-2</v>
      </c>
      <c r="V2220" s="19">
        <f>Clean_Data[[#This Row],[Returns_Units]]/Clean_Data[[#This Row],[Units_Sold]]</f>
        <v>1.2048192771084338E-2</v>
      </c>
      <c r="W2220" s="21">
        <f>Clean_Data[[#This Row],[Revenue_EUR]]/Clean_Data[[#This Row],[Marketing_Spend_EUR]]</f>
        <v>17.037354042280768</v>
      </c>
    </row>
    <row r="2221" spans="1:23">
      <c r="A2221" s="17">
        <v>45717</v>
      </c>
      <c r="B2221">
        <v>2025</v>
      </c>
      <c r="C2221" s="16" t="s">
        <v>94</v>
      </c>
      <c r="D2221" s="16" t="s">
        <v>86</v>
      </c>
      <c r="E2221" s="16" t="s">
        <v>87</v>
      </c>
      <c r="F2221" s="16" t="s">
        <v>83</v>
      </c>
      <c r="G2221" s="16" t="s">
        <v>81</v>
      </c>
      <c r="H2221">
        <v>17875.939999999999</v>
      </c>
      <c r="I2221">
        <v>18119.310000000001</v>
      </c>
      <c r="J2221">
        <v>147</v>
      </c>
      <c r="K2221">
        <v>152</v>
      </c>
      <c r="L2221">
        <v>9408.31</v>
      </c>
      <c r="M2221">
        <v>555.52</v>
      </c>
      <c r="N2221">
        <v>218328.31</v>
      </c>
      <c r="O2221">
        <v>1984</v>
      </c>
      <c r="P2221">
        <v>1</v>
      </c>
      <c r="Q2221">
        <v>4</v>
      </c>
      <c r="R2221" s="25">
        <f>Clean_Data[[#This Row],[Revenue_EUR]]/Clean_Data[[#This Row],[Units_Sold]]</f>
        <v>121.60503401360543</v>
      </c>
      <c r="S2221" s="19">
        <f>Clean_Data[[#This Row],[Gross_Profit_EUR]]/Clean_Data[[#This Row],[Revenue_EUR]]</f>
        <v>0.52631134362724419</v>
      </c>
      <c r="T2221" s="19">
        <f>Clean_Data[[#This Row],[Revenue_EUR]]/Clean_Data[[#This Row],[Revenue_Target_EUR]]</f>
        <v>0.98656847308203222</v>
      </c>
      <c r="U2221" s="19">
        <f>Clean_Data[[#This Row],[Revenue_EUR]]/Clean_Data[[#This Row],[Market_Revenue_EUR]]</f>
        <v>8.187641813377293E-2</v>
      </c>
      <c r="V2221" s="19">
        <f>Clean_Data[[#This Row],[Returns_Units]]/Clean_Data[[#This Row],[Units_Sold]]</f>
        <v>2.7210884353741496E-2</v>
      </c>
      <c r="W2221" s="21">
        <f>Clean_Data[[#This Row],[Revenue_EUR]]/Clean_Data[[#This Row],[Marketing_Spend_EUR]]</f>
        <v>32.178751440092164</v>
      </c>
    </row>
    <row r="2222" spans="1:23">
      <c r="A2222" s="17">
        <v>45717</v>
      </c>
      <c r="B2222">
        <v>2025</v>
      </c>
      <c r="C2222" s="16" t="s">
        <v>94</v>
      </c>
      <c r="D2222" s="16" t="s">
        <v>88</v>
      </c>
      <c r="E2222" s="16" t="s">
        <v>87</v>
      </c>
      <c r="F2222" s="16" t="s">
        <v>77</v>
      </c>
      <c r="G2222" s="16" t="s">
        <v>78</v>
      </c>
      <c r="H2222">
        <v>333573.68</v>
      </c>
      <c r="I2222">
        <v>329890.96999999997</v>
      </c>
      <c r="J2222">
        <v>4387</v>
      </c>
      <c r="K2222">
        <v>4264</v>
      </c>
      <c r="L2222">
        <v>187474.51</v>
      </c>
      <c r="M2222">
        <v>6405.71</v>
      </c>
      <c r="N2222">
        <v>3223683.74</v>
      </c>
      <c r="O2222">
        <v>43455</v>
      </c>
      <c r="P2222">
        <v>16</v>
      </c>
      <c r="Q2222">
        <v>81</v>
      </c>
      <c r="R2222" s="25">
        <f>Clean_Data[[#This Row],[Revenue_EUR]]/Clean_Data[[#This Row],[Units_Sold]]</f>
        <v>76.036854342375193</v>
      </c>
      <c r="S2222" s="19">
        <f>Clean_Data[[#This Row],[Gross_Profit_EUR]]/Clean_Data[[#This Row],[Revenue_EUR]]</f>
        <v>0.56201829233049805</v>
      </c>
      <c r="T2222" s="19">
        <f>Clean_Data[[#This Row],[Revenue_EUR]]/Clean_Data[[#This Row],[Revenue_Target_EUR]]</f>
        <v>1.0111634155975837</v>
      </c>
      <c r="U2222" s="19">
        <f>Clean_Data[[#This Row],[Revenue_EUR]]/Clean_Data[[#This Row],[Market_Revenue_EUR]]</f>
        <v>0.10347593216448707</v>
      </c>
      <c r="V2222" s="19">
        <f>Clean_Data[[#This Row],[Returns_Units]]/Clean_Data[[#This Row],[Units_Sold]]</f>
        <v>1.8463642580351037E-2</v>
      </c>
      <c r="W2222" s="21">
        <f>Clean_Data[[#This Row],[Revenue_EUR]]/Clean_Data[[#This Row],[Marketing_Spend_EUR]]</f>
        <v>52.074427346851479</v>
      </c>
    </row>
    <row r="2223" spans="1:23">
      <c r="A2223" s="17">
        <v>45717</v>
      </c>
      <c r="B2223">
        <v>2025</v>
      </c>
      <c r="C2223" s="16" t="s">
        <v>94</v>
      </c>
      <c r="D2223" s="16" t="s">
        <v>88</v>
      </c>
      <c r="E2223" s="16" t="s">
        <v>87</v>
      </c>
      <c r="F2223" s="16" t="s">
        <v>77</v>
      </c>
      <c r="G2223" s="16" t="s">
        <v>79</v>
      </c>
      <c r="H2223">
        <v>371589.49</v>
      </c>
      <c r="I2223">
        <v>338520.54</v>
      </c>
      <c r="J2223">
        <v>1933</v>
      </c>
      <c r="K2223">
        <v>1730</v>
      </c>
      <c r="L2223">
        <v>242947.32</v>
      </c>
      <c r="M2223">
        <v>8838.9500000000007</v>
      </c>
      <c r="N2223">
        <v>2707204.89</v>
      </c>
      <c r="O2223">
        <v>15222</v>
      </c>
      <c r="P2223">
        <v>19</v>
      </c>
      <c r="Q2223">
        <v>24</v>
      </c>
      <c r="R2223" s="25">
        <f>Clean_Data[[#This Row],[Revenue_EUR]]/Clean_Data[[#This Row],[Units_Sold]]</f>
        <v>192.23460424211069</v>
      </c>
      <c r="S2223" s="19">
        <f>Clean_Data[[#This Row],[Gross_Profit_EUR]]/Clean_Data[[#This Row],[Revenue_EUR]]</f>
        <v>0.65380568217900892</v>
      </c>
      <c r="T2223" s="19">
        <f>Clean_Data[[#This Row],[Revenue_EUR]]/Clean_Data[[#This Row],[Revenue_Target_EUR]]</f>
        <v>1.0976866868994124</v>
      </c>
      <c r="U2223" s="19">
        <f>Clean_Data[[#This Row],[Revenue_EUR]]/Clean_Data[[#This Row],[Market_Revenue_EUR]]</f>
        <v>0.13725946320967231</v>
      </c>
      <c r="V2223" s="19">
        <f>Clean_Data[[#This Row],[Returns_Units]]/Clean_Data[[#This Row],[Units_Sold]]</f>
        <v>1.2415933781686497E-2</v>
      </c>
      <c r="W2223" s="21">
        <f>Clean_Data[[#This Row],[Revenue_EUR]]/Clean_Data[[#This Row],[Marketing_Spend_EUR]]</f>
        <v>42.040003620339519</v>
      </c>
    </row>
    <row r="2224" spans="1:23">
      <c r="A2224" s="17">
        <v>45717</v>
      </c>
      <c r="B2224">
        <v>2025</v>
      </c>
      <c r="C2224" s="16" t="s">
        <v>94</v>
      </c>
      <c r="D2224" s="16" t="s">
        <v>88</v>
      </c>
      <c r="E2224" s="16" t="s">
        <v>87</v>
      </c>
      <c r="F2224" s="16" t="s">
        <v>77</v>
      </c>
      <c r="G2224" s="16" t="s">
        <v>80</v>
      </c>
      <c r="H2224">
        <v>112176.92</v>
      </c>
      <c r="I2224">
        <v>95576.66</v>
      </c>
      <c r="J2224">
        <v>759</v>
      </c>
      <c r="K2224">
        <v>649</v>
      </c>
      <c r="L2224">
        <v>77880.259999999995</v>
      </c>
      <c r="M2224">
        <v>6169.5</v>
      </c>
      <c r="N2224">
        <v>973640.48</v>
      </c>
      <c r="O2224">
        <v>6929</v>
      </c>
      <c r="P2224">
        <v>5</v>
      </c>
      <c r="Q2224">
        <v>7</v>
      </c>
      <c r="R2224" s="25">
        <f>Clean_Data[[#This Row],[Revenue_EUR]]/Clean_Data[[#This Row],[Units_Sold]]</f>
        <v>147.79567852437418</v>
      </c>
      <c r="S2224" s="19">
        <f>Clean_Data[[#This Row],[Gross_Profit_EUR]]/Clean_Data[[#This Row],[Revenue_EUR]]</f>
        <v>0.69426277704896866</v>
      </c>
      <c r="T2224" s="19">
        <f>Clean_Data[[#This Row],[Revenue_EUR]]/Clean_Data[[#This Row],[Revenue_Target_EUR]]</f>
        <v>1.1736852909486479</v>
      </c>
      <c r="U2224" s="19">
        <f>Clean_Data[[#This Row],[Revenue_EUR]]/Clean_Data[[#This Row],[Market_Revenue_EUR]]</f>
        <v>0.11521390318529073</v>
      </c>
      <c r="V2224" s="19">
        <f>Clean_Data[[#This Row],[Returns_Units]]/Clean_Data[[#This Row],[Units_Sold]]</f>
        <v>9.22266139657444E-3</v>
      </c>
      <c r="W2224" s="21">
        <f>Clean_Data[[#This Row],[Revenue_EUR]]/Clean_Data[[#This Row],[Marketing_Spend_EUR]]</f>
        <v>18.182497771294269</v>
      </c>
    </row>
    <row r="2225" spans="1:23">
      <c r="A2225" s="17">
        <v>45717</v>
      </c>
      <c r="B2225">
        <v>2025</v>
      </c>
      <c r="C2225" s="16" t="s">
        <v>94</v>
      </c>
      <c r="D2225" s="16" t="s">
        <v>88</v>
      </c>
      <c r="E2225" s="16" t="s">
        <v>87</v>
      </c>
      <c r="F2225" s="16" t="s">
        <v>77</v>
      </c>
      <c r="G2225" s="16" t="s">
        <v>81</v>
      </c>
      <c r="H2225">
        <v>152209.32999999999</v>
      </c>
      <c r="I2225">
        <v>149502.79</v>
      </c>
      <c r="J2225">
        <v>1253</v>
      </c>
      <c r="K2225">
        <v>1213</v>
      </c>
      <c r="L2225">
        <v>95055.47</v>
      </c>
      <c r="M2225">
        <v>4244.05</v>
      </c>
      <c r="N2225">
        <v>1235340.96</v>
      </c>
      <c r="O2225">
        <v>10991</v>
      </c>
      <c r="P2225">
        <v>7</v>
      </c>
      <c r="Q2225">
        <v>25</v>
      </c>
      <c r="R2225" s="25">
        <f>Clean_Data[[#This Row],[Revenue_EUR]]/Clean_Data[[#This Row],[Units_Sold]]</f>
        <v>121.47592178770948</v>
      </c>
      <c r="S2225" s="19">
        <f>Clean_Data[[#This Row],[Gross_Profit_EUR]]/Clean_Data[[#This Row],[Revenue_EUR]]</f>
        <v>0.6245048841618317</v>
      </c>
      <c r="T2225" s="19">
        <f>Clean_Data[[#This Row],[Revenue_EUR]]/Clean_Data[[#This Row],[Revenue_Target_EUR]]</f>
        <v>1.0181036086349959</v>
      </c>
      <c r="U2225" s="19">
        <f>Clean_Data[[#This Row],[Revenue_EUR]]/Clean_Data[[#This Row],[Market_Revenue_EUR]]</f>
        <v>0.12321240445228983</v>
      </c>
      <c r="V2225" s="19">
        <f>Clean_Data[[#This Row],[Returns_Units]]/Clean_Data[[#This Row],[Units_Sold]]</f>
        <v>1.9952114924181964E-2</v>
      </c>
      <c r="W2225" s="21">
        <f>Clean_Data[[#This Row],[Revenue_EUR]]/Clean_Data[[#This Row],[Marketing_Spend_EUR]]</f>
        <v>35.864169837772877</v>
      </c>
    </row>
    <row r="2226" spans="1:23">
      <c r="A2226" s="17">
        <v>45717</v>
      </c>
      <c r="B2226">
        <v>2025</v>
      </c>
      <c r="C2226" s="16" t="s">
        <v>94</v>
      </c>
      <c r="D2226" s="16" t="s">
        <v>88</v>
      </c>
      <c r="E2226" s="16" t="s">
        <v>87</v>
      </c>
      <c r="F2226" s="16" t="s">
        <v>82</v>
      </c>
      <c r="G2226" s="16" t="s">
        <v>78</v>
      </c>
      <c r="H2226">
        <v>300929.28999999998</v>
      </c>
      <c r="I2226">
        <v>289079.63</v>
      </c>
      <c r="J2226">
        <v>3958</v>
      </c>
      <c r="K2226">
        <v>3861</v>
      </c>
      <c r="L2226">
        <v>156094.93</v>
      </c>
      <c r="M2226">
        <v>5897.4</v>
      </c>
      <c r="N2226">
        <v>3040370.42</v>
      </c>
      <c r="O2226">
        <v>41524</v>
      </c>
      <c r="P2226">
        <v>16</v>
      </c>
      <c r="Q2226">
        <v>78</v>
      </c>
      <c r="R2226" s="25">
        <f>Clean_Data[[#This Row],[Revenue_EUR]]/Clean_Data[[#This Row],[Units_Sold]]</f>
        <v>76.030644264780193</v>
      </c>
      <c r="S2226" s="19">
        <f>Clean_Data[[#This Row],[Gross_Profit_EUR]]/Clean_Data[[#This Row],[Revenue_EUR]]</f>
        <v>0.51870966099710669</v>
      </c>
      <c r="T2226" s="19">
        <f>Clean_Data[[#This Row],[Revenue_EUR]]/Clean_Data[[#This Row],[Revenue_Target_EUR]]</f>
        <v>1.0409909892301992</v>
      </c>
      <c r="U2226" s="19">
        <f>Clean_Data[[#This Row],[Revenue_EUR]]/Clean_Data[[#This Row],[Market_Revenue_EUR]]</f>
        <v>9.8977837707025187E-2</v>
      </c>
      <c r="V2226" s="19">
        <f>Clean_Data[[#This Row],[Returns_Units]]/Clean_Data[[#This Row],[Units_Sold]]</f>
        <v>1.9706922688226377E-2</v>
      </c>
      <c r="W2226" s="21">
        <f>Clean_Data[[#This Row],[Revenue_EUR]]/Clean_Data[[#This Row],[Marketing_Spend_EUR]]</f>
        <v>51.027451080137006</v>
      </c>
    </row>
    <row r="2227" spans="1:23">
      <c r="A2227" s="17">
        <v>45717</v>
      </c>
      <c r="B2227">
        <v>2025</v>
      </c>
      <c r="C2227" s="16" t="s">
        <v>94</v>
      </c>
      <c r="D2227" s="16" t="s">
        <v>88</v>
      </c>
      <c r="E2227" s="16" t="s">
        <v>87</v>
      </c>
      <c r="F2227" s="16" t="s">
        <v>82</v>
      </c>
      <c r="G2227" s="16" t="s">
        <v>79</v>
      </c>
      <c r="H2227">
        <v>331981.18</v>
      </c>
      <c r="I2227">
        <v>316812.36</v>
      </c>
      <c r="J2227">
        <v>1727</v>
      </c>
      <c r="K2227">
        <v>1671</v>
      </c>
      <c r="L2227">
        <v>203523.39</v>
      </c>
      <c r="M2227">
        <v>9077.5499999999993</v>
      </c>
      <c r="N2227">
        <v>2650528.0299999998</v>
      </c>
      <c r="O2227">
        <v>14237</v>
      </c>
      <c r="P2227">
        <v>17</v>
      </c>
      <c r="Q2227">
        <v>18</v>
      </c>
      <c r="R2227" s="25">
        <f>Clean_Data[[#This Row],[Revenue_EUR]]/Clean_Data[[#This Row],[Units_Sold]]</f>
        <v>192.22998262883613</v>
      </c>
      <c r="S2227" s="19">
        <f>Clean_Data[[#This Row],[Gross_Profit_EUR]]/Clean_Data[[#This Row],[Revenue_EUR]]</f>
        <v>0.61305701124383016</v>
      </c>
      <c r="T2227" s="19">
        <f>Clean_Data[[#This Row],[Revenue_EUR]]/Clean_Data[[#This Row],[Revenue_Target_EUR]]</f>
        <v>1.0478795082363579</v>
      </c>
      <c r="U2227" s="19">
        <f>Clean_Data[[#This Row],[Revenue_EUR]]/Clean_Data[[#This Row],[Market_Revenue_EUR]]</f>
        <v>0.12525095990024299</v>
      </c>
      <c r="V2227" s="19">
        <f>Clean_Data[[#This Row],[Returns_Units]]/Clean_Data[[#This Row],[Units_Sold]]</f>
        <v>1.0422698320787493E-2</v>
      </c>
      <c r="W2227" s="21">
        <f>Clean_Data[[#This Row],[Revenue_EUR]]/Clean_Data[[#This Row],[Marketing_Spend_EUR]]</f>
        <v>36.571671871815639</v>
      </c>
    </row>
    <row r="2228" spans="1:23">
      <c r="A2228" s="17">
        <v>45717</v>
      </c>
      <c r="B2228">
        <v>2025</v>
      </c>
      <c r="C2228" s="16" t="s">
        <v>94</v>
      </c>
      <c r="D2228" s="16" t="s">
        <v>88</v>
      </c>
      <c r="E2228" s="16" t="s">
        <v>87</v>
      </c>
      <c r="F2228" s="16" t="s">
        <v>82</v>
      </c>
      <c r="G2228" s="16" t="s">
        <v>80</v>
      </c>
      <c r="H2228">
        <v>96492.07</v>
      </c>
      <c r="I2228">
        <v>86900.51</v>
      </c>
      <c r="J2228">
        <v>653</v>
      </c>
      <c r="K2228">
        <v>596</v>
      </c>
      <c r="L2228">
        <v>62399.040000000001</v>
      </c>
      <c r="M2228">
        <v>5205.33</v>
      </c>
      <c r="N2228">
        <v>902249.49</v>
      </c>
      <c r="O2228">
        <v>6616</v>
      </c>
      <c r="P2228">
        <v>4</v>
      </c>
      <c r="Q2228">
        <v>6</v>
      </c>
      <c r="R2228" s="25">
        <f>Clean_Data[[#This Row],[Revenue_EUR]]/Clean_Data[[#This Row],[Units_Sold]]</f>
        <v>147.76733537519144</v>
      </c>
      <c r="S2228" s="19">
        <f>Clean_Data[[#This Row],[Gross_Profit_EUR]]/Clean_Data[[#This Row],[Revenue_EUR]]</f>
        <v>0.64667531746391171</v>
      </c>
      <c r="T2228" s="19">
        <f>Clean_Data[[#This Row],[Revenue_EUR]]/Clean_Data[[#This Row],[Revenue_Target_EUR]]</f>
        <v>1.1103740357795371</v>
      </c>
      <c r="U2228" s="19">
        <f>Clean_Data[[#This Row],[Revenue_EUR]]/Clean_Data[[#This Row],[Market_Revenue_EUR]]</f>
        <v>0.10694610644778531</v>
      </c>
      <c r="V2228" s="19">
        <f>Clean_Data[[#This Row],[Returns_Units]]/Clean_Data[[#This Row],[Units_Sold]]</f>
        <v>9.1883614088820835E-3</v>
      </c>
      <c r="W2228" s="21">
        <f>Clean_Data[[#This Row],[Revenue_EUR]]/Clean_Data[[#This Row],[Marketing_Spend_EUR]]</f>
        <v>18.537166711812702</v>
      </c>
    </row>
    <row r="2229" spans="1:23">
      <c r="A2229" s="17">
        <v>45717</v>
      </c>
      <c r="B2229">
        <v>2025</v>
      </c>
      <c r="C2229" s="16" t="s">
        <v>94</v>
      </c>
      <c r="D2229" s="16" t="s">
        <v>88</v>
      </c>
      <c r="E2229" s="16" t="s">
        <v>87</v>
      </c>
      <c r="F2229" s="16" t="s">
        <v>82</v>
      </c>
      <c r="G2229" s="16" t="s">
        <v>81</v>
      </c>
      <c r="H2229">
        <v>134214.81</v>
      </c>
      <c r="I2229">
        <v>126133.51</v>
      </c>
      <c r="J2229">
        <v>1105</v>
      </c>
      <c r="K2229">
        <v>1024</v>
      </c>
      <c r="L2229">
        <v>78948.39</v>
      </c>
      <c r="M2229">
        <v>3768.08</v>
      </c>
      <c r="N2229">
        <v>1232500.93</v>
      </c>
      <c r="O2229">
        <v>10833</v>
      </c>
      <c r="P2229">
        <v>6</v>
      </c>
      <c r="Q2229">
        <v>24</v>
      </c>
      <c r="R2229" s="25">
        <f>Clean_Data[[#This Row],[Revenue_EUR]]/Clean_Data[[#This Row],[Units_Sold]]</f>
        <v>121.4613665158371</v>
      </c>
      <c r="S2229" s="19">
        <f>Clean_Data[[#This Row],[Gross_Profit_EUR]]/Clean_Data[[#This Row],[Revenue_EUR]]</f>
        <v>0.58822413115214334</v>
      </c>
      <c r="T2229" s="19">
        <f>Clean_Data[[#This Row],[Revenue_EUR]]/Clean_Data[[#This Row],[Revenue_Target_EUR]]</f>
        <v>1.0640694134334325</v>
      </c>
      <c r="U2229" s="19">
        <f>Clean_Data[[#This Row],[Revenue_EUR]]/Clean_Data[[#This Row],[Market_Revenue_EUR]]</f>
        <v>0.10889631539669507</v>
      </c>
      <c r="V2229" s="19">
        <f>Clean_Data[[#This Row],[Returns_Units]]/Clean_Data[[#This Row],[Units_Sold]]</f>
        <v>2.171945701357466E-2</v>
      </c>
      <c r="W2229" s="21">
        <f>Clean_Data[[#This Row],[Revenue_EUR]]/Clean_Data[[#This Row],[Marketing_Spend_EUR]]</f>
        <v>35.618885480138424</v>
      </c>
    </row>
    <row r="2230" spans="1:23">
      <c r="A2230" s="17">
        <v>45717</v>
      </c>
      <c r="B2230">
        <v>2025</v>
      </c>
      <c r="C2230" s="16" t="s">
        <v>94</v>
      </c>
      <c r="D2230" s="16" t="s">
        <v>88</v>
      </c>
      <c r="E2230" s="16" t="s">
        <v>87</v>
      </c>
      <c r="F2230" s="16" t="s">
        <v>83</v>
      </c>
      <c r="G2230" s="16" t="s">
        <v>78</v>
      </c>
      <c r="H2230">
        <v>32661.61</v>
      </c>
      <c r="I2230">
        <v>32974.370000000003</v>
      </c>
      <c r="J2230">
        <v>430</v>
      </c>
      <c r="K2230">
        <v>431</v>
      </c>
      <c r="L2230">
        <v>15743.97</v>
      </c>
      <c r="M2230">
        <v>560.41</v>
      </c>
      <c r="N2230">
        <v>456236.27</v>
      </c>
      <c r="O2230">
        <v>6420</v>
      </c>
      <c r="P2230">
        <v>2</v>
      </c>
      <c r="Q2230">
        <v>6</v>
      </c>
      <c r="R2230" s="25">
        <f>Clean_Data[[#This Row],[Revenue_EUR]]/Clean_Data[[#This Row],[Units_Sold]]</f>
        <v>75.957232558139538</v>
      </c>
      <c r="S2230" s="19">
        <f>Clean_Data[[#This Row],[Gross_Profit_EUR]]/Clean_Data[[#This Row],[Revenue_EUR]]</f>
        <v>0.48203288202877931</v>
      </c>
      <c r="T2230" s="19">
        <f>Clean_Data[[#This Row],[Revenue_EUR]]/Clean_Data[[#This Row],[Revenue_Target_EUR]]</f>
        <v>0.99051505760382985</v>
      </c>
      <c r="U2230" s="19">
        <f>Clean_Data[[#This Row],[Revenue_EUR]]/Clean_Data[[#This Row],[Market_Revenue_EUR]]</f>
        <v>7.1589244756888798E-2</v>
      </c>
      <c r="V2230" s="19">
        <f>Clean_Data[[#This Row],[Returns_Units]]/Clean_Data[[#This Row],[Units_Sold]]</f>
        <v>1.3953488372093023E-2</v>
      </c>
      <c r="W2230" s="21">
        <f>Clean_Data[[#This Row],[Revenue_EUR]]/Clean_Data[[#This Row],[Marketing_Spend_EUR]]</f>
        <v>58.281633090059067</v>
      </c>
    </row>
    <row r="2231" spans="1:23">
      <c r="A2231" s="17">
        <v>45717</v>
      </c>
      <c r="B2231">
        <v>2025</v>
      </c>
      <c r="C2231" s="16" t="s">
        <v>94</v>
      </c>
      <c r="D2231" s="16" t="s">
        <v>88</v>
      </c>
      <c r="E2231" s="16" t="s">
        <v>87</v>
      </c>
      <c r="F2231" s="16" t="s">
        <v>83</v>
      </c>
      <c r="G2231" s="16" t="s">
        <v>79</v>
      </c>
      <c r="H2231">
        <v>35317.03</v>
      </c>
      <c r="I2231">
        <v>31852.77</v>
      </c>
      <c r="J2231">
        <v>184</v>
      </c>
      <c r="K2231">
        <v>165</v>
      </c>
      <c r="L2231">
        <v>19805.05</v>
      </c>
      <c r="M2231">
        <v>928.74</v>
      </c>
      <c r="N2231">
        <v>393493.5</v>
      </c>
      <c r="O2231">
        <v>2214</v>
      </c>
      <c r="P2231">
        <v>1</v>
      </c>
      <c r="Q2231">
        <v>6</v>
      </c>
      <c r="R2231" s="25">
        <f>Clean_Data[[#This Row],[Revenue_EUR]]/Clean_Data[[#This Row],[Units_Sold]]</f>
        <v>191.94038043478261</v>
      </c>
      <c r="S2231" s="19">
        <f>Clean_Data[[#This Row],[Gross_Profit_EUR]]/Clean_Data[[#This Row],[Revenue_EUR]]</f>
        <v>0.56077903493017389</v>
      </c>
      <c r="T2231" s="19">
        <f>Clean_Data[[#This Row],[Revenue_EUR]]/Clean_Data[[#This Row],[Revenue_Target_EUR]]</f>
        <v>1.1087585161353313</v>
      </c>
      <c r="U2231" s="19">
        <f>Clean_Data[[#This Row],[Revenue_EUR]]/Clean_Data[[#This Row],[Market_Revenue_EUR]]</f>
        <v>8.9752511794985168E-2</v>
      </c>
      <c r="V2231" s="19">
        <f>Clean_Data[[#This Row],[Returns_Units]]/Clean_Data[[#This Row],[Units_Sold]]</f>
        <v>3.2608695652173912E-2</v>
      </c>
      <c r="W2231" s="21">
        <f>Clean_Data[[#This Row],[Revenue_EUR]]/Clean_Data[[#This Row],[Marketing_Spend_EUR]]</f>
        <v>38.026821284751385</v>
      </c>
    </row>
    <row r="2232" spans="1:23">
      <c r="A2232" s="17">
        <v>45717</v>
      </c>
      <c r="B2232">
        <v>2025</v>
      </c>
      <c r="C2232" s="16" t="s">
        <v>94</v>
      </c>
      <c r="D2232" s="16" t="s">
        <v>88</v>
      </c>
      <c r="E2232" s="16" t="s">
        <v>87</v>
      </c>
      <c r="F2232" s="16" t="s">
        <v>83</v>
      </c>
      <c r="G2232" s="16" t="s">
        <v>80</v>
      </c>
      <c r="H2232">
        <v>11245.94</v>
      </c>
      <c r="I2232">
        <v>9534.77</v>
      </c>
      <c r="J2232">
        <v>76</v>
      </c>
      <c r="K2232">
        <v>64</v>
      </c>
      <c r="L2232">
        <v>6567.94</v>
      </c>
      <c r="M2232">
        <v>673.13</v>
      </c>
      <c r="N2232">
        <v>136014.48000000001</v>
      </c>
      <c r="O2232">
        <v>1024</v>
      </c>
      <c r="P2232">
        <v>0</v>
      </c>
      <c r="Q2232">
        <v>2</v>
      </c>
      <c r="R2232" s="25">
        <f>Clean_Data[[#This Row],[Revenue_EUR]]/Clean_Data[[#This Row],[Units_Sold]]</f>
        <v>147.97289473684211</v>
      </c>
      <c r="S2232" s="19">
        <f>Clean_Data[[#This Row],[Gross_Profit_EUR]]/Clean_Data[[#This Row],[Revenue_EUR]]</f>
        <v>0.58402765798145817</v>
      </c>
      <c r="T2232" s="19">
        <f>Clean_Data[[#This Row],[Revenue_EUR]]/Clean_Data[[#This Row],[Revenue_Target_EUR]]</f>
        <v>1.1794663111957604</v>
      </c>
      <c r="U2232" s="19">
        <f>Clean_Data[[#This Row],[Revenue_EUR]]/Clean_Data[[#This Row],[Market_Revenue_EUR]]</f>
        <v>8.268193210017051E-2</v>
      </c>
      <c r="V2232" s="19">
        <f>Clean_Data[[#This Row],[Returns_Units]]/Clean_Data[[#This Row],[Units_Sold]]</f>
        <v>2.6315789473684209E-2</v>
      </c>
      <c r="W2232" s="21">
        <f>Clean_Data[[#This Row],[Revenue_EUR]]/Clean_Data[[#This Row],[Marketing_Spend_EUR]]</f>
        <v>16.706936253026907</v>
      </c>
    </row>
    <row r="2233" spans="1:23">
      <c r="A2233" s="17">
        <v>45717</v>
      </c>
      <c r="B2233">
        <v>2025</v>
      </c>
      <c r="C2233" s="16" t="s">
        <v>94</v>
      </c>
      <c r="D2233" s="16" t="s">
        <v>88</v>
      </c>
      <c r="E2233" s="16" t="s">
        <v>87</v>
      </c>
      <c r="F2233" s="16" t="s">
        <v>83</v>
      </c>
      <c r="G2233" s="16" t="s">
        <v>81</v>
      </c>
      <c r="H2233">
        <v>14788.61</v>
      </c>
      <c r="I2233">
        <v>13837.59</v>
      </c>
      <c r="J2233">
        <v>122</v>
      </c>
      <c r="K2233">
        <v>116</v>
      </c>
      <c r="L2233">
        <v>7743.7</v>
      </c>
      <c r="M2233">
        <v>409.33</v>
      </c>
      <c r="N2233">
        <v>184725.45</v>
      </c>
      <c r="O2233">
        <v>1556</v>
      </c>
      <c r="P2233">
        <v>1</v>
      </c>
      <c r="Q2233">
        <v>3</v>
      </c>
      <c r="R2233" s="25">
        <f>Clean_Data[[#This Row],[Revenue_EUR]]/Clean_Data[[#This Row],[Units_Sold]]</f>
        <v>121.21811475409837</v>
      </c>
      <c r="S2233" s="19">
        <f>Clean_Data[[#This Row],[Gross_Profit_EUR]]/Clean_Data[[#This Row],[Revenue_EUR]]</f>
        <v>0.52362595267574163</v>
      </c>
      <c r="T2233" s="19">
        <f>Clean_Data[[#This Row],[Revenue_EUR]]/Clean_Data[[#This Row],[Revenue_Target_EUR]]</f>
        <v>1.0687272856039238</v>
      </c>
      <c r="U2233" s="19">
        <f>Clean_Data[[#This Row],[Revenue_EUR]]/Clean_Data[[#This Row],[Market_Revenue_EUR]]</f>
        <v>8.0057241706543408E-2</v>
      </c>
      <c r="V2233" s="19">
        <f>Clean_Data[[#This Row],[Returns_Units]]/Clean_Data[[#This Row],[Units_Sold]]</f>
        <v>2.4590163934426229E-2</v>
      </c>
      <c r="W2233" s="21">
        <f>Clean_Data[[#This Row],[Revenue_EUR]]/Clean_Data[[#This Row],[Marketing_Spend_EUR]]</f>
        <v>36.128820267266022</v>
      </c>
    </row>
    <row r="2234" spans="1:23">
      <c r="A2234" s="17">
        <v>45717</v>
      </c>
      <c r="B2234">
        <v>2025</v>
      </c>
      <c r="C2234" s="16" t="s">
        <v>94</v>
      </c>
      <c r="D2234" s="16" t="s">
        <v>89</v>
      </c>
      <c r="E2234" s="16" t="s">
        <v>85</v>
      </c>
      <c r="F2234" s="16" t="s">
        <v>77</v>
      </c>
      <c r="G2234" s="16" t="s">
        <v>78</v>
      </c>
      <c r="H2234">
        <v>252011.24</v>
      </c>
      <c r="I2234">
        <v>264817.98</v>
      </c>
      <c r="J2234">
        <v>3315</v>
      </c>
      <c r="K2234">
        <v>3538</v>
      </c>
      <c r="L2234">
        <v>140350.39999999999</v>
      </c>
      <c r="M2234">
        <v>4593.2</v>
      </c>
      <c r="N2234">
        <v>1890051.39</v>
      </c>
      <c r="O2234">
        <v>25678</v>
      </c>
      <c r="P2234">
        <v>11</v>
      </c>
      <c r="Q2234">
        <v>29</v>
      </c>
      <c r="R2234" s="25">
        <f>Clean_Data[[#This Row],[Revenue_EUR]]/Clean_Data[[#This Row],[Units_Sold]]</f>
        <v>76.021490196078432</v>
      </c>
      <c r="S2234" s="19">
        <f>Clean_Data[[#This Row],[Gross_Profit_EUR]]/Clean_Data[[#This Row],[Revenue_EUR]]</f>
        <v>0.5569211912928963</v>
      </c>
      <c r="T2234" s="19">
        <f>Clean_Data[[#This Row],[Revenue_EUR]]/Clean_Data[[#This Row],[Revenue_Target_EUR]]</f>
        <v>0.95163946194287863</v>
      </c>
      <c r="U2234" s="19">
        <f>Clean_Data[[#This Row],[Revenue_EUR]]/Clean_Data[[#This Row],[Market_Revenue_EUR]]</f>
        <v>0.1333356549633288</v>
      </c>
      <c r="V2234" s="19">
        <f>Clean_Data[[#This Row],[Returns_Units]]/Clean_Data[[#This Row],[Units_Sold]]</f>
        <v>8.7481146304675718E-3</v>
      </c>
      <c r="W2234" s="21">
        <f>Clean_Data[[#This Row],[Revenue_EUR]]/Clean_Data[[#This Row],[Marketing_Spend_EUR]]</f>
        <v>54.866158669337281</v>
      </c>
    </row>
    <row r="2235" spans="1:23">
      <c r="A2235" s="17">
        <v>45717</v>
      </c>
      <c r="B2235">
        <v>2025</v>
      </c>
      <c r="C2235" s="16" t="s">
        <v>94</v>
      </c>
      <c r="D2235" s="16" t="s">
        <v>89</v>
      </c>
      <c r="E2235" s="16" t="s">
        <v>85</v>
      </c>
      <c r="F2235" s="16" t="s">
        <v>77</v>
      </c>
      <c r="G2235" s="16" t="s">
        <v>79</v>
      </c>
      <c r="H2235">
        <v>267706.62</v>
      </c>
      <c r="I2235">
        <v>264807.57</v>
      </c>
      <c r="J2235">
        <v>1392</v>
      </c>
      <c r="K2235">
        <v>1353</v>
      </c>
      <c r="L2235">
        <v>177962.1</v>
      </c>
      <c r="M2235">
        <v>6458.49</v>
      </c>
      <c r="N2235">
        <v>1552809.88</v>
      </c>
      <c r="O2235">
        <v>8501</v>
      </c>
      <c r="P2235">
        <v>13</v>
      </c>
      <c r="Q2235">
        <v>14</v>
      </c>
      <c r="R2235" s="25">
        <f>Clean_Data[[#This Row],[Revenue_EUR]]/Clean_Data[[#This Row],[Units_Sold]]</f>
        <v>192.31797413793103</v>
      </c>
      <c r="S2235" s="19">
        <f>Clean_Data[[#This Row],[Gross_Profit_EUR]]/Clean_Data[[#This Row],[Revenue_EUR]]</f>
        <v>0.66476540624957281</v>
      </c>
      <c r="T2235" s="19">
        <f>Clean_Data[[#This Row],[Revenue_EUR]]/Clean_Data[[#This Row],[Revenue_Target_EUR]]</f>
        <v>1.0109477610477675</v>
      </c>
      <c r="U2235" s="19">
        <f>Clean_Data[[#This Row],[Revenue_EUR]]/Clean_Data[[#This Row],[Market_Revenue_EUR]]</f>
        <v>0.17240141465354408</v>
      </c>
      <c r="V2235" s="19">
        <f>Clean_Data[[#This Row],[Returns_Units]]/Clean_Data[[#This Row],[Units_Sold]]</f>
        <v>1.0057471264367816E-2</v>
      </c>
      <c r="W2235" s="21">
        <f>Clean_Data[[#This Row],[Revenue_EUR]]/Clean_Data[[#This Row],[Marketing_Spend_EUR]]</f>
        <v>41.45034210783016</v>
      </c>
    </row>
    <row r="2236" spans="1:23">
      <c r="A2236" s="17">
        <v>45717</v>
      </c>
      <c r="B2236">
        <v>2025</v>
      </c>
      <c r="C2236" s="16" t="s">
        <v>94</v>
      </c>
      <c r="D2236" s="16" t="s">
        <v>89</v>
      </c>
      <c r="E2236" s="16" t="s">
        <v>85</v>
      </c>
      <c r="F2236" s="16" t="s">
        <v>77</v>
      </c>
      <c r="G2236" s="16" t="s">
        <v>80</v>
      </c>
      <c r="H2236">
        <v>82776.53</v>
      </c>
      <c r="I2236">
        <v>77132.14</v>
      </c>
      <c r="J2236">
        <v>560</v>
      </c>
      <c r="K2236">
        <v>525</v>
      </c>
      <c r="L2236">
        <v>56887.56</v>
      </c>
      <c r="M2236">
        <v>4176.66</v>
      </c>
      <c r="N2236">
        <v>556604.17000000004</v>
      </c>
      <c r="O2236">
        <v>4255</v>
      </c>
      <c r="P2236">
        <v>4</v>
      </c>
      <c r="Q2236">
        <v>7</v>
      </c>
      <c r="R2236" s="25">
        <f>Clean_Data[[#This Row],[Revenue_EUR]]/Clean_Data[[#This Row],[Units_Sold]]</f>
        <v>147.81523214285713</v>
      </c>
      <c r="S2236" s="19">
        <f>Clean_Data[[#This Row],[Gross_Profit_EUR]]/Clean_Data[[#This Row],[Revenue_EUR]]</f>
        <v>0.68724262783182621</v>
      </c>
      <c r="T2236" s="19">
        <f>Clean_Data[[#This Row],[Revenue_EUR]]/Clean_Data[[#This Row],[Revenue_Target_EUR]]</f>
        <v>1.0731781848656086</v>
      </c>
      <c r="U2236" s="19">
        <f>Clean_Data[[#This Row],[Revenue_EUR]]/Clean_Data[[#This Row],[Market_Revenue_EUR]]</f>
        <v>0.14871704967643343</v>
      </c>
      <c r="V2236" s="19">
        <f>Clean_Data[[#This Row],[Returns_Units]]/Clean_Data[[#This Row],[Units_Sold]]</f>
        <v>1.2500000000000001E-2</v>
      </c>
      <c r="W2236" s="21">
        <f>Clean_Data[[#This Row],[Revenue_EUR]]/Clean_Data[[#This Row],[Marketing_Spend_EUR]]</f>
        <v>19.818833709231779</v>
      </c>
    </row>
    <row r="2237" spans="1:23">
      <c r="A2237" s="17">
        <v>45717</v>
      </c>
      <c r="B2237">
        <v>2025</v>
      </c>
      <c r="C2237" s="16" t="s">
        <v>94</v>
      </c>
      <c r="D2237" s="16" t="s">
        <v>89</v>
      </c>
      <c r="E2237" s="16" t="s">
        <v>85</v>
      </c>
      <c r="F2237" s="16" t="s">
        <v>77</v>
      </c>
      <c r="G2237" s="16" t="s">
        <v>81</v>
      </c>
      <c r="H2237">
        <v>115211.19</v>
      </c>
      <c r="I2237">
        <v>112131.11</v>
      </c>
      <c r="J2237">
        <v>949</v>
      </c>
      <c r="K2237">
        <v>922</v>
      </c>
      <c r="L2237">
        <v>71739.17</v>
      </c>
      <c r="M2237">
        <v>3197.41</v>
      </c>
      <c r="N2237">
        <v>746905.98</v>
      </c>
      <c r="O2237">
        <v>6855</v>
      </c>
      <c r="P2237">
        <v>5</v>
      </c>
      <c r="Q2237">
        <v>12</v>
      </c>
      <c r="R2237" s="25">
        <f>Clean_Data[[#This Row],[Revenue_EUR]]/Clean_Data[[#This Row],[Units_Sold]]</f>
        <v>121.4027291886196</v>
      </c>
      <c r="S2237" s="19">
        <f>Clean_Data[[#This Row],[Gross_Profit_EUR]]/Clean_Data[[#This Row],[Revenue_EUR]]</f>
        <v>0.6226753668632361</v>
      </c>
      <c r="T2237" s="19">
        <f>Clean_Data[[#This Row],[Revenue_EUR]]/Clean_Data[[#This Row],[Revenue_Target_EUR]]</f>
        <v>1.0274685589039474</v>
      </c>
      <c r="U2237" s="19">
        <f>Clean_Data[[#This Row],[Revenue_EUR]]/Clean_Data[[#This Row],[Market_Revenue_EUR]]</f>
        <v>0.15425126198614719</v>
      </c>
      <c r="V2237" s="19">
        <f>Clean_Data[[#This Row],[Returns_Units]]/Clean_Data[[#This Row],[Units_Sold]]</f>
        <v>1.2644889357218124E-2</v>
      </c>
      <c r="W2237" s="21">
        <f>Clean_Data[[#This Row],[Revenue_EUR]]/Clean_Data[[#This Row],[Marketing_Spend_EUR]]</f>
        <v>36.032660809842966</v>
      </c>
    </row>
    <row r="2238" spans="1:23">
      <c r="A2238" s="17">
        <v>45717</v>
      </c>
      <c r="B2238">
        <v>2025</v>
      </c>
      <c r="C2238" s="16" t="s">
        <v>94</v>
      </c>
      <c r="D2238" s="16" t="s">
        <v>89</v>
      </c>
      <c r="E2238" s="16" t="s">
        <v>85</v>
      </c>
      <c r="F2238" s="16" t="s">
        <v>82</v>
      </c>
      <c r="G2238" s="16" t="s">
        <v>78</v>
      </c>
      <c r="H2238">
        <v>230154.85</v>
      </c>
      <c r="I2238">
        <v>232259.5</v>
      </c>
      <c r="J2238">
        <v>3027</v>
      </c>
      <c r="K2238">
        <v>3103</v>
      </c>
      <c r="L2238">
        <v>119845.24</v>
      </c>
      <c r="M2238">
        <v>4538.2</v>
      </c>
      <c r="N2238">
        <v>1694083.55</v>
      </c>
      <c r="O2238">
        <v>25252</v>
      </c>
      <c r="P2238">
        <v>12</v>
      </c>
      <c r="Q2238">
        <v>49</v>
      </c>
      <c r="R2238" s="25">
        <f>Clean_Data[[#This Row],[Revenue_EUR]]/Clean_Data[[#This Row],[Units_Sold]]</f>
        <v>76.033977535513714</v>
      </c>
      <c r="S2238" s="19">
        <f>Clean_Data[[#This Row],[Gross_Profit_EUR]]/Clean_Data[[#This Row],[Revenue_EUR]]</f>
        <v>0.52071568337577945</v>
      </c>
      <c r="T2238" s="19">
        <f>Clean_Data[[#This Row],[Revenue_EUR]]/Clean_Data[[#This Row],[Revenue_Target_EUR]]</f>
        <v>0.99093836850591688</v>
      </c>
      <c r="U2238" s="19">
        <f>Clean_Data[[#This Row],[Revenue_EUR]]/Clean_Data[[#This Row],[Market_Revenue_EUR]]</f>
        <v>0.13585802778145151</v>
      </c>
      <c r="V2238" s="19">
        <f>Clean_Data[[#This Row],[Returns_Units]]/Clean_Data[[#This Row],[Units_Sold]]</f>
        <v>1.6187644532540468E-2</v>
      </c>
      <c r="W2238" s="21">
        <f>Clean_Data[[#This Row],[Revenue_EUR]]/Clean_Data[[#This Row],[Marketing_Spend_EUR]]</f>
        <v>50.715008153012214</v>
      </c>
    </row>
    <row r="2239" spans="1:23">
      <c r="A2239" s="17">
        <v>45717</v>
      </c>
      <c r="B2239">
        <v>2025</v>
      </c>
      <c r="C2239" s="16" t="s">
        <v>94</v>
      </c>
      <c r="D2239" s="16" t="s">
        <v>89</v>
      </c>
      <c r="E2239" s="16" t="s">
        <v>85</v>
      </c>
      <c r="F2239" s="16" t="s">
        <v>82</v>
      </c>
      <c r="G2239" s="16" t="s">
        <v>79</v>
      </c>
      <c r="H2239">
        <v>228475.17</v>
      </c>
      <c r="I2239">
        <v>228526.63</v>
      </c>
      <c r="J2239">
        <v>1188</v>
      </c>
      <c r="K2239">
        <v>1198</v>
      </c>
      <c r="L2239">
        <v>139814.39999999999</v>
      </c>
      <c r="M2239">
        <v>5484.95</v>
      </c>
      <c r="N2239">
        <v>1409382.36</v>
      </c>
      <c r="O2239">
        <v>7599</v>
      </c>
      <c r="P2239">
        <v>13</v>
      </c>
      <c r="Q2239">
        <v>22</v>
      </c>
      <c r="R2239" s="25">
        <f>Clean_Data[[#This Row],[Revenue_EUR]]/Clean_Data[[#This Row],[Units_Sold]]</f>
        <v>192.31916666666669</v>
      </c>
      <c r="S2239" s="19">
        <f>Clean_Data[[#This Row],[Gross_Profit_EUR]]/Clean_Data[[#This Row],[Revenue_EUR]]</f>
        <v>0.61194570946155757</v>
      </c>
      <c r="T2239" s="19">
        <f>Clean_Data[[#This Row],[Revenue_EUR]]/Clean_Data[[#This Row],[Revenue_Target_EUR]]</f>
        <v>0.99977481836580717</v>
      </c>
      <c r="U2239" s="19">
        <f>Clean_Data[[#This Row],[Revenue_EUR]]/Clean_Data[[#This Row],[Market_Revenue_EUR]]</f>
        <v>0.16211013879867206</v>
      </c>
      <c r="V2239" s="19">
        <f>Clean_Data[[#This Row],[Returns_Units]]/Clean_Data[[#This Row],[Units_Sold]]</f>
        <v>1.8518518518518517E-2</v>
      </c>
      <c r="W2239" s="21">
        <f>Clean_Data[[#This Row],[Revenue_EUR]]/Clean_Data[[#This Row],[Marketing_Spend_EUR]]</f>
        <v>41.654923016618206</v>
      </c>
    </row>
    <row r="2240" spans="1:23">
      <c r="A2240" s="17">
        <v>45717</v>
      </c>
      <c r="B2240">
        <v>2025</v>
      </c>
      <c r="C2240" s="16" t="s">
        <v>94</v>
      </c>
      <c r="D2240" s="16" t="s">
        <v>89</v>
      </c>
      <c r="E2240" s="16" t="s">
        <v>85</v>
      </c>
      <c r="F2240" s="16" t="s">
        <v>82</v>
      </c>
      <c r="G2240" s="16" t="s">
        <v>80</v>
      </c>
      <c r="H2240">
        <v>62118.13</v>
      </c>
      <c r="I2240">
        <v>56609.15</v>
      </c>
      <c r="J2240">
        <v>420</v>
      </c>
      <c r="K2240">
        <v>383</v>
      </c>
      <c r="L2240">
        <v>39183.71</v>
      </c>
      <c r="M2240">
        <v>3563.32</v>
      </c>
      <c r="N2240">
        <v>463555.82</v>
      </c>
      <c r="O2240">
        <v>3497</v>
      </c>
      <c r="P2240">
        <v>3</v>
      </c>
      <c r="Q2240">
        <v>7</v>
      </c>
      <c r="R2240" s="25">
        <f>Clean_Data[[#This Row],[Revenue_EUR]]/Clean_Data[[#This Row],[Units_Sold]]</f>
        <v>147.90030952380951</v>
      </c>
      <c r="S2240" s="19">
        <f>Clean_Data[[#This Row],[Gross_Profit_EUR]]/Clean_Data[[#This Row],[Revenue_EUR]]</f>
        <v>0.6307934575622286</v>
      </c>
      <c r="T2240" s="19">
        <f>Clean_Data[[#This Row],[Revenue_EUR]]/Clean_Data[[#This Row],[Revenue_Target_EUR]]</f>
        <v>1.0973160699286246</v>
      </c>
      <c r="U2240" s="19">
        <f>Clean_Data[[#This Row],[Revenue_EUR]]/Clean_Data[[#This Row],[Market_Revenue_EUR]]</f>
        <v>0.13400355970074973</v>
      </c>
      <c r="V2240" s="19">
        <f>Clean_Data[[#This Row],[Returns_Units]]/Clean_Data[[#This Row],[Units_Sold]]</f>
        <v>1.6666666666666666E-2</v>
      </c>
      <c r="W2240" s="21">
        <f>Clean_Data[[#This Row],[Revenue_EUR]]/Clean_Data[[#This Row],[Marketing_Spend_EUR]]</f>
        <v>17.432655501049581</v>
      </c>
    </row>
    <row r="2241" spans="1:23">
      <c r="A2241" s="17">
        <v>45717</v>
      </c>
      <c r="B2241">
        <v>2025</v>
      </c>
      <c r="C2241" s="16" t="s">
        <v>94</v>
      </c>
      <c r="D2241" s="16" t="s">
        <v>89</v>
      </c>
      <c r="E2241" s="16" t="s">
        <v>85</v>
      </c>
      <c r="F2241" s="16" t="s">
        <v>82</v>
      </c>
      <c r="G2241" s="16" t="s">
        <v>81</v>
      </c>
      <c r="H2241">
        <v>101151.79</v>
      </c>
      <c r="I2241">
        <v>99037.35</v>
      </c>
      <c r="J2241">
        <v>833</v>
      </c>
      <c r="K2241">
        <v>812</v>
      </c>
      <c r="L2241">
        <v>59358.9</v>
      </c>
      <c r="M2241">
        <v>3304.32</v>
      </c>
      <c r="N2241">
        <v>661683.03</v>
      </c>
      <c r="O2241">
        <v>5813</v>
      </c>
      <c r="P2241">
        <v>4</v>
      </c>
      <c r="Q2241">
        <v>10</v>
      </c>
      <c r="R2241" s="25">
        <f>Clean_Data[[#This Row],[Revenue_EUR]]/Clean_Data[[#This Row],[Units_Sold]]</f>
        <v>121.43072028811524</v>
      </c>
      <c r="S2241" s="19">
        <f>Clean_Data[[#This Row],[Gross_Profit_EUR]]/Clean_Data[[#This Row],[Revenue_EUR]]</f>
        <v>0.58682995130387716</v>
      </c>
      <c r="T2241" s="19">
        <f>Clean_Data[[#This Row],[Revenue_EUR]]/Clean_Data[[#This Row],[Revenue_Target_EUR]]</f>
        <v>1.0213499250535276</v>
      </c>
      <c r="U2241" s="19">
        <f>Clean_Data[[#This Row],[Revenue_EUR]]/Clean_Data[[#This Row],[Market_Revenue_EUR]]</f>
        <v>0.152870461253933</v>
      </c>
      <c r="V2241" s="19">
        <f>Clean_Data[[#This Row],[Returns_Units]]/Clean_Data[[#This Row],[Units_Sold]]</f>
        <v>1.2004801920768308E-2</v>
      </c>
      <c r="W2241" s="21">
        <f>Clean_Data[[#This Row],[Revenue_EUR]]/Clean_Data[[#This Row],[Marketing_Spend_EUR]]</f>
        <v>30.611983706178574</v>
      </c>
    </row>
    <row r="2242" spans="1:23">
      <c r="A2242" s="17">
        <v>45717</v>
      </c>
      <c r="B2242">
        <v>2025</v>
      </c>
      <c r="C2242" s="16" t="s">
        <v>94</v>
      </c>
      <c r="D2242" s="16" t="s">
        <v>89</v>
      </c>
      <c r="E2242" s="16" t="s">
        <v>85</v>
      </c>
      <c r="F2242" s="16" t="s">
        <v>83</v>
      </c>
      <c r="G2242" s="16" t="s">
        <v>78</v>
      </c>
      <c r="H2242">
        <v>28810.91</v>
      </c>
      <c r="I2242">
        <v>30068.04</v>
      </c>
      <c r="J2242">
        <v>379</v>
      </c>
      <c r="K2242">
        <v>400</v>
      </c>
      <c r="L2242">
        <v>13854.73</v>
      </c>
      <c r="M2242">
        <v>502.88</v>
      </c>
      <c r="N2242">
        <v>306517.39</v>
      </c>
      <c r="O2242">
        <v>4402</v>
      </c>
      <c r="P2242">
        <v>1</v>
      </c>
      <c r="Q2242">
        <v>6</v>
      </c>
      <c r="R2242" s="25">
        <f>Clean_Data[[#This Row],[Revenue_EUR]]/Clean_Data[[#This Row],[Units_Sold]]</f>
        <v>76.018232189973617</v>
      </c>
      <c r="S2242" s="19">
        <f>Clean_Data[[#This Row],[Gross_Profit_EUR]]/Clean_Data[[#This Row],[Revenue_EUR]]</f>
        <v>0.48088484535892828</v>
      </c>
      <c r="T2242" s="19">
        <f>Clean_Data[[#This Row],[Revenue_EUR]]/Clean_Data[[#This Row],[Revenue_Target_EUR]]</f>
        <v>0.95819049063390893</v>
      </c>
      <c r="U2242" s="19">
        <f>Clean_Data[[#This Row],[Revenue_EUR]]/Clean_Data[[#This Row],[Market_Revenue_EUR]]</f>
        <v>9.3994373369811091E-2</v>
      </c>
      <c r="V2242" s="19">
        <f>Clean_Data[[#This Row],[Returns_Units]]/Clean_Data[[#This Row],[Units_Sold]]</f>
        <v>1.5831134564643801E-2</v>
      </c>
      <c r="W2242" s="21">
        <f>Clean_Data[[#This Row],[Revenue_EUR]]/Clean_Data[[#This Row],[Marketing_Spend_EUR]]</f>
        <v>57.291819121858097</v>
      </c>
    </row>
    <row r="2243" spans="1:23">
      <c r="A2243" s="17">
        <v>45717</v>
      </c>
      <c r="B2243">
        <v>2025</v>
      </c>
      <c r="C2243" s="16" t="s">
        <v>94</v>
      </c>
      <c r="D2243" s="16" t="s">
        <v>89</v>
      </c>
      <c r="E2243" s="16" t="s">
        <v>85</v>
      </c>
      <c r="F2243" s="16" t="s">
        <v>83</v>
      </c>
      <c r="G2243" s="16" t="s">
        <v>79</v>
      </c>
      <c r="H2243">
        <v>31204.73</v>
      </c>
      <c r="I2243">
        <v>29760.37</v>
      </c>
      <c r="J2243">
        <v>162</v>
      </c>
      <c r="K2243">
        <v>154</v>
      </c>
      <c r="L2243">
        <v>17510.55</v>
      </c>
      <c r="M2243">
        <v>827.76</v>
      </c>
      <c r="N2243">
        <v>257947.43</v>
      </c>
      <c r="O2243">
        <v>1486</v>
      </c>
      <c r="P2243">
        <v>1</v>
      </c>
      <c r="Q2243">
        <v>5</v>
      </c>
      <c r="R2243" s="25">
        <f>Clean_Data[[#This Row],[Revenue_EUR]]/Clean_Data[[#This Row],[Units_Sold]]</f>
        <v>192.62179012345678</v>
      </c>
      <c r="S2243" s="19">
        <f>Clean_Data[[#This Row],[Gross_Profit_EUR]]/Clean_Data[[#This Row],[Revenue_EUR]]</f>
        <v>0.56115050506766118</v>
      </c>
      <c r="T2243" s="19">
        <f>Clean_Data[[#This Row],[Revenue_EUR]]/Clean_Data[[#This Row],[Revenue_Target_EUR]]</f>
        <v>1.0485329987496796</v>
      </c>
      <c r="U2243" s="19">
        <f>Clean_Data[[#This Row],[Revenue_EUR]]/Clean_Data[[#This Row],[Market_Revenue_EUR]]</f>
        <v>0.1209732153563228</v>
      </c>
      <c r="V2243" s="19">
        <f>Clean_Data[[#This Row],[Returns_Units]]/Clean_Data[[#This Row],[Units_Sold]]</f>
        <v>3.0864197530864196E-2</v>
      </c>
      <c r="W2243" s="21">
        <f>Clean_Data[[#This Row],[Revenue_EUR]]/Clean_Data[[#This Row],[Marketing_Spend_EUR]]</f>
        <v>37.697798878902098</v>
      </c>
    </row>
    <row r="2244" spans="1:23">
      <c r="A2244" s="17">
        <v>45717</v>
      </c>
      <c r="B2244">
        <v>2025</v>
      </c>
      <c r="C2244" s="16" t="s">
        <v>94</v>
      </c>
      <c r="D2244" s="16" t="s">
        <v>89</v>
      </c>
      <c r="E2244" s="16" t="s">
        <v>85</v>
      </c>
      <c r="F2244" s="16" t="s">
        <v>83</v>
      </c>
      <c r="G2244" s="16" t="s">
        <v>80</v>
      </c>
      <c r="H2244">
        <v>9196.61</v>
      </c>
      <c r="I2244">
        <v>8675.56</v>
      </c>
      <c r="J2244">
        <v>62</v>
      </c>
      <c r="K2244">
        <v>58</v>
      </c>
      <c r="L2244">
        <v>5376.31</v>
      </c>
      <c r="M2244">
        <v>546.02</v>
      </c>
      <c r="N2244">
        <v>92002.559999999998</v>
      </c>
      <c r="O2244">
        <v>665</v>
      </c>
      <c r="P2244">
        <v>0</v>
      </c>
      <c r="Q2244">
        <v>2</v>
      </c>
      <c r="R2244" s="25">
        <f>Clean_Data[[#This Row],[Revenue_EUR]]/Clean_Data[[#This Row],[Units_Sold]]</f>
        <v>148.33241935483872</v>
      </c>
      <c r="S2244" s="19">
        <f>Clean_Data[[#This Row],[Gross_Profit_EUR]]/Clean_Data[[#This Row],[Revenue_EUR]]</f>
        <v>0.58459693300031212</v>
      </c>
      <c r="T2244" s="19">
        <f>Clean_Data[[#This Row],[Revenue_EUR]]/Clean_Data[[#This Row],[Revenue_Target_EUR]]</f>
        <v>1.0600595235350803</v>
      </c>
      <c r="U2244" s="19">
        <f>Clean_Data[[#This Row],[Revenue_EUR]]/Clean_Data[[#This Row],[Market_Revenue_EUR]]</f>
        <v>9.9960370667946635E-2</v>
      </c>
      <c r="V2244" s="19">
        <f>Clean_Data[[#This Row],[Returns_Units]]/Clean_Data[[#This Row],[Units_Sold]]</f>
        <v>3.2258064516129031E-2</v>
      </c>
      <c r="W2244" s="21">
        <f>Clean_Data[[#This Row],[Revenue_EUR]]/Clean_Data[[#This Row],[Marketing_Spend_EUR]]</f>
        <v>16.842991099227135</v>
      </c>
    </row>
    <row r="2245" spans="1:23">
      <c r="A2245" s="17">
        <v>45717</v>
      </c>
      <c r="B2245">
        <v>2025</v>
      </c>
      <c r="C2245" s="16" t="s">
        <v>94</v>
      </c>
      <c r="D2245" s="16" t="s">
        <v>89</v>
      </c>
      <c r="E2245" s="16" t="s">
        <v>85</v>
      </c>
      <c r="F2245" s="16" t="s">
        <v>83</v>
      </c>
      <c r="G2245" s="16" t="s">
        <v>81</v>
      </c>
      <c r="H2245">
        <v>12884.86</v>
      </c>
      <c r="I2245">
        <v>12650.53</v>
      </c>
      <c r="J2245">
        <v>106</v>
      </c>
      <c r="K2245">
        <v>106</v>
      </c>
      <c r="L2245">
        <v>6740.68</v>
      </c>
      <c r="M2245">
        <v>407.86</v>
      </c>
      <c r="N2245">
        <v>127195.63</v>
      </c>
      <c r="O2245">
        <v>1169</v>
      </c>
      <c r="P2245">
        <v>1</v>
      </c>
      <c r="Q2245">
        <v>2</v>
      </c>
      <c r="R2245" s="25">
        <f>Clean_Data[[#This Row],[Revenue_EUR]]/Clean_Data[[#This Row],[Units_Sold]]</f>
        <v>121.55528301886793</v>
      </c>
      <c r="S2245" s="19">
        <f>Clean_Data[[#This Row],[Gross_Profit_EUR]]/Clean_Data[[#This Row],[Revenue_EUR]]</f>
        <v>0.52314732174039924</v>
      </c>
      <c r="T2245" s="19">
        <f>Clean_Data[[#This Row],[Revenue_EUR]]/Clean_Data[[#This Row],[Revenue_Target_EUR]]</f>
        <v>1.0185233345954676</v>
      </c>
      <c r="U2245" s="19">
        <f>Clean_Data[[#This Row],[Revenue_EUR]]/Clean_Data[[#This Row],[Market_Revenue_EUR]]</f>
        <v>0.10129954936344904</v>
      </c>
      <c r="V2245" s="19">
        <f>Clean_Data[[#This Row],[Returns_Units]]/Clean_Data[[#This Row],[Units_Sold]]</f>
        <v>1.8867924528301886E-2</v>
      </c>
      <c r="W2245" s="21">
        <f>Clean_Data[[#This Row],[Revenue_EUR]]/Clean_Data[[#This Row],[Marketing_Spend_EUR]]</f>
        <v>31.591379394890403</v>
      </c>
    </row>
    <row r="2246" spans="1:23">
      <c r="A2246" s="17">
        <v>45717</v>
      </c>
      <c r="B2246">
        <v>2025</v>
      </c>
      <c r="C2246" s="16" t="s">
        <v>94</v>
      </c>
      <c r="D2246" s="16" t="s">
        <v>90</v>
      </c>
      <c r="E2246" s="16" t="s">
        <v>91</v>
      </c>
      <c r="F2246" s="16" t="s">
        <v>77</v>
      </c>
      <c r="G2246" s="16" t="s">
        <v>78</v>
      </c>
      <c r="H2246">
        <v>199134.8</v>
      </c>
      <c r="I2246">
        <v>191452.34</v>
      </c>
      <c r="J2246">
        <v>2619</v>
      </c>
      <c r="K2246">
        <v>2519</v>
      </c>
      <c r="L2246">
        <v>111959.59</v>
      </c>
      <c r="M2246">
        <v>3474.61</v>
      </c>
      <c r="N2246">
        <v>2371426.8199999998</v>
      </c>
      <c r="O2246">
        <v>32383</v>
      </c>
      <c r="P2246">
        <v>10</v>
      </c>
      <c r="Q2246">
        <v>25</v>
      </c>
      <c r="R2246" s="25">
        <f>Clean_Data[[#This Row],[Revenue_EUR]]/Clean_Data[[#This Row],[Units_Sold]]</f>
        <v>76.034669721267662</v>
      </c>
      <c r="S2246" s="19">
        <f>Clean_Data[[#This Row],[Gross_Profit_EUR]]/Clean_Data[[#This Row],[Revenue_EUR]]</f>
        <v>0.56223015766204598</v>
      </c>
      <c r="T2246" s="19">
        <f>Clean_Data[[#This Row],[Revenue_EUR]]/Clean_Data[[#This Row],[Revenue_Target_EUR]]</f>
        <v>1.040127271361635</v>
      </c>
      <c r="U2246" s="19">
        <f>Clean_Data[[#This Row],[Revenue_EUR]]/Clean_Data[[#This Row],[Market_Revenue_EUR]]</f>
        <v>8.3972568042390616E-2</v>
      </c>
      <c r="V2246" s="19">
        <f>Clean_Data[[#This Row],[Returns_Units]]/Clean_Data[[#This Row],[Units_Sold]]</f>
        <v>9.5456281023291335E-3</v>
      </c>
      <c r="W2246" s="21">
        <f>Clean_Data[[#This Row],[Revenue_EUR]]/Clean_Data[[#This Row],[Marketing_Spend_EUR]]</f>
        <v>57.31141048923476</v>
      </c>
    </row>
    <row r="2247" spans="1:23">
      <c r="A2247" s="17">
        <v>45717</v>
      </c>
      <c r="B2247">
        <v>2025</v>
      </c>
      <c r="C2247" s="16" t="s">
        <v>94</v>
      </c>
      <c r="D2247" s="16" t="s">
        <v>90</v>
      </c>
      <c r="E2247" s="16" t="s">
        <v>91</v>
      </c>
      <c r="F2247" s="16" t="s">
        <v>77</v>
      </c>
      <c r="G2247" s="16" t="s">
        <v>79</v>
      </c>
      <c r="H2247">
        <v>226512.79</v>
      </c>
      <c r="I2247">
        <v>213715.94</v>
      </c>
      <c r="J2247">
        <v>1178</v>
      </c>
      <c r="K2247">
        <v>1118</v>
      </c>
      <c r="L2247">
        <v>146587.79</v>
      </c>
      <c r="M2247">
        <v>6092.86</v>
      </c>
      <c r="N2247">
        <v>2052728.59</v>
      </c>
      <c r="O2247">
        <v>10998</v>
      </c>
      <c r="P2247">
        <v>12</v>
      </c>
      <c r="Q2247">
        <v>16</v>
      </c>
      <c r="R2247" s="25">
        <f>Clean_Data[[#This Row],[Revenue_EUR]]/Clean_Data[[#This Row],[Units_Sold]]</f>
        <v>192.28589983022073</v>
      </c>
      <c r="S2247" s="19">
        <f>Clean_Data[[#This Row],[Gross_Profit_EUR]]/Clean_Data[[#This Row],[Revenue_EUR]]</f>
        <v>0.64715016754683041</v>
      </c>
      <c r="T2247" s="19">
        <f>Clean_Data[[#This Row],[Revenue_EUR]]/Clean_Data[[#This Row],[Revenue_Target_EUR]]</f>
        <v>1.0598778453305824</v>
      </c>
      <c r="U2247" s="19">
        <f>Clean_Data[[#This Row],[Revenue_EUR]]/Clean_Data[[#This Row],[Market_Revenue_EUR]]</f>
        <v>0.11034716966649741</v>
      </c>
      <c r="V2247" s="19">
        <f>Clean_Data[[#This Row],[Returns_Units]]/Clean_Data[[#This Row],[Units_Sold]]</f>
        <v>1.3582342954159592E-2</v>
      </c>
      <c r="W2247" s="21">
        <f>Clean_Data[[#This Row],[Revenue_EUR]]/Clean_Data[[#This Row],[Marketing_Spend_EUR]]</f>
        <v>37.176759354391862</v>
      </c>
    </row>
    <row r="2248" spans="1:23">
      <c r="A2248" s="17">
        <v>45717</v>
      </c>
      <c r="B2248">
        <v>2025</v>
      </c>
      <c r="C2248" s="16" t="s">
        <v>94</v>
      </c>
      <c r="D2248" s="16" t="s">
        <v>90</v>
      </c>
      <c r="E2248" s="16" t="s">
        <v>91</v>
      </c>
      <c r="F2248" s="16" t="s">
        <v>77</v>
      </c>
      <c r="G2248" s="16" t="s">
        <v>80</v>
      </c>
      <c r="H2248">
        <v>74976.91</v>
      </c>
      <c r="I2248">
        <v>64538.89</v>
      </c>
      <c r="J2248">
        <v>507</v>
      </c>
      <c r="K2248">
        <v>430</v>
      </c>
      <c r="L2248">
        <v>52161.05</v>
      </c>
      <c r="M2248">
        <v>3808.6</v>
      </c>
      <c r="N2248">
        <v>704645.4</v>
      </c>
      <c r="O2248">
        <v>5232</v>
      </c>
      <c r="P2248">
        <v>3</v>
      </c>
      <c r="Q2248">
        <v>7</v>
      </c>
      <c r="R2248" s="25">
        <f>Clean_Data[[#This Row],[Revenue_EUR]]/Clean_Data[[#This Row],[Units_Sold]]</f>
        <v>147.88345167652861</v>
      </c>
      <c r="S2248" s="19">
        <f>Clean_Data[[#This Row],[Gross_Profit_EUR]]/Clean_Data[[#This Row],[Revenue_EUR]]</f>
        <v>0.69569484792051317</v>
      </c>
      <c r="T2248" s="19">
        <f>Clean_Data[[#This Row],[Revenue_EUR]]/Clean_Data[[#This Row],[Revenue_Target_EUR]]</f>
        <v>1.1617322516702719</v>
      </c>
      <c r="U2248" s="19">
        <f>Clean_Data[[#This Row],[Revenue_EUR]]/Clean_Data[[#This Row],[Market_Revenue_EUR]]</f>
        <v>0.10640374577056773</v>
      </c>
      <c r="V2248" s="19">
        <f>Clean_Data[[#This Row],[Returns_Units]]/Clean_Data[[#This Row],[Units_Sold]]</f>
        <v>1.3806706114398421E-2</v>
      </c>
      <c r="W2248" s="21">
        <f>Clean_Data[[#This Row],[Revenue_EUR]]/Clean_Data[[#This Row],[Marketing_Spend_EUR]]</f>
        <v>19.68621278159954</v>
      </c>
    </row>
    <row r="2249" spans="1:23">
      <c r="A2249" s="17">
        <v>45717</v>
      </c>
      <c r="B2249">
        <v>2025</v>
      </c>
      <c r="C2249" s="16" t="s">
        <v>94</v>
      </c>
      <c r="D2249" s="16" t="s">
        <v>90</v>
      </c>
      <c r="E2249" s="16" t="s">
        <v>91</v>
      </c>
      <c r="F2249" s="16" t="s">
        <v>77</v>
      </c>
      <c r="G2249" s="16" t="s">
        <v>81</v>
      </c>
      <c r="H2249">
        <v>85868.96</v>
      </c>
      <c r="I2249">
        <v>80010.86</v>
      </c>
      <c r="J2249">
        <v>707</v>
      </c>
      <c r="K2249">
        <v>657</v>
      </c>
      <c r="L2249">
        <v>54235.53</v>
      </c>
      <c r="M2249">
        <v>2516.27</v>
      </c>
      <c r="N2249">
        <v>928735.76</v>
      </c>
      <c r="O2249">
        <v>7883</v>
      </c>
      <c r="P2249">
        <v>4</v>
      </c>
      <c r="Q2249">
        <v>11</v>
      </c>
      <c r="R2249" s="25">
        <f>Clean_Data[[#This Row],[Revenue_EUR]]/Clean_Data[[#This Row],[Units_Sold]]</f>
        <v>121.45538896746818</v>
      </c>
      <c r="S2249" s="19">
        <f>Clean_Data[[#This Row],[Gross_Profit_EUR]]/Clean_Data[[#This Row],[Revenue_EUR]]</f>
        <v>0.63160809214412283</v>
      </c>
      <c r="T2249" s="19">
        <f>Clean_Data[[#This Row],[Revenue_EUR]]/Clean_Data[[#This Row],[Revenue_Target_EUR]]</f>
        <v>1.0732163108857973</v>
      </c>
      <c r="U2249" s="19">
        <f>Clean_Data[[#This Row],[Revenue_EUR]]/Clean_Data[[#This Row],[Market_Revenue_EUR]]</f>
        <v>9.2457902127080799E-2</v>
      </c>
      <c r="V2249" s="19">
        <f>Clean_Data[[#This Row],[Returns_Units]]/Clean_Data[[#This Row],[Units_Sold]]</f>
        <v>1.5558698727015558E-2</v>
      </c>
      <c r="W2249" s="21">
        <f>Clean_Data[[#This Row],[Revenue_EUR]]/Clean_Data[[#This Row],[Marketing_Spend_EUR]]</f>
        <v>34.125495276738988</v>
      </c>
    </row>
    <row r="2250" spans="1:23">
      <c r="A2250" s="17">
        <v>45717</v>
      </c>
      <c r="B2250">
        <v>2025</v>
      </c>
      <c r="C2250" s="16" t="s">
        <v>94</v>
      </c>
      <c r="D2250" s="16" t="s">
        <v>90</v>
      </c>
      <c r="E2250" s="16" t="s">
        <v>91</v>
      </c>
      <c r="F2250" s="16" t="s">
        <v>82</v>
      </c>
      <c r="G2250" s="16" t="s">
        <v>78</v>
      </c>
      <c r="H2250">
        <v>190682.83</v>
      </c>
      <c r="I2250">
        <v>181938.12</v>
      </c>
      <c r="J2250">
        <v>2508</v>
      </c>
      <c r="K2250">
        <v>2436</v>
      </c>
      <c r="L2250">
        <v>98674.48</v>
      </c>
      <c r="M2250">
        <v>3179.98</v>
      </c>
      <c r="N2250">
        <v>2119710.04</v>
      </c>
      <c r="O2250">
        <v>30867</v>
      </c>
      <c r="P2250">
        <v>8</v>
      </c>
      <c r="Q2250">
        <v>37</v>
      </c>
      <c r="R2250" s="25">
        <f>Clean_Data[[#This Row],[Revenue_EUR]]/Clean_Data[[#This Row],[Units_Sold]]</f>
        <v>76.029836523125994</v>
      </c>
      <c r="S2250" s="19">
        <f>Clean_Data[[#This Row],[Gross_Profit_EUR]]/Clean_Data[[#This Row],[Revenue_EUR]]</f>
        <v>0.51747962834409367</v>
      </c>
      <c r="T2250" s="19">
        <f>Clean_Data[[#This Row],[Revenue_EUR]]/Clean_Data[[#This Row],[Revenue_Target_EUR]]</f>
        <v>1.0480641989705071</v>
      </c>
      <c r="U2250" s="19">
        <f>Clean_Data[[#This Row],[Revenue_EUR]]/Clean_Data[[#This Row],[Market_Revenue_EUR]]</f>
        <v>8.9957034878223235E-2</v>
      </c>
      <c r="V2250" s="19">
        <f>Clean_Data[[#This Row],[Returns_Units]]/Clean_Data[[#This Row],[Units_Sold]]</f>
        <v>1.4752791068580542E-2</v>
      </c>
      <c r="W2250" s="21">
        <f>Clean_Data[[#This Row],[Revenue_EUR]]/Clean_Data[[#This Row],[Marketing_Spend_EUR]]</f>
        <v>59.963531217177461</v>
      </c>
    </row>
    <row r="2251" spans="1:23">
      <c r="A2251" s="17">
        <v>45717</v>
      </c>
      <c r="B2251">
        <v>2025</v>
      </c>
      <c r="C2251" s="16" t="s">
        <v>94</v>
      </c>
      <c r="D2251" s="16" t="s">
        <v>90</v>
      </c>
      <c r="E2251" s="16" t="s">
        <v>91</v>
      </c>
      <c r="F2251" s="16" t="s">
        <v>82</v>
      </c>
      <c r="G2251" s="16" t="s">
        <v>79</v>
      </c>
      <c r="H2251">
        <v>192464.09</v>
      </c>
      <c r="I2251">
        <v>174596.88</v>
      </c>
      <c r="J2251">
        <v>1001</v>
      </c>
      <c r="K2251">
        <v>909</v>
      </c>
      <c r="L2251">
        <v>118867.3</v>
      </c>
      <c r="M2251">
        <v>4594.18</v>
      </c>
      <c r="N2251">
        <v>1791422.71</v>
      </c>
      <c r="O2251">
        <v>10293</v>
      </c>
      <c r="P2251">
        <v>9</v>
      </c>
      <c r="Q2251">
        <v>21</v>
      </c>
      <c r="R2251" s="25">
        <f>Clean_Data[[#This Row],[Revenue_EUR]]/Clean_Data[[#This Row],[Units_Sold]]</f>
        <v>192.27181818181819</v>
      </c>
      <c r="S2251" s="19">
        <f>Clean_Data[[#This Row],[Gross_Profit_EUR]]/Clean_Data[[#This Row],[Revenue_EUR]]</f>
        <v>0.61760767943775907</v>
      </c>
      <c r="T2251" s="19">
        <f>Clean_Data[[#This Row],[Revenue_EUR]]/Clean_Data[[#This Row],[Revenue_Target_EUR]]</f>
        <v>1.1023340737818452</v>
      </c>
      <c r="U2251" s="19">
        <f>Clean_Data[[#This Row],[Revenue_EUR]]/Clean_Data[[#This Row],[Market_Revenue_EUR]]</f>
        <v>0.10743644642084503</v>
      </c>
      <c r="V2251" s="19">
        <f>Clean_Data[[#This Row],[Returns_Units]]/Clean_Data[[#This Row],[Units_Sold]]</f>
        <v>2.097902097902098E-2</v>
      </c>
      <c r="W2251" s="21">
        <f>Clean_Data[[#This Row],[Revenue_EUR]]/Clean_Data[[#This Row],[Marketing_Spend_EUR]]</f>
        <v>41.893023346930242</v>
      </c>
    </row>
    <row r="2252" spans="1:23">
      <c r="A2252" s="17">
        <v>45717</v>
      </c>
      <c r="B2252">
        <v>2025</v>
      </c>
      <c r="C2252" s="16" t="s">
        <v>94</v>
      </c>
      <c r="D2252" s="16" t="s">
        <v>90</v>
      </c>
      <c r="E2252" s="16" t="s">
        <v>91</v>
      </c>
      <c r="F2252" s="16" t="s">
        <v>82</v>
      </c>
      <c r="G2252" s="16" t="s">
        <v>80</v>
      </c>
      <c r="H2252">
        <v>63796.76</v>
      </c>
      <c r="I2252">
        <v>57772.52</v>
      </c>
      <c r="J2252">
        <v>432</v>
      </c>
      <c r="K2252">
        <v>391</v>
      </c>
      <c r="L2252">
        <v>41089.24</v>
      </c>
      <c r="M2252">
        <v>3782.76</v>
      </c>
      <c r="N2252">
        <v>608593.68999999994</v>
      </c>
      <c r="O2252">
        <v>4393</v>
      </c>
      <c r="P2252">
        <v>3</v>
      </c>
      <c r="Q2252">
        <v>4</v>
      </c>
      <c r="R2252" s="25">
        <f>Clean_Data[[#This Row],[Revenue_EUR]]/Clean_Data[[#This Row],[Units_Sold]]</f>
        <v>147.6776851851852</v>
      </c>
      <c r="S2252" s="19">
        <f>Clean_Data[[#This Row],[Gross_Profit_EUR]]/Clean_Data[[#This Row],[Revenue_EUR]]</f>
        <v>0.64406468290866181</v>
      </c>
      <c r="T2252" s="19">
        <f>Clean_Data[[#This Row],[Revenue_EUR]]/Clean_Data[[#This Row],[Revenue_Target_EUR]]</f>
        <v>1.1042751813491951</v>
      </c>
      <c r="U2252" s="19">
        <f>Clean_Data[[#This Row],[Revenue_EUR]]/Clean_Data[[#This Row],[Market_Revenue_EUR]]</f>
        <v>0.10482652227301273</v>
      </c>
      <c r="V2252" s="19">
        <f>Clean_Data[[#This Row],[Returns_Units]]/Clean_Data[[#This Row],[Units_Sold]]</f>
        <v>9.2592592592592587E-3</v>
      </c>
      <c r="W2252" s="21">
        <f>Clean_Data[[#This Row],[Revenue_EUR]]/Clean_Data[[#This Row],[Marketing_Spend_EUR]]</f>
        <v>16.865135509522148</v>
      </c>
    </row>
    <row r="2253" spans="1:23">
      <c r="A2253" s="17">
        <v>45717</v>
      </c>
      <c r="B2253">
        <v>2025</v>
      </c>
      <c r="C2253" s="16" t="s">
        <v>94</v>
      </c>
      <c r="D2253" s="16" t="s">
        <v>90</v>
      </c>
      <c r="E2253" s="16" t="s">
        <v>91</v>
      </c>
      <c r="F2253" s="16" t="s">
        <v>82</v>
      </c>
      <c r="G2253" s="16" t="s">
        <v>81</v>
      </c>
      <c r="H2253">
        <v>77597.17</v>
      </c>
      <c r="I2253">
        <v>75820.77</v>
      </c>
      <c r="J2253">
        <v>639</v>
      </c>
      <c r="K2253">
        <v>619</v>
      </c>
      <c r="L2253">
        <v>45206.32</v>
      </c>
      <c r="M2253">
        <v>2220.17</v>
      </c>
      <c r="N2253">
        <v>821447.32</v>
      </c>
      <c r="O2253">
        <v>7632</v>
      </c>
      <c r="P2253">
        <v>3</v>
      </c>
      <c r="Q2253">
        <v>11</v>
      </c>
      <c r="R2253" s="25">
        <f>Clean_Data[[#This Row],[Revenue_EUR]]/Clean_Data[[#This Row],[Units_Sold]]</f>
        <v>121.43532081377151</v>
      </c>
      <c r="S2253" s="19">
        <f>Clean_Data[[#This Row],[Gross_Profit_EUR]]/Clean_Data[[#This Row],[Revenue_EUR]]</f>
        <v>0.58257691614268925</v>
      </c>
      <c r="T2253" s="19">
        <f>Clean_Data[[#This Row],[Revenue_EUR]]/Clean_Data[[#This Row],[Revenue_Target_EUR]]</f>
        <v>1.0234289364246762</v>
      </c>
      <c r="U2253" s="19">
        <f>Clean_Data[[#This Row],[Revenue_EUR]]/Clean_Data[[#This Row],[Market_Revenue_EUR]]</f>
        <v>9.4463963921630423E-2</v>
      </c>
      <c r="V2253" s="19">
        <f>Clean_Data[[#This Row],[Returns_Units]]/Clean_Data[[#This Row],[Units_Sold]]</f>
        <v>1.7214397496087636E-2</v>
      </c>
      <c r="W2253" s="21">
        <f>Clean_Data[[#This Row],[Revenue_EUR]]/Clean_Data[[#This Row],[Marketing_Spend_EUR]]</f>
        <v>34.95100375196494</v>
      </c>
    </row>
    <row r="2254" spans="1:23">
      <c r="A2254" s="17">
        <v>45717</v>
      </c>
      <c r="B2254">
        <v>2025</v>
      </c>
      <c r="C2254" s="16" t="s">
        <v>94</v>
      </c>
      <c r="D2254" s="16" t="s">
        <v>90</v>
      </c>
      <c r="E2254" s="16" t="s">
        <v>91</v>
      </c>
      <c r="F2254" s="16" t="s">
        <v>83</v>
      </c>
      <c r="G2254" s="16" t="s">
        <v>78</v>
      </c>
      <c r="H2254">
        <v>21529.64</v>
      </c>
      <c r="I2254">
        <v>20745.61</v>
      </c>
      <c r="J2254">
        <v>283</v>
      </c>
      <c r="K2254">
        <v>271</v>
      </c>
      <c r="L2254">
        <v>10186.26</v>
      </c>
      <c r="M2254">
        <v>373.41</v>
      </c>
      <c r="N2254">
        <v>337221.07</v>
      </c>
      <c r="O2254">
        <v>4981</v>
      </c>
      <c r="P2254">
        <v>1</v>
      </c>
      <c r="Q2254">
        <v>7</v>
      </c>
      <c r="R2254" s="25">
        <f>Clean_Data[[#This Row],[Revenue_EUR]]/Clean_Data[[#This Row],[Units_Sold]]</f>
        <v>76.076466431095398</v>
      </c>
      <c r="S2254" s="19">
        <f>Clean_Data[[#This Row],[Gross_Profit_EUR]]/Clean_Data[[#This Row],[Revenue_EUR]]</f>
        <v>0.47312727941572641</v>
      </c>
      <c r="T2254" s="19">
        <f>Clean_Data[[#This Row],[Revenue_EUR]]/Clean_Data[[#This Row],[Revenue_Target_EUR]]</f>
        <v>1.03779257394697</v>
      </c>
      <c r="U2254" s="19">
        <f>Clean_Data[[#This Row],[Revenue_EUR]]/Clean_Data[[#This Row],[Market_Revenue_EUR]]</f>
        <v>6.3844290631068806E-2</v>
      </c>
      <c r="V2254" s="19">
        <f>Clean_Data[[#This Row],[Returns_Units]]/Clean_Data[[#This Row],[Units_Sold]]</f>
        <v>2.4734982332155476E-2</v>
      </c>
      <c r="W2254" s="21">
        <f>Clean_Data[[#This Row],[Revenue_EUR]]/Clean_Data[[#This Row],[Marketing_Spend_EUR]]</f>
        <v>57.656838327843381</v>
      </c>
    </row>
    <row r="2255" spans="1:23">
      <c r="A2255" s="17">
        <v>45717</v>
      </c>
      <c r="B2255">
        <v>2025</v>
      </c>
      <c r="C2255" s="16" t="s">
        <v>94</v>
      </c>
      <c r="D2255" s="16" t="s">
        <v>90</v>
      </c>
      <c r="E2255" s="16" t="s">
        <v>91</v>
      </c>
      <c r="F2255" s="16" t="s">
        <v>83</v>
      </c>
      <c r="G2255" s="16" t="s">
        <v>79</v>
      </c>
      <c r="H2255">
        <v>20909.25</v>
      </c>
      <c r="I2255">
        <v>19755.259999999998</v>
      </c>
      <c r="J2255">
        <v>109</v>
      </c>
      <c r="K2255">
        <v>102</v>
      </c>
      <c r="L2255">
        <v>11598.15</v>
      </c>
      <c r="M2255">
        <v>516.63</v>
      </c>
      <c r="N2255">
        <v>273509.57</v>
      </c>
      <c r="O2255">
        <v>1455</v>
      </c>
      <c r="P2255">
        <v>1</v>
      </c>
      <c r="Q2255">
        <v>2</v>
      </c>
      <c r="R2255" s="25">
        <f>Clean_Data[[#This Row],[Revenue_EUR]]/Clean_Data[[#This Row],[Units_Sold]]</f>
        <v>191.82798165137615</v>
      </c>
      <c r="S2255" s="19">
        <f>Clean_Data[[#This Row],[Gross_Profit_EUR]]/Clean_Data[[#This Row],[Revenue_EUR]]</f>
        <v>0.55468990996807632</v>
      </c>
      <c r="T2255" s="19">
        <f>Clean_Data[[#This Row],[Revenue_EUR]]/Clean_Data[[#This Row],[Revenue_Target_EUR]]</f>
        <v>1.0584143159847048</v>
      </c>
      <c r="U2255" s="19">
        <f>Clean_Data[[#This Row],[Revenue_EUR]]/Clean_Data[[#This Row],[Market_Revenue_EUR]]</f>
        <v>7.644796487377023E-2</v>
      </c>
      <c r="V2255" s="19">
        <f>Clean_Data[[#This Row],[Returns_Units]]/Clean_Data[[#This Row],[Units_Sold]]</f>
        <v>1.834862385321101E-2</v>
      </c>
      <c r="W2255" s="21">
        <f>Clean_Data[[#This Row],[Revenue_EUR]]/Clean_Data[[#This Row],[Marketing_Spend_EUR]]</f>
        <v>40.47238836304512</v>
      </c>
    </row>
    <row r="2256" spans="1:23">
      <c r="A2256" s="17">
        <v>45717</v>
      </c>
      <c r="B2256">
        <v>2025</v>
      </c>
      <c r="C2256" s="16" t="s">
        <v>94</v>
      </c>
      <c r="D2256" s="16" t="s">
        <v>90</v>
      </c>
      <c r="E2256" s="16" t="s">
        <v>91</v>
      </c>
      <c r="F2256" s="16" t="s">
        <v>83</v>
      </c>
      <c r="G2256" s="16" t="s">
        <v>80</v>
      </c>
      <c r="H2256">
        <v>7129.12</v>
      </c>
      <c r="I2256">
        <v>6545.5</v>
      </c>
      <c r="J2256">
        <v>48</v>
      </c>
      <c r="K2256">
        <v>45</v>
      </c>
      <c r="L2256">
        <v>4185.3100000000004</v>
      </c>
      <c r="M2256">
        <v>364.92</v>
      </c>
      <c r="N2256">
        <v>96268.2</v>
      </c>
      <c r="O2256">
        <v>678</v>
      </c>
      <c r="P2256">
        <v>0</v>
      </c>
      <c r="Q2256">
        <v>1</v>
      </c>
      <c r="R2256" s="25">
        <f>Clean_Data[[#This Row],[Revenue_EUR]]/Clean_Data[[#This Row],[Units_Sold]]</f>
        <v>148.52333333333334</v>
      </c>
      <c r="S2256" s="19">
        <f>Clean_Data[[#This Row],[Gross_Profit_EUR]]/Clean_Data[[#This Row],[Revenue_EUR]]</f>
        <v>0.58707245775074635</v>
      </c>
      <c r="T2256" s="19">
        <f>Clean_Data[[#This Row],[Revenue_EUR]]/Clean_Data[[#This Row],[Revenue_Target_EUR]]</f>
        <v>1.0891635474753647</v>
      </c>
      <c r="U2256" s="19">
        <f>Clean_Data[[#This Row],[Revenue_EUR]]/Clean_Data[[#This Row],[Market_Revenue_EUR]]</f>
        <v>7.4054776135837178E-2</v>
      </c>
      <c r="V2256" s="19">
        <f>Clean_Data[[#This Row],[Returns_Units]]/Clean_Data[[#This Row],[Units_Sold]]</f>
        <v>2.0833333333333332E-2</v>
      </c>
      <c r="W2256" s="21">
        <f>Clean_Data[[#This Row],[Revenue_EUR]]/Clean_Data[[#This Row],[Marketing_Spend_EUR]]</f>
        <v>19.536117505206619</v>
      </c>
    </row>
    <row r="2257" spans="1:23">
      <c r="A2257" s="17">
        <v>45717</v>
      </c>
      <c r="B2257">
        <v>2025</v>
      </c>
      <c r="C2257" s="16" t="s">
        <v>94</v>
      </c>
      <c r="D2257" s="16" t="s">
        <v>90</v>
      </c>
      <c r="E2257" s="16" t="s">
        <v>91</v>
      </c>
      <c r="F2257" s="16" t="s">
        <v>83</v>
      </c>
      <c r="G2257" s="16" t="s">
        <v>81</v>
      </c>
      <c r="H2257">
        <v>8953.61</v>
      </c>
      <c r="I2257">
        <v>8401.74</v>
      </c>
      <c r="J2257">
        <v>74</v>
      </c>
      <c r="K2257">
        <v>71</v>
      </c>
      <c r="L2257">
        <v>4768.8100000000004</v>
      </c>
      <c r="M2257">
        <v>273.48</v>
      </c>
      <c r="N2257">
        <v>128790.78</v>
      </c>
      <c r="O2257">
        <v>1141</v>
      </c>
      <c r="P2257">
        <v>0</v>
      </c>
      <c r="Q2257">
        <v>2</v>
      </c>
      <c r="R2257" s="25">
        <f>Clean_Data[[#This Row],[Revenue_EUR]]/Clean_Data[[#This Row],[Units_Sold]]</f>
        <v>120.99472972972974</v>
      </c>
      <c r="S2257" s="19">
        <f>Clean_Data[[#This Row],[Gross_Profit_EUR]]/Clean_Data[[#This Row],[Revenue_EUR]]</f>
        <v>0.53261310242460869</v>
      </c>
      <c r="T2257" s="19">
        <f>Clean_Data[[#This Row],[Revenue_EUR]]/Clean_Data[[#This Row],[Revenue_Target_EUR]]</f>
        <v>1.0656852033031254</v>
      </c>
      <c r="U2257" s="19">
        <f>Clean_Data[[#This Row],[Revenue_EUR]]/Clean_Data[[#This Row],[Market_Revenue_EUR]]</f>
        <v>6.952058214105078E-2</v>
      </c>
      <c r="V2257" s="19">
        <f>Clean_Data[[#This Row],[Returns_Units]]/Clean_Data[[#This Row],[Units_Sold]]</f>
        <v>2.7027027027027029E-2</v>
      </c>
      <c r="W2257" s="21">
        <f>Clean_Data[[#This Row],[Revenue_EUR]]/Clean_Data[[#This Row],[Marketing_Spend_EUR]]</f>
        <v>32.739542196869969</v>
      </c>
    </row>
    <row r="2258" spans="1:23">
      <c r="A2258" s="17">
        <v>45717</v>
      </c>
      <c r="B2258">
        <v>2025</v>
      </c>
      <c r="C2258" s="16" t="s">
        <v>94</v>
      </c>
      <c r="D2258" s="16" t="s">
        <v>92</v>
      </c>
      <c r="E2258" s="16" t="s">
        <v>76</v>
      </c>
      <c r="F2258" s="16" t="s">
        <v>77</v>
      </c>
      <c r="G2258" s="16" t="s">
        <v>78</v>
      </c>
      <c r="H2258">
        <v>221126.48</v>
      </c>
      <c r="I2258">
        <v>227257.07</v>
      </c>
      <c r="J2258">
        <v>2908</v>
      </c>
      <c r="K2258">
        <v>2973</v>
      </c>
      <c r="L2258">
        <v>125412.25</v>
      </c>
      <c r="M2258">
        <v>3740.09</v>
      </c>
      <c r="N2258">
        <v>1429397.84</v>
      </c>
      <c r="O2258">
        <v>20089</v>
      </c>
      <c r="P2258">
        <v>9</v>
      </c>
      <c r="Q2258">
        <v>47</v>
      </c>
      <c r="R2258" s="25">
        <f>Clean_Data[[#This Row],[Revenue_EUR]]/Clean_Data[[#This Row],[Units_Sold]]</f>
        <v>76.040742778541954</v>
      </c>
      <c r="S2258" s="19">
        <f>Clean_Data[[#This Row],[Gross_Profit_EUR]]/Clean_Data[[#This Row],[Revenue_EUR]]</f>
        <v>0.56715165908669096</v>
      </c>
      <c r="T2258" s="19">
        <f>Clean_Data[[#This Row],[Revenue_EUR]]/Clean_Data[[#This Row],[Revenue_Target_EUR]]</f>
        <v>0.97302354553809922</v>
      </c>
      <c r="U2258" s="19">
        <f>Clean_Data[[#This Row],[Revenue_EUR]]/Clean_Data[[#This Row],[Market_Revenue_EUR]]</f>
        <v>0.15469904445916891</v>
      </c>
      <c r="V2258" s="19">
        <f>Clean_Data[[#This Row],[Returns_Units]]/Clean_Data[[#This Row],[Units_Sold]]</f>
        <v>1.6162310866574967E-2</v>
      </c>
      <c r="W2258" s="21">
        <f>Clean_Data[[#This Row],[Revenue_EUR]]/Clean_Data[[#This Row],[Marketing_Spend_EUR]]</f>
        <v>59.123304519409963</v>
      </c>
    </row>
    <row r="2259" spans="1:23">
      <c r="A2259" s="17">
        <v>45717</v>
      </c>
      <c r="B2259">
        <v>2025</v>
      </c>
      <c r="C2259" s="16" t="s">
        <v>94</v>
      </c>
      <c r="D2259" s="16" t="s">
        <v>92</v>
      </c>
      <c r="E2259" s="16" t="s">
        <v>76</v>
      </c>
      <c r="F2259" s="16" t="s">
        <v>77</v>
      </c>
      <c r="G2259" s="16" t="s">
        <v>79</v>
      </c>
      <c r="H2259">
        <v>214574.1</v>
      </c>
      <c r="I2259">
        <v>200427.83</v>
      </c>
      <c r="J2259">
        <v>1116</v>
      </c>
      <c r="K2259">
        <v>1034</v>
      </c>
      <c r="L2259">
        <v>141084.57999999999</v>
      </c>
      <c r="M2259">
        <v>4889.24</v>
      </c>
      <c r="N2259">
        <v>1194825.8</v>
      </c>
      <c r="O2259">
        <v>6848</v>
      </c>
      <c r="P2259">
        <v>11</v>
      </c>
      <c r="Q2259">
        <v>24</v>
      </c>
      <c r="R2259" s="25">
        <f>Clean_Data[[#This Row],[Revenue_EUR]]/Clean_Data[[#This Row],[Units_Sold]]</f>
        <v>192.27069892473119</v>
      </c>
      <c r="S2259" s="19">
        <f>Clean_Data[[#This Row],[Gross_Profit_EUR]]/Clean_Data[[#This Row],[Revenue_EUR]]</f>
        <v>0.65750982993753671</v>
      </c>
      <c r="T2259" s="19">
        <f>Clean_Data[[#This Row],[Revenue_EUR]]/Clean_Data[[#This Row],[Revenue_Target_EUR]]</f>
        <v>1.0705803680057806</v>
      </c>
      <c r="U2259" s="19">
        <f>Clean_Data[[#This Row],[Revenue_EUR]]/Clean_Data[[#This Row],[Market_Revenue_EUR]]</f>
        <v>0.17958609531196931</v>
      </c>
      <c r="V2259" s="19">
        <f>Clean_Data[[#This Row],[Returns_Units]]/Clean_Data[[#This Row],[Units_Sold]]</f>
        <v>2.1505376344086023E-2</v>
      </c>
      <c r="W2259" s="21">
        <f>Clean_Data[[#This Row],[Revenue_EUR]]/Clean_Data[[#This Row],[Marketing_Spend_EUR]]</f>
        <v>43.887004933282064</v>
      </c>
    </row>
    <row r="2260" spans="1:23">
      <c r="A2260" s="17">
        <v>45717</v>
      </c>
      <c r="B2260">
        <v>2025</v>
      </c>
      <c r="C2260" s="16" t="s">
        <v>94</v>
      </c>
      <c r="D2260" s="16" t="s">
        <v>92</v>
      </c>
      <c r="E2260" s="16" t="s">
        <v>76</v>
      </c>
      <c r="F2260" s="16" t="s">
        <v>77</v>
      </c>
      <c r="G2260" s="16" t="s">
        <v>80</v>
      </c>
      <c r="H2260">
        <v>67950.3</v>
      </c>
      <c r="I2260">
        <v>61406.06</v>
      </c>
      <c r="J2260">
        <v>460</v>
      </c>
      <c r="K2260">
        <v>417</v>
      </c>
      <c r="L2260">
        <v>46645.919999999998</v>
      </c>
      <c r="M2260">
        <v>3949.83</v>
      </c>
      <c r="N2260">
        <v>433718.05</v>
      </c>
      <c r="O2260">
        <v>3002</v>
      </c>
      <c r="P2260">
        <v>4</v>
      </c>
      <c r="Q2260">
        <v>7</v>
      </c>
      <c r="R2260" s="25">
        <f>Clean_Data[[#This Row],[Revenue_EUR]]/Clean_Data[[#This Row],[Units_Sold]]</f>
        <v>147.71804347826088</v>
      </c>
      <c r="S2260" s="19">
        <f>Clean_Data[[#This Row],[Gross_Profit_EUR]]/Clean_Data[[#This Row],[Revenue_EUR]]</f>
        <v>0.68647114140776411</v>
      </c>
      <c r="T2260" s="19">
        <f>Clean_Data[[#This Row],[Revenue_EUR]]/Clean_Data[[#This Row],[Revenue_Target_EUR]]</f>
        <v>1.1065731948931425</v>
      </c>
      <c r="U2260" s="19">
        <f>Clean_Data[[#This Row],[Revenue_EUR]]/Clean_Data[[#This Row],[Market_Revenue_EUR]]</f>
        <v>0.15666929241243246</v>
      </c>
      <c r="V2260" s="19">
        <f>Clean_Data[[#This Row],[Returns_Units]]/Clean_Data[[#This Row],[Units_Sold]]</f>
        <v>1.5217391304347827E-2</v>
      </c>
      <c r="W2260" s="21">
        <f>Clean_Data[[#This Row],[Revenue_EUR]]/Clean_Data[[#This Row],[Marketing_Spend_EUR]]</f>
        <v>17.203347992192072</v>
      </c>
    </row>
    <row r="2261" spans="1:23">
      <c r="A2261" s="17">
        <v>45717</v>
      </c>
      <c r="B2261">
        <v>2025</v>
      </c>
      <c r="C2261" s="16" t="s">
        <v>94</v>
      </c>
      <c r="D2261" s="16" t="s">
        <v>92</v>
      </c>
      <c r="E2261" s="16" t="s">
        <v>76</v>
      </c>
      <c r="F2261" s="16" t="s">
        <v>77</v>
      </c>
      <c r="G2261" s="16" t="s">
        <v>81</v>
      </c>
      <c r="H2261">
        <v>90944.11</v>
      </c>
      <c r="I2261">
        <v>87692.78</v>
      </c>
      <c r="J2261">
        <v>749</v>
      </c>
      <c r="K2261">
        <v>714</v>
      </c>
      <c r="L2261">
        <v>57249.2</v>
      </c>
      <c r="M2261">
        <v>2529.14</v>
      </c>
      <c r="N2261">
        <v>557283.9</v>
      </c>
      <c r="O2261">
        <v>5142</v>
      </c>
      <c r="P2261">
        <v>4</v>
      </c>
      <c r="Q2261">
        <v>10</v>
      </c>
      <c r="R2261" s="25">
        <f>Clean_Data[[#This Row],[Revenue_EUR]]/Clean_Data[[#This Row],[Units_Sold]]</f>
        <v>121.42070761014686</v>
      </c>
      <c r="S2261" s="19">
        <f>Clean_Data[[#This Row],[Gross_Profit_EUR]]/Clean_Data[[#This Row],[Revenue_EUR]]</f>
        <v>0.62949871080161213</v>
      </c>
      <c r="T2261" s="19">
        <f>Clean_Data[[#This Row],[Revenue_EUR]]/Clean_Data[[#This Row],[Revenue_Target_EUR]]</f>
        <v>1.0370763704834081</v>
      </c>
      <c r="U2261" s="19">
        <f>Clean_Data[[#This Row],[Revenue_EUR]]/Clean_Data[[#This Row],[Market_Revenue_EUR]]</f>
        <v>0.16319170534085051</v>
      </c>
      <c r="V2261" s="19">
        <f>Clean_Data[[#This Row],[Returns_Units]]/Clean_Data[[#This Row],[Units_Sold]]</f>
        <v>1.335113484646195E-2</v>
      </c>
      <c r="W2261" s="21">
        <f>Clean_Data[[#This Row],[Revenue_EUR]]/Clean_Data[[#This Row],[Marketing_Spend_EUR]]</f>
        <v>35.958511588919556</v>
      </c>
    </row>
    <row r="2262" spans="1:23">
      <c r="A2262" s="17">
        <v>45717</v>
      </c>
      <c r="B2262">
        <v>2025</v>
      </c>
      <c r="C2262" s="16" t="s">
        <v>94</v>
      </c>
      <c r="D2262" s="16" t="s">
        <v>92</v>
      </c>
      <c r="E2262" s="16" t="s">
        <v>76</v>
      </c>
      <c r="F2262" s="16" t="s">
        <v>82</v>
      </c>
      <c r="G2262" s="16" t="s">
        <v>78</v>
      </c>
      <c r="H2262">
        <v>171053.46</v>
      </c>
      <c r="I2262">
        <v>170839.55</v>
      </c>
      <c r="J2262">
        <v>2250</v>
      </c>
      <c r="K2262">
        <v>2230</v>
      </c>
      <c r="L2262">
        <v>89074.04</v>
      </c>
      <c r="M2262">
        <v>2904.51</v>
      </c>
      <c r="N2262">
        <v>1228584.29</v>
      </c>
      <c r="O2262">
        <v>17217</v>
      </c>
      <c r="P2262">
        <v>9</v>
      </c>
      <c r="Q2262">
        <v>21</v>
      </c>
      <c r="R2262" s="25">
        <f>Clean_Data[[#This Row],[Revenue_EUR]]/Clean_Data[[#This Row],[Units_Sold]]</f>
        <v>76.023759999999996</v>
      </c>
      <c r="S2262" s="19">
        <f>Clean_Data[[#This Row],[Gross_Profit_EUR]]/Clean_Data[[#This Row],[Revenue_EUR]]</f>
        <v>0.52073801956417598</v>
      </c>
      <c r="T2262" s="19">
        <f>Clean_Data[[#This Row],[Revenue_EUR]]/Clean_Data[[#This Row],[Revenue_Target_EUR]]</f>
        <v>1.0012521105329533</v>
      </c>
      <c r="U2262" s="19">
        <f>Clean_Data[[#This Row],[Revenue_EUR]]/Clean_Data[[#This Row],[Market_Revenue_EUR]]</f>
        <v>0.13922810294115023</v>
      </c>
      <c r="V2262" s="19">
        <f>Clean_Data[[#This Row],[Returns_Units]]/Clean_Data[[#This Row],[Units_Sold]]</f>
        <v>9.3333333333333341E-3</v>
      </c>
      <c r="W2262" s="21">
        <f>Clean_Data[[#This Row],[Revenue_EUR]]/Clean_Data[[#This Row],[Marketing_Spend_EUR]]</f>
        <v>58.89236394434861</v>
      </c>
    </row>
    <row r="2263" spans="1:23">
      <c r="A2263" s="17">
        <v>45717</v>
      </c>
      <c r="B2263">
        <v>2025</v>
      </c>
      <c r="C2263" s="16" t="s">
        <v>94</v>
      </c>
      <c r="D2263" s="16" t="s">
        <v>92</v>
      </c>
      <c r="E2263" s="16" t="s">
        <v>76</v>
      </c>
      <c r="F2263" s="16" t="s">
        <v>82</v>
      </c>
      <c r="G2263" s="16" t="s">
        <v>79</v>
      </c>
      <c r="H2263">
        <v>166753.75</v>
      </c>
      <c r="I2263">
        <v>165829.85999999999</v>
      </c>
      <c r="J2263">
        <v>867</v>
      </c>
      <c r="K2263">
        <v>874</v>
      </c>
      <c r="L2263">
        <v>100935.85</v>
      </c>
      <c r="M2263">
        <v>4044.08</v>
      </c>
      <c r="N2263">
        <v>999240.96</v>
      </c>
      <c r="O2263">
        <v>5339</v>
      </c>
      <c r="P2263">
        <v>7</v>
      </c>
      <c r="Q2263">
        <v>17</v>
      </c>
      <c r="R2263" s="25">
        <f>Clean_Data[[#This Row],[Revenue_EUR]]/Clean_Data[[#This Row],[Units_Sold]]</f>
        <v>192.33419838523645</v>
      </c>
      <c r="S2263" s="19">
        <f>Clean_Data[[#This Row],[Gross_Profit_EUR]]/Clean_Data[[#This Row],[Revenue_EUR]]</f>
        <v>0.60529883136061413</v>
      </c>
      <c r="T2263" s="19">
        <f>Clean_Data[[#This Row],[Revenue_EUR]]/Clean_Data[[#This Row],[Revenue_Target_EUR]]</f>
        <v>1.0055713126695036</v>
      </c>
      <c r="U2263" s="19">
        <f>Clean_Data[[#This Row],[Revenue_EUR]]/Clean_Data[[#This Row],[Market_Revenue_EUR]]</f>
        <v>0.16688041891317187</v>
      </c>
      <c r="V2263" s="19">
        <f>Clean_Data[[#This Row],[Returns_Units]]/Clean_Data[[#This Row],[Units_Sold]]</f>
        <v>1.9607843137254902E-2</v>
      </c>
      <c r="W2263" s="21">
        <f>Clean_Data[[#This Row],[Revenue_EUR]]/Clean_Data[[#This Row],[Marketing_Spend_EUR]]</f>
        <v>41.234038396866531</v>
      </c>
    </row>
    <row r="2264" spans="1:23">
      <c r="A2264" s="17">
        <v>45717</v>
      </c>
      <c r="B2264">
        <v>2025</v>
      </c>
      <c r="C2264" s="16" t="s">
        <v>94</v>
      </c>
      <c r="D2264" s="16" t="s">
        <v>92</v>
      </c>
      <c r="E2264" s="16" t="s">
        <v>76</v>
      </c>
      <c r="F2264" s="16" t="s">
        <v>82</v>
      </c>
      <c r="G2264" s="16" t="s">
        <v>80</v>
      </c>
      <c r="H2264">
        <v>55651.98</v>
      </c>
      <c r="I2264">
        <v>50469.08</v>
      </c>
      <c r="J2264">
        <v>376</v>
      </c>
      <c r="K2264">
        <v>340</v>
      </c>
      <c r="L2264">
        <v>36150.910000000003</v>
      </c>
      <c r="M2264">
        <v>3028.55</v>
      </c>
      <c r="N2264">
        <v>354597.33</v>
      </c>
      <c r="O2264">
        <v>2539</v>
      </c>
      <c r="P2264">
        <v>3</v>
      </c>
      <c r="Q2264">
        <v>8</v>
      </c>
      <c r="R2264" s="25">
        <f>Clean_Data[[#This Row],[Revenue_EUR]]/Clean_Data[[#This Row],[Units_Sold]]</f>
        <v>148.01058510638299</v>
      </c>
      <c r="S2264" s="19">
        <f>Clean_Data[[#This Row],[Gross_Profit_EUR]]/Clean_Data[[#This Row],[Revenue_EUR]]</f>
        <v>0.64958892747391916</v>
      </c>
      <c r="T2264" s="19">
        <f>Clean_Data[[#This Row],[Revenue_EUR]]/Clean_Data[[#This Row],[Revenue_Target_EUR]]</f>
        <v>1.1026945607092502</v>
      </c>
      <c r="U2264" s="19">
        <f>Clean_Data[[#This Row],[Revenue_EUR]]/Clean_Data[[#This Row],[Market_Revenue_EUR]]</f>
        <v>0.15694415973182876</v>
      </c>
      <c r="V2264" s="19">
        <f>Clean_Data[[#This Row],[Returns_Units]]/Clean_Data[[#This Row],[Units_Sold]]</f>
        <v>2.1276595744680851E-2</v>
      </c>
      <c r="W2264" s="21">
        <f>Clean_Data[[#This Row],[Revenue_EUR]]/Clean_Data[[#This Row],[Marketing_Spend_EUR]]</f>
        <v>18.375783790923048</v>
      </c>
    </row>
    <row r="2265" spans="1:23">
      <c r="A2265" s="17">
        <v>45717</v>
      </c>
      <c r="B2265">
        <v>2025</v>
      </c>
      <c r="C2265" s="16" t="s">
        <v>94</v>
      </c>
      <c r="D2265" s="16" t="s">
        <v>92</v>
      </c>
      <c r="E2265" s="16" t="s">
        <v>76</v>
      </c>
      <c r="F2265" s="16" t="s">
        <v>82</v>
      </c>
      <c r="G2265" s="16" t="s">
        <v>81</v>
      </c>
      <c r="H2265">
        <v>76604.11</v>
      </c>
      <c r="I2265">
        <v>72932.52</v>
      </c>
      <c r="J2265">
        <v>631</v>
      </c>
      <c r="K2265">
        <v>607</v>
      </c>
      <c r="L2265">
        <v>44975.37</v>
      </c>
      <c r="M2265">
        <v>2181.23</v>
      </c>
      <c r="N2265">
        <v>464332.61</v>
      </c>
      <c r="O2265">
        <v>3988</v>
      </c>
      <c r="P2265">
        <v>4</v>
      </c>
      <c r="Q2265">
        <v>10</v>
      </c>
      <c r="R2265" s="25">
        <f>Clean_Data[[#This Row],[Revenue_EUR]]/Clean_Data[[#This Row],[Units_Sold]]</f>
        <v>121.40112519809826</v>
      </c>
      <c r="S2265" s="19">
        <f>Clean_Data[[#This Row],[Gross_Profit_EUR]]/Clean_Data[[#This Row],[Revenue_EUR]]</f>
        <v>0.58711432062848845</v>
      </c>
      <c r="T2265" s="19">
        <f>Clean_Data[[#This Row],[Revenue_EUR]]/Clean_Data[[#This Row],[Revenue_Target_EUR]]</f>
        <v>1.050342289009073</v>
      </c>
      <c r="U2265" s="19">
        <f>Clean_Data[[#This Row],[Revenue_EUR]]/Clean_Data[[#This Row],[Market_Revenue_EUR]]</f>
        <v>0.16497680401985981</v>
      </c>
      <c r="V2265" s="19">
        <f>Clean_Data[[#This Row],[Returns_Units]]/Clean_Data[[#This Row],[Units_Sold]]</f>
        <v>1.5847860538827259E-2</v>
      </c>
      <c r="W2265" s="21">
        <f>Clean_Data[[#This Row],[Revenue_EUR]]/Clean_Data[[#This Row],[Marketing_Spend_EUR]]</f>
        <v>35.119684765017901</v>
      </c>
    </row>
    <row r="2266" spans="1:23">
      <c r="A2266" s="17">
        <v>45717</v>
      </c>
      <c r="B2266">
        <v>2025</v>
      </c>
      <c r="C2266" s="16" t="s">
        <v>94</v>
      </c>
      <c r="D2266" s="16" t="s">
        <v>92</v>
      </c>
      <c r="E2266" s="16" t="s">
        <v>76</v>
      </c>
      <c r="F2266" s="16" t="s">
        <v>83</v>
      </c>
      <c r="G2266" s="16" t="s">
        <v>78</v>
      </c>
      <c r="H2266">
        <v>20246.990000000002</v>
      </c>
      <c r="I2266">
        <v>20686.34</v>
      </c>
      <c r="J2266">
        <v>266</v>
      </c>
      <c r="K2266">
        <v>268</v>
      </c>
      <c r="L2266">
        <v>9590.9</v>
      </c>
      <c r="M2266">
        <v>388.61</v>
      </c>
      <c r="N2266">
        <v>190392.57</v>
      </c>
      <c r="O2266">
        <v>2600</v>
      </c>
      <c r="P2266">
        <v>1</v>
      </c>
      <c r="Q2266">
        <v>5</v>
      </c>
      <c r="R2266" s="25">
        <f>Clean_Data[[#This Row],[Revenue_EUR]]/Clean_Data[[#This Row],[Units_Sold]]</f>
        <v>76.116503759398498</v>
      </c>
      <c r="S2266" s="19">
        <f>Clean_Data[[#This Row],[Gross_Profit_EUR]]/Clean_Data[[#This Row],[Revenue_EUR]]</f>
        <v>0.47369510233372958</v>
      </c>
      <c r="T2266" s="19">
        <f>Clean_Data[[#This Row],[Revenue_EUR]]/Clean_Data[[#This Row],[Revenue_Target_EUR]]</f>
        <v>0.97876134685981186</v>
      </c>
      <c r="U2266" s="19">
        <f>Clean_Data[[#This Row],[Revenue_EUR]]/Clean_Data[[#This Row],[Market_Revenue_EUR]]</f>
        <v>0.10634338304273114</v>
      </c>
      <c r="V2266" s="19">
        <f>Clean_Data[[#This Row],[Returns_Units]]/Clean_Data[[#This Row],[Units_Sold]]</f>
        <v>1.8796992481203006E-2</v>
      </c>
      <c r="W2266" s="21">
        <f>Clean_Data[[#This Row],[Revenue_EUR]]/Clean_Data[[#This Row],[Marketing_Spend_EUR]]</f>
        <v>52.101052469056384</v>
      </c>
    </row>
    <row r="2267" spans="1:23">
      <c r="A2267" s="17">
        <v>45717</v>
      </c>
      <c r="B2267">
        <v>2025</v>
      </c>
      <c r="C2267" s="16" t="s">
        <v>94</v>
      </c>
      <c r="D2267" s="16" t="s">
        <v>92</v>
      </c>
      <c r="E2267" s="16" t="s">
        <v>76</v>
      </c>
      <c r="F2267" s="16" t="s">
        <v>83</v>
      </c>
      <c r="G2267" s="16" t="s">
        <v>79</v>
      </c>
      <c r="H2267">
        <v>20443.77</v>
      </c>
      <c r="I2267">
        <v>19149.580000000002</v>
      </c>
      <c r="J2267">
        <v>106</v>
      </c>
      <c r="K2267">
        <v>98</v>
      </c>
      <c r="L2267">
        <v>11491.41</v>
      </c>
      <c r="M2267">
        <v>496.92</v>
      </c>
      <c r="N2267">
        <v>156803.16</v>
      </c>
      <c r="O2267">
        <v>925</v>
      </c>
      <c r="P2267">
        <v>1</v>
      </c>
      <c r="Q2267">
        <v>3</v>
      </c>
      <c r="R2267" s="25">
        <f>Clean_Data[[#This Row],[Revenue_EUR]]/Clean_Data[[#This Row],[Units_Sold]]</f>
        <v>192.86575471698114</v>
      </c>
      <c r="S2267" s="19">
        <f>Clean_Data[[#This Row],[Gross_Profit_EUR]]/Clean_Data[[#This Row],[Revenue_EUR]]</f>
        <v>0.56209838009329982</v>
      </c>
      <c r="T2267" s="19">
        <f>Clean_Data[[#This Row],[Revenue_EUR]]/Clean_Data[[#This Row],[Revenue_Target_EUR]]</f>
        <v>1.0675832054802246</v>
      </c>
      <c r="U2267" s="19">
        <f>Clean_Data[[#This Row],[Revenue_EUR]]/Clean_Data[[#This Row],[Market_Revenue_EUR]]</f>
        <v>0.13037855869741399</v>
      </c>
      <c r="V2267" s="19">
        <f>Clean_Data[[#This Row],[Returns_Units]]/Clean_Data[[#This Row],[Units_Sold]]</f>
        <v>2.8301886792452831E-2</v>
      </c>
      <c r="W2267" s="21">
        <f>Clean_Data[[#This Row],[Revenue_EUR]]/Clean_Data[[#This Row],[Marketing_Spend_EUR]]</f>
        <v>41.140968365129197</v>
      </c>
    </row>
    <row r="2268" spans="1:23">
      <c r="A2268" s="17">
        <v>45717</v>
      </c>
      <c r="B2268">
        <v>2025</v>
      </c>
      <c r="C2268" s="16" t="s">
        <v>94</v>
      </c>
      <c r="D2268" s="16" t="s">
        <v>92</v>
      </c>
      <c r="E2268" s="16" t="s">
        <v>76</v>
      </c>
      <c r="F2268" s="16" t="s">
        <v>83</v>
      </c>
      <c r="G2268" s="16" t="s">
        <v>80</v>
      </c>
      <c r="H2268">
        <v>5626.87</v>
      </c>
      <c r="I2268">
        <v>5154.2</v>
      </c>
      <c r="J2268">
        <v>38</v>
      </c>
      <c r="K2268">
        <v>35</v>
      </c>
      <c r="L2268">
        <v>3291.35</v>
      </c>
      <c r="M2268">
        <v>283.75</v>
      </c>
      <c r="N2268">
        <v>54090.09</v>
      </c>
      <c r="O2268">
        <v>410</v>
      </c>
      <c r="P2268">
        <v>0</v>
      </c>
      <c r="Q2268">
        <v>1</v>
      </c>
      <c r="R2268" s="25">
        <f>Clean_Data[[#This Row],[Revenue_EUR]]/Clean_Data[[#This Row],[Units_Sold]]</f>
        <v>148.07552631578946</v>
      </c>
      <c r="S2268" s="19">
        <f>Clean_Data[[#This Row],[Gross_Profit_EUR]]/Clean_Data[[#This Row],[Revenue_EUR]]</f>
        <v>0.58493443068704265</v>
      </c>
      <c r="T2268" s="19">
        <f>Clean_Data[[#This Row],[Revenue_EUR]]/Clean_Data[[#This Row],[Revenue_Target_EUR]]</f>
        <v>1.0917057933335921</v>
      </c>
      <c r="U2268" s="19">
        <f>Clean_Data[[#This Row],[Revenue_EUR]]/Clean_Data[[#This Row],[Market_Revenue_EUR]]</f>
        <v>0.10402774334448325</v>
      </c>
      <c r="V2268" s="19">
        <f>Clean_Data[[#This Row],[Returns_Units]]/Clean_Data[[#This Row],[Units_Sold]]</f>
        <v>2.6315789473684209E-2</v>
      </c>
      <c r="W2268" s="21">
        <f>Clean_Data[[#This Row],[Revenue_EUR]]/Clean_Data[[#This Row],[Marketing_Spend_EUR]]</f>
        <v>19.83037885462555</v>
      </c>
    </row>
    <row r="2269" spans="1:23">
      <c r="A2269" s="17">
        <v>45717</v>
      </c>
      <c r="B2269">
        <v>2025</v>
      </c>
      <c r="C2269" s="16" t="s">
        <v>94</v>
      </c>
      <c r="D2269" s="16" t="s">
        <v>92</v>
      </c>
      <c r="E2269" s="16" t="s">
        <v>76</v>
      </c>
      <c r="F2269" s="16" t="s">
        <v>83</v>
      </c>
      <c r="G2269" s="16" t="s">
        <v>81</v>
      </c>
      <c r="H2269">
        <v>8202.74</v>
      </c>
      <c r="I2269">
        <v>8041.58</v>
      </c>
      <c r="J2269">
        <v>68</v>
      </c>
      <c r="K2269">
        <v>68</v>
      </c>
      <c r="L2269">
        <v>4277.3599999999997</v>
      </c>
      <c r="M2269">
        <v>250.6</v>
      </c>
      <c r="N2269">
        <v>73068.740000000005</v>
      </c>
      <c r="O2269">
        <v>618</v>
      </c>
      <c r="P2269">
        <v>0</v>
      </c>
      <c r="Q2269">
        <v>2</v>
      </c>
      <c r="R2269" s="25">
        <f>Clean_Data[[#This Row],[Revenue_EUR]]/Clean_Data[[#This Row],[Units_Sold]]</f>
        <v>120.6285294117647</v>
      </c>
      <c r="S2269" s="19">
        <f>Clean_Data[[#This Row],[Gross_Profit_EUR]]/Clean_Data[[#This Row],[Revenue_EUR]]</f>
        <v>0.52145502600350613</v>
      </c>
      <c r="T2269" s="19">
        <f>Clean_Data[[#This Row],[Revenue_EUR]]/Clean_Data[[#This Row],[Revenue_Target_EUR]]</f>
        <v>1.0200408377458161</v>
      </c>
      <c r="U2269" s="19">
        <f>Clean_Data[[#This Row],[Revenue_EUR]]/Clean_Data[[#This Row],[Market_Revenue_EUR]]</f>
        <v>0.11226059187554074</v>
      </c>
      <c r="V2269" s="19">
        <f>Clean_Data[[#This Row],[Returns_Units]]/Clean_Data[[#This Row],[Units_Sold]]</f>
        <v>2.9411764705882353E-2</v>
      </c>
      <c r="W2269" s="21">
        <f>Clean_Data[[#This Row],[Revenue_EUR]]/Clean_Data[[#This Row],[Marketing_Spend_EUR]]</f>
        <v>32.732402234636872</v>
      </c>
    </row>
    <row r="2270" spans="1:23">
      <c r="A2270" s="17">
        <v>45748</v>
      </c>
      <c r="B2270">
        <v>2025</v>
      </c>
      <c r="C2270" s="16" t="s">
        <v>95</v>
      </c>
      <c r="D2270" s="16" t="s">
        <v>75</v>
      </c>
      <c r="E2270" s="16" t="s">
        <v>76</v>
      </c>
      <c r="F2270" s="16" t="s">
        <v>77</v>
      </c>
      <c r="G2270" s="16" t="s">
        <v>78</v>
      </c>
      <c r="H2270">
        <v>1129203.3500000001</v>
      </c>
      <c r="I2270">
        <v>1084231.46</v>
      </c>
      <c r="J2270">
        <v>14852</v>
      </c>
      <c r="K2270">
        <v>14303</v>
      </c>
      <c r="L2270">
        <v>625357.29</v>
      </c>
      <c r="M2270">
        <v>19919.04</v>
      </c>
      <c r="N2270">
        <v>6619112.1200000001</v>
      </c>
      <c r="O2270">
        <v>98315</v>
      </c>
      <c r="P2270">
        <v>58</v>
      </c>
      <c r="Q2270">
        <v>292</v>
      </c>
      <c r="R2270" s="25">
        <f>Clean_Data[[#This Row],[Revenue_EUR]]/Clean_Data[[#This Row],[Units_Sold]]</f>
        <v>76.030389846485335</v>
      </c>
      <c r="S2270" s="19">
        <f>Clean_Data[[#This Row],[Gross_Profit_EUR]]/Clean_Data[[#This Row],[Revenue_EUR]]</f>
        <v>0.55380396276720223</v>
      </c>
      <c r="T2270" s="19">
        <f>Clean_Data[[#This Row],[Revenue_EUR]]/Clean_Data[[#This Row],[Revenue_Target_EUR]]</f>
        <v>1.0414781268198952</v>
      </c>
      <c r="U2270" s="19">
        <f>Clean_Data[[#This Row],[Revenue_EUR]]/Clean_Data[[#This Row],[Market_Revenue_EUR]]</f>
        <v>0.1705974048374331</v>
      </c>
      <c r="V2270" s="19">
        <f>Clean_Data[[#This Row],[Returns_Units]]/Clean_Data[[#This Row],[Units_Sold]]</f>
        <v>1.9660651764072178E-2</v>
      </c>
      <c r="W2270" s="21">
        <f>Clean_Data[[#This Row],[Revenue_EUR]]/Clean_Data[[#This Row],[Marketing_Spend_EUR]]</f>
        <v>56.689647191832542</v>
      </c>
    </row>
    <row r="2271" spans="1:23">
      <c r="A2271" s="17">
        <v>45748</v>
      </c>
      <c r="B2271">
        <v>2025</v>
      </c>
      <c r="C2271" s="16" t="s">
        <v>95</v>
      </c>
      <c r="D2271" s="16" t="s">
        <v>75</v>
      </c>
      <c r="E2271" s="16" t="s">
        <v>76</v>
      </c>
      <c r="F2271" s="16" t="s">
        <v>77</v>
      </c>
      <c r="G2271" s="16" t="s">
        <v>79</v>
      </c>
      <c r="H2271">
        <v>1274118.3500000001</v>
      </c>
      <c r="I2271">
        <v>1204116.53</v>
      </c>
      <c r="J2271">
        <v>6627</v>
      </c>
      <c r="K2271">
        <v>6225</v>
      </c>
      <c r="L2271">
        <v>832070.59</v>
      </c>
      <c r="M2271">
        <v>30058.93</v>
      </c>
      <c r="N2271">
        <v>5948890.5199999996</v>
      </c>
      <c r="O2271">
        <v>34271</v>
      </c>
      <c r="P2271">
        <v>47</v>
      </c>
      <c r="Q2271">
        <v>106</v>
      </c>
      <c r="R2271" s="25">
        <f>Clean_Data[[#This Row],[Revenue_EUR]]/Clean_Data[[#This Row],[Units_Sold]]</f>
        <v>192.26170967255169</v>
      </c>
      <c r="S2271" s="19">
        <f>Clean_Data[[#This Row],[Gross_Profit_EUR]]/Clean_Data[[#This Row],[Revenue_EUR]]</f>
        <v>0.65305596611178229</v>
      </c>
      <c r="T2271" s="19">
        <f>Clean_Data[[#This Row],[Revenue_EUR]]/Clean_Data[[#This Row],[Revenue_Target_EUR]]</f>
        <v>1.058135419833494</v>
      </c>
      <c r="U2271" s="19">
        <f>Clean_Data[[#This Row],[Revenue_EUR]]/Clean_Data[[#This Row],[Market_Revenue_EUR]]</f>
        <v>0.21417747489493222</v>
      </c>
      <c r="V2271" s="19">
        <f>Clean_Data[[#This Row],[Returns_Units]]/Clean_Data[[#This Row],[Units_Sold]]</f>
        <v>1.5995171269050854E-2</v>
      </c>
      <c r="W2271" s="21">
        <f>Clean_Data[[#This Row],[Revenue_EUR]]/Clean_Data[[#This Row],[Marketing_Spend_EUR]]</f>
        <v>42.387348784537579</v>
      </c>
    </row>
    <row r="2272" spans="1:23">
      <c r="A2272" s="17">
        <v>45748</v>
      </c>
      <c r="B2272">
        <v>2025</v>
      </c>
      <c r="C2272" s="16" t="s">
        <v>95</v>
      </c>
      <c r="D2272" s="16" t="s">
        <v>75</v>
      </c>
      <c r="E2272" s="16" t="s">
        <v>76</v>
      </c>
      <c r="F2272" s="16" t="s">
        <v>77</v>
      </c>
      <c r="G2272" s="16" t="s">
        <v>80</v>
      </c>
      <c r="H2272">
        <v>339023.67</v>
      </c>
      <c r="I2272">
        <v>309599.53000000003</v>
      </c>
      <c r="J2272">
        <v>2293</v>
      </c>
      <c r="K2272">
        <v>2131</v>
      </c>
      <c r="L2272">
        <v>229844.48000000001</v>
      </c>
      <c r="M2272">
        <v>19862.650000000001</v>
      </c>
      <c r="N2272">
        <v>1942726.58</v>
      </c>
      <c r="O2272">
        <v>13593</v>
      </c>
      <c r="P2272">
        <v>17</v>
      </c>
      <c r="Q2272">
        <v>25</v>
      </c>
      <c r="R2272" s="25">
        <f>Clean_Data[[#This Row],[Revenue_EUR]]/Clean_Data[[#This Row],[Units_Sold]]</f>
        <v>147.8515787178369</v>
      </c>
      <c r="S2272" s="19">
        <f>Clean_Data[[#This Row],[Gross_Profit_EUR]]/Clean_Data[[#This Row],[Revenue_EUR]]</f>
        <v>0.67795997842864486</v>
      </c>
      <c r="T2272" s="19">
        <f>Clean_Data[[#This Row],[Revenue_EUR]]/Clean_Data[[#This Row],[Revenue_Target_EUR]]</f>
        <v>1.0950393561643972</v>
      </c>
      <c r="U2272" s="19">
        <f>Clean_Data[[#This Row],[Revenue_EUR]]/Clean_Data[[#This Row],[Market_Revenue_EUR]]</f>
        <v>0.17450920448105464</v>
      </c>
      <c r="V2272" s="19">
        <f>Clean_Data[[#This Row],[Returns_Units]]/Clean_Data[[#This Row],[Units_Sold]]</f>
        <v>1.0902747492368076E-2</v>
      </c>
      <c r="W2272" s="21">
        <f>Clean_Data[[#This Row],[Revenue_EUR]]/Clean_Data[[#This Row],[Marketing_Spend_EUR]]</f>
        <v>17.068400742096344</v>
      </c>
    </row>
    <row r="2273" spans="1:23">
      <c r="A2273" s="17">
        <v>45748</v>
      </c>
      <c r="B2273">
        <v>2025</v>
      </c>
      <c r="C2273" s="16" t="s">
        <v>95</v>
      </c>
      <c r="D2273" s="16" t="s">
        <v>75</v>
      </c>
      <c r="E2273" s="16" t="s">
        <v>76</v>
      </c>
      <c r="F2273" s="16" t="s">
        <v>77</v>
      </c>
      <c r="G2273" s="16" t="s">
        <v>81</v>
      </c>
      <c r="H2273">
        <v>477527.78</v>
      </c>
      <c r="I2273">
        <v>453380.41</v>
      </c>
      <c r="J2273">
        <v>3932</v>
      </c>
      <c r="K2273">
        <v>3674</v>
      </c>
      <c r="L2273">
        <v>293618.8</v>
      </c>
      <c r="M2273">
        <v>15577.5</v>
      </c>
      <c r="N2273">
        <v>2615538.8199999998</v>
      </c>
      <c r="O2273">
        <v>24099</v>
      </c>
      <c r="P2273">
        <v>18</v>
      </c>
      <c r="Q2273">
        <v>55</v>
      </c>
      <c r="R2273" s="25">
        <f>Clean_Data[[#This Row],[Revenue_EUR]]/Clean_Data[[#This Row],[Units_Sold]]</f>
        <v>121.44653611393693</v>
      </c>
      <c r="S2273" s="19">
        <f>Clean_Data[[#This Row],[Gross_Profit_EUR]]/Clean_Data[[#This Row],[Revenue_EUR]]</f>
        <v>0.61487270960445484</v>
      </c>
      <c r="T2273" s="19">
        <f>Clean_Data[[#This Row],[Revenue_EUR]]/Clean_Data[[#This Row],[Revenue_Target_EUR]]</f>
        <v>1.0532607264614722</v>
      </c>
      <c r="U2273" s="19">
        <f>Clean_Data[[#This Row],[Revenue_EUR]]/Clean_Data[[#This Row],[Market_Revenue_EUR]]</f>
        <v>0.18257338654220398</v>
      </c>
      <c r="V2273" s="19">
        <f>Clean_Data[[#This Row],[Returns_Units]]/Clean_Data[[#This Row],[Units_Sold]]</f>
        <v>1.3987792472024415E-2</v>
      </c>
      <c r="W2273" s="21">
        <f>Clean_Data[[#This Row],[Revenue_EUR]]/Clean_Data[[#This Row],[Marketing_Spend_EUR]]</f>
        <v>30.65496902583855</v>
      </c>
    </row>
    <row r="2274" spans="1:23">
      <c r="A2274" s="17">
        <v>45748</v>
      </c>
      <c r="B2274">
        <v>2025</v>
      </c>
      <c r="C2274" s="16" t="s">
        <v>95</v>
      </c>
      <c r="D2274" s="16" t="s">
        <v>75</v>
      </c>
      <c r="E2274" s="16" t="s">
        <v>76</v>
      </c>
      <c r="F2274" s="16" t="s">
        <v>82</v>
      </c>
      <c r="G2274" s="16" t="s">
        <v>78</v>
      </c>
      <c r="H2274">
        <v>874707.19</v>
      </c>
      <c r="I2274">
        <v>874394.63</v>
      </c>
      <c r="J2274">
        <v>11504</v>
      </c>
      <c r="K2274">
        <v>11584</v>
      </c>
      <c r="L2274">
        <v>456095.64</v>
      </c>
      <c r="M2274">
        <v>17004.080000000002</v>
      </c>
      <c r="N2274">
        <v>5646141.21</v>
      </c>
      <c r="O2274">
        <v>80109</v>
      </c>
      <c r="P2274">
        <v>35</v>
      </c>
      <c r="Q2274">
        <v>121</v>
      </c>
      <c r="R2274" s="25">
        <f>Clean_Data[[#This Row],[Revenue_EUR]]/Clean_Data[[#This Row],[Units_Sold]]</f>
        <v>76.035047809457581</v>
      </c>
      <c r="S2274" s="19">
        <f>Clean_Data[[#This Row],[Gross_Profit_EUR]]/Clean_Data[[#This Row],[Revenue_EUR]]</f>
        <v>0.52142665021422774</v>
      </c>
      <c r="T2274" s="19">
        <f>Clean_Data[[#This Row],[Revenue_EUR]]/Clean_Data[[#This Row],[Revenue_Target_EUR]]</f>
        <v>1.0003574587369091</v>
      </c>
      <c r="U2274" s="19">
        <f>Clean_Data[[#This Row],[Revenue_EUR]]/Clean_Data[[#This Row],[Market_Revenue_EUR]]</f>
        <v>0.15492123867727353</v>
      </c>
      <c r="V2274" s="19">
        <f>Clean_Data[[#This Row],[Returns_Units]]/Clean_Data[[#This Row],[Units_Sold]]</f>
        <v>1.051808066759388E-2</v>
      </c>
      <c r="W2274" s="21">
        <f>Clean_Data[[#This Row],[Revenue_EUR]]/Clean_Data[[#This Row],[Marketing_Spend_EUR]]</f>
        <v>51.44101827326147</v>
      </c>
    </row>
    <row r="2275" spans="1:23">
      <c r="A2275" s="17">
        <v>45748</v>
      </c>
      <c r="B2275">
        <v>2025</v>
      </c>
      <c r="C2275" s="16" t="s">
        <v>95</v>
      </c>
      <c r="D2275" s="16" t="s">
        <v>75</v>
      </c>
      <c r="E2275" s="16" t="s">
        <v>76</v>
      </c>
      <c r="F2275" s="16" t="s">
        <v>82</v>
      </c>
      <c r="G2275" s="16" t="s">
        <v>79</v>
      </c>
      <c r="H2275">
        <v>983050.37</v>
      </c>
      <c r="I2275">
        <v>909944.59</v>
      </c>
      <c r="J2275">
        <v>5113</v>
      </c>
      <c r="K2275">
        <v>4737</v>
      </c>
      <c r="L2275">
        <v>600320.52</v>
      </c>
      <c r="M2275">
        <v>24184.14</v>
      </c>
      <c r="N2275">
        <v>5019470.12</v>
      </c>
      <c r="O2275">
        <v>28844</v>
      </c>
      <c r="P2275">
        <v>53</v>
      </c>
      <c r="Q2275">
        <v>56</v>
      </c>
      <c r="R2275" s="25">
        <f>Clean_Data[[#This Row],[Revenue_EUR]]/Clean_Data[[#This Row],[Units_Sold]]</f>
        <v>192.26488754156074</v>
      </c>
      <c r="S2275" s="19">
        <f>Clean_Data[[#This Row],[Gross_Profit_EUR]]/Clean_Data[[#This Row],[Revenue_EUR]]</f>
        <v>0.61067117038977359</v>
      </c>
      <c r="T2275" s="19">
        <f>Clean_Data[[#This Row],[Revenue_EUR]]/Clean_Data[[#This Row],[Revenue_Target_EUR]]</f>
        <v>1.0803409139451008</v>
      </c>
      <c r="U2275" s="19">
        <f>Clean_Data[[#This Row],[Revenue_EUR]]/Clean_Data[[#This Row],[Market_Revenue_EUR]]</f>
        <v>0.19584743937075175</v>
      </c>
      <c r="V2275" s="19">
        <f>Clean_Data[[#This Row],[Returns_Units]]/Clean_Data[[#This Row],[Units_Sold]]</f>
        <v>1.0952474085663993E-2</v>
      </c>
      <c r="W2275" s="21">
        <f>Clean_Data[[#This Row],[Revenue_EUR]]/Clean_Data[[#This Row],[Marketing_Spend_EUR]]</f>
        <v>40.648556037138391</v>
      </c>
    </row>
    <row r="2276" spans="1:23">
      <c r="A2276" s="17">
        <v>45748</v>
      </c>
      <c r="B2276">
        <v>2025</v>
      </c>
      <c r="C2276" s="16" t="s">
        <v>95</v>
      </c>
      <c r="D2276" s="16" t="s">
        <v>75</v>
      </c>
      <c r="E2276" s="16" t="s">
        <v>76</v>
      </c>
      <c r="F2276" s="16" t="s">
        <v>82</v>
      </c>
      <c r="G2276" s="16" t="s">
        <v>80</v>
      </c>
      <c r="H2276">
        <v>288852.58</v>
      </c>
      <c r="I2276">
        <v>256169.82</v>
      </c>
      <c r="J2276">
        <v>1954</v>
      </c>
      <c r="K2276">
        <v>1757</v>
      </c>
      <c r="L2276">
        <v>182399.23</v>
      </c>
      <c r="M2276">
        <v>15179.74</v>
      </c>
      <c r="N2276">
        <v>1665589.27</v>
      </c>
      <c r="O2276">
        <v>12099</v>
      </c>
      <c r="P2276">
        <v>12</v>
      </c>
      <c r="Q2276">
        <v>25</v>
      </c>
      <c r="R2276" s="25">
        <f>Clean_Data[[#This Row],[Revenue_EUR]]/Clean_Data[[#This Row],[Units_Sold]]</f>
        <v>147.82629477993859</v>
      </c>
      <c r="S2276" s="19">
        <f>Clean_Data[[#This Row],[Gross_Profit_EUR]]/Clean_Data[[#This Row],[Revenue_EUR]]</f>
        <v>0.63146131497250257</v>
      </c>
      <c r="T2276" s="19">
        <f>Clean_Data[[#This Row],[Revenue_EUR]]/Clean_Data[[#This Row],[Revenue_Target_EUR]]</f>
        <v>1.1275823982700226</v>
      </c>
      <c r="U2276" s="19">
        <f>Clean_Data[[#This Row],[Revenue_EUR]]/Clean_Data[[#This Row],[Market_Revenue_EUR]]</f>
        <v>0.17342365564110535</v>
      </c>
      <c r="V2276" s="19">
        <f>Clean_Data[[#This Row],[Returns_Units]]/Clean_Data[[#This Row],[Units_Sold]]</f>
        <v>1.2794268167860799E-2</v>
      </c>
      <c r="W2276" s="21">
        <f>Clean_Data[[#This Row],[Revenue_EUR]]/Clean_Data[[#This Row],[Marketing_Spend_EUR]]</f>
        <v>19.028822628055554</v>
      </c>
    </row>
    <row r="2277" spans="1:23">
      <c r="A2277" s="17">
        <v>45748</v>
      </c>
      <c r="B2277">
        <v>2025</v>
      </c>
      <c r="C2277" s="16" t="s">
        <v>95</v>
      </c>
      <c r="D2277" s="16" t="s">
        <v>75</v>
      </c>
      <c r="E2277" s="16" t="s">
        <v>76</v>
      </c>
      <c r="F2277" s="16" t="s">
        <v>82</v>
      </c>
      <c r="G2277" s="16" t="s">
        <v>81</v>
      </c>
      <c r="H2277">
        <v>421912.31</v>
      </c>
      <c r="I2277">
        <v>395617.58</v>
      </c>
      <c r="J2277">
        <v>3474</v>
      </c>
      <c r="K2277">
        <v>3322</v>
      </c>
      <c r="L2277">
        <v>248027.35</v>
      </c>
      <c r="M2277">
        <v>12643.23</v>
      </c>
      <c r="N2277">
        <v>2265007.56</v>
      </c>
      <c r="O2277">
        <v>19263</v>
      </c>
      <c r="P2277">
        <v>18</v>
      </c>
      <c r="Q2277">
        <v>37</v>
      </c>
      <c r="R2277" s="25">
        <f>Clean_Data[[#This Row],[Revenue_EUR]]/Clean_Data[[#This Row],[Units_Sold]]</f>
        <v>121.4485636154289</v>
      </c>
      <c r="S2277" s="19">
        <f>Clean_Data[[#This Row],[Gross_Profit_EUR]]/Clean_Data[[#This Row],[Revenue_EUR]]</f>
        <v>0.58786469159906718</v>
      </c>
      <c r="T2277" s="19">
        <f>Clean_Data[[#This Row],[Revenue_EUR]]/Clean_Data[[#This Row],[Revenue_Target_EUR]]</f>
        <v>1.066465019072206</v>
      </c>
      <c r="U2277" s="19">
        <f>Clean_Data[[#This Row],[Revenue_EUR]]/Clean_Data[[#This Row],[Market_Revenue_EUR]]</f>
        <v>0.18627412881571132</v>
      </c>
      <c r="V2277" s="19">
        <f>Clean_Data[[#This Row],[Returns_Units]]/Clean_Data[[#This Row],[Units_Sold]]</f>
        <v>1.0650546919976972E-2</v>
      </c>
      <c r="W2277" s="21">
        <f>Clean_Data[[#This Row],[Revenue_EUR]]/Clean_Data[[#This Row],[Marketing_Spend_EUR]]</f>
        <v>33.370610991020492</v>
      </c>
    </row>
    <row r="2278" spans="1:23">
      <c r="A2278" s="17">
        <v>45748</v>
      </c>
      <c r="B2278">
        <v>2025</v>
      </c>
      <c r="C2278" s="16" t="s">
        <v>95</v>
      </c>
      <c r="D2278" s="16" t="s">
        <v>75</v>
      </c>
      <c r="E2278" s="16" t="s">
        <v>76</v>
      </c>
      <c r="F2278" s="16" t="s">
        <v>83</v>
      </c>
      <c r="G2278" s="16" t="s">
        <v>78</v>
      </c>
      <c r="H2278">
        <v>99615.17</v>
      </c>
      <c r="I2278">
        <v>99397.25</v>
      </c>
      <c r="J2278">
        <v>1310</v>
      </c>
      <c r="K2278">
        <v>1300</v>
      </c>
      <c r="L2278">
        <v>47063.97</v>
      </c>
      <c r="M2278">
        <v>1890.44</v>
      </c>
      <c r="N2278">
        <v>879748.64</v>
      </c>
      <c r="O2278">
        <v>12077</v>
      </c>
      <c r="P2278">
        <v>4</v>
      </c>
      <c r="Q2278">
        <v>26</v>
      </c>
      <c r="R2278" s="25">
        <f>Clean_Data[[#This Row],[Revenue_EUR]]/Clean_Data[[#This Row],[Units_Sold]]</f>
        <v>76.042114503816791</v>
      </c>
      <c r="S2278" s="19">
        <f>Clean_Data[[#This Row],[Gross_Profit_EUR]]/Clean_Data[[#This Row],[Revenue_EUR]]</f>
        <v>0.47245785958102571</v>
      </c>
      <c r="T2278" s="19">
        <f>Clean_Data[[#This Row],[Revenue_EUR]]/Clean_Data[[#This Row],[Revenue_Target_EUR]]</f>
        <v>1.0021924147800869</v>
      </c>
      <c r="U2278" s="19">
        <f>Clean_Data[[#This Row],[Revenue_EUR]]/Clean_Data[[#This Row],[Market_Revenue_EUR]]</f>
        <v>0.11323139982347685</v>
      </c>
      <c r="V2278" s="19">
        <f>Clean_Data[[#This Row],[Returns_Units]]/Clean_Data[[#This Row],[Units_Sold]]</f>
        <v>1.984732824427481E-2</v>
      </c>
      <c r="W2278" s="21">
        <f>Clean_Data[[#This Row],[Revenue_EUR]]/Clean_Data[[#This Row],[Marketing_Spend_EUR]]</f>
        <v>52.69417172721694</v>
      </c>
    </row>
    <row r="2279" spans="1:23">
      <c r="A2279" s="17">
        <v>45748</v>
      </c>
      <c r="B2279">
        <v>2025</v>
      </c>
      <c r="C2279" s="16" t="s">
        <v>95</v>
      </c>
      <c r="D2279" s="16" t="s">
        <v>75</v>
      </c>
      <c r="E2279" s="16" t="s">
        <v>76</v>
      </c>
      <c r="F2279" s="16" t="s">
        <v>83</v>
      </c>
      <c r="G2279" s="16" t="s">
        <v>79</v>
      </c>
      <c r="H2279">
        <v>108375.41</v>
      </c>
      <c r="I2279">
        <v>100807.27</v>
      </c>
      <c r="J2279">
        <v>564</v>
      </c>
      <c r="K2279">
        <v>522</v>
      </c>
      <c r="L2279">
        <v>59882.75</v>
      </c>
      <c r="M2279">
        <v>2576.91</v>
      </c>
      <c r="N2279">
        <v>770628.01</v>
      </c>
      <c r="O2279">
        <v>4187</v>
      </c>
      <c r="P2279">
        <v>4</v>
      </c>
      <c r="Q2279">
        <v>18</v>
      </c>
      <c r="R2279" s="25">
        <f>Clean_Data[[#This Row],[Revenue_EUR]]/Clean_Data[[#This Row],[Units_Sold]]</f>
        <v>192.15498226950356</v>
      </c>
      <c r="S2279" s="19">
        <f>Clean_Data[[#This Row],[Gross_Profit_EUR]]/Clean_Data[[#This Row],[Revenue_EUR]]</f>
        <v>0.55254923603057182</v>
      </c>
      <c r="T2279" s="19">
        <f>Clean_Data[[#This Row],[Revenue_EUR]]/Clean_Data[[#This Row],[Revenue_Target_EUR]]</f>
        <v>1.0750753393083654</v>
      </c>
      <c r="U2279" s="19">
        <f>Clean_Data[[#This Row],[Revenue_EUR]]/Clean_Data[[#This Row],[Market_Revenue_EUR]]</f>
        <v>0.1406325861423075</v>
      </c>
      <c r="V2279" s="19">
        <f>Clean_Data[[#This Row],[Returns_Units]]/Clean_Data[[#This Row],[Units_Sold]]</f>
        <v>3.1914893617021274E-2</v>
      </c>
      <c r="W2279" s="21">
        <f>Clean_Data[[#This Row],[Revenue_EUR]]/Clean_Data[[#This Row],[Marketing_Spend_EUR]]</f>
        <v>42.056342673977753</v>
      </c>
    </row>
    <row r="2280" spans="1:23">
      <c r="A2280" s="17">
        <v>45748</v>
      </c>
      <c r="B2280">
        <v>2025</v>
      </c>
      <c r="C2280" s="16" t="s">
        <v>95</v>
      </c>
      <c r="D2280" s="16" t="s">
        <v>75</v>
      </c>
      <c r="E2280" s="16" t="s">
        <v>76</v>
      </c>
      <c r="F2280" s="16" t="s">
        <v>83</v>
      </c>
      <c r="G2280" s="16" t="s">
        <v>80</v>
      </c>
      <c r="H2280">
        <v>30853.62</v>
      </c>
      <c r="I2280">
        <v>28189.13</v>
      </c>
      <c r="J2280">
        <v>209</v>
      </c>
      <c r="K2280">
        <v>190</v>
      </c>
      <c r="L2280">
        <v>18103.68</v>
      </c>
      <c r="M2280">
        <v>1573.69</v>
      </c>
      <c r="N2280">
        <v>259307.83</v>
      </c>
      <c r="O2280">
        <v>1883</v>
      </c>
      <c r="P2280">
        <v>2</v>
      </c>
      <c r="Q2280">
        <v>3</v>
      </c>
      <c r="R2280" s="25">
        <f>Clean_Data[[#This Row],[Revenue_EUR]]/Clean_Data[[#This Row],[Units_Sold]]</f>
        <v>147.62497607655501</v>
      </c>
      <c r="S2280" s="19">
        <f>Clean_Data[[#This Row],[Gross_Profit_EUR]]/Clean_Data[[#This Row],[Revenue_EUR]]</f>
        <v>0.58676032180340587</v>
      </c>
      <c r="T2280" s="19">
        <f>Clean_Data[[#This Row],[Revenue_EUR]]/Clean_Data[[#This Row],[Revenue_Target_EUR]]</f>
        <v>1.0945218954965974</v>
      </c>
      <c r="U2280" s="19">
        <f>Clean_Data[[#This Row],[Revenue_EUR]]/Clean_Data[[#This Row],[Market_Revenue_EUR]]</f>
        <v>0.11898452892841686</v>
      </c>
      <c r="V2280" s="19">
        <f>Clean_Data[[#This Row],[Returns_Units]]/Clean_Data[[#This Row],[Units_Sold]]</f>
        <v>1.4354066985645933E-2</v>
      </c>
      <c r="W2280" s="21">
        <f>Clean_Data[[#This Row],[Revenue_EUR]]/Clean_Data[[#This Row],[Marketing_Spend_EUR]]</f>
        <v>19.605907135458697</v>
      </c>
    </row>
    <row r="2281" spans="1:23">
      <c r="A2281" s="17">
        <v>45748</v>
      </c>
      <c r="B2281">
        <v>2025</v>
      </c>
      <c r="C2281" s="16" t="s">
        <v>95</v>
      </c>
      <c r="D2281" s="16" t="s">
        <v>75</v>
      </c>
      <c r="E2281" s="16" t="s">
        <v>76</v>
      </c>
      <c r="F2281" s="16" t="s">
        <v>83</v>
      </c>
      <c r="G2281" s="16" t="s">
        <v>81</v>
      </c>
      <c r="H2281">
        <v>44116.91</v>
      </c>
      <c r="I2281">
        <v>41533.81</v>
      </c>
      <c r="J2281">
        <v>363</v>
      </c>
      <c r="K2281">
        <v>347</v>
      </c>
      <c r="L2281">
        <v>23400.53</v>
      </c>
      <c r="M2281">
        <v>1450.37</v>
      </c>
      <c r="N2281">
        <v>358662.09</v>
      </c>
      <c r="O2281">
        <v>3049</v>
      </c>
      <c r="P2281">
        <v>2</v>
      </c>
      <c r="Q2281">
        <v>7</v>
      </c>
      <c r="R2281" s="25">
        <f>Clean_Data[[#This Row],[Revenue_EUR]]/Clean_Data[[#This Row],[Units_Sold]]</f>
        <v>121.5341873278237</v>
      </c>
      <c r="S2281" s="19">
        <f>Clean_Data[[#This Row],[Gross_Profit_EUR]]/Clean_Data[[#This Row],[Revenue_EUR]]</f>
        <v>0.53042087489808321</v>
      </c>
      <c r="T2281" s="19">
        <f>Clean_Data[[#This Row],[Revenue_EUR]]/Clean_Data[[#This Row],[Revenue_Target_EUR]]</f>
        <v>1.0621927051720035</v>
      </c>
      <c r="U2281" s="19">
        <f>Clean_Data[[#This Row],[Revenue_EUR]]/Clean_Data[[#This Row],[Market_Revenue_EUR]]</f>
        <v>0.12300410673455899</v>
      </c>
      <c r="V2281" s="19">
        <f>Clean_Data[[#This Row],[Returns_Units]]/Clean_Data[[#This Row],[Units_Sold]]</f>
        <v>1.928374655647383E-2</v>
      </c>
      <c r="W2281" s="21">
        <f>Clean_Data[[#This Row],[Revenue_EUR]]/Clean_Data[[#This Row],[Marketing_Spend_EUR]]</f>
        <v>30.417693416162777</v>
      </c>
    </row>
    <row r="2282" spans="1:23">
      <c r="A2282" s="17">
        <v>45748</v>
      </c>
      <c r="B2282">
        <v>2025</v>
      </c>
      <c r="C2282" s="16" t="s">
        <v>95</v>
      </c>
      <c r="D2282" s="16" t="s">
        <v>84</v>
      </c>
      <c r="E2282" s="16" t="s">
        <v>85</v>
      </c>
      <c r="F2282" s="16" t="s">
        <v>77</v>
      </c>
      <c r="G2282" s="16" t="s">
        <v>78</v>
      </c>
      <c r="H2282">
        <v>626620.06999999995</v>
      </c>
      <c r="I2282">
        <v>716885.07</v>
      </c>
      <c r="J2282">
        <v>8242</v>
      </c>
      <c r="K2282">
        <v>9325</v>
      </c>
      <c r="L2282">
        <v>348472.18</v>
      </c>
      <c r="M2282">
        <v>11032.86</v>
      </c>
      <c r="N2282">
        <v>5023212.34</v>
      </c>
      <c r="O2282">
        <v>68834</v>
      </c>
      <c r="P2282">
        <v>30</v>
      </c>
      <c r="Q2282">
        <v>68</v>
      </c>
      <c r="R2282" s="25">
        <f>Clean_Data[[#This Row],[Revenue_EUR]]/Clean_Data[[#This Row],[Units_Sold]]</f>
        <v>76.027671681630665</v>
      </c>
      <c r="S2282" s="19">
        <f>Clean_Data[[#This Row],[Gross_Profit_EUR]]/Clean_Data[[#This Row],[Revenue_EUR]]</f>
        <v>0.5561139782835236</v>
      </c>
      <c r="T2282" s="19">
        <f>Clean_Data[[#This Row],[Revenue_EUR]]/Clean_Data[[#This Row],[Revenue_Target_EUR]]</f>
        <v>0.8740872089859536</v>
      </c>
      <c r="U2282" s="19">
        <f>Clean_Data[[#This Row],[Revenue_EUR]]/Clean_Data[[#This Row],[Market_Revenue_EUR]]</f>
        <v>0.12474488984075079</v>
      </c>
      <c r="V2282" s="19">
        <f>Clean_Data[[#This Row],[Returns_Units]]/Clean_Data[[#This Row],[Units_Sold]]</f>
        <v>8.2504246542101436E-3</v>
      </c>
      <c r="W2282" s="21">
        <f>Clean_Data[[#This Row],[Revenue_EUR]]/Clean_Data[[#This Row],[Marketing_Spend_EUR]]</f>
        <v>56.795796375554474</v>
      </c>
    </row>
    <row r="2283" spans="1:23">
      <c r="A2283" s="17">
        <v>45748</v>
      </c>
      <c r="B2283">
        <v>2025</v>
      </c>
      <c r="C2283" s="16" t="s">
        <v>95</v>
      </c>
      <c r="D2283" s="16" t="s">
        <v>84</v>
      </c>
      <c r="E2283" s="16" t="s">
        <v>85</v>
      </c>
      <c r="F2283" s="16" t="s">
        <v>77</v>
      </c>
      <c r="G2283" s="16" t="s">
        <v>79</v>
      </c>
      <c r="H2283">
        <v>584996.03</v>
      </c>
      <c r="I2283">
        <v>608093.91</v>
      </c>
      <c r="J2283">
        <v>3043</v>
      </c>
      <c r="K2283">
        <v>3173</v>
      </c>
      <c r="L2283">
        <v>383676.11</v>
      </c>
      <c r="M2283">
        <v>13928.32</v>
      </c>
      <c r="N2283">
        <v>4258887.4000000004</v>
      </c>
      <c r="O2283">
        <v>23226</v>
      </c>
      <c r="P2283">
        <v>31</v>
      </c>
      <c r="Q2283">
        <v>51</v>
      </c>
      <c r="R2283" s="25">
        <f>Clean_Data[[#This Row],[Revenue_EUR]]/Clean_Data[[#This Row],[Units_Sold]]</f>
        <v>192.24319093000329</v>
      </c>
      <c r="S2283" s="19">
        <f>Clean_Data[[#This Row],[Gross_Profit_EUR]]/Clean_Data[[#This Row],[Revenue_EUR]]</f>
        <v>0.65586104917669263</v>
      </c>
      <c r="T2283" s="19">
        <f>Clean_Data[[#This Row],[Revenue_EUR]]/Clean_Data[[#This Row],[Revenue_Target_EUR]]</f>
        <v>0.96201593270355235</v>
      </c>
      <c r="U2283" s="19">
        <f>Clean_Data[[#This Row],[Revenue_EUR]]/Clean_Data[[#This Row],[Market_Revenue_EUR]]</f>
        <v>0.13735888626686865</v>
      </c>
      <c r="V2283" s="19">
        <f>Clean_Data[[#This Row],[Returns_Units]]/Clean_Data[[#This Row],[Units_Sold]]</f>
        <v>1.6759776536312849E-2</v>
      </c>
      <c r="W2283" s="21">
        <f>Clean_Data[[#This Row],[Revenue_EUR]]/Clean_Data[[#This Row],[Marketing_Spend_EUR]]</f>
        <v>42.000473136745853</v>
      </c>
    </row>
    <row r="2284" spans="1:23">
      <c r="A2284" s="17">
        <v>45748</v>
      </c>
      <c r="B2284">
        <v>2025</v>
      </c>
      <c r="C2284" s="16" t="s">
        <v>95</v>
      </c>
      <c r="D2284" s="16" t="s">
        <v>84</v>
      </c>
      <c r="E2284" s="16" t="s">
        <v>85</v>
      </c>
      <c r="F2284" s="16" t="s">
        <v>77</v>
      </c>
      <c r="G2284" s="16" t="s">
        <v>80</v>
      </c>
      <c r="H2284">
        <v>179183.79</v>
      </c>
      <c r="I2284">
        <v>182197.11</v>
      </c>
      <c r="J2284">
        <v>1212</v>
      </c>
      <c r="K2284">
        <v>1209</v>
      </c>
      <c r="L2284">
        <v>124674.97</v>
      </c>
      <c r="M2284">
        <v>9899.56</v>
      </c>
      <c r="N2284">
        <v>1448540.28</v>
      </c>
      <c r="O2284">
        <v>10488</v>
      </c>
      <c r="P2284">
        <v>8</v>
      </c>
      <c r="Q2284">
        <v>16</v>
      </c>
      <c r="R2284" s="25">
        <f>Clean_Data[[#This Row],[Revenue_EUR]]/Clean_Data[[#This Row],[Units_Sold]]</f>
        <v>147.84141089108911</v>
      </c>
      <c r="S2284" s="19">
        <f>Clean_Data[[#This Row],[Gross_Profit_EUR]]/Clean_Data[[#This Row],[Revenue_EUR]]</f>
        <v>0.69579379920471596</v>
      </c>
      <c r="T2284" s="19">
        <f>Clean_Data[[#This Row],[Revenue_EUR]]/Clean_Data[[#This Row],[Revenue_Target_EUR]]</f>
        <v>0.98346120857789687</v>
      </c>
      <c r="U2284" s="19">
        <f>Clean_Data[[#This Row],[Revenue_EUR]]/Clean_Data[[#This Row],[Market_Revenue_EUR]]</f>
        <v>0.12369955635614083</v>
      </c>
      <c r="V2284" s="19">
        <f>Clean_Data[[#This Row],[Returns_Units]]/Clean_Data[[#This Row],[Units_Sold]]</f>
        <v>1.3201320132013201E-2</v>
      </c>
      <c r="W2284" s="21">
        <f>Clean_Data[[#This Row],[Revenue_EUR]]/Clean_Data[[#This Row],[Marketing_Spend_EUR]]</f>
        <v>18.100177179591821</v>
      </c>
    </row>
    <row r="2285" spans="1:23">
      <c r="A2285" s="17">
        <v>45748</v>
      </c>
      <c r="B2285">
        <v>2025</v>
      </c>
      <c r="C2285" s="16" t="s">
        <v>95</v>
      </c>
      <c r="D2285" s="16" t="s">
        <v>84</v>
      </c>
      <c r="E2285" s="16" t="s">
        <v>85</v>
      </c>
      <c r="F2285" s="16" t="s">
        <v>77</v>
      </c>
      <c r="G2285" s="16" t="s">
        <v>81</v>
      </c>
      <c r="H2285">
        <v>256743.24</v>
      </c>
      <c r="I2285">
        <v>273277.09000000003</v>
      </c>
      <c r="J2285">
        <v>2114</v>
      </c>
      <c r="K2285">
        <v>2253</v>
      </c>
      <c r="L2285">
        <v>161919.47</v>
      </c>
      <c r="M2285">
        <v>8285.32</v>
      </c>
      <c r="N2285">
        <v>1971222.56</v>
      </c>
      <c r="O2285">
        <v>17667</v>
      </c>
      <c r="P2285">
        <v>12</v>
      </c>
      <c r="Q2285">
        <v>37</v>
      </c>
      <c r="R2285" s="25">
        <f>Clean_Data[[#This Row],[Revenue_EUR]]/Clean_Data[[#This Row],[Units_Sold]]</f>
        <v>121.44902554399243</v>
      </c>
      <c r="S2285" s="19">
        <f>Clean_Data[[#This Row],[Gross_Profit_EUR]]/Clean_Data[[#This Row],[Revenue_EUR]]</f>
        <v>0.63066692622559417</v>
      </c>
      <c r="T2285" s="19">
        <f>Clean_Data[[#This Row],[Revenue_EUR]]/Clean_Data[[#This Row],[Revenue_Target_EUR]]</f>
        <v>0.93949785545506204</v>
      </c>
      <c r="U2285" s="19">
        <f>Clean_Data[[#This Row],[Revenue_EUR]]/Clean_Data[[#This Row],[Market_Revenue_EUR]]</f>
        <v>0.13024568874658171</v>
      </c>
      <c r="V2285" s="19">
        <f>Clean_Data[[#This Row],[Returns_Units]]/Clean_Data[[#This Row],[Units_Sold]]</f>
        <v>1.7502365184484388E-2</v>
      </c>
      <c r="W2285" s="21">
        <f>Clean_Data[[#This Row],[Revenue_EUR]]/Clean_Data[[#This Row],[Marketing_Spend_EUR]]</f>
        <v>30.987727691869477</v>
      </c>
    </row>
    <row r="2286" spans="1:23">
      <c r="A2286" s="17">
        <v>45748</v>
      </c>
      <c r="B2286">
        <v>2025</v>
      </c>
      <c r="C2286" s="16" t="s">
        <v>95</v>
      </c>
      <c r="D2286" s="16" t="s">
        <v>84</v>
      </c>
      <c r="E2286" s="16" t="s">
        <v>85</v>
      </c>
      <c r="F2286" s="16" t="s">
        <v>82</v>
      </c>
      <c r="G2286" s="16" t="s">
        <v>78</v>
      </c>
      <c r="H2286">
        <v>533217.72</v>
      </c>
      <c r="I2286">
        <v>597782.18000000005</v>
      </c>
      <c r="J2286">
        <v>7013</v>
      </c>
      <c r="K2286">
        <v>7977</v>
      </c>
      <c r="L2286">
        <v>281889.68</v>
      </c>
      <c r="M2286">
        <v>10489.9</v>
      </c>
      <c r="N2286">
        <v>4696979.49</v>
      </c>
      <c r="O2286">
        <v>67348</v>
      </c>
      <c r="P2286">
        <v>29</v>
      </c>
      <c r="Q2286">
        <v>65</v>
      </c>
      <c r="R2286" s="25">
        <f>Clean_Data[[#This Row],[Revenue_EUR]]/Clean_Data[[#This Row],[Units_Sold]]</f>
        <v>76.032756309710535</v>
      </c>
      <c r="S2286" s="19">
        <f>Clean_Data[[#This Row],[Gross_Profit_EUR]]/Clean_Data[[#This Row],[Revenue_EUR]]</f>
        <v>0.52865774978370939</v>
      </c>
      <c r="T2286" s="19">
        <f>Clean_Data[[#This Row],[Revenue_EUR]]/Clean_Data[[#This Row],[Revenue_Target_EUR]]</f>
        <v>0.89199333442826934</v>
      </c>
      <c r="U2286" s="19">
        <f>Clean_Data[[#This Row],[Revenue_EUR]]/Clean_Data[[#This Row],[Market_Revenue_EUR]]</f>
        <v>0.11352353595225087</v>
      </c>
      <c r="V2286" s="19">
        <f>Clean_Data[[#This Row],[Returns_Units]]/Clean_Data[[#This Row],[Units_Sold]]</f>
        <v>9.2685013546271212E-3</v>
      </c>
      <c r="W2286" s="21">
        <f>Clean_Data[[#This Row],[Revenue_EUR]]/Clean_Data[[#This Row],[Marketing_Spend_EUR]]</f>
        <v>50.831535095663448</v>
      </c>
    </row>
    <row r="2287" spans="1:23">
      <c r="A2287" s="17">
        <v>45748</v>
      </c>
      <c r="B2287">
        <v>2025</v>
      </c>
      <c r="C2287" s="16" t="s">
        <v>95</v>
      </c>
      <c r="D2287" s="16" t="s">
        <v>84</v>
      </c>
      <c r="E2287" s="16" t="s">
        <v>85</v>
      </c>
      <c r="F2287" s="16" t="s">
        <v>82</v>
      </c>
      <c r="G2287" s="16" t="s">
        <v>79</v>
      </c>
      <c r="H2287">
        <v>554318.51</v>
      </c>
      <c r="I2287">
        <v>598593.66</v>
      </c>
      <c r="J2287">
        <v>2883</v>
      </c>
      <c r="K2287">
        <v>3135</v>
      </c>
      <c r="L2287">
        <v>334003.90999999997</v>
      </c>
      <c r="M2287">
        <v>12637.94</v>
      </c>
      <c r="N2287">
        <v>4042303.91</v>
      </c>
      <c r="O2287">
        <v>23861</v>
      </c>
      <c r="P2287">
        <v>22</v>
      </c>
      <c r="Q2287">
        <v>57</v>
      </c>
      <c r="R2287" s="25">
        <f>Clean_Data[[#This Row],[Revenue_EUR]]/Clean_Data[[#This Row],[Units_Sold]]</f>
        <v>192.27142212972598</v>
      </c>
      <c r="S2287" s="19">
        <f>Clean_Data[[#This Row],[Gross_Profit_EUR]]/Clean_Data[[#This Row],[Revenue_EUR]]</f>
        <v>0.60254872239427826</v>
      </c>
      <c r="T2287" s="19">
        <f>Clean_Data[[#This Row],[Revenue_EUR]]/Clean_Data[[#This Row],[Revenue_Target_EUR]]</f>
        <v>0.92603471610441046</v>
      </c>
      <c r="U2287" s="19">
        <f>Clean_Data[[#This Row],[Revenue_EUR]]/Clean_Data[[#This Row],[Market_Revenue_EUR]]</f>
        <v>0.13712935057374248</v>
      </c>
      <c r="V2287" s="19">
        <f>Clean_Data[[#This Row],[Returns_Units]]/Clean_Data[[#This Row],[Units_Sold]]</f>
        <v>1.9771071800208116E-2</v>
      </c>
      <c r="W2287" s="21">
        <f>Clean_Data[[#This Row],[Revenue_EUR]]/Clean_Data[[#This Row],[Marketing_Spend_EUR]]</f>
        <v>43.861460807694925</v>
      </c>
    </row>
    <row r="2288" spans="1:23">
      <c r="A2288" s="17">
        <v>45748</v>
      </c>
      <c r="B2288">
        <v>2025</v>
      </c>
      <c r="C2288" s="16" t="s">
        <v>95</v>
      </c>
      <c r="D2288" s="16" t="s">
        <v>84</v>
      </c>
      <c r="E2288" s="16" t="s">
        <v>85</v>
      </c>
      <c r="F2288" s="16" t="s">
        <v>82</v>
      </c>
      <c r="G2288" s="16" t="s">
        <v>80</v>
      </c>
      <c r="H2288">
        <v>163338.51</v>
      </c>
      <c r="I2288">
        <v>162029.51</v>
      </c>
      <c r="J2288">
        <v>1105</v>
      </c>
      <c r="K2288">
        <v>1104</v>
      </c>
      <c r="L2288">
        <v>105188.9</v>
      </c>
      <c r="M2288">
        <v>9252.7900000000009</v>
      </c>
      <c r="N2288">
        <v>1407022.14</v>
      </c>
      <c r="O2288">
        <v>10331</v>
      </c>
      <c r="P2288">
        <v>7</v>
      </c>
      <c r="Q2288">
        <v>12</v>
      </c>
      <c r="R2288" s="25">
        <f>Clean_Data[[#This Row],[Revenue_EUR]]/Clean_Data[[#This Row],[Units_Sold]]</f>
        <v>147.8176561085973</v>
      </c>
      <c r="S2288" s="19">
        <f>Clean_Data[[#This Row],[Gross_Profit_EUR]]/Clean_Data[[#This Row],[Revenue_EUR]]</f>
        <v>0.64399326282577196</v>
      </c>
      <c r="T2288" s="19">
        <f>Clean_Data[[#This Row],[Revenue_EUR]]/Clean_Data[[#This Row],[Revenue_Target_EUR]]</f>
        <v>1.0080787752798857</v>
      </c>
      <c r="U2288" s="19">
        <f>Clean_Data[[#This Row],[Revenue_EUR]]/Clean_Data[[#This Row],[Market_Revenue_EUR]]</f>
        <v>0.11608808799554499</v>
      </c>
      <c r="V2288" s="19">
        <f>Clean_Data[[#This Row],[Returns_Units]]/Clean_Data[[#This Row],[Units_Sold]]</f>
        <v>1.085972850678733E-2</v>
      </c>
      <c r="W2288" s="21">
        <f>Clean_Data[[#This Row],[Revenue_EUR]]/Clean_Data[[#This Row],[Marketing_Spend_EUR]]</f>
        <v>17.6528928031437</v>
      </c>
    </row>
    <row r="2289" spans="1:23">
      <c r="A2289" s="17">
        <v>45748</v>
      </c>
      <c r="B2289">
        <v>2025</v>
      </c>
      <c r="C2289" s="16" t="s">
        <v>95</v>
      </c>
      <c r="D2289" s="16" t="s">
        <v>84</v>
      </c>
      <c r="E2289" s="16" t="s">
        <v>85</v>
      </c>
      <c r="F2289" s="16" t="s">
        <v>82</v>
      </c>
      <c r="G2289" s="16" t="s">
        <v>81</v>
      </c>
      <c r="H2289">
        <v>223749.18</v>
      </c>
      <c r="I2289">
        <v>242288.54</v>
      </c>
      <c r="J2289">
        <v>1842</v>
      </c>
      <c r="K2289">
        <v>2030</v>
      </c>
      <c r="L2289">
        <v>131782.44</v>
      </c>
      <c r="M2289">
        <v>6347.17</v>
      </c>
      <c r="N2289">
        <v>1945630.24</v>
      </c>
      <c r="O2289">
        <v>17779</v>
      </c>
      <c r="P2289">
        <v>10</v>
      </c>
      <c r="Q2289">
        <v>28</v>
      </c>
      <c r="R2289" s="25">
        <f>Clean_Data[[#This Row],[Revenue_EUR]]/Clean_Data[[#This Row],[Units_Sold]]</f>
        <v>121.47078175895766</v>
      </c>
      <c r="S2289" s="19">
        <f>Clean_Data[[#This Row],[Gross_Profit_EUR]]/Clean_Data[[#This Row],[Revenue_EUR]]</f>
        <v>0.58897395735707281</v>
      </c>
      <c r="T2289" s="19">
        <f>Clean_Data[[#This Row],[Revenue_EUR]]/Clean_Data[[#This Row],[Revenue_Target_EUR]]</f>
        <v>0.92348230749997495</v>
      </c>
      <c r="U2289" s="19">
        <f>Clean_Data[[#This Row],[Revenue_EUR]]/Clean_Data[[#This Row],[Market_Revenue_EUR]]</f>
        <v>0.11500087498640028</v>
      </c>
      <c r="V2289" s="19">
        <f>Clean_Data[[#This Row],[Returns_Units]]/Clean_Data[[#This Row],[Units_Sold]]</f>
        <v>1.5200868621064061E-2</v>
      </c>
      <c r="W2289" s="21">
        <f>Clean_Data[[#This Row],[Revenue_EUR]]/Clean_Data[[#This Row],[Marketing_Spend_EUR]]</f>
        <v>35.251801984191381</v>
      </c>
    </row>
    <row r="2290" spans="1:23">
      <c r="A2290" s="17">
        <v>45748</v>
      </c>
      <c r="B2290">
        <v>2025</v>
      </c>
      <c r="C2290" s="16" t="s">
        <v>95</v>
      </c>
      <c r="D2290" s="16" t="s">
        <v>84</v>
      </c>
      <c r="E2290" s="16" t="s">
        <v>85</v>
      </c>
      <c r="F2290" s="16" t="s">
        <v>83</v>
      </c>
      <c r="G2290" s="16" t="s">
        <v>78</v>
      </c>
      <c r="H2290">
        <v>57395.66</v>
      </c>
      <c r="I2290">
        <v>64773.79</v>
      </c>
      <c r="J2290">
        <v>755</v>
      </c>
      <c r="K2290">
        <v>846</v>
      </c>
      <c r="L2290">
        <v>27410.14</v>
      </c>
      <c r="M2290">
        <v>934.41</v>
      </c>
      <c r="N2290">
        <v>694649.32</v>
      </c>
      <c r="O2290">
        <v>9387</v>
      </c>
      <c r="P2290">
        <v>3</v>
      </c>
      <c r="Q2290">
        <v>11</v>
      </c>
      <c r="R2290" s="25">
        <f>Clean_Data[[#This Row],[Revenue_EUR]]/Clean_Data[[#This Row],[Units_Sold]]</f>
        <v>76.020741721854307</v>
      </c>
      <c r="S2290" s="19">
        <f>Clean_Data[[#This Row],[Gross_Profit_EUR]]/Clean_Data[[#This Row],[Revenue_EUR]]</f>
        <v>0.47756467997754531</v>
      </c>
      <c r="T2290" s="19">
        <f>Clean_Data[[#This Row],[Revenue_EUR]]/Clean_Data[[#This Row],[Revenue_Target_EUR]]</f>
        <v>0.88609389692960694</v>
      </c>
      <c r="U2290" s="19">
        <f>Clean_Data[[#This Row],[Revenue_EUR]]/Clean_Data[[#This Row],[Market_Revenue_EUR]]</f>
        <v>8.2625374196004409E-2</v>
      </c>
      <c r="V2290" s="19">
        <f>Clean_Data[[#This Row],[Returns_Units]]/Clean_Data[[#This Row],[Units_Sold]]</f>
        <v>1.456953642384106E-2</v>
      </c>
      <c r="W2290" s="21">
        <f>Clean_Data[[#This Row],[Revenue_EUR]]/Clean_Data[[#This Row],[Marketing_Spend_EUR]]</f>
        <v>61.424492460483094</v>
      </c>
    </row>
    <row r="2291" spans="1:23">
      <c r="A2291" s="17">
        <v>45748</v>
      </c>
      <c r="B2291">
        <v>2025</v>
      </c>
      <c r="C2291" s="16" t="s">
        <v>95</v>
      </c>
      <c r="D2291" s="16" t="s">
        <v>84</v>
      </c>
      <c r="E2291" s="16" t="s">
        <v>85</v>
      </c>
      <c r="F2291" s="16" t="s">
        <v>83</v>
      </c>
      <c r="G2291" s="16" t="s">
        <v>79</v>
      </c>
      <c r="H2291">
        <v>53837.34</v>
      </c>
      <c r="I2291">
        <v>54731.26</v>
      </c>
      <c r="J2291">
        <v>280</v>
      </c>
      <c r="K2291">
        <v>282</v>
      </c>
      <c r="L2291">
        <v>29767.11</v>
      </c>
      <c r="M2291">
        <v>1442.2</v>
      </c>
      <c r="N2291">
        <v>574224.25</v>
      </c>
      <c r="O2291">
        <v>3120</v>
      </c>
      <c r="P2291">
        <v>3</v>
      </c>
      <c r="Q2291">
        <v>7</v>
      </c>
      <c r="R2291" s="25">
        <f>Clean_Data[[#This Row],[Revenue_EUR]]/Clean_Data[[#This Row],[Units_Sold]]</f>
        <v>192.27621428571427</v>
      </c>
      <c r="S2291" s="19">
        <f>Clean_Data[[#This Row],[Gross_Profit_EUR]]/Clean_Data[[#This Row],[Revenue_EUR]]</f>
        <v>0.55290826032638318</v>
      </c>
      <c r="T2291" s="19">
        <f>Clean_Data[[#This Row],[Revenue_EUR]]/Clean_Data[[#This Row],[Revenue_Target_EUR]]</f>
        <v>0.98366710358942944</v>
      </c>
      <c r="U2291" s="19">
        <f>Clean_Data[[#This Row],[Revenue_EUR]]/Clean_Data[[#This Row],[Market_Revenue_EUR]]</f>
        <v>9.3756646466950838E-2</v>
      </c>
      <c r="V2291" s="19">
        <f>Clean_Data[[#This Row],[Returns_Units]]/Clean_Data[[#This Row],[Units_Sold]]</f>
        <v>2.5000000000000001E-2</v>
      </c>
      <c r="W2291" s="21">
        <f>Clean_Data[[#This Row],[Revenue_EUR]]/Clean_Data[[#This Row],[Marketing_Spend_EUR]]</f>
        <v>37.330009707391483</v>
      </c>
    </row>
    <row r="2292" spans="1:23">
      <c r="A2292" s="17">
        <v>45748</v>
      </c>
      <c r="B2292">
        <v>2025</v>
      </c>
      <c r="C2292" s="16" t="s">
        <v>95</v>
      </c>
      <c r="D2292" s="16" t="s">
        <v>84</v>
      </c>
      <c r="E2292" s="16" t="s">
        <v>85</v>
      </c>
      <c r="F2292" s="16" t="s">
        <v>83</v>
      </c>
      <c r="G2292" s="16" t="s">
        <v>80</v>
      </c>
      <c r="H2292">
        <v>17729.080000000002</v>
      </c>
      <c r="I2292">
        <v>17607.419999999998</v>
      </c>
      <c r="J2292">
        <v>120</v>
      </c>
      <c r="K2292">
        <v>118</v>
      </c>
      <c r="L2292">
        <v>10275.700000000001</v>
      </c>
      <c r="M2292">
        <v>920.11</v>
      </c>
      <c r="N2292">
        <v>204295.54</v>
      </c>
      <c r="O2292">
        <v>1491</v>
      </c>
      <c r="P2292">
        <v>1</v>
      </c>
      <c r="Q2292">
        <v>2</v>
      </c>
      <c r="R2292" s="25">
        <f>Clean_Data[[#This Row],[Revenue_EUR]]/Clean_Data[[#This Row],[Units_Sold]]</f>
        <v>147.74233333333333</v>
      </c>
      <c r="S2292" s="19">
        <f>Clean_Data[[#This Row],[Gross_Profit_EUR]]/Clean_Data[[#This Row],[Revenue_EUR]]</f>
        <v>0.57959578274789214</v>
      </c>
      <c r="T2292" s="19">
        <f>Clean_Data[[#This Row],[Revenue_EUR]]/Clean_Data[[#This Row],[Revenue_Target_EUR]]</f>
        <v>1.0069095869809435</v>
      </c>
      <c r="U2292" s="19">
        <f>Clean_Data[[#This Row],[Revenue_EUR]]/Clean_Data[[#This Row],[Market_Revenue_EUR]]</f>
        <v>8.6781532284062587E-2</v>
      </c>
      <c r="V2292" s="19">
        <f>Clean_Data[[#This Row],[Returns_Units]]/Clean_Data[[#This Row],[Units_Sold]]</f>
        <v>1.6666666666666666E-2</v>
      </c>
      <c r="W2292" s="21">
        <f>Clean_Data[[#This Row],[Revenue_EUR]]/Clean_Data[[#This Row],[Marketing_Spend_EUR]]</f>
        <v>19.268435295779852</v>
      </c>
    </row>
    <row r="2293" spans="1:23">
      <c r="A2293" s="17">
        <v>45748</v>
      </c>
      <c r="B2293">
        <v>2025</v>
      </c>
      <c r="C2293" s="16" t="s">
        <v>95</v>
      </c>
      <c r="D2293" s="16" t="s">
        <v>84</v>
      </c>
      <c r="E2293" s="16" t="s">
        <v>85</v>
      </c>
      <c r="F2293" s="16" t="s">
        <v>83</v>
      </c>
      <c r="G2293" s="16" t="s">
        <v>81</v>
      </c>
      <c r="H2293">
        <v>23357.51</v>
      </c>
      <c r="I2293">
        <v>24422.73</v>
      </c>
      <c r="J2293">
        <v>192</v>
      </c>
      <c r="K2293">
        <v>203</v>
      </c>
      <c r="L2293">
        <v>12260.5</v>
      </c>
      <c r="M2293">
        <v>744.62</v>
      </c>
      <c r="N2293">
        <v>269047.53000000003</v>
      </c>
      <c r="O2293">
        <v>2387</v>
      </c>
      <c r="P2293">
        <v>1</v>
      </c>
      <c r="Q2293">
        <v>4</v>
      </c>
      <c r="R2293" s="25">
        <f>Clean_Data[[#This Row],[Revenue_EUR]]/Clean_Data[[#This Row],[Units_Sold]]</f>
        <v>121.65369791666666</v>
      </c>
      <c r="S2293" s="19">
        <f>Clean_Data[[#This Row],[Gross_Profit_EUR]]/Clean_Data[[#This Row],[Revenue_EUR]]</f>
        <v>0.52490612227073863</v>
      </c>
      <c r="T2293" s="19">
        <f>Clean_Data[[#This Row],[Revenue_EUR]]/Clean_Data[[#This Row],[Revenue_Target_EUR]]</f>
        <v>0.95638407336116804</v>
      </c>
      <c r="U2293" s="19">
        <f>Clean_Data[[#This Row],[Revenue_EUR]]/Clean_Data[[#This Row],[Market_Revenue_EUR]]</f>
        <v>8.6815552627448375E-2</v>
      </c>
      <c r="V2293" s="19">
        <f>Clean_Data[[#This Row],[Returns_Units]]/Clean_Data[[#This Row],[Units_Sold]]</f>
        <v>2.0833333333333332E-2</v>
      </c>
      <c r="W2293" s="21">
        <f>Clean_Data[[#This Row],[Revenue_EUR]]/Clean_Data[[#This Row],[Marketing_Spend_EUR]]</f>
        <v>31.368362386183556</v>
      </c>
    </row>
    <row r="2294" spans="1:23">
      <c r="A2294" s="17">
        <v>45748</v>
      </c>
      <c r="B2294">
        <v>2025</v>
      </c>
      <c r="C2294" s="16" t="s">
        <v>95</v>
      </c>
      <c r="D2294" s="16" t="s">
        <v>86</v>
      </c>
      <c r="E2294" s="16" t="s">
        <v>87</v>
      </c>
      <c r="F2294" s="16" t="s">
        <v>77</v>
      </c>
      <c r="G2294" s="16" t="s">
        <v>78</v>
      </c>
      <c r="H2294">
        <v>442647.76</v>
      </c>
      <c r="I2294">
        <v>446626.16</v>
      </c>
      <c r="J2294">
        <v>5822</v>
      </c>
      <c r="K2294">
        <v>5960</v>
      </c>
      <c r="L2294">
        <v>247210.65</v>
      </c>
      <c r="M2294">
        <v>8755.27</v>
      </c>
      <c r="N2294">
        <v>3901691.63</v>
      </c>
      <c r="O2294">
        <v>57413</v>
      </c>
      <c r="P2294">
        <v>22</v>
      </c>
      <c r="Q2294">
        <v>71</v>
      </c>
      <c r="R2294" s="25">
        <f>Clean_Data[[#This Row],[Revenue_EUR]]/Clean_Data[[#This Row],[Units_Sold]]</f>
        <v>76.030188938509099</v>
      </c>
      <c r="S2294" s="19">
        <f>Clean_Data[[#This Row],[Gross_Profit_EUR]]/Clean_Data[[#This Row],[Revenue_EUR]]</f>
        <v>0.55848164689684632</v>
      </c>
      <c r="T2294" s="19">
        <f>Clean_Data[[#This Row],[Revenue_EUR]]/Clean_Data[[#This Row],[Revenue_Target_EUR]]</f>
        <v>0.99109232652202917</v>
      </c>
      <c r="U2294" s="19">
        <f>Clean_Data[[#This Row],[Revenue_EUR]]/Clean_Data[[#This Row],[Market_Revenue_EUR]]</f>
        <v>0.11345021646418531</v>
      </c>
      <c r="V2294" s="19">
        <f>Clean_Data[[#This Row],[Returns_Units]]/Clean_Data[[#This Row],[Units_Sold]]</f>
        <v>1.2195121951219513E-2</v>
      </c>
      <c r="W2294" s="21">
        <f>Clean_Data[[#This Row],[Revenue_EUR]]/Clean_Data[[#This Row],[Marketing_Spend_EUR]]</f>
        <v>50.557865148647615</v>
      </c>
    </row>
    <row r="2295" spans="1:23">
      <c r="A2295" s="17">
        <v>45748</v>
      </c>
      <c r="B2295">
        <v>2025</v>
      </c>
      <c r="C2295" s="16" t="s">
        <v>95</v>
      </c>
      <c r="D2295" s="16" t="s">
        <v>86</v>
      </c>
      <c r="E2295" s="16" t="s">
        <v>87</v>
      </c>
      <c r="F2295" s="16" t="s">
        <v>77</v>
      </c>
      <c r="G2295" s="16" t="s">
        <v>79</v>
      </c>
      <c r="H2295">
        <v>459668.25</v>
      </c>
      <c r="I2295">
        <v>448878.06</v>
      </c>
      <c r="J2295">
        <v>2391</v>
      </c>
      <c r="K2295">
        <v>2311</v>
      </c>
      <c r="L2295">
        <v>297187.23</v>
      </c>
      <c r="M2295">
        <v>11831.66</v>
      </c>
      <c r="N2295">
        <v>3395207.15</v>
      </c>
      <c r="O2295">
        <v>19191</v>
      </c>
      <c r="P2295">
        <v>24</v>
      </c>
      <c r="Q2295">
        <v>37</v>
      </c>
      <c r="R2295" s="25">
        <f>Clean_Data[[#This Row],[Revenue_EUR]]/Clean_Data[[#This Row],[Units_Sold]]</f>
        <v>192.24937264742786</v>
      </c>
      <c r="S2295" s="19">
        <f>Clean_Data[[#This Row],[Gross_Profit_EUR]]/Clean_Data[[#This Row],[Revenue_EUR]]</f>
        <v>0.64652546700799973</v>
      </c>
      <c r="T2295" s="19">
        <f>Clean_Data[[#This Row],[Revenue_EUR]]/Clean_Data[[#This Row],[Revenue_Target_EUR]]</f>
        <v>1.0240381318703793</v>
      </c>
      <c r="U2295" s="19">
        <f>Clean_Data[[#This Row],[Revenue_EUR]]/Clean_Data[[#This Row],[Market_Revenue_EUR]]</f>
        <v>0.13538739455116899</v>
      </c>
      <c r="V2295" s="19">
        <f>Clean_Data[[#This Row],[Returns_Units]]/Clean_Data[[#This Row],[Units_Sold]]</f>
        <v>1.547469677959013E-2</v>
      </c>
      <c r="W2295" s="21">
        <f>Clean_Data[[#This Row],[Revenue_EUR]]/Clean_Data[[#This Row],[Marketing_Spend_EUR]]</f>
        <v>38.850698042371064</v>
      </c>
    </row>
    <row r="2296" spans="1:23">
      <c r="A2296" s="17">
        <v>45748</v>
      </c>
      <c r="B2296">
        <v>2025</v>
      </c>
      <c r="C2296" s="16" t="s">
        <v>95</v>
      </c>
      <c r="D2296" s="16" t="s">
        <v>86</v>
      </c>
      <c r="E2296" s="16" t="s">
        <v>87</v>
      </c>
      <c r="F2296" s="16" t="s">
        <v>77</v>
      </c>
      <c r="G2296" s="16" t="s">
        <v>80</v>
      </c>
      <c r="H2296">
        <v>128033.29</v>
      </c>
      <c r="I2296">
        <v>116509.56</v>
      </c>
      <c r="J2296">
        <v>866</v>
      </c>
      <c r="K2296">
        <v>780</v>
      </c>
      <c r="L2296">
        <v>87594.03</v>
      </c>
      <c r="M2296">
        <v>6600.76</v>
      </c>
      <c r="N2296">
        <v>1172145.3500000001</v>
      </c>
      <c r="O2296">
        <v>8122</v>
      </c>
      <c r="P2296">
        <v>7</v>
      </c>
      <c r="Q2296">
        <v>14</v>
      </c>
      <c r="R2296" s="25">
        <f>Clean_Data[[#This Row],[Revenue_EUR]]/Clean_Data[[#This Row],[Units_Sold]]</f>
        <v>147.84444572748268</v>
      </c>
      <c r="S2296" s="19">
        <f>Clean_Data[[#This Row],[Gross_Profit_EUR]]/Clean_Data[[#This Row],[Revenue_EUR]]</f>
        <v>0.68415042681477611</v>
      </c>
      <c r="T2296" s="19">
        <f>Clean_Data[[#This Row],[Revenue_EUR]]/Clean_Data[[#This Row],[Revenue_Target_EUR]]</f>
        <v>1.0989080209383677</v>
      </c>
      <c r="U2296" s="19">
        <f>Clean_Data[[#This Row],[Revenue_EUR]]/Clean_Data[[#This Row],[Market_Revenue_EUR]]</f>
        <v>0.10922987494682292</v>
      </c>
      <c r="V2296" s="19">
        <f>Clean_Data[[#This Row],[Returns_Units]]/Clean_Data[[#This Row],[Units_Sold]]</f>
        <v>1.6166281755196306E-2</v>
      </c>
      <c r="W2296" s="21">
        <f>Clean_Data[[#This Row],[Revenue_EUR]]/Clean_Data[[#This Row],[Marketing_Spend_EUR]]</f>
        <v>19.396749768208508</v>
      </c>
    </row>
    <row r="2297" spans="1:23">
      <c r="A2297" s="17">
        <v>45748</v>
      </c>
      <c r="B2297">
        <v>2025</v>
      </c>
      <c r="C2297" s="16" t="s">
        <v>95</v>
      </c>
      <c r="D2297" s="16" t="s">
        <v>86</v>
      </c>
      <c r="E2297" s="16" t="s">
        <v>87</v>
      </c>
      <c r="F2297" s="16" t="s">
        <v>77</v>
      </c>
      <c r="G2297" s="16" t="s">
        <v>81</v>
      </c>
      <c r="H2297">
        <v>179005.45</v>
      </c>
      <c r="I2297">
        <v>180629.65</v>
      </c>
      <c r="J2297">
        <v>1474</v>
      </c>
      <c r="K2297">
        <v>1488</v>
      </c>
      <c r="L2297">
        <v>110666.15</v>
      </c>
      <c r="M2297">
        <v>5702.67</v>
      </c>
      <c r="N2297">
        <v>1596300.4</v>
      </c>
      <c r="O2297">
        <v>13876</v>
      </c>
      <c r="P2297">
        <v>8</v>
      </c>
      <c r="Q2297">
        <v>24</v>
      </c>
      <c r="R2297" s="25">
        <f>Clean_Data[[#This Row],[Revenue_EUR]]/Clean_Data[[#This Row],[Units_Sold]]</f>
        <v>121.44196065128902</v>
      </c>
      <c r="S2297" s="19">
        <f>Clean_Data[[#This Row],[Gross_Profit_EUR]]/Clean_Data[[#This Row],[Revenue_EUR]]</f>
        <v>0.6182278249070069</v>
      </c>
      <c r="T2297" s="19">
        <f>Clean_Data[[#This Row],[Revenue_EUR]]/Clean_Data[[#This Row],[Revenue_Target_EUR]]</f>
        <v>0.99100812075979783</v>
      </c>
      <c r="U2297" s="19">
        <f>Clean_Data[[#This Row],[Revenue_EUR]]/Clean_Data[[#This Row],[Market_Revenue_EUR]]</f>
        <v>0.11213769663905367</v>
      </c>
      <c r="V2297" s="19">
        <f>Clean_Data[[#This Row],[Returns_Units]]/Clean_Data[[#This Row],[Units_Sold]]</f>
        <v>1.6282225237449117E-2</v>
      </c>
      <c r="W2297" s="21">
        <f>Clean_Data[[#This Row],[Revenue_EUR]]/Clean_Data[[#This Row],[Marketing_Spend_EUR]]</f>
        <v>31.389761287256672</v>
      </c>
    </row>
    <row r="2298" spans="1:23">
      <c r="A2298" s="17">
        <v>45748</v>
      </c>
      <c r="B2298">
        <v>2025</v>
      </c>
      <c r="C2298" s="16" t="s">
        <v>95</v>
      </c>
      <c r="D2298" s="16" t="s">
        <v>86</v>
      </c>
      <c r="E2298" s="16" t="s">
        <v>87</v>
      </c>
      <c r="F2298" s="16" t="s">
        <v>82</v>
      </c>
      <c r="G2298" s="16" t="s">
        <v>78</v>
      </c>
      <c r="H2298">
        <v>375308.06</v>
      </c>
      <c r="I2298">
        <v>377468.47</v>
      </c>
      <c r="J2298">
        <v>4936</v>
      </c>
      <c r="K2298">
        <v>5039</v>
      </c>
      <c r="L2298">
        <v>194579.64</v>
      </c>
      <c r="M2298">
        <v>6242.12</v>
      </c>
      <c r="N2298">
        <v>3558771.71</v>
      </c>
      <c r="O2298">
        <v>48896</v>
      </c>
      <c r="P2298">
        <v>21</v>
      </c>
      <c r="Q2298">
        <v>93</v>
      </c>
      <c r="R2298" s="25">
        <f>Clean_Data[[#This Row],[Revenue_EUR]]/Clean_Data[[#This Row],[Units_Sold]]</f>
        <v>76.034858184764985</v>
      </c>
      <c r="S2298" s="19">
        <f>Clean_Data[[#This Row],[Gross_Profit_EUR]]/Clean_Data[[#This Row],[Revenue_EUR]]</f>
        <v>0.51845313420660355</v>
      </c>
      <c r="T2298" s="19">
        <f>Clean_Data[[#This Row],[Revenue_EUR]]/Clean_Data[[#This Row],[Revenue_Target_EUR]]</f>
        <v>0.99427658156454768</v>
      </c>
      <c r="U2298" s="19">
        <f>Clean_Data[[#This Row],[Revenue_EUR]]/Clean_Data[[#This Row],[Market_Revenue_EUR]]</f>
        <v>0.10545999872523433</v>
      </c>
      <c r="V2298" s="19">
        <f>Clean_Data[[#This Row],[Returns_Units]]/Clean_Data[[#This Row],[Units_Sold]]</f>
        <v>1.8841166936790926E-2</v>
      </c>
      <c r="W2298" s="21">
        <f>Clean_Data[[#This Row],[Revenue_EUR]]/Clean_Data[[#This Row],[Marketing_Spend_EUR]]</f>
        <v>60.125095320179682</v>
      </c>
    </row>
    <row r="2299" spans="1:23">
      <c r="A2299" s="17">
        <v>45748</v>
      </c>
      <c r="B2299">
        <v>2025</v>
      </c>
      <c r="C2299" s="16" t="s">
        <v>95</v>
      </c>
      <c r="D2299" s="16" t="s">
        <v>86</v>
      </c>
      <c r="E2299" s="16" t="s">
        <v>87</v>
      </c>
      <c r="F2299" s="16" t="s">
        <v>82</v>
      </c>
      <c r="G2299" s="16" t="s">
        <v>79</v>
      </c>
      <c r="H2299">
        <v>349112.37</v>
      </c>
      <c r="I2299">
        <v>351754.13</v>
      </c>
      <c r="J2299">
        <v>1816</v>
      </c>
      <c r="K2299">
        <v>1804</v>
      </c>
      <c r="L2299">
        <v>214862.87</v>
      </c>
      <c r="M2299">
        <v>9464.5300000000007</v>
      </c>
      <c r="N2299">
        <v>2913946.42</v>
      </c>
      <c r="O2299">
        <v>16464</v>
      </c>
      <c r="P2299">
        <v>15</v>
      </c>
      <c r="Q2299">
        <v>21</v>
      </c>
      <c r="R2299" s="25">
        <f>Clean_Data[[#This Row],[Revenue_EUR]]/Clean_Data[[#This Row],[Units_Sold]]</f>
        <v>192.24249449339206</v>
      </c>
      <c r="S2299" s="19">
        <f>Clean_Data[[#This Row],[Gross_Profit_EUR]]/Clean_Data[[#This Row],[Revenue_EUR]]</f>
        <v>0.61545476031112845</v>
      </c>
      <c r="T2299" s="19">
        <f>Clean_Data[[#This Row],[Revenue_EUR]]/Clean_Data[[#This Row],[Revenue_Target_EUR]]</f>
        <v>0.99248975413593576</v>
      </c>
      <c r="U2299" s="19">
        <f>Clean_Data[[#This Row],[Revenue_EUR]]/Clean_Data[[#This Row],[Market_Revenue_EUR]]</f>
        <v>0.11980740881295958</v>
      </c>
      <c r="V2299" s="19">
        <f>Clean_Data[[#This Row],[Returns_Units]]/Clean_Data[[#This Row],[Units_Sold]]</f>
        <v>1.1563876651982379E-2</v>
      </c>
      <c r="W2299" s="21">
        <f>Clean_Data[[#This Row],[Revenue_EUR]]/Clean_Data[[#This Row],[Marketing_Spend_EUR]]</f>
        <v>36.886392668204337</v>
      </c>
    </row>
    <row r="2300" spans="1:23">
      <c r="A2300" s="17">
        <v>45748</v>
      </c>
      <c r="B2300">
        <v>2025</v>
      </c>
      <c r="C2300" s="16" t="s">
        <v>95</v>
      </c>
      <c r="D2300" s="16" t="s">
        <v>86</v>
      </c>
      <c r="E2300" s="16" t="s">
        <v>87</v>
      </c>
      <c r="F2300" s="16" t="s">
        <v>82</v>
      </c>
      <c r="G2300" s="16" t="s">
        <v>80</v>
      </c>
      <c r="H2300">
        <v>106028.57</v>
      </c>
      <c r="I2300">
        <v>97572.43</v>
      </c>
      <c r="J2300">
        <v>717</v>
      </c>
      <c r="K2300">
        <v>653</v>
      </c>
      <c r="L2300">
        <v>68323.34</v>
      </c>
      <c r="M2300">
        <v>5938.12</v>
      </c>
      <c r="N2300">
        <v>1019165.99</v>
      </c>
      <c r="O2300">
        <v>7203</v>
      </c>
      <c r="P2300">
        <v>6</v>
      </c>
      <c r="Q2300">
        <v>7</v>
      </c>
      <c r="R2300" s="25">
        <f>Clean_Data[[#This Row],[Revenue_EUR]]/Clean_Data[[#This Row],[Units_Sold]]</f>
        <v>147.87806136680615</v>
      </c>
      <c r="S2300" s="19">
        <f>Clean_Data[[#This Row],[Gross_Profit_EUR]]/Clean_Data[[#This Row],[Revenue_EUR]]</f>
        <v>0.64438613102110109</v>
      </c>
      <c r="T2300" s="19">
        <f>Clean_Data[[#This Row],[Revenue_EUR]]/Clean_Data[[#This Row],[Revenue_Target_EUR]]</f>
        <v>1.0866652598485045</v>
      </c>
      <c r="U2300" s="19">
        <f>Clean_Data[[#This Row],[Revenue_EUR]]/Clean_Data[[#This Row],[Market_Revenue_EUR]]</f>
        <v>0.10403464307124299</v>
      </c>
      <c r="V2300" s="19">
        <f>Clean_Data[[#This Row],[Returns_Units]]/Clean_Data[[#This Row],[Units_Sold]]</f>
        <v>9.7629009762900971E-3</v>
      </c>
      <c r="W2300" s="21">
        <f>Clean_Data[[#This Row],[Revenue_EUR]]/Clean_Data[[#This Row],[Marketing_Spend_EUR]]</f>
        <v>17.855578870080095</v>
      </c>
    </row>
    <row r="2301" spans="1:23">
      <c r="A2301" s="17">
        <v>45748</v>
      </c>
      <c r="B2301">
        <v>2025</v>
      </c>
      <c r="C2301" s="16" t="s">
        <v>95</v>
      </c>
      <c r="D2301" s="16" t="s">
        <v>86</v>
      </c>
      <c r="E2301" s="16" t="s">
        <v>87</v>
      </c>
      <c r="F2301" s="16" t="s">
        <v>82</v>
      </c>
      <c r="G2301" s="16" t="s">
        <v>81</v>
      </c>
      <c r="H2301">
        <v>159813.38</v>
      </c>
      <c r="I2301">
        <v>161097.12</v>
      </c>
      <c r="J2301">
        <v>1316</v>
      </c>
      <c r="K2301">
        <v>1330</v>
      </c>
      <c r="L2301">
        <v>94377.45</v>
      </c>
      <c r="M2301">
        <v>4891.7299999999996</v>
      </c>
      <c r="N2301">
        <v>1443502.37</v>
      </c>
      <c r="O2301">
        <v>12894</v>
      </c>
      <c r="P2301">
        <v>8</v>
      </c>
      <c r="Q2301">
        <v>22</v>
      </c>
      <c r="R2301" s="25">
        <f>Clean_Data[[#This Row],[Revenue_EUR]]/Clean_Data[[#This Row],[Units_Sold]]</f>
        <v>121.43873860182372</v>
      </c>
      <c r="S2301" s="19">
        <f>Clean_Data[[#This Row],[Gross_Profit_EUR]]/Clean_Data[[#This Row],[Revenue_EUR]]</f>
        <v>0.59054786276343063</v>
      </c>
      <c r="T2301" s="19">
        <f>Clean_Data[[#This Row],[Revenue_EUR]]/Clean_Data[[#This Row],[Revenue_Target_EUR]]</f>
        <v>0.99203126660489027</v>
      </c>
      <c r="U2301" s="19">
        <f>Clean_Data[[#This Row],[Revenue_EUR]]/Clean_Data[[#This Row],[Market_Revenue_EUR]]</f>
        <v>0.11071223942638903</v>
      </c>
      <c r="V2301" s="19">
        <f>Clean_Data[[#This Row],[Returns_Units]]/Clean_Data[[#This Row],[Units_Sold]]</f>
        <v>1.6717325227963525E-2</v>
      </c>
      <c r="W2301" s="21">
        <f>Clean_Data[[#This Row],[Revenue_EUR]]/Clean_Data[[#This Row],[Marketing_Spend_EUR]]</f>
        <v>32.67011466291067</v>
      </c>
    </row>
    <row r="2302" spans="1:23">
      <c r="A2302" s="17">
        <v>45748</v>
      </c>
      <c r="B2302">
        <v>2025</v>
      </c>
      <c r="C2302" s="16" t="s">
        <v>95</v>
      </c>
      <c r="D2302" s="16" t="s">
        <v>86</v>
      </c>
      <c r="E2302" s="16" t="s">
        <v>87</v>
      </c>
      <c r="F2302" s="16" t="s">
        <v>83</v>
      </c>
      <c r="G2302" s="16" t="s">
        <v>78</v>
      </c>
      <c r="H2302">
        <v>39263.980000000003</v>
      </c>
      <c r="I2302">
        <v>39432.53</v>
      </c>
      <c r="J2302">
        <v>516</v>
      </c>
      <c r="K2302">
        <v>519</v>
      </c>
      <c r="L2302">
        <v>18478.919999999998</v>
      </c>
      <c r="M2302">
        <v>723.28</v>
      </c>
      <c r="N2302">
        <v>526928.41</v>
      </c>
      <c r="O2302">
        <v>7367</v>
      </c>
      <c r="P2302">
        <v>1</v>
      </c>
      <c r="Q2302">
        <v>9</v>
      </c>
      <c r="R2302" s="25">
        <f>Clean_Data[[#This Row],[Revenue_EUR]]/Clean_Data[[#This Row],[Units_Sold]]</f>
        <v>76.092984496124032</v>
      </c>
      <c r="S2302" s="19">
        <f>Clean_Data[[#This Row],[Gross_Profit_EUR]]/Clean_Data[[#This Row],[Revenue_EUR]]</f>
        <v>0.47063288031422174</v>
      </c>
      <c r="T2302" s="19">
        <f>Clean_Data[[#This Row],[Revenue_EUR]]/Clean_Data[[#This Row],[Revenue_Target_EUR]]</f>
        <v>0.99572561030195128</v>
      </c>
      <c r="U2302" s="19">
        <f>Clean_Data[[#This Row],[Revenue_EUR]]/Clean_Data[[#This Row],[Market_Revenue_EUR]]</f>
        <v>7.4514828304664771E-2</v>
      </c>
      <c r="V2302" s="19">
        <f>Clean_Data[[#This Row],[Returns_Units]]/Clean_Data[[#This Row],[Units_Sold]]</f>
        <v>1.7441860465116279E-2</v>
      </c>
      <c r="W2302" s="21">
        <f>Clean_Data[[#This Row],[Revenue_EUR]]/Clean_Data[[#This Row],[Marketing_Spend_EUR]]</f>
        <v>54.286002654573615</v>
      </c>
    </row>
    <row r="2303" spans="1:23">
      <c r="A2303" s="17">
        <v>45748</v>
      </c>
      <c r="B2303">
        <v>2025</v>
      </c>
      <c r="C2303" s="16" t="s">
        <v>95</v>
      </c>
      <c r="D2303" s="16" t="s">
        <v>86</v>
      </c>
      <c r="E2303" s="16" t="s">
        <v>87</v>
      </c>
      <c r="F2303" s="16" t="s">
        <v>83</v>
      </c>
      <c r="G2303" s="16" t="s">
        <v>79</v>
      </c>
      <c r="H2303">
        <v>43097.54</v>
      </c>
      <c r="I2303">
        <v>43504.83</v>
      </c>
      <c r="J2303">
        <v>224</v>
      </c>
      <c r="K2303">
        <v>225</v>
      </c>
      <c r="L2303">
        <v>23701.18</v>
      </c>
      <c r="M2303">
        <v>1166.32</v>
      </c>
      <c r="N2303">
        <v>448204.37</v>
      </c>
      <c r="O2303">
        <v>2455</v>
      </c>
      <c r="P2303">
        <v>2</v>
      </c>
      <c r="Q2303">
        <v>7</v>
      </c>
      <c r="R2303" s="25">
        <f>Clean_Data[[#This Row],[Revenue_EUR]]/Clean_Data[[#This Row],[Units_Sold]]</f>
        <v>192.39973214285715</v>
      </c>
      <c r="S2303" s="19">
        <f>Clean_Data[[#This Row],[Gross_Profit_EUR]]/Clean_Data[[#This Row],[Revenue_EUR]]</f>
        <v>0.54994275775369084</v>
      </c>
      <c r="T2303" s="19">
        <f>Clean_Data[[#This Row],[Revenue_EUR]]/Clean_Data[[#This Row],[Revenue_Target_EUR]]</f>
        <v>0.9906380509934184</v>
      </c>
      <c r="U2303" s="19">
        <f>Clean_Data[[#This Row],[Revenue_EUR]]/Clean_Data[[#This Row],[Market_Revenue_EUR]]</f>
        <v>9.6156001334837496E-2</v>
      </c>
      <c r="V2303" s="19">
        <f>Clean_Data[[#This Row],[Returns_Units]]/Clean_Data[[#This Row],[Units_Sold]]</f>
        <v>3.125E-2</v>
      </c>
      <c r="W2303" s="21">
        <f>Clean_Data[[#This Row],[Revenue_EUR]]/Clean_Data[[#This Row],[Marketing_Spend_EUR]]</f>
        <v>36.951728513615478</v>
      </c>
    </row>
    <row r="2304" spans="1:23">
      <c r="A2304" s="17">
        <v>45748</v>
      </c>
      <c r="B2304">
        <v>2025</v>
      </c>
      <c r="C2304" s="16" t="s">
        <v>95</v>
      </c>
      <c r="D2304" s="16" t="s">
        <v>86</v>
      </c>
      <c r="E2304" s="16" t="s">
        <v>87</v>
      </c>
      <c r="F2304" s="16" t="s">
        <v>83</v>
      </c>
      <c r="G2304" s="16" t="s">
        <v>80</v>
      </c>
      <c r="H2304">
        <v>13318.79</v>
      </c>
      <c r="I2304">
        <v>12469.25</v>
      </c>
      <c r="J2304">
        <v>90</v>
      </c>
      <c r="K2304">
        <v>83</v>
      </c>
      <c r="L2304">
        <v>7810.28</v>
      </c>
      <c r="M2304">
        <v>670.32</v>
      </c>
      <c r="N2304">
        <v>163973.04</v>
      </c>
      <c r="O2304">
        <v>1260</v>
      </c>
      <c r="P2304">
        <v>1</v>
      </c>
      <c r="Q2304">
        <v>3</v>
      </c>
      <c r="R2304" s="25">
        <f>Clean_Data[[#This Row],[Revenue_EUR]]/Clean_Data[[#This Row],[Units_Sold]]</f>
        <v>147.98655555555555</v>
      </c>
      <c r="S2304" s="19">
        <f>Clean_Data[[#This Row],[Gross_Profit_EUR]]/Clean_Data[[#This Row],[Revenue_EUR]]</f>
        <v>0.58641062739182759</v>
      </c>
      <c r="T2304" s="19">
        <f>Clean_Data[[#This Row],[Revenue_EUR]]/Clean_Data[[#This Row],[Revenue_Target_EUR]]</f>
        <v>1.0681308017723601</v>
      </c>
      <c r="U2304" s="19">
        <f>Clean_Data[[#This Row],[Revenue_EUR]]/Clean_Data[[#This Row],[Market_Revenue_EUR]]</f>
        <v>8.1225486823931548E-2</v>
      </c>
      <c r="V2304" s="19">
        <f>Clean_Data[[#This Row],[Returns_Units]]/Clean_Data[[#This Row],[Units_Sold]]</f>
        <v>3.3333333333333333E-2</v>
      </c>
      <c r="W2304" s="21">
        <f>Clean_Data[[#This Row],[Revenue_EUR]]/Clean_Data[[#This Row],[Marketing_Spend_EUR]]</f>
        <v>19.869301229263634</v>
      </c>
    </row>
    <row r="2305" spans="1:23">
      <c r="A2305" s="17">
        <v>45748</v>
      </c>
      <c r="B2305">
        <v>2025</v>
      </c>
      <c r="C2305" s="16" t="s">
        <v>95</v>
      </c>
      <c r="D2305" s="16" t="s">
        <v>86</v>
      </c>
      <c r="E2305" s="16" t="s">
        <v>87</v>
      </c>
      <c r="F2305" s="16" t="s">
        <v>83</v>
      </c>
      <c r="G2305" s="16" t="s">
        <v>81</v>
      </c>
      <c r="H2305">
        <v>18746.96</v>
      </c>
      <c r="I2305">
        <v>18603.580000000002</v>
      </c>
      <c r="J2305">
        <v>154</v>
      </c>
      <c r="K2305">
        <v>156</v>
      </c>
      <c r="L2305">
        <v>9830.42</v>
      </c>
      <c r="M2305">
        <v>531.12</v>
      </c>
      <c r="N2305">
        <v>217748.18</v>
      </c>
      <c r="O2305">
        <v>1876</v>
      </c>
      <c r="P2305">
        <v>1</v>
      </c>
      <c r="Q2305">
        <v>5</v>
      </c>
      <c r="R2305" s="25">
        <f>Clean_Data[[#This Row],[Revenue_EUR]]/Clean_Data[[#This Row],[Units_Sold]]</f>
        <v>121.73350649350648</v>
      </c>
      <c r="S2305" s="19">
        <f>Clean_Data[[#This Row],[Gross_Profit_EUR]]/Clean_Data[[#This Row],[Revenue_EUR]]</f>
        <v>0.52437408518501138</v>
      </c>
      <c r="T2305" s="19">
        <f>Clean_Data[[#This Row],[Revenue_EUR]]/Clean_Data[[#This Row],[Revenue_Target_EUR]]</f>
        <v>1.0077071187373612</v>
      </c>
      <c r="U2305" s="19">
        <f>Clean_Data[[#This Row],[Revenue_EUR]]/Clean_Data[[#This Row],[Market_Revenue_EUR]]</f>
        <v>8.6094680561738787E-2</v>
      </c>
      <c r="V2305" s="19">
        <f>Clean_Data[[#This Row],[Returns_Units]]/Clean_Data[[#This Row],[Units_Sold]]</f>
        <v>3.2467532467532464E-2</v>
      </c>
      <c r="W2305" s="21">
        <f>Clean_Data[[#This Row],[Revenue_EUR]]/Clean_Data[[#This Row],[Marketing_Spend_EUR]]</f>
        <v>35.297032685645426</v>
      </c>
    </row>
    <row r="2306" spans="1:23">
      <c r="A2306" s="17">
        <v>45748</v>
      </c>
      <c r="B2306">
        <v>2025</v>
      </c>
      <c r="C2306" s="16" t="s">
        <v>95</v>
      </c>
      <c r="D2306" s="16" t="s">
        <v>88</v>
      </c>
      <c r="E2306" s="16" t="s">
        <v>87</v>
      </c>
      <c r="F2306" s="16" t="s">
        <v>77</v>
      </c>
      <c r="G2306" s="16" t="s">
        <v>78</v>
      </c>
      <c r="H2306">
        <v>359515.08</v>
      </c>
      <c r="I2306">
        <v>348885.36</v>
      </c>
      <c r="J2306">
        <v>4728</v>
      </c>
      <c r="K2306">
        <v>4665</v>
      </c>
      <c r="L2306">
        <v>202815.21</v>
      </c>
      <c r="M2306">
        <v>6151.07</v>
      </c>
      <c r="N2306">
        <v>3440430.44</v>
      </c>
      <c r="O2306">
        <v>47863</v>
      </c>
      <c r="P2306">
        <v>18</v>
      </c>
      <c r="Q2306">
        <v>97</v>
      </c>
      <c r="R2306" s="25">
        <f>Clean_Data[[#This Row],[Revenue_EUR]]/Clean_Data[[#This Row],[Units_Sold]]</f>
        <v>76.039568527918789</v>
      </c>
      <c r="S2306" s="19">
        <f>Clean_Data[[#This Row],[Gross_Profit_EUR]]/Clean_Data[[#This Row],[Revenue_EUR]]</f>
        <v>0.56413547381656415</v>
      </c>
      <c r="T2306" s="19">
        <f>Clean_Data[[#This Row],[Revenue_EUR]]/Clean_Data[[#This Row],[Revenue_Target_EUR]]</f>
        <v>1.0304676584881636</v>
      </c>
      <c r="U2306" s="19">
        <f>Clean_Data[[#This Row],[Revenue_EUR]]/Clean_Data[[#This Row],[Market_Revenue_EUR]]</f>
        <v>0.1044971221682366</v>
      </c>
      <c r="V2306" s="19">
        <f>Clean_Data[[#This Row],[Returns_Units]]/Clean_Data[[#This Row],[Units_Sold]]</f>
        <v>2.0516074450084604E-2</v>
      </c>
      <c r="W2306" s="21">
        <f>Clean_Data[[#This Row],[Revenue_EUR]]/Clean_Data[[#This Row],[Marketing_Spend_EUR]]</f>
        <v>58.447567658960153</v>
      </c>
    </row>
    <row r="2307" spans="1:23">
      <c r="A2307" s="17">
        <v>45748</v>
      </c>
      <c r="B2307">
        <v>2025</v>
      </c>
      <c r="C2307" s="16" t="s">
        <v>95</v>
      </c>
      <c r="D2307" s="16" t="s">
        <v>88</v>
      </c>
      <c r="E2307" s="16" t="s">
        <v>87</v>
      </c>
      <c r="F2307" s="16" t="s">
        <v>77</v>
      </c>
      <c r="G2307" s="16" t="s">
        <v>79</v>
      </c>
      <c r="H2307">
        <v>335275.93</v>
      </c>
      <c r="I2307">
        <v>305066.61</v>
      </c>
      <c r="J2307">
        <v>1744</v>
      </c>
      <c r="K2307">
        <v>1602</v>
      </c>
      <c r="L2307">
        <v>222569.06</v>
      </c>
      <c r="M2307">
        <v>8842.42</v>
      </c>
      <c r="N2307">
        <v>2708357.87</v>
      </c>
      <c r="O2307">
        <v>14937</v>
      </c>
      <c r="P2307">
        <v>16</v>
      </c>
      <c r="Q2307">
        <v>18</v>
      </c>
      <c r="R2307" s="25">
        <f>Clean_Data[[#This Row],[Revenue_EUR]]/Clean_Data[[#This Row],[Units_Sold]]</f>
        <v>192.24537270642202</v>
      </c>
      <c r="S2307" s="19">
        <f>Clean_Data[[#This Row],[Gross_Profit_EUR]]/Clean_Data[[#This Row],[Revenue_EUR]]</f>
        <v>0.66383846880985464</v>
      </c>
      <c r="T2307" s="19">
        <f>Clean_Data[[#This Row],[Revenue_EUR]]/Clean_Data[[#This Row],[Revenue_Target_EUR]]</f>
        <v>1.0990253243381831</v>
      </c>
      <c r="U2307" s="19">
        <f>Clean_Data[[#This Row],[Revenue_EUR]]/Clean_Data[[#This Row],[Market_Revenue_EUR]]</f>
        <v>0.12379306801135552</v>
      </c>
      <c r="V2307" s="19">
        <f>Clean_Data[[#This Row],[Returns_Units]]/Clean_Data[[#This Row],[Units_Sold]]</f>
        <v>1.0321100917431193E-2</v>
      </c>
      <c r="W2307" s="21">
        <f>Clean_Data[[#This Row],[Revenue_EUR]]/Clean_Data[[#This Row],[Marketing_Spend_EUR]]</f>
        <v>37.916761474799884</v>
      </c>
    </row>
    <row r="2308" spans="1:23">
      <c r="A2308" s="17">
        <v>45748</v>
      </c>
      <c r="B2308">
        <v>2025</v>
      </c>
      <c r="C2308" s="16" t="s">
        <v>95</v>
      </c>
      <c r="D2308" s="16" t="s">
        <v>88</v>
      </c>
      <c r="E2308" s="16" t="s">
        <v>87</v>
      </c>
      <c r="F2308" s="16" t="s">
        <v>77</v>
      </c>
      <c r="G2308" s="16" t="s">
        <v>80</v>
      </c>
      <c r="H2308">
        <v>113090.48</v>
      </c>
      <c r="I2308">
        <v>102303.63</v>
      </c>
      <c r="J2308">
        <v>765</v>
      </c>
      <c r="K2308">
        <v>694</v>
      </c>
      <c r="L2308">
        <v>76935.03</v>
      </c>
      <c r="M2308">
        <v>6236.37</v>
      </c>
      <c r="N2308">
        <v>938801.53</v>
      </c>
      <c r="O2308">
        <v>7163</v>
      </c>
      <c r="P2308">
        <v>6</v>
      </c>
      <c r="Q2308">
        <v>16</v>
      </c>
      <c r="R2308" s="25">
        <f>Clean_Data[[#This Row],[Revenue_EUR]]/Clean_Data[[#This Row],[Units_Sold]]</f>
        <v>147.83069281045752</v>
      </c>
      <c r="S2308" s="19">
        <f>Clean_Data[[#This Row],[Gross_Profit_EUR]]/Clean_Data[[#This Row],[Revenue_EUR]]</f>
        <v>0.68029625482180289</v>
      </c>
      <c r="T2308" s="19">
        <f>Clean_Data[[#This Row],[Revenue_EUR]]/Clean_Data[[#This Row],[Revenue_Target_EUR]]</f>
        <v>1.1054395626039857</v>
      </c>
      <c r="U2308" s="19">
        <f>Clean_Data[[#This Row],[Revenue_EUR]]/Clean_Data[[#This Row],[Market_Revenue_EUR]]</f>
        <v>0.12046260725629622</v>
      </c>
      <c r="V2308" s="19">
        <f>Clean_Data[[#This Row],[Returns_Units]]/Clean_Data[[#This Row],[Units_Sold]]</f>
        <v>2.0915032679738561E-2</v>
      </c>
      <c r="W2308" s="21">
        <f>Clean_Data[[#This Row],[Revenue_EUR]]/Clean_Data[[#This Row],[Marketing_Spend_EUR]]</f>
        <v>18.134023478401698</v>
      </c>
    </row>
    <row r="2309" spans="1:23">
      <c r="A2309" s="17">
        <v>45748</v>
      </c>
      <c r="B2309">
        <v>2025</v>
      </c>
      <c r="C2309" s="16" t="s">
        <v>95</v>
      </c>
      <c r="D2309" s="16" t="s">
        <v>88</v>
      </c>
      <c r="E2309" s="16" t="s">
        <v>87</v>
      </c>
      <c r="F2309" s="16" t="s">
        <v>77</v>
      </c>
      <c r="G2309" s="16" t="s">
        <v>81</v>
      </c>
      <c r="H2309">
        <v>144590.48000000001</v>
      </c>
      <c r="I2309">
        <v>135347.18</v>
      </c>
      <c r="J2309">
        <v>1191</v>
      </c>
      <c r="K2309">
        <v>1101</v>
      </c>
      <c r="L2309">
        <v>89319.34</v>
      </c>
      <c r="M2309">
        <v>4724.53</v>
      </c>
      <c r="N2309">
        <v>1273599.08</v>
      </c>
      <c r="O2309">
        <v>10876</v>
      </c>
      <c r="P2309">
        <v>8</v>
      </c>
      <c r="Q2309">
        <v>23</v>
      </c>
      <c r="R2309" s="25">
        <f>Clean_Data[[#This Row],[Revenue_EUR]]/Clean_Data[[#This Row],[Units_Sold]]</f>
        <v>121.40258606213267</v>
      </c>
      <c r="S2309" s="19">
        <f>Clean_Data[[#This Row],[Gross_Profit_EUR]]/Clean_Data[[#This Row],[Revenue_EUR]]</f>
        <v>0.61774011677670615</v>
      </c>
      <c r="T2309" s="19">
        <f>Clean_Data[[#This Row],[Revenue_EUR]]/Clean_Data[[#This Row],[Revenue_Target_EUR]]</f>
        <v>1.0682932588621352</v>
      </c>
      <c r="U2309" s="19">
        <f>Clean_Data[[#This Row],[Revenue_EUR]]/Clean_Data[[#This Row],[Market_Revenue_EUR]]</f>
        <v>0.11352903929547437</v>
      </c>
      <c r="V2309" s="19">
        <f>Clean_Data[[#This Row],[Returns_Units]]/Clean_Data[[#This Row],[Units_Sold]]</f>
        <v>1.9311502938706968E-2</v>
      </c>
      <c r="W2309" s="21">
        <f>Clean_Data[[#This Row],[Revenue_EUR]]/Clean_Data[[#This Row],[Marketing_Spend_EUR]]</f>
        <v>30.604204016060862</v>
      </c>
    </row>
    <row r="2310" spans="1:23">
      <c r="A2310" s="17">
        <v>45748</v>
      </c>
      <c r="B2310">
        <v>2025</v>
      </c>
      <c r="C2310" s="16" t="s">
        <v>95</v>
      </c>
      <c r="D2310" s="16" t="s">
        <v>88</v>
      </c>
      <c r="E2310" s="16" t="s">
        <v>87</v>
      </c>
      <c r="F2310" s="16" t="s">
        <v>82</v>
      </c>
      <c r="G2310" s="16" t="s">
        <v>78</v>
      </c>
      <c r="H2310">
        <v>344727.89</v>
      </c>
      <c r="I2310">
        <v>331413.73</v>
      </c>
      <c r="J2310">
        <v>4534</v>
      </c>
      <c r="K2310">
        <v>4399</v>
      </c>
      <c r="L2310">
        <v>181437.98</v>
      </c>
      <c r="M2310">
        <v>5608.47</v>
      </c>
      <c r="N2310">
        <v>3131059.4</v>
      </c>
      <c r="O2310">
        <v>43973</v>
      </c>
      <c r="P2310">
        <v>17</v>
      </c>
      <c r="Q2310">
        <v>58</v>
      </c>
      <c r="R2310" s="25">
        <f>Clean_Data[[#This Row],[Revenue_EUR]]/Clean_Data[[#This Row],[Units_Sold]]</f>
        <v>76.03173577415086</v>
      </c>
      <c r="S2310" s="19">
        <f>Clean_Data[[#This Row],[Gross_Profit_EUR]]/Clean_Data[[#This Row],[Revenue_EUR]]</f>
        <v>0.52632231178045963</v>
      </c>
      <c r="T2310" s="19">
        <f>Clean_Data[[#This Row],[Revenue_EUR]]/Clean_Data[[#This Row],[Revenue_Target_EUR]]</f>
        <v>1.0401738334739483</v>
      </c>
      <c r="U2310" s="19">
        <f>Clean_Data[[#This Row],[Revenue_EUR]]/Clean_Data[[#This Row],[Market_Revenue_EUR]]</f>
        <v>0.11009944110290594</v>
      </c>
      <c r="V2310" s="19">
        <f>Clean_Data[[#This Row],[Returns_Units]]/Clean_Data[[#This Row],[Units_Sold]]</f>
        <v>1.2792236435818262E-2</v>
      </c>
      <c r="W2310" s="21">
        <f>Clean_Data[[#This Row],[Revenue_EUR]]/Clean_Data[[#This Row],[Marketing_Spend_EUR]]</f>
        <v>61.465585088268277</v>
      </c>
    </row>
    <row r="2311" spans="1:23">
      <c r="A2311" s="17">
        <v>45748</v>
      </c>
      <c r="B2311">
        <v>2025</v>
      </c>
      <c r="C2311" s="16" t="s">
        <v>95</v>
      </c>
      <c r="D2311" s="16" t="s">
        <v>88</v>
      </c>
      <c r="E2311" s="16" t="s">
        <v>87</v>
      </c>
      <c r="F2311" s="16" t="s">
        <v>82</v>
      </c>
      <c r="G2311" s="16" t="s">
        <v>79</v>
      </c>
      <c r="H2311">
        <v>337354.8</v>
      </c>
      <c r="I2311">
        <v>304289.23</v>
      </c>
      <c r="J2311">
        <v>1755</v>
      </c>
      <c r="K2311">
        <v>1579</v>
      </c>
      <c r="L2311">
        <v>204769.73</v>
      </c>
      <c r="M2311">
        <v>7717.43</v>
      </c>
      <c r="N2311">
        <v>2700949.2</v>
      </c>
      <c r="O2311">
        <v>14945</v>
      </c>
      <c r="P2311">
        <v>16</v>
      </c>
      <c r="Q2311">
        <v>17</v>
      </c>
      <c r="R2311" s="25">
        <f>Clean_Data[[#This Row],[Revenue_EUR]]/Clean_Data[[#This Row],[Units_Sold]]</f>
        <v>192.22495726495725</v>
      </c>
      <c r="S2311" s="19">
        <f>Clean_Data[[#This Row],[Gross_Profit_EUR]]/Clean_Data[[#This Row],[Revenue_EUR]]</f>
        <v>0.60698626490567209</v>
      </c>
      <c r="T2311" s="19">
        <f>Clean_Data[[#This Row],[Revenue_EUR]]/Clean_Data[[#This Row],[Revenue_Target_EUR]]</f>
        <v>1.1086649369746016</v>
      </c>
      <c r="U2311" s="19">
        <f>Clean_Data[[#This Row],[Revenue_EUR]]/Clean_Data[[#This Row],[Market_Revenue_EUR]]</f>
        <v>0.12490231212049452</v>
      </c>
      <c r="V2311" s="19">
        <f>Clean_Data[[#This Row],[Returns_Units]]/Clean_Data[[#This Row],[Units_Sold]]</f>
        <v>9.6866096866096863E-3</v>
      </c>
      <c r="W2311" s="21">
        <f>Clean_Data[[#This Row],[Revenue_EUR]]/Clean_Data[[#This Row],[Marketing_Spend_EUR]]</f>
        <v>43.713360535826041</v>
      </c>
    </row>
    <row r="2312" spans="1:23">
      <c r="A2312" s="17">
        <v>45748</v>
      </c>
      <c r="B2312">
        <v>2025</v>
      </c>
      <c r="C2312" s="16" t="s">
        <v>95</v>
      </c>
      <c r="D2312" s="16" t="s">
        <v>88</v>
      </c>
      <c r="E2312" s="16" t="s">
        <v>87</v>
      </c>
      <c r="F2312" s="16" t="s">
        <v>82</v>
      </c>
      <c r="G2312" s="16" t="s">
        <v>80</v>
      </c>
      <c r="H2312">
        <v>109750.35</v>
      </c>
      <c r="I2312">
        <v>97991.78</v>
      </c>
      <c r="J2312">
        <v>742</v>
      </c>
      <c r="K2312">
        <v>660</v>
      </c>
      <c r="L2312">
        <v>69569.72</v>
      </c>
      <c r="M2312">
        <v>6002.77</v>
      </c>
      <c r="N2312">
        <v>958967.1</v>
      </c>
      <c r="O2312">
        <v>7357</v>
      </c>
      <c r="P2312">
        <v>4</v>
      </c>
      <c r="Q2312">
        <v>7</v>
      </c>
      <c r="R2312" s="25">
        <f>Clean_Data[[#This Row],[Revenue_EUR]]/Clean_Data[[#This Row],[Units_Sold]]</f>
        <v>147.91152291105121</v>
      </c>
      <c r="S2312" s="19">
        <f>Clean_Data[[#This Row],[Gross_Profit_EUR]]/Clean_Data[[#This Row],[Revenue_EUR]]</f>
        <v>0.63389064362892689</v>
      </c>
      <c r="T2312" s="19">
        <f>Clean_Data[[#This Row],[Revenue_EUR]]/Clean_Data[[#This Row],[Revenue_Target_EUR]]</f>
        <v>1.1199954730896817</v>
      </c>
      <c r="U2312" s="19">
        <f>Clean_Data[[#This Row],[Revenue_EUR]]/Clean_Data[[#This Row],[Market_Revenue_EUR]]</f>
        <v>0.1144464184433439</v>
      </c>
      <c r="V2312" s="19">
        <f>Clean_Data[[#This Row],[Returns_Units]]/Clean_Data[[#This Row],[Units_Sold]]</f>
        <v>9.433962264150943E-3</v>
      </c>
      <c r="W2312" s="21">
        <f>Clean_Data[[#This Row],[Revenue_EUR]]/Clean_Data[[#This Row],[Marketing_Spend_EUR]]</f>
        <v>18.283284217119764</v>
      </c>
    </row>
    <row r="2313" spans="1:23">
      <c r="A2313" s="17">
        <v>45748</v>
      </c>
      <c r="B2313">
        <v>2025</v>
      </c>
      <c r="C2313" s="16" t="s">
        <v>95</v>
      </c>
      <c r="D2313" s="16" t="s">
        <v>88</v>
      </c>
      <c r="E2313" s="16" t="s">
        <v>87</v>
      </c>
      <c r="F2313" s="16" t="s">
        <v>82</v>
      </c>
      <c r="G2313" s="16" t="s">
        <v>81</v>
      </c>
      <c r="H2313">
        <v>141630.03</v>
      </c>
      <c r="I2313">
        <v>137640.79</v>
      </c>
      <c r="J2313">
        <v>1166</v>
      </c>
      <c r="K2313">
        <v>1113</v>
      </c>
      <c r="L2313">
        <v>82764</v>
      </c>
      <c r="M2313">
        <v>4507.63</v>
      </c>
      <c r="N2313">
        <v>1261534.94</v>
      </c>
      <c r="O2313">
        <v>11440</v>
      </c>
      <c r="P2313">
        <v>7</v>
      </c>
      <c r="Q2313">
        <v>24</v>
      </c>
      <c r="R2313" s="25">
        <f>Clean_Data[[#This Row],[Revenue_EUR]]/Clean_Data[[#This Row],[Units_Sold]]</f>
        <v>121.46657804459691</v>
      </c>
      <c r="S2313" s="19">
        <f>Clean_Data[[#This Row],[Gross_Profit_EUR]]/Clean_Data[[#This Row],[Revenue_EUR]]</f>
        <v>0.58436759492319534</v>
      </c>
      <c r="T2313" s="19">
        <f>Clean_Data[[#This Row],[Revenue_EUR]]/Clean_Data[[#This Row],[Revenue_Target_EUR]]</f>
        <v>1.0289829780837496</v>
      </c>
      <c r="U2313" s="19">
        <f>Clean_Data[[#This Row],[Revenue_EUR]]/Clean_Data[[#This Row],[Market_Revenue_EUR]]</f>
        <v>0.11226802009938781</v>
      </c>
      <c r="V2313" s="19">
        <f>Clean_Data[[#This Row],[Returns_Units]]/Clean_Data[[#This Row],[Units_Sold]]</f>
        <v>2.0583190394511151E-2</v>
      </c>
      <c r="W2313" s="21">
        <f>Clean_Data[[#This Row],[Revenue_EUR]]/Clean_Data[[#This Row],[Marketing_Spend_EUR]]</f>
        <v>31.420065533329044</v>
      </c>
    </row>
    <row r="2314" spans="1:23">
      <c r="A2314" s="17">
        <v>45748</v>
      </c>
      <c r="B2314">
        <v>2025</v>
      </c>
      <c r="C2314" s="16" t="s">
        <v>95</v>
      </c>
      <c r="D2314" s="16" t="s">
        <v>88</v>
      </c>
      <c r="E2314" s="16" t="s">
        <v>87</v>
      </c>
      <c r="F2314" s="16" t="s">
        <v>83</v>
      </c>
      <c r="G2314" s="16" t="s">
        <v>78</v>
      </c>
      <c r="H2314">
        <v>35322.480000000003</v>
      </c>
      <c r="I2314">
        <v>33114.71</v>
      </c>
      <c r="J2314">
        <v>465</v>
      </c>
      <c r="K2314">
        <v>441</v>
      </c>
      <c r="L2314">
        <v>16725.560000000001</v>
      </c>
      <c r="M2314">
        <v>655</v>
      </c>
      <c r="N2314">
        <v>452989.66</v>
      </c>
      <c r="O2314">
        <v>6417</v>
      </c>
      <c r="P2314">
        <v>2</v>
      </c>
      <c r="Q2314">
        <v>14</v>
      </c>
      <c r="R2314" s="25">
        <f>Clean_Data[[#This Row],[Revenue_EUR]]/Clean_Data[[#This Row],[Units_Sold]]</f>
        <v>75.962322580645164</v>
      </c>
      <c r="S2314" s="19">
        <f>Clean_Data[[#This Row],[Gross_Profit_EUR]]/Clean_Data[[#This Row],[Revenue_EUR]]</f>
        <v>0.47351035374639605</v>
      </c>
      <c r="T2314" s="19">
        <f>Clean_Data[[#This Row],[Revenue_EUR]]/Clean_Data[[#This Row],[Revenue_Target_EUR]]</f>
        <v>1.0666703709620289</v>
      </c>
      <c r="U2314" s="19">
        <f>Clean_Data[[#This Row],[Revenue_EUR]]/Clean_Data[[#This Row],[Market_Revenue_EUR]]</f>
        <v>7.7976349393935399E-2</v>
      </c>
      <c r="V2314" s="19">
        <f>Clean_Data[[#This Row],[Returns_Units]]/Clean_Data[[#This Row],[Units_Sold]]</f>
        <v>3.0107526881720432E-2</v>
      </c>
      <c r="W2314" s="21">
        <f>Clean_Data[[#This Row],[Revenue_EUR]]/Clean_Data[[#This Row],[Marketing_Spend_EUR]]</f>
        <v>53.927450381679392</v>
      </c>
    </row>
    <row r="2315" spans="1:23">
      <c r="A2315" s="17">
        <v>45748</v>
      </c>
      <c r="B2315">
        <v>2025</v>
      </c>
      <c r="C2315" s="16" t="s">
        <v>95</v>
      </c>
      <c r="D2315" s="16" t="s">
        <v>88</v>
      </c>
      <c r="E2315" s="16" t="s">
        <v>87</v>
      </c>
      <c r="F2315" s="16" t="s">
        <v>83</v>
      </c>
      <c r="G2315" s="16" t="s">
        <v>79</v>
      </c>
      <c r="H2315">
        <v>32499.38</v>
      </c>
      <c r="I2315">
        <v>29193.99</v>
      </c>
      <c r="J2315">
        <v>169</v>
      </c>
      <c r="K2315">
        <v>153</v>
      </c>
      <c r="L2315">
        <v>18145.099999999999</v>
      </c>
      <c r="M2315">
        <v>779.21</v>
      </c>
      <c r="N2315">
        <v>374389.9</v>
      </c>
      <c r="O2315">
        <v>2123</v>
      </c>
      <c r="P2315">
        <v>1</v>
      </c>
      <c r="Q2315">
        <v>5</v>
      </c>
      <c r="R2315" s="25">
        <f>Clean_Data[[#This Row],[Revenue_EUR]]/Clean_Data[[#This Row],[Units_Sold]]</f>
        <v>192.30402366863905</v>
      </c>
      <c r="S2315" s="19">
        <f>Clean_Data[[#This Row],[Gross_Profit_EUR]]/Clean_Data[[#This Row],[Revenue_EUR]]</f>
        <v>0.5583214202855562</v>
      </c>
      <c r="T2315" s="19">
        <f>Clean_Data[[#This Row],[Revenue_EUR]]/Clean_Data[[#This Row],[Revenue_Target_EUR]]</f>
        <v>1.113221591156262</v>
      </c>
      <c r="U2315" s="19">
        <f>Clean_Data[[#This Row],[Revenue_EUR]]/Clean_Data[[#This Row],[Market_Revenue_EUR]]</f>
        <v>8.6806241300847062E-2</v>
      </c>
      <c r="V2315" s="19">
        <f>Clean_Data[[#This Row],[Returns_Units]]/Clean_Data[[#This Row],[Units_Sold]]</f>
        <v>2.9585798816568046E-2</v>
      </c>
      <c r="W2315" s="21">
        <f>Clean_Data[[#This Row],[Revenue_EUR]]/Clean_Data[[#This Row],[Marketing_Spend_EUR]]</f>
        <v>41.708114628919034</v>
      </c>
    </row>
    <row r="2316" spans="1:23">
      <c r="A2316" s="17">
        <v>45748</v>
      </c>
      <c r="B2316">
        <v>2025</v>
      </c>
      <c r="C2316" s="16" t="s">
        <v>95</v>
      </c>
      <c r="D2316" s="16" t="s">
        <v>88</v>
      </c>
      <c r="E2316" s="16" t="s">
        <v>87</v>
      </c>
      <c r="F2316" s="16" t="s">
        <v>83</v>
      </c>
      <c r="G2316" s="16" t="s">
        <v>80</v>
      </c>
      <c r="H2316">
        <v>10025.58</v>
      </c>
      <c r="I2316">
        <v>8988.36</v>
      </c>
      <c r="J2316">
        <v>68</v>
      </c>
      <c r="K2316">
        <v>61</v>
      </c>
      <c r="L2316">
        <v>5751.24</v>
      </c>
      <c r="M2316">
        <v>598.39</v>
      </c>
      <c r="N2316">
        <v>134683.85999999999</v>
      </c>
      <c r="O2316">
        <v>938</v>
      </c>
      <c r="P2316">
        <v>0</v>
      </c>
      <c r="Q2316">
        <v>1</v>
      </c>
      <c r="R2316" s="25">
        <f>Clean_Data[[#This Row],[Revenue_EUR]]/Clean_Data[[#This Row],[Units_Sold]]</f>
        <v>147.435</v>
      </c>
      <c r="S2316" s="19">
        <f>Clean_Data[[#This Row],[Gross_Profit_EUR]]/Clean_Data[[#This Row],[Revenue_EUR]]</f>
        <v>0.57365658645185613</v>
      </c>
      <c r="T2316" s="19">
        <f>Clean_Data[[#This Row],[Revenue_EUR]]/Clean_Data[[#This Row],[Revenue_Target_EUR]]</f>
        <v>1.1153959120462464</v>
      </c>
      <c r="U2316" s="19">
        <f>Clean_Data[[#This Row],[Revenue_EUR]]/Clean_Data[[#This Row],[Market_Revenue_EUR]]</f>
        <v>7.443787251122741E-2</v>
      </c>
      <c r="V2316" s="19">
        <f>Clean_Data[[#This Row],[Returns_Units]]/Clean_Data[[#This Row],[Units_Sold]]</f>
        <v>1.4705882352941176E-2</v>
      </c>
      <c r="W2316" s="21">
        <f>Clean_Data[[#This Row],[Revenue_EUR]]/Clean_Data[[#This Row],[Marketing_Spend_EUR]]</f>
        <v>16.754257256972878</v>
      </c>
    </row>
    <row r="2317" spans="1:23">
      <c r="A2317" s="17">
        <v>45748</v>
      </c>
      <c r="B2317">
        <v>2025</v>
      </c>
      <c r="C2317" s="16" t="s">
        <v>95</v>
      </c>
      <c r="D2317" s="16" t="s">
        <v>88</v>
      </c>
      <c r="E2317" s="16" t="s">
        <v>87</v>
      </c>
      <c r="F2317" s="16" t="s">
        <v>83</v>
      </c>
      <c r="G2317" s="16" t="s">
        <v>81</v>
      </c>
      <c r="H2317">
        <v>14727.02</v>
      </c>
      <c r="I2317">
        <v>13370.27</v>
      </c>
      <c r="J2317">
        <v>121</v>
      </c>
      <c r="K2317">
        <v>109</v>
      </c>
      <c r="L2317">
        <v>7849.66</v>
      </c>
      <c r="M2317">
        <v>459.86</v>
      </c>
      <c r="N2317">
        <v>183323.43</v>
      </c>
      <c r="O2317">
        <v>1553</v>
      </c>
      <c r="P2317">
        <v>1</v>
      </c>
      <c r="Q2317">
        <v>2</v>
      </c>
      <c r="R2317" s="25">
        <f>Clean_Data[[#This Row],[Revenue_EUR]]/Clean_Data[[#This Row],[Units_Sold]]</f>
        <v>121.7109090909091</v>
      </c>
      <c r="S2317" s="19">
        <f>Clean_Data[[#This Row],[Gross_Profit_EUR]]/Clean_Data[[#This Row],[Revenue_EUR]]</f>
        <v>0.53301075166598533</v>
      </c>
      <c r="T2317" s="19">
        <f>Clean_Data[[#This Row],[Revenue_EUR]]/Clean_Data[[#This Row],[Revenue_Target_EUR]]</f>
        <v>1.1014751384975772</v>
      </c>
      <c r="U2317" s="19">
        <f>Clean_Data[[#This Row],[Revenue_EUR]]/Clean_Data[[#This Row],[Market_Revenue_EUR]]</f>
        <v>8.0333539471741294E-2</v>
      </c>
      <c r="V2317" s="19">
        <f>Clean_Data[[#This Row],[Returns_Units]]/Clean_Data[[#This Row],[Units_Sold]]</f>
        <v>1.6528925619834711E-2</v>
      </c>
      <c r="W2317" s="21">
        <f>Clean_Data[[#This Row],[Revenue_EUR]]/Clean_Data[[#This Row],[Marketing_Spend_EUR]]</f>
        <v>32.02500761101205</v>
      </c>
    </row>
    <row r="2318" spans="1:23">
      <c r="A2318" s="17">
        <v>45748</v>
      </c>
      <c r="B2318">
        <v>2025</v>
      </c>
      <c r="C2318" s="16" t="s">
        <v>95</v>
      </c>
      <c r="D2318" s="16" t="s">
        <v>89</v>
      </c>
      <c r="E2318" s="16" t="s">
        <v>85</v>
      </c>
      <c r="F2318" s="16" t="s">
        <v>77</v>
      </c>
      <c r="G2318" s="16" t="s">
        <v>78</v>
      </c>
      <c r="H2318">
        <v>256170.01</v>
      </c>
      <c r="I2318">
        <v>269314.51</v>
      </c>
      <c r="J2318">
        <v>3369</v>
      </c>
      <c r="K2318">
        <v>3472</v>
      </c>
      <c r="L2318">
        <v>142280.94</v>
      </c>
      <c r="M2318">
        <v>4855.3100000000004</v>
      </c>
      <c r="N2318">
        <v>1834619.91</v>
      </c>
      <c r="O2318">
        <v>26157</v>
      </c>
      <c r="P2318">
        <v>11</v>
      </c>
      <c r="Q2318">
        <v>60</v>
      </c>
      <c r="R2318" s="25">
        <f>Clean_Data[[#This Row],[Revenue_EUR]]/Clean_Data[[#This Row],[Units_Sold]]</f>
        <v>76.03740279014545</v>
      </c>
      <c r="S2318" s="19">
        <f>Clean_Data[[#This Row],[Gross_Profit_EUR]]/Clean_Data[[#This Row],[Revenue_EUR]]</f>
        <v>0.5554160691956096</v>
      </c>
      <c r="T2318" s="19">
        <f>Clean_Data[[#This Row],[Revenue_EUR]]/Clean_Data[[#This Row],[Revenue_Target_EUR]]</f>
        <v>0.9511927522954482</v>
      </c>
      <c r="U2318" s="19">
        <f>Clean_Data[[#This Row],[Revenue_EUR]]/Clean_Data[[#This Row],[Market_Revenue_EUR]]</f>
        <v>0.13963110756821559</v>
      </c>
      <c r="V2318" s="19">
        <f>Clean_Data[[#This Row],[Returns_Units]]/Clean_Data[[#This Row],[Units_Sold]]</f>
        <v>1.7809439002671415E-2</v>
      </c>
      <c r="W2318" s="21">
        <f>Clean_Data[[#This Row],[Revenue_EUR]]/Clean_Data[[#This Row],[Marketing_Spend_EUR]]</f>
        <v>52.760793852503753</v>
      </c>
    </row>
    <row r="2319" spans="1:23">
      <c r="A2319" s="17">
        <v>45748</v>
      </c>
      <c r="B2319">
        <v>2025</v>
      </c>
      <c r="C2319" s="16" t="s">
        <v>95</v>
      </c>
      <c r="D2319" s="16" t="s">
        <v>89</v>
      </c>
      <c r="E2319" s="16" t="s">
        <v>85</v>
      </c>
      <c r="F2319" s="16" t="s">
        <v>77</v>
      </c>
      <c r="G2319" s="16" t="s">
        <v>79</v>
      </c>
      <c r="H2319">
        <v>253437.95</v>
      </c>
      <c r="I2319">
        <v>241297.6</v>
      </c>
      <c r="J2319">
        <v>1318</v>
      </c>
      <c r="K2319">
        <v>1275</v>
      </c>
      <c r="L2319">
        <v>166215.88</v>
      </c>
      <c r="M2319">
        <v>6259.43</v>
      </c>
      <c r="N2319">
        <v>1569180.03</v>
      </c>
      <c r="O2319">
        <v>8437</v>
      </c>
      <c r="P2319">
        <v>13</v>
      </c>
      <c r="Q2319">
        <v>28</v>
      </c>
      <c r="R2319" s="25">
        <f>Clean_Data[[#This Row],[Revenue_EUR]]/Clean_Data[[#This Row],[Units_Sold]]</f>
        <v>192.28979514415784</v>
      </c>
      <c r="S2319" s="19">
        <f>Clean_Data[[#This Row],[Gross_Profit_EUR]]/Clean_Data[[#This Row],[Revenue_EUR]]</f>
        <v>0.65584447790869516</v>
      </c>
      <c r="T2319" s="19">
        <f>Clean_Data[[#This Row],[Revenue_EUR]]/Clean_Data[[#This Row],[Revenue_Target_EUR]]</f>
        <v>1.0503127673047723</v>
      </c>
      <c r="U2319" s="19">
        <f>Clean_Data[[#This Row],[Revenue_EUR]]/Clean_Data[[#This Row],[Market_Revenue_EUR]]</f>
        <v>0.16150979820970573</v>
      </c>
      <c r="V2319" s="19">
        <f>Clean_Data[[#This Row],[Returns_Units]]/Clean_Data[[#This Row],[Units_Sold]]</f>
        <v>2.1244309559939303E-2</v>
      </c>
      <c r="W2319" s="21">
        <f>Clean_Data[[#This Row],[Revenue_EUR]]/Clean_Data[[#This Row],[Marketing_Spend_EUR]]</f>
        <v>40.488982223621001</v>
      </c>
    </row>
    <row r="2320" spans="1:23">
      <c r="A2320" s="17">
        <v>45748</v>
      </c>
      <c r="B2320">
        <v>2025</v>
      </c>
      <c r="C2320" s="16" t="s">
        <v>95</v>
      </c>
      <c r="D2320" s="16" t="s">
        <v>89</v>
      </c>
      <c r="E2320" s="16" t="s">
        <v>85</v>
      </c>
      <c r="F2320" s="16" t="s">
        <v>77</v>
      </c>
      <c r="G2320" s="16" t="s">
        <v>80</v>
      </c>
      <c r="H2320">
        <v>81133.5</v>
      </c>
      <c r="I2320">
        <v>73884.509999999995</v>
      </c>
      <c r="J2320">
        <v>549</v>
      </c>
      <c r="K2320">
        <v>492</v>
      </c>
      <c r="L2320">
        <v>56320.19</v>
      </c>
      <c r="M2320">
        <v>4471.29</v>
      </c>
      <c r="N2320">
        <v>560450.05000000005</v>
      </c>
      <c r="O2320">
        <v>4077</v>
      </c>
      <c r="P2320">
        <v>4</v>
      </c>
      <c r="Q2320">
        <v>8</v>
      </c>
      <c r="R2320" s="25">
        <f>Clean_Data[[#This Row],[Revenue_EUR]]/Clean_Data[[#This Row],[Units_Sold]]</f>
        <v>147.78415300546447</v>
      </c>
      <c r="S2320" s="19">
        <f>Clean_Data[[#This Row],[Gross_Profit_EUR]]/Clean_Data[[#This Row],[Revenue_EUR]]</f>
        <v>0.69416689776726015</v>
      </c>
      <c r="T2320" s="19">
        <f>Clean_Data[[#This Row],[Revenue_EUR]]/Clean_Data[[#This Row],[Revenue_Target_EUR]]</f>
        <v>1.0981124460323282</v>
      </c>
      <c r="U2320" s="19">
        <f>Clean_Data[[#This Row],[Revenue_EUR]]/Clean_Data[[#This Row],[Market_Revenue_EUR]]</f>
        <v>0.14476490813052831</v>
      </c>
      <c r="V2320" s="19">
        <f>Clean_Data[[#This Row],[Returns_Units]]/Clean_Data[[#This Row],[Units_Sold]]</f>
        <v>1.4571948998178506E-2</v>
      </c>
      <c r="W2320" s="21">
        <f>Clean_Data[[#This Row],[Revenue_EUR]]/Clean_Data[[#This Row],[Marketing_Spend_EUR]]</f>
        <v>18.145434539025651</v>
      </c>
    </row>
    <row r="2321" spans="1:23">
      <c r="A2321" s="17">
        <v>45748</v>
      </c>
      <c r="B2321">
        <v>2025</v>
      </c>
      <c r="C2321" s="16" t="s">
        <v>95</v>
      </c>
      <c r="D2321" s="16" t="s">
        <v>89</v>
      </c>
      <c r="E2321" s="16" t="s">
        <v>85</v>
      </c>
      <c r="F2321" s="16" t="s">
        <v>77</v>
      </c>
      <c r="G2321" s="16" t="s">
        <v>81</v>
      </c>
      <c r="H2321">
        <v>109481.44</v>
      </c>
      <c r="I2321">
        <v>105035.99</v>
      </c>
      <c r="J2321">
        <v>902</v>
      </c>
      <c r="K2321">
        <v>878</v>
      </c>
      <c r="L2321">
        <v>68751.520000000004</v>
      </c>
      <c r="M2321">
        <v>3226.05</v>
      </c>
      <c r="N2321">
        <v>734857.98</v>
      </c>
      <c r="O2321">
        <v>6575</v>
      </c>
      <c r="P2321">
        <v>4</v>
      </c>
      <c r="Q2321">
        <v>8</v>
      </c>
      <c r="R2321" s="25">
        <f>Clean_Data[[#This Row],[Revenue_EUR]]/Clean_Data[[#This Row],[Units_Sold]]</f>
        <v>121.37631929046563</v>
      </c>
      <c r="S2321" s="19">
        <f>Clean_Data[[#This Row],[Gross_Profit_EUR]]/Clean_Data[[#This Row],[Revenue_EUR]]</f>
        <v>0.62797420275071281</v>
      </c>
      <c r="T2321" s="19">
        <f>Clean_Data[[#This Row],[Revenue_EUR]]/Clean_Data[[#This Row],[Revenue_Target_EUR]]</f>
        <v>1.0423231122970327</v>
      </c>
      <c r="U2321" s="19">
        <f>Clean_Data[[#This Row],[Revenue_EUR]]/Clean_Data[[#This Row],[Market_Revenue_EUR]]</f>
        <v>0.14898312732481997</v>
      </c>
      <c r="V2321" s="19">
        <f>Clean_Data[[#This Row],[Returns_Units]]/Clean_Data[[#This Row],[Units_Sold]]</f>
        <v>8.869179600886918E-3</v>
      </c>
      <c r="W2321" s="21">
        <f>Clean_Data[[#This Row],[Revenue_EUR]]/Clean_Data[[#This Row],[Marketing_Spend_EUR]]</f>
        <v>33.936684180344386</v>
      </c>
    </row>
    <row r="2322" spans="1:23">
      <c r="A2322" s="17">
        <v>45748</v>
      </c>
      <c r="B2322">
        <v>2025</v>
      </c>
      <c r="C2322" s="16" t="s">
        <v>95</v>
      </c>
      <c r="D2322" s="16" t="s">
        <v>89</v>
      </c>
      <c r="E2322" s="16" t="s">
        <v>85</v>
      </c>
      <c r="F2322" s="16" t="s">
        <v>82</v>
      </c>
      <c r="G2322" s="16" t="s">
        <v>78</v>
      </c>
      <c r="H2322">
        <v>233457.95</v>
      </c>
      <c r="I2322">
        <v>241875.15</v>
      </c>
      <c r="J2322">
        <v>3071</v>
      </c>
      <c r="K2322">
        <v>3241</v>
      </c>
      <c r="L2322">
        <v>124010.07</v>
      </c>
      <c r="M2322">
        <v>4124.71</v>
      </c>
      <c r="N2322">
        <v>1673983.71</v>
      </c>
      <c r="O2322">
        <v>23713</v>
      </c>
      <c r="P2322">
        <v>11</v>
      </c>
      <c r="Q2322">
        <v>49</v>
      </c>
      <c r="R2322" s="25">
        <f>Clean_Data[[#This Row],[Revenue_EUR]]/Clean_Data[[#This Row],[Units_Sold]]</f>
        <v>76.020172582220781</v>
      </c>
      <c r="S2322" s="19">
        <f>Clean_Data[[#This Row],[Gross_Profit_EUR]]/Clean_Data[[#This Row],[Revenue_EUR]]</f>
        <v>0.53118803621808552</v>
      </c>
      <c r="T2322" s="19">
        <f>Clean_Data[[#This Row],[Revenue_EUR]]/Clean_Data[[#This Row],[Revenue_Target_EUR]]</f>
        <v>0.96520022829960006</v>
      </c>
      <c r="U2322" s="19">
        <f>Clean_Data[[#This Row],[Revenue_EUR]]/Clean_Data[[#This Row],[Market_Revenue_EUR]]</f>
        <v>0.13946249811475167</v>
      </c>
      <c r="V2322" s="19">
        <f>Clean_Data[[#This Row],[Returns_Units]]/Clean_Data[[#This Row],[Units_Sold]]</f>
        <v>1.5955714750895474E-2</v>
      </c>
      <c r="W2322" s="21">
        <f>Clean_Data[[#This Row],[Revenue_EUR]]/Clean_Data[[#This Row],[Marketing_Spend_EUR]]</f>
        <v>56.599845807341609</v>
      </c>
    </row>
    <row r="2323" spans="1:23">
      <c r="A2323" s="17">
        <v>45748</v>
      </c>
      <c r="B2323">
        <v>2025</v>
      </c>
      <c r="C2323" s="16" t="s">
        <v>95</v>
      </c>
      <c r="D2323" s="16" t="s">
        <v>89</v>
      </c>
      <c r="E2323" s="16" t="s">
        <v>85</v>
      </c>
      <c r="F2323" s="16" t="s">
        <v>82</v>
      </c>
      <c r="G2323" s="16" t="s">
        <v>79</v>
      </c>
      <c r="H2323">
        <v>247279.06</v>
      </c>
      <c r="I2323">
        <v>232959.05</v>
      </c>
      <c r="J2323">
        <v>1286</v>
      </c>
      <c r="K2323">
        <v>1190</v>
      </c>
      <c r="L2323">
        <v>152948.60999999999</v>
      </c>
      <c r="M2323">
        <v>5730.55</v>
      </c>
      <c r="N2323">
        <v>1458595.35</v>
      </c>
      <c r="O2323">
        <v>8461</v>
      </c>
      <c r="P2323">
        <v>12</v>
      </c>
      <c r="Q2323">
        <v>17</v>
      </c>
      <c r="R2323" s="25">
        <f>Clean_Data[[#This Row],[Revenue_EUR]]/Clean_Data[[#This Row],[Units_Sold]]</f>
        <v>192.28542768273718</v>
      </c>
      <c r="S2323" s="19">
        <f>Clean_Data[[#This Row],[Gross_Profit_EUR]]/Clean_Data[[#This Row],[Revenue_EUR]]</f>
        <v>0.6185263321528317</v>
      </c>
      <c r="T2323" s="19">
        <f>Clean_Data[[#This Row],[Revenue_EUR]]/Clean_Data[[#This Row],[Revenue_Target_EUR]]</f>
        <v>1.0614700738176945</v>
      </c>
      <c r="U2323" s="19">
        <f>Clean_Data[[#This Row],[Revenue_EUR]]/Clean_Data[[#This Row],[Market_Revenue_EUR]]</f>
        <v>0.16953232436946955</v>
      </c>
      <c r="V2323" s="19">
        <f>Clean_Data[[#This Row],[Returns_Units]]/Clean_Data[[#This Row],[Units_Sold]]</f>
        <v>1.3219284603421462E-2</v>
      </c>
      <c r="W2323" s="21">
        <f>Clean_Data[[#This Row],[Revenue_EUR]]/Clean_Data[[#This Row],[Marketing_Spend_EUR]]</f>
        <v>43.151016918096865</v>
      </c>
    </row>
    <row r="2324" spans="1:23">
      <c r="A2324" s="17">
        <v>45748</v>
      </c>
      <c r="B2324">
        <v>2025</v>
      </c>
      <c r="C2324" s="16" t="s">
        <v>95</v>
      </c>
      <c r="D2324" s="16" t="s">
        <v>89</v>
      </c>
      <c r="E2324" s="16" t="s">
        <v>85</v>
      </c>
      <c r="F2324" s="16" t="s">
        <v>82</v>
      </c>
      <c r="G2324" s="16" t="s">
        <v>80</v>
      </c>
      <c r="H2324">
        <v>70173.89</v>
      </c>
      <c r="I2324">
        <v>61866.45</v>
      </c>
      <c r="J2324">
        <v>475</v>
      </c>
      <c r="K2324">
        <v>427</v>
      </c>
      <c r="L2324">
        <v>44266.38</v>
      </c>
      <c r="M2324">
        <v>3795.46</v>
      </c>
      <c r="N2324">
        <v>488033.1</v>
      </c>
      <c r="O2324">
        <v>3677</v>
      </c>
      <c r="P2324">
        <v>4</v>
      </c>
      <c r="Q2324">
        <v>8</v>
      </c>
      <c r="R2324" s="25">
        <f>Clean_Data[[#This Row],[Revenue_EUR]]/Clean_Data[[#This Row],[Units_Sold]]</f>
        <v>147.7345052631579</v>
      </c>
      <c r="S2324" s="19">
        <f>Clean_Data[[#This Row],[Gross_Profit_EUR]]/Clean_Data[[#This Row],[Revenue_EUR]]</f>
        <v>0.63080983539604252</v>
      </c>
      <c r="T2324" s="19">
        <f>Clean_Data[[#This Row],[Revenue_EUR]]/Clean_Data[[#This Row],[Revenue_Target_EUR]]</f>
        <v>1.1342802116494481</v>
      </c>
      <c r="U2324" s="19">
        <f>Clean_Data[[#This Row],[Revenue_EUR]]/Clean_Data[[#This Row],[Market_Revenue_EUR]]</f>
        <v>0.14378920200289694</v>
      </c>
      <c r="V2324" s="19">
        <f>Clean_Data[[#This Row],[Returns_Units]]/Clean_Data[[#This Row],[Units_Sold]]</f>
        <v>1.6842105263157894E-2</v>
      </c>
      <c r="W2324" s="21">
        <f>Clean_Data[[#This Row],[Revenue_EUR]]/Clean_Data[[#This Row],[Marketing_Spend_EUR]]</f>
        <v>18.488902530918519</v>
      </c>
    </row>
    <row r="2325" spans="1:23">
      <c r="A2325" s="17">
        <v>45748</v>
      </c>
      <c r="B2325">
        <v>2025</v>
      </c>
      <c r="C2325" s="16" t="s">
        <v>95</v>
      </c>
      <c r="D2325" s="16" t="s">
        <v>89</v>
      </c>
      <c r="E2325" s="16" t="s">
        <v>85</v>
      </c>
      <c r="F2325" s="16" t="s">
        <v>82</v>
      </c>
      <c r="G2325" s="16" t="s">
        <v>81</v>
      </c>
      <c r="H2325">
        <v>97848.6</v>
      </c>
      <c r="I2325">
        <v>94588.41</v>
      </c>
      <c r="J2325">
        <v>806</v>
      </c>
      <c r="K2325">
        <v>772</v>
      </c>
      <c r="L2325">
        <v>57776.93</v>
      </c>
      <c r="M2325">
        <v>3175.39</v>
      </c>
      <c r="N2325">
        <v>681173.01</v>
      </c>
      <c r="O2325">
        <v>5965</v>
      </c>
      <c r="P2325">
        <v>4</v>
      </c>
      <c r="Q2325">
        <v>17</v>
      </c>
      <c r="R2325" s="25">
        <f>Clean_Data[[#This Row],[Revenue_EUR]]/Clean_Data[[#This Row],[Units_Sold]]</f>
        <v>121.40024813895782</v>
      </c>
      <c r="S2325" s="19">
        <f>Clean_Data[[#This Row],[Gross_Profit_EUR]]/Clean_Data[[#This Row],[Revenue_EUR]]</f>
        <v>0.59047273032010672</v>
      </c>
      <c r="T2325" s="19">
        <f>Clean_Data[[#This Row],[Revenue_EUR]]/Clean_Data[[#This Row],[Revenue_Target_EUR]]</f>
        <v>1.0344671191745374</v>
      </c>
      <c r="U2325" s="19">
        <f>Clean_Data[[#This Row],[Revenue_EUR]]/Clean_Data[[#This Row],[Market_Revenue_EUR]]</f>
        <v>0.1436472064564038</v>
      </c>
      <c r="V2325" s="19">
        <f>Clean_Data[[#This Row],[Returns_Units]]/Clean_Data[[#This Row],[Units_Sold]]</f>
        <v>2.1091811414392061E-2</v>
      </c>
      <c r="W2325" s="21">
        <f>Clean_Data[[#This Row],[Revenue_EUR]]/Clean_Data[[#This Row],[Marketing_Spend_EUR]]</f>
        <v>30.814671583647996</v>
      </c>
    </row>
    <row r="2326" spans="1:23">
      <c r="A2326" s="17">
        <v>45748</v>
      </c>
      <c r="B2326">
        <v>2025</v>
      </c>
      <c r="C2326" s="16" t="s">
        <v>95</v>
      </c>
      <c r="D2326" s="16" t="s">
        <v>89</v>
      </c>
      <c r="E2326" s="16" t="s">
        <v>85</v>
      </c>
      <c r="F2326" s="16" t="s">
        <v>83</v>
      </c>
      <c r="G2326" s="16" t="s">
        <v>78</v>
      </c>
      <c r="H2326">
        <v>32886.94</v>
      </c>
      <c r="I2326">
        <v>34294.61</v>
      </c>
      <c r="J2326">
        <v>433</v>
      </c>
      <c r="K2326">
        <v>446</v>
      </c>
      <c r="L2326">
        <v>15494.41</v>
      </c>
      <c r="M2326">
        <v>621.74</v>
      </c>
      <c r="N2326">
        <v>336398.86</v>
      </c>
      <c r="O2326">
        <v>4652</v>
      </c>
      <c r="P2326">
        <v>1</v>
      </c>
      <c r="Q2326">
        <v>10</v>
      </c>
      <c r="R2326" s="25">
        <f>Clean_Data[[#This Row],[Revenue_EUR]]/Clean_Data[[#This Row],[Units_Sold]]</f>
        <v>75.951362586605086</v>
      </c>
      <c r="S2326" s="19">
        <f>Clean_Data[[#This Row],[Gross_Profit_EUR]]/Clean_Data[[#This Row],[Revenue_EUR]]</f>
        <v>0.47114173589880964</v>
      </c>
      <c r="T2326" s="19">
        <f>Clean_Data[[#This Row],[Revenue_EUR]]/Clean_Data[[#This Row],[Revenue_Target_EUR]]</f>
        <v>0.95895360816174913</v>
      </c>
      <c r="U2326" s="19">
        <f>Clean_Data[[#This Row],[Revenue_EUR]]/Clean_Data[[#This Row],[Market_Revenue_EUR]]</f>
        <v>9.776174627940179E-2</v>
      </c>
      <c r="V2326" s="19">
        <f>Clean_Data[[#This Row],[Returns_Units]]/Clean_Data[[#This Row],[Units_Sold]]</f>
        <v>2.3094688221709007E-2</v>
      </c>
      <c r="W2326" s="21">
        <f>Clean_Data[[#This Row],[Revenue_EUR]]/Clean_Data[[#This Row],[Marketing_Spend_EUR]]</f>
        <v>52.895004342651269</v>
      </c>
    </row>
    <row r="2327" spans="1:23">
      <c r="A2327" s="17">
        <v>45748</v>
      </c>
      <c r="B2327">
        <v>2025</v>
      </c>
      <c r="C2327" s="16" t="s">
        <v>95</v>
      </c>
      <c r="D2327" s="16" t="s">
        <v>89</v>
      </c>
      <c r="E2327" s="16" t="s">
        <v>85</v>
      </c>
      <c r="F2327" s="16" t="s">
        <v>83</v>
      </c>
      <c r="G2327" s="16" t="s">
        <v>79</v>
      </c>
      <c r="H2327">
        <v>30537.47</v>
      </c>
      <c r="I2327">
        <v>30503.43</v>
      </c>
      <c r="J2327">
        <v>159</v>
      </c>
      <c r="K2327">
        <v>158</v>
      </c>
      <c r="L2327">
        <v>17141.439999999999</v>
      </c>
      <c r="M2327">
        <v>753.33</v>
      </c>
      <c r="N2327">
        <v>272017.03999999998</v>
      </c>
      <c r="O2327">
        <v>1451</v>
      </c>
      <c r="P2327">
        <v>1</v>
      </c>
      <c r="Q2327">
        <v>2</v>
      </c>
      <c r="R2327" s="25">
        <f>Clean_Data[[#This Row],[Revenue_EUR]]/Clean_Data[[#This Row],[Units_Sold]]</f>
        <v>192.05955974842769</v>
      </c>
      <c r="S2327" s="19">
        <f>Clean_Data[[#This Row],[Gross_Profit_EUR]]/Clean_Data[[#This Row],[Revenue_EUR]]</f>
        <v>0.56132482487907476</v>
      </c>
      <c r="T2327" s="19">
        <f>Clean_Data[[#This Row],[Revenue_EUR]]/Clean_Data[[#This Row],[Revenue_Target_EUR]]</f>
        <v>1.0011159400762473</v>
      </c>
      <c r="U2327" s="19">
        <f>Clean_Data[[#This Row],[Revenue_EUR]]/Clean_Data[[#This Row],[Market_Revenue_EUR]]</f>
        <v>0.11226307734250768</v>
      </c>
      <c r="V2327" s="19">
        <f>Clean_Data[[#This Row],[Returns_Units]]/Clean_Data[[#This Row],[Units_Sold]]</f>
        <v>1.2578616352201259E-2</v>
      </c>
      <c r="W2327" s="21">
        <f>Clean_Data[[#This Row],[Revenue_EUR]]/Clean_Data[[#This Row],[Marketing_Spend_EUR]]</f>
        <v>40.536643967451184</v>
      </c>
    </row>
    <row r="2328" spans="1:23">
      <c r="A2328" s="17">
        <v>45748</v>
      </c>
      <c r="B2328">
        <v>2025</v>
      </c>
      <c r="C2328" s="16" t="s">
        <v>95</v>
      </c>
      <c r="D2328" s="16" t="s">
        <v>89</v>
      </c>
      <c r="E2328" s="16" t="s">
        <v>85</v>
      </c>
      <c r="F2328" s="16" t="s">
        <v>83</v>
      </c>
      <c r="G2328" s="16" t="s">
        <v>80</v>
      </c>
      <c r="H2328">
        <v>10411.799999999999</v>
      </c>
      <c r="I2328">
        <v>9165.35</v>
      </c>
      <c r="J2328">
        <v>70</v>
      </c>
      <c r="K2328">
        <v>62</v>
      </c>
      <c r="L2328">
        <v>6103.98</v>
      </c>
      <c r="M2328">
        <v>526.34</v>
      </c>
      <c r="N2328">
        <v>97397.36</v>
      </c>
      <c r="O2328">
        <v>742</v>
      </c>
      <c r="P2328">
        <v>0</v>
      </c>
      <c r="Q2328">
        <v>2</v>
      </c>
      <c r="R2328" s="25">
        <f>Clean_Data[[#This Row],[Revenue_EUR]]/Clean_Data[[#This Row],[Units_Sold]]</f>
        <v>148.73999999999998</v>
      </c>
      <c r="S2328" s="19">
        <f>Clean_Data[[#This Row],[Gross_Profit_EUR]]/Clean_Data[[#This Row],[Revenue_EUR]]</f>
        <v>0.58625597879329228</v>
      </c>
      <c r="T2328" s="19">
        <f>Clean_Data[[#This Row],[Revenue_EUR]]/Clean_Data[[#This Row],[Revenue_Target_EUR]]</f>
        <v>1.1359958975925633</v>
      </c>
      <c r="U2328" s="19">
        <f>Clean_Data[[#This Row],[Revenue_EUR]]/Clean_Data[[#This Row],[Market_Revenue_EUR]]</f>
        <v>0.10690022809653156</v>
      </c>
      <c r="V2328" s="19">
        <f>Clean_Data[[#This Row],[Returns_Units]]/Clean_Data[[#This Row],[Units_Sold]]</f>
        <v>2.8571428571428571E-2</v>
      </c>
      <c r="W2328" s="21">
        <f>Clean_Data[[#This Row],[Revenue_EUR]]/Clean_Data[[#This Row],[Marketing_Spend_EUR]]</f>
        <v>19.781510050537673</v>
      </c>
    </row>
    <row r="2329" spans="1:23">
      <c r="A2329" s="17">
        <v>45748</v>
      </c>
      <c r="B2329">
        <v>2025</v>
      </c>
      <c r="C2329" s="16" t="s">
        <v>95</v>
      </c>
      <c r="D2329" s="16" t="s">
        <v>89</v>
      </c>
      <c r="E2329" s="16" t="s">
        <v>85</v>
      </c>
      <c r="F2329" s="16" t="s">
        <v>83</v>
      </c>
      <c r="G2329" s="16" t="s">
        <v>81</v>
      </c>
      <c r="H2329">
        <v>13771.16</v>
      </c>
      <c r="I2329">
        <v>14039.89</v>
      </c>
      <c r="J2329">
        <v>113</v>
      </c>
      <c r="K2329">
        <v>114</v>
      </c>
      <c r="L2329">
        <v>7168.51</v>
      </c>
      <c r="M2329">
        <v>445.92</v>
      </c>
      <c r="N2329">
        <v>132737.75</v>
      </c>
      <c r="O2329">
        <v>1123</v>
      </c>
      <c r="P2329">
        <v>1</v>
      </c>
      <c r="Q2329">
        <v>3</v>
      </c>
      <c r="R2329" s="25">
        <f>Clean_Data[[#This Row],[Revenue_EUR]]/Clean_Data[[#This Row],[Units_Sold]]</f>
        <v>121.86867256637169</v>
      </c>
      <c r="S2329" s="19">
        <f>Clean_Data[[#This Row],[Gross_Profit_EUR]]/Clean_Data[[#This Row],[Revenue_EUR]]</f>
        <v>0.52054511021584238</v>
      </c>
      <c r="T2329" s="19">
        <f>Clean_Data[[#This Row],[Revenue_EUR]]/Clean_Data[[#This Row],[Revenue_Target_EUR]]</f>
        <v>0.98085953664879144</v>
      </c>
      <c r="U2329" s="19">
        <f>Clean_Data[[#This Row],[Revenue_EUR]]/Clean_Data[[#This Row],[Market_Revenue_EUR]]</f>
        <v>0.10374712544095406</v>
      </c>
      <c r="V2329" s="19">
        <f>Clean_Data[[#This Row],[Returns_Units]]/Clean_Data[[#This Row],[Units_Sold]]</f>
        <v>2.6548672566371681E-2</v>
      </c>
      <c r="W2329" s="21">
        <f>Clean_Data[[#This Row],[Revenue_EUR]]/Clean_Data[[#This Row],[Marketing_Spend_EUR]]</f>
        <v>30.882579834947972</v>
      </c>
    </row>
    <row r="2330" spans="1:23">
      <c r="A2330" s="17">
        <v>45748</v>
      </c>
      <c r="B2330">
        <v>2025</v>
      </c>
      <c r="C2330" s="16" t="s">
        <v>95</v>
      </c>
      <c r="D2330" s="16" t="s">
        <v>90</v>
      </c>
      <c r="E2330" s="16" t="s">
        <v>91</v>
      </c>
      <c r="F2330" s="16" t="s">
        <v>77</v>
      </c>
      <c r="G2330" s="16" t="s">
        <v>78</v>
      </c>
      <c r="H2330">
        <v>213938.89</v>
      </c>
      <c r="I2330">
        <v>210025.74</v>
      </c>
      <c r="J2330">
        <v>2814</v>
      </c>
      <c r="K2330">
        <v>2711</v>
      </c>
      <c r="L2330">
        <v>121038.35</v>
      </c>
      <c r="M2330">
        <v>3517.67</v>
      </c>
      <c r="N2330">
        <v>2363902.29</v>
      </c>
      <c r="O2330">
        <v>32150</v>
      </c>
      <c r="P2330">
        <v>11</v>
      </c>
      <c r="Q2330">
        <v>56</v>
      </c>
      <c r="R2330" s="25">
        <f>Clean_Data[[#This Row],[Revenue_EUR]]/Clean_Data[[#This Row],[Units_Sold]]</f>
        <v>76.026613361762614</v>
      </c>
      <c r="S2330" s="19">
        <f>Clean_Data[[#This Row],[Gross_Profit_EUR]]/Clean_Data[[#This Row],[Revenue_EUR]]</f>
        <v>0.56576132558227255</v>
      </c>
      <c r="T2330" s="19">
        <f>Clean_Data[[#This Row],[Revenue_EUR]]/Clean_Data[[#This Row],[Revenue_Target_EUR]]</f>
        <v>1.0186317638971301</v>
      </c>
      <c r="U2330" s="19">
        <f>Clean_Data[[#This Row],[Revenue_EUR]]/Clean_Data[[#This Row],[Market_Revenue_EUR]]</f>
        <v>9.0502425123502039E-2</v>
      </c>
      <c r="V2330" s="19">
        <f>Clean_Data[[#This Row],[Returns_Units]]/Clean_Data[[#This Row],[Units_Sold]]</f>
        <v>1.9900497512437811E-2</v>
      </c>
      <c r="W2330" s="21">
        <f>Clean_Data[[#This Row],[Revenue_EUR]]/Clean_Data[[#This Row],[Marketing_Spend_EUR]]</f>
        <v>60.818351351889177</v>
      </c>
    </row>
    <row r="2331" spans="1:23">
      <c r="A2331" s="17">
        <v>45748</v>
      </c>
      <c r="B2331">
        <v>2025</v>
      </c>
      <c r="C2331" s="16" t="s">
        <v>95</v>
      </c>
      <c r="D2331" s="16" t="s">
        <v>90</v>
      </c>
      <c r="E2331" s="16" t="s">
        <v>91</v>
      </c>
      <c r="F2331" s="16" t="s">
        <v>77</v>
      </c>
      <c r="G2331" s="16" t="s">
        <v>79</v>
      </c>
      <c r="H2331">
        <v>224906.08</v>
      </c>
      <c r="I2331">
        <v>208228.12</v>
      </c>
      <c r="J2331">
        <v>1170</v>
      </c>
      <c r="K2331">
        <v>1067</v>
      </c>
      <c r="L2331">
        <v>146110.6</v>
      </c>
      <c r="M2331">
        <v>5193.32</v>
      </c>
      <c r="N2331">
        <v>2083952.88</v>
      </c>
      <c r="O2331">
        <v>11487</v>
      </c>
      <c r="P2331">
        <v>10</v>
      </c>
      <c r="Q2331">
        <v>12</v>
      </c>
      <c r="R2331" s="25">
        <f>Clean_Data[[#This Row],[Revenue_EUR]]/Clean_Data[[#This Row],[Units_Sold]]</f>
        <v>192.2274188034188</v>
      </c>
      <c r="S2331" s="19">
        <f>Clean_Data[[#This Row],[Gross_Profit_EUR]]/Clean_Data[[#This Row],[Revenue_EUR]]</f>
        <v>0.64965162346878313</v>
      </c>
      <c r="T2331" s="19">
        <f>Clean_Data[[#This Row],[Revenue_EUR]]/Clean_Data[[#This Row],[Revenue_Target_EUR]]</f>
        <v>1.0800946577244226</v>
      </c>
      <c r="U2331" s="19">
        <f>Clean_Data[[#This Row],[Revenue_EUR]]/Clean_Data[[#This Row],[Market_Revenue_EUR]]</f>
        <v>0.10792282405156876</v>
      </c>
      <c r="V2331" s="19">
        <f>Clean_Data[[#This Row],[Returns_Units]]/Clean_Data[[#This Row],[Units_Sold]]</f>
        <v>1.0256410256410256E-2</v>
      </c>
      <c r="W2331" s="21">
        <f>Clean_Data[[#This Row],[Revenue_EUR]]/Clean_Data[[#This Row],[Marketing_Spend_EUR]]</f>
        <v>43.306801814638803</v>
      </c>
    </row>
    <row r="2332" spans="1:23">
      <c r="A2332" s="17">
        <v>45748</v>
      </c>
      <c r="B2332">
        <v>2025</v>
      </c>
      <c r="C2332" s="16" t="s">
        <v>95</v>
      </c>
      <c r="D2332" s="16" t="s">
        <v>90</v>
      </c>
      <c r="E2332" s="16" t="s">
        <v>91</v>
      </c>
      <c r="F2332" s="16" t="s">
        <v>77</v>
      </c>
      <c r="G2332" s="16" t="s">
        <v>80</v>
      </c>
      <c r="H2332">
        <v>71705.94</v>
      </c>
      <c r="I2332">
        <v>62782.6</v>
      </c>
      <c r="J2332">
        <v>485</v>
      </c>
      <c r="K2332">
        <v>422</v>
      </c>
      <c r="L2332">
        <v>49353.97</v>
      </c>
      <c r="M2332">
        <v>3975.49</v>
      </c>
      <c r="N2332">
        <v>714714.86</v>
      </c>
      <c r="O2332">
        <v>5043</v>
      </c>
      <c r="P2332">
        <v>3</v>
      </c>
      <c r="Q2332">
        <v>5</v>
      </c>
      <c r="R2332" s="25">
        <f>Clean_Data[[#This Row],[Revenue_EUR]]/Clean_Data[[#This Row],[Units_Sold]]</f>
        <v>147.84729896907217</v>
      </c>
      <c r="S2332" s="19">
        <f>Clean_Data[[#This Row],[Gross_Profit_EUR]]/Clean_Data[[#This Row],[Revenue_EUR]]</f>
        <v>0.68828286750023782</v>
      </c>
      <c r="T2332" s="19">
        <f>Clean_Data[[#This Row],[Revenue_EUR]]/Clean_Data[[#This Row],[Revenue_Target_EUR]]</f>
        <v>1.1421307814585571</v>
      </c>
      <c r="U2332" s="19">
        <f>Clean_Data[[#This Row],[Revenue_EUR]]/Clean_Data[[#This Row],[Market_Revenue_EUR]]</f>
        <v>0.10032803851314916</v>
      </c>
      <c r="V2332" s="19">
        <f>Clean_Data[[#This Row],[Returns_Units]]/Clean_Data[[#This Row],[Units_Sold]]</f>
        <v>1.0309278350515464E-2</v>
      </c>
      <c r="W2332" s="21">
        <f>Clean_Data[[#This Row],[Revenue_EUR]]/Clean_Data[[#This Row],[Marketing_Spend_EUR]]</f>
        <v>18.037006758915254</v>
      </c>
    </row>
    <row r="2333" spans="1:23">
      <c r="A2333" s="17">
        <v>45748</v>
      </c>
      <c r="B2333">
        <v>2025</v>
      </c>
      <c r="C2333" s="16" t="s">
        <v>95</v>
      </c>
      <c r="D2333" s="16" t="s">
        <v>90</v>
      </c>
      <c r="E2333" s="16" t="s">
        <v>91</v>
      </c>
      <c r="F2333" s="16" t="s">
        <v>77</v>
      </c>
      <c r="G2333" s="16" t="s">
        <v>81</v>
      </c>
      <c r="H2333">
        <v>91308.54</v>
      </c>
      <c r="I2333">
        <v>90011.57</v>
      </c>
      <c r="J2333">
        <v>752</v>
      </c>
      <c r="K2333">
        <v>750</v>
      </c>
      <c r="L2333">
        <v>57674.93</v>
      </c>
      <c r="M2333">
        <v>2645.85</v>
      </c>
      <c r="N2333">
        <v>990620.01</v>
      </c>
      <c r="O2333">
        <v>8928</v>
      </c>
      <c r="P2333">
        <v>3</v>
      </c>
      <c r="Q2333">
        <v>8</v>
      </c>
      <c r="R2333" s="25">
        <f>Clean_Data[[#This Row],[Revenue_EUR]]/Clean_Data[[#This Row],[Units_Sold]]</f>
        <v>121.42093085106382</v>
      </c>
      <c r="S2333" s="19">
        <f>Clean_Data[[#This Row],[Gross_Profit_EUR]]/Clean_Data[[#This Row],[Revenue_EUR]]</f>
        <v>0.63164880305829008</v>
      </c>
      <c r="T2333" s="19">
        <f>Clean_Data[[#This Row],[Revenue_EUR]]/Clean_Data[[#This Row],[Revenue_Target_EUR]]</f>
        <v>1.0144089254303639</v>
      </c>
      <c r="U2333" s="19">
        <f>Clean_Data[[#This Row],[Revenue_EUR]]/Clean_Data[[#This Row],[Market_Revenue_EUR]]</f>
        <v>9.2173122971743723E-2</v>
      </c>
      <c r="V2333" s="19">
        <f>Clean_Data[[#This Row],[Returns_Units]]/Clean_Data[[#This Row],[Units_Sold]]</f>
        <v>1.0638297872340425E-2</v>
      </c>
      <c r="W2333" s="21">
        <f>Clean_Data[[#This Row],[Revenue_EUR]]/Clean_Data[[#This Row],[Marketing_Spend_EUR]]</f>
        <v>34.510096944271218</v>
      </c>
    </row>
    <row r="2334" spans="1:23">
      <c r="A2334" s="17">
        <v>45748</v>
      </c>
      <c r="B2334">
        <v>2025</v>
      </c>
      <c r="C2334" s="16" t="s">
        <v>95</v>
      </c>
      <c r="D2334" s="16" t="s">
        <v>90</v>
      </c>
      <c r="E2334" s="16" t="s">
        <v>91</v>
      </c>
      <c r="F2334" s="16" t="s">
        <v>82</v>
      </c>
      <c r="G2334" s="16" t="s">
        <v>78</v>
      </c>
      <c r="H2334">
        <v>183643.64</v>
      </c>
      <c r="I2334">
        <v>173855.67</v>
      </c>
      <c r="J2334">
        <v>2415</v>
      </c>
      <c r="K2334">
        <v>2306</v>
      </c>
      <c r="L2334">
        <v>96147.75</v>
      </c>
      <c r="M2334">
        <v>3257.08</v>
      </c>
      <c r="N2334">
        <v>2142458.2200000002</v>
      </c>
      <c r="O2334">
        <v>29033</v>
      </c>
      <c r="P2334">
        <v>9</v>
      </c>
      <c r="Q2334">
        <v>28</v>
      </c>
      <c r="R2334" s="25">
        <f>Clean_Data[[#This Row],[Revenue_EUR]]/Clean_Data[[#This Row],[Units_Sold]]</f>
        <v>76.042915113871643</v>
      </c>
      <c r="S2334" s="19">
        <f>Clean_Data[[#This Row],[Gross_Profit_EUR]]/Clean_Data[[#This Row],[Revenue_EUR]]</f>
        <v>0.52355611117270384</v>
      </c>
      <c r="T2334" s="19">
        <f>Clean_Data[[#This Row],[Revenue_EUR]]/Clean_Data[[#This Row],[Revenue_Target_EUR]]</f>
        <v>1.0562994005314867</v>
      </c>
      <c r="U2334" s="19">
        <f>Clean_Data[[#This Row],[Revenue_EUR]]/Clean_Data[[#This Row],[Market_Revenue_EUR]]</f>
        <v>8.5716322626818831E-2</v>
      </c>
      <c r="V2334" s="19">
        <f>Clean_Data[[#This Row],[Returns_Units]]/Clean_Data[[#This Row],[Units_Sold]]</f>
        <v>1.1594202898550725E-2</v>
      </c>
      <c r="W2334" s="21">
        <f>Clean_Data[[#This Row],[Revenue_EUR]]/Clean_Data[[#This Row],[Marketing_Spend_EUR]]</f>
        <v>56.382907389440852</v>
      </c>
    </row>
    <row r="2335" spans="1:23">
      <c r="A2335" s="17">
        <v>45748</v>
      </c>
      <c r="B2335">
        <v>2025</v>
      </c>
      <c r="C2335" s="16" t="s">
        <v>95</v>
      </c>
      <c r="D2335" s="16" t="s">
        <v>90</v>
      </c>
      <c r="E2335" s="16" t="s">
        <v>91</v>
      </c>
      <c r="F2335" s="16" t="s">
        <v>82</v>
      </c>
      <c r="G2335" s="16" t="s">
        <v>79</v>
      </c>
      <c r="H2335">
        <v>195630.06</v>
      </c>
      <c r="I2335">
        <v>180894.04</v>
      </c>
      <c r="J2335">
        <v>1017</v>
      </c>
      <c r="K2335">
        <v>947</v>
      </c>
      <c r="L2335">
        <v>119794.79</v>
      </c>
      <c r="M2335">
        <v>5357.1</v>
      </c>
      <c r="N2335">
        <v>1826881.18</v>
      </c>
      <c r="O2335">
        <v>9708</v>
      </c>
      <c r="P2335">
        <v>11</v>
      </c>
      <c r="Q2335">
        <v>9</v>
      </c>
      <c r="R2335" s="25">
        <f>Clean_Data[[#This Row],[Revenue_EUR]]/Clean_Data[[#This Row],[Units_Sold]]</f>
        <v>192.35994100294985</v>
      </c>
      <c r="S2335" s="19">
        <f>Clean_Data[[#This Row],[Gross_Profit_EUR]]/Clean_Data[[#This Row],[Revenue_EUR]]</f>
        <v>0.61235369451913468</v>
      </c>
      <c r="T2335" s="19">
        <f>Clean_Data[[#This Row],[Revenue_EUR]]/Clean_Data[[#This Row],[Revenue_Target_EUR]]</f>
        <v>1.0814621642592537</v>
      </c>
      <c r="U2335" s="19">
        <f>Clean_Data[[#This Row],[Revenue_EUR]]/Clean_Data[[#This Row],[Market_Revenue_EUR]]</f>
        <v>0.10708417281960286</v>
      </c>
      <c r="V2335" s="19">
        <f>Clean_Data[[#This Row],[Returns_Units]]/Clean_Data[[#This Row],[Units_Sold]]</f>
        <v>8.8495575221238937E-3</v>
      </c>
      <c r="W2335" s="21">
        <f>Clean_Data[[#This Row],[Revenue_EUR]]/Clean_Data[[#This Row],[Marketing_Spend_EUR]]</f>
        <v>36.517903343226742</v>
      </c>
    </row>
    <row r="2336" spans="1:23">
      <c r="A2336" s="17">
        <v>45748</v>
      </c>
      <c r="B2336">
        <v>2025</v>
      </c>
      <c r="C2336" s="16" t="s">
        <v>95</v>
      </c>
      <c r="D2336" s="16" t="s">
        <v>90</v>
      </c>
      <c r="E2336" s="16" t="s">
        <v>91</v>
      </c>
      <c r="F2336" s="16" t="s">
        <v>82</v>
      </c>
      <c r="G2336" s="16" t="s">
        <v>80</v>
      </c>
      <c r="H2336">
        <v>63667.34</v>
      </c>
      <c r="I2336">
        <v>56508.14</v>
      </c>
      <c r="J2336">
        <v>431</v>
      </c>
      <c r="K2336">
        <v>390</v>
      </c>
      <c r="L2336">
        <v>41223.69</v>
      </c>
      <c r="M2336">
        <v>3211.18</v>
      </c>
      <c r="N2336">
        <v>634343.98</v>
      </c>
      <c r="O2336">
        <v>4660</v>
      </c>
      <c r="P2336">
        <v>4</v>
      </c>
      <c r="Q2336">
        <v>6</v>
      </c>
      <c r="R2336" s="25">
        <f>Clean_Data[[#This Row],[Revenue_EUR]]/Clean_Data[[#This Row],[Units_Sold]]</f>
        <v>147.7200464037123</v>
      </c>
      <c r="S2336" s="19">
        <f>Clean_Data[[#This Row],[Gross_Profit_EUR]]/Clean_Data[[#This Row],[Revenue_EUR]]</f>
        <v>0.64748566533484841</v>
      </c>
      <c r="T2336" s="19">
        <f>Clean_Data[[#This Row],[Revenue_EUR]]/Clean_Data[[#This Row],[Revenue_Target_EUR]]</f>
        <v>1.1266932516271106</v>
      </c>
      <c r="U2336" s="19">
        <f>Clean_Data[[#This Row],[Revenue_EUR]]/Clean_Data[[#This Row],[Market_Revenue_EUR]]</f>
        <v>0.10036721716819949</v>
      </c>
      <c r="V2336" s="19">
        <f>Clean_Data[[#This Row],[Returns_Units]]/Clean_Data[[#This Row],[Units_Sold]]</f>
        <v>1.3921113689095127E-2</v>
      </c>
      <c r="W2336" s="21">
        <f>Clean_Data[[#This Row],[Revenue_EUR]]/Clean_Data[[#This Row],[Marketing_Spend_EUR]]</f>
        <v>19.826773958482551</v>
      </c>
    </row>
    <row r="2337" spans="1:23">
      <c r="A2337" s="17">
        <v>45748</v>
      </c>
      <c r="B2337">
        <v>2025</v>
      </c>
      <c r="C2337" s="16" t="s">
        <v>95</v>
      </c>
      <c r="D2337" s="16" t="s">
        <v>90</v>
      </c>
      <c r="E2337" s="16" t="s">
        <v>91</v>
      </c>
      <c r="F2337" s="16" t="s">
        <v>82</v>
      </c>
      <c r="G2337" s="16" t="s">
        <v>81</v>
      </c>
      <c r="H2337">
        <v>76776.86</v>
      </c>
      <c r="I2337">
        <v>72041.240000000005</v>
      </c>
      <c r="J2337">
        <v>632</v>
      </c>
      <c r="K2337">
        <v>587</v>
      </c>
      <c r="L2337">
        <v>44780.480000000003</v>
      </c>
      <c r="M2337">
        <v>2523.58</v>
      </c>
      <c r="N2337">
        <v>833728.74</v>
      </c>
      <c r="O2337">
        <v>7173</v>
      </c>
      <c r="P2337">
        <v>4</v>
      </c>
      <c r="Q2337">
        <v>11</v>
      </c>
      <c r="R2337" s="25">
        <f>Clean_Data[[#This Row],[Revenue_EUR]]/Clean_Data[[#This Row],[Units_Sold]]</f>
        <v>121.48237341772152</v>
      </c>
      <c r="S2337" s="19">
        <f>Clean_Data[[#This Row],[Gross_Profit_EUR]]/Clean_Data[[#This Row],[Revenue_EUR]]</f>
        <v>0.58325490258392965</v>
      </c>
      <c r="T2337" s="19">
        <f>Clean_Data[[#This Row],[Revenue_EUR]]/Clean_Data[[#This Row],[Revenue_Target_EUR]]</f>
        <v>1.0657348485395308</v>
      </c>
      <c r="U2337" s="19">
        <f>Clean_Data[[#This Row],[Revenue_EUR]]/Clean_Data[[#This Row],[Market_Revenue_EUR]]</f>
        <v>9.2088537094211248E-2</v>
      </c>
      <c r="V2337" s="19">
        <f>Clean_Data[[#This Row],[Returns_Units]]/Clean_Data[[#This Row],[Units_Sold]]</f>
        <v>1.740506329113924E-2</v>
      </c>
      <c r="W2337" s="21">
        <f>Clean_Data[[#This Row],[Revenue_EUR]]/Clean_Data[[#This Row],[Marketing_Spend_EUR]]</f>
        <v>30.423786842501528</v>
      </c>
    </row>
    <row r="2338" spans="1:23">
      <c r="A2338" s="17">
        <v>45748</v>
      </c>
      <c r="B2338">
        <v>2025</v>
      </c>
      <c r="C2338" s="16" t="s">
        <v>95</v>
      </c>
      <c r="D2338" s="16" t="s">
        <v>90</v>
      </c>
      <c r="E2338" s="16" t="s">
        <v>91</v>
      </c>
      <c r="F2338" s="16" t="s">
        <v>83</v>
      </c>
      <c r="G2338" s="16" t="s">
        <v>78</v>
      </c>
      <c r="H2338">
        <v>20048.080000000002</v>
      </c>
      <c r="I2338">
        <v>19440.669999999998</v>
      </c>
      <c r="J2338">
        <v>264</v>
      </c>
      <c r="K2338">
        <v>252</v>
      </c>
      <c r="L2338">
        <v>9454.7999999999993</v>
      </c>
      <c r="M2338">
        <v>392.58</v>
      </c>
      <c r="N2338">
        <v>348193.45</v>
      </c>
      <c r="O2338">
        <v>5162</v>
      </c>
      <c r="P2338">
        <v>1</v>
      </c>
      <c r="Q2338">
        <v>5</v>
      </c>
      <c r="R2338" s="25">
        <f>Clean_Data[[#This Row],[Revenue_EUR]]/Clean_Data[[#This Row],[Units_Sold]]</f>
        <v>75.939696969696982</v>
      </c>
      <c r="S2338" s="19">
        <f>Clean_Data[[#This Row],[Gross_Profit_EUR]]/Clean_Data[[#This Row],[Revenue_EUR]]</f>
        <v>0.47160625855443505</v>
      </c>
      <c r="T2338" s="19">
        <f>Clean_Data[[#This Row],[Revenue_EUR]]/Clean_Data[[#This Row],[Revenue_Target_EUR]]</f>
        <v>1.0312442935351509</v>
      </c>
      <c r="U2338" s="19">
        <f>Clean_Data[[#This Row],[Revenue_EUR]]/Clean_Data[[#This Row],[Market_Revenue_EUR]]</f>
        <v>5.7577418529843112E-2</v>
      </c>
      <c r="V2338" s="19">
        <f>Clean_Data[[#This Row],[Returns_Units]]/Clean_Data[[#This Row],[Units_Sold]]</f>
        <v>1.893939393939394E-2</v>
      </c>
      <c r="W2338" s="21">
        <f>Clean_Data[[#This Row],[Revenue_EUR]]/Clean_Data[[#This Row],[Marketing_Spend_EUR]]</f>
        <v>51.067502165163795</v>
      </c>
    </row>
    <row r="2339" spans="1:23">
      <c r="A2339" s="17">
        <v>45748</v>
      </c>
      <c r="B2339">
        <v>2025</v>
      </c>
      <c r="C2339" s="16" t="s">
        <v>95</v>
      </c>
      <c r="D2339" s="16" t="s">
        <v>90</v>
      </c>
      <c r="E2339" s="16" t="s">
        <v>91</v>
      </c>
      <c r="F2339" s="16" t="s">
        <v>83</v>
      </c>
      <c r="G2339" s="16" t="s">
        <v>79</v>
      </c>
      <c r="H2339">
        <v>20804.39</v>
      </c>
      <c r="I2339">
        <v>18994.37</v>
      </c>
      <c r="J2339">
        <v>108</v>
      </c>
      <c r="K2339">
        <v>99</v>
      </c>
      <c r="L2339">
        <v>11470.2</v>
      </c>
      <c r="M2339">
        <v>510.2</v>
      </c>
      <c r="N2339">
        <v>277932.05</v>
      </c>
      <c r="O2339">
        <v>1629</v>
      </c>
      <c r="P2339">
        <v>1</v>
      </c>
      <c r="Q2339">
        <v>3</v>
      </c>
      <c r="R2339" s="25">
        <f>Clean_Data[[#This Row],[Revenue_EUR]]/Clean_Data[[#This Row],[Units_Sold]]</f>
        <v>192.63324074074075</v>
      </c>
      <c r="S2339" s="19">
        <f>Clean_Data[[#This Row],[Gross_Profit_EUR]]/Clean_Data[[#This Row],[Revenue_EUR]]</f>
        <v>0.55133555946605506</v>
      </c>
      <c r="T2339" s="19">
        <f>Clean_Data[[#This Row],[Revenue_EUR]]/Clean_Data[[#This Row],[Revenue_Target_EUR]]</f>
        <v>1.0952924471830336</v>
      </c>
      <c r="U2339" s="19">
        <f>Clean_Data[[#This Row],[Revenue_EUR]]/Clean_Data[[#This Row],[Market_Revenue_EUR]]</f>
        <v>7.4854231456933443E-2</v>
      </c>
      <c r="V2339" s="19">
        <f>Clean_Data[[#This Row],[Returns_Units]]/Clean_Data[[#This Row],[Units_Sold]]</f>
        <v>2.7777777777777776E-2</v>
      </c>
      <c r="W2339" s="21">
        <f>Clean_Data[[#This Row],[Revenue_EUR]]/Clean_Data[[#This Row],[Marketing_Spend_EUR]]</f>
        <v>40.776930615444925</v>
      </c>
    </row>
    <row r="2340" spans="1:23">
      <c r="A2340" s="17">
        <v>45748</v>
      </c>
      <c r="B2340">
        <v>2025</v>
      </c>
      <c r="C2340" s="16" t="s">
        <v>95</v>
      </c>
      <c r="D2340" s="16" t="s">
        <v>90</v>
      </c>
      <c r="E2340" s="16" t="s">
        <v>91</v>
      </c>
      <c r="F2340" s="16" t="s">
        <v>83</v>
      </c>
      <c r="G2340" s="16" t="s">
        <v>80</v>
      </c>
      <c r="H2340">
        <v>7283.73</v>
      </c>
      <c r="I2340">
        <v>6718.2</v>
      </c>
      <c r="J2340">
        <v>49</v>
      </c>
      <c r="K2340">
        <v>45</v>
      </c>
      <c r="L2340">
        <v>4195.59</v>
      </c>
      <c r="M2340">
        <v>367.45</v>
      </c>
      <c r="N2340">
        <v>103063.38</v>
      </c>
      <c r="O2340">
        <v>763</v>
      </c>
      <c r="P2340">
        <v>0</v>
      </c>
      <c r="Q2340">
        <v>1</v>
      </c>
      <c r="R2340" s="25">
        <f>Clean_Data[[#This Row],[Revenue_EUR]]/Clean_Data[[#This Row],[Units_Sold]]</f>
        <v>148.64755102040814</v>
      </c>
      <c r="S2340" s="19">
        <f>Clean_Data[[#This Row],[Gross_Profit_EUR]]/Clean_Data[[#This Row],[Revenue_EUR]]</f>
        <v>0.57602217545131418</v>
      </c>
      <c r="T2340" s="19">
        <f>Clean_Data[[#This Row],[Revenue_EUR]]/Clean_Data[[#This Row],[Revenue_Target_EUR]]</f>
        <v>1.0841787978922925</v>
      </c>
      <c r="U2340" s="19">
        <f>Clean_Data[[#This Row],[Revenue_EUR]]/Clean_Data[[#This Row],[Market_Revenue_EUR]]</f>
        <v>7.0672337740136204E-2</v>
      </c>
      <c r="V2340" s="19">
        <f>Clean_Data[[#This Row],[Returns_Units]]/Clean_Data[[#This Row],[Units_Sold]]</f>
        <v>2.0408163265306121E-2</v>
      </c>
      <c r="W2340" s="21">
        <f>Clean_Data[[#This Row],[Revenue_EUR]]/Clean_Data[[#This Row],[Marketing_Spend_EUR]]</f>
        <v>19.822370390529322</v>
      </c>
    </row>
    <row r="2341" spans="1:23">
      <c r="A2341" s="17">
        <v>45748</v>
      </c>
      <c r="B2341">
        <v>2025</v>
      </c>
      <c r="C2341" s="16" t="s">
        <v>95</v>
      </c>
      <c r="D2341" s="16" t="s">
        <v>90</v>
      </c>
      <c r="E2341" s="16" t="s">
        <v>91</v>
      </c>
      <c r="F2341" s="16" t="s">
        <v>83</v>
      </c>
      <c r="G2341" s="16" t="s">
        <v>81</v>
      </c>
      <c r="H2341">
        <v>9251.34</v>
      </c>
      <c r="I2341">
        <v>8751.42</v>
      </c>
      <c r="J2341">
        <v>76</v>
      </c>
      <c r="K2341">
        <v>71</v>
      </c>
      <c r="L2341">
        <v>4899.0200000000004</v>
      </c>
      <c r="M2341">
        <v>253.73</v>
      </c>
      <c r="N2341">
        <v>134546.21</v>
      </c>
      <c r="O2341">
        <v>1218</v>
      </c>
      <c r="P2341">
        <v>0</v>
      </c>
      <c r="Q2341">
        <v>1</v>
      </c>
      <c r="R2341" s="25">
        <f>Clean_Data[[#This Row],[Revenue_EUR]]/Clean_Data[[#This Row],[Units_Sold]]</f>
        <v>121.72815789473684</v>
      </c>
      <c r="S2341" s="19">
        <f>Clean_Data[[#This Row],[Gross_Profit_EUR]]/Clean_Data[[#This Row],[Revenue_EUR]]</f>
        <v>0.52954707101890108</v>
      </c>
      <c r="T2341" s="19">
        <f>Clean_Data[[#This Row],[Revenue_EUR]]/Clean_Data[[#This Row],[Revenue_Target_EUR]]</f>
        <v>1.0571244438045484</v>
      </c>
      <c r="U2341" s="19">
        <f>Clean_Data[[#This Row],[Revenue_EUR]]/Clean_Data[[#This Row],[Market_Revenue_EUR]]</f>
        <v>6.8759573383746747E-2</v>
      </c>
      <c r="V2341" s="19">
        <f>Clean_Data[[#This Row],[Returns_Units]]/Clean_Data[[#This Row],[Units_Sold]]</f>
        <v>1.3157894736842105E-2</v>
      </c>
      <c r="W2341" s="21">
        <f>Clean_Data[[#This Row],[Revenue_EUR]]/Clean_Data[[#This Row],[Marketing_Spend_EUR]]</f>
        <v>36.461356560122965</v>
      </c>
    </row>
    <row r="2342" spans="1:23">
      <c r="A2342" s="17">
        <v>45748</v>
      </c>
      <c r="B2342">
        <v>2025</v>
      </c>
      <c r="C2342" s="16" t="s">
        <v>95</v>
      </c>
      <c r="D2342" s="16" t="s">
        <v>92</v>
      </c>
      <c r="E2342" s="16" t="s">
        <v>76</v>
      </c>
      <c r="F2342" s="16" t="s">
        <v>77</v>
      </c>
      <c r="G2342" s="16" t="s">
        <v>78</v>
      </c>
      <c r="H2342">
        <v>212136.39</v>
      </c>
      <c r="I2342">
        <v>218310.33</v>
      </c>
      <c r="J2342">
        <v>2790</v>
      </c>
      <c r="K2342">
        <v>2843</v>
      </c>
      <c r="L2342">
        <v>120909.63</v>
      </c>
      <c r="M2342">
        <v>3646.67</v>
      </c>
      <c r="N2342">
        <v>1428672.39</v>
      </c>
      <c r="O2342">
        <v>20355</v>
      </c>
      <c r="P2342">
        <v>8</v>
      </c>
      <c r="Q2342">
        <v>33</v>
      </c>
      <c r="R2342" s="25">
        <f>Clean_Data[[#This Row],[Revenue_EUR]]/Clean_Data[[#This Row],[Units_Sold]]</f>
        <v>76.034548387096777</v>
      </c>
      <c r="S2342" s="19">
        <f>Clean_Data[[#This Row],[Gross_Profit_EUR]]/Clean_Data[[#This Row],[Revenue_EUR]]</f>
        <v>0.56996175903625024</v>
      </c>
      <c r="T2342" s="19">
        <f>Clean_Data[[#This Row],[Revenue_EUR]]/Clean_Data[[#This Row],[Revenue_Target_EUR]]</f>
        <v>0.97171943260770133</v>
      </c>
      <c r="U2342" s="19">
        <f>Clean_Data[[#This Row],[Revenue_EUR]]/Clean_Data[[#This Row],[Market_Revenue_EUR]]</f>
        <v>0.14848497912107059</v>
      </c>
      <c r="V2342" s="19">
        <f>Clean_Data[[#This Row],[Returns_Units]]/Clean_Data[[#This Row],[Units_Sold]]</f>
        <v>1.1827956989247311E-2</v>
      </c>
      <c r="W2342" s="21">
        <f>Clean_Data[[#This Row],[Revenue_EUR]]/Clean_Data[[#This Row],[Marketing_Spend_EUR]]</f>
        <v>58.172631469258256</v>
      </c>
    </row>
    <row r="2343" spans="1:23">
      <c r="A2343" s="17">
        <v>45748</v>
      </c>
      <c r="B2343">
        <v>2025</v>
      </c>
      <c r="C2343" s="16" t="s">
        <v>95</v>
      </c>
      <c r="D2343" s="16" t="s">
        <v>92</v>
      </c>
      <c r="E2343" s="16" t="s">
        <v>76</v>
      </c>
      <c r="F2343" s="16" t="s">
        <v>77</v>
      </c>
      <c r="G2343" s="16" t="s">
        <v>79</v>
      </c>
      <c r="H2343">
        <v>236577.14</v>
      </c>
      <c r="I2343">
        <v>223322.81</v>
      </c>
      <c r="J2343">
        <v>1230</v>
      </c>
      <c r="K2343">
        <v>1165</v>
      </c>
      <c r="L2343">
        <v>154614.65</v>
      </c>
      <c r="M2343">
        <v>5475.19</v>
      </c>
      <c r="N2343">
        <v>1227326.8999999999</v>
      </c>
      <c r="O2343">
        <v>6725</v>
      </c>
      <c r="P2343">
        <v>13</v>
      </c>
      <c r="Q2343">
        <v>25</v>
      </c>
      <c r="R2343" s="25">
        <f>Clean_Data[[#This Row],[Revenue_EUR]]/Clean_Data[[#This Row],[Units_Sold]]</f>
        <v>192.33913821138214</v>
      </c>
      <c r="S2343" s="19">
        <f>Clean_Data[[#This Row],[Gross_Profit_EUR]]/Clean_Data[[#This Row],[Revenue_EUR]]</f>
        <v>0.65354856348335255</v>
      </c>
      <c r="T2343" s="19">
        <f>Clean_Data[[#This Row],[Revenue_EUR]]/Clean_Data[[#This Row],[Revenue_Target_EUR]]</f>
        <v>1.0593505428308019</v>
      </c>
      <c r="U2343" s="19">
        <f>Clean_Data[[#This Row],[Revenue_EUR]]/Clean_Data[[#This Row],[Market_Revenue_EUR]]</f>
        <v>0.19275805003540625</v>
      </c>
      <c r="V2343" s="19">
        <f>Clean_Data[[#This Row],[Returns_Units]]/Clean_Data[[#This Row],[Units_Sold]]</f>
        <v>2.032520325203252E-2</v>
      </c>
      <c r="W2343" s="21">
        <f>Clean_Data[[#This Row],[Revenue_EUR]]/Clean_Data[[#This Row],[Marketing_Spend_EUR]]</f>
        <v>43.208937041454277</v>
      </c>
    </row>
    <row r="2344" spans="1:23">
      <c r="A2344" s="17">
        <v>45748</v>
      </c>
      <c r="B2344">
        <v>2025</v>
      </c>
      <c r="C2344" s="16" t="s">
        <v>95</v>
      </c>
      <c r="D2344" s="16" t="s">
        <v>92</v>
      </c>
      <c r="E2344" s="16" t="s">
        <v>76</v>
      </c>
      <c r="F2344" s="16" t="s">
        <v>77</v>
      </c>
      <c r="G2344" s="16" t="s">
        <v>80</v>
      </c>
      <c r="H2344">
        <v>66974.41</v>
      </c>
      <c r="I2344">
        <v>62072.18</v>
      </c>
      <c r="J2344">
        <v>453</v>
      </c>
      <c r="K2344">
        <v>426</v>
      </c>
      <c r="L2344">
        <v>46353.8</v>
      </c>
      <c r="M2344">
        <v>3763.38</v>
      </c>
      <c r="N2344">
        <v>428128.17</v>
      </c>
      <c r="O2344">
        <v>3000</v>
      </c>
      <c r="P2344">
        <v>4</v>
      </c>
      <c r="Q2344">
        <v>8</v>
      </c>
      <c r="R2344" s="25">
        <f>Clean_Data[[#This Row],[Revenue_EUR]]/Clean_Data[[#This Row],[Units_Sold]]</f>
        <v>147.84637969094925</v>
      </c>
      <c r="S2344" s="19">
        <f>Clean_Data[[#This Row],[Gross_Profit_EUR]]/Clean_Data[[#This Row],[Revenue_EUR]]</f>
        <v>0.69211210669866297</v>
      </c>
      <c r="T2344" s="19">
        <f>Clean_Data[[#This Row],[Revenue_EUR]]/Clean_Data[[#This Row],[Revenue_Target_EUR]]</f>
        <v>1.0789762821283222</v>
      </c>
      <c r="U2344" s="19">
        <f>Clean_Data[[#This Row],[Revenue_EUR]]/Clean_Data[[#This Row],[Market_Revenue_EUR]]</f>
        <v>0.1564354197949647</v>
      </c>
      <c r="V2344" s="19">
        <f>Clean_Data[[#This Row],[Returns_Units]]/Clean_Data[[#This Row],[Units_Sold]]</f>
        <v>1.7660044150110375E-2</v>
      </c>
      <c r="W2344" s="21">
        <f>Clean_Data[[#This Row],[Revenue_EUR]]/Clean_Data[[#This Row],[Marketing_Spend_EUR]]</f>
        <v>17.796345306612672</v>
      </c>
    </row>
    <row r="2345" spans="1:23">
      <c r="A2345" s="17">
        <v>45748</v>
      </c>
      <c r="B2345">
        <v>2025</v>
      </c>
      <c r="C2345" s="16" t="s">
        <v>95</v>
      </c>
      <c r="D2345" s="16" t="s">
        <v>92</v>
      </c>
      <c r="E2345" s="16" t="s">
        <v>76</v>
      </c>
      <c r="F2345" s="16" t="s">
        <v>77</v>
      </c>
      <c r="G2345" s="16" t="s">
        <v>81</v>
      </c>
      <c r="H2345">
        <v>93567.91</v>
      </c>
      <c r="I2345">
        <v>90767.18</v>
      </c>
      <c r="J2345">
        <v>770</v>
      </c>
      <c r="K2345">
        <v>752</v>
      </c>
      <c r="L2345">
        <v>58728.07</v>
      </c>
      <c r="M2345">
        <v>3065.85</v>
      </c>
      <c r="N2345">
        <v>598502.66</v>
      </c>
      <c r="O2345">
        <v>5367</v>
      </c>
      <c r="P2345">
        <v>4</v>
      </c>
      <c r="Q2345">
        <v>9</v>
      </c>
      <c r="R2345" s="25">
        <f>Clean_Data[[#This Row],[Revenue_EUR]]/Clean_Data[[#This Row],[Units_Sold]]</f>
        <v>121.51676623376623</v>
      </c>
      <c r="S2345" s="19">
        <f>Clean_Data[[#This Row],[Gross_Profit_EUR]]/Clean_Data[[#This Row],[Revenue_EUR]]</f>
        <v>0.62765183063295948</v>
      </c>
      <c r="T2345" s="19">
        <f>Clean_Data[[#This Row],[Revenue_EUR]]/Clean_Data[[#This Row],[Revenue_Target_EUR]]</f>
        <v>1.030856197140861</v>
      </c>
      <c r="U2345" s="19">
        <f>Clean_Data[[#This Row],[Revenue_EUR]]/Clean_Data[[#This Row],[Market_Revenue_EUR]]</f>
        <v>0.15633666523721046</v>
      </c>
      <c r="V2345" s="19">
        <f>Clean_Data[[#This Row],[Returns_Units]]/Clean_Data[[#This Row],[Units_Sold]]</f>
        <v>1.1688311688311689E-2</v>
      </c>
      <c r="W2345" s="21">
        <f>Clean_Data[[#This Row],[Revenue_EUR]]/Clean_Data[[#This Row],[Marketing_Spend_EUR]]</f>
        <v>30.519402449565376</v>
      </c>
    </row>
    <row r="2346" spans="1:23">
      <c r="A2346" s="17">
        <v>45748</v>
      </c>
      <c r="B2346">
        <v>2025</v>
      </c>
      <c r="C2346" s="16" t="s">
        <v>95</v>
      </c>
      <c r="D2346" s="16" t="s">
        <v>92</v>
      </c>
      <c r="E2346" s="16" t="s">
        <v>76</v>
      </c>
      <c r="F2346" s="16" t="s">
        <v>82</v>
      </c>
      <c r="G2346" s="16" t="s">
        <v>78</v>
      </c>
      <c r="H2346">
        <v>176857.27</v>
      </c>
      <c r="I2346">
        <v>175697.14</v>
      </c>
      <c r="J2346">
        <v>2326</v>
      </c>
      <c r="K2346">
        <v>2335</v>
      </c>
      <c r="L2346">
        <v>93510.33</v>
      </c>
      <c r="M2346">
        <v>3220.58</v>
      </c>
      <c r="N2346">
        <v>1291452.3</v>
      </c>
      <c r="O2346">
        <v>17825</v>
      </c>
      <c r="P2346">
        <v>8</v>
      </c>
      <c r="Q2346">
        <v>43</v>
      </c>
      <c r="R2346" s="25">
        <f>Clean_Data[[#This Row],[Revenue_EUR]]/Clean_Data[[#This Row],[Units_Sold]]</f>
        <v>76.034939810834047</v>
      </c>
      <c r="S2346" s="19">
        <f>Clean_Data[[#This Row],[Gross_Profit_EUR]]/Clean_Data[[#This Row],[Revenue_EUR]]</f>
        <v>0.52873331133065671</v>
      </c>
      <c r="T2346" s="19">
        <f>Clean_Data[[#This Row],[Revenue_EUR]]/Clean_Data[[#This Row],[Revenue_Target_EUR]]</f>
        <v>1.0066030101571373</v>
      </c>
      <c r="U2346" s="19">
        <f>Clean_Data[[#This Row],[Revenue_EUR]]/Clean_Data[[#This Row],[Market_Revenue_EUR]]</f>
        <v>0.13694448490277186</v>
      </c>
      <c r="V2346" s="19">
        <f>Clean_Data[[#This Row],[Returns_Units]]/Clean_Data[[#This Row],[Units_Sold]]</f>
        <v>1.8486672398968184E-2</v>
      </c>
      <c r="W2346" s="21">
        <f>Clean_Data[[#This Row],[Revenue_EUR]]/Clean_Data[[#This Row],[Marketing_Spend_EUR]]</f>
        <v>54.914726539940006</v>
      </c>
    </row>
    <row r="2347" spans="1:23">
      <c r="A2347" s="17">
        <v>45748</v>
      </c>
      <c r="B2347">
        <v>2025</v>
      </c>
      <c r="C2347" s="16" t="s">
        <v>95</v>
      </c>
      <c r="D2347" s="16" t="s">
        <v>92</v>
      </c>
      <c r="E2347" s="16" t="s">
        <v>76</v>
      </c>
      <c r="F2347" s="16" t="s">
        <v>82</v>
      </c>
      <c r="G2347" s="16" t="s">
        <v>79</v>
      </c>
      <c r="H2347">
        <v>182612.02</v>
      </c>
      <c r="I2347">
        <v>174194.44</v>
      </c>
      <c r="J2347">
        <v>950</v>
      </c>
      <c r="K2347">
        <v>892</v>
      </c>
      <c r="L2347">
        <v>112716.29</v>
      </c>
      <c r="M2347">
        <v>4346.6899999999996</v>
      </c>
      <c r="N2347">
        <v>1072537.5</v>
      </c>
      <c r="O2347">
        <v>5893</v>
      </c>
      <c r="P2347">
        <v>9</v>
      </c>
      <c r="Q2347">
        <v>11</v>
      </c>
      <c r="R2347" s="25">
        <f>Clean_Data[[#This Row],[Revenue_EUR]]/Clean_Data[[#This Row],[Units_Sold]]</f>
        <v>192.22317894736841</v>
      </c>
      <c r="S2347" s="19">
        <f>Clean_Data[[#This Row],[Gross_Profit_EUR]]/Clean_Data[[#This Row],[Revenue_EUR]]</f>
        <v>0.61724463701786991</v>
      </c>
      <c r="T2347" s="19">
        <f>Clean_Data[[#This Row],[Revenue_EUR]]/Clean_Data[[#This Row],[Revenue_Target_EUR]]</f>
        <v>1.0483228971028007</v>
      </c>
      <c r="U2347" s="19">
        <f>Clean_Data[[#This Row],[Revenue_EUR]]/Clean_Data[[#This Row],[Market_Revenue_EUR]]</f>
        <v>0.17026166451056488</v>
      </c>
      <c r="V2347" s="19">
        <f>Clean_Data[[#This Row],[Returns_Units]]/Clean_Data[[#This Row],[Units_Sold]]</f>
        <v>1.1578947368421053E-2</v>
      </c>
      <c r="W2347" s="21">
        <f>Clean_Data[[#This Row],[Revenue_EUR]]/Clean_Data[[#This Row],[Marketing_Spend_EUR]]</f>
        <v>42.011742268254693</v>
      </c>
    </row>
    <row r="2348" spans="1:23">
      <c r="A2348" s="17">
        <v>45748</v>
      </c>
      <c r="B2348">
        <v>2025</v>
      </c>
      <c r="C2348" s="16" t="s">
        <v>95</v>
      </c>
      <c r="D2348" s="16" t="s">
        <v>92</v>
      </c>
      <c r="E2348" s="16" t="s">
        <v>76</v>
      </c>
      <c r="F2348" s="16" t="s">
        <v>82</v>
      </c>
      <c r="G2348" s="16" t="s">
        <v>80</v>
      </c>
      <c r="H2348">
        <v>54228.78</v>
      </c>
      <c r="I2348">
        <v>51581.4</v>
      </c>
      <c r="J2348">
        <v>367</v>
      </c>
      <c r="K2348">
        <v>351</v>
      </c>
      <c r="L2348">
        <v>34708.82</v>
      </c>
      <c r="M2348">
        <v>2966.35</v>
      </c>
      <c r="N2348">
        <v>376662.76</v>
      </c>
      <c r="O2348">
        <v>2891</v>
      </c>
      <c r="P2348">
        <v>2</v>
      </c>
      <c r="Q2348">
        <v>7</v>
      </c>
      <c r="R2348" s="25">
        <f>Clean_Data[[#This Row],[Revenue_EUR]]/Clean_Data[[#This Row],[Units_Sold]]</f>
        <v>147.76234332425068</v>
      </c>
      <c r="S2348" s="19">
        <f>Clean_Data[[#This Row],[Gross_Profit_EUR]]/Clean_Data[[#This Row],[Revenue_EUR]]</f>
        <v>0.64004427169484546</v>
      </c>
      <c r="T2348" s="19">
        <f>Clean_Data[[#This Row],[Revenue_EUR]]/Clean_Data[[#This Row],[Revenue_Target_EUR]]</f>
        <v>1.0513243145785107</v>
      </c>
      <c r="U2348" s="19">
        <f>Clean_Data[[#This Row],[Revenue_EUR]]/Clean_Data[[#This Row],[Market_Revenue_EUR]]</f>
        <v>0.14397170561804409</v>
      </c>
      <c r="V2348" s="19">
        <f>Clean_Data[[#This Row],[Returns_Units]]/Clean_Data[[#This Row],[Units_Sold]]</f>
        <v>1.9073569482288829E-2</v>
      </c>
      <c r="W2348" s="21">
        <f>Clean_Data[[#This Row],[Revenue_EUR]]/Clean_Data[[#This Row],[Marketing_Spend_EUR]]</f>
        <v>18.281315421309017</v>
      </c>
    </row>
    <row r="2349" spans="1:23">
      <c r="A2349" s="17">
        <v>45748</v>
      </c>
      <c r="B2349">
        <v>2025</v>
      </c>
      <c r="C2349" s="16" t="s">
        <v>95</v>
      </c>
      <c r="D2349" s="16" t="s">
        <v>92</v>
      </c>
      <c r="E2349" s="16" t="s">
        <v>76</v>
      </c>
      <c r="F2349" s="16" t="s">
        <v>82</v>
      </c>
      <c r="G2349" s="16" t="s">
        <v>81</v>
      </c>
      <c r="H2349">
        <v>79067.929999999993</v>
      </c>
      <c r="I2349">
        <v>75939.539999999994</v>
      </c>
      <c r="J2349">
        <v>651</v>
      </c>
      <c r="K2349">
        <v>614</v>
      </c>
      <c r="L2349">
        <v>45489.11</v>
      </c>
      <c r="M2349">
        <v>2265.91</v>
      </c>
      <c r="N2349">
        <v>482176.57</v>
      </c>
      <c r="O2349">
        <v>4248</v>
      </c>
      <c r="P2349">
        <v>4</v>
      </c>
      <c r="Q2349">
        <v>12</v>
      </c>
      <c r="R2349" s="25">
        <f>Clean_Data[[#This Row],[Revenue_EUR]]/Clean_Data[[#This Row],[Units_Sold]]</f>
        <v>121.45611367127495</v>
      </c>
      <c r="S2349" s="19">
        <f>Clean_Data[[#This Row],[Gross_Profit_EUR]]/Clean_Data[[#This Row],[Revenue_EUR]]</f>
        <v>0.57531681934761669</v>
      </c>
      <c r="T2349" s="19">
        <f>Clean_Data[[#This Row],[Revenue_EUR]]/Clean_Data[[#This Row],[Revenue_Target_EUR]]</f>
        <v>1.0411957986577216</v>
      </c>
      <c r="U2349" s="19">
        <f>Clean_Data[[#This Row],[Revenue_EUR]]/Clean_Data[[#This Row],[Market_Revenue_EUR]]</f>
        <v>0.16398127764690015</v>
      </c>
      <c r="V2349" s="19">
        <f>Clean_Data[[#This Row],[Returns_Units]]/Clean_Data[[#This Row],[Units_Sold]]</f>
        <v>1.8433179723502304E-2</v>
      </c>
      <c r="W2349" s="21">
        <f>Clean_Data[[#This Row],[Revenue_EUR]]/Clean_Data[[#This Row],[Marketing_Spend_EUR]]</f>
        <v>34.894558918933228</v>
      </c>
    </row>
    <row r="2350" spans="1:23">
      <c r="A2350" s="17">
        <v>45748</v>
      </c>
      <c r="B2350">
        <v>2025</v>
      </c>
      <c r="C2350" s="16" t="s">
        <v>95</v>
      </c>
      <c r="D2350" s="16" t="s">
        <v>92</v>
      </c>
      <c r="E2350" s="16" t="s">
        <v>76</v>
      </c>
      <c r="F2350" s="16" t="s">
        <v>83</v>
      </c>
      <c r="G2350" s="16" t="s">
        <v>78</v>
      </c>
      <c r="H2350">
        <v>20298.54</v>
      </c>
      <c r="I2350">
        <v>21066.68</v>
      </c>
      <c r="J2350">
        <v>267</v>
      </c>
      <c r="K2350">
        <v>280</v>
      </c>
      <c r="L2350">
        <v>9508.16</v>
      </c>
      <c r="M2350">
        <v>344.11</v>
      </c>
      <c r="N2350">
        <v>187581.41</v>
      </c>
      <c r="O2350">
        <v>2791</v>
      </c>
      <c r="P2350">
        <v>1</v>
      </c>
      <c r="Q2350">
        <v>8</v>
      </c>
      <c r="R2350" s="25">
        <f>Clean_Data[[#This Row],[Revenue_EUR]]/Clean_Data[[#This Row],[Units_Sold]]</f>
        <v>76.024494382022482</v>
      </c>
      <c r="S2350" s="19">
        <f>Clean_Data[[#This Row],[Gross_Profit_EUR]]/Clean_Data[[#This Row],[Revenue_EUR]]</f>
        <v>0.46841595503913086</v>
      </c>
      <c r="T2350" s="19">
        <f>Clean_Data[[#This Row],[Revenue_EUR]]/Clean_Data[[#This Row],[Revenue_Target_EUR]]</f>
        <v>0.96353768130526507</v>
      </c>
      <c r="U2350" s="19">
        <f>Clean_Data[[#This Row],[Revenue_EUR]]/Clean_Data[[#This Row],[Market_Revenue_EUR]]</f>
        <v>0.10821189583765257</v>
      </c>
      <c r="V2350" s="19">
        <f>Clean_Data[[#This Row],[Returns_Units]]/Clean_Data[[#This Row],[Units_Sold]]</f>
        <v>2.9962546816479401E-2</v>
      </c>
      <c r="W2350" s="21">
        <f>Clean_Data[[#This Row],[Revenue_EUR]]/Clean_Data[[#This Row],[Marketing_Spend_EUR]]</f>
        <v>58.988521112434981</v>
      </c>
    </row>
    <row r="2351" spans="1:23">
      <c r="A2351" s="17">
        <v>45748</v>
      </c>
      <c r="B2351">
        <v>2025</v>
      </c>
      <c r="C2351" s="16" t="s">
        <v>95</v>
      </c>
      <c r="D2351" s="16" t="s">
        <v>92</v>
      </c>
      <c r="E2351" s="16" t="s">
        <v>76</v>
      </c>
      <c r="F2351" s="16" t="s">
        <v>83</v>
      </c>
      <c r="G2351" s="16" t="s">
        <v>79</v>
      </c>
      <c r="H2351">
        <v>21323.23</v>
      </c>
      <c r="I2351">
        <v>21514.61</v>
      </c>
      <c r="J2351">
        <v>111</v>
      </c>
      <c r="K2351">
        <v>112</v>
      </c>
      <c r="L2351">
        <v>11837.2</v>
      </c>
      <c r="M2351">
        <v>522.35</v>
      </c>
      <c r="N2351">
        <v>162124.25</v>
      </c>
      <c r="O2351">
        <v>912</v>
      </c>
      <c r="P2351">
        <v>1</v>
      </c>
      <c r="Q2351">
        <v>1</v>
      </c>
      <c r="R2351" s="25">
        <f>Clean_Data[[#This Row],[Revenue_EUR]]/Clean_Data[[#This Row],[Units_Sold]]</f>
        <v>192.10117117117116</v>
      </c>
      <c r="S2351" s="19">
        <f>Clean_Data[[#This Row],[Gross_Profit_EUR]]/Clean_Data[[#This Row],[Revenue_EUR]]</f>
        <v>0.55513165688312704</v>
      </c>
      <c r="T2351" s="19">
        <f>Clean_Data[[#This Row],[Revenue_EUR]]/Clean_Data[[#This Row],[Revenue_Target_EUR]]</f>
        <v>0.99110464935223086</v>
      </c>
      <c r="U2351" s="19">
        <f>Clean_Data[[#This Row],[Revenue_EUR]]/Clean_Data[[#This Row],[Market_Revenue_EUR]]</f>
        <v>0.13152400088203955</v>
      </c>
      <c r="V2351" s="19">
        <f>Clean_Data[[#This Row],[Returns_Units]]/Clean_Data[[#This Row],[Units_Sold]]</f>
        <v>9.0090090090090089E-3</v>
      </c>
      <c r="W2351" s="21">
        <f>Clean_Data[[#This Row],[Revenue_EUR]]/Clean_Data[[#This Row],[Marketing_Spend_EUR]]</f>
        <v>40.821728725950031</v>
      </c>
    </row>
    <row r="2352" spans="1:23">
      <c r="A2352" s="17">
        <v>45748</v>
      </c>
      <c r="B2352">
        <v>2025</v>
      </c>
      <c r="C2352" s="16" t="s">
        <v>95</v>
      </c>
      <c r="D2352" s="16" t="s">
        <v>92</v>
      </c>
      <c r="E2352" s="16" t="s">
        <v>76</v>
      </c>
      <c r="F2352" s="16" t="s">
        <v>83</v>
      </c>
      <c r="G2352" s="16" t="s">
        <v>80</v>
      </c>
      <c r="H2352">
        <v>5940.25</v>
      </c>
      <c r="I2352">
        <v>5615.56</v>
      </c>
      <c r="J2352">
        <v>40</v>
      </c>
      <c r="K2352">
        <v>38</v>
      </c>
      <c r="L2352">
        <v>3431.64</v>
      </c>
      <c r="M2352">
        <v>333.78</v>
      </c>
      <c r="N2352">
        <v>56554.17</v>
      </c>
      <c r="O2352">
        <v>402</v>
      </c>
      <c r="P2352">
        <v>0</v>
      </c>
      <c r="Q2352">
        <v>1</v>
      </c>
      <c r="R2352" s="25">
        <f>Clean_Data[[#This Row],[Revenue_EUR]]/Clean_Data[[#This Row],[Units_Sold]]</f>
        <v>148.50624999999999</v>
      </c>
      <c r="S2352" s="19">
        <f>Clean_Data[[#This Row],[Gross_Profit_EUR]]/Clean_Data[[#This Row],[Revenue_EUR]]</f>
        <v>0.57769285804469506</v>
      </c>
      <c r="T2352" s="19">
        <f>Clean_Data[[#This Row],[Revenue_EUR]]/Clean_Data[[#This Row],[Revenue_Target_EUR]]</f>
        <v>1.0578197009737229</v>
      </c>
      <c r="U2352" s="19">
        <f>Clean_Data[[#This Row],[Revenue_EUR]]/Clean_Data[[#This Row],[Market_Revenue_EUR]]</f>
        <v>0.10503646327052453</v>
      </c>
      <c r="V2352" s="19">
        <f>Clean_Data[[#This Row],[Returns_Units]]/Clean_Data[[#This Row],[Units_Sold]]</f>
        <v>2.5000000000000001E-2</v>
      </c>
      <c r="W2352" s="21">
        <f>Clean_Data[[#This Row],[Revenue_EUR]]/Clean_Data[[#This Row],[Marketing_Spend_EUR]]</f>
        <v>17.796902151117504</v>
      </c>
    </row>
    <row r="2353" spans="1:23">
      <c r="A2353" s="17">
        <v>45748</v>
      </c>
      <c r="B2353">
        <v>2025</v>
      </c>
      <c r="C2353" s="16" t="s">
        <v>95</v>
      </c>
      <c r="D2353" s="16" t="s">
        <v>92</v>
      </c>
      <c r="E2353" s="16" t="s">
        <v>76</v>
      </c>
      <c r="F2353" s="16" t="s">
        <v>83</v>
      </c>
      <c r="G2353" s="16" t="s">
        <v>81</v>
      </c>
      <c r="H2353">
        <v>8042.97</v>
      </c>
      <c r="I2353">
        <v>7878.36</v>
      </c>
      <c r="J2353">
        <v>66</v>
      </c>
      <c r="K2353">
        <v>64</v>
      </c>
      <c r="L2353">
        <v>4213.1400000000003</v>
      </c>
      <c r="M2353">
        <v>251.95</v>
      </c>
      <c r="N2353">
        <v>73962.850000000006</v>
      </c>
      <c r="O2353">
        <v>669</v>
      </c>
      <c r="P2353">
        <v>0</v>
      </c>
      <c r="Q2353">
        <v>2</v>
      </c>
      <c r="R2353" s="25">
        <f>Clean_Data[[#This Row],[Revenue_EUR]]/Clean_Data[[#This Row],[Units_Sold]]</f>
        <v>121.86318181818183</v>
      </c>
      <c r="S2353" s="19">
        <f>Clean_Data[[#This Row],[Gross_Profit_EUR]]/Clean_Data[[#This Row],[Revenue_EUR]]</f>
        <v>0.5238288841062444</v>
      </c>
      <c r="T2353" s="19">
        <f>Clean_Data[[#This Row],[Revenue_EUR]]/Clean_Data[[#This Row],[Revenue_Target_EUR]]</f>
        <v>1.0208939423941024</v>
      </c>
      <c r="U2353" s="19">
        <f>Clean_Data[[#This Row],[Revenue_EUR]]/Clean_Data[[#This Row],[Market_Revenue_EUR]]</f>
        <v>0.10874337589749448</v>
      </c>
      <c r="V2353" s="19">
        <f>Clean_Data[[#This Row],[Returns_Units]]/Clean_Data[[#This Row],[Units_Sold]]</f>
        <v>3.0303030303030304E-2</v>
      </c>
      <c r="W2353" s="21">
        <f>Clean_Data[[#This Row],[Revenue_EUR]]/Clean_Data[[#This Row],[Marketing_Spend_EUR]]</f>
        <v>31.922881524111929</v>
      </c>
    </row>
    <row r="2354" spans="1:23">
      <c r="A2354" s="17">
        <v>45778</v>
      </c>
      <c r="B2354">
        <v>2025</v>
      </c>
      <c r="C2354" s="16" t="s">
        <v>96</v>
      </c>
      <c r="D2354" s="16" t="s">
        <v>75</v>
      </c>
      <c r="E2354" s="16" t="s">
        <v>76</v>
      </c>
      <c r="F2354" s="16" t="s">
        <v>77</v>
      </c>
      <c r="G2354" s="16" t="s">
        <v>78</v>
      </c>
      <c r="H2354">
        <v>1185750.98</v>
      </c>
      <c r="I2354">
        <v>1166722</v>
      </c>
      <c r="J2354">
        <v>15595</v>
      </c>
      <c r="K2354">
        <v>15075</v>
      </c>
      <c r="L2354">
        <v>666062.16</v>
      </c>
      <c r="M2354">
        <v>19437.21</v>
      </c>
      <c r="N2354">
        <v>6936169.71</v>
      </c>
      <c r="O2354">
        <v>96997</v>
      </c>
      <c r="P2354">
        <v>44</v>
      </c>
      <c r="Q2354">
        <v>282</v>
      </c>
      <c r="R2354" s="25">
        <f>Clean_Data[[#This Row],[Revenue_EUR]]/Clean_Data[[#This Row],[Units_Sold]]</f>
        <v>76.034048092337287</v>
      </c>
      <c r="S2354" s="19">
        <f>Clean_Data[[#This Row],[Gross_Profit_EUR]]/Clean_Data[[#This Row],[Revenue_EUR]]</f>
        <v>0.56172178748694779</v>
      </c>
      <c r="T2354" s="19">
        <f>Clean_Data[[#This Row],[Revenue_EUR]]/Clean_Data[[#This Row],[Revenue_Target_EUR]]</f>
        <v>1.0163097807361137</v>
      </c>
      <c r="U2354" s="19">
        <f>Clean_Data[[#This Row],[Revenue_EUR]]/Clean_Data[[#This Row],[Market_Revenue_EUR]]</f>
        <v>0.17095184079629447</v>
      </c>
      <c r="V2354" s="19">
        <f>Clean_Data[[#This Row],[Returns_Units]]/Clean_Data[[#This Row],[Units_Sold]]</f>
        <v>1.8082718820134659E-2</v>
      </c>
      <c r="W2354" s="21">
        <f>Clean_Data[[#This Row],[Revenue_EUR]]/Clean_Data[[#This Row],[Marketing_Spend_EUR]]</f>
        <v>61.004176010857528</v>
      </c>
    </row>
    <row r="2355" spans="1:23">
      <c r="A2355" s="17">
        <v>45778</v>
      </c>
      <c r="B2355">
        <v>2025</v>
      </c>
      <c r="C2355" s="16" t="s">
        <v>96</v>
      </c>
      <c r="D2355" s="16" t="s">
        <v>75</v>
      </c>
      <c r="E2355" s="16" t="s">
        <v>76</v>
      </c>
      <c r="F2355" s="16" t="s">
        <v>77</v>
      </c>
      <c r="G2355" s="16" t="s">
        <v>79</v>
      </c>
      <c r="H2355">
        <v>1227582.1299999999</v>
      </c>
      <c r="I2355">
        <v>1115272.04</v>
      </c>
      <c r="J2355">
        <v>6385</v>
      </c>
      <c r="K2355">
        <v>5883</v>
      </c>
      <c r="L2355">
        <v>806642.25</v>
      </c>
      <c r="M2355">
        <v>27872.41</v>
      </c>
      <c r="N2355">
        <v>5667464.1100000003</v>
      </c>
      <c r="O2355">
        <v>30581</v>
      </c>
      <c r="P2355">
        <v>62</v>
      </c>
      <c r="Q2355">
        <v>59</v>
      </c>
      <c r="R2355" s="25">
        <f>Clean_Data[[#This Row],[Revenue_EUR]]/Clean_Data[[#This Row],[Units_Sold]]</f>
        <v>192.26031793265463</v>
      </c>
      <c r="S2355" s="19">
        <f>Clean_Data[[#This Row],[Gross_Profit_EUR]]/Clean_Data[[#This Row],[Revenue_EUR]]</f>
        <v>0.65709839715571627</v>
      </c>
      <c r="T2355" s="19">
        <f>Clean_Data[[#This Row],[Revenue_EUR]]/Clean_Data[[#This Row],[Revenue_Target_EUR]]</f>
        <v>1.1007019686425563</v>
      </c>
      <c r="U2355" s="19">
        <f>Clean_Data[[#This Row],[Revenue_EUR]]/Clean_Data[[#This Row],[Market_Revenue_EUR]]</f>
        <v>0.21660165925603009</v>
      </c>
      <c r="V2355" s="19">
        <f>Clean_Data[[#This Row],[Returns_Units]]/Clean_Data[[#This Row],[Units_Sold]]</f>
        <v>9.2404072043852786E-3</v>
      </c>
      <c r="W2355" s="21">
        <f>Clean_Data[[#This Row],[Revenue_EUR]]/Clean_Data[[#This Row],[Marketing_Spend_EUR]]</f>
        <v>44.042913045552929</v>
      </c>
    </row>
    <row r="2356" spans="1:23">
      <c r="A2356" s="17">
        <v>45778</v>
      </c>
      <c r="B2356">
        <v>2025</v>
      </c>
      <c r="C2356" s="16" t="s">
        <v>96</v>
      </c>
      <c r="D2356" s="16" t="s">
        <v>75</v>
      </c>
      <c r="E2356" s="16" t="s">
        <v>76</v>
      </c>
      <c r="F2356" s="16" t="s">
        <v>77</v>
      </c>
      <c r="G2356" s="16" t="s">
        <v>80</v>
      </c>
      <c r="H2356">
        <v>369239.82</v>
      </c>
      <c r="I2356">
        <v>321181.42</v>
      </c>
      <c r="J2356">
        <v>2498</v>
      </c>
      <c r="K2356">
        <v>2173</v>
      </c>
      <c r="L2356">
        <v>257088.85</v>
      </c>
      <c r="M2356">
        <v>21793.34</v>
      </c>
      <c r="N2356">
        <v>2026409.53</v>
      </c>
      <c r="O2356">
        <v>14915</v>
      </c>
      <c r="P2356">
        <v>20</v>
      </c>
      <c r="Q2356">
        <v>25</v>
      </c>
      <c r="R2356" s="25">
        <f>Clean_Data[[#This Row],[Revenue_EUR]]/Clean_Data[[#This Row],[Units_Sold]]</f>
        <v>147.81417934347479</v>
      </c>
      <c r="S2356" s="19">
        <f>Clean_Data[[#This Row],[Gross_Profit_EUR]]/Clean_Data[[#This Row],[Revenue_EUR]]</f>
        <v>0.69626523488176328</v>
      </c>
      <c r="T2356" s="19">
        <f>Clean_Data[[#This Row],[Revenue_EUR]]/Clean_Data[[#This Row],[Revenue_Target_EUR]]</f>
        <v>1.1496300751145567</v>
      </c>
      <c r="U2356" s="19">
        <f>Clean_Data[[#This Row],[Revenue_EUR]]/Clean_Data[[#This Row],[Market_Revenue_EUR]]</f>
        <v>0.18221381933591677</v>
      </c>
      <c r="V2356" s="19">
        <f>Clean_Data[[#This Row],[Returns_Units]]/Clean_Data[[#This Row],[Units_Sold]]</f>
        <v>1.0008006405124099E-2</v>
      </c>
      <c r="W2356" s="21">
        <f>Clean_Data[[#This Row],[Revenue_EUR]]/Clean_Data[[#This Row],[Marketing_Spend_EUR]]</f>
        <v>16.942782519797333</v>
      </c>
    </row>
    <row r="2357" spans="1:23">
      <c r="A2357" s="17">
        <v>45778</v>
      </c>
      <c r="B2357">
        <v>2025</v>
      </c>
      <c r="C2357" s="16" t="s">
        <v>96</v>
      </c>
      <c r="D2357" s="16" t="s">
        <v>75</v>
      </c>
      <c r="E2357" s="16" t="s">
        <v>76</v>
      </c>
      <c r="F2357" s="16" t="s">
        <v>77</v>
      </c>
      <c r="G2357" s="16" t="s">
        <v>81</v>
      </c>
      <c r="H2357">
        <v>464821.32</v>
      </c>
      <c r="I2357">
        <v>436344.94</v>
      </c>
      <c r="J2357">
        <v>3828</v>
      </c>
      <c r="K2357">
        <v>3538</v>
      </c>
      <c r="L2357">
        <v>288096.57</v>
      </c>
      <c r="M2357">
        <v>13494.24</v>
      </c>
      <c r="N2357">
        <v>2569343.0499999998</v>
      </c>
      <c r="O2357">
        <v>23721</v>
      </c>
      <c r="P2357">
        <v>21</v>
      </c>
      <c r="Q2357">
        <v>41</v>
      </c>
      <c r="R2357" s="25">
        <f>Clean_Data[[#This Row],[Revenue_EUR]]/Clean_Data[[#This Row],[Units_Sold]]</f>
        <v>121.42667711598746</v>
      </c>
      <c r="S2357" s="19">
        <f>Clean_Data[[#This Row],[Gross_Profit_EUR]]/Clean_Data[[#This Row],[Revenue_EUR]]</f>
        <v>0.61980067953853757</v>
      </c>
      <c r="T2357" s="19">
        <f>Clean_Data[[#This Row],[Revenue_EUR]]/Clean_Data[[#This Row],[Revenue_Target_EUR]]</f>
        <v>1.0652611670024179</v>
      </c>
      <c r="U2357" s="19">
        <f>Clean_Data[[#This Row],[Revenue_EUR]]/Clean_Data[[#This Row],[Market_Revenue_EUR]]</f>
        <v>0.18091057167317537</v>
      </c>
      <c r="V2357" s="19">
        <f>Clean_Data[[#This Row],[Returns_Units]]/Clean_Data[[#This Row],[Units_Sold]]</f>
        <v>1.0710553814002089E-2</v>
      </c>
      <c r="W2357" s="21">
        <f>Clean_Data[[#This Row],[Revenue_EUR]]/Clean_Data[[#This Row],[Marketing_Spend_EUR]]</f>
        <v>34.445905808700601</v>
      </c>
    </row>
    <row r="2358" spans="1:23">
      <c r="A2358" s="17">
        <v>45778</v>
      </c>
      <c r="B2358">
        <v>2025</v>
      </c>
      <c r="C2358" s="16" t="s">
        <v>96</v>
      </c>
      <c r="D2358" s="16" t="s">
        <v>75</v>
      </c>
      <c r="E2358" s="16" t="s">
        <v>76</v>
      </c>
      <c r="F2358" s="16" t="s">
        <v>82</v>
      </c>
      <c r="G2358" s="16" t="s">
        <v>78</v>
      </c>
      <c r="H2358">
        <v>928469.35</v>
      </c>
      <c r="I2358">
        <v>903034.67</v>
      </c>
      <c r="J2358">
        <v>12212</v>
      </c>
      <c r="K2358">
        <v>11815</v>
      </c>
      <c r="L2358">
        <v>483345.22</v>
      </c>
      <c r="M2358">
        <v>16561.439999999999</v>
      </c>
      <c r="N2358">
        <v>5771872.9199999999</v>
      </c>
      <c r="O2358">
        <v>80754</v>
      </c>
      <c r="P2358">
        <v>37</v>
      </c>
      <c r="Q2358">
        <v>151</v>
      </c>
      <c r="R2358" s="25">
        <f>Clean_Data[[#This Row],[Revenue_EUR]]/Clean_Data[[#This Row],[Units_Sold]]</f>
        <v>76.029262201113653</v>
      </c>
      <c r="S2358" s="19">
        <f>Clean_Data[[#This Row],[Gross_Profit_EUR]]/Clean_Data[[#This Row],[Revenue_EUR]]</f>
        <v>0.52058284961156764</v>
      </c>
      <c r="T2358" s="19">
        <f>Clean_Data[[#This Row],[Revenue_EUR]]/Clean_Data[[#This Row],[Revenue_Target_EUR]]</f>
        <v>1.0281657845982812</v>
      </c>
      <c r="U2358" s="19">
        <f>Clean_Data[[#This Row],[Revenue_EUR]]/Clean_Data[[#This Row],[Market_Revenue_EUR]]</f>
        <v>0.16086101736280084</v>
      </c>
      <c r="V2358" s="19">
        <f>Clean_Data[[#This Row],[Returns_Units]]/Clean_Data[[#This Row],[Units_Sold]]</f>
        <v>1.2364886996396986E-2</v>
      </c>
      <c r="W2358" s="21">
        <f>Clean_Data[[#This Row],[Revenue_EUR]]/Clean_Data[[#This Row],[Marketing_Spend_EUR]]</f>
        <v>56.062114767797972</v>
      </c>
    </row>
    <row r="2359" spans="1:23">
      <c r="A2359" s="17">
        <v>45778</v>
      </c>
      <c r="B2359">
        <v>2025</v>
      </c>
      <c r="C2359" s="16" t="s">
        <v>96</v>
      </c>
      <c r="D2359" s="16" t="s">
        <v>75</v>
      </c>
      <c r="E2359" s="16" t="s">
        <v>76</v>
      </c>
      <c r="F2359" s="16" t="s">
        <v>82</v>
      </c>
      <c r="G2359" s="16" t="s">
        <v>79</v>
      </c>
      <c r="H2359">
        <v>883295.42</v>
      </c>
      <c r="I2359">
        <v>822701.64</v>
      </c>
      <c r="J2359">
        <v>4594</v>
      </c>
      <c r="K2359">
        <v>4216</v>
      </c>
      <c r="L2359">
        <v>539415.98</v>
      </c>
      <c r="M2359">
        <v>21078.240000000002</v>
      </c>
      <c r="N2359">
        <v>4807146.8099999996</v>
      </c>
      <c r="O2359">
        <v>28230</v>
      </c>
      <c r="P2359">
        <v>45</v>
      </c>
      <c r="Q2359">
        <v>98</v>
      </c>
      <c r="R2359" s="25">
        <f>Clean_Data[[#This Row],[Revenue_EUR]]/Clean_Data[[#This Row],[Units_Sold]]</f>
        <v>192.27153243360905</v>
      </c>
      <c r="S2359" s="19">
        <f>Clean_Data[[#This Row],[Gross_Profit_EUR]]/Clean_Data[[#This Row],[Revenue_EUR]]</f>
        <v>0.61068581109590714</v>
      </c>
      <c r="T2359" s="19">
        <f>Clean_Data[[#This Row],[Revenue_EUR]]/Clean_Data[[#This Row],[Revenue_Target_EUR]]</f>
        <v>1.0736521930356187</v>
      </c>
      <c r="U2359" s="19">
        <f>Clean_Data[[#This Row],[Revenue_EUR]]/Clean_Data[[#This Row],[Market_Revenue_EUR]]</f>
        <v>0.18374629586151545</v>
      </c>
      <c r="V2359" s="19">
        <f>Clean_Data[[#This Row],[Returns_Units]]/Clean_Data[[#This Row],[Units_Sold]]</f>
        <v>2.1332172398781019E-2</v>
      </c>
      <c r="W2359" s="21">
        <f>Clean_Data[[#This Row],[Revenue_EUR]]/Clean_Data[[#This Row],[Marketing_Spend_EUR]]</f>
        <v>41.905558528605802</v>
      </c>
    </row>
    <row r="2360" spans="1:23">
      <c r="A2360" s="17">
        <v>45778</v>
      </c>
      <c r="B2360">
        <v>2025</v>
      </c>
      <c r="C2360" s="16" t="s">
        <v>96</v>
      </c>
      <c r="D2360" s="16" t="s">
        <v>75</v>
      </c>
      <c r="E2360" s="16" t="s">
        <v>76</v>
      </c>
      <c r="F2360" s="16" t="s">
        <v>82</v>
      </c>
      <c r="G2360" s="16" t="s">
        <v>80</v>
      </c>
      <c r="H2360">
        <v>300864.25</v>
      </c>
      <c r="I2360">
        <v>261164.43</v>
      </c>
      <c r="J2360">
        <v>2035</v>
      </c>
      <c r="K2360">
        <v>1757</v>
      </c>
      <c r="L2360">
        <v>194188.34</v>
      </c>
      <c r="M2360">
        <v>17932.669999999998</v>
      </c>
      <c r="N2360">
        <v>1681555.98</v>
      </c>
      <c r="O2360">
        <v>11915</v>
      </c>
      <c r="P2360">
        <v>16</v>
      </c>
      <c r="Q2360">
        <v>25</v>
      </c>
      <c r="R2360" s="25">
        <f>Clean_Data[[#This Row],[Revenue_EUR]]/Clean_Data[[#This Row],[Units_Sold]]</f>
        <v>147.84484029484028</v>
      </c>
      <c r="S2360" s="19">
        <f>Clean_Data[[#This Row],[Gross_Profit_EUR]]/Clean_Data[[#This Row],[Revenue_EUR]]</f>
        <v>0.64543507578584025</v>
      </c>
      <c r="T2360" s="19">
        <f>Clean_Data[[#This Row],[Revenue_EUR]]/Clean_Data[[#This Row],[Revenue_Target_EUR]]</f>
        <v>1.1520108232196857</v>
      </c>
      <c r="U2360" s="19">
        <f>Clean_Data[[#This Row],[Revenue_EUR]]/Clean_Data[[#This Row],[Market_Revenue_EUR]]</f>
        <v>0.17892015108530612</v>
      </c>
      <c r="V2360" s="19">
        <f>Clean_Data[[#This Row],[Returns_Units]]/Clean_Data[[#This Row],[Units_Sold]]</f>
        <v>1.2285012285012284E-2</v>
      </c>
      <c r="W2360" s="21">
        <f>Clean_Data[[#This Row],[Revenue_EUR]]/Clean_Data[[#This Row],[Marketing_Spend_EUR]]</f>
        <v>16.7774374925764</v>
      </c>
    </row>
    <row r="2361" spans="1:23">
      <c r="A2361" s="17">
        <v>45778</v>
      </c>
      <c r="B2361">
        <v>2025</v>
      </c>
      <c r="C2361" s="16" t="s">
        <v>96</v>
      </c>
      <c r="D2361" s="16" t="s">
        <v>75</v>
      </c>
      <c r="E2361" s="16" t="s">
        <v>76</v>
      </c>
      <c r="F2361" s="16" t="s">
        <v>82</v>
      </c>
      <c r="G2361" s="16" t="s">
        <v>81</v>
      </c>
      <c r="H2361">
        <v>409869.5</v>
      </c>
      <c r="I2361">
        <v>389875.48</v>
      </c>
      <c r="J2361">
        <v>3375</v>
      </c>
      <c r="K2361">
        <v>3251</v>
      </c>
      <c r="L2361">
        <v>240184.24</v>
      </c>
      <c r="M2361">
        <v>12484.41</v>
      </c>
      <c r="N2361">
        <v>2311795.54</v>
      </c>
      <c r="O2361">
        <v>21312</v>
      </c>
      <c r="P2361">
        <v>22</v>
      </c>
      <c r="Q2361">
        <v>74</v>
      </c>
      <c r="R2361" s="25">
        <f>Clean_Data[[#This Row],[Revenue_EUR]]/Clean_Data[[#This Row],[Units_Sold]]</f>
        <v>121.44281481481481</v>
      </c>
      <c r="S2361" s="19">
        <f>Clean_Data[[#This Row],[Gross_Profit_EUR]]/Clean_Data[[#This Row],[Revenue_EUR]]</f>
        <v>0.58600173957808521</v>
      </c>
      <c r="T2361" s="19">
        <f>Clean_Data[[#This Row],[Revenue_EUR]]/Clean_Data[[#This Row],[Revenue_Target_EUR]]</f>
        <v>1.0512830917194382</v>
      </c>
      <c r="U2361" s="19">
        <f>Clean_Data[[#This Row],[Revenue_EUR]]/Clean_Data[[#This Row],[Market_Revenue_EUR]]</f>
        <v>0.1772948744420538</v>
      </c>
      <c r="V2361" s="19">
        <f>Clean_Data[[#This Row],[Returns_Units]]/Clean_Data[[#This Row],[Units_Sold]]</f>
        <v>2.1925925925925925E-2</v>
      </c>
      <c r="W2361" s="21">
        <f>Clean_Data[[#This Row],[Revenue_EUR]]/Clean_Data[[#This Row],[Marketing_Spend_EUR]]</f>
        <v>32.830506207341799</v>
      </c>
    </row>
    <row r="2362" spans="1:23">
      <c r="A2362" s="17">
        <v>45778</v>
      </c>
      <c r="B2362">
        <v>2025</v>
      </c>
      <c r="C2362" s="16" t="s">
        <v>96</v>
      </c>
      <c r="D2362" s="16" t="s">
        <v>75</v>
      </c>
      <c r="E2362" s="16" t="s">
        <v>76</v>
      </c>
      <c r="F2362" s="16" t="s">
        <v>83</v>
      </c>
      <c r="G2362" s="16" t="s">
        <v>78</v>
      </c>
      <c r="H2362">
        <v>99973.6</v>
      </c>
      <c r="I2362">
        <v>100252.69</v>
      </c>
      <c r="J2362">
        <v>1315</v>
      </c>
      <c r="K2362">
        <v>1297</v>
      </c>
      <c r="L2362">
        <v>47796.95</v>
      </c>
      <c r="M2362">
        <v>1826.96</v>
      </c>
      <c r="N2362">
        <v>879745.3</v>
      </c>
      <c r="O2362">
        <v>12598</v>
      </c>
      <c r="P2362">
        <v>6</v>
      </c>
      <c r="Q2362">
        <v>20</v>
      </c>
      <c r="R2362" s="25">
        <f>Clean_Data[[#This Row],[Revenue_EUR]]/Clean_Data[[#This Row],[Units_Sold]]</f>
        <v>76.025551330798478</v>
      </c>
      <c r="S2362" s="19">
        <f>Clean_Data[[#This Row],[Gross_Profit_EUR]]/Clean_Data[[#This Row],[Revenue_EUR]]</f>
        <v>0.47809571726935907</v>
      </c>
      <c r="T2362" s="19">
        <f>Clean_Data[[#This Row],[Revenue_EUR]]/Clean_Data[[#This Row],[Revenue_Target_EUR]]</f>
        <v>0.99721613454960667</v>
      </c>
      <c r="U2362" s="19">
        <f>Clean_Data[[#This Row],[Revenue_EUR]]/Clean_Data[[#This Row],[Market_Revenue_EUR]]</f>
        <v>0.11363925445239662</v>
      </c>
      <c r="V2362" s="19">
        <f>Clean_Data[[#This Row],[Returns_Units]]/Clean_Data[[#This Row],[Units_Sold]]</f>
        <v>1.5209125475285171E-2</v>
      </c>
      <c r="W2362" s="21">
        <f>Clean_Data[[#This Row],[Revenue_EUR]]/Clean_Data[[#This Row],[Marketing_Spend_EUR]]</f>
        <v>54.721285632964054</v>
      </c>
    </row>
    <row r="2363" spans="1:23">
      <c r="A2363" s="17">
        <v>45778</v>
      </c>
      <c r="B2363">
        <v>2025</v>
      </c>
      <c r="C2363" s="16" t="s">
        <v>96</v>
      </c>
      <c r="D2363" s="16" t="s">
        <v>75</v>
      </c>
      <c r="E2363" s="16" t="s">
        <v>76</v>
      </c>
      <c r="F2363" s="16" t="s">
        <v>83</v>
      </c>
      <c r="G2363" s="16" t="s">
        <v>79</v>
      </c>
      <c r="H2363">
        <v>104290.04</v>
      </c>
      <c r="I2363">
        <v>99826.34</v>
      </c>
      <c r="J2363">
        <v>542</v>
      </c>
      <c r="K2363">
        <v>529</v>
      </c>
      <c r="L2363">
        <v>57176.160000000003</v>
      </c>
      <c r="M2363">
        <v>2600.04</v>
      </c>
      <c r="N2363">
        <v>759790.46</v>
      </c>
      <c r="O2363">
        <v>4295</v>
      </c>
      <c r="P2363">
        <v>4</v>
      </c>
      <c r="Q2363">
        <v>11</v>
      </c>
      <c r="R2363" s="25">
        <f>Clean_Data[[#This Row],[Revenue_EUR]]/Clean_Data[[#This Row],[Units_Sold]]</f>
        <v>192.4170479704797</v>
      </c>
      <c r="S2363" s="19">
        <f>Clean_Data[[#This Row],[Gross_Profit_EUR]]/Clean_Data[[#This Row],[Revenue_EUR]]</f>
        <v>0.54824180717545035</v>
      </c>
      <c r="T2363" s="19">
        <f>Clean_Data[[#This Row],[Revenue_EUR]]/Clean_Data[[#This Row],[Revenue_Target_EUR]]</f>
        <v>1.044714651463732</v>
      </c>
      <c r="U2363" s="19">
        <f>Clean_Data[[#This Row],[Revenue_EUR]]/Clean_Data[[#This Row],[Market_Revenue_EUR]]</f>
        <v>0.13726158130492977</v>
      </c>
      <c r="V2363" s="19">
        <f>Clean_Data[[#This Row],[Returns_Units]]/Clean_Data[[#This Row],[Units_Sold]]</f>
        <v>2.0295202952029519E-2</v>
      </c>
      <c r="W2363" s="21">
        <f>Clean_Data[[#This Row],[Revenue_EUR]]/Clean_Data[[#This Row],[Marketing_Spend_EUR]]</f>
        <v>40.110936754819157</v>
      </c>
    </row>
    <row r="2364" spans="1:23">
      <c r="A2364" s="17">
        <v>45778</v>
      </c>
      <c r="B2364">
        <v>2025</v>
      </c>
      <c r="C2364" s="16" t="s">
        <v>96</v>
      </c>
      <c r="D2364" s="16" t="s">
        <v>75</v>
      </c>
      <c r="E2364" s="16" t="s">
        <v>76</v>
      </c>
      <c r="F2364" s="16" t="s">
        <v>83</v>
      </c>
      <c r="G2364" s="16" t="s">
        <v>80</v>
      </c>
      <c r="H2364">
        <v>32676.86</v>
      </c>
      <c r="I2364">
        <v>28796.85</v>
      </c>
      <c r="J2364">
        <v>221</v>
      </c>
      <c r="K2364">
        <v>196</v>
      </c>
      <c r="L2364">
        <v>18918.009999999998</v>
      </c>
      <c r="M2364">
        <v>1632.43</v>
      </c>
      <c r="N2364">
        <v>255979.01</v>
      </c>
      <c r="O2364">
        <v>1817</v>
      </c>
      <c r="P2364">
        <v>1</v>
      </c>
      <c r="Q2364">
        <v>3</v>
      </c>
      <c r="R2364" s="25">
        <f>Clean_Data[[#This Row],[Revenue_EUR]]/Clean_Data[[#This Row],[Units_Sold]]</f>
        <v>147.85909502262444</v>
      </c>
      <c r="S2364" s="19">
        <f>Clean_Data[[#This Row],[Gross_Profit_EUR]]/Clean_Data[[#This Row],[Revenue_EUR]]</f>
        <v>0.57894210153607162</v>
      </c>
      <c r="T2364" s="19">
        <f>Clean_Data[[#This Row],[Revenue_EUR]]/Clean_Data[[#This Row],[Revenue_Target_EUR]]</f>
        <v>1.1347373063373252</v>
      </c>
      <c r="U2364" s="19">
        <f>Clean_Data[[#This Row],[Revenue_EUR]]/Clean_Data[[#This Row],[Market_Revenue_EUR]]</f>
        <v>0.12765445104268511</v>
      </c>
      <c r="V2364" s="19">
        <f>Clean_Data[[#This Row],[Returns_Units]]/Clean_Data[[#This Row],[Units_Sold]]</f>
        <v>1.3574660633484163E-2</v>
      </c>
      <c r="W2364" s="21">
        <f>Clean_Data[[#This Row],[Revenue_EUR]]/Clean_Data[[#This Row],[Marketing_Spend_EUR]]</f>
        <v>20.017311615199425</v>
      </c>
    </row>
    <row r="2365" spans="1:23">
      <c r="A2365" s="17">
        <v>45778</v>
      </c>
      <c r="B2365">
        <v>2025</v>
      </c>
      <c r="C2365" s="16" t="s">
        <v>96</v>
      </c>
      <c r="D2365" s="16" t="s">
        <v>75</v>
      </c>
      <c r="E2365" s="16" t="s">
        <v>76</v>
      </c>
      <c r="F2365" s="16" t="s">
        <v>83</v>
      </c>
      <c r="G2365" s="16" t="s">
        <v>81</v>
      </c>
      <c r="H2365">
        <v>43239.7</v>
      </c>
      <c r="I2365">
        <v>42785.65</v>
      </c>
      <c r="J2365">
        <v>356</v>
      </c>
      <c r="K2365">
        <v>356</v>
      </c>
      <c r="L2365">
        <v>22921.85</v>
      </c>
      <c r="M2365">
        <v>1236.48</v>
      </c>
      <c r="N2365">
        <v>359451.85</v>
      </c>
      <c r="O2365">
        <v>3153</v>
      </c>
      <c r="P2365">
        <v>2</v>
      </c>
      <c r="Q2365">
        <v>11</v>
      </c>
      <c r="R2365" s="25">
        <f>Clean_Data[[#This Row],[Revenue_EUR]]/Clean_Data[[#This Row],[Units_Sold]]</f>
        <v>121.45983146067415</v>
      </c>
      <c r="S2365" s="19">
        <f>Clean_Data[[#This Row],[Gross_Profit_EUR]]/Clean_Data[[#This Row],[Revenue_EUR]]</f>
        <v>0.53011121723786248</v>
      </c>
      <c r="T2365" s="19">
        <f>Clean_Data[[#This Row],[Revenue_EUR]]/Clean_Data[[#This Row],[Revenue_Target_EUR]]</f>
        <v>1.0106122029231763</v>
      </c>
      <c r="U2365" s="19">
        <f>Clean_Data[[#This Row],[Revenue_EUR]]/Clean_Data[[#This Row],[Market_Revenue_EUR]]</f>
        <v>0.12029344124950254</v>
      </c>
      <c r="V2365" s="19">
        <f>Clean_Data[[#This Row],[Returns_Units]]/Clean_Data[[#This Row],[Units_Sold]]</f>
        <v>3.0898876404494381E-2</v>
      </c>
      <c r="W2365" s="21">
        <f>Clean_Data[[#This Row],[Revenue_EUR]]/Clean_Data[[#This Row],[Marketing_Spend_EUR]]</f>
        <v>34.969995471014492</v>
      </c>
    </row>
    <row r="2366" spans="1:23">
      <c r="A2366" s="17">
        <v>45778</v>
      </c>
      <c r="B2366">
        <v>2025</v>
      </c>
      <c r="C2366" s="16" t="s">
        <v>96</v>
      </c>
      <c r="D2366" s="16" t="s">
        <v>84</v>
      </c>
      <c r="E2366" s="16" t="s">
        <v>85</v>
      </c>
      <c r="F2366" s="16" t="s">
        <v>77</v>
      </c>
      <c r="G2366" s="16" t="s">
        <v>78</v>
      </c>
      <c r="H2366">
        <v>629235.36</v>
      </c>
      <c r="I2366">
        <v>724508.51</v>
      </c>
      <c r="J2366">
        <v>8276</v>
      </c>
      <c r="K2366">
        <v>9699</v>
      </c>
      <c r="L2366">
        <v>348700.22</v>
      </c>
      <c r="M2366">
        <v>11871.66</v>
      </c>
      <c r="N2366">
        <v>5018544.1399999997</v>
      </c>
      <c r="O2366">
        <v>72224</v>
      </c>
      <c r="P2366">
        <v>25</v>
      </c>
      <c r="Q2366">
        <v>137</v>
      </c>
      <c r="R2366" s="25">
        <f>Clean_Data[[#This Row],[Revenue_EUR]]/Clean_Data[[#This Row],[Units_Sold]]</f>
        <v>76.031338811019808</v>
      </c>
      <c r="S2366" s="19">
        <f>Clean_Data[[#This Row],[Gross_Profit_EUR]]/Clean_Data[[#This Row],[Revenue_EUR]]</f>
        <v>0.5541650106885283</v>
      </c>
      <c r="T2366" s="19">
        <f>Clean_Data[[#This Row],[Revenue_EUR]]/Clean_Data[[#This Row],[Revenue_Target_EUR]]</f>
        <v>0.86849961224057948</v>
      </c>
      <c r="U2366" s="19">
        <f>Clean_Data[[#This Row],[Revenue_EUR]]/Clean_Data[[#This Row],[Market_Revenue_EUR]]</f>
        <v>0.12538205153656376</v>
      </c>
      <c r="V2366" s="19">
        <f>Clean_Data[[#This Row],[Returns_Units]]/Clean_Data[[#This Row],[Units_Sold]]</f>
        <v>1.6553890768487192E-2</v>
      </c>
      <c r="W2366" s="21">
        <f>Clean_Data[[#This Row],[Revenue_EUR]]/Clean_Data[[#This Row],[Marketing_Spend_EUR]]</f>
        <v>53.003148675079977</v>
      </c>
    </row>
    <row r="2367" spans="1:23">
      <c r="A2367" s="17">
        <v>45778</v>
      </c>
      <c r="B2367">
        <v>2025</v>
      </c>
      <c r="C2367" s="16" t="s">
        <v>96</v>
      </c>
      <c r="D2367" s="16" t="s">
        <v>84</v>
      </c>
      <c r="E2367" s="16" t="s">
        <v>85</v>
      </c>
      <c r="F2367" s="16" t="s">
        <v>77</v>
      </c>
      <c r="G2367" s="16" t="s">
        <v>79</v>
      </c>
      <c r="H2367">
        <v>623926.23</v>
      </c>
      <c r="I2367">
        <v>648878.42000000004</v>
      </c>
      <c r="J2367">
        <v>3245</v>
      </c>
      <c r="K2367">
        <v>3384</v>
      </c>
      <c r="L2367">
        <v>408306.74</v>
      </c>
      <c r="M2367">
        <v>15195.81</v>
      </c>
      <c r="N2367">
        <v>4253409.96</v>
      </c>
      <c r="O2367">
        <v>23412</v>
      </c>
      <c r="P2367">
        <v>26</v>
      </c>
      <c r="Q2367">
        <v>31</v>
      </c>
      <c r="R2367" s="25">
        <f>Clean_Data[[#This Row],[Revenue_EUR]]/Clean_Data[[#This Row],[Units_Sold]]</f>
        <v>192.27310631741139</v>
      </c>
      <c r="S2367" s="19">
        <f>Clean_Data[[#This Row],[Gross_Profit_EUR]]/Clean_Data[[#This Row],[Revenue_EUR]]</f>
        <v>0.65441509006601628</v>
      </c>
      <c r="T2367" s="19">
        <f>Clean_Data[[#This Row],[Revenue_EUR]]/Clean_Data[[#This Row],[Revenue_Target_EUR]]</f>
        <v>0.96154566212881598</v>
      </c>
      <c r="U2367" s="19">
        <f>Clean_Data[[#This Row],[Revenue_EUR]]/Clean_Data[[#This Row],[Market_Revenue_EUR]]</f>
        <v>0.14668847721417383</v>
      </c>
      <c r="V2367" s="19">
        <f>Clean_Data[[#This Row],[Returns_Units]]/Clean_Data[[#This Row],[Units_Sold]]</f>
        <v>9.5531587057010783E-3</v>
      </c>
      <c r="W2367" s="21">
        <f>Clean_Data[[#This Row],[Revenue_EUR]]/Clean_Data[[#This Row],[Marketing_Spend_EUR]]</f>
        <v>41.059096553589441</v>
      </c>
    </row>
    <row r="2368" spans="1:23">
      <c r="A2368" s="17">
        <v>45778</v>
      </c>
      <c r="B2368">
        <v>2025</v>
      </c>
      <c r="C2368" s="16" t="s">
        <v>96</v>
      </c>
      <c r="D2368" s="16" t="s">
        <v>84</v>
      </c>
      <c r="E2368" s="16" t="s">
        <v>85</v>
      </c>
      <c r="F2368" s="16" t="s">
        <v>77</v>
      </c>
      <c r="G2368" s="16" t="s">
        <v>80</v>
      </c>
      <c r="H2368">
        <v>174559.86</v>
      </c>
      <c r="I2368">
        <v>181610.96</v>
      </c>
      <c r="J2368">
        <v>1181</v>
      </c>
      <c r="K2368">
        <v>1245</v>
      </c>
      <c r="L2368">
        <v>118198.69</v>
      </c>
      <c r="M2368">
        <v>10016.709999999999</v>
      </c>
      <c r="N2368">
        <v>1422000.01</v>
      </c>
      <c r="O2368">
        <v>10004</v>
      </c>
      <c r="P2368">
        <v>10</v>
      </c>
      <c r="Q2368">
        <v>15</v>
      </c>
      <c r="R2368" s="25">
        <f>Clean_Data[[#This Row],[Revenue_EUR]]/Clean_Data[[#This Row],[Units_Sold]]</f>
        <v>147.80682472480947</v>
      </c>
      <c r="S2368" s="19">
        <f>Clean_Data[[#This Row],[Gross_Profit_EUR]]/Clean_Data[[#This Row],[Revenue_EUR]]</f>
        <v>0.67712411089238966</v>
      </c>
      <c r="T2368" s="19">
        <f>Clean_Data[[#This Row],[Revenue_EUR]]/Clean_Data[[#This Row],[Revenue_Target_EUR]]</f>
        <v>0.9611747000291172</v>
      </c>
      <c r="U2368" s="19">
        <f>Clean_Data[[#This Row],[Revenue_EUR]]/Clean_Data[[#This Row],[Market_Revenue_EUR]]</f>
        <v>0.12275658141521391</v>
      </c>
      <c r="V2368" s="19">
        <f>Clean_Data[[#This Row],[Returns_Units]]/Clean_Data[[#This Row],[Units_Sold]]</f>
        <v>1.2701100762066046E-2</v>
      </c>
      <c r="W2368" s="21">
        <f>Clean_Data[[#This Row],[Revenue_EUR]]/Clean_Data[[#This Row],[Marketing_Spend_EUR]]</f>
        <v>17.426865707402929</v>
      </c>
    </row>
    <row r="2369" spans="1:23">
      <c r="A2369" s="17">
        <v>45778</v>
      </c>
      <c r="B2369">
        <v>2025</v>
      </c>
      <c r="C2369" s="16" t="s">
        <v>96</v>
      </c>
      <c r="D2369" s="16" t="s">
        <v>84</v>
      </c>
      <c r="E2369" s="16" t="s">
        <v>85</v>
      </c>
      <c r="F2369" s="16" t="s">
        <v>77</v>
      </c>
      <c r="G2369" s="16" t="s">
        <v>81</v>
      </c>
      <c r="H2369">
        <v>244381.12</v>
      </c>
      <c r="I2369">
        <v>255639.36</v>
      </c>
      <c r="J2369">
        <v>2012</v>
      </c>
      <c r="K2369">
        <v>2107</v>
      </c>
      <c r="L2369">
        <v>151678.04</v>
      </c>
      <c r="M2369">
        <v>7787.92</v>
      </c>
      <c r="N2369">
        <v>1958610.21</v>
      </c>
      <c r="O2369">
        <v>16893</v>
      </c>
      <c r="P2369">
        <v>10</v>
      </c>
      <c r="Q2369">
        <v>25</v>
      </c>
      <c r="R2369" s="25">
        <f>Clean_Data[[#This Row],[Revenue_EUR]]/Clean_Data[[#This Row],[Units_Sold]]</f>
        <v>121.46178926441351</v>
      </c>
      <c r="S2369" s="19">
        <f>Clean_Data[[#This Row],[Gross_Profit_EUR]]/Clean_Data[[#This Row],[Revenue_EUR]]</f>
        <v>0.62066185800277862</v>
      </c>
      <c r="T2369" s="19">
        <f>Clean_Data[[#This Row],[Revenue_EUR]]/Clean_Data[[#This Row],[Revenue_Target_EUR]]</f>
        <v>0.95596045929703477</v>
      </c>
      <c r="U2369" s="19">
        <f>Clean_Data[[#This Row],[Revenue_EUR]]/Clean_Data[[#This Row],[Market_Revenue_EUR]]</f>
        <v>0.12477271830416936</v>
      </c>
      <c r="V2369" s="19">
        <f>Clean_Data[[#This Row],[Returns_Units]]/Clean_Data[[#This Row],[Units_Sold]]</f>
        <v>1.2425447316103381E-2</v>
      </c>
      <c r="W2369" s="21">
        <f>Clean_Data[[#This Row],[Revenue_EUR]]/Clean_Data[[#This Row],[Marketing_Spend_EUR]]</f>
        <v>31.379510832160577</v>
      </c>
    </row>
    <row r="2370" spans="1:23">
      <c r="A2370" s="17">
        <v>45778</v>
      </c>
      <c r="B2370">
        <v>2025</v>
      </c>
      <c r="C2370" s="16" t="s">
        <v>96</v>
      </c>
      <c r="D2370" s="16" t="s">
        <v>84</v>
      </c>
      <c r="E2370" s="16" t="s">
        <v>85</v>
      </c>
      <c r="F2370" s="16" t="s">
        <v>82</v>
      </c>
      <c r="G2370" s="16" t="s">
        <v>78</v>
      </c>
      <c r="H2370">
        <v>541356.32999999996</v>
      </c>
      <c r="I2370">
        <v>608099.03</v>
      </c>
      <c r="J2370">
        <v>7120</v>
      </c>
      <c r="K2370">
        <v>7950</v>
      </c>
      <c r="L2370">
        <v>281736.13</v>
      </c>
      <c r="M2370">
        <v>9411.89</v>
      </c>
      <c r="N2370">
        <v>4928473.4000000004</v>
      </c>
      <c r="O2370">
        <v>68101</v>
      </c>
      <c r="P2370">
        <v>20</v>
      </c>
      <c r="Q2370">
        <v>113</v>
      </c>
      <c r="R2370" s="25">
        <f>Clean_Data[[#This Row],[Revenue_EUR]]/Clean_Data[[#This Row],[Units_Sold]]</f>
        <v>76.033192415730326</v>
      </c>
      <c r="S2370" s="19">
        <f>Clean_Data[[#This Row],[Gross_Profit_EUR]]/Clean_Data[[#This Row],[Revenue_EUR]]</f>
        <v>0.52042640750132174</v>
      </c>
      <c r="T2370" s="19">
        <f>Clean_Data[[#This Row],[Revenue_EUR]]/Clean_Data[[#This Row],[Revenue_Target_EUR]]</f>
        <v>0.89024369928694003</v>
      </c>
      <c r="U2370" s="19">
        <f>Clean_Data[[#This Row],[Revenue_EUR]]/Clean_Data[[#This Row],[Market_Revenue_EUR]]</f>
        <v>0.10984259953599423</v>
      </c>
      <c r="V2370" s="19">
        <f>Clean_Data[[#This Row],[Returns_Units]]/Clean_Data[[#This Row],[Units_Sold]]</f>
        <v>1.5870786516853932E-2</v>
      </c>
      <c r="W2370" s="21">
        <f>Clean_Data[[#This Row],[Revenue_EUR]]/Clean_Data[[#This Row],[Marketing_Spend_EUR]]</f>
        <v>57.518344349540847</v>
      </c>
    </row>
    <row r="2371" spans="1:23">
      <c r="A2371" s="17">
        <v>45778</v>
      </c>
      <c r="B2371">
        <v>2025</v>
      </c>
      <c r="C2371" s="16" t="s">
        <v>96</v>
      </c>
      <c r="D2371" s="16" t="s">
        <v>84</v>
      </c>
      <c r="E2371" s="16" t="s">
        <v>85</v>
      </c>
      <c r="F2371" s="16" t="s">
        <v>82</v>
      </c>
      <c r="G2371" s="16" t="s">
        <v>79</v>
      </c>
      <c r="H2371">
        <v>535264.12</v>
      </c>
      <c r="I2371">
        <v>567961.25</v>
      </c>
      <c r="J2371">
        <v>2784</v>
      </c>
      <c r="K2371">
        <v>2926</v>
      </c>
      <c r="L2371">
        <v>325631.78999999998</v>
      </c>
      <c r="M2371">
        <v>12609.11</v>
      </c>
      <c r="N2371">
        <v>4027910.81</v>
      </c>
      <c r="O2371">
        <v>22756</v>
      </c>
      <c r="P2371">
        <v>28</v>
      </c>
      <c r="Q2371">
        <v>38</v>
      </c>
      <c r="R2371" s="25">
        <f>Clean_Data[[#This Row],[Revenue_EUR]]/Clean_Data[[#This Row],[Units_Sold]]</f>
        <v>192.26441091954024</v>
      </c>
      <c r="S2371" s="19">
        <f>Clean_Data[[#This Row],[Gross_Profit_EUR]]/Clean_Data[[#This Row],[Revenue_EUR]]</f>
        <v>0.60835721624681283</v>
      </c>
      <c r="T2371" s="19">
        <f>Clean_Data[[#This Row],[Revenue_EUR]]/Clean_Data[[#This Row],[Revenue_Target_EUR]]</f>
        <v>0.94243070279882646</v>
      </c>
      <c r="U2371" s="19">
        <f>Clean_Data[[#This Row],[Revenue_EUR]]/Clean_Data[[#This Row],[Market_Revenue_EUR]]</f>
        <v>0.13288877168558755</v>
      </c>
      <c r="V2371" s="19">
        <f>Clean_Data[[#This Row],[Returns_Units]]/Clean_Data[[#This Row],[Units_Sold]]</f>
        <v>1.3649425287356323E-2</v>
      </c>
      <c r="W2371" s="21">
        <f>Clean_Data[[#This Row],[Revenue_EUR]]/Clean_Data[[#This Row],[Marketing_Spend_EUR]]</f>
        <v>42.45058691691959</v>
      </c>
    </row>
    <row r="2372" spans="1:23">
      <c r="A2372" s="17">
        <v>45778</v>
      </c>
      <c r="B2372">
        <v>2025</v>
      </c>
      <c r="C2372" s="16" t="s">
        <v>96</v>
      </c>
      <c r="D2372" s="16" t="s">
        <v>84</v>
      </c>
      <c r="E2372" s="16" t="s">
        <v>85</v>
      </c>
      <c r="F2372" s="16" t="s">
        <v>82</v>
      </c>
      <c r="G2372" s="16" t="s">
        <v>80</v>
      </c>
      <c r="H2372">
        <v>171620.47</v>
      </c>
      <c r="I2372">
        <v>179203.67</v>
      </c>
      <c r="J2372">
        <v>1161</v>
      </c>
      <c r="K2372">
        <v>1205</v>
      </c>
      <c r="L2372">
        <v>110483.95</v>
      </c>
      <c r="M2372">
        <v>8777.27</v>
      </c>
      <c r="N2372">
        <v>1432315.3</v>
      </c>
      <c r="O2372">
        <v>10994</v>
      </c>
      <c r="P2372">
        <v>7</v>
      </c>
      <c r="Q2372">
        <v>16</v>
      </c>
      <c r="R2372" s="25">
        <f>Clean_Data[[#This Row],[Revenue_EUR]]/Clean_Data[[#This Row],[Units_Sold]]</f>
        <v>147.82124892334195</v>
      </c>
      <c r="S2372" s="19">
        <f>Clean_Data[[#This Row],[Gross_Profit_EUR]]/Clean_Data[[#This Row],[Revenue_EUR]]</f>
        <v>0.64376906787401289</v>
      </c>
      <c r="T2372" s="19">
        <f>Clean_Data[[#This Row],[Revenue_EUR]]/Clean_Data[[#This Row],[Revenue_Target_EUR]]</f>
        <v>0.95768390234418743</v>
      </c>
      <c r="U2372" s="19">
        <f>Clean_Data[[#This Row],[Revenue_EUR]]/Clean_Data[[#This Row],[Market_Revenue_EUR]]</f>
        <v>0.11982031470305456</v>
      </c>
      <c r="V2372" s="19">
        <f>Clean_Data[[#This Row],[Returns_Units]]/Clean_Data[[#This Row],[Units_Sold]]</f>
        <v>1.3781223083548665E-2</v>
      </c>
      <c r="W2372" s="21">
        <f>Clean_Data[[#This Row],[Revenue_EUR]]/Clean_Data[[#This Row],[Marketing_Spend_EUR]]</f>
        <v>19.552830208025956</v>
      </c>
    </row>
    <row r="2373" spans="1:23">
      <c r="A2373" s="17">
        <v>45778</v>
      </c>
      <c r="B2373">
        <v>2025</v>
      </c>
      <c r="C2373" s="16" t="s">
        <v>96</v>
      </c>
      <c r="D2373" s="16" t="s">
        <v>84</v>
      </c>
      <c r="E2373" s="16" t="s">
        <v>85</v>
      </c>
      <c r="F2373" s="16" t="s">
        <v>82</v>
      </c>
      <c r="G2373" s="16" t="s">
        <v>81</v>
      </c>
      <c r="H2373">
        <v>233714.32</v>
      </c>
      <c r="I2373">
        <v>259731.64</v>
      </c>
      <c r="J2373">
        <v>1925</v>
      </c>
      <c r="K2373">
        <v>2179</v>
      </c>
      <c r="L2373">
        <v>137290.23999999999</v>
      </c>
      <c r="M2373">
        <v>7488.71</v>
      </c>
      <c r="N2373">
        <v>1939783.44</v>
      </c>
      <c r="O2373">
        <v>16529</v>
      </c>
      <c r="P2373">
        <v>11</v>
      </c>
      <c r="Q2373">
        <v>23</v>
      </c>
      <c r="R2373" s="25">
        <f>Clean_Data[[#This Row],[Revenue_EUR]]/Clean_Data[[#This Row],[Units_Sold]]</f>
        <v>121.41003636363637</v>
      </c>
      <c r="S2373" s="19">
        <f>Clean_Data[[#This Row],[Gross_Profit_EUR]]/Clean_Data[[#This Row],[Revenue_EUR]]</f>
        <v>0.58742759108641684</v>
      </c>
      <c r="T2373" s="19">
        <f>Clean_Data[[#This Row],[Revenue_EUR]]/Clean_Data[[#This Row],[Revenue_Target_EUR]]</f>
        <v>0.89982999375817285</v>
      </c>
      <c r="U2373" s="19">
        <f>Clean_Data[[#This Row],[Revenue_EUR]]/Clean_Data[[#This Row],[Market_Revenue_EUR]]</f>
        <v>0.12048474854492006</v>
      </c>
      <c r="V2373" s="19">
        <f>Clean_Data[[#This Row],[Returns_Units]]/Clean_Data[[#This Row],[Units_Sold]]</f>
        <v>1.1948051948051949E-2</v>
      </c>
      <c r="W2373" s="21">
        <f>Clean_Data[[#This Row],[Revenue_EUR]]/Clean_Data[[#This Row],[Marketing_Spend_EUR]]</f>
        <v>31.208889114413566</v>
      </c>
    </row>
    <row r="2374" spans="1:23">
      <c r="A2374" s="17">
        <v>45778</v>
      </c>
      <c r="B2374">
        <v>2025</v>
      </c>
      <c r="C2374" s="16" t="s">
        <v>96</v>
      </c>
      <c r="D2374" s="16" t="s">
        <v>84</v>
      </c>
      <c r="E2374" s="16" t="s">
        <v>85</v>
      </c>
      <c r="F2374" s="16" t="s">
        <v>83</v>
      </c>
      <c r="G2374" s="16" t="s">
        <v>78</v>
      </c>
      <c r="H2374">
        <v>54262.46</v>
      </c>
      <c r="I2374">
        <v>59110.29</v>
      </c>
      <c r="J2374">
        <v>714</v>
      </c>
      <c r="K2374">
        <v>790</v>
      </c>
      <c r="L2374">
        <v>26111.58</v>
      </c>
      <c r="M2374">
        <v>882.18</v>
      </c>
      <c r="N2374">
        <v>674470.71</v>
      </c>
      <c r="O2374">
        <v>10050</v>
      </c>
      <c r="P2374">
        <v>2</v>
      </c>
      <c r="Q2374">
        <v>17</v>
      </c>
      <c r="R2374" s="25">
        <f>Clean_Data[[#This Row],[Revenue_EUR]]/Clean_Data[[#This Row],[Units_Sold]]</f>
        <v>75.997843137254904</v>
      </c>
      <c r="S2374" s="19">
        <f>Clean_Data[[#This Row],[Gross_Profit_EUR]]/Clean_Data[[#This Row],[Revenue_EUR]]</f>
        <v>0.48120892418073197</v>
      </c>
      <c r="T2374" s="19">
        <f>Clean_Data[[#This Row],[Revenue_EUR]]/Clean_Data[[#This Row],[Revenue_Target_EUR]]</f>
        <v>0.91798669910095176</v>
      </c>
      <c r="U2374" s="19">
        <f>Clean_Data[[#This Row],[Revenue_EUR]]/Clean_Data[[#This Row],[Market_Revenue_EUR]]</f>
        <v>8.0451914657643175E-2</v>
      </c>
      <c r="V2374" s="19">
        <f>Clean_Data[[#This Row],[Returns_Units]]/Clean_Data[[#This Row],[Units_Sold]]</f>
        <v>2.3809523809523808E-2</v>
      </c>
      <c r="W2374" s="21">
        <f>Clean_Data[[#This Row],[Revenue_EUR]]/Clean_Data[[#This Row],[Marketing_Spend_EUR]]</f>
        <v>61.509510530730694</v>
      </c>
    </row>
    <row r="2375" spans="1:23">
      <c r="A2375" s="17">
        <v>45778</v>
      </c>
      <c r="B2375">
        <v>2025</v>
      </c>
      <c r="C2375" s="16" t="s">
        <v>96</v>
      </c>
      <c r="D2375" s="16" t="s">
        <v>84</v>
      </c>
      <c r="E2375" s="16" t="s">
        <v>85</v>
      </c>
      <c r="F2375" s="16" t="s">
        <v>83</v>
      </c>
      <c r="G2375" s="16" t="s">
        <v>79</v>
      </c>
      <c r="H2375">
        <v>54257.97</v>
      </c>
      <c r="I2375">
        <v>57380.33</v>
      </c>
      <c r="J2375">
        <v>282</v>
      </c>
      <c r="K2375">
        <v>301</v>
      </c>
      <c r="L2375">
        <v>29633.35</v>
      </c>
      <c r="M2375">
        <v>1340.5</v>
      </c>
      <c r="N2375">
        <v>577583.99</v>
      </c>
      <c r="O2375">
        <v>3378</v>
      </c>
      <c r="P2375">
        <v>2</v>
      </c>
      <c r="Q2375">
        <v>7</v>
      </c>
      <c r="R2375" s="25">
        <f>Clean_Data[[#This Row],[Revenue_EUR]]/Clean_Data[[#This Row],[Units_Sold]]</f>
        <v>192.40414893617023</v>
      </c>
      <c r="S2375" s="19">
        <f>Clean_Data[[#This Row],[Gross_Profit_EUR]]/Clean_Data[[#This Row],[Revenue_EUR]]</f>
        <v>0.54615662915512686</v>
      </c>
      <c r="T2375" s="19">
        <f>Clean_Data[[#This Row],[Revenue_EUR]]/Clean_Data[[#This Row],[Revenue_Target_EUR]]</f>
        <v>0.94558483717329611</v>
      </c>
      <c r="U2375" s="19">
        <f>Clean_Data[[#This Row],[Revenue_EUR]]/Clean_Data[[#This Row],[Market_Revenue_EUR]]</f>
        <v>9.3939532499853401E-2</v>
      </c>
      <c r="V2375" s="19">
        <f>Clean_Data[[#This Row],[Returns_Units]]/Clean_Data[[#This Row],[Units_Sold]]</f>
        <v>2.4822695035460994E-2</v>
      </c>
      <c r="W2375" s="21">
        <f>Clean_Data[[#This Row],[Revenue_EUR]]/Clean_Data[[#This Row],[Marketing_Spend_EUR]]</f>
        <v>40.475919433047373</v>
      </c>
    </row>
    <row r="2376" spans="1:23">
      <c r="A2376" s="17">
        <v>45778</v>
      </c>
      <c r="B2376">
        <v>2025</v>
      </c>
      <c r="C2376" s="16" t="s">
        <v>96</v>
      </c>
      <c r="D2376" s="16" t="s">
        <v>84</v>
      </c>
      <c r="E2376" s="16" t="s">
        <v>85</v>
      </c>
      <c r="F2376" s="16" t="s">
        <v>83</v>
      </c>
      <c r="G2376" s="16" t="s">
        <v>80</v>
      </c>
      <c r="H2376">
        <v>16896.21</v>
      </c>
      <c r="I2376">
        <v>16389.84</v>
      </c>
      <c r="J2376">
        <v>114</v>
      </c>
      <c r="K2376">
        <v>109</v>
      </c>
      <c r="L2376">
        <v>9795.67</v>
      </c>
      <c r="M2376">
        <v>847.86</v>
      </c>
      <c r="N2376">
        <v>201842.94</v>
      </c>
      <c r="O2376">
        <v>1496</v>
      </c>
      <c r="P2376">
        <v>1</v>
      </c>
      <c r="Q2376">
        <v>2</v>
      </c>
      <c r="R2376" s="25">
        <f>Clean_Data[[#This Row],[Revenue_EUR]]/Clean_Data[[#This Row],[Units_Sold]]</f>
        <v>148.21236842105262</v>
      </c>
      <c r="S2376" s="19">
        <f>Clean_Data[[#This Row],[Gross_Profit_EUR]]/Clean_Data[[#This Row],[Revenue_EUR]]</f>
        <v>0.57975545995226152</v>
      </c>
      <c r="T2376" s="19">
        <f>Clean_Data[[#This Row],[Revenue_EUR]]/Clean_Data[[#This Row],[Revenue_Target_EUR]]</f>
        <v>1.0308953595642179</v>
      </c>
      <c r="U2376" s="19">
        <f>Clean_Data[[#This Row],[Revenue_EUR]]/Clean_Data[[#This Row],[Market_Revenue_EUR]]</f>
        <v>8.370969031663926E-2</v>
      </c>
      <c r="V2376" s="19">
        <f>Clean_Data[[#This Row],[Returns_Units]]/Clean_Data[[#This Row],[Units_Sold]]</f>
        <v>1.7543859649122806E-2</v>
      </c>
      <c r="W2376" s="21">
        <f>Clean_Data[[#This Row],[Revenue_EUR]]/Clean_Data[[#This Row],[Marketing_Spend_EUR]]</f>
        <v>19.928065954284904</v>
      </c>
    </row>
    <row r="2377" spans="1:23">
      <c r="A2377" s="17">
        <v>45778</v>
      </c>
      <c r="B2377">
        <v>2025</v>
      </c>
      <c r="C2377" s="16" t="s">
        <v>96</v>
      </c>
      <c r="D2377" s="16" t="s">
        <v>84</v>
      </c>
      <c r="E2377" s="16" t="s">
        <v>85</v>
      </c>
      <c r="F2377" s="16" t="s">
        <v>83</v>
      </c>
      <c r="G2377" s="16" t="s">
        <v>81</v>
      </c>
      <c r="H2377">
        <v>23153.06</v>
      </c>
      <c r="I2377">
        <v>24657.200000000001</v>
      </c>
      <c r="J2377">
        <v>191</v>
      </c>
      <c r="K2377">
        <v>201</v>
      </c>
      <c r="L2377">
        <v>12301.7</v>
      </c>
      <c r="M2377">
        <v>759.69</v>
      </c>
      <c r="N2377">
        <v>271611.02</v>
      </c>
      <c r="O2377">
        <v>2356</v>
      </c>
      <c r="P2377">
        <v>1</v>
      </c>
      <c r="Q2377">
        <v>6</v>
      </c>
      <c r="R2377" s="25">
        <f>Clean_Data[[#This Row],[Revenue_EUR]]/Clean_Data[[#This Row],[Units_Sold]]</f>
        <v>121.22020942408378</v>
      </c>
      <c r="S2377" s="19">
        <f>Clean_Data[[#This Row],[Gross_Profit_EUR]]/Clean_Data[[#This Row],[Revenue_EUR]]</f>
        <v>0.53132069799845028</v>
      </c>
      <c r="T2377" s="19">
        <f>Clean_Data[[#This Row],[Revenue_EUR]]/Clean_Data[[#This Row],[Revenue_Target_EUR]]</f>
        <v>0.93899793974985002</v>
      </c>
      <c r="U2377" s="19">
        <f>Clean_Data[[#This Row],[Revenue_EUR]]/Clean_Data[[#This Row],[Market_Revenue_EUR]]</f>
        <v>8.524344851692689E-2</v>
      </c>
      <c r="V2377" s="19">
        <f>Clean_Data[[#This Row],[Returns_Units]]/Clean_Data[[#This Row],[Units_Sold]]</f>
        <v>3.1413612565445025E-2</v>
      </c>
      <c r="W2377" s="21">
        <f>Clean_Data[[#This Row],[Revenue_EUR]]/Clean_Data[[#This Row],[Marketing_Spend_EUR]]</f>
        <v>30.476984032960811</v>
      </c>
    </row>
    <row r="2378" spans="1:23">
      <c r="A2378" s="17">
        <v>45778</v>
      </c>
      <c r="B2378">
        <v>2025</v>
      </c>
      <c r="C2378" s="16" t="s">
        <v>96</v>
      </c>
      <c r="D2378" s="16" t="s">
        <v>86</v>
      </c>
      <c r="E2378" s="16" t="s">
        <v>87</v>
      </c>
      <c r="F2378" s="16" t="s">
        <v>77</v>
      </c>
      <c r="G2378" s="16" t="s">
        <v>78</v>
      </c>
      <c r="H2378">
        <v>444437.4</v>
      </c>
      <c r="I2378">
        <v>462846.58</v>
      </c>
      <c r="J2378">
        <v>5845</v>
      </c>
      <c r="K2378">
        <v>5990</v>
      </c>
      <c r="L2378">
        <v>246259.55</v>
      </c>
      <c r="M2378">
        <v>8356.16</v>
      </c>
      <c r="N2378">
        <v>4046942.78</v>
      </c>
      <c r="O2378">
        <v>57081</v>
      </c>
      <c r="P2378">
        <v>17</v>
      </c>
      <c r="Q2378">
        <v>99</v>
      </c>
      <c r="R2378" s="25">
        <f>Clean_Data[[#This Row],[Revenue_EUR]]/Clean_Data[[#This Row],[Units_Sold]]</f>
        <v>76.037194183062454</v>
      </c>
      <c r="S2378" s="19">
        <f>Clean_Data[[#This Row],[Gross_Profit_EUR]]/Clean_Data[[#This Row],[Revenue_EUR]]</f>
        <v>0.55409276987040235</v>
      </c>
      <c r="T2378" s="19">
        <f>Clean_Data[[#This Row],[Revenue_EUR]]/Clean_Data[[#This Row],[Revenue_Target_EUR]]</f>
        <v>0.96022617256888887</v>
      </c>
      <c r="U2378" s="19">
        <f>Clean_Data[[#This Row],[Revenue_EUR]]/Clean_Data[[#This Row],[Market_Revenue_EUR]]</f>
        <v>0.10982052975802145</v>
      </c>
      <c r="V2378" s="19">
        <f>Clean_Data[[#This Row],[Returns_Units]]/Clean_Data[[#This Row],[Units_Sold]]</f>
        <v>1.6937553464499572E-2</v>
      </c>
      <c r="W2378" s="21">
        <f>Clean_Data[[#This Row],[Revenue_EUR]]/Clean_Data[[#This Row],[Marketing_Spend_EUR]]</f>
        <v>53.186798720943592</v>
      </c>
    </row>
    <row r="2379" spans="1:23">
      <c r="A2379" s="17">
        <v>45778</v>
      </c>
      <c r="B2379">
        <v>2025</v>
      </c>
      <c r="C2379" s="16" t="s">
        <v>96</v>
      </c>
      <c r="D2379" s="16" t="s">
        <v>86</v>
      </c>
      <c r="E2379" s="16" t="s">
        <v>87</v>
      </c>
      <c r="F2379" s="16" t="s">
        <v>77</v>
      </c>
      <c r="G2379" s="16" t="s">
        <v>79</v>
      </c>
      <c r="H2379">
        <v>430712.4</v>
      </c>
      <c r="I2379">
        <v>411197.51</v>
      </c>
      <c r="J2379">
        <v>2240</v>
      </c>
      <c r="K2379">
        <v>2151</v>
      </c>
      <c r="L2379">
        <v>286134.61</v>
      </c>
      <c r="M2379">
        <v>11708.33</v>
      </c>
      <c r="N2379">
        <v>3295971.9</v>
      </c>
      <c r="O2379">
        <v>17700</v>
      </c>
      <c r="P2379">
        <v>18</v>
      </c>
      <c r="Q2379">
        <v>28</v>
      </c>
      <c r="R2379" s="25">
        <f>Clean_Data[[#This Row],[Revenue_EUR]]/Clean_Data[[#This Row],[Units_Sold]]</f>
        <v>192.28232142857144</v>
      </c>
      <c r="S2379" s="19">
        <f>Clean_Data[[#This Row],[Gross_Profit_EUR]]/Clean_Data[[#This Row],[Revenue_EUR]]</f>
        <v>0.66432870286529933</v>
      </c>
      <c r="T2379" s="19">
        <f>Clean_Data[[#This Row],[Revenue_EUR]]/Clean_Data[[#This Row],[Revenue_Target_EUR]]</f>
        <v>1.0474586774613495</v>
      </c>
      <c r="U2379" s="19">
        <f>Clean_Data[[#This Row],[Revenue_EUR]]/Clean_Data[[#This Row],[Market_Revenue_EUR]]</f>
        <v>0.13067841992220869</v>
      </c>
      <c r="V2379" s="19">
        <f>Clean_Data[[#This Row],[Returns_Units]]/Clean_Data[[#This Row],[Units_Sold]]</f>
        <v>1.2500000000000001E-2</v>
      </c>
      <c r="W2379" s="21">
        <f>Clean_Data[[#This Row],[Revenue_EUR]]/Clean_Data[[#This Row],[Marketing_Spend_EUR]]</f>
        <v>36.786834672408453</v>
      </c>
    </row>
    <row r="2380" spans="1:23">
      <c r="A2380" s="17">
        <v>45778</v>
      </c>
      <c r="B2380">
        <v>2025</v>
      </c>
      <c r="C2380" s="16" t="s">
        <v>96</v>
      </c>
      <c r="D2380" s="16" t="s">
        <v>86</v>
      </c>
      <c r="E2380" s="16" t="s">
        <v>87</v>
      </c>
      <c r="F2380" s="16" t="s">
        <v>77</v>
      </c>
      <c r="G2380" s="16" t="s">
        <v>80</v>
      </c>
      <c r="H2380">
        <v>127726.78</v>
      </c>
      <c r="I2380">
        <v>119181.46</v>
      </c>
      <c r="J2380">
        <v>864</v>
      </c>
      <c r="K2380">
        <v>795</v>
      </c>
      <c r="L2380">
        <v>87204.2</v>
      </c>
      <c r="M2380">
        <v>7175.69</v>
      </c>
      <c r="N2380">
        <v>1145296.1299999999</v>
      </c>
      <c r="O2380">
        <v>8796</v>
      </c>
      <c r="P2380">
        <v>6</v>
      </c>
      <c r="Q2380">
        <v>14</v>
      </c>
      <c r="R2380" s="25">
        <f>Clean_Data[[#This Row],[Revenue_EUR]]/Clean_Data[[#This Row],[Units_Sold]]</f>
        <v>147.83192129629629</v>
      </c>
      <c r="S2380" s="19">
        <f>Clean_Data[[#This Row],[Gross_Profit_EUR]]/Clean_Data[[#This Row],[Revenue_EUR]]</f>
        <v>0.68274014267015892</v>
      </c>
      <c r="T2380" s="19">
        <f>Clean_Data[[#This Row],[Revenue_EUR]]/Clean_Data[[#This Row],[Revenue_Target_EUR]]</f>
        <v>1.0717000781833013</v>
      </c>
      <c r="U2380" s="19">
        <f>Clean_Data[[#This Row],[Revenue_EUR]]/Clean_Data[[#This Row],[Market_Revenue_EUR]]</f>
        <v>0.11152292988189877</v>
      </c>
      <c r="V2380" s="19">
        <f>Clean_Data[[#This Row],[Returns_Units]]/Clean_Data[[#This Row],[Units_Sold]]</f>
        <v>1.6203703703703703E-2</v>
      </c>
      <c r="W2380" s="21">
        <f>Clean_Data[[#This Row],[Revenue_EUR]]/Clean_Data[[#This Row],[Marketing_Spend_EUR]]</f>
        <v>17.799930041570917</v>
      </c>
    </row>
    <row r="2381" spans="1:23">
      <c r="A2381" s="17">
        <v>45778</v>
      </c>
      <c r="B2381">
        <v>2025</v>
      </c>
      <c r="C2381" s="16" t="s">
        <v>96</v>
      </c>
      <c r="D2381" s="16" t="s">
        <v>86</v>
      </c>
      <c r="E2381" s="16" t="s">
        <v>87</v>
      </c>
      <c r="F2381" s="16" t="s">
        <v>77</v>
      </c>
      <c r="G2381" s="16" t="s">
        <v>81</v>
      </c>
      <c r="H2381">
        <v>175148.95</v>
      </c>
      <c r="I2381">
        <v>178932.41</v>
      </c>
      <c r="J2381">
        <v>1442</v>
      </c>
      <c r="K2381">
        <v>1456</v>
      </c>
      <c r="L2381">
        <v>108262.54</v>
      </c>
      <c r="M2381">
        <v>4984.2700000000004</v>
      </c>
      <c r="N2381">
        <v>1555104.05</v>
      </c>
      <c r="O2381">
        <v>13707</v>
      </c>
      <c r="P2381">
        <v>8</v>
      </c>
      <c r="Q2381">
        <v>26</v>
      </c>
      <c r="R2381" s="25">
        <f>Clean_Data[[#This Row],[Revenue_EUR]]/Clean_Data[[#This Row],[Units_Sold]]</f>
        <v>121.46251733703191</v>
      </c>
      <c r="S2381" s="19">
        <f>Clean_Data[[#This Row],[Gross_Profit_EUR]]/Clean_Data[[#This Row],[Revenue_EUR]]</f>
        <v>0.61811697986199743</v>
      </c>
      <c r="T2381" s="19">
        <f>Clean_Data[[#This Row],[Revenue_EUR]]/Clean_Data[[#This Row],[Revenue_Target_EUR]]</f>
        <v>0.97885536778943516</v>
      </c>
      <c r="U2381" s="19">
        <f>Clean_Data[[#This Row],[Revenue_EUR]]/Clean_Data[[#This Row],[Market_Revenue_EUR]]</f>
        <v>0.11262844437965422</v>
      </c>
      <c r="V2381" s="19">
        <f>Clean_Data[[#This Row],[Returns_Units]]/Clean_Data[[#This Row],[Units_Sold]]</f>
        <v>1.8030513176144243E-2</v>
      </c>
      <c r="W2381" s="21">
        <f>Clean_Data[[#This Row],[Revenue_EUR]]/Clean_Data[[#This Row],[Marketing_Spend_EUR]]</f>
        <v>35.140341514404312</v>
      </c>
    </row>
    <row r="2382" spans="1:23">
      <c r="A2382" s="17">
        <v>45778</v>
      </c>
      <c r="B2382">
        <v>2025</v>
      </c>
      <c r="C2382" s="16" t="s">
        <v>96</v>
      </c>
      <c r="D2382" s="16" t="s">
        <v>86</v>
      </c>
      <c r="E2382" s="16" t="s">
        <v>87</v>
      </c>
      <c r="F2382" s="16" t="s">
        <v>82</v>
      </c>
      <c r="G2382" s="16" t="s">
        <v>78</v>
      </c>
      <c r="H2382">
        <v>339178.4</v>
      </c>
      <c r="I2382">
        <v>339123.95</v>
      </c>
      <c r="J2382">
        <v>4461</v>
      </c>
      <c r="K2382">
        <v>4445</v>
      </c>
      <c r="L2382">
        <v>178420.56</v>
      </c>
      <c r="M2382">
        <v>6182.95</v>
      </c>
      <c r="N2382">
        <v>3433836.86</v>
      </c>
      <c r="O2382">
        <v>50239</v>
      </c>
      <c r="P2382">
        <v>15</v>
      </c>
      <c r="Q2382">
        <v>51</v>
      </c>
      <c r="R2382" s="25">
        <f>Clean_Data[[#This Row],[Revenue_EUR]]/Clean_Data[[#This Row],[Units_Sold]]</f>
        <v>76.031921093925135</v>
      </c>
      <c r="S2382" s="19">
        <f>Clean_Data[[#This Row],[Gross_Profit_EUR]]/Clean_Data[[#This Row],[Revenue_EUR]]</f>
        <v>0.5260375071054052</v>
      </c>
      <c r="T2382" s="19">
        <f>Clean_Data[[#This Row],[Revenue_EUR]]/Clean_Data[[#This Row],[Revenue_Target_EUR]]</f>
        <v>1.0001605607625177</v>
      </c>
      <c r="U2382" s="19">
        <f>Clean_Data[[#This Row],[Revenue_EUR]]/Clean_Data[[#This Row],[Market_Revenue_EUR]]</f>
        <v>9.8775339024114284E-2</v>
      </c>
      <c r="V2382" s="19">
        <f>Clean_Data[[#This Row],[Returns_Units]]/Clean_Data[[#This Row],[Units_Sold]]</f>
        <v>1.1432414256893073E-2</v>
      </c>
      <c r="W2382" s="21">
        <f>Clean_Data[[#This Row],[Revenue_EUR]]/Clean_Data[[#This Row],[Marketing_Spend_EUR]]</f>
        <v>54.8570504370891</v>
      </c>
    </row>
    <row r="2383" spans="1:23">
      <c r="A2383" s="17">
        <v>45778</v>
      </c>
      <c r="B2383">
        <v>2025</v>
      </c>
      <c r="C2383" s="16" t="s">
        <v>96</v>
      </c>
      <c r="D2383" s="16" t="s">
        <v>86</v>
      </c>
      <c r="E2383" s="16" t="s">
        <v>87</v>
      </c>
      <c r="F2383" s="16" t="s">
        <v>82</v>
      </c>
      <c r="G2383" s="16" t="s">
        <v>79</v>
      </c>
      <c r="H2383">
        <v>389644.81</v>
      </c>
      <c r="I2383">
        <v>397257.89</v>
      </c>
      <c r="J2383">
        <v>2027</v>
      </c>
      <c r="K2383">
        <v>2105</v>
      </c>
      <c r="L2383">
        <v>238852.74</v>
      </c>
      <c r="M2383">
        <v>9700.32</v>
      </c>
      <c r="N2383">
        <v>3023411.62</v>
      </c>
      <c r="O2383">
        <v>17301</v>
      </c>
      <c r="P2383">
        <v>19</v>
      </c>
      <c r="Q2383">
        <v>41</v>
      </c>
      <c r="R2383" s="25">
        <f>Clean_Data[[#This Row],[Revenue_EUR]]/Clean_Data[[#This Row],[Units_Sold]]</f>
        <v>192.22733596447952</v>
      </c>
      <c r="S2383" s="19">
        <f>Clean_Data[[#This Row],[Gross_Profit_EUR]]/Clean_Data[[#This Row],[Revenue_EUR]]</f>
        <v>0.61300120999943508</v>
      </c>
      <c r="T2383" s="19">
        <f>Clean_Data[[#This Row],[Revenue_EUR]]/Clean_Data[[#This Row],[Revenue_Target_EUR]]</f>
        <v>0.98083592499572503</v>
      </c>
      <c r="U2383" s="19">
        <f>Clean_Data[[#This Row],[Revenue_EUR]]/Clean_Data[[#This Row],[Market_Revenue_EUR]]</f>
        <v>0.1288758723497927</v>
      </c>
      <c r="V2383" s="19">
        <f>Clean_Data[[#This Row],[Returns_Units]]/Clean_Data[[#This Row],[Units_Sold]]</f>
        <v>2.0226936359151456E-2</v>
      </c>
      <c r="W2383" s="21">
        <f>Clean_Data[[#This Row],[Revenue_EUR]]/Clean_Data[[#This Row],[Marketing_Spend_EUR]]</f>
        <v>40.168242903326899</v>
      </c>
    </row>
    <row r="2384" spans="1:23">
      <c r="A2384" s="17">
        <v>45778</v>
      </c>
      <c r="B2384">
        <v>2025</v>
      </c>
      <c r="C2384" s="16" t="s">
        <v>96</v>
      </c>
      <c r="D2384" s="16" t="s">
        <v>86</v>
      </c>
      <c r="E2384" s="16" t="s">
        <v>87</v>
      </c>
      <c r="F2384" s="16" t="s">
        <v>82</v>
      </c>
      <c r="G2384" s="16" t="s">
        <v>80</v>
      </c>
      <c r="H2384">
        <v>113811.34</v>
      </c>
      <c r="I2384">
        <v>110324.2</v>
      </c>
      <c r="J2384">
        <v>770</v>
      </c>
      <c r="K2384">
        <v>741</v>
      </c>
      <c r="L2384">
        <v>73783.490000000005</v>
      </c>
      <c r="M2384">
        <v>6036.98</v>
      </c>
      <c r="N2384">
        <v>988578.33</v>
      </c>
      <c r="O2384">
        <v>7221</v>
      </c>
      <c r="P2384">
        <v>6</v>
      </c>
      <c r="Q2384">
        <v>16</v>
      </c>
      <c r="R2384" s="25">
        <f>Clean_Data[[#This Row],[Revenue_EUR]]/Clean_Data[[#This Row],[Units_Sold]]</f>
        <v>147.80693506493506</v>
      </c>
      <c r="S2384" s="19">
        <f>Clean_Data[[#This Row],[Gross_Profit_EUR]]/Clean_Data[[#This Row],[Revenue_EUR]]</f>
        <v>0.64829647028143245</v>
      </c>
      <c r="T2384" s="19">
        <f>Clean_Data[[#This Row],[Revenue_EUR]]/Clean_Data[[#This Row],[Revenue_Target_EUR]]</f>
        <v>1.0316081149919962</v>
      </c>
      <c r="U2384" s="19">
        <f>Clean_Data[[#This Row],[Revenue_EUR]]/Clean_Data[[#This Row],[Market_Revenue_EUR]]</f>
        <v>0.11512627431353872</v>
      </c>
      <c r="V2384" s="19">
        <f>Clean_Data[[#This Row],[Returns_Units]]/Clean_Data[[#This Row],[Units_Sold]]</f>
        <v>2.0779220779220779E-2</v>
      </c>
      <c r="W2384" s="21">
        <f>Clean_Data[[#This Row],[Revenue_EUR]]/Clean_Data[[#This Row],[Marketing_Spend_EUR]]</f>
        <v>18.852363267726581</v>
      </c>
    </row>
    <row r="2385" spans="1:23">
      <c r="A2385" s="17">
        <v>45778</v>
      </c>
      <c r="B2385">
        <v>2025</v>
      </c>
      <c r="C2385" s="16" t="s">
        <v>96</v>
      </c>
      <c r="D2385" s="16" t="s">
        <v>86</v>
      </c>
      <c r="E2385" s="16" t="s">
        <v>87</v>
      </c>
      <c r="F2385" s="16" t="s">
        <v>82</v>
      </c>
      <c r="G2385" s="16" t="s">
        <v>81</v>
      </c>
      <c r="H2385">
        <v>159621.85999999999</v>
      </c>
      <c r="I2385">
        <v>155816.72</v>
      </c>
      <c r="J2385">
        <v>1314</v>
      </c>
      <c r="K2385">
        <v>1260</v>
      </c>
      <c r="L2385">
        <v>92027.12</v>
      </c>
      <c r="M2385">
        <v>4468.1400000000003</v>
      </c>
      <c r="N2385">
        <v>1391942.59</v>
      </c>
      <c r="O2385">
        <v>12039</v>
      </c>
      <c r="P2385">
        <v>9</v>
      </c>
      <c r="Q2385">
        <v>13</v>
      </c>
      <c r="R2385" s="25">
        <f>Clean_Data[[#This Row],[Revenue_EUR]]/Clean_Data[[#This Row],[Units_Sold]]</f>
        <v>121.47782343987822</v>
      </c>
      <c r="S2385" s="19">
        <f>Clean_Data[[#This Row],[Gross_Profit_EUR]]/Clean_Data[[#This Row],[Revenue_EUR]]</f>
        <v>0.57653206146075486</v>
      </c>
      <c r="T2385" s="19">
        <f>Clean_Data[[#This Row],[Revenue_EUR]]/Clean_Data[[#This Row],[Revenue_Target_EUR]]</f>
        <v>1.0244206141677221</v>
      </c>
      <c r="U2385" s="19">
        <f>Clean_Data[[#This Row],[Revenue_EUR]]/Clean_Data[[#This Row],[Market_Revenue_EUR]]</f>
        <v>0.11467560598170932</v>
      </c>
      <c r="V2385" s="19">
        <f>Clean_Data[[#This Row],[Returns_Units]]/Clean_Data[[#This Row],[Units_Sold]]</f>
        <v>9.8934550989345504E-3</v>
      </c>
      <c r="W2385" s="21">
        <f>Clean_Data[[#This Row],[Revenue_EUR]]/Clean_Data[[#This Row],[Marketing_Spend_EUR]]</f>
        <v>35.724453575760826</v>
      </c>
    </row>
    <row r="2386" spans="1:23">
      <c r="A2386" s="17">
        <v>45778</v>
      </c>
      <c r="B2386">
        <v>2025</v>
      </c>
      <c r="C2386" s="16" t="s">
        <v>96</v>
      </c>
      <c r="D2386" s="16" t="s">
        <v>86</v>
      </c>
      <c r="E2386" s="16" t="s">
        <v>87</v>
      </c>
      <c r="F2386" s="16" t="s">
        <v>83</v>
      </c>
      <c r="G2386" s="16" t="s">
        <v>78</v>
      </c>
      <c r="H2386">
        <v>42974.91</v>
      </c>
      <c r="I2386">
        <v>45685.87</v>
      </c>
      <c r="J2386">
        <v>565</v>
      </c>
      <c r="K2386">
        <v>591</v>
      </c>
      <c r="L2386">
        <v>20143.98</v>
      </c>
      <c r="M2386">
        <v>733.06</v>
      </c>
      <c r="N2386">
        <v>558287.73</v>
      </c>
      <c r="O2386">
        <v>8283</v>
      </c>
      <c r="P2386">
        <v>2</v>
      </c>
      <c r="Q2386">
        <v>19</v>
      </c>
      <c r="R2386" s="25">
        <f>Clean_Data[[#This Row],[Revenue_EUR]]/Clean_Data[[#This Row],[Units_Sold]]</f>
        <v>76.061787610619476</v>
      </c>
      <c r="S2386" s="19">
        <f>Clean_Data[[#This Row],[Gross_Profit_EUR]]/Clean_Data[[#This Row],[Revenue_EUR]]</f>
        <v>0.46873815442545425</v>
      </c>
      <c r="T2386" s="19">
        <f>Clean_Data[[#This Row],[Revenue_EUR]]/Clean_Data[[#This Row],[Revenue_Target_EUR]]</f>
        <v>0.94066086516465597</v>
      </c>
      <c r="U2386" s="19">
        <f>Clean_Data[[#This Row],[Revenue_EUR]]/Clean_Data[[#This Row],[Market_Revenue_EUR]]</f>
        <v>7.6976275298043906E-2</v>
      </c>
      <c r="V2386" s="19">
        <f>Clean_Data[[#This Row],[Returns_Units]]/Clean_Data[[#This Row],[Units_Sold]]</f>
        <v>3.3628318584070796E-2</v>
      </c>
      <c r="W2386" s="21">
        <f>Clean_Data[[#This Row],[Revenue_EUR]]/Clean_Data[[#This Row],[Marketing_Spend_EUR]]</f>
        <v>58.62400076392111</v>
      </c>
    </row>
    <row r="2387" spans="1:23">
      <c r="A2387" s="17">
        <v>45778</v>
      </c>
      <c r="B2387">
        <v>2025</v>
      </c>
      <c r="C2387" s="16" t="s">
        <v>96</v>
      </c>
      <c r="D2387" s="16" t="s">
        <v>86</v>
      </c>
      <c r="E2387" s="16" t="s">
        <v>87</v>
      </c>
      <c r="F2387" s="16" t="s">
        <v>83</v>
      </c>
      <c r="G2387" s="16" t="s">
        <v>79</v>
      </c>
      <c r="H2387">
        <v>40407.230000000003</v>
      </c>
      <c r="I2387">
        <v>40228.46</v>
      </c>
      <c r="J2387">
        <v>210</v>
      </c>
      <c r="K2387">
        <v>211</v>
      </c>
      <c r="L2387">
        <v>22602.29</v>
      </c>
      <c r="M2387">
        <v>1013.47</v>
      </c>
      <c r="N2387">
        <v>460437.18</v>
      </c>
      <c r="O2387">
        <v>2546</v>
      </c>
      <c r="P2387">
        <v>2</v>
      </c>
      <c r="Q2387">
        <v>6</v>
      </c>
      <c r="R2387" s="25">
        <f>Clean_Data[[#This Row],[Revenue_EUR]]/Clean_Data[[#This Row],[Units_Sold]]</f>
        <v>192.41538095238096</v>
      </c>
      <c r="S2387" s="19">
        <f>Clean_Data[[#This Row],[Gross_Profit_EUR]]/Clean_Data[[#This Row],[Revenue_EUR]]</f>
        <v>0.55936252002426301</v>
      </c>
      <c r="T2387" s="19">
        <f>Clean_Data[[#This Row],[Revenue_EUR]]/Clean_Data[[#This Row],[Revenue_Target_EUR]]</f>
        <v>1.0044438688431028</v>
      </c>
      <c r="U2387" s="19">
        <f>Clean_Data[[#This Row],[Revenue_EUR]]/Clean_Data[[#This Row],[Market_Revenue_EUR]]</f>
        <v>8.7758399528031175E-2</v>
      </c>
      <c r="V2387" s="19">
        <f>Clean_Data[[#This Row],[Returns_Units]]/Clean_Data[[#This Row],[Units_Sold]]</f>
        <v>2.8571428571428571E-2</v>
      </c>
      <c r="W2387" s="21">
        <f>Clean_Data[[#This Row],[Revenue_EUR]]/Clean_Data[[#This Row],[Marketing_Spend_EUR]]</f>
        <v>39.870178693005222</v>
      </c>
    </row>
    <row r="2388" spans="1:23">
      <c r="A2388" s="17">
        <v>45778</v>
      </c>
      <c r="B2388">
        <v>2025</v>
      </c>
      <c r="C2388" s="16" t="s">
        <v>96</v>
      </c>
      <c r="D2388" s="16" t="s">
        <v>86</v>
      </c>
      <c r="E2388" s="16" t="s">
        <v>87</v>
      </c>
      <c r="F2388" s="16" t="s">
        <v>83</v>
      </c>
      <c r="G2388" s="16" t="s">
        <v>80</v>
      </c>
      <c r="H2388">
        <v>13220.38</v>
      </c>
      <c r="I2388">
        <v>12762.05</v>
      </c>
      <c r="J2388">
        <v>89</v>
      </c>
      <c r="K2388">
        <v>84</v>
      </c>
      <c r="L2388">
        <v>7565.32</v>
      </c>
      <c r="M2388">
        <v>752.23</v>
      </c>
      <c r="N2388">
        <v>159109.53</v>
      </c>
      <c r="O2388">
        <v>1134</v>
      </c>
      <c r="P2388">
        <v>1</v>
      </c>
      <c r="Q2388">
        <v>3</v>
      </c>
      <c r="R2388" s="25">
        <f>Clean_Data[[#This Row],[Revenue_EUR]]/Clean_Data[[#This Row],[Units_Sold]]</f>
        <v>148.54359550561796</v>
      </c>
      <c r="S2388" s="19">
        <f>Clean_Data[[#This Row],[Gross_Profit_EUR]]/Clean_Data[[#This Row],[Revenue_EUR]]</f>
        <v>0.57224678867021983</v>
      </c>
      <c r="T2388" s="19">
        <f>Clean_Data[[#This Row],[Revenue_EUR]]/Clean_Data[[#This Row],[Revenue_Target_EUR]]</f>
        <v>1.0359135091932723</v>
      </c>
      <c r="U2388" s="19">
        <f>Clean_Data[[#This Row],[Revenue_EUR]]/Clean_Data[[#This Row],[Market_Revenue_EUR]]</f>
        <v>8.3089806122863916E-2</v>
      </c>
      <c r="V2388" s="19">
        <f>Clean_Data[[#This Row],[Returns_Units]]/Clean_Data[[#This Row],[Units_Sold]]</f>
        <v>3.3707865168539325E-2</v>
      </c>
      <c r="W2388" s="21">
        <f>Clean_Data[[#This Row],[Revenue_EUR]]/Clean_Data[[#This Row],[Marketing_Spend_EUR]]</f>
        <v>17.574917246055062</v>
      </c>
    </row>
    <row r="2389" spans="1:23">
      <c r="A2389" s="17">
        <v>45778</v>
      </c>
      <c r="B2389">
        <v>2025</v>
      </c>
      <c r="C2389" s="16" t="s">
        <v>96</v>
      </c>
      <c r="D2389" s="16" t="s">
        <v>86</v>
      </c>
      <c r="E2389" s="16" t="s">
        <v>87</v>
      </c>
      <c r="F2389" s="16" t="s">
        <v>83</v>
      </c>
      <c r="G2389" s="16" t="s">
        <v>81</v>
      </c>
      <c r="H2389">
        <v>16674.22</v>
      </c>
      <c r="I2389">
        <v>16754.43</v>
      </c>
      <c r="J2389">
        <v>137</v>
      </c>
      <c r="K2389">
        <v>139</v>
      </c>
      <c r="L2389">
        <v>8913.56</v>
      </c>
      <c r="M2389">
        <v>494.48</v>
      </c>
      <c r="N2389">
        <v>206977.71</v>
      </c>
      <c r="O2389">
        <v>1746</v>
      </c>
      <c r="P2389">
        <v>1</v>
      </c>
      <c r="Q2389">
        <v>2</v>
      </c>
      <c r="R2389" s="25">
        <f>Clean_Data[[#This Row],[Revenue_EUR]]/Clean_Data[[#This Row],[Units_Sold]]</f>
        <v>121.70963503649637</v>
      </c>
      <c r="S2389" s="19">
        <f>Clean_Data[[#This Row],[Gross_Profit_EUR]]/Clean_Data[[#This Row],[Revenue_EUR]]</f>
        <v>0.53457133227221421</v>
      </c>
      <c r="T2389" s="19">
        <f>Clean_Data[[#This Row],[Revenue_EUR]]/Clean_Data[[#This Row],[Revenue_Target_EUR]]</f>
        <v>0.9952126094412046</v>
      </c>
      <c r="U2389" s="19">
        <f>Clean_Data[[#This Row],[Revenue_EUR]]/Clean_Data[[#This Row],[Market_Revenue_EUR]]</f>
        <v>8.0560462283595674E-2</v>
      </c>
      <c r="V2389" s="19">
        <f>Clean_Data[[#This Row],[Returns_Units]]/Clean_Data[[#This Row],[Units_Sold]]</f>
        <v>1.4598540145985401E-2</v>
      </c>
      <c r="W2389" s="21">
        <f>Clean_Data[[#This Row],[Revenue_EUR]]/Clean_Data[[#This Row],[Marketing_Spend_EUR]]</f>
        <v>33.720716712506068</v>
      </c>
    </row>
    <row r="2390" spans="1:23">
      <c r="A2390" s="17">
        <v>45778</v>
      </c>
      <c r="B2390">
        <v>2025</v>
      </c>
      <c r="C2390" s="16" t="s">
        <v>96</v>
      </c>
      <c r="D2390" s="16" t="s">
        <v>88</v>
      </c>
      <c r="E2390" s="16" t="s">
        <v>87</v>
      </c>
      <c r="F2390" s="16" t="s">
        <v>77</v>
      </c>
      <c r="G2390" s="16" t="s">
        <v>78</v>
      </c>
      <c r="H2390">
        <v>329894.59999999998</v>
      </c>
      <c r="I2390">
        <v>321412.81</v>
      </c>
      <c r="J2390">
        <v>4339</v>
      </c>
      <c r="K2390">
        <v>4267</v>
      </c>
      <c r="L2390">
        <v>187115.96</v>
      </c>
      <c r="M2390">
        <v>6280.85</v>
      </c>
      <c r="N2390">
        <v>3196923.4</v>
      </c>
      <c r="O2390">
        <v>45542</v>
      </c>
      <c r="P2390">
        <v>13</v>
      </c>
      <c r="Q2390">
        <v>82</v>
      </c>
      <c r="R2390" s="25">
        <f>Clean_Data[[#This Row],[Revenue_EUR]]/Clean_Data[[#This Row],[Units_Sold]]</f>
        <v>76.030099101175381</v>
      </c>
      <c r="S2390" s="19">
        <f>Clean_Data[[#This Row],[Gross_Profit_EUR]]/Clean_Data[[#This Row],[Revenue_EUR]]</f>
        <v>0.56719922059954908</v>
      </c>
      <c r="T2390" s="19">
        <f>Clean_Data[[#This Row],[Revenue_EUR]]/Clean_Data[[#This Row],[Revenue_Target_EUR]]</f>
        <v>1.0263890851145603</v>
      </c>
      <c r="U2390" s="19">
        <f>Clean_Data[[#This Row],[Revenue_EUR]]/Clean_Data[[#This Row],[Market_Revenue_EUR]]</f>
        <v>0.10319127446093954</v>
      </c>
      <c r="V2390" s="19">
        <f>Clean_Data[[#This Row],[Returns_Units]]/Clean_Data[[#This Row],[Units_Sold]]</f>
        <v>1.8898363678266882E-2</v>
      </c>
      <c r="W2390" s="21">
        <f>Clean_Data[[#This Row],[Revenue_EUR]]/Clean_Data[[#This Row],[Marketing_Spend_EUR]]</f>
        <v>52.523878137513229</v>
      </c>
    </row>
    <row r="2391" spans="1:23">
      <c r="A2391" s="17">
        <v>45778</v>
      </c>
      <c r="B2391">
        <v>2025</v>
      </c>
      <c r="C2391" s="16" t="s">
        <v>96</v>
      </c>
      <c r="D2391" s="16" t="s">
        <v>88</v>
      </c>
      <c r="E2391" s="16" t="s">
        <v>87</v>
      </c>
      <c r="F2391" s="16" t="s">
        <v>77</v>
      </c>
      <c r="G2391" s="16" t="s">
        <v>79</v>
      </c>
      <c r="H2391">
        <v>381037.95</v>
      </c>
      <c r="I2391">
        <v>359363.26</v>
      </c>
      <c r="J2391">
        <v>1982</v>
      </c>
      <c r="K2391">
        <v>1845</v>
      </c>
      <c r="L2391">
        <v>252753.88</v>
      </c>
      <c r="M2391">
        <v>9512.16</v>
      </c>
      <c r="N2391">
        <v>2800110.38</v>
      </c>
      <c r="O2391">
        <v>15288</v>
      </c>
      <c r="P2391">
        <v>21</v>
      </c>
      <c r="Q2391">
        <v>27</v>
      </c>
      <c r="R2391" s="25">
        <f>Clean_Data[[#This Row],[Revenue_EUR]]/Clean_Data[[#This Row],[Units_Sold]]</f>
        <v>192.24921796165489</v>
      </c>
      <c r="S2391" s="19">
        <f>Clean_Data[[#This Row],[Gross_Profit_EUR]]/Clean_Data[[#This Row],[Revenue_EUR]]</f>
        <v>0.663329938658341</v>
      </c>
      <c r="T2391" s="19">
        <f>Clean_Data[[#This Row],[Revenue_EUR]]/Clean_Data[[#This Row],[Revenue_Target_EUR]]</f>
        <v>1.0603141512017673</v>
      </c>
      <c r="U2391" s="19">
        <f>Clean_Data[[#This Row],[Revenue_EUR]]/Clean_Data[[#This Row],[Market_Revenue_EUR]]</f>
        <v>0.13607961768992835</v>
      </c>
      <c r="V2391" s="19">
        <f>Clean_Data[[#This Row],[Returns_Units]]/Clean_Data[[#This Row],[Units_Sold]]</f>
        <v>1.3622603430877902E-2</v>
      </c>
      <c r="W2391" s="21">
        <f>Clean_Data[[#This Row],[Revenue_EUR]]/Clean_Data[[#This Row],[Marketing_Spend_EUR]]</f>
        <v>40.057983675632038</v>
      </c>
    </row>
    <row r="2392" spans="1:23">
      <c r="A2392" s="17">
        <v>45778</v>
      </c>
      <c r="B2392">
        <v>2025</v>
      </c>
      <c r="C2392" s="16" t="s">
        <v>96</v>
      </c>
      <c r="D2392" s="16" t="s">
        <v>88</v>
      </c>
      <c r="E2392" s="16" t="s">
        <v>87</v>
      </c>
      <c r="F2392" s="16" t="s">
        <v>77</v>
      </c>
      <c r="G2392" s="16" t="s">
        <v>80</v>
      </c>
      <c r="H2392">
        <v>106637.09</v>
      </c>
      <c r="I2392">
        <v>97250.5</v>
      </c>
      <c r="J2392">
        <v>721</v>
      </c>
      <c r="K2392">
        <v>667</v>
      </c>
      <c r="L2392">
        <v>72972.66</v>
      </c>
      <c r="M2392">
        <v>6367.77</v>
      </c>
      <c r="N2392">
        <v>980431.64</v>
      </c>
      <c r="O2392">
        <v>7086</v>
      </c>
      <c r="P2392">
        <v>6</v>
      </c>
      <c r="Q2392">
        <v>6</v>
      </c>
      <c r="R2392" s="25">
        <f>Clean_Data[[#This Row],[Revenue_EUR]]/Clean_Data[[#This Row],[Units_Sold]]</f>
        <v>147.90165048543687</v>
      </c>
      <c r="S2392" s="19">
        <f>Clean_Data[[#This Row],[Gross_Profit_EUR]]/Clean_Data[[#This Row],[Revenue_EUR]]</f>
        <v>0.68430843339779812</v>
      </c>
      <c r="T2392" s="19">
        <f>Clean_Data[[#This Row],[Revenue_EUR]]/Clean_Data[[#This Row],[Revenue_Target_EUR]]</f>
        <v>1.0965197094102344</v>
      </c>
      <c r="U2392" s="19">
        <f>Clean_Data[[#This Row],[Revenue_EUR]]/Clean_Data[[#This Row],[Market_Revenue_EUR]]</f>
        <v>0.10876545151072439</v>
      </c>
      <c r="V2392" s="19">
        <f>Clean_Data[[#This Row],[Returns_Units]]/Clean_Data[[#This Row],[Units_Sold]]</f>
        <v>8.321775312066574E-3</v>
      </c>
      <c r="W2392" s="21">
        <f>Clean_Data[[#This Row],[Revenue_EUR]]/Clean_Data[[#This Row],[Marketing_Spend_EUR]]</f>
        <v>16.74637903064966</v>
      </c>
    </row>
    <row r="2393" spans="1:23">
      <c r="A2393" s="17">
        <v>45778</v>
      </c>
      <c r="B2393">
        <v>2025</v>
      </c>
      <c r="C2393" s="16" t="s">
        <v>96</v>
      </c>
      <c r="D2393" s="16" t="s">
        <v>88</v>
      </c>
      <c r="E2393" s="16" t="s">
        <v>87</v>
      </c>
      <c r="F2393" s="16" t="s">
        <v>77</v>
      </c>
      <c r="G2393" s="16" t="s">
        <v>81</v>
      </c>
      <c r="H2393">
        <v>145984.31</v>
      </c>
      <c r="I2393">
        <v>135646.35</v>
      </c>
      <c r="J2393">
        <v>1202</v>
      </c>
      <c r="K2393">
        <v>1113</v>
      </c>
      <c r="L2393">
        <v>89822.22</v>
      </c>
      <c r="M2393">
        <v>4479.7</v>
      </c>
      <c r="N2393">
        <v>1250138.0900000001</v>
      </c>
      <c r="O2393">
        <v>11586</v>
      </c>
      <c r="P2393">
        <v>6</v>
      </c>
      <c r="Q2393">
        <v>20</v>
      </c>
      <c r="R2393" s="25">
        <f>Clean_Data[[#This Row],[Revenue_EUR]]/Clean_Data[[#This Row],[Units_Sold]]</f>
        <v>121.45117304492513</v>
      </c>
      <c r="S2393" s="19">
        <f>Clean_Data[[#This Row],[Gross_Profit_EUR]]/Clean_Data[[#This Row],[Revenue_EUR]]</f>
        <v>0.61528680719181394</v>
      </c>
      <c r="T2393" s="19">
        <f>Clean_Data[[#This Row],[Revenue_EUR]]/Clean_Data[[#This Row],[Revenue_Target_EUR]]</f>
        <v>1.0762125925246053</v>
      </c>
      <c r="U2393" s="19">
        <f>Clean_Data[[#This Row],[Revenue_EUR]]/Clean_Data[[#This Row],[Market_Revenue_EUR]]</f>
        <v>0.11677454768216844</v>
      </c>
      <c r="V2393" s="19">
        <f>Clean_Data[[#This Row],[Returns_Units]]/Clean_Data[[#This Row],[Units_Sold]]</f>
        <v>1.6638935108153077E-2</v>
      </c>
      <c r="W2393" s="21">
        <f>Clean_Data[[#This Row],[Revenue_EUR]]/Clean_Data[[#This Row],[Marketing_Spend_EUR]]</f>
        <v>32.587965711989646</v>
      </c>
    </row>
    <row r="2394" spans="1:23">
      <c r="A2394" s="17">
        <v>45778</v>
      </c>
      <c r="B2394">
        <v>2025</v>
      </c>
      <c r="C2394" s="16" t="s">
        <v>96</v>
      </c>
      <c r="D2394" s="16" t="s">
        <v>88</v>
      </c>
      <c r="E2394" s="16" t="s">
        <v>87</v>
      </c>
      <c r="F2394" s="16" t="s">
        <v>82</v>
      </c>
      <c r="G2394" s="16" t="s">
        <v>78</v>
      </c>
      <c r="H2394">
        <v>342781.84</v>
      </c>
      <c r="I2394">
        <v>335589.95</v>
      </c>
      <c r="J2394">
        <v>4508</v>
      </c>
      <c r="K2394">
        <v>4441</v>
      </c>
      <c r="L2394">
        <v>181117.05</v>
      </c>
      <c r="M2394">
        <v>5920.2</v>
      </c>
      <c r="N2394">
        <v>3225892.79</v>
      </c>
      <c r="O2394">
        <v>43883</v>
      </c>
      <c r="P2394">
        <v>14</v>
      </c>
      <c r="Q2394">
        <v>79</v>
      </c>
      <c r="R2394" s="25">
        <f>Clean_Data[[#This Row],[Revenue_EUR]]/Clean_Data[[#This Row],[Units_Sold]]</f>
        <v>76.038562555456977</v>
      </c>
      <c r="S2394" s="19">
        <f>Clean_Data[[#This Row],[Gross_Profit_EUR]]/Clean_Data[[#This Row],[Revenue_EUR]]</f>
        <v>0.52837411106726062</v>
      </c>
      <c r="T2394" s="19">
        <f>Clean_Data[[#This Row],[Revenue_EUR]]/Clean_Data[[#This Row],[Revenue_Target_EUR]]</f>
        <v>1.0214305881329284</v>
      </c>
      <c r="U2394" s="19">
        <f>Clean_Data[[#This Row],[Revenue_EUR]]/Clean_Data[[#This Row],[Market_Revenue_EUR]]</f>
        <v>0.10625952637440254</v>
      </c>
      <c r="V2394" s="19">
        <f>Clean_Data[[#This Row],[Returns_Units]]/Clean_Data[[#This Row],[Units_Sold]]</f>
        <v>1.7524401064773737E-2</v>
      </c>
      <c r="W2394" s="21">
        <f>Clean_Data[[#This Row],[Revenue_EUR]]/Clean_Data[[#This Row],[Marketing_Spend_EUR]]</f>
        <v>57.900381743860009</v>
      </c>
    </row>
    <row r="2395" spans="1:23">
      <c r="A2395" s="17">
        <v>45778</v>
      </c>
      <c r="B2395">
        <v>2025</v>
      </c>
      <c r="C2395" s="16" t="s">
        <v>96</v>
      </c>
      <c r="D2395" s="16" t="s">
        <v>88</v>
      </c>
      <c r="E2395" s="16" t="s">
        <v>87</v>
      </c>
      <c r="F2395" s="16" t="s">
        <v>82</v>
      </c>
      <c r="G2395" s="16" t="s">
        <v>79</v>
      </c>
      <c r="H2395">
        <v>341214.44</v>
      </c>
      <c r="I2395">
        <v>323416.68</v>
      </c>
      <c r="J2395">
        <v>1775</v>
      </c>
      <c r="K2395">
        <v>1667</v>
      </c>
      <c r="L2395">
        <v>208555.8</v>
      </c>
      <c r="M2395">
        <v>8407.57</v>
      </c>
      <c r="N2395">
        <v>2639108.09</v>
      </c>
      <c r="O2395">
        <v>14872</v>
      </c>
      <c r="P2395">
        <v>19</v>
      </c>
      <c r="Q2395">
        <v>35</v>
      </c>
      <c r="R2395" s="25">
        <f>Clean_Data[[#This Row],[Revenue_EUR]]/Clean_Data[[#This Row],[Units_Sold]]</f>
        <v>192.23348732394368</v>
      </c>
      <c r="S2395" s="19">
        <f>Clean_Data[[#This Row],[Gross_Profit_EUR]]/Clean_Data[[#This Row],[Revenue_EUR]]</f>
        <v>0.61121621933702452</v>
      </c>
      <c r="T2395" s="19">
        <f>Clean_Data[[#This Row],[Revenue_EUR]]/Clean_Data[[#This Row],[Revenue_Target_EUR]]</f>
        <v>1.0550304331860683</v>
      </c>
      <c r="U2395" s="19">
        <f>Clean_Data[[#This Row],[Revenue_EUR]]/Clean_Data[[#This Row],[Market_Revenue_EUR]]</f>
        <v>0.12929157441217196</v>
      </c>
      <c r="V2395" s="19">
        <f>Clean_Data[[#This Row],[Returns_Units]]/Clean_Data[[#This Row],[Units_Sold]]</f>
        <v>1.9718309859154931E-2</v>
      </c>
      <c r="W2395" s="21">
        <f>Clean_Data[[#This Row],[Revenue_EUR]]/Clean_Data[[#This Row],[Marketing_Spend_EUR]]</f>
        <v>40.584192578830745</v>
      </c>
    </row>
    <row r="2396" spans="1:23">
      <c r="A2396" s="17">
        <v>45778</v>
      </c>
      <c r="B2396">
        <v>2025</v>
      </c>
      <c r="C2396" s="16" t="s">
        <v>96</v>
      </c>
      <c r="D2396" s="16" t="s">
        <v>88</v>
      </c>
      <c r="E2396" s="16" t="s">
        <v>87</v>
      </c>
      <c r="F2396" s="16" t="s">
        <v>82</v>
      </c>
      <c r="G2396" s="16" t="s">
        <v>80</v>
      </c>
      <c r="H2396">
        <v>102307.84</v>
      </c>
      <c r="I2396">
        <v>93221.65</v>
      </c>
      <c r="J2396">
        <v>692</v>
      </c>
      <c r="K2396">
        <v>638</v>
      </c>
      <c r="L2396">
        <v>64996.639999999999</v>
      </c>
      <c r="M2396">
        <v>5519.84</v>
      </c>
      <c r="N2396">
        <v>895565.52</v>
      </c>
      <c r="O2396">
        <v>6304</v>
      </c>
      <c r="P2396">
        <v>4</v>
      </c>
      <c r="Q2396">
        <v>14</v>
      </c>
      <c r="R2396" s="25">
        <f>Clean_Data[[#This Row],[Revenue_EUR]]/Clean_Data[[#This Row],[Units_Sold]]</f>
        <v>147.84369942196531</v>
      </c>
      <c r="S2396" s="19">
        <f>Clean_Data[[#This Row],[Gross_Profit_EUR]]/Clean_Data[[#This Row],[Revenue_EUR]]</f>
        <v>0.63530458662796518</v>
      </c>
      <c r="T2396" s="19">
        <f>Clean_Data[[#This Row],[Revenue_EUR]]/Clean_Data[[#This Row],[Revenue_Target_EUR]]</f>
        <v>1.0974686674179228</v>
      </c>
      <c r="U2396" s="19">
        <f>Clean_Data[[#This Row],[Revenue_EUR]]/Clean_Data[[#This Row],[Market_Revenue_EUR]]</f>
        <v>0.11423825249547347</v>
      </c>
      <c r="V2396" s="19">
        <f>Clean_Data[[#This Row],[Returns_Units]]/Clean_Data[[#This Row],[Units_Sold]]</f>
        <v>2.023121387283237E-2</v>
      </c>
      <c r="W2396" s="21">
        <f>Clean_Data[[#This Row],[Revenue_EUR]]/Clean_Data[[#This Row],[Marketing_Spend_EUR]]</f>
        <v>18.534566219310705</v>
      </c>
    </row>
    <row r="2397" spans="1:23">
      <c r="A2397" s="17">
        <v>45778</v>
      </c>
      <c r="B2397">
        <v>2025</v>
      </c>
      <c r="C2397" s="16" t="s">
        <v>96</v>
      </c>
      <c r="D2397" s="16" t="s">
        <v>88</v>
      </c>
      <c r="E2397" s="16" t="s">
        <v>87</v>
      </c>
      <c r="F2397" s="16" t="s">
        <v>82</v>
      </c>
      <c r="G2397" s="16" t="s">
        <v>81</v>
      </c>
      <c r="H2397">
        <v>146089.03</v>
      </c>
      <c r="I2397">
        <v>137102.14000000001</v>
      </c>
      <c r="J2397">
        <v>1203</v>
      </c>
      <c r="K2397">
        <v>1138</v>
      </c>
      <c r="L2397">
        <v>84417.69</v>
      </c>
      <c r="M2397">
        <v>4305.21</v>
      </c>
      <c r="N2397">
        <v>1227382.49</v>
      </c>
      <c r="O2397">
        <v>10700</v>
      </c>
      <c r="P2397">
        <v>6</v>
      </c>
      <c r="Q2397">
        <v>20</v>
      </c>
      <c r="R2397" s="25">
        <f>Clean_Data[[#This Row],[Revenue_EUR]]/Clean_Data[[#This Row],[Units_Sold]]</f>
        <v>121.43726517040731</v>
      </c>
      <c r="S2397" s="19">
        <f>Clean_Data[[#This Row],[Gross_Profit_EUR]]/Clean_Data[[#This Row],[Revenue_EUR]]</f>
        <v>0.57785098579954974</v>
      </c>
      <c r="T2397" s="19">
        <f>Clean_Data[[#This Row],[Revenue_EUR]]/Clean_Data[[#This Row],[Revenue_Target_EUR]]</f>
        <v>1.0655488674356213</v>
      </c>
      <c r="U2397" s="19">
        <f>Clean_Data[[#This Row],[Revenue_EUR]]/Clean_Data[[#This Row],[Market_Revenue_EUR]]</f>
        <v>0.1190248607832103</v>
      </c>
      <c r="V2397" s="19">
        <f>Clean_Data[[#This Row],[Returns_Units]]/Clean_Data[[#This Row],[Units_Sold]]</f>
        <v>1.6625103906899419E-2</v>
      </c>
      <c r="W2397" s="21">
        <f>Clean_Data[[#This Row],[Revenue_EUR]]/Clean_Data[[#This Row],[Marketing_Spend_EUR]]</f>
        <v>33.933078758062905</v>
      </c>
    </row>
    <row r="2398" spans="1:23">
      <c r="A2398" s="17">
        <v>45778</v>
      </c>
      <c r="B2398">
        <v>2025</v>
      </c>
      <c r="C2398" s="16" t="s">
        <v>96</v>
      </c>
      <c r="D2398" s="16" t="s">
        <v>88</v>
      </c>
      <c r="E2398" s="16" t="s">
        <v>87</v>
      </c>
      <c r="F2398" s="16" t="s">
        <v>83</v>
      </c>
      <c r="G2398" s="16" t="s">
        <v>78</v>
      </c>
      <c r="H2398">
        <v>33817.81</v>
      </c>
      <c r="I2398">
        <v>33841.74</v>
      </c>
      <c r="J2398">
        <v>445</v>
      </c>
      <c r="K2398">
        <v>441</v>
      </c>
      <c r="L2398">
        <v>15934.07</v>
      </c>
      <c r="M2398">
        <v>619.32000000000005</v>
      </c>
      <c r="N2398">
        <v>448243.79</v>
      </c>
      <c r="O2398">
        <v>6200</v>
      </c>
      <c r="P2398">
        <v>2</v>
      </c>
      <c r="Q2398">
        <v>14</v>
      </c>
      <c r="R2398" s="25">
        <f>Clean_Data[[#This Row],[Revenue_EUR]]/Clean_Data[[#This Row],[Units_Sold]]</f>
        <v>75.99507865168539</v>
      </c>
      <c r="S2398" s="19">
        <f>Clean_Data[[#This Row],[Gross_Profit_EUR]]/Clean_Data[[#This Row],[Revenue_EUR]]</f>
        <v>0.47117391693903304</v>
      </c>
      <c r="T2398" s="19">
        <f>Clean_Data[[#This Row],[Revenue_EUR]]/Clean_Data[[#This Row],[Revenue_Target_EUR]]</f>
        <v>0.99929288505851055</v>
      </c>
      <c r="U2398" s="19">
        <f>Clean_Data[[#This Row],[Revenue_EUR]]/Clean_Data[[#This Row],[Market_Revenue_EUR]]</f>
        <v>7.5445127750682281E-2</v>
      </c>
      <c r="V2398" s="19">
        <f>Clean_Data[[#This Row],[Returns_Units]]/Clean_Data[[#This Row],[Units_Sold]]</f>
        <v>3.1460674157303373E-2</v>
      </c>
      <c r="W2398" s="21">
        <f>Clean_Data[[#This Row],[Revenue_EUR]]/Clean_Data[[#This Row],[Marketing_Spend_EUR]]</f>
        <v>54.604743912678416</v>
      </c>
    </row>
    <row r="2399" spans="1:23">
      <c r="A2399" s="17">
        <v>45778</v>
      </c>
      <c r="B2399">
        <v>2025</v>
      </c>
      <c r="C2399" s="16" t="s">
        <v>96</v>
      </c>
      <c r="D2399" s="16" t="s">
        <v>88</v>
      </c>
      <c r="E2399" s="16" t="s">
        <v>87</v>
      </c>
      <c r="F2399" s="16" t="s">
        <v>83</v>
      </c>
      <c r="G2399" s="16" t="s">
        <v>79</v>
      </c>
      <c r="H2399">
        <v>36228.1</v>
      </c>
      <c r="I2399">
        <v>34681.57</v>
      </c>
      <c r="J2399">
        <v>188</v>
      </c>
      <c r="K2399">
        <v>179</v>
      </c>
      <c r="L2399">
        <v>19830.22</v>
      </c>
      <c r="M2399">
        <v>923.59</v>
      </c>
      <c r="N2399">
        <v>396579.21</v>
      </c>
      <c r="O2399">
        <v>2263</v>
      </c>
      <c r="P2399">
        <v>2</v>
      </c>
      <c r="Q2399">
        <v>5</v>
      </c>
      <c r="R2399" s="25">
        <f>Clean_Data[[#This Row],[Revenue_EUR]]/Clean_Data[[#This Row],[Units_Sold]]</f>
        <v>192.70265957446807</v>
      </c>
      <c r="S2399" s="19">
        <f>Clean_Data[[#This Row],[Gross_Profit_EUR]]/Clean_Data[[#This Row],[Revenue_EUR]]</f>
        <v>0.54737123945224841</v>
      </c>
      <c r="T2399" s="19">
        <f>Clean_Data[[#This Row],[Revenue_EUR]]/Clean_Data[[#This Row],[Revenue_Target_EUR]]</f>
        <v>1.0445922719184857</v>
      </c>
      <c r="U2399" s="19">
        <f>Clean_Data[[#This Row],[Revenue_EUR]]/Clean_Data[[#This Row],[Market_Revenue_EUR]]</f>
        <v>9.1351485621245745E-2</v>
      </c>
      <c r="V2399" s="19">
        <f>Clean_Data[[#This Row],[Returns_Units]]/Clean_Data[[#This Row],[Units_Sold]]</f>
        <v>2.6595744680851064E-2</v>
      </c>
      <c r="W2399" s="21">
        <f>Clean_Data[[#This Row],[Revenue_EUR]]/Clean_Data[[#This Row],[Marketing_Spend_EUR]]</f>
        <v>39.225305600970124</v>
      </c>
    </row>
    <row r="2400" spans="1:23">
      <c r="A2400" s="17">
        <v>45778</v>
      </c>
      <c r="B2400">
        <v>2025</v>
      </c>
      <c r="C2400" s="16" t="s">
        <v>96</v>
      </c>
      <c r="D2400" s="16" t="s">
        <v>88</v>
      </c>
      <c r="E2400" s="16" t="s">
        <v>87</v>
      </c>
      <c r="F2400" s="16" t="s">
        <v>83</v>
      </c>
      <c r="G2400" s="16" t="s">
        <v>80</v>
      </c>
      <c r="H2400">
        <v>10917.2</v>
      </c>
      <c r="I2400">
        <v>9701.9</v>
      </c>
      <c r="J2400">
        <v>74</v>
      </c>
      <c r="K2400">
        <v>65</v>
      </c>
      <c r="L2400">
        <v>6359.2</v>
      </c>
      <c r="M2400">
        <v>636.53</v>
      </c>
      <c r="N2400">
        <v>132363.24</v>
      </c>
      <c r="O2400">
        <v>993</v>
      </c>
      <c r="P2400">
        <v>1</v>
      </c>
      <c r="Q2400">
        <v>2</v>
      </c>
      <c r="R2400" s="25">
        <f>Clean_Data[[#This Row],[Revenue_EUR]]/Clean_Data[[#This Row],[Units_Sold]]</f>
        <v>147.52972972972975</v>
      </c>
      <c r="S2400" s="19">
        <f>Clean_Data[[#This Row],[Gross_Profit_EUR]]/Clean_Data[[#This Row],[Revenue_EUR]]</f>
        <v>0.58249367969809107</v>
      </c>
      <c r="T2400" s="19">
        <f>Clean_Data[[#This Row],[Revenue_EUR]]/Clean_Data[[#This Row],[Revenue_Target_EUR]]</f>
        <v>1.1252641235221967</v>
      </c>
      <c r="U2400" s="19">
        <f>Clean_Data[[#This Row],[Revenue_EUR]]/Clean_Data[[#This Row],[Market_Revenue_EUR]]</f>
        <v>8.2479093137943743E-2</v>
      </c>
      <c r="V2400" s="19">
        <f>Clean_Data[[#This Row],[Returns_Units]]/Clean_Data[[#This Row],[Units_Sold]]</f>
        <v>2.7027027027027029E-2</v>
      </c>
      <c r="W2400" s="21">
        <f>Clean_Data[[#This Row],[Revenue_EUR]]/Clean_Data[[#This Row],[Marketing_Spend_EUR]]</f>
        <v>17.15111620819129</v>
      </c>
    </row>
    <row r="2401" spans="1:23">
      <c r="A2401" s="17">
        <v>45778</v>
      </c>
      <c r="B2401">
        <v>2025</v>
      </c>
      <c r="C2401" s="16" t="s">
        <v>96</v>
      </c>
      <c r="D2401" s="16" t="s">
        <v>88</v>
      </c>
      <c r="E2401" s="16" t="s">
        <v>87</v>
      </c>
      <c r="F2401" s="16" t="s">
        <v>83</v>
      </c>
      <c r="G2401" s="16" t="s">
        <v>81</v>
      </c>
      <c r="H2401">
        <v>13763.7</v>
      </c>
      <c r="I2401">
        <v>13381.51</v>
      </c>
      <c r="J2401">
        <v>113</v>
      </c>
      <c r="K2401">
        <v>108</v>
      </c>
      <c r="L2401">
        <v>7286.96</v>
      </c>
      <c r="M2401">
        <v>445.38</v>
      </c>
      <c r="N2401">
        <v>175216.39</v>
      </c>
      <c r="O2401">
        <v>1482</v>
      </c>
      <c r="P2401">
        <v>1</v>
      </c>
      <c r="Q2401">
        <v>3</v>
      </c>
      <c r="R2401" s="25">
        <f>Clean_Data[[#This Row],[Revenue_EUR]]/Clean_Data[[#This Row],[Units_Sold]]</f>
        <v>121.80265486725665</v>
      </c>
      <c r="S2401" s="19">
        <f>Clean_Data[[#This Row],[Gross_Profit_EUR]]/Clean_Data[[#This Row],[Revenue_EUR]]</f>
        <v>0.52943321926516851</v>
      </c>
      <c r="T2401" s="19">
        <f>Clean_Data[[#This Row],[Revenue_EUR]]/Clean_Data[[#This Row],[Revenue_Target_EUR]]</f>
        <v>1.0285610517796573</v>
      </c>
      <c r="U2401" s="19">
        <f>Clean_Data[[#This Row],[Revenue_EUR]]/Clean_Data[[#This Row],[Market_Revenue_EUR]]</f>
        <v>7.8552582894785131E-2</v>
      </c>
      <c r="V2401" s="19">
        <f>Clean_Data[[#This Row],[Returns_Units]]/Clean_Data[[#This Row],[Units_Sold]]</f>
        <v>2.6548672566371681E-2</v>
      </c>
      <c r="W2401" s="21">
        <f>Clean_Data[[#This Row],[Revenue_EUR]]/Clean_Data[[#This Row],[Marketing_Spend_EUR]]</f>
        <v>30.903273609052945</v>
      </c>
    </row>
    <row r="2402" spans="1:23">
      <c r="A2402" s="17">
        <v>45778</v>
      </c>
      <c r="B2402">
        <v>2025</v>
      </c>
      <c r="C2402" s="16" t="s">
        <v>96</v>
      </c>
      <c r="D2402" s="16" t="s">
        <v>89</v>
      </c>
      <c r="E2402" s="16" t="s">
        <v>85</v>
      </c>
      <c r="F2402" s="16" t="s">
        <v>77</v>
      </c>
      <c r="G2402" s="16" t="s">
        <v>78</v>
      </c>
      <c r="H2402">
        <v>267315.63</v>
      </c>
      <c r="I2402">
        <v>278737.46999999997</v>
      </c>
      <c r="J2402">
        <v>3516</v>
      </c>
      <c r="K2402">
        <v>3617</v>
      </c>
      <c r="L2402">
        <v>150847.45000000001</v>
      </c>
      <c r="M2402">
        <v>5206.46</v>
      </c>
      <c r="N2402">
        <v>1852279.78</v>
      </c>
      <c r="O2402">
        <v>27633</v>
      </c>
      <c r="P2402">
        <v>15</v>
      </c>
      <c r="Q2402">
        <v>39</v>
      </c>
      <c r="R2402" s="25">
        <f>Clean_Data[[#This Row],[Revenue_EUR]]/Clean_Data[[#This Row],[Units_Sold]]</f>
        <v>76.028336177474401</v>
      </c>
      <c r="S2402" s="19">
        <f>Clean_Data[[#This Row],[Gross_Profit_EUR]]/Clean_Data[[#This Row],[Revenue_EUR]]</f>
        <v>0.56430463867750646</v>
      </c>
      <c r="T2402" s="19">
        <f>Clean_Data[[#This Row],[Revenue_EUR]]/Clean_Data[[#This Row],[Revenue_Target_EUR]]</f>
        <v>0.95902294729158599</v>
      </c>
      <c r="U2402" s="19">
        <f>Clean_Data[[#This Row],[Revenue_EUR]]/Clean_Data[[#This Row],[Market_Revenue_EUR]]</f>
        <v>0.14431709123337727</v>
      </c>
      <c r="V2402" s="19">
        <f>Clean_Data[[#This Row],[Returns_Units]]/Clean_Data[[#This Row],[Units_Sold]]</f>
        <v>1.1092150170648464E-2</v>
      </c>
      <c r="W2402" s="21">
        <f>Clean_Data[[#This Row],[Revenue_EUR]]/Clean_Data[[#This Row],[Marketing_Spend_EUR]]</f>
        <v>51.343068034710726</v>
      </c>
    </row>
    <row r="2403" spans="1:23">
      <c r="A2403" s="17">
        <v>45778</v>
      </c>
      <c r="B2403">
        <v>2025</v>
      </c>
      <c r="C2403" s="16" t="s">
        <v>96</v>
      </c>
      <c r="D2403" s="16" t="s">
        <v>89</v>
      </c>
      <c r="E2403" s="16" t="s">
        <v>85</v>
      </c>
      <c r="F2403" s="16" t="s">
        <v>77</v>
      </c>
      <c r="G2403" s="16" t="s">
        <v>79</v>
      </c>
      <c r="H2403">
        <v>258292.36</v>
      </c>
      <c r="I2403">
        <v>243596.39</v>
      </c>
      <c r="J2403">
        <v>1343</v>
      </c>
      <c r="K2403">
        <v>1273</v>
      </c>
      <c r="L2403">
        <v>168981.49</v>
      </c>
      <c r="M2403">
        <v>6768.95</v>
      </c>
      <c r="N2403">
        <v>1578628.33</v>
      </c>
      <c r="O2403">
        <v>8743</v>
      </c>
      <c r="P2403">
        <v>10</v>
      </c>
      <c r="Q2403">
        <v>14</v>
      </c>
      <c r="R2403" s="25">
        <f>Clean_Data[[#This Row],[Revenue_EUR]]/Clean_Data[[#This Row],[Units_Sold]]</f>
        <v>192.3249143708116</v>
      </c>
      <c r="S2403" s="19">
        <f>Clean_Data[[#This Row],[Gross_Profit_EUR]]/Clean_Data[[#This Row],[Revenue_EUR]]</f>
        <v>0.65422566118486813</v>
      </c>
      <c r="T2403" s="19">
        <f>Clean_Data[[#This Row],[Revenue_EUR]]/Clean_Data[[#This Row],[Revenue_Target_EUR]]</f>
        <v>1.0603291781130253</v>
      </c>
      <c r="U2403" s="19">
        <f>Clean_Data[[#This Row],[Revenue_EUR]]/Clean_Data[[#This Row],[Market_Revenue_EUR]]</f>
        <v>0.16361822164942394</v>
      </c>
      <c r="V2403" s="19">
        <f>Clean_Data[[#This Row],[Returns_Units]]/Clean_Data[[#This Row],[Units_Sold]]</f>
        <v>1.0424422933730455E-2</v>
      </c>
      <c r="W2403" s="21">
        <f>Clean_Data[[#This Row],[Revenue_EUR]]/Clean_Data[[#This Row],[Marketing_Spend_EUR]]</f>
        <v>38.158408615811908</v>
      </c>
    </row>
    <row r="2404" spans="1:23">
      <c r="A2404" s="17">
        <v>45778</v>
      </c>
      <c r="B2404">
        <v>2025</v>
      </c>
      <c r="C2404" s="16" t="s">
        <v>96</v>
      </c>
      <c r="D2404" s="16" t="s">
        <v>89</v>
      </c>
      <c r="E2404" s="16" t="s">
        <v>85</v>
      </c>
      <c r="F2404" s="16" t="s">
        <v>77</v>
      </c>
      <c r="G2404" s="16" t="s">
        <v>80</v>
      </c>
      <c r="H2404">
        <v>84722.71</v>
      </c>
      <c r="I2404">
        <v>74579.97</v>
      </c>
      <c r="J2404">
        <v>573</v>
      </c>
      <c r="K2404">
        <v>507</v>
      </c>
      <c r="L2404">
        <v>58919.63</v>
      </c>
      <c r="M2404">
        <v>4473.5200000000004</v>
      </c>
      <c r="N2404">
        <v>542200.66</v>
      </c>
      <c r="O2404">
        <v>3960</v>
      </c>
      <c r="P2404">
        <v>3</v>
      </c>
      <c r="Q2404">
        <v>8</v>
      </c>
      <c r="R2404" s="25">
        <f>Clean_Data[[#This Row],[Revenue_EUR]]/Clean_Data[[#This Row],[Units_Sold]]</f>
        <v>147.85813263525307</v>
      </c>
      <c r="S2404" s="19">
        <f>Clean_Data[[#This Row],[Gross_Profit_EUR]]/Clean_Data[[#This Row],[Revenue_EUR]]</f>
        <v>0.69544080919980011</v>
      </c>
      <c r="T2404" s="19">
        <f>Clean_Data[[#This Row],[Revenue_EUR]]/Clean_Data[[#This Row],[Revenue_Target_EUR]]</f>
        <v>1.1359981775267542</v>
      </c>
      <c r="U2404" s="19">
        <f>Clean_Data[[#This Row],[Revenue_EUR]]/Clean_Data[[#This Row],[Market_Revenue_EUR]]</f>
        <v>0.15625711337201251</v>
      </c>
      <c r="V2404" s="19">
        <f>Clean_Data[[#This Row],[Returns_Units]]/Clean_Data[[#This Row],[Units_Sold]]</f>
        <v>1.3961605584642234E-2</v>
      </c>
      <c r="W2404" s="21">
        <f>Clean_Data[[#This Row],[Revenue_EUR]]/Clean_Data[[#This Row],[Marketing_Spend_EUR]]</f>
        <v>18.938712691571737</v>
      </c>
    </row>
    <row r="2405" spans="1:23">
      <c r="A2405" s="17">
        <v>45778</v>
      </c>
      <c r="B2405">
        <v>2025</v>
      </c>
      <c r="C2405" s="16" t="s">
        <v>96</v>
      </c>
      <c r="D2405" s="16" t="s">
        <v>89</v>
      </c>
      <c r="E2405" s="16" t="s">
        <v>85</v>
      </c>
      <c r="F2405" s="16" t="s">
        <v>77</v>
      </c>
      <c r="G2405" s="16" t="s">
        <v>81</v>
      </c>
      <c r="H2405">
        <v>111173.86</v>
      </c>
      <c r="I2405">
        <v>108781.32</v>
      </c>
      <c r="J2405">
        <v>915</v>
      </c>
      <c r="K2405">
        <v>879</v>
      </c>
      <c r="L2405">
        <v>70095.16</v>
      </c>
      <c r="M2405">
        <v>3518.22</v>
      </c>
      <c r="N2405">
        <v>726923.79</v>
      </c>
      <c r="O2405">
        <v>6339</v>
      </c>
      <c r="P2405">
        <v>4</v>
      </c>
      <c r="Q2405">
        <v>13</v>
      </c>
      <c r="R2405" s="25">
        <f>Clean_Data[[#This Row],[Revenue_EUR]]/Clean_Data[[#This Row],[Units_Sold]]</f>
        <v>121.50148633879782</v>
      </c>
      <c r="S2405" s="19">
        <f>Clean_Data[[#This Row],[Gross_Profit_EUR]]/Clean_Data[[#This Row],[Revenue_EUR]]</f>
        <v>0.63050037122035707</v>
      </c>
      <c r="T2405" s="19">
        <f>Clean_Data[[#This Row],[Revenue_EUR]]/Clean_Data[[#This Row],[Revenue_Target_EUR]]</f>
        <v>1.021994033534434</v>
      </c>
      <c r="U2405" s="19">
        <f>Clean_Data[[#This Row],[Revenue_EUR]]/Clean_Data[[#This Row],[Market_Revenue_EUR]]</f>
        <v>0.15293743516084402</v>
      </c>
      <c r="V2405" s="19">
        <f>Clean_Data[[#This Row],[Returns_Units]]/Clean_Data[[#This Row],[Units_Sold]]</f>
        <v>1.4207650273224045E-2</v>
      </c>
      <c r="W2405" s="21">
        <f>Clean_Data[[#This Row],[Revenue_EUR]]/Clean_Data[[#This Row],[Marketing_Spend_EUR]]</f>
        <v>31.59946222805851</v>
      </c>
    </row>
    <row r="2406" spans="1:23">
      <c r="A2406" s="17">
        <v>45778</v>
      </c>
      <c r="B2406">
        <v>2025</v>
      </c>
      <c r="C2406" s="16" t="s">
        <v>96</v>
      </c>
      <c r="D2406" s="16" t="s">
        <v>89</v>
      </c>
      <c r="E2406" s="16" t="s">
        <v>85</v>
      </c>
      <c r="F2406" s="16" t="s">
        <v>82</v>
      </c>
      <c r="G2406" s="16" t="s">
        <v>78</v>
      </c>
      <c r="H2406">
        <v>215069.9</v>
      </c>
      <c r="I2406">
        <v>218592.79</v>
      </c>
      <c r="J2406">
        <v>2829</v>
      </c>
      <c r="K2406">
        <v>2896</v>
      </c>
      <c r="L2406">
        <v>113185.11</v>
      </c>
      <c r="M2406">
        <v>4237.12</v>
      </c>
      <c r="N2406">
        <v>1682382.6</v>
      </c>
      <c r="O2406">
        <v>22608</v>
      </c>
      <c r="P2406">
        <v>8</v>
      </c>
      <c r="Q2406">
        <v>50</v>
      </c>
      <c r="R2406" s="25">
        <f>Clean_Data[[#This Row],[Revenue_EUR]]/Clean_Data[[#This Row],[Units_Sold]]</f>
        <v>76.023294450335811</v>
      </c>
      <c r="S2406" s="19">
        <f>Clean_Data[[#This Row],[Gross_Profit_EUR]]/Clean_Data[[#This Row],[Revenue_EUR]]</f>
        <v>0.52627127273505037</v>
      </c>
      <c r="T2406" s="19">
        <f>Clean_Data[[#This Row],[Revenue_EUR]]/Clean_Data[[#This Row],[Revenue_Target_EUR]]</f>
        <v>0.98388377768543955</v>
      </c>
      <c r="U2406" s="19">
        <f>Clean_Data[[#This Row],[Revenue_EUR]]/Clean_Data[[#This Row],[Market_Revenue_EUR]]</f>
        <v>0.12783649807124728</v>
      </c>
      <c r="V2406" s="19">
        <f>Clean_Data[[#This Row],[Returns_Units]]/Clean_Data[[#This Row],[Units_Sold]]</f>
        <v>1.7674089784376106E-2</v>
      </c>
      <c r="W2406" s="21">
        <f>Clean_Data[[#This Row],[Revenue_EUR]]/Clean_Data[[#This Row],[Marketing_Spend_EUR]]</f>
        <v>50.758510497696548</v>
      </c>
    </row>
    <row r="2407" spans="1:23">
      <c r="A2407" s="17">
        <v>45778</v>
      </c>
      <c r="B2407">
        <v>2025</v>
      </c>
      <c r="C2407" s="16" t="s">
        <v>96</v>
      </c>
      <c r="D2407" s="16" t="s">
        <v>89</v>
      </c>
      <c r="E2407" s="16" t="s">
        <v>85</v>
      </c>
      <c r="F2407" s="16" t="s">
        <v>82</v>
      </c>
      <c r="G2407" s="16" t="s">
        <v>79</v>
      </c>
      <c r="H2407">
        <v>227030.26</v>
      </c>
      <c r="I2407">
        <v>217441.3</v>
      </c>
      <c r="J2407">
        <v>1181</v>
      </c>
      <c r="K2407">
        <v>1113</v>
      </c>
      <c r="L2407">
        <v>139052.57999999999</v>
      </c>
      <c r="M2407">
        <v>5528.28</v>
      </c>
      <c r="N2407">
        <v>1364843</v>
      </c>
      <c r="O2407">
        <v>7341</v>
      </c>
      <c r="P2407">
        <v>11</v>
      </c>
      <c r="Q2407">
        <v>18</v>
      </c>
      <c r="R2407" s="25">
        <f>Clean_Data[[#This Row],[Revenue_EUR]]/Clean_Data[[#This Row],[Units_Sold]]</f>
        <v>192.23561388653684</v>
      </c>
      <c r="S2407" s="19">
        <f>Clean_Data[[#This Row],[Gross_Profit_EUR]]/Clean_Data[[#This Row],[Revenue_EUR]]</f>
        <v>0.61248478506785831</v>
      </c>
      <c r="T2407" s="19">
        <f>Clean_Data[[#This Row],[Revenue_EUR]]/Clean_Data[[#This Row],[Revenue_Target_EUR]]</f>
        <v>1.0440990740949398</v>
      </c>
      <c r="U2407" s="19">
        <f>Clean_Data[[#This Row],[Revenue_EUR]]/Clean_Data[[#This Row],[Market_Revenue_EUR]]</f>
        <v>0.16634166713680623</v>
      </c>
      <c r="V2407" s="19">
        <f>Clean_Data[[#This Row],[Returns_Units]]/Clean_Data[[#This Row],[Units_Sold]]</f>
        <v>1.5241320914479255E-2</v>
      </c>
      <c r="W2407" s="21">
        <f>Clean_Data[[#This Row],[Revenue_EUR]]/Clean_Data[[#This Row],[Marketing_Spend_EUR]]</f>
        <v>41.067069685327084</v>
      </c>
    </row>
    <row r="2408" spans="1:23">
      <c r="A2408" s="17">
        <v>45778</v>
      </c>
      <c r="B2408">
        <v>2025</v>
      </c>
      <c r="C2408" s="16" t="s">
        <v>96</v>
      </c>
      <c r="D2408" s="16" t="s">
        <v>89</v>
      </c>
      <c r="E2408" s="16" t="s">
        <v>85</v>
      </c>
      <c r="F2408" s="16" t="s">
        <v>82</v>
      </c>
      <c r="G2408" s="16" t="s">
        <v>80</v>
      </c>
      <c r="H2408">
        <v>63870.86</v>
      </c>
      <c r="I2408">
        <v>58224.3</v>
      </c>
      <c r="J2408">
        <v>432</v>
      </c>
      <c r="K2408">
        <v>399</v>
      </c>
      <c r="L2408">
        <v>41110.25</v>
      </c>
      <c r="M2408">
        <v>3523.66</v>
      </c>
      <c r="N2408">
        <v>477854.36</v>
      </c>
      <c r="O2408">
        <v>3594</v>
      </c>
      <c r="P2408">
        <v>3</v>
      </c>
      <c r="Q2408">
        <v>8</v>
      </c>
      <c r="R2408" s="25">
        <f>Clean_Data[[#This Row],[Revenue_EUR]]/Clean_Data[[#This Row],[Units_Sold]]</f>
        <v>147.84921296296295</v>
      </c>
      <c r="S2408" s="19">
        <f>Clean_Data[[#This Row],[Gross_Profit_EUR]]/Clean_Data[[#This Row],[Revenue_EUR]]</f>
        <v>0.64364641402980949</v>
      </c>
      <c r="T2408" s="19">
        <f>Clean_Data[[#This Row],[Revenue_EUR]]/Clean_Data[[#This Row],[Revenue_Target_EUR]]</f>
        <v>1.0969794398558677</v>
      </c>
      <c r="U2408" s="19">
        <f>Clean_Data[[#This Row],[Revenue_EUR]]/Clean_Data[[#This Row],[Market_Revenue_EUR]]</f>
        <v>0.13366177092116518</v>
      </c>
      <c r="V2408" s="19">
        <f>Clean_Data[[#This Row],[Returns_Units]]/Clean_Data[[#This Row],[Units_Sold]]</f>
        <v>1.8518518518518517E-2</v>
      </c>
      <c r="W2408" s="21">
        <f>Clean_Data[[#This Row],[Revenue_EUR]]/Clean_Data[[#This Row],[Marketing_Spend_EUR]]</f>
        <v>18.126283466622773</v>
      </c>
    </row>
    <row r="2409" spans="1:23">
      <c r="A2409" s="17">
        <v>45778</v>
      </c>
      <c r="B2409">
        <v>2025</v>
      </c>
      <c r="C2409" s="16" t="s">
        <v>96</v>
      </c>
      <c r="D2409" s="16" t="s">
        <v>89</v>
      </c>
      <c r="E2409" s="16" t="s">
        <v>85</v>
      </c>
      <c r="F2409" s="16" t="s">
        <v>82</v>
      </c>
      <c r="G2409" s="16" t="s">
        <v>81</v>
      </c>
      <c r="H2409">
        <v>93715.43</v>
      </c>
      <c r="I2409">
        <v>94456</v>
      </c>
      <c r="J2409">
        <v>772</v>
      </c>
      <c r="K2409">
        <v>770</v>
      </c>
      <c r="L2409">
        <v>53730.31</v>
      </c>
      <c r="M2409">
        <v>2879.44</v>
      </c>
      <c r="N2409">
        <v>663348.73</v>
      </c>
      <c r="O2409">
        <v>5667</v>
      </c>
      <c r="P2409">
        <v>4</v>
      </c>
      <c r="Q2409">
        <v>7</v>
      </c>
      <c r="R2409" s="25">
        <f>Clean_Data[[#This Row],[Revenue_EUR]]/Clean_Data[[#This Row],[Units_Sold]]</f>
        <v>121.39304404145076</v>
      </c>
      <c r="S2409" s="19">
        <f>Clean_Data[[#This Row],[Gross_Profit_EUR]]/Clean_Data[[#This Row],[Revenue_EUR]]</f>
        <v>0.57333472193426416</v>
      </c>
      <c r="T2409" s="19">
        <f>Clean_Data[[#This Row],[Revenue_EUR]]/Clean_Data[[#This Row],[Revenue_Target_EUR]]</f>
        <v>0.99215962988057926</v>
      </c>
      <c r="U2409" s="19">
        <f>Clean_Data[[#This Row],[Revenue_EUR]]/Clean_Data[[#This Row],[Market_Revenue_EUR]]</f>
        <v>0.14127626354240552</v>
      </c>
      <c r="V2409" s="19">
        <f>Clean_Data[[#This Row],[Returns_Units]]/Clean_Data[[#This Row],[Units_Sold]]</f>
        <v>9.0673575129533671E-3</v>
      </c>
      <c r="W2409" s="21">
        <f>Clean_Data[[#This Row],[Revenue_EUR]]/Clean_Data[[#This Row],[Marketing_Spend_EUR]]</f>
        <v>32.54640832939738</v>
      </c>
    </row>
    <row r="2410" spans="1:23">
      <c r="A2410" s="17">
        <v>45778</v>
      </c>
      <c r="B2410">
        <v>2025</v>
      </c>
      <c r="C2410" s="16" t="s">
        <v>96</v>
      </c>
      <c r="D2410" s="16" t="s">
        <v>89</v>
      </c>
      <c r="E2410" s="16" t="s">
        <v>85</v>
      </c>
      <c r="F2410" s="16" t="s">
        <v>83</v>
      </c>
      <c r="G2410" s="16" t="s">
        <v>78</v>
      </c>
      <c r="H2410">
        <v>31525.439999999999</v>
      </c>
      <c r="I2410">
        <v>31180.31</v>
      </c>
      <c r="J2410">
        <v>415</v>
      </c>
      <c r="K2410">
        <v>413</v>
      </c>
      <c r="L2410">
        <v>14943.67</v>
      </c>
      <c r="M2410">
        <v>554.30999999999995</v>
      </c>
      <c r="N2410">
        <v>310189.07</v>
      </c>
      <c r="O2410">
        <v>4280</v>
      </c>
      <c r="P2410">
        <v>1</v>
      </c>
      <c r="Q2410">
        <v>13</v>
      </c>
      <c r="R2410" s="25">
        <f>Clean_Data[[#This Row],[Revenue_EUR]]/Clean_Data[[#This Row],[Units_Sold]]</f>
        <v>75.964915662650597</v>
      </c>
      <c r="S2410" s="19">
        <f>Clean_Data[[#This Row],[Gross_Profit_EUR]]/Clean_Data[[#This Row],[Revenue_EUR]]</f>
        <v>0.47401939512977459</v>
      </c>
      <c r="T2410" s="19">
        <f>Clean_Data[[#This Row],[Revenue_EUR]]/Clean_Data[[#This Row],[Revenue_Target_EUR]]</f>
        <v>1.0110688444085385</v>
      </c>
      <c r="U2410" s="19">
        <f>Clean_Data[[#This Row],[Revenue_EUR]]/Clean_Data[[#This Row],[Market_Revenue_EUR]]</f>
        <v>0.1016329814586955</v>
      </c>
      <c r="V2410" s="19">
        <f>Clean_Data[[#This Row],[Returns_Units]]/Clean_Data[[#This Row],[Units_Sold]]</f>
        <v>3.1325301204819279E-2</v>
      </c>
      <c r="W2410" s="21">
        <f>Clean_Data[[#This Row],[Revenue_EUR]]/Clean_Data[[#This Row],[Marketing_Spend_EUR]]</f>
        <v>56.873301942956111</v>
      </c>
    </row>
    <row r="2411" spans="1:23">
      <c r="A2411" s="17">
        <v>45778</v>
      </c>
      <c r="B2411">
        <v>2025</v>
      </c>
      <c r="C2411" s="16" t="s">
        <v>96</v>
      </c>
      <c r="D2411" s="16" t="s">
        <v>89</v>
      </c>
      <c r="E2411" s="16" t="s">
        <v>85</v>
      </c>
      <c r="F2411" s="16" t="s">
        <v>83</v>
      </c>
      <c r="G2411" s="16" t="s">
        <v>79</v>
      </c>
      <c r="H2411">
        <v>31649.42</v>
      </c>
      <c r="I2411">
        <v>31555.4</v>
      </c>
      <c r="J2411">
        <v>165</v>
      </c>
      <c r="K2411">
        <v>165</v>
      </c>
      <c r="L2411">
        <v>17429.46</v>
      </c>
      <c r="M2411">
        <v>791.12</v>
      </c>
      <c r="N2411">
        <v>274426.65999999997</v>
      </c>
      <c r="O2411">
        <v>1558</v>
      </c>
      <c r="P2411">
        <v>1</v>
      </c>
      <c r="Q2411">
        <v>5</v>
      </c>
      <c r="R2411" s="25">
        <f>Clean_Data[[#This Row],[Revenue_EUR]]/Clean_Data[[#This Row],[Units_Sold]]</f>
        <v>191.81466666666665</v>
      </c>
      <c r="S2411" s="19">
        <f>Clean_Data[[#This Row],[Gross_Profit_EUR]]/Clean_Data[[#This Row],[Revenue_EUR]]</f>
        <v>0.55070393075133761</v>
      </c>
      <c r="T2411" s="19">
        <f>Clean_Data[[#This Row],[Revenue_EUR]]/Clean_Data[[#This Row],[Revenue_Target_EUR]]</f>
        <v>1.0029795217300366</v>
      </c>
      <c r="U2411" s="19">
        <f>Clean_Data[[#This Row],[Revenue_EUR]]/Clean_Data[[#This Row],[Market_Revenue_EUR]]</f>
        <v>0.11532924680131297</v>
      </c>
      <c r="V2411" s="19">
        <f>Clean_Data[[#This Row],[Returns_Units]]/Clean_Data[[#This Row],[Units_Sold]]</f>
        <v>3.0303030303030304E-2</v>
      </c>
      <c r="W2411" s="21">
        <f>Clean_Data[[#This Row],[Revenue_EUR]]/Clean_Data[[#This Row],[Marketing_Spend_EUR]]</f>
        <v>40.00583982202447</v>
      </c>
    </row>
    <row r="2412" spans="1:23">
      <c r="A2412" s="17">
        <v>45778</v>
      </c>
      <c r="B2412">
        <v>2025</v>
      </c>
      <c r="C2412" s="16" t="s">
        <v>96</v>
      </c>
      <c r="D2412" s="16" t="s">
        <v>89</v>
      </c>
      <c r="E2412" s="16" t="s">
        <v>85</v>
      </c>
      <c r="F2412" s="16" t="s">
        <v>83</v>
      </c>
      <c r="G2412" s="16" t="s">
        <v>80</v>
      </c>
      <c r="H2412">
        <v>9141.5</v>
      </c>
      <c r="I2412">
        <v>8104.48</v>
      </c>
      <c r="J2412">
        <v>62</v>
      </c>
      <c r="K2412">
        <v>54</v>
      </c>
      <c r="L2412">
        <v>5383.62</v>
      </c>
      <c r="M2412">
        <v>478.12</v>
      </c>
      <c r="N2412">
        <v>94087.45</v>
      </c>
      <c r="O2412">
        <v>696</v>
      </c>
      <c r="P2412">
        <v>0</v>
      </c>
      <c r="Q2412">
        <v>1</v>
      </c>
      <c r="R2412" s="25">
        <f>Clean_Data[[#This Row],[Revenue_EUR]]/Clean_Data[[#This Row],[Units_Sold]]</f>
        <v>147.44354838709677</v>
      </c>
      <c r="S2412" s="19">
        <f>Clean_Data[[#This Row],[Gross_Profit_EUR]]/Clean_Data[[#This Row],[Revenue_EUR]]</f>
        <v>0.58892085543947925</v>
      </c>
      <c r="T2412" s="19">
        <f>Clean_Data[[#This Row],[Revenue_EUR]]/Clean_Data[[#This Row],[Revenue_Target_EUR]]</f>
        <v>1.1279563895524451</v>
      </c>
      <c r="U2412" s="19">
        <f>Clean_Data[[#This Row],[Revenue_EUR]]/Clean_Data[[#This Row],[Market_Revenue_EUR]]</f>
        <v>9.7159610553798625E-2</v>
      </c>
      <c r="V2412" s="19">
        <f>Clean_Data[[#This Row],[Returns_Units]]/Clean_Data[[#This Row],[Units_Sold]]</f>
        <v>1.6129032258064516E-2</v>
      </c>
      <c r="W2412" s="21">
        <f>Clean_Data[[#This Row],[Revenue_EUR]]/Clean_Data[[#This Row],[Marketing_Spend_EUR]]</f>
        <v>19.119677068518364</v>
      </c>
    </row>
    <row r="2413" spans="1:23">
      <c r="A2413" s="17">
        <v>45778</v>
      </c>
      <c r="B2413">
        <v>2025</v>
      </c>
      <c r="C2413" s="16" t="s">
        <v>96</v>
      </c>
      <c r="D2413" s="16" t="s">
        <v>89</v>
      </c>
      <c r="E2413" s="16" t="s">
        <v>85</v>
      </c>
      <c r="F2413" s="16" t="s">
        <v>83</v>
      </c>
      <c r="G2413" s="16" t="s">
        <v>81</v>
      </c>
      <c r="H2413">
        <v>13443.49</v>
      </c>
      <c r="I2413">
        <v>12920.42</v>
      </c>
      <c r="J2413">
        <v>111</v>
      </c>
      <c r="K2413">
        <v>105</v>
      </c>
      <c r="L2413">
        <v>7104.75</v>
      </c>
      <c r="M2413">
        <v>373.69</v>
      </c>
      <c r="N2413">
        <v>129383.4</v>
      </c>
      <c r="O2413">
        <v>1168</v>
      </c>
      <c r="P2413">
        <v>1</v>
      </c>
      <c r="Q2413">
        <v>2</v>
      </c>
      <c r="R2413" s="25">
        <f>Clean_Data[[#This Row],[Revenue_EUR]]/Clean_Data[[#This Row],[Units_Sold]]</f>
        <v>121.11252252252253</v>
      </c>
      <c r="S2413" s="19">
        <f>Clean_Data[[#This Row],[Gross_Profit_EUR]]/Clean_Data[[#This Row],[Revenue_EUR]]</f>
        <v>0.52848999776099803</v>
      </c>
      <c r="T2413" s="19">
        <f>Clean_Data[[#This Row],[Revenue_EUR]]/Clean_Data[[#This Row],[Revenue_Target_EUR]]</f>
        <v>1.0404839780750161</v>
      </c>
      <c r="U2413" s="19">
        <f>Clean_Data[[#This Row],[Revenue_EUR]]/Clean_Data[[#This Row],[Market_Revenue_EUR]]</f>
        <v>0.10390428756702946</v>
      </c>
      <c r="V2413" s="19">
        <f>Clean_Data[[#This Row],[Returns_Units]]/Clean_Data[[#This Row],[Units_Sold]]</f>
        <v>1.8018018018018018E-2</v>
      </c>
      <c r="W2413" s="21">
        <f>Clean_Data[[#This Row],[Revenue_EUR]]/Clean_Data[[#This Row],[Marketing_Spend_EUR]]</f>
        <v>35.974979260884687</v>
      </c>
    </row>
    <row r="2414" spans="1:23">
      <c r="A2414" s="17">
        <v>45778</v>
      </c>
      <c r="B2414">
        <v>2025</v>
      </c>
      <c r="C2414" s="16" t="s">
        <v>96</v>
      </c>
      <c r="D2414" s="16" t="s">
        <v>90</v>
      </c>
      <c r="E2414" s="16" t="s">
        <v>91</v>
      </c>
      <c r="F2414" s="16" t="s">
        <v>77</v>
      </c>
      <c r="G2414" s="16" t="s">
        <v>78</v>
      </c>
      <c r="H2414">
        <v>218880.43</v>
      </c>
      <c r="I2414">
        <v>211644.85</v>
      </c>
      <c r="J2414">
        <v>2879</v>
      </c>
      <c r="K2414">
        <v>2827</v>
      </c>
      <c r="L2414">
        <v>124256.63</v>
      </c>
      <c r="M2414">
        <v>3750.74</v>
      </c>
      <c r="N2414">
        <v>2342322.4500000002</v>
      </c>
      <c r="O2414">
        <v>34445</v>
      </c>
      <c r="P2414">
        <v>10</v>
      </c>
      <c r="Q2414">
        <v>35</v>
      </c>
      <c r="R2414" s="25">
        <f>Clean_Data[[#This Row],[Revenue_EUR]]/Clean_Data[[#This Row],[Units_Sold]]</f>
        <v>76.02654741229594</v>
      </c>
      <c r="S2414" s="19">
        <f>Clean_Data[[#This Row],[Gross_Profit_EUR]]/Clean_Data[[#This Row],[Revenue_EUR]]</f>
        <v>0.56769182151186381</v>
      </c>
      <c r="T2414" s="19">
        <f>Clean_Data[[#This Row],[Revenue_EUR]]/Clean_Data[[#This Row],[Revenue_Target_EUR]]</f>
        <v>1.0341873662411345</v>
      </c>
      <c r="U2414" s="19">
        <f>Clean_Data[[#This Row],[Revenue_EUR]]/Clean_Data[[#This Row],[Market_Revenue_EUR]]</f>
        <v>9.3445900243153954E-2</v>
      </c>
      <c r="V2414" s="19">
        <f>Clean_Data[[#This Row],[Returns_Units]]/Clean_Data[[#This Row],[Units_Sold]]</f>
        <v>1.2156998957971519E-2</v>
      </c>
      <c r="W2414" s="21">
        <f>Clean_Data[[#This Row],[Revenue_EUR]]/Clean_Data[[#This Row],[Marketing_Spend_EUR]]</f>
        <v>58.356598964471011</v>
      </c>
    </row>
    <row r="2415" spans="1:23">
      <c r="A2415" s="17">
        <v>45778</v>
      </c>
      <c r="B2415">
        <v>2025</v>
      </c>
      <c r="C2415" s="16" t="s">
        <v>96</v>
      </c>
      <c r="D2415" s="16" t="s">
        <v>90</v>
      </c>
      <c r="E2415" s="16" t="s">
        <v>91</v>
      </c>
      <c r="F2415" s="16" t="s">
        <v>77</v>
      </c>
      <c r="G2415" s="16" t="s">
        <v>79</v>
      </c>
      <c r="H2415">
        <v>215070.64</v>
      </c>
      <c r="I2415">
        <v>207714.69</v>
      </c>
      <c r="J2415">
        <v>1119</v>
      </c>
      <c r="K2415">
        <v>1077</v>
      </c>
      <c r="L2415">
        <v>141038.07</v>
      </c>
      <c r="M2415">
        <v>5819.97</v>
      </c>
      <c r="N2415">
        <v>2082676.55</v>
      </c>
      <c r="O2415">
        <v>11259</v>
      </c>
      <c r="P2415">
        <v>11</v>
      </c>
      <c r="Q2415">
        <v>22</v>
      </c>
      <c r="R2415" s="25">
        <f>Clean_Data[[#This Row],[Revenue_EUR]]/Clean_Data[[#This Row],[Units_Sold]]</f>
        <v>192.19896336014301</v>
      </c>
      <c r="S2415" s="19">
        <f>Clean_Data[[#This Row],[Gross_Profit_EUR]]/Clean_Data[[#This Row],[Revenue_EUR]]</f>
        <v>0.65577556285692928</v>
      </c>
      <c r="T2415" s="19">
        <f>Clean_Data[[#This Row],[Revenue_EUR]]/Clean_Data[[#This Row],[Revenue_Target_EUR]]</f>
        <v>1.0354137206184117</v>
      </c>
      <c r="U2415" s="19">
        <f>Clean_Data[[#This Row],[Revenue_EUR]]/Clean_Data[[#This Row],[Market_Revenue_EUR]]</f>
        <v>0.10326646257192458</v>
      </c>
      <c r="V2415" s="19">
        <f>Clean_Data[[#This Row],[Returns_Units]]/Clean_Data[[#This Row],[Units_Sold]]</f>
        <v>1.9660411081322611E-2</v>
      </c>
      <c r="W2415" s="21">
        <f>Clean_Data[[#This Row],[Revenue_EUR]]/Clean_Data[[#This Row],[Marketing_Spend_EUR]]</f>
        <v>36.953908697123872</v>
      </c>
    </row>
    <row r="2416" spans="1:23">
      <c r="A2416" s="17">
        <v>45778</v>
      </c>
      <c r="B2416">
        <v>2025</v>
      </c>
      <c r="C2416" s="16" t="s">
        <v>96</v>
      </c>
      <c r="D2416" s="16" t="s">
        <v>90</v>
      </c>
      <c r="E2416" s="16" t="s">
        <v>91</v>
      </c>
      <c r="F2416" s="16" t="s">
        <v>77</v>
      </c>
      <c r="G2416" s="16" t="s">
        <v>80</v>
      </c>
      <c r="H2416">
        <v>78308.740000000005</v>
      </c>
      <c r="I2416">
        <v>72219.850000000006</v>
      </c>
      <c r="J2416">
        <v>530</v>
      </c>
      <c r="K2416">
        <v>481</v>
      </c>
      <c r="L2416">
        <v>53674.74</v>
      </c>
      <c r="M2416">
        <v>4701.79</v>
      </c>
      <c r="N2416">
        <v>726040.73</v>
      </c>
      <c r="O2416">
        <v>5416</v>
      </c>
      <c r="P2416">
        <v>4</v>
      </c>
      <c r="Q2416">
        <v>10</v>
      </c>
      <c r="R2416" s="25">
        <f>Clean_Data[[#This Row],[Revenue_EUR]]/Clean_Data[[#This Row],[Units_Sold]]</f>
        <v>147.75233962264153</v>
      </c>
      <c r="S2416" s="19">
        <f>Clean_Data[[#This Row],[Gross_Profit_EUR]]/Clean_Data[[#This Row],[Revenue_EUR]]</f>
        <v>0.68542464097877187</v>
      </c>
      <c r="T2416" s="19">
        <f>Clean_Data[[#This Row],[Revenue_EUR]]/Clean_Data[[#This Row],[Revenue_Target_EUR]]</f>
        <v>1.084310476967205</v>
      </c>
      <c r="U2416" s="19">
        <f>Clean_Data[[#This Row],[Revenue_EUR]]/Clean_Data[[#This Row],[Market_Revenue_EUR]]</f>
        <v>0.10785722723847739</v>
      </c>
      <c r="V2416" s="19">
        <f>Clean_Data[[#This Row],[Returns_Units]]/Clean_Data[[#This Row],[Units_Sold]]</f>
        <v>1.8867924528301886E-2</v>
      </c>
      <c r="W2416" s="21">
        <f>Clean_Data[[#This Row],[Revenue_EUR]]/Clean_Data[[#This Row],[Marketing_Spend_EUR]]</f>
        <v>16.655090933453007</v>
      </c>
    </row>
    <row r="2417" spans="1:23">
      <c r="A2417" s="17">
        <v>45778</v>
      </c>
      <c r="B2417">
        <v>2025</v>
      </c>
      <c r="C2417" s="16" t="s">
        <v>96</v>
      </c>
      <c r="D2417" s="16" t="s">
        <v>90</v>
      </c>
      <c r="E2417" s="16" t="s">
        <v>91</v>
      </c>
      <c r="F2417" s="16" t="s">
        <v>77</v>
      </c>
      <c r="G2417" s="16" t="s">
        <v>81</v>
      </c>
      <c r="H2417">
        <v>94530.76</v>
      </c>
      <c r="I2417">
        <v>88003.53</v>
      </c>
      <c r="J2417">
        <v>778</v>
      </c>
      <c r="K2417">
        <v>726</v>
      </c>
      <c r="L2417">
        <v>58830.080000000002</v>
      </c>
      <c r="M2417">
        <v>2650.66</v>
      </c>
      <c r="N2417">
        <v>979219.62</v>
      </c>
      <c r="O2417">
        <v>8638</v>
      </c>
      <c r="P2417">
        <v>4</v>
      </c>
      <c r="Q2417">
        <v>13</v>
      </c>
      <c r="R2417" s="25">
        <f>Clean_Data[[#This Row],[Revenue_EUR]]/Clean_Data[[#This Row],[Units_Sold]]</f>
        <v>121.50483290488431</v>
      </c>
      <c r="S2417" s="19">
        <f>Clean_Data[[#This Row],[Gross_Profit_EUR]]/Clean_Data[[#This Row],[Revenue_EUR]]</f>
        <v>0.62233795644930823</v>
      </c>
      <c r="T2417" s="19">
        <f>Clean_Data[[#This Row],[Revenue_EUR]]/Clean_Data[[#This Row],[Revenue_Target_EUR]]</f>
        <v>1.0741700929496805</v>
      </c>
      <c r="U2417" s="19">
        <f>Clean_Data[[#This Row],[Revenue_EUR]]/Clean_Data[[#This Row],[Market_Revenue_EUR]]</f>
        <v>9.6536832054079952E-2</v>
      </c>
      <c r="V2417" s="19">
        <f>Clean_Data[[#This Row],[Returns_Units]]/Clean_Data[[#This Row],[Units_Sold]]</f>
        <v>1.6709511568123392E-2</v>
      </c>
      <c r="W2417" s="21">
        <f>Clean_Data[[#This Row],[Revenue_EUR]]/Clean_Data[[#This Row],[Marketing_Spend_EUR]]</f>
        <v>35.663102774403356</v>
      </c>
    </row>
    <row r="2418" spans="1:23">
      <c r="A2418" s="17">
        <v>45778</v>
      </c>
      <c r="B2418">
        <v>2025</v>
      </c>
      <c r="C2418" s="16" t="s">
        <v>96</v>
      </c>
      <c r="D2418" s="16" t="s">
        <v>90</v>
      </c>
      <c r="E2418" s="16" t="s">
        <v>91</v>
      </c>
      <c r="F2418" s="16" t="s">
        <v>82</v>
      </c>
      <c r="G2418" s="16" t="s">
        <v>78</v>
      </c>
      <c r="H2418">
        <v>179680.6</v>
      </c>
      <c r="I2418">
        <v>178626.91</v>
      </c>
      <c r="J2418">
        <v>2363</v>
      </c>
      <c r="K2418">
        <v>2378</v>
      </c>
      <c r="L2418">
        <v>95168.87</v>
      </c>
      <c r="M2418">
        <v>3393.83</v>
      </c>
      <c r="N2418">
        <v>2086667.54</v>
      </c>
      <c r="O2418">
        <v>29079</v>
      </c>
      <c r="P2418">
        <v>7</v>
      </c>
      <c r="Q2418">
        <v>44</v>
      </c>
      <c r="R2418" s="25">
        <f>Clean_Data[[#This Row],[Revenue_EUR]]/Clean_Data[[#This Row],[Units_Sold]]</f>
        <v>76.03918747355057</v>
      </c>
      <c r="S2418" s="19">
        <f>Clean_Data[[#This Row],[Gross_Profit_EUR]]/Clean_Data[[#This Row],[Revenue_EUR]]</f>
        <v>0.52965578921708856</v>
      </c>
      <c r="T2418" s="19">
        <f>Clean_Data[[#This Row],[Revenue_EUR]]/Clean_Data[[#This Row],[Revenue_Target_EUR]]</f>
        <v>1.0058988312567239</v>
      </c>
      <c r="U2418" s="19">
        <f>Clean_Data[[#This Row],[Revenue_EUR]]/Clean_Data[[#This Row],[Market_Revenue_EUR]]</f>
        <v>8.6108877698840319E-2</v>
      </c>
      <c r="V2418" s="19">
        <f>Clean_Data[[#This Row],[Returns_Units]]/Clean_Data[[#This Row],[Units_Sold]]</f>
        <v>1.8620397799407534E-2</v>
      </c>
      <c r="W2418" s="21">
        <f>Clean_Data[[#This Row],[Revenue_EUR]]/Clean_Data[[#This Row],[Marketing_Spend_EUR]]</f>
        <v>52.943311833533208</v>
      </c>
    </row>
    <row r="2419" spans="1:23">
      <c r="A2419" s="17">
        <v>45778</v>
      </c>
      <c r="B2419">
        <v>2025</v>
      </c>
      <c r="C2419" s="16" t="s">
        <v>96</v>
      </c>
      <c r="D2419" s="16" t="s">
        <v>90</v>
      </c>
      <c r="E2419" s="16" t="s">
        <v>91</v>
      </c>
      <c r="F2419" s="16" t="s">
        <v>82</v>
      </c>
      <c r="G2419" s="16" t="s">
        <v>79</v>
      </c>
      <c r="H2419">
        <v>190269.2</v>
      </c>
      <c r="I2419">
        <v>175411.96</v>
      </c>
      <c r="J2419">
        <v>990</v>
      </c>
      <c r="K2419">
        <v>895</v>
      </c>
      <c r="L2419">
        <v>116220.46</v>
      </c>
      <c r="M2419">
        <v>5084.6000000000004</v>
      </c>
      <c r="N2419">
        <v>1870855.35</v>
      </c>
      <c r="O2419">
        <v>10650</v>
      </c>
      <c r="P2419">
        <v>9</v>
      </c>
      <c r="Q2419">
        <v>20</v>
      </c>
      <c r="R2419" s="25">
        <f>Clean_Data[[#This Row],[Revenue_EUR]]/Clean_Data[[#This Row],[Units_Sold]]</f>
        <v>192.19111111111113</v>
      </c>
      <c r="S2419" s="19">
        <f>Clean_Data[[#This Row],[Gross_Profit_EUR]]/Clean_Data[[#This Row],[Revenue_EUR]]</f>
        <v>0.61082119439194571</v>
      </c>
      <c r="T2419" s="19">
        <f>Clean_Data[[#This Row],[Revenue_EUR]]/Clean_Data[[#This Row],[Revenue_Target_EUR]]</f>
        <v>1.0846991276991604</v>
      </c>
      <c r="U2419" s="19">
        <f>Clean_Data[[#This Row],[Revenue_EUR]]/Clean_Data[[#This Row],[Market_Revenue_EUR]]</f>
        <v>0.10170171627646146</v>
      </c>
      <c r="V2419" s="19">
        <f>Clean_Data[[#This Row],[Returns_Units]]/Clean_Data[[#This Row],[Units_Sold]]</f>
        <v>2.0202020202020204E-2</v>
      </c>
      <c r="W2419" s="21">
        <f>Clean_Data[[#This Row],[Revenue_EUR]]/Clean_Data[[#This Row],[Marketing_Spend_EUR]]</f>
        <v>37.420682059552377</v>
      </c>
    </row>
    <row r="2420" spans="1:23">
      <c r="A2420" s="17">
        <v>45778</v>
      </c>
      <c r="B2420">
        <v>2025</v>
      </c>
      <c r="C2420" s="16" t="s">
        <v>96</v>
      </c>
      <c r="D2420" s="16" t="s">
        <v>90</v>
      </c>
      <c r="E2420" s="16" t="s">
        <v>91</v>
      </c>
      <c r="F2420" s="16" t="s">
        <v>82</v>
      </c>
      <c r="G2420" s="16" t="s">
        <v>80</v>
      </c>
      <c r="H2420">
        <v>59978.92</v>
      </c>
      <c r="I2420">
        <v>55524.1</v>
      </c>
      <c r="J2420">
        <v>406</v>
      </c>
      <c r="K2420">
        <v>370</v>
      </c>
      <c r="L2420">
        <v>38064.14</v>
      </c>
      <c r="M2420">
        <v>3225.76</v>
      </c>
      <c r="N2420">
        <v>617157.04</v>
      </c>
      <c r="O2420">
        <v>4636</v>
      </c>
      <c r="P2420">
        <v>3</v>
      </c>
      <c r="Q2420">
        <v>3</v>
      </c>
      <c r="R2420" s="25">
        <f>Clean_Data[[#This Row],[Revenue_EUR]]/Clean_Data[[#This Row],[Units_Sold]]</f>
        <v>147.73133004926109</v>
      </c>
      <c r="S2420" s="19">
        <f>Clean_Data[[#This Row],[Gross_Profit_EUR]]/Clean_Data[[#This Row],[Revenue_EUR]]</f>
        <v>0.63462529835482195</v>
      </c>
      <c r="T2420" s="19">
        <f>Clean_Data[[#This Row],[Revenue_EUR]]/Clean_Data[[#This Row],[Revenue_Target_EUR]]</f>
        <v>1.0802321874645424</v>
      </c>
      <c r="U2420" s="19">
        <f>Clean_Data[[#This Row],[Revenue_EUR]]/Clean_Data[[#This Row],[Market_Revenue_EUR]]</f>
        <v>9.71858313404316E-2</v>
      </c>
      <c r="V2420" s="19">
        <f>Clean_Data[[#This Row],[Returns_Units]]/Clean_Data[[#This Row],[Units_Sold]]</f>
        <v>7.3891625615763543E-3</v>
      </c>
      <c r="W2420" s="21">
        <f>Clean_Data[[#This Row],[Revenue_EUR]]/Clean_Data[[#This Row],[Marketing_Spend_EUR]]</f>
        <v>18.593732949754475</v>
      </c>
    </row>
    <row r="2421" spans="1:23">
      <c r="A2421" s="17">
        <v>45778</v>
      </c>
      <c r="B2421">
        <v>2025</v>
      </c>
      <c r="C2421" s="16" t="s">
        <v>96</v>
      </c>
      <c r="D2421" s="16" t="s">
        <v>90</v>
      </c>
      <c r="E2421" s="16" t="s">
        <v>91</v>
      </c>
      <c r="F2421" s="16" t="s">
        <v>82</v>
      </c>
      <c r="G2421" s="16" t="s">
        <v>81</v>
      </c>
      <c r="H2421">
        <v>78710.490000000005</v>
      </c>
      <c r="I2421">
        <v>73833.649999999994</v>
      </c>
      <c r="J2421">
        <v>648</v>
      </c>
      <c r="K2421">
        <v>609</v>
      </c>
      <c r="L2421">
        <v>46072.41</v>
      </c>
      <c r="M2421">
        <v>2266.46</v>
      </c>
      <c r="N2421">
        <v>870189.87</v>
      </c>
      <c r="O2421">
        <v>7591</v>
      </c>
      <c r="P2421">
        <v>4</v>
      </c>
      <c r="Q2421">
        <v>10</v>
      </c>
      <c r="R2421" s="25">
        <f>Clean_Data[[#This Row],[Revenue_EUR]]/Clean_Data[[#This Row],[Units_Sold]]</f>
        <v>121.46680555555557</v>
      </c>
      <c r="S2421" s="19">
        <f>Clean_Data[[#This Row],[Gross_Profit_EUR]]/Clean_Data[[#This Row],[Revenue_EUR]]</f>
        <v>0.58534014970558568</v>
      </c>
      <c r="T2421" s="19">
        <f>Clean_Data[[#This Row],[Revenue_EUR]]/Clean_Data[[#This Row],[Revenue_Target_EUR]]</f>
        <v>1.0660517257375195</v>
      </c>
      <c r="U2421" s="19">
        <f>Clean_Data[[#This Row],[Revenue_EUR]]/Clean_Data[[#This Row],[Market_Revenue_EUR]]</f>
        <v>9.0452087197935321E-2</v>
      </c>
      <c r="V2421" s="19">
        <f>Clean_Data[[#This Row],[Returns_Units]]/Clean_Data[[#This Row],[Units_Sold]]</f>
        <v>1.5432098765432098E-2</v>
      </c>
      <c r="W2421" s="21">
        <f>Clean_Data[[#This Row],[Revenue_EUR]]/Clean_Data[[#This Row],[Marketing_Spend_EUR]]</f>
        <v>34.728382587824186</v>
      </c>
    </row>
    <row r="2422" spans="1:23">
      <c r="A2422" s="17">
        <v>45778</v>
      </c>
      <c r="B2422">
        <v>2025</v>
      </c>
      <c r="C2422" s="16" t="s">
        <v>96</v>
      </c>
      <c r="D2422" s="16" t="s">
        <v>90</v>
      </c>
      <c r="E2422" s="16" t="s">
        <v>91</v>
      </c>
      <c r="F2422" s="16" t="s">
        <v>83</v>
      </c>
      <c r="G2422" s="16" t="s">
        <v>78</v>
      </c>
      <c r="H2422">
        <v>19473.900000000001</v>
      </c>
      <c r="I2422">
        <v>18475.48</v>
      </c>
      <c r="J2422">
        <v>256</v>
      </c>
      <c r="K2422">
        <v>240</v>
      </c>
      <c r="L2422">
        <v>9120.42</v>
      </c>
      <c r="M2422">
        <v>339.09</v>
      </c>
      <c r="N2422">
        <v>327992.96000000002</v>
      </c>
      <c r="O2422">
        <v>4673</v>
      </c>
      <c r="P2422">
        <v>1</v>
      </c>
      <c r="Q2422">
        <v>7</v>
      </c>
      <c r="R2422" s="25">
        <f>Clean_Data[[#This Row],[Revenue_EUR]]/Clean_Data[[#This Row],[Units_Sold]]</f>
        <v>76.069921875000006</v>
      </c>
      <c r="S2422" s="19">
        <f>Clean_Data[[#This Row],[Gross_Profit_EUR]]/Clean_Data[[#This Row],[Revenue_EUR]]</f>
        <v>0.46834070217059753</v>
      </c>
      <c r="T2422" s="19">
        <f>Clean_Data[[#This Row],[Revenue_EUR]]/Clean_Data[[#This Row],[Revenue_Target_EUR]]</f>
        <v>1.0540402739198116</v>
      </c>
      <c r="U2422" s="19">
        <f>Clean_Data[[#This Row],[Revenue_EUR]]/Clean_Data[[#This Row],[Market_Revenue_EUR]]</f>
        <v>5.9372920687078161E-2</v>
      </c>
      <c r="V2422" s="19">
        <f>Clean_Data[[#This Row],[Returns_Units]]/Clean_Data[[#This Row],[Units_Sold]]</f>
        <v>2.734375E-2</v>
      </c>
      <c r="W2422" s="21">
        <f>Clean_Data[[#This Row],[Revenue_EUR]]/Clean_Data[[#This Row],[Marketing_Spend_EUR]]</f>
        <v>57.429885871007706</v>
      </c>
    </row>
    <row r="2423" spans="1:23">
      <c r="A2423" s="17">
        <v>45778</v>
      </c>
      <c r="B2423">
        <v>2025</v>
      </c>
      <c r="C2423" s="16" t="s">
        <v>96</v>
      </c>
      <c r="D2423" s="16" t="s">
        <v>90</v>
      </c>
      <c r="E2423" s="16" t="s">
        <v>91</v>
      </c>
      <c r="F2423" s="16" t="s">
        <v>83</v>
      </c>
      <c r="G2423" s="16" t="s">
        <v>79</v>
      </c>
      <c r="H2423">
        <v>20453.93</v>
      </c>
      <c r="I2423">
        <v>18862.36</v>
      </c>
      <c r="J2423">
        <v>106</v>
      </c>
      <c r="K2423">
        <v>100</v>
      </c>
      <c r="L2423">
        <v>11261.5</v>
      </c>
      <c r="M2423">
        <v>526.76</v>
      </c>
      <c r="N2423">
        <v>274656.2</v>
      </c>
      <c r="O2423">
        <v>1471</v>
      </c>
      <c r="P2423">
        <v>1</v>
      </c>
      <c r="Q2423">
        <v>2</v>
      </c>
      <c r="R2423" s="25">
        <f>Clean_Data[[#This Row],[Revenue_EUR]]/Clean_Data[[#This Row],[Units_Sold]]</f>
        <v>192.9616037735849</v>
      </c>
      <c r="S2423" s="19">
        <f>Clean_Data[[#This Row],[Gross_Profit_EUR]]/Clean_Data[[#This Row],[Revenue_EUR]]</f>
        <v>0.55057878852621478</v>
      </c>
      <c r="T2423" s="19">
        <f>Clean_Data[[#This Row],[Revenue_EUR]]/Clean_Data[[#This Row],[Revenue_Target_EUR]]</f>
        <v>1.0843780947877149</v>
      </c>
      <c r="U2423" s="19">
        <f>Clean_Data[[#This Row],[Revenue_EUR]]/Clean_Data[[#This Row],[Market_Revenue_EUR]]</f>
        <v>7.4471029599914362E-2</v>
      </c>
      <c r="V2423" s="19">
        <f>Clean_Data[[#This Row],[Returns_Units]]/Clean_Data[[#This Row],[Units_Sold]]</f>
        <v>1.8867924528301886E-2</v>
      </c>
      <c r="W2423" s="21">
        <f>Clean_Data[[#This Row],[Revenue_EUR]]/Clean_Data[[#This Row],[Marketing_Spend_EUR]]</f>
        <v>38.829694737641432</v>
      </c>
    </row>
    <row r="2424" spans="1:23">
      <c r="A2424" s="17">
        <v>45778</v>
      </c>
      <c r="B2424">
        <v>2025</v>
      </c>
      <c r="C2424" s="16" t="s">
        <v>96</v>
      </c>
      <c r="D2424" s="16" t="s">
        <v>90</v>
      </c>
      <c r="E2424" s="16" t="s">
        <v>91</v>
      </c>
      <c r="F2424" s="16" t="s">
        <v>83</v>
      </c>
      <c r="G2424" s="16" t="s">
        <v>80</v>
      </c>
      <c r="H2424">
        <v>7349.6</v>
      </c>
      <c r="I2424">
        <v>6533.33</v>
      </c>
      <c r="J2424">
        <v>50</v>
      </c>
      <c r="K2424">
        <v>45</v>
      </c>
      <c r="L2424">
        <v>4247.1499999999996</v>
      </c>
      <c r="M2424">
        <v>386.47</v>
      </c>
      <c r="N2424">
        <v>98997.759999999995</v>
      </c>
      <c r="O2424">
        <v>757</v>
      </c>
      <c r="P2424">
        <v>0</v>
      </c>
      <c r="Q2424">
        <v>1</v>
      </c>
      <c r="R2424" s="25">
        <f>Clean_Data[[#This Row],[Revenue_EUR]]/Clean_Data[[#This Row],[Units_Sold]]</f>
        <v>146.99200000000002</v>
      </c>
      <c r="S2424" s="19">
        <f>Clean_Data[[#This Row],[Gross_Profit_EUR]]/Clean_Data[[#This Row],[Revenue_EUR]]</f>
        <v>0.57787498639381729</v>
      </c>
      <c r="T2424" s="19">
        <f>Clean_Data[[#This Row],[Revenue_EUR]]/Clean_Data[[#This Row],[Revenue_Target_EUR]]</f>
        <v>1.1249393494588518</v>
      </c>
      <c r="U2424" s="19">
        <f>Clean_Data[[#This Row],[Revenue_EUR]]/Clean_Data[[#This Row],[Market_Revenue_EUR]]</f>
        <v>7.4240063613560558E-2</v>
      </c>
      <c r="V2424" s="19">
        <f>Clean_Data[[#This Row],[Returns_Units]]/Clean_Data[[#This Row],[Units_Sold]]</f>
        <v>0.02</v>
      </c>
      <c r="W2424" s="21">
        <f>Clean_Data[[#This Row],[Revenue_EUR]]/Clean_Data[[#This Row],[Marketing_Spend_EUR]]</f>
        <v>19.017258778171655</v>
      </c>
    </row>
    <row r="2425" spans="1:23">
      <c r="A2425" s="17">
        <v>45778</v>
      </c>
      <c r="B2425">
        <v>2025</v>
      </c>
      <c r="C2425" s="16" t="s">
        <v>96</v>
      </c>
      <c r="D2425" s="16" t="s">
        <v>90</v>
      </c>
      <c r="E2425" s="16" t="s">
        <v>91</v>
      </c>
      <c r="F2425" s="16" t="s">
        <v>83</v>
      </c>
      <c r="G2425" s="16" t="s">
        <v>81</v>
      </c>
      <c r="H2425">
        <v>8687.1</v>
      </c>
      <c r="I2425">
        <v>8443.26</v>
      </c>
      <c r="J2425">
        <v>72</v>
      </c>
      <c r="K2425">
        <v>69</v>
      </c>
      <c r="L2425">
        <v>4609.49</v>
      </c>
      <c r="M2425">
        <v>259.11</v>
      </c>
      <c r="N2425">
        <v>127691.15</v>
      </c>
      <c r="O2425">
        <v>1180</v>
      </c>
      <c r="P2425">
        <v>0</v>
      </c>
      <c r="Q2425">
        <v>2</v>
      </c>
      <c r="R2425" s="25">
        <f>Clean_Data[[#This Row],[Revenue_EUR]]/Clean_Data[[#This Row],[Units_Sold]]</f>
        <v>120.65416666666667</v>
      </c>
      <c r="S2425" s="19">
        <f>Clean_Data[[#This Row],[Gross_Profit_EUR]]/Clean_Data[[#This Row],[Revenue_EUR]]</f>
        <v>0.53061320809015666</v>
      </c>
      <c r="T2425" s="19">
        <f>Clean_Data[[#This Row],[Revenue_EUR]]/Clean_Data[[#This Row],[Revenue_Target_EUR]]</f>
        <v>1.0288798402512773</v>
      </c>
      <c r="U2425" s="19">
        <f>Clean_Data[[#This Row],[Revenue_EUR]]/Clean_Data[[#This Row],[Market_Revenue_EUR]]</f>
        <v>6.8032122821354499E-2</v>
      </c>
      <c r="V2425" s="19">
        <f>Clean_Data[[#This Row],[Returns_Units]]/Clean_Data[[#This Row],[Units_Sold]]</f>
        <v>2.7777777777777776E-2</v>
      </c>
      <c r="W2425" s="21">
        <f>Clean_Data[[#This Row],[Revenue_EUR]]/Clean_Data[[#This Row],[Marketing_Spend_EUR]]</f>
        <v>33.526687507236311</v>
      </c>
    </row>
    <row r="2426" spans="1:23">
      <c r="A2426" s="17">
        <v>45778</v>
      </c>
      <c r="B2426">
        <v>2025</v>
      </c>
      <c r="C2426" s="16" t="s">
        <v>96</v>
      </c>
      <c r="D2426" s="16" t="s">
        <v>92</v>
      </c>
      <c r="E2426" s="16" t="s">
        <v>76</v>
      </c>
      <c r="F2426" s="16" t="s">
        <v>77</v>
      </c>
      <c r="G2426" s="16" t="s">
        <v>78</v>
      </c>
      <c r="H2426">
        <v>217964.13</v>
      </c>
      <c r="I2426">
        <v>224714.36</v>
      </c>
      <c r="J2426">
        <v>2867</v>
      </c>
      <c r="K2426">
        <v>2972</v>
      </c>
      <c r="L2426">
        <v>122134.56</v>
      </c>
      <c r="M2426">
        <v>3740.77</v>
      </c>
      <c r="N2426">
        <v>1429306.94</v>
      </c>
      <c r="O2426">
        <v>20166</v>
      </c>
      <c r="P2426">
        <v>9</v>
      </c>
      <c r="Q2426">
        <v>23</v>
      </c>
      <c r="R2426" s="25">
        <f>Clean_Data[[#This Row],[Revenue_EUR]]/Clean_Data[[#This Row],[Units_Sold]]</f>
        <v>76.02515870247646</v>
      </c>
      <c r="S2426" s="19">
        <f>Clean_Data[[#This Row],[Gross_Profit_EUR]]/Clean_Data[[#This Row],[Revenue_EUR]]</f>
        <v>0.56034247469985077</v>
      </c>
      <c r="T2426" s="19">
        <f>Clean_Data[[#This Row],[Revenue_EUR]]/Clean_Data[[#This Row],[Revenue_Target_EUR]]</f>
        <v>0.96996084273386007</v>
      </c>
      <c r="U2426" s="19">
        <f>Clean_Data[[#This Row],[Revenue_EUR]]/Clean_Data[[#This Row],[Market_Revenue_EUR]]</f>
        <v>0.15249637702032007</v>
      </c>
      <c r="V2426" s="19">
        <f>Clean_Data[[#This Row],[Returns_Units]]/Clean_Data[[#This Row],[Units_Sold]]</f>
        <v>8.0223229856993365E-3</v>
      </c>
      <c r="W2426" s="21">
        <f>Clean_Data[[#This Row],[Revenue_EUR]]/Clean_Data[[#This Row],[Marketing_Spend_EUR]]</f>
        <v>58.267182959658037</v>
      </c>
    </row>
    <row r="2427" spans="1:23">
      <c r="A2427" s="17">
        <v>45778</v>
      </c>
      <c r="B2427">
        <v>2025</v>
      </c>
      <c r="C2427" s="16" t="s">
        <v>96</v>
      </c>
      <c r="D2427" s="16" t="s">
        <v>92</v>
      </c>
      <c r="E2427" s="16" t="s">
        <v>76</v>
      </c>
      <c r="F2427" s="16" t="s">
        <v>77</v>
      </c>
      <c r="G2427" s="16" t="s">
        <v>79</v>
      </c>
      <c r="H2427">
        <v>236290.82</v>
      </c>
      <c r="I2427">
        <v>232500.74</v>
      </c>
      <c r="J2427">
        <v>1229</v>
      </c>
      <c r="K2427">
        <v>1223</v>
      </c>
      <c r="L2427">
        <v>153981.73000000001</v>
      </c>
      <c r="M2427">
        <v>6074.31</v>
      </c>
      <c r="N2427">
        <v>1242756.77</v>
      </c>
      <c r="O2427">
        <v>6898</v>
      </c>
      <c r="P2427">
        <v>12</v>
      </c>
      <c r="Q2427">
        <v>15</v>
      </c>
      <c r="R2427" s="25">
        <f>Clean_Data[[#This Row],[Revenue_EUR]]/Clean_Data[[#This Row],[Units_Sold]]</f>
        <v>192.26266883645241</v>
      </c>
      <c r="S2427" s="19">
        <f>Clean_Data[[#This Row],[Gross_Profit_EUR]]/Clean_Data[[#This Row],[Revenue_EUR]]</f>
        <v>0.65166192237176213</v>
      </c>
      <c r="T2427" s="19">
        <f>Clean_Data[[#This Row],[Revenue_EUR]]/Clean_Data[[#This Row],[Revenue_Target_EUR]]</f>
        <v>1.0163013674709165</v>
      </c>
      <c r="U2427" s="19">
        <f>Clean_Data[[#This Row],[Revenue_EUR]]/Clean_Data[[#This Row],[Market_Revenue_EUR]]</f>
        <v>0.19013440578561483</v>
      </c>
      <c r="V2427" s="19">
        <f>Clean_Data[[#This Row],[Returns_Units]]/Clean_Data[[#This Row],[Units_Sold]]</f>
        <v>1.2205044751830757E-2</v>
      </c>
      <c r="W2427" s="21">
        <f>Clean_Data[[#This Row],[Revenue_EUR]]/Clean_Data[[#This Row],[Marketing_Spend_EUR]]</f>
        <v>38.900026505068062</v>
      </c>
    </row>
    <row r="2428" spans="1:23">
      <c r="A2428" s="17">
        <v>45778</v>
      </c>
      <c r="B2428">
        <v>2025</v>
      </c>
      <c r="C2428" s="16" t="s">
        <v>96</v>
      </c>
      <c r="D2428" s="16" t="s">
        <v>92</v>
      </c>
      <c r="E2428" s="16" t="s">
        <v>76</v>
      </c>
      <c r="F2428" s="16" t="s">
        <v>77</v>
      </c>
      <c r="G2428" s="16" t="s">
        <v>80</v>
      </c>
      <c r="H2428">
        <v>67248.83</v>
      </c>
      <c r="I2428">
        <v>60754.33</v>
      </c>
      <c r="J2428">
        <v>455</v>
      </c>
      <c r="K2428">
        <v>404</v>
      </c>
      <c r="L2428">
        <v>45771.55</v>
      </c>
      <c r="M2428">
        <v>4047.16</v>
      </c>
      <c r="N2428">
        <v>413389.24</v>
      </c>
      <c r="O2428">
        <v>2938</v>
      </c>
      <c r="P2428">
        <v>3</v>
      </c>
      <c r="Q2428">
        <v>7</v>
      </c>
      <c r="R2428" s="25">
        <f>Clean_Data[[#This Row],[Revenue_EUR]]/Clean_Data[[#This Row],[Units_Sold]]</f>
        <v>147.79962637362638</v>
      </c>
      <c r="S2428" s="19">
        <f>Clean_Data[[#This Row],[Gross_Profit_EUR]]/Clean_Data[[#This Row],[Revenue_EUR]]</f>
        <v>0.68062968530456225</v>
      </c>
      <c r="T2428" s="19">
        <f>Clean_Data[[#This Row],[Revenue_EUR]]/Clean_Data[[#This Row],[Revenue_Target_EUR]]</f>
        <v>1.1068977305815075</v>
      </c>
      <c r="U2428" s="19">
        <f>Clean_Data[[#This Row],[Revenue_EUR]]/Clean_Data[[#This Row],[Market_Revenue_EUR]]</f>
        <v>0.16267677891180721</v>
      </c>
      <c r="V2428" s="19">
        <f>Clean_Data[[#This Row],[Returns_Units]]/Clean_Data[[#This Row],[Units_Sold]]</f>
        <v>1.5384615384615385E-2</v>
      </c>
      <c r="W2428" s="21">
        <f>Clean_Data[[#This Row],[Revenue_EUR]]/Clean_Data[[#This Row],[Marketing_Spend_EUR]]</f>
        <v>16.616301307583591</v>
      </c>
    </row>
    <row r="2429" spans="1:23">
      <c r="A2429" s="17">
        <v>45778</v>
      </c>
      <c r="B2429">
        <v>2025</v>
      </c>
      <c r="C2429" s="16" t="s">
        <v>96</v>
      </c>
      <c r="D2429" s="16" t="s">
        <v>92</v>
      </c>
      <c r="E2429" s="16" t="s">
        <v>76</v>
      </c>
      <c r="F2429" s="16" t="s">
        <v>77</v>
      </c>
      <c r="G2429" s="16" t="s">
        <v>81</v>
      </c>
      <c r="H2429">
        <v>91973.82</v>
      </c>
      <c r="I2429">
        <v>90232.41</v>
      </c>
      <c r="J2429">
        <v>757</v>
      </c>
      <c r="K2429">
        <v>751</v>
      </c>
      <c r="L2429">
        <v>57253.91</v>
      </c>
      <c r="M2429">
        <v>2748.49</v>
      </c>
      <c r="N2429">
        <v>582722.65</v>
      </c>
      <c r="O2429">
        <v>5051</v>
      </c>
      <c r="P2429">
        <v>5</v>
      </c>
      <c r="Q2429">
        <v>11</v>
      </c>
      <c r="R2429" s="25">
        <f>Clean_Data[[#This Row],[Revenue_EUR]]/Clean_Data[[#This Row],[Units_Sold]]</f>
        <v>121.49778071334215</v>
      </c>
      <c r="S2429" s="19">
        <f>Clean_Data[[#This Row],[Gross_Profit_EUR]]/Clean_Data[[#This Row],[Revenue_EUR]]</f>
        <v>0.62250225118408697</v>
      </c>
      <c r="T2429" s="19">
        <f>Clean_Data[[#This Row],[Revenue_EUR]]/Clean_Data[[#This Row],[Revenue_Target_EUR]]</f>
        <v>1.0192991631277497</v>
      </c>
      <c r="U2429" s="19">
        <f>Clean_Data[[#This Row],[Revenue_EUR]]/Clean_Data[[#This Row],[Market_Revenue_EUR]]</f>
        <v>0.15783464054469137</v>
      </c>
      <c r="V2429" s="19">
        <f>Clean_Data[[#This Row],[Returns_Units]]/Clean_Data[[#This Row],[Units_Sold]]</f>
        <v>1.4531043593130779E-2</v>
      </c>
      <c r="W2429" s="21">
        <f>Clean_Data[[#This Row],[Revenue_EUR]]/Clean_Data[[#This Row],[Marketing_Spend_EUR]]</f>
        <v>33.463399903219589</v>
      </c>
    </row>
    <row r="2430" spans="1:23">
      <c r="A2430" s="17">
        <v>45778</v>
      </c>
      <c r="B2430">
        <v>2025</v>
      </c>
      <c r="C2430" s="16" t="s">
        <v>96</v>
      </c>
      <c r="D2430" s="16" t="s">
        <v>92</v>
      </c>
      <c r="E2430" s="16" t="s">
        <v>76</v>
      </c>
      <c r="F2430" s="16" t="s">
        <v>82</v>
      </c>
      <c r="G2430" s="16" t="s">
        <v>78</v>
      </c>
      <c r="H2430">
        <v>170281.14</v>
      </c>
      <c r="I2430">
        <v>170637.42</v>
      </c>
      <c r="J2430">
        <v>2240</v>
      </c>
      <c r="K2430">
        <v>2269</v>
      </c>
      <c r="L2430">
        <v>89435.03</v>
      </c>
      <c r="M2430">
        <v>3161.43</v>
      </c>
      <c r="N2430">
        <v>1220975.3899999999</v>
      </c>
      <c r="O2430">
        <v>17213</v>
      </c>
      <c r="P2430">
        <v>7</v>
      </c>
      <c r="Q2430">
        <v>49</v>
      </c>
      <c r="R2430" s="25">
        <f>Clean_Data[[#This Row],[Revenue_EUR]]/Clean_Data[[#This Row],[Units_Sold]]</f>
        <v>76.018366071428574</v>
      </c>
      <c r="S2430" s="19">
        <f>Clean_Data[[#This Row],[Gross_Profit_EUR]]/Clean_Data[[#This Row],[Revenue_EUR]]</f>
        <v>0.5252198217606483</v>
      </c>
      <c r="T2430" s="19">
        <f>Clean_Data[[#This Row],[Revenue_EUR]]/Clean_Data[[#This Row],[Revenue_Target_EUR]]</f>
        <v>0.99791206407129218</v>
      </c>
      <c r="U2430" s="19">
        <f>Clean_Data[[#This Row],[Revenue_EUR]]/Clean_Data[[#This Row],[Market_Revenue_EUR]]</f>
        <v>0.13946320408636576</v>
      </c>
      <c r="V2430" s="19">
        <f>Clean_Data[[#This Row],[Returns_Units]]/Clean_Data[[#This Row],[Units_Sold]]</f>
        <v>2.1874999999999999E-2</v>
      </c>
      <c r="W2430" s="21">
        <f>Clean_Data[[#This Row],[Revenue_EUR]]/Clean_Data[[#This Row],[Marketing_Spend_EUR]]</f>
        <v>53.86206242111956</v>
      </c>
    </row>
    <row r="2431" spans="1:23">
      <c r="A2431" s="17">
        <v>45778</v>
      </c>
      <c r="B2431">
        <v>2025</v>
      </c>
      <c r="C2431" s="16" t="s">
        <v>96</v>
      </c>
      <c r="D2431" s="16" t="s">
        <v>92</v>
      </c>
      <c r="E2431" s="16" t="s">
        <v>76</v>
      </c>
      <c r="F2431" s="16" t="s">
        <v>82</v>
      </c>
      <c r="G2431" s="16" t="s">
        <v>79</v>
      </c>
      <c r="H2431">
        <v>191949.1</v>
      </c>
      <c r="I2431">
        <v>179406.77</v>
      </c>
      <c r="J2431">
        <v>998</v>
      </c>
      <c r="K2431">
        <v>928</v>
      </c>
      <c r="L2431">
        <v>117190.09</v>
      </c>
      <c r="M2431">
        <v>4799.3500000000004</v>
      </c>
      <c r="N2431">
        <v>1069236.6100000001</v>
      </c>
      <c r="O2431">
        <v>6085</v>
      </c>
      <c r="P2431">
        <v>8</v>
      </c>
      <c r="Q2431">
        <v>13</v>
      </c>
      <c r="R2431" s="25">
        <f>Clean_Data[[#This Row],[Revenue_EUR]]/Clean_Data[[#This Row],[Units_Sold]]</f>
        <v>192.33376753507014</v>
      </c>
      <c r="S2431" s="19">
        <f>Clean_Data[[#This Row],[Gross_Profit_EUR]]/Clean_Data[[#This Row],[Revenue_EUR]]</f>
        <v>0.61052690530979303</v>
      </c>
      <c r="T2431" s="19">
        <f>Clean_Data[[#This Row],[Revenue_EUR]]/Clean_Data[[#This Row],[Revenue_Target_EUR]]</f>
        <v>1.0699100151014369</v>
      </c>
      <c r="U2431" s="19">
        <f>Clean_Data[[#This Row],[Revenue_EUR]]/Clean_Data[[#This Row],[Market_Revenue_EUR]]</f>
        <v>0.17951976036435938</v>
      </c>
      <c r="V2431" s="19">
        <f>Clean_Data[[#This Row],[Returns_Units]]/Clean_Data[[#This Row],[Units_Sold]]</f>
        <v>1.3026052104208416E-2</v>
      </c>
      <c r="W2431" s="21">
        <f>Clean_Data[[#This Row],[Revenue_EUR]]/Clean_Data[[#This Row],[Marketing_Spend_EUR]]</f>
        <v>39.994811797430899</v>
      </c>
    </row>
    <row r="2432" spans="1:23">
      <c r="A2432" s="17">
        <v>45778</v>
      </c>
      <c r="B2432">
        <v>2025</v>
      </c>
      <c r="C2432" s="16" t="s">
        <v>96</v>
      </c>
      <c r="D2432" s="16" t="s">
        <v>92</v>
      </c>
      <c r="E2432" s="16" t="s">
        <v>76</v>
      </c>
      <c r="F2432" s="16" t="s">
        <v>82</v>
      </c>
      <c r="G2432" s="16" t="s">
        <v>80</v>
      </c>
      <c r="H2432">
        <v>54909.58</v>
      </c>
      <c r="I2432">
        <v>50863.71</v>
      </c>
      <c r="J2432">
        <v>371</v>
      </c>
      <c r="K2432">
        <v>340</v>
      </c>
      <c r="L2432">
        <v>35251.949999999997</v>
      </c>
      <c r="M2432">
        <v>2732.16</v>
      </c>
      <c r="N2432">
        <v>355414.22</v>
      </c>
      <c r="O2432">
        <v>2665</v>
      </c>
      <c r="P2432">
        <v>2</v>
      </c>
      <c r="Q2432">
        <v>7</v>
      </c>
      <c r="R2432" s="25">
        <f>Clean_Data[[#This Row],[Revenue_EUR]]/Clean_Data[[#This Row],[Units_Sold]]</f>
        <v>148.00425876010783</v>
      </c>
      <c r="S2432" s="19">
        <f>Clean_Data[[#This Row],[Gross_Profit_EUR]]/Clean_Data[[#This Row],[Revenue_EUR]]</f>
        <v>0.6419999934437669</v>
      </c>
      <c r="T2432" s="19">
        <f>Clean_Data[[#This Row],[Revenue_EUR]]/Clean_Data[[#This Row],[Revenue_Target_EUR]]</f>
        <v>1.0795433522249951</v>
      </c>
      <c r="U2432" s="19">
        <f>Clean_Data[[#This Row],[Revenue_EUR]]/Clean_Data[[#This Row],[Market_Revenue_EUR]]</f>
        <v>0.15449460632160414</v>
      </c>
      <c r="V2432" s="19">
        <f>Clean_Data[[#This Row],[Returns_Units]]/Clean_Data[[#This Row],[Units_Sold]]</f>
        <v>1.8867924528301886E-2</v>
      </c>
      <c r="W2432" s="21">
        <f>Clean_Data[[#This Row],[Revenue_EUR]]/Clean_Data[[#This Row],[Marketing_Spend_EUR]]</f>
        <v>20.097497950339658</v>
      </c>
    </row>
    <row r="2433" spans="1:23">
      <c r="A2433" s="17">
        <v>45778</v>
      </c>
      <c r="B2433">
        <v>2025</v>
      </c>
      <c r="C2433" s="16" t="s">
        <v>96</v>
      </c>
      <c r="D2433" s="16" t="s">
        <v>92</v>
      </c>
      <c r="E2433" s="16" t="s">
        <v>76</v>
      </c>
      <c r="F2433" s="16" t="s">
        <v>82</v>
      </c>
      <c r="G2433" s="16" t="s">
        <v>81</v>
      </c>
      <c r="H2433">
        <v>75309.61</v>
      </c>
      <c r="I2433">
        <v>75129.279999999999</v>
      </c>
      <c r="J2433">
        <v>620</v>
      </c>
      <c r="K2433">
        <v>619</v>
      </c>
      <c r="L2433">
        <v>43833.59</v>
      </c>
      <c r="M2433">
        <v>2295.11</v>
      </c>
      <c r="N2433">
        <v>483789</v>
      </c>
      <c r="O2433">
        <v>4250</v>
      </c>
      <c r="P2433">
        <v>3</v>
      </c>
      <c r="Q2433">
        <v>11</v>
      </c>
      <c r="R2433" s="25">
        <f>Clean_Data[[#This Row],[Revenue_EUR]]/Clean_Data[[#This Row],[Units_Sold]]</f>
        <v>121.46711290322581</v>
      </c>
      <c r="S2433" s="19">
        <f>Clean_Data[[#This Row],[Gross_Profit_EUR]]/Clean_Data[[#This Row],[Revenue_EUR]]</f>
        <v>0.58204510685953625</v>
      </c>
      <c r="T2433" s="19">
        <f>Clean_Data[[#This Row],[Revenue_EUR]]/Clean_Data[[#This Row],[Revenue_Target_EUR]]</f>
        <v>1.0024002625873694</v>
      </c>
      <c r="U2433" s="19">
        <f>Clean_Data[[#This Row],[Revenue_EUR]]/Clean_Data[[#This Row],[Market_Revenue_EUR]]</f>
        <v>0.1556662305261178</v>
      </c>
      <c r="V2433" s="19">
        <f>Clean_Data[[#This Row],[Returns_Units]]/Clean_Data[[#This Row],[Units_Sold]]</f>
        <v>1.7741935483870968E-2</v>
      </c>
      <c r="W2433" s="21">
        <f>Clean_Data[[#This Row],[Revenue_EUR]]/Clean_Data[[#This Row],[Marketing_Spend_EUR]]</f>
        <v>32.813072140333141</v>
      </c>
    </row>
    <row r="2434" spans="1:23">
      <c r="A2434" s="17">
        <v>45778</v>
      </c>
      <c r="B2434">
        <v>2025</v>
      </c>
      <c r="C2434" s="16" t="s">
        <v>96</v>
      </c>
      <c r="D2434" s="16" t="s">
        <v>92</v>
      </c>
      <c r="E2434" s="16" t="s">
        <v>76</v>
      </c>
      <c r="F2434" s="16" t="s">
        <v>83</v>
      </c>
      <c r="G2434" s="16" t="s">
        <v>78</v>
      </c>
      <c r="H2434">
        <v>19885.63</v>
      </c>
      <c r="I2434">
        <v>20729.03</v>
      </c>
      <c r="J2434">
        <v>262</v>
      </c>
      <c r="K2434">
        <v>268</v>
      </c>
      <c r="L2434">
        <v>9524.19</v>
      </c>
      <c r="M2434">
        <v>352.82</v>
      </c>
      <c r="N2434">
        <v>183589.67</v>
      </c>
      <c r="O2434">
        <v>2611</v>
      </c>
      <c r="P2434">
        <v>1</v>
      </c>
      <c r="Q2434">
        <v>7</v>
      </c>
      <c r="R2434" s="25">
        <f>Clean_Data[[#This Row],[Revenue_EUR]]/Clean_Data[[#This Row],[Units_Sold]]</f>
        <v>75.899351145038167</v>
      </c>
      <c r="S2434" s="19">
        <f>Clean_Data[[#This Row],[Gross_Profit_EUR]]/Clean_Data[[#This Row],[Revenue_EUR]]</f>
        <v>0.47894836623229942</v>
      </c>
      <c r="T2434" s="19">
        <f>Clean_Data[[#This Row],[Revenue_EUR]]/Clean_Data[[#This Row],[Revenue_Target_EUR]]</f>
        <v>0.95931309858686109</v>
      </c>
      <c r="U2434" s="19">
        <f>Clean_Data[[#This Row],[Revenue_EUR]]/Clean_Data[[#This Row],[Market_Revenue_EUR]]</f>
        <v>0.10831562581925225</v>
      </c>
      <c r="V2434" s="19">
        <f>Clean_Data[[#This Row],[Returns_Units]]/Clean_Data[[#This Row],[Units_Sold]]</f>
        <v>2.6717557251908396E-2</v>
      </c>
      <c r="W2434" s="21">
        <f>Clean_Data[[#This Row],[Revenue_EUR]]/Clean_Data[[#This Row],[Marketing_Spend_EUR]]</f>
        <v>56.361969276118138</v>
      </c>
    </row>
    <row r="2435" spans="1:23">
      <c r="A2435" s="17">
        <v>45778</v>
      </c>
      <c r="B2435">
        <v>2025</v>
      </c>
      <c r="C2435" s="16" t="s">
        <v>96</v>
      </c>
      <c r="D2435" s="16" t="s">
        <v>92</v>
      </c>
      <c r="E2435" s="16" t="s">
        <v>76</v>
      </c>
      <c r="F2435" s="16" t="s">
        <v>83</v>
      </c>
      <c r="G2435" s="16" t="s">
        <v>79</v>
      </c>
      <c r="H2435">
        <v>20494.21</v>
      </c>
      <c r="I2435">
        <v>20543.09</v>
      </c>
      <c r="J2435">
        <v>107</v>
      </c>
      <c r="K2435">
        <v>108</v>
      </c>
      <c r="L2435">
        <v>11467.63</v>
      </c>
      <c r="M2435">
        <v>562</v>
      </c>
      <c r="N2435">
        <v>162569.10999999999</v>
      </c>
      <c r="O2435">
        <v>917</v>
      </c>
      <c r="P2435">
        <v>1</v>
      </c>
      <c r="Q2435">
        <v>3</v>
      </c>
      <c r="R2435" s="25">
        <f>Clean_Data[[#This Row],[Revenue_EUR]]/Clean_Data[[#This Row],[Units_Sold]]</f>
        <v>191.53467289719626</v>
      </c>
      <c r="S2435" s="19">
        <f>Clean_Data[[#This Row],[Gross_Profit_EUR]]/Clean_Data[[#This Row],[Revenue_EUR]]</f>
        <v>0.55955462542835266</v>
      </c>
      <c r="T2435" s="19">
        <f>Clean_Data[[#This Row],[Revenue_EUR]]/Clean_Data[[#This Row],[Revenue_Target_EUR]]</f>
        <v>0.99762061111546507</v>
      </c>
      <c r="U2435" s="19">
        <f>Clean_Data[[#This Row],[Revenue_EUR]]/Clean_Data[[#This Row],[Market_Revenue_EUR]]</f>
        <v>0.12606460107950399</v>
      </c>
      <c r="V2435" s="19">
        <f>Clean_Data[[#This Row],[Returns_Units]]/Clean_Data[[#This Row],[Units_Sold]]</f>
        <v>2.8037383177570093E-2</v>
      </c>
      <c r="W2435" s="21">
        <f>Clean_Data[[#This Row],[Revenue_EUR]]/Clean_Data[[#This Row],[Marketing_Spend_EUR]]</f>
        <v>36.466565836298933</v>
      </c>
    </row>
    <row r="2436" spans="1:23">
      <c r="A2436" s="17">
        <v>45778</v>
      </c>
      <c r="B2436">
        <v>2025</v>
      </c>
      <c r="C2436" s="16" t="s">
        <v>96</v>
      </c>
      <c r="D2436" s="16" t="s">
        <v>92</v>
      </c>
      <c r="E2436" s="16" t="s">
        <v>76</v>
      </c>
      <c r="F2436" s="16" t="s">
        <v>83</v>
      </c>
      <c r="G2436" s="16" t="s">
        <v>80</v>
      </c>
      <c r="H2436">
        <v>5813.19</v>
      </c>
      <c r="I2436">
        <v>5213.6400000000003</v>
      </c>
      <c r="J2436">
        <v>39</v>
      </c>
      <c r="K2436">
        <v>35</v>
      </c>
      <c r="L2436">
        <v>3378.81</v>
      </c>
      <c r="M2436">
        <v>350.98</v>
      </c>
      <c r="N2436">
        <v>54993.46</v>
      </c>
      <c r="O2436">
        <v>402</v>
      </c>
      <c r="P2436">
        <v>0</v>
      </c>
      <c r="Q2436">
        <v>1</v>
      </c>
      <c r="R2436" s="25">
        <f>Clean_Data[[#This Row],[Revenue_EUR]]/Clean_Data[[#This Row],[Units_Sold]]</f>
        <v>149.05615384615385</v>
      </c>
      <c r="S2436" s="19">
        <f>Clean_Data[[#This Row],[Gross_Profit_EUR]]/Clean_Data[[#This Row],[Revenue_EUR]]</f>
        <v>0.58123164733992871</v>
      </c>
      <c r="T2436" s="19">
        <f>Clean_Data[[#This Row],[Revenue_EUR]]/Clean_Data[[#This Row],[Revenue_Target_EUR]]</f>
        <v>1.1149964324349206</v>
      </c>
      <c r="U2436" s="19">
        <f>Clean_Data[[#This Row],[Revenue_EUR]]/Clean_Data[[#This Row],[Market_Revenue_EUR]]</f>
        <v>0.10570693315168748</v>
      </c>
      <c r="V2436" s="19">
        <f>Clean_Data[[#This Row],[Returns_Units]]/Clean_Data[[#This Row],[Units_Sold]]</f>
        <v>2.564102564102564E-2</v>
      </c>
      <c r="W2436" s="21">
        <f>Clean_Data[[#This Row],[Revenue_EUR]]/Clean_Data[[#This Row],[Marketing_Spend_EUR]]</f>
        <v>16.562738617585044</v>
      </c>
    </row>
    <row r="2437" spans="1:23">
      <c r="A2437" s="17">
        <v>45778</v>
      </c>
      <c r="B2437">
        <v>2025</v>
      </c>
      <c r="C2437" s="16" t="s">
        <v>96</v>
      </c>
      <c r="D2437" s="16" t="s">
        <v>92</v>
      </c>
      <c r="E2437" s="16" t="s">
        <v>76</v>
      </c>
      <c r="F2437" s="16" t="s">
        <v>83</v>
      </c>
      <c r="G2437" s="16" t="s">
        <v>81</v>
      </c>
      <c r="H2437">
        <v>8274.92</v>
      </c>
      <c r="I2437">
        <v>8214.64</v>
      </c>
      <c r="J2437">
        <v>68</v>
      </c>
      <c r="K2437">
        <v>67</v>
      </c>
      <c r="L2437">
        <v>4349.8500000000004</v>
      </c>
      <c r="M2437">
        <v>226.64</v>
      </c>
      <c r="N2437">
        <v>73265.67</v>
      </c>
      <c r="O2437">
        <v>616</v>
      </c>
      <c r="P2437">
        <v>0</v>
      </c>
      <c r="Q2437">
        <v>1</v>
      </c>
      <c r="R2437" s="25">
        <f>Clean_Data[[#This Row],[Revenue_EUR]]/Clean_Data[[#This Row],[Units_Sold]]</f>
        <v>121.69</v>
      </c>
      <c r="S2437" s="19">
        <f>Clean_Data[[#This Row],[Gross_Profit_EUR]]/Clean_Data[[#This Row],[Revenue_EUR]]</f>
        <v>0.52566671339420812</v>
      </c>
      <c r="T2437" s="19">
        <f>Clean_Data[[#This Row],[Revenue_EUR]]/Clean_Data[[#This Row],[Revenue_Target_EUR]]</f>
        <v>1.0073381182863765</v>
      </c>
      <c r="U2437" s="19">
        <f>Clean_Data[[#This Row],[Revenue_EUR]]/Clean_Data[[#This Row],[Market_Revenue_EUR]]</f>
        <v>0.11294402958438789</v>
      </c>
      <c r="V2437" s="19">
        <f>Clean_Data[[#This Row],[Returns_Units]]/Clean_Data[[#This Row],[Units_Sold]]</f>
        <v>1.4705882352941176E-2</v>
      </c>
      <c r="W2437" s="21">
        <f>Clean_Data[[#This Row],[Revenue_EUR]]/Clean_Data[[#This Row],[Marketing_Spend_EUR]]</f>
        <v>36.511295446523121</v>
      </c>
    </row>
    <row r="2438" spans="1:23">
      <c r="A2438" s="17">
        <v>45809</v>
      </c>
      <c r="B2438">
        <v>2025</v>
      </c>
      <c r="C2438" s="16" t="s">
        <v>97</v>
      </c>
      <c r="D2438" s="16" t="s">
        <v>75</v>
      </c>
      <c r="E2438" s="16" t="s">
        <v>76</v>
      </c>
      <c r="F2438" s="16" t="s">
        <v>77</v>
      </c>
      <c r="G2438" s="16" t="s">
        <v>78</v>
      </c>
      <c r="H2438">
        <v>1171729.18</v>
      </c>
      <c r="I2438">
        <v>1187920.8899999999</v>
      </c>
      <c r="J2438">
        <v>15411</v>
      </c>
      <c r="K2438">
        <v>15670</v>
      </c>
      <c r="L2438">
        <v>651482.05000000005</v>
      </c>
      <c r="M2438">
        <v>22469.53</v>
      </c>
      <c r="N2438">
        <v>6753650.8300000001</v>
      </c>
      <c r="O2438">
        <v>95255</v>
      </c>
      <c r="P2438">
        <v>55</v>
      </c>
      <c r="Q2438">
        <v>212</v>
      </c>
      <c r="R2438" s="25">
        <f>Clean_Data[[#This Row],[Revenue_EUR]]/Clean_Data[[#This Row],[Units_Sold]]</f>
        <v>76.032001816884033</v>
      </c>
      <c r="S2438" s="19">
        <f>Clean_Data[[#This Row],[Gross_Profit_EUR]]/Clean_Data[[#This Row],[Revenue_EUR]]</f>
        <v>0.55600053418487039</v>
      </c>
      <c r="T2438" s="19">
        <f>Clean_Data[[#This Row],[Revenue_EUR]]/Clean_Data[[#This Row],[Revenue_Target_EUR]]</f>
        <v>0.98636970682450076</v>
      </c>
      <c r="U2438" s="19">
        <f>Clean_Data[[#This Row],[Revenue_EUR]]/Clean_Data[[#This Row],[Market_Revenue_EUR]]</f>
        <v>0.17349567063715077</v>
      </c>
      <c r="V2438" s="19">
        <f>Clean_Data[[#This Row],[Returns_Units]]/Clean_Data[[#This Row],[Units_Sold]]</f>
        <v>1.3756407760690415E-2</v>
      </c>
      <c r="W2438" s="21">
        <f>Clean_Data[[#This Row],[Revenue_EUR]]/Clean_Data[[#This Row],[Marketing_Spend_EUR]]</f>
        <v>52.14747170946611</v>
      </c>
    </row>
    <row r="2439" spans="1:23">
      <c r="A2439" s="17">
        <v>45809</v>
      </c>
      <c r="B2439">
        <v>2025</v>
      </c>
      <c r="C2439" s="16" t="s">
        <v>97</v>
      </c>
      <c r="D2439" s="16" t="s">
        <v>75</v>
      </c>
      <c r="E2439" s="16" t="s">
        <v>76</v>
      </c>
      <c r="F2439" s="16" t="s">
        <v>77</v>
      </c>
      <c r="G2439" s="16" t="s">
        <v>79</v>
      </c>
      <c r="H2439">
        <v>1238667.17</v>
      </c>
      <c r="I2439">
        <v>1131824.03</v>
      </c>
      <c r="J2439">
        <v>6442</v>
      </c>
      <c r="K2439">
        <v>5979</v>
      </c>
      <c r="L2439">
        <v>816085.01</v>
      </c>
      <c r="M2439">
        <v>30338.639999999999</v>
      </c>
      <c r="N2439">
        <v>5724713.3899999997</v>
      </c>
      <c r="O2439">
        <v>30583</v>
      </c>
      <c r="P2439">
        <v>62</v>
      </c>
      <c r="Q2439">
        <v>68</v>
      </c>
      <c r="R2439" s="25">
        <f>Clean_Data[[#This Row],[Revenue_EUR]]/Clean_Data[[#This Row],[Units_Sold]]</f>
        <v>192.27990841353616</v>
      </c>
      <c r="S2439" s="19">
        <f>Clean_Data[[#This Row],[Gross_Profit_EUR]]/Clean_Data[[#This Row],[Revenue_EUR]]</f>
        <v>0.65884123658496585</v>
      </c>
      <c r="T2439" s="19">
        <f>Clean_Data[[#This Row],[Revenue_EUR]]/Clean_Data[[#This Row],[Revenue_Target_EUR]]</f>
        <v>1.0943990736793243</v>
      </c>
      <c r="U2439" s="19">
        <f>Clean_Data[[#This Row],[Revenue_EUR]]/Clean_Data[[#This Row],[Market_Revenue_EUR]]</f>
        <v>0.2163719099306734</v>
      </c>
      <c r="V2439" s="19">
        <f>Clean_Data[[#This Row],[Returns_Units]]/Clean_Data[[#This Row],[Units_Sold]]</f>
        <v>1.0555728034771811E-2</v>
      </c>
      <c r="W2439" s="21">
        <f>Clean_Data[[#This Row],[Revenue_EUR]]/Clean_Data[[#This Row],[Marketing_Spend_EUR]]</f>
        <v>40.828038765086369</v>
      </c>
    </row>
    <row r="2440" spans="1:23">
      <c r="A2440" s="17">
        <v>45809</v>
      </c>
      <c r="B2440">
        <v>2025</v>
      </c>
      <c r="C2440" s="16" t="s">
        <v>97</v>
      </c>
      <c r="D2440" s="16" t="s">
        <v>75</v>
      </c>
      <c r="E2440" s="16" t="s">
        <v>76</v>
      </c>
      <c r="F2440" s="16" t="s">
        <v>77</v>
      </c>
      <c r="G2440" s="16" t="s">
        <v>80</v>
      </c>
      <c r="H2440">
        <v>359850.65</v>
      </c>
      <c r="I2440">
        <v>314071.58</v>
      </c>
      <c r="J2440">
        <v>2434</v>
      </c>
      <c r="K2440">
        <v>2154</v>
      </c>
      <c r="L2440">
        <v>247979.87</v>
      </c>
      <c r="M2440">
        <v>19133.669999999998</v>
      </c>
      <c r="N2440">
        <v>1981102.33</v>
      </c>
      <c r="O2440">
        <v>14306</v>
      </c>
      <c r="P2440">
        <v>17</v>
      </c>
      <c r="Q2440">
        <v>25</v>
      </c>
      <c r="R2440" s="25">
        <f>Clean_Data[[#This Row],[Revenue_EUR]]/Clean_Data[[#This Row],[Units_Sold]]</f>
        <v>147.84332374691866</v>
      </c>
      <c r="S2440" s="19">
        <f>Clean_Data[[#This Row],[Gross_Profit_EUR]]/Clean_Data[[#This Row],[Revenue_EUR]]</f>
        <v>0.68911886083851726</v>
      </c>
      <c r="T2440" s="19">
        <f>Clean_Data[[#This Row],[Revenue_EUR]]/Clean_Data[[#This Row],[Revenue_Target_EUR]]</f>
        <v>1.1457599888534964</v>
      </c>
      <c r="U2440" s="19">
        <f>Clean_Data[[#This Row],[Revenue_EUR]]/Clean_Data[[#This Row],[Market_Revenue_EUR]]</f>
        <v>0.18164162676039053</v>
      </c>
      <c r="V2440" s="19">
        <f>Clean_Data[[#This Row],[Returns_Units]]/Clean_Data[[#This Row],[Units_Sold]]</f>
        <v>1.0271158586688579E-2</v>
      </c>
      <c r="W2440" s="21">
        <f>Clean_Data[[#This Row],[Revenue_EUR]]/Clean_Data[[#This Row],[Marketing_Spend_EUR]]</f>
        <v>18.807194333340131</v>
      </c>
    </row>
    <row r="2441" spans="1:23">
      <c r="A2441" s="17">
        <v>45809</v>
      </c>
      <c r="B2441">
        <v>2025</v>
      </c>
      <c r="C2441" s="16" t="s">
        <v>97</v>
      </c>
      <c r="D2441" s="16" t="s">
        <v>75</v>
      </c>
      <c r="E2441" s="16" t="s">
        <v>76</v>
      </c>
      <c r="F2441" s="16" t="s">
        <v>77</v>
      </c>
      <c r="G2441" s="16" t="s">
        <v>81</v>
      </c>
      <c r="H2441">
        <v>492717.94</v>
      </c>
      <c r="I2441">
        <v>484133.75</v>
      </c>
      <c r="J2441">
        <v>4057</v>
      </c>
      <c r="K2441">
        <v>3940</v>
      </c>
      <c r="L2441">
        <v>306413.40999999997</v>
      </c>
      <c r="M2441">
        <v>15241.73</v>
      </c>
      <c r="N2441">
        <v>2662365.02</v>
      </c>
      <c r="O2441">
        <v>23202</v>
      </c>
      <c r="P2441">
        <v>19</v>
      </c>
      <c r="Q2441">
        <v>78</v>
      </c>
      <c r="R2441" s="25">
        <f>Clean_Data[[#This Row],[Revenue_EUR]]/Clean_Data[[#This Row],[Units_Sold]]</f>
        <v>121.4488390436283</v>
      </c>
      <c r="S2441" s="19">
        <f>Clean_Data[[#This Row],[Gross_Profit_EUR]]/Clean_Data[[#This Row],[Revenue_EUR]]</f>
        <v>0.62188401339719834</v>
      </c>
      <c r="T2441" s="19">
        <f>Clean_Data[[#This Row],[Revenue_EUR]]/Clean_Data[[#This Row],[Revenue_Target_EUR]]</f>
        <v>1.0177310299065083</v>
      </c>
      <c r="U2441" s="19">
        <f>Clean_Data[[#This Row],[Revenue_EUR]]/Clean_Data[[#This Row],[Market_Revenue_EUR]]</f>
        <v>0.18506776354806526</v>
      </c>
      <c r="V2441" s="19">
        <f>Clean_Data[[#This Row],[Returns_Units]]/Clean_Data[[#This Row],[Units_Sold]]</f>
        <v>1.9226029085531181E-2</v>
      </c>
      <c r="W2441" s="21">
        <f>Clean_Data[[#This Row],[Revenue_EUR]]/Clean_Data[[#This Row],[Marketing_Spend_EUR]]</f>
        <v>32.326903835719435</v>
      </c>
    </row>
    <row r="2442" spans="1:23">
      <c r="A2442" s="17">
        <v>45809</v>
      </c>
      <c r="B2442">
        <v>2025</v>
      </c>
      <c r="C2442" s="16" t="s">
        <v>97</v>
      </c>
      <c r="D2442" s="16" t="s">
        <v>75</v>
      </c>
      <c r="E2442" s="16" t="s">
        <v>76</v>
      </c>
      <c r="F2442" s="16" t="s">
        <v>82</v>
      </c>
      <c r="G2442" s="16" t="s">
        <v>78</v>
      </c>
      <c r="H2442">
        <v>958758.97</v>
      </c>
      <c r="I2442">
        <v>942797.06</v>
      </c>
      <c r="J2442">
        <v>12610</v>
      </c>
      <c r="K2442">
        <v>12582</v>
      </c>
      <c r="L2442">
        <v>500510.93</v>
      </c>
      <c r="M2442">
        <v>18156.53</v>
      </c>
      <c r="N2442">
        <v>5611275.6500000004</v>
      </c>
      <c r="O2442">
        <v>82626</v>
      </c>
      <c r="P2442">
        <v>37</v>
      </c>
      <c r="Q2442">
        <v>181</v>
      </c>
      <c r="R2442" s="25">
        <f>Clean_Data[[#This Row],[Revenue_EUR]]/Clean_Data[[#This Row],[Units_Sold]]</f>
        <v>76.031639175257723</v>
      </c>
      <c r="S2442" s="19">
        <f>Clean_Data[[#This Row],[Gross_Profit_EUR]]/Clean_Data[[#This Row],[Revenue_EUR]]</f>
        <v>0.52204041439111648</v>
      </c>
      <c r="T2442" s="19">
        <f>Clean_Data[[#This Row],[Revenue_EUR]]/Clean_Data[[#This Row],[Revenue_Target_EUR]]</f>
        <v>1.0169303773603195</v>
      </c>
      <c r="U2442" s="19">
        <f>Clean_Data[[#This Row],[Revenue_EUR]]/Clean_Data[[#This Row],[Market_Revenue_EUR]]</f>
        <v>0.17086292490371596</v>
      </c>
      <c r="V2442" s="19">
        <f>Clean_Data[[#This Row],[Returns_Units]]/Clean_Data[[#This Row],[Units_Sold]]</f>
        <v>1.4353687549563838E-2</v>
      </c>
      <c r="W2442" s="21">
        <f>Clean_Data[[#This Row],[Revenue_EUR]]/Clean_Data[[#This Row],[Marketing_Spend_EUR]]</f>
        <v>52.805187444957824</v>
      </c>
    </row>
    <row r="2443" spans="1:23">
      <c r="A2443" s="17">
        <v>45809</v>
      </c>
      <c r="B2443">
        <v>2025</v>
      </c>
      <c r="C2443" s="16" t="s">
        <v>97</v>
      </c>
      <c r="D2443" s="16" t="s">
        <v>75</v>
      </c>
      <c r="E2443" s="16" t="s">
        <v>76</v>
      </c>
      <c r="F2443" s="16" t="s">
        <v>82</v>
      </c>
      <c r="G2443" s="16" t="s">
        <v>79</v>
      </c>
      <c r="H2443">
        <v>882162.34</v>
      </c>
      <c r="I2443">
        <v>856068.86</v>
      </c>
      <c r="J2443">
        <v>4588</v>
      </c>
      <c r="K2443">
        <v>4388</v>
      </c>
      <c r="L2443">
        <v>539976.27</v>
      </c>
      <c r="M2443">
        <v>21558.38</v>
      </c>
      <c r="N2443">
        <v>4716919.2</v>
      </c>
      <c r="O2443">
        <v>25926</v>
      </c>
      <c r="P2443">
        <v>37</v>
      </c>
      <c r="Q2443">
        <v>82</v>
      </c>
      <c r="R2443" s="25">
        <f>Clean_Data[[#This Row],[Revenue_EUR]]/Clean_Data[[#This Row],[Units_Sold]]</f>
        <v>192.27601133391454</v>
      </c>
      <c r="S2443" s="19">
        <f>Clean_Data[[#This Row],[Gross_Profit_EUR]]/Clean_Data[[#This Row],[Revenue_EUR]]</f>
        <v>0.6121053297287663</v>
      </c>
      <c r="T2443" s="19">
        <f>Clean_Data[[#This Row],[Revenue_EUR]]/Clean_Data[[#This Row],[Revenue_Target_EUR]]</f>
        <v>1.0304805854052441</v>
      </c>
      <c r="U2443" s="19">
        <f>Clean_Data[[#This Row],[Revenue_EUR]]/Clean_Data[[#This Row],[Market_Revenue_EUR]]</f>
        <v>0.18702087158923561</v>
      </c>
      <c r="V2443" s="19">
        <f>Clean_Data[[#This Row],[Returns_Units]]/Clean_Data[[#This Row],[Units_Sold]]</f>
        <v>1.7872711421098517E-2</v>
      </c>
      <c r="W2443" s="21">
        <f>Clean_Data[[#This Row],[Revenue_EUR]]/Clean_Data[[#This Row],[Marketing_Spend_EUR]]</f>
        <v>40.919695264672015</v>
      </c>
    </row>
    <row r="2444" spans="1:23">
      <c r="A2444" s="17">
        <v>45809</v>
      </c>
      <c r="B2444">
        <v>2025</v>
      </c>
      <c r="C2444" s="16" t="s">
        <v>97</v>
      </c>
      <c r="D2444" s="16" t="s">
        <v>75</v>
      </c>
      <c r="E2444" s="16" t="s">
        <v>76</v>
      </c>
      <c r="F2444" s="16" t="s">
        <v>82</v>
      </c>
      <c r="G2444" s="16" t="s">
        <v>80</v>
      </c>
      <c r="H2444">
        <v>294457.96000000002</v>
      </c>
      <c r="I2444">
        <v>265535.69</v>
      </c>
      <c r="J2444">
        <v>1992</v>
      </c>
      <c r="K2444">
        <v>1815</v>
      </c>
      <c r="L2444">
        <v>189119.78</v>
      </c>
      <c r="M2444">
        <v>16046.59</v>
      </c>
      <c r="N2444">
        <v>1690380.26</v>
      </c>
      <c r="O2444">
        <v>12347</v>
      </c>
      <c r="P2444">
        <v>11</v>
      </c>
      <c r="Q2444">
        <v>30</v>
      </c>
      <c r="R2444" s="25">
        <f>Clean_Data[[#This Row],[Revenue_EUR]]/Clean_Data[[#This Row],[Units_Sold]]</f>
        <v>147.8202610441767</v>
      </c>
      <c r="S2444" s="19">
        <f>Clean_Data[[#This Row],[Gross_Profit_EUR]]/Clean_Data[[#This Row],[Revenue_EUR]]</f>
        <v>0.64226411131830152</v>
      </c>
      <c r="T2444" s="19">
        <f>Clean_Data[[#This Row],[Revenue_EUR]]/Clean_Data[[#This Row],[Revenue_Target_EUR]]</f>
        <v>1.1089204618784014</v>
      </c>
      <c r="U2444" s="19">
        <f>Clean_Data[[#This Row],[Revenue_EUR]]/Clean_Data[[#This Row],[Market_Revenue_EUR]]</f>
        <v>0.17419628409527216</v>
      </c>
      <c r="V2444" s="19">
        <f>Clean_Data[[#This Row],[Returns_Units]]/Clean_Data[[#This Row],[Units_Sold]]</f>
        <v>1.5060240963855422E-2</v>
      </c>
      <c r="W2444" s="21">
        <f>Clean_Data[[#This Row],[Revenue_EUR]]/Clean_Data[[#This Row],[Marketing_Spend_EUR]]</f>
        <v>18.350189043279602</v>
      </c>
    </row>
    <row r="2445" spans="1:23">
      <c r="A2445" s="17">
        <v>45809</v>
      </c>
      <c r="B2445">
        <v>2025</v>
      </c>
      <c r="C2445" s="16" t="s">
        <v>97</v>
      </c>
      <c r="D2445" s="16" t="s">
        <v>75</v>
      </c>
      <c r="E2445" s="16" t="s">
        <v>76</v>
      </c>
      <c r="F2445" s="16" t="s">
        <v>82</v>
      </c>
      <c r="G2445" s="16" t="s">
        <v>81</v>
      </c>
      <c r="H2445">
        <v>408928.93</v>
      </c>
      <c r="I2445">
        <v>390426.35</v>
      </c>
      <c r="J2445">
        <v>3367</v>
      </c>
      <c r="K2445">
        <v>3257</v>
      </c>
      <c r="L2445">
        <v>240016.81</v>
      </c>
      <c r="M2445">
        <v>13163.5</v>
      </c>
      <c r="N2445">
        <v>2229579.73</v>
      </c>
      <c r="O2445">
        <v>19124</v>
      </c>
      <c r="P2445">
        <v>18</v>
      </c>
      <c r="Q2445">
        <v>48</v>
      </c>
      <c r="R2445" s="25">
        <f>Clean_Data[[#This Row],[Revenue_EUR]]/Clean_Data[[#This Row],[Units_Sold]]</f>
        <v>121.45201366201366</v>
      </c>
      <c r="S2445" s="19">
        <f>Clean_Data[[#This Row],[Gross_Profit_EUR]]/Clean_Data[[#This Row],[Revenue_EUR]]</f>
        <v>0.58694015608042205</v>
      </c>
      <c r="T2445" s="19">
        <f>Clean_Data[[#This Row],[Revenue_EUR]]/Clean_Data[[#This Row],[Revenue_Target_EUR]]</f>
        <v>1.0473907050587135</v>
      </c>
      <c r="U2445" s="19">
        <f>Clean_Data[[#This Row],[Revenue_EUR]]/Clean_Data[[#This Row],[Market_Revenue_EUR]]</f>
        <v>0.18341076773244616</v>
      </c>
      <c r="V2445" s="19">
        <f>Clean_Data[[#This Row],[Returns_Units]]/Clean_Data[[#This Row],[Units_Sold]]</f>
        <v>1.4256014256014256E-2</v>
      </c>
      <c r="W2445" s="21">
        <f>Clean_Data[[#This Row],[Revenue_EUR]]/Clean_Data[[#This Row],[Marketing_Spend_EUR]]</f>
        <v>31.065364834580468</v>
      </c>
    </row>
    <row r="2446" spans="1:23">
      <c r="A2446" s="17">
        <v>45809</v>
      </c>
      <c r="B2446">
        <v>2025</v>
      </c>
      <c r="C2446" s="16" t="s">
        <v>97</v>
      </c>
      <c r="D2446" s="16" t="s">
        <v>75</v>
      </c>
      <c r="E2446" s="16" t="s">
        <v>76</v>
      </c>
      <c r="F2446" s="16" t="s">
        <v>83</v>
      </c>
      <c r="G2446" s="16" t="s">
        <v>78</v>
      </c>
      <c r="H2446">
        <v>104266.48</v>
      </c>
      <c r="I2446">
        <v>103485.49</v>
      </c>
      <c r="J2446">
        <v>1371</v>
      </c>
      <c r="K2446">
        <v>1357</v>
      </c>
      <c r="L2446">
        <v>49942.73</v>
      </c>
      <c r="M2446">
        <v>2004.37</v>
      </c>
      <c r="N2446">
        <v>864915.47</v>
      </c>
      <c r="O2446">
        <v>12061</v>
      </c>
      <c r="P2446">
        <v>4</v>
      </c>
      <c r="Q2446">
        <v>27</v>
      </c>
      <c r="R2446" s="25">
        <f>Clean_Data[[#This Row],[Revenue_EUR]]/Clean_Data[[#This Row],[Units_Sold]]</f>
        <v>76.051407731582785</v>
      </c>
      <c r="S2446" s="19">
        <f>Clean_Data[[#This Row],[Gross_Profit_EUR]]/Clean_Data[[#This Row],[Revenue_EUR]]</f>
        <v>0.47899123476691652</v>
      </c>
      <c r="T2446" s="19">
        <f>Clean_Data[[#This Row],[Revenue_EUR]]/Clean_Data[[#This Row],[Revenue_Target_EUR]]</f>
        <v>1.0075468551194955</v>
      </c>
      <c r="U2446" s="19">
        <f>Clean_Data[[#This Row],[Revenue_EUR]]/Clean_Data[[#This Row],[Market_Revenue_EUR]]</f>
        <v>0.12055106379355199</v>
      </c>
      <c r="V2446" s="19">
        <f>Clean_Data[[#This Row],[Returns_Units]]/Clean_Data[[#This Row],[Units_Sold]]</f>
        <v>1.9693654266958426E-2</v>
      </c>
      <c r="W2446" s="21">
        <f>Clean_Data[[#This Row],[Revenue_EUR]]/Clean_Data[[#This Row],[Marketing_Spend_EUR]]</f>
        <v>52.019577223766071</v>
      </c>
    </row>
    <row r="2447" spans="1:23">
      <c r="A2447" s="17">
        <v>45809</v>
      </c>
      <c r="B2447">
        <v>2025</v>
      </c>
      <c r="C2447" s="16" t="s">
        <v>97</v>
      </c>
      <c r="D2447" s="16" t="s">
        <v>75</v>
      </c>
      <c r="E2447" s="16" t="s">
        <v>76</v>
      </c>
      <c r="F2447" s="16" t="s">
        <v>83</v>
      </c>
      <c r="G2447" s="16" t="s">
        <v>79</v>
      </c>
      <c r="H2447">
        <v>107611.18</v>
      </c>
      <c r="I2447">
        <v>99611.63</v>
      </c>
      <c r="J2447">
        <v>560</v>
      </c>
      <c r="K2447">
        <v>526</v>
      </c>
      <c r="L2447">
        <v>59552.21</v>
      </c>
      <c r="M2447">
        <v>2908.23</v>
      </c>
      <c r="N2447">
        <v>741471.12</v>
      </c>
      <c r="O2447">
        <v>4070</v>
      </c>
      <c r="P2447">
        <v>5</v>
      </c>
      <c r="Q2447">
        <v>14</v>
      </c>
      <c r="R2447" s="25">
        <f>Clean_Data[[#This Row],[Revenue_EUR]]/Clean_Data[[#This Row],[Units_Sold]]</f>
        <v>192.16282142857142</v>
      </c>
      <c r="S2447" s="19">
        <f>Clean_Data[[#This Row],[Gross_Profit_EUR]]/Clean_Data[[#This Row],[Revenue_EUR]]</f>
        <v>0.55340170045528725</v>
      </c>
      <c r="T2447" s="19">
        <f>Clean_Data[[#This Row],[Revenue_EUR]]/Clean_Data[[#This Row],[Revenue_Target_EUR]]</f>
        <v>1.0803073898098041</v>
      </c>
      <c r="U2447" s="19">
        <f>Clean_Data[[#This Row],[Revenue_EUR]]/Clean_Data[[#This Row],[Market_Revenue_EUR]]</f>
        <v>0.14513199111517652</v>
      </c>
      <c r="V2447" s="19">
        <f>Clean_Data[[#This Row],[Returns_Units]]/Clean_Data[[#This Row],[Units_Sold]]</f>
        <v>2.5000000000000001E-2</v>
      </c>
      <c r="W2447" s="21">
        <f>Clean_Data[[#This Row],[Revenue_EUR]]/Clean_Data[[#This Row],[Marketing_Spend_EUR]]</f>
        <v>37.002293491230056</v>
      </c>
    </row>
    <row r="2448" spans="1:23">
      <c r="A2448" s="17">
        <v>45809</v>
      </c>
      <c r="B2448">
        <v>2025</v>
      </c>
      <c r="C2448" s="16" t="s">
        <v>97</v>
      </c>
      <c r="D2448" s="16" t="s">
        <v>75</v>
      </c>
      <c r="E2448" s="16" t="s">
        <v>76</v>
      </c>
      <c r="F2448" s="16" t="s">
        <v>83</v>
      </c>
      <c r="G2448" s="16" t="s">
        <v>80</v>
      </c>
      <c r="H2448">
        <v>31964.27</v>
      </c>
      <c r="I2448">
        <v>28584.61</v>
      </c>
      <c r="J2448">
        <v>216</v>
      </c>
      <c r="K2448">
        <v>195</v>
      </c>
      <c r="L2448">
        <v>18682.310000000001</v>
      </c>
      <c r="M2448">
        <v>1680.74</v>
      </c>
      <c r="N2448">
        <v>259273.96</v>
      </c>
      <c r="O2448">
        <v>1795</v>
      </c>
      <c r="P2448">
        <v>1</v>
      </c>
      <c r="Q2448">
        <v>4</v>
      </c>
      <c r="R2448" s="25">
        <f>Clean_Data[[#This Row],[Revenue_EUR]]/Clean_Data[[#This Row],[Units_Sold]]</f>
        <v>147.98273148148149</v>
      </c>
      <c r="S2448" s="19">
        <f>Clean_Data[[#This Row],[Gross_Profit_EUR]]/Clean_Data[[#This Row],[Revenue_EUR]]</f>
        <v>0.58447479013285775</v>
      </c>
      <c r="T2448" s="19">
        <f>Clean_Data[[#This Row],[Revenue_EUR]]/Clean_Data[[#This Row],[Revenue_Target_EUR]]</f>
        <v>1.1182335529503464</v>
      </c>
      <c r="U2448" s="19">
        <f>Clean_Data[[#This Row],[Revenue_EUR]]/Clean_Data[[#This Row],[Market_Revenue_EUR]]</f>
        <v>0.12328376517256111</v>
      </c>
      <c r="V2448" s="19">
        <f>Clean_Data[[#This Row],[Returns_Units]]/Clean_Data[[#This Row],[Units_Sold]]</f>
        <v>1.8518518518518517E-2</v>
      </c>
      <c r="W2448" s="21">
        <f>Clean_Data[[#This Row],[Revenue_EUR]]/Clean_Data[[#This Row],[Marketing_Spend_EUR]]</f>
        <v>19.017974225638707</v>
      </c>
    </row>
    <row r="2449" spans="1:23">
      <c r="A2449" s="17">
        <v>45809</v>
      </c>
      <c r="B2449">
        <v>2025</v>
      </c>
      <c r="C2449" s="16" t="s">
        <v>97</v>
      </c>
      <c r="D2449" s="16" t="s">
        <v>75</v>
      </c>
      <c r="E2449" s="16" t="s">
        <v>76</v>
      </c>
      <c r="F2449" s="16" t="s">
        <v>83</v>
      </c>
      <c r="G2449" s="16" t="s">
        <v>81</v>
      </c>
      <c r="H2449">
        <v>41627.07</v>
      </c>
      <c r="I2449">
        <v>39037.879999999997</v>
      </c>
      <c r="J2449">
        <v>343</v>
      </c>
      <c r="K2449">
        <v>326</v>
      </c>
      <c r="L2449">
        <v>21968.15</v>
      </c>
      <c r="M2449">
        <v>1136.77</v>
      </c>
      <c r="N2449">
        <v>336660</v>
      </c>
      <c r="O2449">
        <v>2934</v>
      </c>
      <c r="P2449">
        <v>2</v>
      </c>
      <c r="Q2449">
        <v>6</v>
      </c>
      <c r="R2449" s="25">
        <f>Clean_Data[[#This Row],[Revenue_EUR]]/Clean_Data[[#This Row],[Units_Sold]]</f>
        <v>121.36172011661807</v>
      </c>
      <c r="S2449" s="19">
        <f>Clean_Data[[#This Row],[Gross_Profit_EUR]]/Clean_Data[[#This Row],[Revenue_EUR]]</f>
        <v>0.5277371191390603</v>
      </c>
      <c r="T2449" s="19">
        <f>Clean_Data[[#This Row],[Revenue_EUR]]/Clean_Data[[#This Row],[Revenue_Target_EUR]]</f>
        <v>1.0663250668325228</v>
      </c>
      <c r="U2449" s="19">
        <f>Clean_Data[[#This Row],[Revenue_EUR]]/Clean_Data[[#This Row],[Market_Revenue_EUR]]</f>
        <v>0.12364721083585814</v>
      </c>
      <c r="V2449" s="19">
        <f>Clean_Data[[#This Row],[Returns_Units]]/Clean_Data[[#This Row],[Units_Sold]]</f>
        <v>1.7492711370262391E-2</v>
      </c>
      <c r="W2449" s="21">
        <f>Clean_Data[[#This Row],[Revenue_EUR]]/Clean_Data[[#This Row],[Marketing_Spend_EUR]]</f>
        <v>36.618726743316593</v>
      </c>
    </row>
    <row r="2450" spans="1:23">
      <c r="A2450" s="17">
        <v>45809</v>
      </c>
      <c r="B2450">
        <v>2025</v>
      </c>
      <c r="C2450" s="16" t="s">
        <v>97</v>
      </c>
      <c r="D2450" s="16" t="s">
        <v>84</v>
      </c>
      <c r="E2450" s="16" t="s">
        <v>85</v>
      </c>
      <c r="F2450" s="16" t="s">
        <v>77</v>
      </c>
      <c r="G2450" s="16" t="s">
        <v>78</v>
      </c>
      <c r="H2450">
        <v>539414.76</v>
      </c>
      <c r="I2450">
        <v>588624.81000000006</v>
      </c>
      <c r="J2450">
        <v>7095</v>
      </c>
      <c r="K2450">
        <v>7842</v>
      </c>
      <c r="L2450">
        <v>302031.94</v>
      </c>
      <c r="M2450">
        <v>10661.93</v>
      </c>
      <c r="N2450">
        <v>4814778.2</v>
      </c>
      <c r="O2450">
        <v>67845</v>
      </c>
      <c r="P2450">
        <v>24</v>
      </c>
      <c r="Q2450">
        <v>150</v>
      </c>
      <c r="R2450" s="25">
        <f>Clean_Data[[#This Row],[Revenue_EUR]]/Clean_Data[[#This Row],[Units_Sold]]</f>
        <v>76.027450317124732</v>
      </c>
      <c r="S2450" s="19">
        <f>Clean_Data[[#This Row],[Gross_Profit_EUR]]/Clean_Data[[#This Row],[Revenue_EUR]]</f>
        <v>0.55992524194184079</v>
      </c>
      <c r="T2450" s="19">
        <f>Clean_Data[[#This Row],[Revenue_EUR]]/Clean_Data[[#This Row],[Revenue_Target_EUR]]</f>
        <v>0.91639827414002473</v>
      </c>
      <c r="U2450" s="19">
        <f>Clean_Data[[#This Row],[Revenue_EUR]]/Clean_Data[[#This Row],[Market_Revenue_EUR]]</f>
        <v>0.11203314827669528</v>
      </c>
      <c r="V2450" s="19">
        <f>Clean_Data[[#This Row],[Returns_Units]]/Clean_Data[[#This Row],[Units_Sold]]</f>
        <v>2.1141649048625793E-2</v>
      </c>
      <c r="W2450" s="21">
        <f>Clean_Data[[#This Row],[Revenue_EUR]]/Clean_Data[[#This Row],[Marketing_Spend_EUR]]</f>
        <v>50.592600026449247</v>
      </c>
    </row>
    <row r="2451" spans="1:23">
      <c r="A2451" s="17">
        <v>45809</v>
      </c>
      <c r="B2451">
        <v>2025</v>
      </c>
      <c r="C2451" s="16" t="s">
        <v>97</v>
      </c>
      <c r="D2451" s="16" t="s">
        <v>84</v>
      </c>
      <c r="E2451" s="16" t="s">
        <v>85</v>
      </c>
      <c r="F2451" s="16" t="s">
        <v>77</v>
      </c>
      <c r="G2451" s="16" t="s">
        <v>79</v>
      </c>
      <c r="H2451">
        <v>532695.98</v>
      </c>
      <c r="I2451">
        <v>557951.81999999995</v>
      </c>
      <c r="J2451">
        <v>2771</v>
      </c>
      <c r="K2451">
        <v>2887</v>
      </c>
      <c r="L2451">
        <v>350476.47</v>
      </c>
      <c r="M2451">
        <v>14325.1</v>
      </c>
      <c r="N2451">
        <v>3968251.78</v>
      </c>
      <c r="O2451">
        <v>22851</v>
      </c>
      <c r="P2451">
        <v>20</v>
      </c>
      <c r="Q2451">
        <v>56</v>
      </c>
      <c r="R2451" s="25">
        <f>Clean_Data[[#This Row],[Revenue_EUR]]/Clean_Data[[#This Row],[Units_Sold]]</f>
        <v>192.23961746661854</v>
      </c>
      <c r="S2451" s="19">
        <f>Clean_Data[[#This Row],[Gross_Profit_EUR]]/Clean_Data[[#This Row],[Revenue_EUR]]</f>
        <v>0.65792963183240083</v>
      </c>
      <c r="T2451" s="19">
        <f>Clean_Data[[#This Row],[Revenue_EUR]]/Clean_Data[[#This Row],[Revenue_Target_EUR]]</f>
        <v>0.95473472960443073</v>
      </c>
      <c r="U2451" s="19">
        <f>Clean_Data[[#This Row],[Revenue_EUR]]/Clean_Data[[#This Row],[Market_Revenue_EUR]]</f>
        <v>0.13423946098500836</v>
      </c>
      <c r="V2451" s="19">
        <f>Clean_Data[[#This Row],[Returns_Units]]/Clean_Data[[#This Row],[Units_Sold]]</f>
        <v>2.0209310718152292E-2</v>
      </c>
      <c r="W2451" s="21">
        <f>Clean_Data[[#This Row],[Revenue_EUR]]/Clean_Data[[#This Row],[Marketing_Spend_EUR]]</f>
        <v>37.186196256919672</v>
      </c>
    </row>
    <row r="2452" spans="1:23">
      <c r="A2452" s="17">
        <v>45809</v>
      </c>
      <c r="B2452">
        <v>2025</v>
      </c>
      <c r="C2452" s="16" t="s">
        <v>97</v>
      </c>
      <c r="D2452" s="16" t="s">
        <v>84</v>
      </c>
      <c r="E2452" s="16" t="s">
        <v>85</v>
      </c>
      <c r="F2452" s="16" t="s">
        <v>77</v>
      </c>
      <c r="G2452" s="16" t="s">
        <v>80</v>
      </c>
      <c r="H2452">
        <v>191309.14</v>
      </c>
      <c r="I2452">
        <v>190154.01</v>
      </c>
      <c r="J2452">
        <v>1294</v>
      </c>
      <c r="K2452">
        <v>1300</v>
      </c>
      <c r="L2452">
        <v>131817.12</v>
      </c>
      <c r="M2452">
        <v>10221.41</v>
      </c>
      <c r="N2452">
        <v>1484130.84</v>
      </c>
      <c r="O2452">
        <v>11040</v>
      </c>
      <c r="P2452">
        <v>11</v>
      </c>
      <c r="Q2452">
        <v>21</v>
      </c>
      <c r="R2452" s="25">
        <f>Clean_Data[[#This Row],[Revenue_EUR]]/Clean_Data[[#This Row],[Units_Sold]]</f>
        <v>147.84323029366308</v>
      </c>
      <c r="S2452" s="19">
        <f>Clean_Data[[#This Row],[Gross_Profit_EUR]]/Clean_Data[[#This Row],[Revenue_EUR]]</f>
        <v>0.68902677624289144</v>
      </c>
      <c r="T2452" s="19">
        <f>Clean_Data[[#This Row],[Revenue_EUR]]/Clean_Data[[#This Row],[Revenue_Target_EUR]]</f>
        <v>1.0060747075488969</v>
      </c>
      <c r="U2452" s="19">
        <f>Clean_Data[[#This Row],[Revenue_EUR]]/Clean_Data[[#This Row],[Market_Revenue_EUR]]</f>
        <v>0.12890314980584866</v>
      </c>
      <c r="V2452" s="19">
        <f>Clean_Data[[#This Row],[Returns_Units]]/Clean_Data[[#This Row],[Units_Sold]]</f>
        <v>1.6228748068006182E-2</v>
      </c>
      <c r="W2452" s="21">
        <f>Clean_Data[[#This Row],[Revenue_EUR]]/Clean_Data[[#This Row],[Marketing_Spend_EUR]]</f>
        <v>18.716511714137287</v>
      </c>
    </row>
    <row r="2453" spans="1:23">
      <c r="A2453" s="17">
        <v>45809</v>
      </c>
      <c r="B2453">
        <v>2025</v>
      </c>
      <c r="C2453" s="16" t="s">
        <v>97</v>
      </c>
      <c r="D2453" s="16" t="s">
        <v>84</v>
      </c>
      <c r="E2453" s="16" t="s">
        <v>85</v>
      </c>
      <c r="F2453" s="16" t="s">
        <v>77</v>
      </c>
      <c r="G2453" s="16" t="s">
        <v>81</v>
      </c>
      <c r="H2453">
        <v>268840.73</v>
      </c>
      <c r="I2453">
        <v>279024.03999999998</v>
      </c>
      <c r="J2453">
        <v>2214</v>
      </c>
      <c r="K2453">
        <v>2276</v>
      </c>
      <c r="L2453">
        <v>169364.07</v>
      </c>
      <c r="M2453">
        <v>7941.43</v>
      </c>
      <c r="N2453">
        <v>1985065.94</v>
      </c>
      <c r="O2453">
        <v>18126</v>
      </c>
      <c r="P2453">
        <v>14</v>
      </c>
      <c r="Q2453">
        <v>20</v>
      </c>
      <c r="R2453" s="25">
        <f>Clean_Data[[#This Row],[Revenue_EUR]]/Clean_Data[[#This Row],[Units_Sold]]</f>
        <v>121.42761065943992</v>
      </c>
      <c r="S2453" s="19">
        <f>Clean_Data[[#This Row],[Gross_Profit_EUR]]/Clean_Data[[#This Row],[Revenue_EUR]]</f>
        <v>0.62997920739167768</v>
      </c>
      <c r="T2453" s="19">
        <f>Clean_Data[[#This Row],[Revenue_EUR]]/Clean_Data[[#This Row],[Revenue_Target_EUR]]</f>
        <v>0.9635038256918651</v>
      </c>
      <c r="U2453" s="19">
        <f>Clean_Data[[#This Row],[Revenue_EUR]]/Clean_Data[[#This Row],[Market_Revenue_EUR]]</f>
        <v>0.13543163709715356</v>
      </c>
      <c r="V2453" s="19">
        <f>Clean_Data[[#This Row],[Returns_Units]]/Clean_Data[[#This Row],[Units_Sold]]</f>
        <v>9.0334236675700084E-3</v>
      </c>
      <c r="W2453" s="21">
        <f>Clean_Data[[#This Row],[Revenue_EUR]]/Clean_Data[[#This Row],[Marketing_Spend_EUR]]</f>
        <v>33.852937065490721</v>
      </c>
    </row>
    <row r="2454" spans="1:23">
      <c r="A2454" s="17">
        <v>45809</v>
      </c>
      <c r="B2454">
        <v>2025</v>
      </c>
      <c r="C2454" s="16" t="s">
        <v>97</v>
      </c>
      <c r="D2454" s="16" t="s">
        <v>84</v>
      </c>
      <c r="E2454" s="16" t="s">
        <v>85</v>
      </c>
      <c r="F2454" s="16" t="s">
        <v>82</v>
      </c>
      <c r="G2454" s="16" t="s">
        <v>78</v>
      </c>
      <c r="H2454">
        <v>499155.99</v>
      </c>
      <c r="I2454">
        <v>572245.43999999994</v>
      </c>
      <c r="J2454">
        <v>6565</v>
      </c>
      <c r="K2454">
        <v>7394</v>
      </c>
      <c r="L2454">
        <v>259250.91</v>
      </c>
      <c r="M2454">
        <v>8982.31</v>
      </c>
      <c r="N2454">
        <v>4523224.4000000004</v>
      </c>
      <c r="O2454">
        <v>64904</v>
      </c>
      <c r="P2454">
        <v>22</v>
      </c>
      <c r="Q2454">
        <v>139</v>
      </c>
      <c r="R2454" s="25">
        <f>Clean_Data[[#This Row],[Revenue_EUR]]/Clean_Data[[#This Row],[Units_Sold]]</f>
        <v>76.03290022848438</v>
      </c>
      <c r="S2454" s="19">
        <f>Clean_Data[[#This Row],[Gross_Profit_EUR]]/Clean_Data[[#This Row],[Revenue_EUR]]</f>
        <v>0.51937854136539563</v>
      </c>
      <c r="T2454" s="19">
        <f>Clean_Data[[#This Row],[Revenue_EUR]]/Clean_Data[[#This Row],[Revenue_Target_EUR]]</f>
        <v>0.87227604644608447</v>
      </c>
      <c r="U2454" s="19">
        <f>Clean_Data[[#This Row],[Revenue_EUR]]/Clean_Data[[#This Row],[Market_Revenue_EUR]]</f>
        <v>0.11035401869515914</v>
      </c>
      <c r="V2454" s="19">
        <f>Clean_Data[[#This Row],[Returns_Units]]/Clean_Data[[#This Row],[Units_Sold]]</f>
        <v>2.1172886519421175E-2</v>
      </c>
      <c r="W2454" s="21">
        <f>Clean_Data[[#This Row],[Revenue_EUR]]/Clean_Data[[#This Row],[Marketing_Spend_EUR]]</f>
        <v>55.571004563414093</v>
      </c>
    </row>
    <row r="2455" spans="1:23">
      <c r="A2455" s="17">
        <v>45809</v>
      </c>
      <c r="B2455">
        <v>2025</v>
      </c>
      <c r="C2455" s="16" t="s">
        <v>97</v>
      </c>
      <c r="D2455" s="16" t="s">
        <v>84</v>
      </c>
      <c r="E2455" s="16" t="s">
        <v>85</v>
      </c>
      <c r="F2455" s="16" t="s">
        <v>82</v>
      </c>
      <c r="G2455" s="16" t="s">
        <v>79</v>
      </c>
      <c r="H2455">
        <v>517255.2</v>
      </c>
      <c r="I2455">
        <v>564726.44999999995</v>
      </c>
      <c r="J2455">
        <v>2690</v>
      </c>
      <c r="K2455">
        <v>2995</v>
      </c>
      <c r="L2455">
        <v>319982.73</v>
      </c>
      <c r="M2455">
        <v>13369.39</v>
      </c>
      <c r="N2455">
        <v>3983788.54</v>
      </c>
      <c r="O2455">
        <v>21642</v>
      </c>
      <c r="P2455">
        <v>24</v>
      </c>
      <c r="Q2455">
        <v>58</v>
      </c>
      <c r="R2455" s="25">
        <f>Clean_Data[[#This Row],[Revenue_EUR]]/Clean_Data[[#This Row],[Units_Sold]]</f>
        <v>192.2881784386617</v>
      </c>
      <c r="S2455" s="19">
        <f>Clean_Data[[#This Row],[Gross_Profit_EUR]]/Clean_Data[[#This Row],[Revenue_EUR]]</f>
        <v>0.61861674856047844</v>
      </c>
      <c r="T2455" s="19">
        <f>Clean_Data[[#This Row],[Revenue_EUR]]/Clean_Data[[#This Row],[Revenue_Target_EUR]]</f>
        <v>0.9159393897700383</v>
      </c>
      <c r="U2455" s="19">
        <f>Clean_Data[[#This Row],[Revenue_EUR]]/Clean_Data[[#This Row],[Market_Revenue_EUR]]</f>
        <v>0.1298400240892304</v>
      </c>
      <c r="V2455" s="19">
        <f>Clean_Data[[#This Row],[Returns_Units]]/Clean_Data[[#This Row],[Units_Sold]]</f>
        <v>2.1561338289962824E-2</v>
      </c>
      <c r="W2455" s="21">
        <f>Clean_Data[[#This Row],[Revenue_EUR]]/Clean_Data[[#This Row],[Marketing_Spend_EUR]]</f>
        <v>38.689513882084377</v>
      </c>
    </row>
    <row r="2456" spans="1:23">
      <c r="A2456" s="17">
        <v>45809</v>
      </c>
      <c r="B2456">
        <v>2025</v>
      </c>
      <c r="C2456" s="16" t="s">
        <v>97</v>
      </c>
      <c r="D2456" s="16" t="s">
        <v>84</v>
      </c>
      <c r="E2456" s="16" t="s">
        <v>85</v>
      </c>
      <c r="F2456" s="16" t="s">
        <v>82</v>
      </c>
      <c r="G2456" s="16" t="s">
        <v>80</v>
      </c>
      <c r="H2456">
        <v>149050.87</v>
      </c>
      <c r="I2456">
        <v>151925.17000000001</v>
      </c>
      <c r="J2456">
        <v>1008</v>
      </c>
      <c r="K2456">
        <v>1013</v>
      </c>
      <c r="L2456">
        <v>95608.25</v>
      </c>
      <c r="M2456">
        <v>7523.49</v>
      </c>
      <c r="N2456">
        <v>1332356.95</v>
      </c>
      <c r="O2456">
        <v>9200</v>
      </c>
      <c r="P2456">
        <v>7</v>
      </c>
      <c r="Q2456">
        <v>17</v>
      </c>
      <c r="R2456" s="25">
        <f>Clean_Data[[#This Row],[Revenue_EUR]]/Clean_Data[[#This Row],[Units_Sold]]</f>
        <v>147.86792658730158</v>
      </c>
      <c r="S2456" s="19">
        <f>Clean_Data[[#This Row],[Gross_Profit_EUR]]/Clean_Data[[#This Row],[Revenue_EUR]]</f>
        <v>0.64144711131172871</v>
      </c>
      <c r="T2456" s="19">
        <f>Clean_Data[[#This Row],[Revenue_EUR]]/Clean_Data[[#This Row],[Revenue_Target_EUR]]</f>
        <v>0.98108081761567212</v>
      </c>
      <c r="U2456" s="19">
        <f>Clean_Data[[#This Row],[Revenue_EUR]]/Clean_Data[[#This Row],[Market_Revenue_EUR]]</f>
        <v>0.11187007355648949</v>
      </c>
      <c r="V2456" s="19">
        <f>Clean_Data[[#This Row],[Returns_Units]]/Clean_Data[[#This Row],[Units_Sold]]</f>
        <v>1.6865079365079364E-2</v>
      </c>
      <c r="W2456" s="21">
        <f>Clean_Data[[#This Row],[Revenue_EUR]]/Clean_Data[[#This Row],[Marketing_Spend_EUR]]</f>
        <v>19.811400028444247</v>
      </c>
    </row>
    <row r="2457" spans="1:23">
      <c r="A2457" s="17">
        <v>45809</v>
      </c>
      <c r="B2457">
        <v>2025</v>
      </c>
      <c r="C2457" s="16" t="s">
        <v>97</v>
      </c>
      <c r="D2457" s="16" t="s">
        <v>84</v>
      </c>
      <c r="E2457" s="16" t="s">
        <v>85</v>
      </c>
      <c r="F2457" s="16" t="s">
        <v>82</v>
      </c>
      <c r="G2457" s="16" t="s">
        <v>81</v>
      </c>
      <c r="H2457">
        <v>209894.11</v>
      </c>
      <c r="I2457">
        <v>229380.36</v>
      </c>
      <c r="J2457">
        <v>1728</v>
      </c>
      <c r="K2457">
        <v>1875</v>
      </c>
      <c r="L2457">
        <v>120657.55</v>
      </c>
      <c r="M2457">
        <v>6743.31</v>
      </c>
      <c r="N2457">
        <v>1792838.98</v>
      </c>
      <c r="O2457">
        <v>15811</v>
      </c>
      <c r="P2457">
        <v>9</v>
      </c>
      <c r="Q2457">
        <v>32</v>
      </c>
      <c r="R2457" s="25">
        <f>Clean_Data[[#This Row],[Revenue_EUR]]/Clean_Data[[#This Row],[Units_Sold]]</f>
        <v>121.46649884259259</v>
      </c>
      <c r="S2457" s="19">
        <f>Clean_Data[[#This Row],[Gross_Profit_EUR]]/Clean_Data[[#This Row],[Revenue_EUR]]</f>
        <v>0.57484962298370357</v>
      </c>
      <c r="T2457" s="19">
        <f>Clean_Data[[#This Row],[Revenue_EUR]]/Clean_Data[[#This Row],[Revenue_Target_EUR]]</f>
        <v>0.91504830666409276</v>
      </c>
      <c r="U2457" s="19">
        <f>Clean_Data[[#This Row],[Revenue_EUR]]/Clean_Data[[#This Row],[Market_Revenue_EUR]]</f>
        <v>0.11707359798703171</v>
      </c>
      <c r="V2457" s="19">
        <f>Clean_Data[[#This Row],[Returns_Units]]/Clean_Data[[#This Row],[Units_Sold]]</f>
        <v>1.8518518518518517E-2</v>
      </c>
      <c r="W2457" s="21">
        <f>Clean_Data[[#This Row],[Revenue_EUR]]/Clean_Data[[#This Row],[Marketing_Spend_EUR]]</f>
        <v>31.126273299017839</v>
      </c>
    </row>
    <row r="2458" spans="1:23">
      <c r="A2458" s="17">
        <v>45809</v>
      </c>
      <c r="B2458">
        <v>2025</v>
      </c>
      <c r="C2458" s="16" t="s">
        <v>97</v>
      </c>
      <c r="D2458" s="16" t="s">
        <v>84</v>
      </c>
      <c r="E2458" s="16" t="s">
        <v>85</v>
      </c>
      <c r="F2458" s="16" t="s">
        <v>83</v>
      </c>
      <c r="G2458" s="16" t="s">
        <v>78</v>
      </c>
      <c r="H2458">
        <v>57580.639999999999</v>
      </c>
      <c r="I2458">
        <v>61716.62</v>
      </c>
      <c r="J2458">
        <v>757</v>
      </c>
      <c r="K2458">
        <v>803</v>
      </c>
      <c r="L2458">
        <v>26971.56</v>
      </c>
      <c r="M2458">
        <v>1029.52</v>
      </c>
      <c r="N2458">
        <v>684575.21</v>
      </c>
      <c r="O2458">
        <v>9944</v>
      </c>
      <c r="P2458">
        <v>3</v>
      </c>
      <c r="Q2458">
        <v>17</v>
      </c>
      <c r="R2458" s="25">
        <f>Clean_Data[[#This Row],[Revenue_EUR]]/Clean_Data[[#This Row],[Units_Sold]]</f>
        <v>76.064253632760895</v>
      </c>
      <c r="S2458" s="19">
        <f>Clean_Data[[#This Row],[Gross_Profit_EUR]]/Clean_Data[[#This Row],[Revenue_EUR]]</f>
        <v>0.46841368904548475</v>
      </c>
      <c r="T2458" s="19">
        <f>Clean_Data[[#This Row],[Revenue_EUR]]/Clean_Data[[#This Row],[Revenue_Target_EUR]]</f>
        <v>0.93298434036082978</v>
      </c>
      <c r="U2458" s="19">
        <f>Clean_Data[[#This Row],[Revenue_EUR]]/Clean_Data[[#This Row],[Market_Revenue_EUR]]</f>
        <v>8.4111488641255366E-2</v>
      </c>
      <c r="V2458" s="19">
        <f>Clean_Data[[#This Row],[Returns_Units]]/Clean_Data[[#This Row],[Units_Sold]]</f>
        <v>2.2457067371202115E-2</v>
      </c>
      <c r="W2458" s="21">
        <f>Clean_Data[[#This Row],[Revenue_EUR]]/Clean_Data[[#This Row],[Marketing_Spend_EUR]]</f>
        <v>55.929598259383013</v>
      </c>
    </row>
    <row r="2459" spans="1:23">
      <c r="A2459" s="17">
        <v>45809</v>
      </c>
      <c r="B2459">
        <v>2025</v>
      </c>
      <c r="C2459" s="16" t="s">
        <v>97</v>
      </c>
      <c r="D2459" s="16" t="s">
        <v>84</v>
      </c>
      <c r="E2459" s="16" t="s">
        <v>85</v>
      </c>
      <c r="F2459" s="16" t="s">
        <v>83</v>
      </c>
      <c r="G2459" s="16" t="s">
        <v>79</v>
      </c>
      <c r="H2459">
        <v>51843.99</v>
      </c>
      <c r="I2459">
        <v>55160.07</v>
      </c>
      <c r="J2459">
        <v>270</v>
      </c>
      <c r="K2459">
        <v>293</v>
      </c>
      <c r="L2459">
        <v>28951.85</v>
      </c>
      <c r="M2459">
        <v>1314.84</v>
      </c>
      <c r="N2459">
        <v>557208.68000000005</v>
      </c>
      <c r="O2459">
        <v>3038</v>
      </c>
      <c r="P2459">
        <v>3</v>
      </c>
      <c r="Q2459">
        <v>6</v>
      </c>
      <c r="R2459" s="25">
        <f>Clean_Data[[#This Row],[Revenue_EUR]]/Clean_Data[[#This Row],[Units_Sold]]</f>
        <v>192.01477777777777</v>
      </c>
      <c r="S2459" s="19">
        <f>Clean_Data[[#This Row],[Gross_Profit_EUR]]/Clean_Data[[#This Row],[Revenue_EUR]]</f>
        <v>0.55844177888314539</v>
      </c>
      <c r="T2459" s="19">
        <f>Clean_Data[[#This Row],[Revenue_EUR]]/Clean_Data[[#This Row],[Revenue_Target_EUR]]</f>
        <v>0.93988259985891964</v>
      </c>
      <c r="U2459" s="19">
        <f>Clean_Data[[#This Row],[Revenue_EUR]]/Clean_Data[[#This Row],[Market_Revenue_EUR]]</f>
        <v>9.3042323030574456E-2</v>
      </c>
      <c r="V2459" s="19">
        <f>Clean_Data[[#This Row],[Returns_Units]]/Clean_Data[[#This Row],[Units_Sold]]</f>
        <v>2.2222222222222223E-2</v>
      </c>
      <c r="W2459" s="21">
        <f>Clean_Data[[#This Row],[Revenue_EUR]]/Clean_Data[[#This Row],[Marketing_Spend_EUR]]</f>
        <v>39.429885005019621</v>
      </c>
    </row>
    <row r="2460" spans="1:23">
      <c r="A2460" s="17">
        <v>45809</v>
      </c>
      <c r="B2460">
        <v>2025</v>
      </c>
      <c r="C2460" s="16" t="s">
        <v>97</v>
      </c>
      <c r="D2460" s="16" t="s">
        <v>84</v>
      </c>
      <c r="E2460" s="16" t="s">
        <v>85</v>
      </c>
      <c r="F2460" s="16" t="s">
        <v>83</v>
      </c>
      <c r="G2460" s="16" t="s">
        <v>80</v>
      </c>
      <c r="H2460">
        <v>17785.54</v>
      </c>
      <c r="I2460">
        <v>18440.59</v>
      </c>
      <c r="J2460">
        <v>120</v>
      </c>
      <c r="K2460">
        <v>125</v>
      </c>
      <c r="L2460">
        <v>10306.5</v>
      </c>
      <c r="M2460">
        <v>966.85</v>
      </c>
      <c r="N2460">
        <v>205851.17</v>
      </c>
      <c r="O2460">
        <v>1471</v>
      </c>
      <c r="P2460">
        <v>1</v>
      </c>
      <c r="Q2460">
        <v>2</v>
      </c>
      <c r="R2460" s="25">
        <f>Clean_Data[[#This Row],[Revenue_EUR]]/Clean_Data[[#This Row],[Units_Sold]]</f>
        <v>148.21283333333335</v>
      </c>
      <c r="S2460" s="19">
        <f>Clean_Data[[#This Row],[Gross_Profit_EUR]]/Clean_Data[[#This Row],[Revenue_EUR]]</f>
        <v>0.57948760622393247</v>
      </c>
      <c r="T2460" s="19">
        <f>Clean_Data[[#This Row],[Revenue_EUR]]/Clean_Data[[#This Row],[Revenue_Target_EUR]]</f>
        <v>0.96447781768370755</v>
      </c>
      <c r="U2460" s="19">
        <f>Clean_Data[[#This Row],[Revenue_EUR]]/Clean_Data[[#This Row],[Market_Revenue_EUR]]</f>
        <v>8.6399994714628045E-2</v>
      </c>
      <c r="V2460" s="19">
        <f>Clean_Data[[#This Row],[Returns_Units]]/Clean_Data[[#This Row],[Units_Sold]]</f>
        <v>1.6666666666666666E-2</v>
      </c>
      <c r="W2460" s="21">
        <f>Clean_Data[[#This Row],[Revenue_EUR]]/Clean_Data[[#This Row],[Marketing_Spend_EUR]]</f>
        <v>18.395345710296322</v>
      </c>
    </row>
    <row r="2461" spans="1:23">
      <c r="A2461" s="17">
        <v>45809</v>
      </c>
      <c r="B2461">
        <v>2025</v>
      </c>
      <c r="C2461" s="16" t="s">
        <v>97</v>
      </c>
      <c r="D2461" s="16" t="s">
        <v>84</v>
      </c>
      <c r="E2461" s="16" t="s">
        <v>85</v>
      </c>
      <c r="F2461" s="16" t="s">
        <v>83</v>
      </c>
      <c r="G2461" s="16" t="s">
        <v>81</v>
      </c>
      <c r="H2461">
        <v>23430.49</v>
      </c>
      <c r="I2461">
        <v>24267.09</v>
      </c>
      <c r="J2461">
        <v>193</v>
      </c>
      <c r="K2461">
        <v>200</v>
      </c>
      <c r="L2461">
        <v>12425.31</v>
      </c>
      <c r="M2461">
        <v>765.16</v>
      </c>
      <c r="N2461">
        <v>265475.3</v>
      </c>
      <c r="O2461">
        <v>2409</v>
      </c>
      <c r="P2461">
        <v>1</v>
      </c>
      <c r="Q2461">
        <v>4</v>
      </c>
      <c r="R2461" s="25">
        <f>Clean_Data[[#This Row],[Revenue_EUR]]/Clean_Data[[#This Row],[Units_Sold]]</f>
        <v>121.40150259067359</v>
      </c>
      <c r="S2461" s="19">
        <f>Clean_Data[[#This Row],[Gross_Profit_EUR]]/Clean_Data[[#This Row],[Revenue_EUR]]</f>
        <v>0.53030517074120087</v>
      </c>
      <c r="T2461" s="19">
        <f>Clean_Data[[#This Row],[Revenue_EUR]]/Clean_Data[[#This Row],[Revenue_Target_EUR]]</f>
        <v>0.96552532668729552</v>
      </c>
      <c r="U2461" s="19">
        <f>Clean_Data[[#This Row],[Revenue_EUR]]/Clean_Data[[#This Row],[Market_Revenue_EUR]]</f>
        <v>8.8258644024510016E-2</v>
      </c>
      <c r="V2461" s="19">
        <f>Clean_Data[[#This Row],[Returns_Units]]/Clean_Data[[#This Row],[Units_Sold]]</f>
        <v>2.072538860103627E-2</v>
      </c>
      <c r="W2461" s="21">
        <f>Clean_Data[[#This Row],[Revenue_EUR]]/Clean_Data[[#This Row],[Marketing_Spend_EUR]]</f>
        <v>30.621686967431653</v>
      </c>
    </row>
    <row r="2462" spans="1:23">
      <c r="A2462" s="17">
        <v>45809</v>
      </c>
      <c r="B2462">
        <v>2025</v>
      </c>
      <c r="C2462" s="16" t="s">
        <v>97</v>
      </c>
      <c r="D2462" s="16" t="s">
        <v>86</v>
      </c>
      <c r="E2462" s="16" t="s">
        <v>87</v>
      </c>
      <c r="F2462" s="16" t="s">
        <v>77</v>
      </c>
      <c r="G2462" s="16" t="s">
        <v>78</v>
      </c>
      <c r="H2462">
        <v>430356.85</v>
      </c>
      <c r="I2462">
        <v>435574.7</v>
      </c>
      <c r="J2462">
        <v>5660</v>
      </c>
      <c r="K2462">
        <v>5657</v>
      </c>
      <c r="L2462">
        <v>238487.78</v>
      </c>
      <c r="M2462">
        <v>7887.1</v>
      </c>
      <c r="N2462">
        <v>3812400.27</v>
      </c>
      <c r="O2462">
        <v>56813</v>
      </c>
      <c r="P2462">
        <v>20</v>
      </c>
      <c r="Q2462">
        <v>81</v>
      </c>
      <c r="R2462" s="25">
        <f>Clean_Data[[#This Row],[Revenue_EUR]]/Clean_Data[[#This Row],[Units_Sold]]</f>
        <v>76.034779151943454</v>
      </c>
      <c r="S2462" s="19">
        <f>Clean_Data[[#This Row],[Gross_Profit_EUR]]/Clean_Data[[#This Row],[Revenue_EUR]]</f>
        <v>0.55416285345521976</v>
      </c>
      <c r="T2462" s="19">
        <f>Clean_Data[[#This Row],[Revenue_EUR]]/Clean_Data[[#This Row],[Revenue_Target_EUR]]</f>
        <v>0.98802076888304113</v>
      </c>
      <c r="U2462" s="19">
        <f>Clean_Data[[#This Row],[Revenue_EUR]]/Clean_Data[[#This Row],[Market_Revenue_EUR]]</f>
        <v>0.11288343812859922</v>
      </c>
      <c r="V2462" s="19">
        <f>Clean_Data[[#This Row],[Returns_Units]]/Clean_Data[[#This Row],[Units_Sold]]</f>
        <v>1.4310954063604241E-2</v>
      </c>
      <c r="W2462" s="21">
        <f>Clean_Data[[#This Row],[Revenue_EUR]]/Clean_Data[[#This Row],[Marketing_Spend_EUR]]</f>
        <v>54.564649871308838</v>
      </c>
    </row>
    <row r="2463" spans="1:23">
      <c r="A2463" s="17">
        <v>45809</v>
      </c>
      <c r="B2463">
        <v>2025</v>
      </c>
      <c r="C2463" s="16" t="s">
        <v>97</v>
      </c>
      <c r="D2463" s="16" t="s">
        <v>86</v>
      </c>
      <c r="E2463" s="16" t="s">
        <v>87</v>
      </c>
      <c r="F2463" s="16" t="s">
        <v>77</v>
      </c>
      <c r="G2463" s="16" t="s">
        <v>79</v>
      </c>
      <c r="H2463">
        <v>446657.36</v>
      </c>
      <c r="I2463">
        <v>437996.75</v>
      </c>
      <c r="J2463">
        <v>2323</v>
      </c>
      <c r="K2463">
        <v>2278</v>
      </c>
      <c r="L2463">
        <v>294572.31</v>
      </c>
      <c r="M2463">
        <v>10329.790000000001</v>
      </c>
      <c r="N2463">
        <v>3339431.42</v>
      </c>
      <c r="O2463">
        <v>18148</v>
      </c>
      <c r="P2463">
        <v>25</v>
      </c>
      <c r="Q2463">
        <v>50</v>
      </c>
      <c r="R2463" s="25">
        <f>Clean_Data[[#This Row],[Revenue_EUR]]/Clean_Data[[#This Row],[Units_Sold]]</f>
        <v>192.27609126130002</v>
      </c>
      <c r="S2463" s="19">
        <f>Clean_Data[[#This Row],[Gross_Profit_EUR]]/Clean_Data[[#This Row],[Revenue_EUR]]</f>
        <v>0.65950398757562179</v>
      </c>
      <c r="T2463" s="19">
        <f>Clean_Data[[#This Row],[Revenue_EUR]]/Clean_Data[[#This Row],[Revenue_Target_EUR]]</f>
        <v>1.0197732289109451</v>
      </c>
      <c r="U2463" s="19">
        <f>Clean_Data[[#This Row],[Revenue_EUR]]/Clean_Data[[#This Row],[Market_Revenue_EUR]]</f>
        <v>0.13375251766661522</v>
      </c>
      <c r="V2463" s="19">
        <f>Clean_Data[[#This Row],[Returns_Units]]/Clean_Data[[#This Row],[Units_Sold]]</f>
        <v>2.1523891519586742E-2</v>
      </c>
      <c r="W2463" s="21">
        <f>Clean_Data[[#This Row],[Revenue_EUR]]/Clean_Data[[#This Row],[Marketing_Spend_EUR]]</f>
        <v>43.239732850328998</v>
      </c>
    </row>
    <row r="2464" spans="1:23">
      <c r="A2464" s="17">
        <v>45809</v>
      </c>
      <c r="B2464">
        <v>2025</v>
      </c>
      <c r="C2464" s="16" t="s">
        <v>97</v>
      </c>
      <c r="D2464" s="16" t="s">
        <v>86</v>
      </c>
      <c r="E2464" s="16" t="s">
        <v>87</v>
      </c>
      <c r="F2464" s="16" t="s">
        <v>77</v>
      </c>
      <c r="G2464" s="16" t="s">
        <v>80</v>
      </c>
      <c r="H2464">
        <v>119338.6</v>
      </c>
      <c r="I2464">
        <v>107714.32</v>
      </c>
      <c r="J2464">
        <v>807</v>
      </c>
      <c r="K2464">
        <v>725</v>
      </c>
      <c r="L2464">
        <v>83048.710000000006</v>
      </c>
      <c r="M2464">
        <v>6740.07</v>
      </c>
      <c r="N2464">
        <v>1075876.81</v>
      </c>
      <c r="O2464">
        <v>7923</v>
      </c>
      <c r="P2464">
        <v>6</v>
      </c>
      <c r="Q2464">
        <v>14</v>
      </c>
      <c r="R2464" s="25">
        <f>Clean_Data[[#This Row],[Revenue_EUR]]/Clean_Data[[#This Row],[Units_Sold]]</f>
        <v>147.87930607187113</v>
      </c>
      <c r="S2464" s="19">
        <f>Clean_Data[[#This Row],[Gross_Profit_EUR]]/Clean_Data[[#This Row],[Revenue_EUR]]</f>
        <v>0.69590819734771481</v>
      </c>
      <c r="T2464" s="19">
        <f>Clean_Data[[#This Row],[Revenue_EUR]]/Clean_Data[[#This Row],[Revenue_Target_EUR]]</f>
        <v>1.1079176844824346</v>
      </c>
      <c r="U2464" s="19">
        <f>Clean_Data[[#This Row],[Revenue_EUR]]/Clean_Data[[#This Row],[Market_Revenue_EUR]]</f>
        <v>0.11092217890633779</v>
      </c>
      <c r="V2464" s="19">
        <f>Clean_Data[[#This Row],[Returns_Units]]/Clean_Data[[#This Row],[Units_Sold]]</f>
        <v>1.7348203221809171E-2</v>
      </c>
      <c r="W2464" s="21">
        <f>Clean_Data[[#This Row],[Revenue_EUR]]/Clean_Data[[#This Row],[Marketing_Spend_EUR]]</f>
        <v>17.705839850327965</v>
      </c>
    </row>
    <row r="2465" spans="1:23">
      <c r="A2465" s="17">
        <v>45809</v>
      </c>
      <c r="B2465">
        <v>2025</v>
      </c>
      <c r="C2465" s="16" t="s">
        <v>97</v>
      </c>
      <c r="D2465" s="16" t="s">
        <v>86</v>
      </c>
      <c r="E2465" s="16" t="s">
        <v>87</v>
      </c>
      <c r="F2465" s="16" t="s">
        <v>77</v>
      </c>
      <c r="G2465" s="16" t="s">
        <v>81</v>
      </c>
      <c r="H2465">
        <v>174991.7</v>
      </c>
      <c r="I2465">
        <v>173124.64</v>
      </c>
      <c r="J2465">
        <v>1441</v>
      </c>
      <c r="K2465">
        <v>1412</v>
      </c>
      <c r="L2465">
        <v>110474.67</v>
      </c>
      <c r="M2465">
        <v>5161.1499999999996</v>
      </c>
      <c r="N2465">
        <v>1540535.55</v>
      </c>
      <c r="O2465">
        <v>13768</v>
      </c>
      <c r="P2465">
        <v>9</v>
      </c>
      <c r="Q2465">
        <v>31</v>
      </c>
      <c r="R2465" s="25">
        <f>Clean_Data[[#This Row],[Revenue_EUR]]/Clean_Data[[#This Row],[Units_Sold]]</f>
        <v>121.4376821651631</v>
      </c>
      <c r="S2465" s="19">
        <f>Clean_Data[[#This Row],[Gross_Profit_EUR]]/Clean_Data[[#This Row],[Revenue_EUR]]</f>
        <v>0.63131377088170459</v>
      </c>
      <c r="T2465" s="19">
        <f>Clean_Data[[#This Row],[Revenue_EUR]]/Clean_Data[[#This Row],[Revenue_Target_EUR]]</f>
        <v>1.0107844845193612</v>
      </c>
      <c r="U2465" s="19">
        <f>Clean_Data[[#This Row],[Revenue_EUR]]/Clean_Data[[#This Row],[Market_Revenue_EUR]]</f>
        <v>0.11359147148535456</v>
      </c>
      <c r="V2465" s="19">
        <f>Clean_Data[[#This Row],[Returns_Units]]/Clean_Data[[#This Row],[Units_Sold]]</f>
        <v>2.1512838306731435E-2</v>
      </c>
      <c r="W2465" s="21">
        <f>Clean_Data[[#This Row],[Revenue_EUR]]/Clean_Data[[#This Row],[Marketing_Spend_EUR]]</f>
        <v>33.905563682512621</v>
      </c>
    </row>
    <row r="2466" spans="1:23">
      <c r="A2466" s="17">
        <v>45809</v>
      </c>
      <c r="B2466">
        <v>2025</v>
      </c>
      <c r="C2466" s="16" t="s">
        <v>97</v>
      </c>
      <c r="D2466" s="16" t="s">
        <v>86</v>
      </c>
      <c r="E2466" s="16" t="s">
        <v>87</v>
      </c>
      <c r="F2466" s="16" t="s">
        <v>82</v>
      </c>
      <c r="G2466" s="16" t="s">
        <v>78</v>
      </c>
      <c r="H2466">
        <v>351559.31</v>
      </c>
      <c r="I2466">
        <v>358875.91</v>
      </c>
      <c r="J2466">
        <v>4624</v>
      </c>
      <c r="K2466">
        <v>4630</v>
      </c>
      <c r="L2466">
        <v>186894.5</v>
      </c>
      <c r="M2466">
        <v>6640.17</v>
      </c>
      <c r="N2466">
        <v>3561217.78</v>
      </c>
      <c r="O2466">
        <v>52425</v>
      </c>
      <c r="P2466">
        <v>19</v>
      </c>
      <c r="Q2466">
        <v>97</v>
      </c>
      <c r="R2466" s="25">
        <f>Clean_Data[[#This Row],[Revenue_EUR]]/Clean_Data[[#This Row],[Units_Sold]]</f>
        <v>76.029262543252599</v>
      </c>
      <c r="S2466" s="19">
        <f>Clean_Data[[#This Row],[Gross_Profit_EUR]]/Clean_Data[[#This Row],[Revenue_EUR]]</f>
        <v>0.53161584598627187</v>
      </c>
      <c r="T2466" s="19">
        <f>Clean_Data[[#This Row],[Revenue_EUR]]/Clean_Data[[#This Row],[Revenue_Target_EUR]]</f>
        <v>0.97961245155742005</v>
      </c>
      <c r="U2466" s="19">
        <f>Clean_Data[[#This Row],[Revenue_EUR]]/Clean_Data[[#This Row],[Market_Revenue_EUR]]</f>
        <v>9.8718846113365191E-2</v>
      </c>
      <c r="V2466" s="19">
        <f>Clean_Data[[#This Row],[Returns_Units]]/Clean_Data[[#This Row],[Units_Sold]]</f>
        <v>2.097750865051903E-2</v>
      </c>
      <c r="W2466" s="21">
        <f>Clean_Data[[#This Row],[Revenue_EUR]]/Clean_Data[[#This Row],[Marketing_Spend_EUR]]</f>
        <v>52.944323714603691</v>
      </c>
    </row>
    <row r="2467" spans="1:23">
      <c r="A2467" s="17">
        <v>45809</v>
      </c>
      <c r="B2467">
        <v>2025</v>
      </c>
      <c r="C2467" s="16" t="s">
        <v>97</v>
      </c>
      <c r="D2467" s="16" t="s">
        <v>86</v>
      </c>
      <c r="E2467" s="16" t="s">
        <v>87</v>
      </c>
      <c r="F2467" s="16" t="s">
        <v>82</v>
      </c>
      <c r="G2467" s="16" t="s">
        <v>79</v>
      </c>
      <c r="H2467">
        <v>357689.43</v>
      </c>
      <c r="I2467">
        <v>352287.46</v>
      </c>
      <c r="J2467">
        <v>1860</v>
      </c>
      <c r="K2467">
        <v>1817</v>
      </c>
      <c r="L2467">
        <v>219764.69</v>
      </c>
      <c r="M2467">
        <v>9798.6299999999992</v>
      </c>
      <c r="N2467">
        <v>2971448.36</v>
      </c>
      <c r="O2467">
        <v>17155</v>
      </c>
      <c r="P2467">
        <v>13</v>
      </c>
      <c r="Q2467">
        <v>38</v>
      </c>
      <c r="R2467" s="25">
        <f>Clean_Data[[#This Row],[Revenue_EUR]]/Clean_Data[[#This Row],[Units_Sold]]</f>
        <v>192.30614516129032</v>
      </c>
      <c r="S2467" s="19">
        <f>Clean_Data[[#This Row],[Gross_Profit_EUR]]/Clean_Data[[#This Row],[Revenue_EUR]]</f>
        <v>0.61440085048082071</v>
      </c>
      <c r="T2467" s="19">
        <f>Clean_Data[[#This Row],[Revenue_EUR]]/Clean_Data[[#This Row],[Revenue_Target_EUR]]</f>
        <v>1.015333983219272</v>
      </c>
      <c r="U2467" s="19">
        <f>Clean_Data[[#This Row],[Revenue_EUR]]/Clean_Data[[#This Row],[Market_Revenue_EUR]]</f>
        <v>0.1203754488265783</v>
      </c>
      <c r="V2467" s="19">
        <f>Clean_Data[[#This Row],[Returns_Units]]/Clean_Data[[#This Row],[Units_Sold]]</f>
        <v>2.0430107526881722E-2</v>
      </c>
      <c r="W2467" s="21">
        <f>Clean_Data[[#This Row],[Revenue_EUR]]/Clean_Data[[#This Row],[Marketing_Spend_EUR]]</f>
        <v>36.504024542206416</v>
      </c>
    </row>
    <row r="2468" spans="1:23">
      <c r="A2468" s="17">
        <v>45809</v>
      </c>
      <c r="B2468">
        <v>2025</v>
      </c>
      <c r="C2468" s="16" t="s">
        <v>97</v>
      </c>
      <c r="D2468" s="16" t="s">
        <v>86</v>
      </c>
      <c r="E2468" s="16" t="s">
        <v>87</v>
      </c>
      <c r="F2468" s="16" t="s">
        <v>82</v>
      </c>
      <c r="G2468" s="16" t="s">
        <v>80</v>
      </c>
      <c r="H2468">
        <v>109369.18</v>
      </c>
      <c r="I2468">
        <v>104391.03</v>
      </c>
      <c r="J2468">
        <v>740</v>
      </c>
      <c r="K2468">
        <v>693</v>
      </c>
      <c r="L2468">
        <v>69431.48</v>
      </c>
      <c r="M2468">
        <v>5920.23</v>
      </c>
      <c r="N2468">
        <v>1001216.71</v>
      </c>
      <c r="O2468">
        <v>7194</v>
      </c>
      <c r="P2468">
        <v>4</v>
      </c>
      <c r="Q2468">
        <v>15</v>
      </c>
      <c r="R2468" s="25">
        <f>Clean_Data[[#This Row],[Revenue_EUR]]/Clean_Data[[#This Row],[Units_Sold]]</f>
        <v>147.79618918918919</v>
      </c>
      <c r="S2468" s="19">
        <f>Clean_Data[[#This Row],[Gross_Profit_EUR]]/Clean_Data[[#This Row],[Revenue_EUR]]</f>
        <v>0.63483588338140595</v>
      </c>
      <c r="T2468" s="19">
        <f>Clean_Data[[#This Row],[Revenue_EUR]]/Clean_Data[[#This Row],[Revenue_Target_EUR]]</f>
        <v>1.0476875264091177</v>
      </c>
      <c r="U2468" s="19">
        <f>Clean_Data[[#This Row],[Revenue_EUR]]/Clean_Data[[#This Row],[Market_Revenue_EUR]]</f>
        <v>0.10923627113654545</v>
      </c>
      <c r="V2468" s="19">
        <f>Clean_Data[[#This Row],[Returns_Units]]/Clean_Data[[#This Row],[Units_Sold]]</f>
        <v>2.0270270270270271E-2</v>
      </c>
      <c r="W2468" s="21">
        <f>Clean_Data[[#This Row],[Revenue_EUR]]/Clean_Data[[#This Row],[Marketing_Spend_EUR]]</f>
        <v>18.473805916324196</v>
      </c>
    </row>
    <row r="2469" spans="1:23">
      <c r="A2469" s="17">
        <v>45809</v>
      </c>
      <c r="B2469">
        <v>2025</v>
      </c>
      <c r="C2469" s="16" t="s">
        <v>97</v>
      </c>
      <c r="D2469" s="16" t="s">
        <v>86</v>
      </c>
      <c r="E2469" s="16" t="s">
        <v>87</v>
      </c>
      <c r="F2469" s="16" t="s">
        <v>82</v>
      </c>
      <c r="G2469" s="16" t="s">
        <v>81</v>
      </c>
      <c r="H2469">
        <v>153656.9</v>
      </c>
      <c r="I2469">
        <v>152263.81</v>
      </c>
      <c r="J2469">
        <v>1265</v>
      </c>
      <c r="K2469">
        <v>1277</v>
      </c>
      <c r="L2469">
        <v>88827.57</v>
      </c>
      <c r="M2469">
        <v>4520.84</v>
      </c>
      <c r="N2469">
        <v>1333293.42</v>
      </c>
      <c r="O2469">
        <v>11367</v>
      </c>
      <c r="P2469">
        <v>6</v>
      </c>
      <c r="Q2469">
        <v>14</v>
      </c>
      <c r="R2469" s="25">
        <f>Clean_Data[[#This Row],[Revenue_EUR]]/Clean_Data[[#This Row],[Units_Sold]]</f>
        <v>121.46790513833992</v>
      </c>
      <c r="S2469" s="19">
        <f>Clean_Data[[#This Row],[Gross_Profit_EUR]]/Clean_Data[[#This Row],[Revenue_EUR]]</f>
        <v>0.57809034283523886</v>
      </c>
      <c r="T2469" s="19">
        <f>Clean_Data[[#This Row],[Revenue_EUR]]/Clean_Data[[#This Row],[Revenue_Target_EUR]]</f>
        <v>1.0091491865335565</v>
      </c>
      <c r="U2469" s="19">
        <f>Clean_Data[[#This Row],[Revenue_EUR]]/Clean_Data[[#This Row],[Market_Revenue_EUR]]</f>
        <v>0.11524612489274867</v>
      </c>
      <c r="V2469" s="19">
        <f>Clean_Data[[#This Row],[Returns_Units]]/Clean_Data[[#This Row],[Units_Sold]]</f>
        <v>1.1067193675889328E-2</v>
      </c>
      <c r="W2469" s="21">
        <f>Clean_Data[[#This Row],[Revenue_EUR]]/Clean_Data[[#This Row],[Marketing_Spend_EUR]]</f>
        <v>33.988572920076798</v>
      </c>
    </row>
    <row r="2470" spans="1:23">
      <c r="A2470" s="17">
        <v>45809</v>
      </c>
      <c r="B2470">
        <v>2025</v>
      </c>
      <c r="C2470" s="16" t="s">
        <v>97</v>
      </c>
      <c r="D2470" s="16" t="s">
        <v>86</v>
      </c>
      <c r="E2470" s="16" t="s">
        <v>87</v>
      </c>
      <c r="F2470" s="16" t="s">
        <v>83</v>
      </c>
      <c r="G2470" s="16" t="s">
        <v>78</v>
      </c>
      <c r="H2470">
        <v>37878.76</v>
      </c>
      <c r="I2470">
        <v>39168.75</v>
      </c>
      <c r="J2470">
        <v>498</v>
      </c>
      <c r="K2470">
        <v>506</v>
      </c>
      <c r="L2470">
        <v>17943.53</v>
      </c>
      <c r="M2470">
        <v>662.79</v>
      </c>
      <c r="N2470">
        <v>513107.33</v>
      </c>
      <c r="O2470">
        <v>7574</v>
      </c>
      <c r="P2470">
        <v>2</v>
      </c>
      <c r="Q2470">
        <v>15</v>
      </c>
      <c r="R2470" s="25">
        <f>Clean_Data[[#This Row],[Revenue_EUR]]/Clean_Data[[#This Row],[Units_Sold]]</f>
        <v>76.061767068273099</v>
      </c>
      <c r="S2470" s="19">
        <f>Clean_Data[[#This Row],[Gross_Profit_EUR]]/Clean_Data[[#This Row],[Revenue_EUR]]</f>
        <v>0.47370954065022186</v>
      </c>
      <c r="T2470" s="19">
        <f>Clean_Data[[#This Row],[Revenue_EUR]]/Clean_Data[[#This Row],[Revenue_Target_EUR]]</f>
        <v>0.96706583692356796</v>
      </c>
      <c r="U2470" s="19">
        <f>Clean_Data[[#This Row],[Revenue_EUR]]/Clean_Data[[#This Row],[Market_Revenue_EUR]]</f>
        <v>7.3822293670994729E-2</v>
      </c>
      <c r="V2470" s="19">
        <f>Clean_Data[[#This Row],[Returns_Units]]/Clean_Data[[#This Row],[Units_Sold]]</f>
        <v>3.0120481927710843E-2</v>
      </c>
      <c r="W2470" s="21">
        <f>Clean_Data[[#This Row],[Revenue_EUR]]/Clean_Data[[#This Row],[Marketing_Spend_EUR]]</f>
        <v>57.150469982950867</v>
      </c>
    </row>
    <row r="2471" spans="1:23">
      <c r="A2471" s="17">
        <v>45809</v>
      </c>
      <c r="B2471">
        <v>2025</v>
      </c>
      <c r="C2471" s="16" t="s">
        <v>97</v>
      </c>
      <c r="D2471" s="16" t="s">
        <v>86</v>
      </c>
      <c r="E2471" s="16" t="s">
        <v>87</v>
      </c>
      <c r="F2471" s="16" t="s">
        <v>83</v>
      </c>
      <c r="G2471" s="16" t="s">
        <v>79</v>
      </c>
      <c r="H2471">
        <v>40145.089999999997</v>
      </c>
      <c r="I2471">
        <v>39344.99</v>
      </c>
      <c r="J2471">
        <v>209</v>
      </c>
      <c r="K2471">
        <v>204</v>
      </c>
      <c r="L2471">
        <v>22008.21</v>
      </c>
      <c r="M2471">
        <v>947.06</v>
      </c>
      <c r="N2471">
        <v>443068.46</v>
      </c>
      <c r="O2471">
        <v>2510</v>
      </c>
      <c r="P2471">
        <v>2</v>
      </c>
      <c r="Q2471">
        <v>7</v>
      </c>
      <c r="R2471" s="25">
        <f>Clean_Data[[#This Row],[Revenue_EUR]]/Clean_Data[[#This Row],[Units_Sold]]</f>
        <v>192.08177033492822</v>
      </c>
      <c r="S2471" s="19">
        <f>Clean_Data[[#This Row],[Gross_Profit_EUR]]/Clean_Data[[#This Row],[Revenue_EUR]]</f>
        <v>0.54821673086297729</v>
      </c>
      <c r="T2471" s="19">
        <f>Clean_Data[[#This Row],[Revenue_EUR]]/Clean_Data[[#This Row],[Revenue_Target_EUR]]</f>
        <v>1.020335498878002</v>
      </c>
      <c r="U2471" s="19">
        <f>Clean_Data[[#This Row],[Revenue_EUR]]/Clean_Data[[#This Row],[Market_Revenue_EUR]]</f>
        <v>9.0606968503242125E-2</v>
      </c>
      <c r="V2471" s="19">
        <f>Clean_Data[[#This Row],[Returns_Units]]/Clean_Data[[#This Row],[Units_Sold]]</f>
        <v>3.3492822966507178E-2</v>
      </c>
      <c r="W2471" s="21">
        <f>Clean_Data[[#This Row],[Revenue_EUR]]/Clean_Data[[#This Row],[Marketing_Spend_EUR]]</f>
        <v>42.389172808480978</v>
      </c>
    </row>
    <row r="2472" spans="1:23">
      <c r="A2472" s="17">
        <v>45809</v>
      </c>
      <c r="B2472">
        <v>2025</v>
      </c>
      <c r="C2472" s="16" t="s">
        <v>97</v>
      </c>
      <c r="D2472" s="16" t="s">
        <v>86</v>
      </c>
      <c r="E2472" s="16" t="s">
        <v>87</v>
      </c>
      <c r="F2472" s="16" t="s">
        <v>83</v>
      </c>
      <c r="G2472" s="16" t="s">
        <v>80</v>
      </c>
      <c r="H2472">
        <v>12221.45</v>
      </c>
      <c r="I2472">
        <v>11790.71</v>
      </c>
      <c r="J2472">
        <v>83</v>
      </c>
      <c r="K2472">
        <v>81</v>
      </c>
      <c r="L2472">
        <v>7115.82</v>
      </c>
      <c r="M2472">
        <v>626.20000000000005</v>
      </c>
      <c r="N2472">
        <v>157074.1</v>
      </c>
      <c r="O2472">
        <v>1105</v>
      </c>
      <c r="P2472">
        <v>1</v>
      </c>
      <c r="Q2472">
        <v>3</v>
      </c>
      <c r="R2472" s="25">
        <f>Clean_Data[[#This Row],[Revenue_EUR]]/Clean_Data[[#This Row],[Units_Sold]]</f>
        <v>147.2463855421687</v>
      </c>
      <c r="S2472" s="19">
        <f>Clean_Data[[#This Row],[Gross_Profit_EUR]]/Clean_Data[[#This Row],[Revenue_EUR]]</f>
        <v>0.58224024154253373</v>
      </c>
      <c r="T2472" s="19">
        <f>Clean_Data[[#This Row],[Revenue_EUR]]/Clean_Data[[#This Row],[Revenue_Target_EUR]]</f>
        <v>1.0365321511596843</v>
      </c>
      <c r="U2472" s="19">
        <f>Clean_Data[[#This Row],[Revenue_EUR]]/Clean_Data[[#This Row],[Market_Revenue_EUR]]</f>
        <v>7.7806907695157898E-2</v>
      </c>
      <c r="V2472" s="19">
        <f>Clean_Data[[#This Row],[Returns_Units]]/Clean_Data[[#This Row],[Units_Sold]]</f>
        <v>3.614457831325301E-2</v>
      </c>
      <c r="W2472" s="21">
        <f>Clean_Data[[#This Row],[Revenue_EUR]]/Clean_Data[[#This Row],[Marketing_Spend_EUR]]</f>
        <v>19.516847652507185</v>
      </c>
    </row>
    <row r="2473" spans="1:23">
      <c r="A2473" s="17">
        <v>45809</v>
      </c>
      <c r="B2473">
        <v>2025</v>
      </c>
      <c r="C2473" s="16" t="s">
        <v>97</v>
      </c>
      <c r="D2473" s="16" t="s">
        <v>86</v>
      </c>
      <c r="E2473" s="16" t="s">
        <v>87</v>
      </c>
      <c r="F2473" s="16" t="s">
        <v>83</v>
      </c>
      <c r="G2473" s="16" t="s">
        <v>81</v>
      </c>
      <c r="H2473">
        <v>15885.2</v>
      </c>
      <c r="I2473">
        <v>16449.89</v>
      </c>
      <c r="J2473">
        <v>131</v>
      </c>
      <c r="K2473">
        <v>136</v>
      </c>
      <c r="L2473">
        <v>8316.01</v>
      </c>
      <c r="M2473">
        <v>510.71</v>
      </c>
      <c r="N2473">
        <v>205793.94</v>
      </c>
      <c r="O2473">
        <v>1776</v>
      </c>
      <c r="P2473">
        <v>1</v>
      </c>
      <c r="Q2473">
        <v>4</v>
      </c>
      <c r="R2473" s="25">
        <f>Clean_Data[[#This Row],[Revenue_EUR]]/Clean_Data[[#This Row],[Units_Sold]]</f>
        <v>121.26106870229007</v>
      </c>
      <c r="S2473" s="19">
        <f>Clean_Data[[#This Row],[Gross_Profit_EUR]]/Clean_Data[[#This Row],[Revenue_EUR]]</f>
        <v>0.52350678619091984</v>
      </c>
      <c r="T2473" s="19">
        <f>Clean_Data[[#This Row],[Revenue_EUR]]/Clean_Data[[#This Row],[Revenue_Target_EUR]]</f>
        <v>0.96567211087733729</v>
      </c>
      <c r="U2473" s="19">
        <f>Clean_Data[[#This Row],[Revenue_EUR]]/Clean_Data[[#This Row],[Market_Revenue_EUR]]</f>
        <v>7.7189833675374506E-2</v>
      </c>
      <c r="V2473" s="19">
        <f>Clean_Data[[#This Row],[Returns_Units]]/Clean_Data[[#This Row],[Units_Sold]]</f>
        <v>3.0534351145038167E-2</v>
      </c>
      <c r="W2473" s="21">
        <f>Clean_Data[[#This Row],[Revenue_EUR]]/Clean_Data[[#This Row],[Marketing_Spend_EUR]]</f>
        <v>31.104149125726931</v>
      </c>
    </row>
    <row r="2474" spans="1:23">
      <c r="A2474" s="17">
        <v>45809</v>
      </c>
      <c r="B2474">
        <v>2025</v>
      </c>
      <c r="C2474" s="16" t="s">
        <v>97</v>
      </c>
      <c r="D2474" s="16" t="s">
        <v>88</v>
      </c>
      <c r="E2474" s="16" t="s">
        <v>87</v>
      </c>
      <c r="F2474" s="16" t="s">
        <v>77</v>
      </c>
      <c r="G2474" s="16" t="s">
        <v>78</v>
      </c>
      <c r="H2474">
        <v>331542.68</v>
      </c>
      <c r="I2474">
        <v>317789.69</v>
      </c>
      <c r="J2474">
        <v>4361</v>
      </c>
      <c r="K2474">
        <v>4137</v>
      </c>
      <c r="L2474">
        <v>187434.46</v>
      </c>
      <c r="M2474">
        <v>5619.59</v>
      </c>
      <c r="N2474">
        <v>3188578.52</v>
      </c>
      <c r="O2474">
        <v>46310</v>
      </c>
      <c r="P2474">
        <v>17</v>
      </c>
      <c r="Q2474">
        <v>91</v>
      </c>
      <c r="R2474" s="25">
        <f>Clean_Data[[#This Row],[Revenue_EUR]]/Clean_Data[[#This Row],[Units_Sold]]</f>
        <v>76.024462279293743</v>
      </c>
      <c r="S2474" s="19">
        <f>Clean_Data[[#This Row],[Gross_Profit_EUR]]/Clean_Data[[#This Row],[Revenue_EUR]]</f>
        <v>0.56534036583163294</v>
      </c>
      <c r="T2474" s="19">
        <f>Clean_Data[[#This Row],[Revenue_EUR]]/Clean_Data[[#This Row],[Revenue_Target_EUR]]</f>
        <v>1.0432770175772537</v>
      </c>
      <c r="U2474" s="19">
        <f>Clean_Data[[#This Row],[Revenue_EUR]]/Clean_Data[[#This Row],[Market_Revenue_EUR]]</f>
        <v>0.10397820781907544</v>
      </c>
      <c r="V2474" s="19">
        <f>Clean_Data[[#This Row],[Returns_Units]]/Clean_Data[[#This Row],[Units_Sold]]</f>
        <v>2.0866773675762441E-2</v>
      </c>
      <c r="W2474" s="21">
        <f>Clean_Data[[#This Row],[Revenue_EUR]]/Clean_Data[[#This Row],[Marketing_Spend_EUR]]</f>
        <v>58.997663530613444</v>
      </c>
    </row>
    <row r="2475" spans="1:23">
      <c r="A2475" s="17">
        <v>45809</v>
      </c>
      <c r="B2475">
        <v>2025</v>
      </c>
      <c r="C2475" s="16" t="s">
        <v>97</v>
      </c>
      <c r="D2475" s="16" t="s">
        <v>88</v>
      </c>
      <c r="E2475" s="16" t="s">
        <v>87</v>
      </c>
      <c r="F2475" s="16" t="s">
        <v>77</v>
      </c>
      <c r="G2475" s="16" t="s">
        <v>79</v>
      </c>
      <c r="H2475">
        <v>358468.49</v>
      </c>
      <c r="I2475">
        <v>325723.95</v>
      </c>
      <c r="J2475">
        <v>1864</v>
      </c>
      <c r="K2475">
        <v>1722</v>
      </c>
      <c r="L2475">
        <v>232617.82</v>
      </c>
      <c r="M2475">
        <v>9697.66</v>
      </c>
      <c r="N2475">
        <v>2728661.56</v>
      </c>
      <c r="O2475">
        <v>15711</v>
      </c>
      <c r="P2475">
        <v>16</v>
      </c>
      <c r="Q2475">
        <v>21</v>
      </c>
      <c r="R2475" s="25">
        <f>Clean_Data[[#This Row],[Revenue_EUR]]/Clean_Data[[#This Row],[Units_Sold]]</f>
        <v>192.31142167381975</v>
      </c>
      <c r="S2475" s="19">
        <f>Clean_Data[[#This Row],[Gross_Profit_EUR]]/Clean_Data[[#This Row],[Revenue_EUR]]</f>
        <v>0.64892124828042774</v>
      </c>
      <c r="T2475" s="19">
        <f>Clean_Data[[#This Row],[Revenue_EUR]]/Clean_Data[[#This Row],[Revenue_Target_EUR]]</f>
        <v>1.1005284996697355</v>
      </c>
      <c r="U2475" s="19">
        <f>Clean_Data[[#This Row],[Revenue_EUR]]/Clean_Data[[#This Row],[Market_Revenue_EUR]]</f>
        <v>0.13137154686197139</v>
      </c>
      <c r="V2475" s="19">
        <f>Clean_Data[[#This Row],[Returns_Units]]/Clean_Data[[#This Row],[Units_Sold]]</f>
        <v>1.1266094420600859E-2</v>
      </c>
      <c r="W2475" s="21">
        <f>Clean_Data[[#This Row],[Revenue_EUR]]/Clean_Data[[#This Row],[Marketing_Spend_EUR]]</f>
        <v>36.964431625773642</v>
      </c>
    </row>
    <row r="2476" spans="1:23">
      <c r="A2476" s="17">
        <v>45809</v>
      </c>
      <c r="B2476">
        <v>2025</v>
      </c>
      <c r="C2476" s="16" t="s">
        <v>97</v>
      </c>
      <c r="D2476" s="16" t="s">
        <v>88</v>
      </c>
      <c r="E2476" s="16" t="s">
        <v>87</v>
      </c>
      <c r="F2476" s="16" t="s">
        <v>77</v>
      </c>
      <c r="G2476" s="16" t="s">
        <v>80</v>
      </c>
      <c r="H2476">
        <v>105063.16</v>
      </c>
      <c r="I2476">
        <v>91327.84</v>
      </c>
      <c r="J2476">
        <v>711</v>
      </c>
      <c r="K2476">
        <v>616</v>
      </c>
      <c r="L2476">
        <v>71851.350000000006</v>
      </c>
      <c r="M2476">
        <v>6054.61</v>
      </c>
      <c r="N2476">
        <v>927364.06</v>
      </c>
      <c r="O2476">
        <v>7010</v>
      </c>
      <c r="P2476">
        <v>4</v>
      </c>
      <c r="Q2476">
        <v>14</v>
      </c>
      <c r="R2476" s="25">
        <f>Clean_Data[[#This Row],[Revenue_EUR]]/Clean_Data[[#This Row],[Units_Sold]]</f>
        <v>147.76815752461323</v>
      </c>
      <c r="S2476" s="19">
        <f>Clean_Data[[#This Row],[Gross_Profit_EUR]]/Clean_Data[[#This Row],[Revenue_EUR]]</f>
        <v>0.68388719699654954</v>
      </c>
      <c r="T2476" s="19">
        <f>Clean_Data[[#This Row],[Revenue_EUR]]/Clean_Data[[#This Row],[Revenue_Target_EUR]]</f>
        <v>1.1503957610297146</v>
      </c>
      <c r="U2476" s="19">
        <f>Clean_Data[[#This Row],[Revenue_EUR]]/Clean_Data[[#This Row],[Market_Revenue_EUR]]</f>
        <v>0.11329224900089399</v>
      </c>
      <c r="V2476" s="19">
        <f>Clean_Data[[#This Row],[Returns_Units]]/Clean_Data[[#This Row],[Units_Sold]]</f>
        <v>1.969057665260197E-2</v>
      </c>
      <c r="W2476" s="21">
        <f>Clean_Data[[#This Row],[Revenue_EUR]]/Clean_Data[[#This Row],[Marketing_Spend_EUR]]</f>
        <v>17.352589184109299</v>
      </c>
    </row>
    <row r="2477" spans="1:23">
      <c r="A2477" s="17">
        <v>45809</v>
      </c>
      <c r="B2477">
        <v>2025</v>
      </c>
      <c r="C2477" s="16" t="s">
        <v>97</v>
      </c>
      <c r="D2477" s="16" t="s">
        <v>88</v>
      </c>
      <c r="E2477" s="16" t="s">
        <v>87</v>
      </c>
      <c r="F2477" s="16" t="s">
        <v>77</v>
      </c>
      <c r="G2477" s="16" t="s">
        <v>81</v>
      </c>
      <c r="H2477">
        <v>141543.12</v>
      </c>
      <c r="I2477">
        <v>133896.21</v>
      </c>
      <c r="J2477">
        <v>1166</v>
      </c>
      <c r="K2477">
        <v>1116</v>
      </c>
      <c r="L2477">
        <v>89069.24</v>
      </c>
      <c r="M2477">
        <v>4210.6099999999997</v>
      </c>
      <c r="N2477">
        <v>1229737.49</v>
      </c>
      <c r="O2477">
        <v>10467</v>
      </c>
      <c r="P2477">
        <v>6</v>
      </c>
      <c r="Q2477">
        <v>10</v>
      </c>
      <c r="R2477" s="25">
        <f>Clean_Data[[#This Row],[Revenue_EUR]]/Clean_Data[[#This Row],[Units_Sold]]</f>
        <v>121.39204116638078</v>
      </c>
      <c r="S2477" s="19">
        <f>Clean_Data[[#This Row],[Gross_Profit_EUR]]/Clean_Data[[#This Row],[Revenue_EUR]]</f>
        <v>0.62927283219417518</v>
      </c>
      <c r="T2477" s="19">
        <f>Clean_Data[[#This Row],[Revenue_EUR]]/Clean_Data[[#This Row],[Revenue_Target_EUR]]</f>
        <v>1.0571107277793748</v>
      </c>
      <c r="U2477" s="19">
        <f>Clean_Data[[#This Row],[Revenue_EUR]]/Clean_Data[[#This Row],[Market_Revenue_EUR]]</f>
        <v>0.11510027233535833</v>
      </c>
      <c r="V2477" s="19">
        <f>Clean_Data[[#This Row],[Returns_Units]]/Clean_Data[[#This Row],[Units_Sold]]</f>
        <v>8.5763293310463125E-3</v>
      </c>
      <c r="W2477" s="21">
        <f>Clean_Data[[#This Row],[Revenue_EUR]]/Clean_Data[[#This Row],[Marketing_Spend_EUR]]</f>
        <v>33.615822885520153</v>
      </c>
    </row>
    <row r="2478" spans="1:23">
      <c r="A2478" s="17">
        <v>45809</v>
      </c>
      <c r="B2478">
        <v>2025</v>
      </c>
      <c r="C2478" s="16" t="s">
        <v>97</v>
      </c>
      <c r="D2478" s="16" t="s">
        <v>88</v>
      </c>
      <c r="E2478" s="16" t="s">
        <v>87</v>
      </c>
      <c r="F2478" s="16" t="s">
        <v>82</v>
      </c>
      <c r="G2478" s="16" t="s">
        <v>78</v>
      </c>
      <c r="H2478">
        <v>291416.58</v>
      </c>
      <c r="I2478">
        <v>289096.15999999997</v>
      </c>
      <c r="J2478">
        <v>3833</v>
      </c>
      <c r="K2478">
        <v>3822</v>
      </c>
      <c r="L2478">
        <v>151829.94</v>
      </c>
      <c r="M2478">
        <v>4976.78</v>
      </c>
      <c r="N2478">
        <v>2961396.91</v>
      </c>
      <c r="O2478">
        <v>41006</v>
      </c>
      <c r="P2478">
        <v>11</v>
      </c>
      <c r="Q2478">
        <v>41</v>
      </c>
      <c r="R2478" s="25">
        <f>Clean_Data[[#This Row],[Revenue_EUR]]/Clean_Data[[#This Row],[Units_Sold]]</f>
        <v>76.028327680667886</v>
      </c>
      <c r="S2478" s="19">
        <f>Clean_Data[[#This Row],[Gross_Profit_EUR]]/Clean_Data[[#This Row],[Revenue_EUR]]</f>
        <v>0.52100652612147191</v>
      </c>
      <c r="T2478" s="19">
        <f>Clean_Data[[#This Row],[Revenue_EUR]]/Clean_Data[[#This Row],[Revenue_Target_EUR]]</f>
        <v>1.0080264642740326</v>
      </c>
      <c r="U2478" s="19">
        <f>Clean_Data[[#This Row],[Revenue_EUR]]/Clean_Data[[#This Row],[Market_Revenue_EUR]]</f>
        <v>9.8405107068204517E-2</v>
      </c>
      <c r="V2478" s="19">
        <f>Clean_Data[[#This Row],[Returns_Units]]/Clean_Data[[#This Row],[Units_Sold]]</f>
        <v>1.0696582311505349E-2</v>
      </c>
      <c r="W2478" s="21">
        <f>Clean_Data[[#This Row],[Revenue_EUR]]/Clean_Data[[#This Row],[Marketing_Spend_EUR]]</f>
        <v>58.555246565048087</v>
      </c>
    </row>
    <row r="2479" spans="1:23">
      <c r="A2479" s="17">
        <v>45809</v>
      </c>
      <c r="B2479">
        <v>2025</v>
      </c>
      <c r="C2479" s="16" t="s">
        <v>97</v>
      </c>
      <c r="D2479" s="16" t="s">
        <v>88</v>
      </c>
      <c r="E2479" s="16" t="s">
        <v>87</v>
      </c>
      <c r="F2479" s="16" t="s">
        <v>82</v>
      </c>
      <c r="G2479" s="16" t="s">
        <v>79</v>
      </c>
      <c r="H2479">
        <v>333150.78999999998</v>
      </c>
      <c r="I2479">
        <v>304807.44</v>
      </c>
      <c r="J2479">
        <v>1733</v>
      </c>
      <c r="K2479">
        <v>1556</v>
      </c>
      <c r="L2479">
        <v>200899.7</v>
      </c>
      <c r="M2479">
        <v>8700.3799999999992</v>
      </c>
      <c r="N2479">
        <v>2656051.9300000002</v>
      </c>
      <c r="O2479">
        <v>15549</v>
      </c>
      <c r="P2479">
        <v>13</v>
      </c>
      <c r="Q2479">
        <v>19</v>
      </c>
      <c r="R2479" s="25">
        <f>Clean_Data[[#This Row],[Revenue_EUR]]/Clean_Data[[#This Row],[Units_Sold]]</f>
        <v>192.23934795152914</v>
      </c>
      <c r="S2479" s="19">
        <f>Clean_Data[[#This Row],[Gross_Profit_EUR]]/Clean_Data[[#This Row],[Revenue_EUR]]</f>
        <v>0.60302933695579719</v>
      </c>
      <c r="T2479" s="19">
        <f>Clean_Data[[#This Row],[Revenue_EUR]]/Clean_Data[[#This Row],[Revenue_Target_EUR]]</f>
        <v>1.0929877236592387</v>
      </c>
      <c r="U2479" s="19">
        <f>Clean_Data[[#This Row],[Revenue_EUR]]/Clean_Data[[#This Row],[Market_Revenue_EUR]]</f>
        <v>0.12543082694923061</v>
      </c>
      <c r="V2479" s="19">
        <f>Clean_Data[[#This Row],[Returns_Units]]/Clean_Data[[#This Row],[Units_Sold]]</f>
        <v>1.0963646855164455E-2</v>
      </c>
      <c r="W2479" s="21">
        <f>Clean_Data[[#This Row],[Revenue_EUR]]/Clean_Data[[#This Row],[Marketing_Spend_EUR]]</f>
        <v>38.291521749624728</v>
      </c>
    </row>
    <row r="2480" spans="1:23">
      <c r="A2480" s="17">
        <v>45809</v>
      </c>
      <c r="B2480">
        <v>2025</v>
      </c>
      <c r="C2480" s="16" t="s">
        <v>97</v>
      </c>
      <c r="D2480" s="16" t="s">
        <v>88</v>
      </c>
      <c r="E2480" s="16" t="s">
        <v>87</v>
      </c>
      <c r="F2480" s="16" t="s">
        <v>82</v>
      </c>
      <c r="G2480" s="16" t="s">
        <v>80</v>
      </c>
      <c r="H2480">
        <v>90800.22</v>
      </c>
      <c r="I2480">
        <v>81156.06</v>
      </c>
      <c r="J2480">
        <v>614</v>
      </c>
      <c r="K2480">
        <v>558</v>
      </c>
      <c r="L2480">
        <v>57657.42</v>
      </c>
      <c r="M2480">
        <v>4975.42</v>
      </c>
      <c r="N2480">
        <v>873109.79</v>
      </c>
      <c r="O2480">
        <v>6153</v>
      </c>
      <c r="P2480">
        <v>5</v>
      </c>
      <c r="Q2480">
        <v>5</v>
      </c>
      <c r="R2480" s="25">
        <f>Clean_Data[[#This Row],[Revenue_EUR]]/Clean_Data[[#This Row],[Units_Sold]]</f>
        <v>147.88309446254073</v>
      </c>
      <c r="S2480" s="19">
        <f>Clean_Data[[#This Row],[Gross_Profit_EUR]]/Clean_Data[[#This Row],[Revenue_EUR]]</f>
        <v>0.63499207380775069</v>
      </c>
      <c r="T2480" s="19">
        <f>Clean_Data[[#This Row],[Revenue_EUR]]/Clean_Data[[#This Row],[Revenue_Target_EUR]]</f>
        <v>1.1188347487544368</v>
      </c>
      <c r="U2480" s="19">
        <f>Clean_Data[[#This Row],[Revenue_EUR]]/Clean_Data[[#This Row],[Market_Revenue_EUR]]</f>
        <v>0.10399633704714271</v>
      </c>
      <c r="V2480" s="19">
        <f>Clean_Data[[#This Row],[Returns_Units]]/Clean_Data[[#This Row],[Units_Sold]]</f>
        <v>8.1433224755700327E-3</v>
      </c>
      <c r="W2480" s="21">
        <f>Clean_Data[[#This Row],[Revenue_EUR]]/Clean_Data[[#This Row],[Marketing_Spend_EUR]]</f>
        <v>18.249759819271539</v>
      </c>
    </row>
    <row r="2481" spans="1:23">
      <c r="A2481" s="17">
        <v>45809</v>
      </c>
      <c r="B2481">
        <v>2025</v>
      </c>
      <c r="C2481" s="16" t="s">
        <v>97</v>
      </c>
      <c r="D2481" s="16" t="s">
        <v>88</v>
      </c>
      <c r="E2481" s="16" t="s">
        <v>87</v>
      </c>
      <c r="F2481" s="16" t="s">
        <v>82</v>
      </c>
      <c r="G2481" s="16" t="s">
        <v>81</v>
      </c>
      <c r="H2481">
        <v>131541.22</v>
      </c>
      <c r="I2481">
        <v>125235.9</v>
      </c>
      <c r="J2481">
        <v>1083</v>
      </c>
      <c r="K2481">
        <v>1021</v>
      </c>
      <c r="L2481">
        <v>75512.759999999995</v>
      </c>
      <c r="M2481">
        <v>4081.5</v>
      </c>
      <c r="N2481">
        <v>1171697.02</v>
      </c>
      <c r="O2481">
        <v>10426</v>
      </c>
      <c r="P2481">
        <v>6</v>
      </c>
      <c r="Q2481">
        <v>14</v>
      </c>
      <c r="R2481" s="25">
        <f>Clean_Data[[#This Row],[Revenue_EUR]]/Clean_Data[[#This Row],[Units_Sold]]</f>
        <v>121.46003693444136</v>
      </c>
      <c r="S2481" s="19">
        <f>Clean_Data[[#This Row],[Gross_Profit_EUR]]/Clean_Data[[#This Row],[Revenue_EUR]]</f>
        <v>0.57406157552742776</v>
      </c>
      <c r="T2481" s="19">
        <f>Clean_Data[[#This Row],[Revenue_EUR]]/Clean_Data[[#This Row],[Revenue_Target_EUR]]</f>
        <v>1.0503475441147467</v>
      </c>
      <c r="U2481" s="19">
        <f>Clean_Data[[#This Row],[Revenue_EUR]]/Clean_Data[[#This Row],[Market_Revenue_EUR]]</f>
        <v>0.11226555820718909</v>
      </c>
      <c r="V2481" s="19">
        <f>Clean_Data[[#This Row],[Returns_Units]]/Clean_Data[[#This Row],[Units_Sold]]</f>
        <v>1.2927054478301015E-2</v>
      </c>
      <c r="W2481" s="21">
        <f>Clean_Data[[#This Row],[Revenue_EUR]]/Clean_Data[[#This Row],[Marketing_Spend_EUR]]</f>
        <v>32.228646331005756</v>
      </c>
    </row>
    <row r="2482" spans="1:23">
      <c r="A2482" s="17">
        <v>45809</v>
      </c>
      <c r="B2482">
        <v>2025</v>
      </c>
      <c r="C2482" s="16" t="s">
        <v>97</v>
      </c>
      <c r="D2482" s="16" t="s">
        <v>88</v>
      </c>
      <c r="E2482" s="16" t="s">
        <v>87</v>
      </c>
      <c r="F2482" s="16" t="s">
        <v>83</v>
      </c>
      <c r="G2482" s="16" t="s">
        <v>78</v>
      </c>
      <c r="H2482">
        <v>33199.58</v>
      </c>
      <c r="I2482">
        <v>31986.98</v>
      </c>
      <c r="J2482">
        <v>437</v>
      </c>
      <c r="K2482">
        <v>419</v>
      </c>
      <c r="L2482">
        <v>15848.24</v>
      </c>
      <c r="M2482">
        <v>538.11</v>
      </c>
      <c r="N2482">
        <v>433839.99</v>
      </c>
      <c r="O2482">
        <v>5938</v>
      </c>
      <c r="P2482">
        <v>2</v>
      </c>
      <c r="Q2482">
        <v>8</v>
      </c>
      <c r="R2482" s="25">
        <f>Clean_Data[[#This Row],[Revenue_EUR]]/Clean_Data[[#This Row],[Units_Sold]]</f>
        <v>75.971578947368428</v>
      </c>
      <c r="S2482" s="19">
        <f>Clean_Data[[#This Row],[Gross_Profit_EUR]]/Clean_Data[[#This Row],[Revenue_EUR]]</f>
        <v>0.47736266543130962</v>
      </c>
      <c r="T2482" s="19">
        <f>Clean_Data[[#This Row],[Revenue_EUR]]/Clean_Data[[#This Row],[Revenue_Target_EUR]]</f>
        <v>1.0379091742952915</v>
      </c>
      <c r="U2482" s="19">
        <f>Clean_Data[[#This Row],[Revenue_EUR]]/Clean_Data[[#This Row],[Market_Revenue_EUR]]</f>
        <v>7.6524941833969712E-2</v>
      </c>
      <c r="V2482" s="19">
        <f>Clean_Data[[#This Row],[Returns_Units]]/Clean_Data[[#This Row],[Units_Sold]]</f>
        <v>1.8306636155606407E-2</v>
      </c>
      <c r="W2482" s="21">
        <f>Clean_Data[[#This Row],[Revenue_EUR]]/Clean_Data[[#This Row],[Marketing_Spend_EUR]]</f>
        <v>61.696641950530562</v>
      </c>
    </row>
    <row r="2483" spans="1:23">
      <c r="A2483" s="17">
        <v>45809</v>
      </c>
      <c r="B2483">
        <v>2025</v>
      </c>
      <c r="C2483" s="16" t="s">
        <v>97</v>
      </c>
      <c r="D2483" s="16" t="s">
        <v>88</v>
      </c>
      <c r="E2483" s="16" t="s">
        <v>87</v>
      </c>
      <c r="F2483" s="16" t="s">
        <v>83</v>
      </c>
      <c r="G2483" s="16" t="s">
        <v>79</v>
      </c>
      <c r="H2483">
        <v>34749.96</v>
      </c>
      <c r="I2483">
        <v>31316.27</v>
      </c>
      <c r="J2483">
        <v>181</v>
      </c>
      <c r="K2483">
        <v>166</v>
      </c>
      <c r="L2483">
        <v>19079.97</v>
      </c>
      <c r="M2483">
        <v>910.98</v>
      </c>
      <c r="N2483">
        <v>365490.56</v>
      </c>
      <c r="O2483">
        <v>1948</v>
      </c>
      <c r="P2483">
        <v>1</v>
      </c>
      <c r="Q2483">
        <v>2</v>
      </c>
      <c r="R2483" s="25">
        <f>Clean_Data[[#This Row],[Revenue_EUR]]/Clean_Data[[#This Row],[Units_Sold]]</f>
        <v>191.98872928176795</v>
      </c>
      <c r="S2483" s="19">
        <f>Clean_Data[[#This Row],[Gross_Profit_EUR]]/Clean_Data[[#This Row],[Revenue_EUR]]</f>
        <v>0.54906451690879654</v>
      </c>
      <c r="T2483" s="19">
        <f>Clean_Data[[#This Row],[Revenue_EUR]]/Clean_Data[[#This Row],[Revenue_Target_EUR]]</f>
        <v>1.1096455612370182</v>
      </c>
      <c r="U2483" s="19">
        <f>Clean_Data[[#This Row],[Revenue_EUR]]/Clean_Data[[#This Row],[Market_Revenue_EUR]]</f>
        <v>9.5077585587983446E-2</v>
      </c>
      <c r="V2483" s="19">
        <f>Clean_Data[[#This Row],[Returns_Units]]/Clean_Data[[#This Row],[Units_Sold]]</f>
        <v>1.1049723756906077E-2</v>
      </c>
      <c r="W2483" s="21">
        <f>Clean_Data[[#This Row],[Revenue_EUR]]/Clean_Data[[#This Row],[Marketing_Spend_EUR]]</f>
        <v>38.145689257722452</v>
      </c>
    </row>
    <row r="2484" spans="1:23">
      <c r="A2484" s="17">
        <v>45809</v>
      </c>
      <c r="B2484">
        <v>2025</v>
      </c>
      <c r="C2484" s="16" t="s">
        <v>97</v>
      </c>
      <c r="D2484" s="16" t="s">
        <v>88</v>
      </c>
      <c r="E2484" s="16" t="s">
        <v>87</v>
      </c>
      <c r="F2484" s="16" t="s">
        <v>83</v>
      </c>
      <c r="G2484" s="16" t="s">
        <v>80</v>
      </c>
      <c r="H2484">
        <v>10145.66</v>
      </c>
      <c r="I2484">
        <v>9087.74</v>
      </c>
      <c r="J2484">
        <v>69</v>
      </c>
      <c r="K2484">
        <v>62</v>
      </c>
      <c r="L2484">
        <v>5918.59</v>
      </c>
      <c r="M2484">
        <v>607.38</v>
      </c>
      <c r="N2484">
        <v>131013.07</v>
      </c>
      <c r="O2484">
        <v>988</v>
      </c>
      <c r="P2484">
        <v>0</v>
      </c>
      <c r="Q2484">
        <v>2</v>
      </c>
      <c r="R2484" s="25">
        <f>Clean_Data[[#This Row],[Revenue_EUR]]/Clean_Data[[#This Row],[Units_Sold]]</f>
        <v>147.03855072463767</v>
      </c>
      <c r="S2484" s="19">
        <f>Clean_Data[[#This Row],[Gross_Profit_EUR]]/Clean_Data[[#This Row],[Revenue_EUR]]</f>
        <v>0.58336175271002577</v>
      </c>
      <c r="T2484" s="19">
        <f>Clean_Data[[#This Row],[Revenue_EUR]]/Clean_Data[[#This Row],[Revenue_Target_EUR]]</f>
        <v>1.1164117811469079</v>
      </c>
      <c r="U2484" s="19">
        <f>Clean_Data[[#This Row],[Revenue_EUR]]/Clean_Data[[#This Row],[Market_Revenue_EUR]]</f>
        <v>7.7440059987908066E-2</v>
      </c>
      <c r="V2484" s="19">
        <f>Clean_Data[[#This Row],[Returns_Units]]/Clean_Data[[#This Row],[Units_Sold]]</f>
        <v>2.8985507246376812E-2</v>
      </c>
      <c r="W2484" s="21">
        <f>Clean_Data[[#This Row],[Revenue_EUR]]/Clean_Data[[#This Row],[Marketing_Spend_EUR]]</f>
        <v>16.703974447627516</v>
      </c>
    </row>
    <row r="2485" spans="1:23">
      <c r="A2485" s="17">
        <v>45809</v>
      </c>
      <c r="B2485">
        <v>2025</v>
      </c>
      <c r="C2485" s="16" t="s">
        <v>97</v>
      </c>
      <c r="D2485" s="16" t="s">
        <v>88</v>
      </c>
      <c r="E2485" s="16" t="s">
        <v>87</v>
      </c>
      <c r="F2485" s="16" t="s">
        <v>83</v>
      </c>
      <c r="G2485" s="16" t="s">
        <v>81</v>
      </c>
      <c r="H2485">
        <v>13948.63</v>
      </c>
      <c r="I2485">
        <v>13349.83</v>
      </c>
      <c r="J2485">
        <v>115</v>
      </c>
      <c r="K2485">
        <v>111</v>
      </c>
      <c r="L2485">
        <v>7428.56</v>
      </c>
      <c r="M2485">
        <v>378.9</v>
      </c>
      <c r="N2485">
        <v>180405.54</v>
      </c>
      <c r="O2485">
        <v>1557</v>
      </c>
      <c r="P2485">
        <v>1</v>
      </c>
      <c r="Q2485">
        <v>2</v>
      </c>
      <c r="R2485" s="25">
        <f>Clean_Data[[#This Row],[Revenue_EUR]]/Clean_Data[[#This Row],[Units_Sold]]</f>
        <v>121.29243478260869</v>
      </c>
      <c r="S2485" s="19">
        <f>Clean_Data[[#This Row],[Gross_Profit_EUR]]/Clean_Data[[#This Row],[Revenue_EUR]]</f>
        <v>0.53256556378655118</v>
      </c>
      <c r="T2485" s="19">
        <f>Clean_Data[[#This Row],[Revenue_EUR]]/Clean_Data[[#This Row],[Revenue_Target_EUR]]</f>
        <v>1.0448545037652164</v>
      </c>
      <c r="U2485" s="19">
        <f>Clean_Data[[#This Row],[Revenue_EUR]]/Clean_Data[[#This Row],[Market_Revenue_EUR]]</f>
        <v>7.7318191004555614E-2</v>
      </c>
      <c r="V2485" s="19">
        <f>Clean_Data[[#This Row],[Returns_Units]]/Clean_Data[[#This Row],[Units_Sold]]</f>
        <v>1.7391304347826087E-2</v>
      </c>
      <c r="W2485" s="21">
        <f>Clean_Data[[#This Row],[Revenue_EUR]]/Clean_Data[[#This Row],[Marketing_Spend_EUR]]</f>
        <v>36.813486408023223</v>
      </c>
    </row>
    <row r="2486" spans="1:23">
      <c r="A2486" s="17">
        <v>45809</v>
      </c>
      <c r="B2486">
        <v>2025</v>
      </c>
      <c r="C2486" s="16" t="s">
        <v>97</v>
      </c>
      <c r="D2486" s="16" t="s">
        <v>89</v>
      </c>
      <c r="E2486" s="16" t="s">
        <v>85</v>
      </c>
      <c r="F2486" s="16" t="s">
        <v>77</v>
      </c>
      <c r="G2486" s="16" t="s">
        <v>78</v>
      </c>
      <c r="H2486">
        <v>243190.71</v>
      </c>
      <c r="I2486">
        <v>238422.96</v>
      </c>
      <c r="J2486">
        <v>3199</v>
      </c>
      <c r="K2486">
        <v>3184</v>
      </c>
      <c r="L2486">
        <v>138555.31</v>
      </c>
      <c r="M2486">
        <v>4291.46</v>
      </c>
      <c r="N2486">
        <v>1820701.6</v>
      </c>
      <c r="O2486">
        <v>26799</v>
      </c>
      <c r="P2486">
        <v>13</v>
      </c>
      <c r="Q2486">
        <v>32</v>
      </c>
      <c r="R2486" s="25">
        <f>Clean_Data[[#This Row],[Revenue_EUR]]/Clean_Data[[#This Row],[Units_Sold]]</f>
        <v>76.020853391684895</v>
      </c>
      <c r="S2486" s="19">
        <f>Clean_Data[[#This Row],[Gross_Profit_EUR]]/Clean_Data[[#This Row],[Revenue_EUR]]</f>
        <v>0.56973932104561065</v>
      </c>
      <c r="T2486" s="19">
        <f>Clean_Data[[#This Row],[Revenue_EUR]]/Clean_Data[[#This Row],[Revenue_Target_EUR]]</f>
        <v>1.0199970254542599</v>
      </c>
      <c r="U2486" s="19">
        <f>Clean_Data[[#This Row],[Revenue_EUR]]/Clean_Data[[#This Row],[Market_Revenue_EUR]]</f>
        <v>0.13356977881493595</v>
      </c>
      <c r="V2486" s="19">
        <f>Clean_Data[[#This Row],[Returns_Units]]/Clean_Data[[#This Row],[Units_Sold]]</f>
        <v>1.0003125976867771E-2</v>
      </c>
      <c r="W2486" s="21">
        <f>Clean_Data[[#This Row],[Revenue_EUR]]/Clean_Data[[#This Row],[Marketing_Spend_EUR]]</f>
        <v>56.668525396951154</v>
      </c>
    </row>
    <row r="2487" spans="1:23">
      <c r="A2487" s="17">
        <v>45809</v>
      </c>
      <c r="B2487">
        <v>2025</v>
      </c>
      <c r="C2487" s="16" t="s">
        <v>97</v>
      </c>
      <c r="D2487" s="16" t="s">
        <v>89</v>
      </c>
      <c r="E2487" s="16" t="s">
        <v>85</v>
      </c>
      <c r="F2487" s="16" t="s">
        <v>77</v>
      </c>
      <c r="G2487" s="16" t="s">
        <v>79</v>
      </c>
      <c r="H2487">
        <v>237617.98</v>
      </c>
      <c r="I2487">
        <v>226436.81</v>
      </c>
      <c r="J2487">
        <v>1236</v>
      </c>
      <c r="K2487">
        <v>1197</v>
      </c>
      <c r="L2487">
        <v>157981.57</v>
      </c>
      <c r="M2487">
        <v>5622.17</v>
      </c>
      <c r="N2487">
        <v>1479043.15</v>
      </c>
      <c r="O2487">
        <v>8382</v>
      </c>
      <c r="P2487">
        <v>12</v>
      </c>
      <c r="Q2487">
        <v>11</v>
      </c>
      <c r="R2487" s="25">
        <f>Clean_Data[[#This Row],[Revenue_EUR]]/Clean_Data[[#This Row],[Units_Sold]]</f>
        <v>192.2475566343042</v>
      </c>
      <c r="S2487" s="19">
        <f>Clean_Data[[#This Row],[Gross_Profit_EUR]]/Clean_Data[[#This Row],[Revenue_EUR]]</f>
        <v>0.66485528578266684</v>
      </c>
      <c r="T2487" s="19">
        <f>Clean_Data[[#This Row],[Revenue_EUR]]/Clean_Data[[#This Row],[Revenue_Target_EUR]]</f>
        <v>1.0493787648748454</v>
      </c>
      <c r="U2487" s="19">
        <f>Clean_Data[[#This Row],[Revenue_EUR]]/Clean_Data[[#This Row],[Market_Revenue_EUR]]</f>
        <v>0.1606565569097832</v>
      </c>
      <c r="V2487" s="19">
        <f>Clean_Data[[#This Row],[Returns_Units]]/Clean_Data[[#This Row],[Units_Sold]]</f>
        <v>8.8996763754045308E-3</v>
      </c>
      <c r="W2487" s="21">
        <f>Clean_Data[[#This Row],[Revenue_EUR]]/Clean_Data[[#This Row],[Marketing_Spend_EUR]]</f>
        <v>42.264460163958049</v>
      </c>
    </row>
    <row r="2488" spans="1:23">
      <c r="A2488" s="17">
        <v>45809</v>
      </c>
      <c r="B2488">
        <v>2025</v>
      </c>
      <c r="C2488" s="16" t="s">
        <v>97</v>
      </c>
      <c r="D2488" s="16" t="s">
        <v>89</v>
      </c>
      <c r="E2488" s="16" t="s">
        <v>85</v>
      </c>
      <c r="F2488" s="16" t="s">
        <v>77</v>
      </c>
      <c r="G2488" s="16" t="s">
        <v>80</v>
      </c>
      <c r="H2488">
        <v>76022.759999999995</v>
      </c>
      <c r="I2488">
        <v>70727.539999999994</v>
      </c>
      <c r="J2488">
        <v>514</v>
      </c>
      <c r="K2488">
        <v>485</v>
      </c>
      <c r="L2488">
        <v>52437.59</v>
      </c>
      <c r="M2488">
        <v>4276.54</v>
      </c>
      <c r="N2488">
        <v>536827.69999999995</v>
      </c>
      <c r="O2488">
        <v>3987</v>
      </c>
      <c r="P2488">
        <v>4</v>
      </c>
      <c r="Q2488">
        <v>6</v>
      </c>
      <c r="R2488" s="25">
        <f>Clean_Data[[#This Row],[Revenue_EUR]]/Clean_Data[[#This Row],[Units_Sold]]</f>
        <v>147.90420233463033</v>
      </c>
      <c r="S2488" s="19">
        <f>Clean_Data[[#This Row],[Gross_Profit_EUR]]/Clean_Data[[#This Row],[Revenue_EUR]]</f>
        <v>0.68976172398897384</v>
      </c>
      <c r="T2488" s="19">
        <f>Clean_Data[[#This Row],[Revenue_EUR]]/Clean_Data[[#This Row],[Revenue_Target_EUR]]</f>
        <v>1.0748678661805571</v>
      </c>
      <c r="U2488" s="19">
        <f>Clean_Data[[#This Row],[Revenue_EUR]]/Clean_Data[[#This Row],[Market_Revenue_EUR]]</f>
        <v>0.14161482352717641</v>
      </c>
      <c r="V2488" s="19">
        <f>Clean_Data[[#This Row],[Returns_Units]]/Clean_Data[[#This Row],[Units_Sold]]</f>
        <v>1.1673151750972763E-2</v>
      </c>
      <c r="W2488" s="21">
        <f>Clean_Data[[#This Row],[Revenue_EUR]]/Clean_Data[[#This Row],[Marketing_Spend_EUR]]</f>
        <v>17.776697984819503</v>
      </c>
    </row>
    <row r="2489" spans="1:23">
      <c r="A2489" s="17">
        <v>45809</v>
      </c>
      <c r="B2489">
        <v>2025</v>
      </c>
      <c r="C2489" s="16" t="s">
        <v>97</v>
      </c>
      <c r="D2489" s="16" t="s">
        <v>89</v>
      </c>
      <c r="E2489" s="16" t="s">
        <v>85</v>
      </c>
      <c r="F2489" s="16" t="s">
        <v>77</v>
      </c>
      <c r="G2489" s="16" t="s">
        <v>81</v>
      </c>
      <c r="H2489">
        <v>101549.87</v>
      </c>
      <c r="I2489">
        <v>99087.55</v>
      </c>
      <c r="J2489">
        <v>836</v>
      </c>
      <c r="K2489">
        <v>806</v>
      </c>
      <c r="L2489">
        <v>62849.71</v>
      </c>
      <c r="M2489">
        <v>2848.05</v>
      </c>
      <c r="N2489">
        <v>696689.54</v>
      </c>
      <c r="O2489">
        <v>6404</v>
      </c>
      <c r="P2489">
        <v>6</v>
      </c>
      <c r="Q2489">
        <v>16</v>
      </c>
      <c r="R2489" s="25">
        <f>Clean_Data[[#This Row],[Revenue_EUR]]/Clean_Data[[#This Row],[Units_Sold]]</f>
        <v>121.47113636363636</v>
      </c>
      <c r="S2489" s="19">
        <f>Clean_Data[[#This Row],[Gross_Profit_EUR]]/Clean_Data[[#This Row],[Revenue_EUR]]</f>
        <v>0.61890487895257773</v>
      </c>
      <c r="T2489" s="19">
        <f>Clean_Data[[#This Row],[Revenue_EUR]]/Clean_Data[[#This Row],[Revenue_Target_EUR]]</f>
        <v>1.0248499433077112</v>
      </c>
      <c r="U2489" s="19">
        <f>Clean_Data[[#This Row],[Revenue_EUR]]/Clean_Data[[#This Row],[Market_Revenue_EUR]]</f>
        <v>0.14576057794695754</v>
      </c>
      <c r="V2489" s="19">
        <f>Clean_Data[[#This Row],[Returns_Units]]/Clean_Data[[#This Row],[Units_Sold]]</f>
        <v>1.9138755980861243E-2</v>
      </c>
      <c r="W2489" s="21">
        <f>Clean_Data[[#This Row],[Revenue_EUR]]/Clean_Data[[#This Row],[Marketing_Spend_EUR]]</f>
        <v>35.655929495619809</v>
      </c>
    </row>
    <row r="2490" spans="1:23">
      <c r="A2490" s="17">
        <v>45809</v>
      </c>
      <c r="B2490">
        <v>2025</v>
      </c>
      <c r="C2490" s="16" t="s">
        <v>97</v>
      </c>
      <c r="D2490" s="16" t="s">
        <v>89</v>
      </c>
      <c r="E2490" s="16" t="s">
        <v>85</v>
      </c>
      <c r="F2490" s="16" t="s">
        <v>82</v>
      </c>
      <c r="G2490" s="16" t="s">
        <v>78</v>
      </c>
      <c r="H2490">
        <v>217534.66</v>
      </c>
      <c r="I2490">
        <v>214978.83</v>
      </c>
      <c r="J2490">
        <v>2861</v>
      </c>
      <c r="K2490">
        <v>2823</v>
      </c>
      <c r="L2490">
        <v>115080.93</v>
      </c>
      <c r="M2490">
        <v>3846.49</v>
      </c>
      <c r="N2490">
        <v>1660348.9</v>
      </c>
      <c r="O2490">
        <v>24001</v>
      </c>
      <c r="P2490">
        <v>9</v>
      </c>
      <c r="Q2490">
        <v>43</v>
      </c>
      <c r="R2490" s="25">
        <f>Clean_Data[[#This Row],[Revenue_EUR]]/Clean_Data[[#This Row],[Units_Sold]]</f>
        <v>76.034484445997904</v>
      </c>
      <c r="S2490" s="19">
        <f>Clean_Data[[#This Row],[Gross_Profit_EUR]]/Clean_Data[[#This Row],[Revenue_EUR]]</f>
        <v>0.52902342091140786</v>
      </c>
      <c r="T2490" s="19">
        <f>Clean_Data[[#This Row],[Revenue_EUR]]/Clean_Data[[#This Row],[Revenue_Target_EUR]]</f>
        <v>1.0118887520226993</v>
      </c>
      <c r="U2490" s="19">
        <f>Clean_Data[[#This Row],[Revenue_EUR]]/Clean_Data[[#This Row],[Market_Revenue_EUR]]</f>
        <v>0.13101743856366577</v>
      </c>
      <c r="V2490" s="19">
        <f>Clean_Data[[#This Row],[Returns_Units]]/Clean_Data[[#This Row],[Units_Sold]]</f>
        <v>1.5029709891646278E-2</v>
      </c>
      <c r="W2490" s="21">
        <f>Clean_Data[[#This Row],[Revenue_EUR]]/Clean_Data[[#This Row],[Marketing_Spend_EUR]]</f>
        <v>56.554068774389123</v>
      </c>
    </row>
    <row r="2491" spans="1:23">
      <c r="A2491" s="17">
        <v>45809</v>
      </c>
      <c r="B2491">
        <v>2025</v>
      </c>
      <c r="C2491" s="16" t="s">
        <v>97</v>
      </c>
      <c r="D2491" s="16" t="s">
        <v>89</v>
      </c>
      <c r="E2491" s="16" t="s">
        <v>85</v>
      </c>
      <c r="F2491" s="16" t="s">
        <v>82</v>
      </c>
      <c r="G2491" s="16" t="s">
        <v>79</v>
      </c>
      <c r="H2491">
        <v>230492.17</v>
      </c>
      <c r="I2491">
        <v>227042.73</v>
      </c>
      <c r="J2491">
        <v>1199</v>
      </c>
      <c r="K2491">
        <v>1178</v>
      </c>
      <c r="L2491">
        <v>140550.35</v>
      </c>
      <c r="M2491">
        <v>5191.8100000000004</v>
      </c>
      <c r="N2491">
        <v>1404352.84</v>
      </c>
      <c r="O2491">
        <v>7652</v>
      </c>
      <c r="P2491">
        <v>10</v>
      </c>
      <c r="Q2491">
        <v>14</v>
      </c>
      <c r="R2491" s="25">
        <f>Clean_Data[[#This Row],[Revenue_EUR]]/Clean_Data[[#This Row],[Units_Sold]]</f>
        <v>192.23700583819851</v>
      </c>
      <c r="S2491" s="19">
        <f>Clean_Data[[#This Row],[Gross_Profit_EUR]]/Clean_Data[[#This Row],[Revenue_EUR]]</f>
        <v>0.6097836208492462</v>
      </c>
      <c r="T2491" s="19">
        <f>Clean_Data[[#This Row],[Revenue_EUR]]/Clean_Data[[#This Row],[Revenue_Target_EUR]]</f>
        <v>1.0151929110436613</v>
      </c>
      <c r="U2491" s="19">
        <f>Clean_Data[[#This Row],[Revenue_EUR]]/Clean_Data[[#This Row],[Market_Revenue_EUR]]</f>
        <v>0.16412696541419036</v>
      </c>
      <c r="V2491" s="19">
        <f>Clean_Data[[#This Row],[Returns_Units]]/Clean_Data[[#This Row],[Units_Sold]]</f>
        <v>1.1676396997497914E-2</v>
      </c>
      <c r="W2491" s="21">
        <f>Clean_Data[[#This Row],[Revenue_EUR]]/Clean_Data[[#This Row],[Marketing_Spend_EUR]]</f>
        <v>44.395339968142132</v>
      </c>
    </row>
    <row r="2492" spans="1:23">
      <c r="A2492" s="17">
        <v>45809</v>
      </c>
      <c r="B2492">
        <v>2025</v>
      </c>
      <c r="C2492" s="16" t="s">
        <v>97</v>
      </c>
      <c r="D2492" s="16" t="s">
        <v>89</v>
      </c>
      <c r="E2492" s="16" t="s">
        <v>85</v>
      </c>
      <c r="F2492" s="16" t="s">
        <v>82</v>
      </c>
      <c r="G2492" s="16" t="s">
        <v>80</v>
      </c>
      <c r="H2492">
        <v>69578.86</v>
      </c>
      <c r="I2492">
        <v>62584.34</v>
      </c>
      <c r="J2492">
        <v>471</v>
      </c>
      <c r="K2492">
        <v>430</v>
      </c>
      <c r="L2492">
        <v>44352.77</v>
      </c>
      <c r="M2492">
        <v>3778.82</v>
      </c>
      <c r="N2492">
        <v>485995.6</v>
      </c>
      <c r="O2492">
        <v>3635</v>
      </c>
      <c r="P2492">
        <v>3</v>
      </c>
      <c r="Q2492">
        <v>9</v>
      </c>
      <c r="R2492" s="25">
        <f>Clean_Data[[#This Row],[Revenue_EUR]]/Clean_Data[[#This Row],[Units_Sold]]</f>
        <v>147.72581740976645</v>
      </c>
      <c r="S2492" s="19">
        <f>Clean_Data[[#This Row],[Gross_Profit_EUR]]/Clean_Data[[#This Row],[Revenue_EUR]]</f>
        <v>0.63744605761002693</v>
      </c>
      <c r="T2492" s="19">
        <f>Clean_Data[[#This Row],[Revenue_EUR]]/Clean_Data[[#This Row],[Revenue_Target_EUR]]</f>
        <v>1.1117615045552929</v>
      </c>
      <c r="U2492" s="19">
        <f>Clean_Data[[#This Row],[Revenue_EUR]]/Clean_Data[[#This Row],[Market_Revenue_EUR]]</f>
        <v>0.143167674769072</v>
      </c>
      <c r="V2492" s="19">
        <f>Clean_Data[[#This Row],[Returns_Units]]/Clean_Data[[#This Row],[Units_Sold]]</f>
        <v>1.9108280254777069E-2</v>
      </c>
      <c r="W2492" s="21">
        <f>Clean_Data[[#This Row],[Revenue_EUR]]/Clean_Data[[#This Row],[Marketing_Spend_EUR]]</f>
        <v>18.412853747995406</v>
      </c>
    </row>
    <row r="2493" spans="1:23">
      <c r="A2493" s="17">
        <v>45809</v>
      </c>
      <c r="B2493">
        <v>2025</v>
      </c>
      <c r="C2493" s="16" t="s">
        <v>97</v>
      </c>
      <c r="D2493" s="16" t="s">
        <v>89</v>
      </c>
      <c r="E2493" s="16" t="s">
        <v>85</v>
      </c>
      <c r="F2493" s="16" t="s">
        <v>82</v>
      </c>
      <c r="G2493" s="16" t="s">
        <v>81</v>
      </c>
      <c r="H2493">
        <v>95267.04</v>
      </c>
      <c r="I2493">
        <v>92057.8</v>
      </c>
      <c r="J2493">
        <v>784</v>
      </c>
      <c r="K2493">
        <v>762</v>
      </c>
      <c r="L2493">
        <v>55653.48</v>
      </c>
      <c r="M2493">
        <v>2673.58</v>
      </c>
      <c r="N2493">
        <v>649500.65</v>
      </c>
      <c r="O2493">
        <v>5855</v>
      </c>
      <c r="P2493">
        <v>4</v>
      </c>
      <c r="Q2493">
        <v>15</v>
      </c>
      <c r="R2493" s="25">
        <f>Clean_Data[[#This Row],[Revenue_EUR]]/Clean_Data[[#This Row],[Units_Sold]]</f>
        <v>121.51408163265306</v>
      </c>
      <c r="S2493" s="19">
        <f>Clean_Data[[#This Row],[Gross_Profit_EUR]]/Clean_Data[[#This Row],[Revenue_EUR]]</f>
        <v>0.58418399480030037</v>
      </c>
      <c r="T2493" s="19">
        <f>Clean_Data[[#This Row],[Revenue_EUR]]/Clean_Data[[#This Row],[Revenue_Target_EUR]]</f>
        <v>1.0348611415871332</v>
      </c>
      <c r="U2493" s="19">
        <f>Clean_Data[[#This Row],[Revenue_EUR]]/Clean_Data[[#This Row],[Market_Revenue_EUR]]</f>
        <v>0.14667735898339745</v>
      </c>
      <c r="V2493" s="19">
        <f>Clean_Data[[#This Row],[Returns_Units]]/Clean_Data[[#This Row],[Units_Sold]]</f>
        <v>1.913265306122449E-2</v>
      </c>
      <c r="W2493" s="21">
        <f>Clean_Data[[#This Row],[Revenue_EUR]]/Clean_Data[[#This Row],[Marketing_Spend_EUR]]</f>
        <v>35.632762064348178</v>
      </c>
    </row>
    <row r="2494" spans="1:23">
      <c r="A2494" s="17">
        <v>45809</v>
      </c>
      <c r="B2494">
        <v>2025</v>
      </c>
      <c r="C2494" s="16" t="s">
        <v>97</v>
      </c>
      <c r="D2494" s="16" t="s">
        <v>89</v>
      </c>
      <c r="E2494" s="16" t="s">
        <v>85</v>
      </c>
      <c r="F2494" s="16" t="s">
        <v>83</v>
      </c>
      <c r="G2494" s="16" t="s">
        <v>78</v>
      </c>
      <c r="H2494">
        <v>29432.19</v>
      </c>
      <c r="I2494">
        <v>30245.74</v>
      </c>
      <c r="J2494">
        <v>387</v>
      </c>
      <c r="K2494">
        <v>402</v>
      </c>
      <c r="L2494">
        <v>14179.11</v>
      </c>
      <c r="M2494">
        <v>516.1</v>
      </c>
      <c r="N2494">
        <v>307087.88</v>
      </c>
      <c r="O2494">
        <v>4395</v>
      </c>
      <c r="P2494">
        <v>1</v>
      </c>
      <c r="Q2494">
        <v>11</v>
      </c>
      <c r="R2494" s="25">
        <f>Clean_Data[[#This Row],[Revenue_EUR]]/Clean_Data[[#This Row],[Units_Sold]]</f>
        <v>76.05217054263565</v>
      </c>
      <c r="S2494" s="19">
        <f>Clean_Data[[#This Row],[Gross_Profit_EUR]]/Clean_Data[[#This Row],[Revenue_EUR]]</f>
        <v>0.48175518029749065</v>
      </c>
      <c r="T2494" s="19">
        <f>Clean_Data[[#This Row],[Revenue_EUR]]/Clean_Data[[#This Row],[Revenue_Target_EUR]]</f>
        <v>0.97310199717381674</v>
      </c>
      <c r="U2494" s="19">
        <f>Clean_Data[[#This Row],[Revenue_EUR]]/Clean_Data[[#This Row],[Market_Revenue_EUR]]</f>
        <v>9.5842890315306475E-2</v>
      </c>
      <c r="V2494" s="19">
        <f>Clean_Data[[#This Row],[Returns_Units]]/Clean_Data[[#This Row],[Units_Sold]]</f>
        <v>2.8423772609819122E-2</v>
      </c>
      <c r="W2494" s="21">
        <f>Clean_Data[[#This Row],[Revenue_EUR]]/Clean_Data[[#This Row],[Marketing_Spend_EUR]]</f>
        <v>57.028075954272424</v>
      </c>
    </row>
    <row r="2495" spans="1:23">
      <c r="A2495" s="17">
        <v>45809</v>
      </c>
      <c r="B2495">
        <v>2025</v>
      </c>
      <c r="C2495" s="16" t="s">
        <v>97</v>
      </c>
      <c r="D2495" s="16" t="s">
        <v>89</v>
      </c>
      <c r="E2495" s="16" t="s">
        <v>85</v>
      </c>
      <c r="F2495" s="16" t="s">
        <v>83</v>
      </c>
      <c r="G2495" s="16" t="s">
        <v>79</v>
      </c>
      <c r="H2495">
        <v>31116.31</v>
      </c>
      <c r="I2495">
        <v>30182.06</v>
      </c>
      <c r="J2495">
        <v>162</v>
      </c>
      <c r="K2495">
        <v>156</v>
      </c>
      <c r="L2495">
        <v>17443.580000000002</v>
      </c>
      <c r="M2495">
        <v>779.6</v>
      </c>
      <c r="N2495">
        <v>257874.5</v>
      </c>
      <c r="O2495">
        <v>1400</v>
      </c>
      <c r="P2495">
        <v>1</v>
      </c>
      <c r="Q2495">
        <v>3</v>
      </c>
      <c r="R2495" s="25">
        <f>Clean_Data[[#This Row],[Revenue_EUR]]/Clean_Data[[#This Row],[Units_Sold]]</f>
        <v>192.07598765432098</v>
      </c>
      <c r="S2495" s="19">
        <f>Clean_Data[[#This Row],[Gross_Profit_EUR]]/Clean_Data[[#This Row],[Revenue_EUR]]</f>
        <v>0.56059282093538731</v>
      </c>
      <c r="T2495" s="19">
        <f>Clean_Data[[#This Row],[Revenue_EUR]]/Clean_Data[[#This Row],[Revenue_Target_EUR]]</f>
        <v>1.0309538182615765</v>
      </c>
      <c r="U2495" s="19">
        <f>Clean_Data[[#This Row],[Revenue_EUR]]/Clean_Data[[#This Row],[Market_Revenue_EUR]]</f>
        <v>0.12066454806504714</v>
      </c>
      <c r="V2495" s="19">
        <f>Clean_Data[[#This Row],[Returns_Units]]/Clean_Data[[#This Row],[Units_Sold]]</f>
        <v>1.8518518518518517E-2</v>
      </c>
      <c r="W2495" s="21">
        <f>Clean_Data[[#This Row],[Revenue_EUR]]/Clean_Data[[#This Row],[Marketing_Spend_EUR]]</f>
        <v>39.913173422267832</v>
      </c>
    </row>
    <row r="2496" spans="1:23">
      <c r="A2496" s="17">
        <v>45809</v>
      </c>
      <c r="B2496">
        <v>2025</v>
      </c>
      <c r="C2496" s="16" t="s">
        <v>97</v>
      </c>
      <c r="D2496" s="16" t="s">
        <v>89</v>
      </c>
      <c r="E2496" s="16" t="s">
        <v>85</v>
      </c>
      <c r="F2496" s="16" t="s">
        <v>83</v>
      </c>
      <c r="G2496" s="16" t="s">
        <v>80</v>
      </c>
      <c r="H2496">
        <v>9040.2900000000009</v>
      </c>
      <c r="I2496">
        <v>8407.61</v>
      </c>
      <c r="J2496">
        <v>61</v>
      </c>
      <c r="K2496">
        <v>58</v>
      </c>
      <c r="L2496">
        <v>5305.58</v>
      </c>
      <c r="M2496">
        <v>516.9</v>
      </c>
      <c r="N2496">
        <v>91326.65</v>
      </c>
      <c r="O2496">
        <v>635</v>
      </c>
      <c r="P2496">
        <v>0</v>
      </c>
      <c r="Q2496">
        <v>2</v>
      </c>
      <c r="R2496" s="25">
        <f>Clean_Data[[#This Row],[Revenue_EUR]]/Clean_Data[[#This Row],[Units_Sold]]</f>
        <v>148.20147540983609</v>
      </c>
      <c r="S2496" s="19">
        <f>Clean_Data[[#This Row],[Gross_Profit_EUR]]/Clean_Data[[#This Row],[Revenue_EUR]]</f>
        <v>0.58688161552339579</v>
      </c>
      <c r="T2496" s="19">
        <f>Clean_Data[[#This Row],[Revenue_EUR]]/Clean_Data[[#This Row],[Revenue_Target_EUR]]</f>
        <v>1.0752508739106594</v>
      </c>
      <c r="U2496" s="19">
        <f>Clean_Data[[#This Row],[Revenue_EUR]]/Clean_Data[[#This Row],[Market_Revenue_EUR]]</f>
        <v>9.8988520875341435E-2</v>
      </c>
      <c r="V2496" s="19">
        <f>Clean_Data[[#This Row],[Returns_Units]]/Clean_Data[[#This Row],[Units_Sold]]</f>
        <v>3.2786885245901641E-2</v>
      </c>
      <c r="W2496" s="21">
        <f>Clean_Data[[#This Row],[Revenue_EUR]]/Clean_Data[[#This Row],[Marketing_Spend_EUR]]</f>
        <v>17.489437028438772</v>
      </c>
    </row>
    <row r="2497" spans="1:23">
      <c r="A2497" s="17">
        <v>45809</v>
      </c>
      <c r="B2497">
        <v>2025</v>
      </c>
      <c r="C2497" s="16" t="s">
        <v>97</v>
      </c>
      <c r="D2497" s="16" t="s">
        <v>89</v>
      </c>
      <c r="E2497" s="16" t="s">
        <v>85</v>
      </c>
      <c r="F2497" s="16" t="s">
        <v>83</v>
      </c>
      <c r="G2497" s="16" t="s">
        <v>81</v>
      </c>
      <c r="H2497">
        <v>13246.72</v>
      </c>
      <c r="I2497">
        <v>13021.52</v>
      </c>
      <c r="J2497">
        <v>109</v>
      </c>
      <c r="K2497">
        <v>106</v>
      </c>
      <c r="L2497">
        <v>7029.29</v>
      </c>
      <c r="M2497">
        <v>384.53</v>
      </c>
      <c r="N2497">
        <v>122947</v>
      </c>
      <c r="O2497">
        <v>1059</v>
      </c>
      <c r="P2497">
        <v>1</v>
      </c>
      <c r="Q2497">
        <v>2</v>
      </c>
      <c r="R2497" s="25">
        <f>Clean_Data[[#This Row],[Revenue_EUR]]/Clean_Data[[#This Row],[Units_Sold]]</f>
        <v>121.52954128440366</v>
      </c>
      <c r="S2497" s="19">
        <f>Clean_Data[[#This Row],[Gross_Profit_EUR]]/Clean_Data[[#This Row],[Revenue_EUR]]</f>
        <v>0.53064381220407775</v>
      </c>
      <c r="T2497" s="19">
        <f>Clean_Data[[#This Row],[Revenue_EUR]]/Clean_Data[[#This Row],[Revenue_Target_EUR]]</f>
        <v>1.0172944479599924</v>
      </c>
      <c r="U2497" s="19">
        <f>Clean_Data[[#This Row],[Revenue_EUR]]/Clean_Data[[#This Row],[Market_Revenue_EUR]]</f>
        <v>0.10774333655965578</v>
      </c>
      <c r="V2497" s="19">
        <f>Clean_Data[[#This Row],[Returns_Units]]/Clean_Data[[#This Row],[Units_Sold]]</f>
        <v>1.834862385321101E-2</v>
      </c>
      <c r="W2497" s="21">
        <f>Clean_Data[[#This Row],[Revenue_EUR]]/Clean_Data[[#This Row],[Marketing_Spend_EUR]]</f>
        <v>34.449119704574414</v>
      </c>
    </row>
    <row r="2498" spans="1:23">
      <c r="A2498" s="17">
        <v>45809</v>
      </c>
      <c r="B2498">
        <v>2025</v>
      </c>
      <c r="C2498" s="16" t="s">
        <v>97</v>
      </c>
      <c r="D2498" s="16" t="s">
        <v>90</v>
      </c>
      <c r="E2498" s="16" t="s">
        <v>91</v>
      </c>
      <c r="F2498" s="16" t="s">
        <v>77</v>
      </c>
      <c r="G2498" s="16" t="s">
        <v>78</v>
      </c>
      <c r="H2498">
        <v>219205.43</v>
      </c>
      <c r="I2498">
        <v>212281.13</v>
      </c>
      <c r="J2498">
        <v>2883</v>
      </c>
      <c r="K2498">
        <v>2804</v>
      </c>
      <c r="L2498">
        <v>124539.55</v>
      </c>
      <c r="M2498">
        <v>4141.3599999999997</v>
      </c>
      <c r="N2498">
        <v>2433716.36</v>
      </c>
      <c r="O2498">
        <v>34837</v>
      </c>
      <c r="P2498">
        <v>12</v>
      </c>
      <c r="Q2498">
        <v>54</v>
      </c>
      <c r="R2498" s="25">
        <f>Clean_Data[[#This Row],[Revenue_EUR]]/Clean_Data[[#This Row],[Units_Sold]]</f>
        <v>76.033794658342003</v>
      </c>
      <c r="S2498" s="19">
        <f>Clean_Data[[#This Row],[Gross_Profit_EUR]]/Clean_Data[[#This Row],[Revenue_EUR]]</f>
        <v>0.56814080746083706</v>
      </c>
      <c r="T2498" s="19">
        <f>Clean_Data[[#This Row],[Revenue_EUR]]/Clean_Data[[#This Row],[Revenue_Target_EUR]]</f>
        <v>1.0326185375026031</v>
      </c>
      <c r="U2498" s="19">
        <f>Clean_Data[[#This Row],[Revenue_EUR]]/Clean_Data[[#This Row],[Market_Revenue_EUR]]</f>
        <v>9.0070245490727605E-2</v>
      </c>
      <c r="V2498" s="19">
        <f>Clean_Data[[#This Row],[Returns_Units]]/Clean_Data[[#This Row],[Units_Sold]]</f>
        <v>1.8730489073881373E-2</v>
      </c>
      <c r="W2498" s="21">
        <f>Clean_Data[[#This Row],[Revenue_EUR]]/Clean_Data[[#This Row],[Marketing_Spend_EUR]]</f>
        <v>52.930783607317409</v>
      </c>
    </row>
    <row r="2499" spans="1:23">
      <c r="A2499" s="17">
        <v>45809</v>
      </c>
      <c r="B2499">
        <v>2025</v>
      </c>
      <c r="C2499" s="16" t="s">
        <v>97</v>
      </c>
      <c r="D2499" s="16" t="s">
        <v>90</v>
      </c>
      <c r="E2499" s="16" t="s">
        <v>91</v>
      </c>
      <c r="F2499" s="16" t="s">
        <v>77</v>
      </c>
      <c r="G2499" s="16" t="s">
        <v>79</v>
      </c>
      <c r="H2499">
        <v>210750.96</v>
      </c>
      <c r="I2499">
        <v>201718.13</v>
      </c>
      <c r="J2499">
        <v>1096</v>
      </c>
      <c r="K2499">
        <v>1057</v>
      </c>
      <c r="L2499">
        <v>136440.51999999999</v>
      </c>
      <c r="M2499">
        <v>5242.24</v>
      </c>
      <c r="N2499">
        <v>2053877.94</v>
      </c>
      <c r="O2499">
        <v>10955</v>
      </c>
      <c r="P2499">
        <v>10</v>
      </c>
      <c r="Q2499">
        <v>23</v>
      </c>
      <c r="R2499" s="25">
        <f>Clean_Data[[#This Row],[Revenue_EUR]]/Clean_Data[[#This Row],[Units_Sold]]</f>
        <v>192.29102189781023</v>
      </c>
      <c r="S2499" s="19">
        <f>Clean_Data[[#This Row],[Gross_Profit_EUR]]/Clean_Data[[#This Row],[Revenue_EUR]]</f>
        <v>0.64740165359151858</v>
      </c>
      <c r="T2499" s="19">
        <f>Clean_Data[[#This Row],[Revenue_EUR]]/Clean_Data[[#This Row],[Revenue_Target_EUR]]</f>
        <v>1.0447794652865361</v>
      </c>
      <c r="U2499" s="19">
        <f>Clean_Data[[#This Row],[Revenue_EUR]]/Clean_Data[[#This Row],[Market_Revenue_EUR]]</f>
        <v>0.10261123891325304</v>
      </c>
      <c r="V2499" s="19">
        <f>Clean_Data[[#This Row],[Returns_Units]]/Clean_Data[[#This Row],[Units_Sold]]</f>
        <v>2.0985401459854013E-2</v>
      </c>
      <c r="W2499" s="21">
        <f>Clean_Data[[#This Row],[Revenue_EUR]]/Clean_Data[[#This Row],[Marketing_Spend_EUR]]</f>
        <v>40.202463069222318</v>
      </c>
    </row>
    <row r="2500" spans="1:23">
      <c r="A2500" s="17">
        <v>45809</v>
      </c>
      <c r="B2500">
        <v>2025</v>
      </c>
      <c r="C2500" s="16" t="s">
        <v>97</v>
      </c>
      <c r="D2500" s="16" t="s">
        <v>90</v>
      </c>
      <c r="E2500" s="16" t="s">
        <v>91</v>
      </c>
      <c r="F2500" s="16" t="s">
        <v>77</v>
      </c>
      <c r="G2500" s="16" t="s">
        <v>80</v>
      </c>
      <c r="H2500">
        <v>74417.22</v>
      </c>
      <c r="I2500">
        <v>67653.009999999995</v>
      </c>
      <c r="J2500">
        <v>503</v>
      </c>
      <c r="K2500">
        <v>463</v>
      </c>
      <c r="L2500">
        <v>50657.97</v>
      </c>
      <c r="M2500">
        <v>3905.86</v>
      </c>
      <c r="N2500">
        <v>705038.21</v>
      </c>
      <c r="O2500">
        <v>5167</v>
      </c>
      <c r="P2500">
        <v>4</v>
      </c>
      <c r="Q2500">
        <v>8</v>
      </c>
      <c r="R2500" s="25">
        <f>Clean_Data[[#This Row],[Revenue_EUR]]/Clean_Data[[#This Row],[Units_Sold]]</f>
        <v>147.94675944333997</v>
      </c>
      <c r="S2500" s="19">
        <f>Clean_Data[[#This Row],[Gross_Profit_EUR]]/Clean_Data[[#This Row],[Revenue_EUR]]</f>
        <v>0.68072913769151822</v>
      </c>
      <c r="T2500" s="19">
        <f>Clean_Data[[#This Row],[Revenue_EUR]]/Clean_Data[[#This Row],[Revenue_Target_EUR]]</f>
        <v>1.0999838735926164</v>
      </c>
      <c r="U2500" s="19">
        <f>Clean_Data[[#This Row],[Revenue_EUR]]/Clean_Data[[#This Row],[Market_Revenue_EUR]]</f>
        <v>0.10555061973165966</v>
      </c>
      <c r="V2500" s="19">
        <f>Clean_Data[[#This Row],[Returns_Units]]/Clean_Data[[#This Row],[Units_Sold]]</f>
        <v>1.5904572564612324E-2</v>
      </c>
      <c r="W2500" s="21">
        <f>Clean_Data[[#This Row],[Revenue_EUR]]/Clean_Data[[#This Row],[Marketing_Spend_EUR]]</f>
        <v>19.052710542620574</v>
      </c>
    </row>
    <row r="2501" spans="1:23">
      <c r="A2501" s="17">
        <v>45809</v>
      </c>
      <c r="B2501">
        <v>2025</v>
      </c>
      <c r="C2501" s="16" t="s">
        <v>97</v>
      </c>
      <c r="D2501" s="16" t="s">
        <v>90</v>
      </c>
      <c r="E2501" s="16" t="s">
        <v>91</v>
      </c>
      <c r="F2501" s="16" t="s">
        <v>77</v>
      </c>
      <c r="G2501" s="16" t="s">
        <v>81</v>
      </c>
      <c r="H2501">
        <v>85601.600000000006</v>
      </c>
      <c r="I2501">
        <v>82835.740000000005</v>
      </c>
      <c r="J2501">
        <v>705</v>
      </c>
      <c r="K2501">
        <v>671</v>
      </c>
      <c r="L2501">
        <v>53871.77</v>
      </c>
      <c r="M2501">
        <v>2513.2399999999998</v>
      </c>
      <c r="N2501">
        <v>941619.72</v>
      </c>
      <c r="O2501">
        <v>8235</v>
      </c>
      <c r="P2501">
        <v>4</v>
      </c>
      <c r="Q2501">
        <v>12</v>
      </c>
      <c r="R2501" s="25">
        <f>Clean_Data[[#This Row],[Revenue_EUR]]/Clean_Data[[#This Row],[Units_Sold]]</f>
        <v>121.42070921985817</v>
      </c>
      <c r="S2501" s="19">
        <f>Clean_Data[[#This Row],[Gross_Profit_EUR]]/Clean_Data[[#This Row],[Revenue_EUR]]</f>
        <v>0.62933134427393878</v>
      </c>
      <c r="T2501" s="19">
        <f>Clean_Data[[#This Row],[Revenue_EUR]]/Clean_Data[[#This Row],[Revenue_Target_EUR]]</f>
        <v>1.0333896938688543</v>
      </c>
      <c r="U2501" s="19">
        <f>Clean_Data[[#This Row],[Revenue_EUR]]/Clean_Data[[#This Row],[Market_Revenue_EUR]]</f>
        <v>9.0908886232756475E-2</v>
      </c>
      <c r="V2501" s="19">
        <f>Clean_Data[[#This Row],[Returns_Units]]/Clean_Data[[#This Row],[Units_Sold]]</f>
        <v>1.7021276595744681E-2</v>
      </c>
      <c r="W2501" s="21">
        <f>Clean_Data[[#This Row],[Revenue_EUR]]/Clean_Data[[#This Row],[Marketing_Spend_EUR]]</f>
        <v>34.060256879565827</v>
      </c>
    </row>
    <row r="2502" spans="1:23">
      <c r="A2502" s="17">
        <v>45809</v>
      </c>
      <c r="B2502">
        <v>2025</v>
      </c>
      <c r="C2502" s="16" t="s">
        <v>97</v>
      </c>
      <c r="D2502" s="16" t="s">
        <v>90</v>
      </c>
      <c r="E2502" s="16" t="s">
        <v>91</v>
      </c>
      <c r="F2502" s="16" t="s">
        <v>82</v>
      </c>
      <c r="G2502" s="16" t="s">
        <v>78</v>
      </c>
      <c r="H2502">
        <v>190046.67</v>
      </c>
      <c r="I2502">
        <v>180056.69</v>
      </c>
      <c r="J2502">
        <v>2500</v>
      </c>
      <c r="K2502">
        <v>2366</v>
      </c>
      <c r="L2502">
        <v>100404.52</v>
      </c>
      <c r="M2502">
        <v>3131.55</v>
      </c>
      <c r="N2502">
        <v>2168468.7599999998</v>
      </c>
      <c r="O2502">
        <v>32040</v>
      </c>
      <c r="P2502">
        <v>10</v>
      </c>
      <c r="Q2502">
        <v>38</v>
      </c>
      <c r="R2502" s="25">
        <f>Clean_Data[[#This Row],[Revenue_EUR]]/Clean_Data[[#This Row],[Units_Sold]]</f>
        <v>76.018668000000005</v>
      </c>
      <c r="S2502" s="19">
        <f>Clean_Data[[#This Row],[Gross_Profit_EUR]]/Clean_Data[[#This Row],[Revenue_EUR]]</f>
        <v>0.52831507124013277</v>
      </c>
      <c r="T2502" s="19">
        <f>Clean_Data[[#This Row],[Revenue_EUR]]/Clean_Data[[#This Row],[Revenue_Target_EUR]]</f>
        <v>1.0554824150105171</v>
      </c>
      <c r="U2502" s="19">
        <f>Clean_Data[[#This Row],[Revenue_EUR]]/Clean_Data[[#This Row],[Market_Revenue_EUR]]</f>
        <v>8.7640953610048797E-2</v>
      </c>
      <c r="V2502" s="19">
        <f>Clean_Data[[#This Row],[Returns_Units]]/Clean_Data[[#This Row],[Units_Sold]]</f>
        <v>1.52E-2</v>
      </c>
      <c r="W2502" s="21">
        <f>Clean_Data[[#This Row],[Revenue_EUR]]/Clean_Data[[#This Row],[Marketing_Spend_EUR]]</f>
        <v>60.68773291181683</v>
      </c>
    </row>
    <row r="2503" spans="1:23">
      <c r="A2503" s="17">
        <v>45809</v>
      </c>
      <c r="B2503">
        <v>2025</v>
      </c>
      <c r="C2503" s="16" t="s">
        <v>97</v>
      </c>
      <c r="D2503" s="16" t="s">
        <v>90</v>
      </c>
      <c r="E2503" s="16" t="s">
        <v>91</v>
      </c>
      <c r="F2503" s="16" t="s">
        <v>82</v>
      </c>
      <c r="G2503" s="16" t="s">
        <v>79</v>
      </c>
      <c r="H2503">
        <v>188499.15</v>
      </c>
      <c r="I2503">
        <v>183061.66</v>
      </c>
      <c r="J2503">
        <v>980</v>
      </c>
      <c r="K2503">
        <v>946</v>
      </c>
      <c r="L2503">
        <v>114143.82</v>
      </c>
      <c r="M2503">
        <v>4676.57</v>
      </c>
      <c r="N2503">
        <v>1844650.97</v>
      </c>
      <c r="O2503">
        <v>10452</v>
      </c>
      <c r="P2503">
        <v>10</v>
      </c>
      <c r="Q2503">
        <v>14</v>
      </c>
      <c r="R2503" s="25">
        <f>Clean_Data[[#This Row],[Revenue_EUR]]/Clean_Data[[#This Row],[Units_Sold]]</f>
        <v>192.34607142857143</v>
      </c>
      <c r="S2503" s="19">
        <f>Clean_Data[[#This Row],[Gross_Profit_EUR]]/Clean_Data[[#This Row],[Revenue_EUR]]</f>
        <v>0.60554023718409344</v>
      </c>
      <c r="T2503" s="19">
        <f>Clean_Data[[#This Row],[Revenue_EUR]]/Clean_Data[[#This Row],[Revenue_Target_EUR]]</f>
        <v>1.0297030519662063</v>
      </c>
      <c r="U2503" s="19">
        <f>Clean_Data[[#This Row],[Revenue_EUR]]/Clean_Data[[#This Row],[Market_Revenue_EUR]]</f>
        <v>0.10218689229865528</v>
      </c>
      <c r="V2503" s="19">
        <f>Clean_Data[[#This Row],[Returns_Units]]/Clean_Data[[#This Row],[Units_Sold]]</f>
        <v>1.4285714285714285E-2</v>
      </c>
      <c r="W2503" s="21">
        <f>Clean_Data[[#This Row],[Revenue_EUR]]/Clean_Data[[#This Row],[Marketing_Spend_EUR]]</f>
        <v>40.307137496070837</v>
      </c>
    </row>
    <row r="2504" spans="1:23">
      <c r="A2504" s="17">
        <v>45809</v>
      </c>
      <c r="B2504">
        <v>2025</v>
      </c>
      <c r="C2504" s="16" t="s">
        <v>97</v>
      </c>
      <c r="D2504" s="16" t="s">
        <v>90</v>
      </c>
      <c r="E2504" s="16" t="s">
        <v>91</v>
      </c>
      <c r="F2504" s="16" t="s">
        <v>82</v>
      </c>
      <c r="G2504" s="16" t="s">
        <v>80</v>
      </c>
      <c r="H2504">
        <v>59580.03</v>
      </c>
      <c r="I2504">
        <v>53719.08</v>
      </c>
      <c r="J2504">
        <v>403</v>
      </c>
      <c r="K2504">
        <v>369</v>
      </c>
      <c r="L2504">
        <v>38520.86</v>
      </c>
      <c r="M2504">
        <v>2951.88</v>
      </c>
      <c r="N2504">
        <v>620921.78</v>
      </c>
      <c r="O2504">
        <v>4490</v>
      </c>
      <c r="P2504">
        <v>3</v>
      </c>
      <c r="Q2504">
        <v>6</v>
      </c>
      <c r="R2504" s="25">
        <f>Clean_Data[[#This Row],[Revenue_EUR]]/Clean_Data[[#This Row],[Units_Sold]]</f>
        <v>147.84126550868487</v>
      </c>
      <c r="S2504" s="19">
        <f>Clean_Data[[#This Row],[Gross_Profit_EUR]]/Clean_Data[[#This Row],[Revenue_EUR]]</f>
        <v>0.64653978858352368</v>
      </c>
      <c r="T2504" s="19">
        <f>Clean_Data[[#This Row],[Revenue_EUR]]/Clean_Data[[#This Row],[Revenue_Target_EUR]]</f>
        <v>1.1091036927661455</v>
      </c>
      <c r="U2504" s="19">
        <f>Clean_Data[[#This Row],[Revenue_EUR]]/Clean_Data[[#This Row],[Market_Revenue_EUR]]</f>
        <v>9.5954163501882628E-2</v>
      </c>
      <c r="V2504" s="19">
        <f>Clean_Data[[#This Row],[Returns_Units]]/Clean_Data[[#This Row],[Units_Sold]]</f>
        <v>1.488833746898263E-2</v>
      </c>
      <c r="W2504" s="21">
        <f>Clean_Data[[#This Row],[Revenue_EUR]]/Clean_Data[[#This Row],[Marketing_Spend_EUR]]</f>
        <v>20.183757469815845</v>
      </c>
    </row>
    <row r="2505" spans="1:23">
      <c r="A2505" s="17">
        <v>45809</v>
      </c>
      <c r="B2505">
        <v>2025</v>
      </c>
      <c r="C2505" s="16" t="s">
        <v>97</v>
      </c>
      <c r="D2505" s="16" t="s">
        <v>90</v>
      </c>
      <c r="E2505" s="16" t="s">
        <v>91</v>
      </c>
      <c r="F2505" s="16" t="s">
        <v>82</v>
      </c>
      <c r="G2505" s="16" t="s">
        <v>81</v>
      </c>
      <c r="H2505">
        <v>78583.509999999995</v>
      </c>
      <c r="I2505">
        <v>75783.75</v>
      </c>
      <c r="J2505">
        <v>647</v>
      </c>
      <c r="K2505">
        <v>625</v>
      </c>
      <c r="L2505">
        <v>45241.57</v>
      </c>
      <c r="M2505">
        <v>2466.85</v>
      </c>
      <c r="N2505">
        <v>850322.31</v>
      </c>
      <c r="O2505">
        <v>7612</v>
      </c>
      <c r="P2505">
        <v>4</v>
      </c>
      <c r="Q2505">
        <v>14</v>
      </c>
      <c r="R2505" s="25">
        <f>Clean_Data[[#This Row],[Revenue_EUR]]/Clean_Data[[#This Row],[Units_Sold]]</f>
        <v>121.45828438948995</v>
      </c>
      <c r="S2505" s="19">
        <f>Clean_Data[[#This Row],[Gross_Profit_EUR]]/Clean_Data[[#This Row],[Revenue_EUR]]</f>
        <v>0.57571327623314361</v>
      </c>
      <c r="T2505" s="19">
        <f>Clean_Data[[#This Row],[Revenue_EUR]]/Clean_Data[[#This Row],[Revenue_Target_EUR]]</f>
        <v>1.0369440678245665</v>
      </c>
      <c r="U2505" s="19">
        <f>Clean_Data[[#This Row],[Revenue_EUR]]/Clean_Data[[#This Row],[Market_Revenue_EUR]]</f>
        <v>9.2416145120313251E-2</v>
      </c>
      <c r="V2505" s="19">
        <f>Clean_Data[[#This Row],[Returns_Units]]/Clean_Data[[#This Row],[Units_Sold]]</f>
        <v>2.1638330757341576E-2</v>
      </c>
      <c r="W2505" s="21">
        <f>Clean_Data[[#This Row],[Revenue_EUR]]/Clean_Data[[#This Row],[Marketing_Spend_EUR]]</f>
        <v>31.855812068021969</v>
      </c>
    </row>
    <row r="2506" spans="1:23">
      <c r="A2506" s="17">
        <v>45809</v>
      </c>
      <c r="B2506">
        <v>2025</v>
      </c>
      <c r="C2506" s="16" t="s">
        <v>97</v>
      </c>
      <c r="D2506" s="16" t="s">
        <v>90</v>
      </c>
      <c r="E2506" s="16" t="s">
        <v>91</v>
      </c>
      <c r="F2506" s="16" t="s">
        <v>83</v>
      </c>
      <c r="G2506" s="16" t="s">
        <v>78</v>
      </c>
      <c r="H2506">
        <v>20269.25</v>
      </c>
      <c r="I2506">
        <v>19884.77</v>
      </c>
      <c r="J2506">
        <v>267</v>
      </c>
      <c r="K2506">
        <v>262</v>
      </c>
      <c r="L2506">
        <v>9713.7199999999993</v>
      </c>
      <c r="M2506">
        <v>360.62</v>
      </c>
      <c r="N2506">
        <v>320869.48</v>
      </c>
      <c r="O2506">
        <v>4310</v>
      </c>
      <c r="P2506">
        <v>1</v>
      </c>
      <c r="Q2506">
        <v>8</v>
      </c>
      <c r="R2506" s="25">
        <f>Clean_Data[[#This Row],[Revenue_EUR]]/Clean_Data[[#This Row],[Units_Sold]]</f>
        <v>75.914794007490642</v>
      </c>
      <c r="S2506" s="19">
        <f>Clean_Data[[#This Row],[Gross_Profit_EUR]]/Clean_Data[[#This Row],[Revenue_EUR]]</f>
        <v>0.47923430812684237</v>
      </c>
      <c r="T2506" s="19">
        <f>Clean_Data[[#This Row],[Revenue_EUR]]/Clean_Data[[#This Row],[Revenue_Target_EUR]]</f>
        <v>1.0193354009123565</v>
      </c>
      <c r="U2506" s="19">
        <f>Clean_Data[[#This Row],[Revenue_EUR]]/Clean_Data[[#This Row],[Market_Revenue_EUR]]</f>
        <v>6.3169766099287483E-2</v>
      </c>
      <c r="V2506" s="19">
        <f>Clean_Data[[#This Row],[Returns_Units]]/Clean_Data[[#This Row],[Units_Sold]]</f>
        <v>2.9962546816479401E-2</v>
      </c>
      <c r="W2506" s="21">
        <f>Clean_Data[[#This Row],[Revenue_EUR]]/Clean_Data[[#This Row],[Marketing_Spend_EUR]]</f>
        <v>56.206671842937162</v>
      </c>
    </row>
    <row r="2507" spans="1:23">
      <c r="A2507" s="17">
        <v>45809</v>
      </c>
      <c r="B2507">
        <v>2025</v>
      </c>
      <c r="C2507" s="16" t="s">
        <v>97</v>
      </c>
      <c r="D2507" s="16" t="s">
        <v>90</v>
      </c>
      <c r="E2507" s="16" t="s">
        <v>91</v>
      </c>
      <c r="F2507" s="16" t="s">
        <v>83</v>
      </c>
      <c r="G2507" s="16" t="s">
        <v>79</v>
      </c>
      <c r="H2507">
        <v>20255.259999999998</v>
      </c>
      <c r="I2507">
        <v>18432.330000000002</v>
      </c>
      <c r="J2507">
        <v>105</v>
      </c>
      <c r="K2507">
        <v>95</v>
      </c>
      <c r="L2507">
        <v>11297.75</v>
      </c>
      <c r="M2507">
        <v>490.63</v>
      </c>
      <c r="N2507">
        <v>279543.84999999998</v>
      </c>
      <c r="O2507">
        <v>1627</v>
      </c>
      <c r="P2507">
        <v>1</v>
      </c>
      <c r="Q2507">
        <v>2</v>
      </c>
      <c r="R2507" s="25">
        <f>Clean_Data[[#This Row],[Revenue_EUR]]/Clean_Data[[#This Row],[Units_Sold]]</f>
        <v>192.90723809523809</v>
      </c>
      <c r="S2507" s="19">
        <f>Clean_Data[[#This Row],[Gross_Profit_EUR]]/Clean_Data[[#This Row],[Revenue_EUR]]</f>
        <v>0.55776869810607221</v>
      </c>
      <c r="T2507" s="19">
        <f>Clean_Data[[#This Row],[Revenue_EUR]]/Clean_Data[[#This Row],[Revenue_Target_EUR]]</f>
        <v>1.0988985114741325</v>
      </c>
      <c r="U2507" s="19">
        <f>Clean_Data[[#This Row],[Revenue_EUR]]/Clean_Data[[#This Row],[Market_Revenue_EUR]]</f>
        <v>7.2458256549017261E-2</v>
      </c>
      <c r="V2507" s="19">
        <f>Clean_Data[[#This Row],[Returns_Units]]/Clean_Data[[#This Row],[Units_Sold]]</f>
        <v>1.9047619047619049E-2</v>
      </c>
      <c r="W2507" s="21">
        <f>Clean_Data[[#This Row],[Revenue_EUR]]/Clean_Data[[#This Row],[Marketing_Spend_EUR]]</f>
        <v>41.284185638872465</v>
      </c>
    </row>
    <row r="2508" spans="1:23">
      <c r="A2508" s="17">
        <v>45809</v>
      </c>
      <c r="B2508">
        <v>2025</v>
      </c>
      <c r="C2508" s="16" t="s">
        <v>97</v>
      </c>
      <c r="D2508" s="16" t="s">
        <v>90</v>
      </c>
      <c r="E2508" s="16" t="s">
        <v>91</v>
      </c>
      <c r="F2508" s="16" t="s">
        <v>83</v>
      </c>
      <c r="G2508" s="16" t="s">
        <v>80</v>
      </c>
      <c r="H2508">
        <v>7478.55</v>
      </c>
      <c r="I2508">
        <v>6525.98</v>
      </c>
      <c r="J2508">
        <v>51</v>
      </c>
      <c r="K2508">
        <v>45</v>
      </c>
      <c r="L2508">
        <v>4355.09</v>
      </c>
      <c r="M2508">
        <v>444.17</v>
      </c>
      <c r="N2508">
        <v>99600.68</v>
      </c>
      <c r="O2508">
        <v>712</v>
      </c>
      <c r="P2508">
        <v>0</v>
      </c>
      <c r="Q2508">
        <v>1</v>
      </c>
      <c r="R2508" s="25">
        <f>Clean_Data[[#This Row],[Revenue_EUR]]/Clean_Data[[#This Row],[Units_Sold]]</f>
        <v>146.63823529411766</v>
      </c>
      <c r="S2508" s="19">
        <f>Clean_Data[[#This Row],[Gross_Profit_EUR]]/Clean_Data[[#This Row],[Revenue_EUR]]</f>
        <v>0.58234417099571445</v>
      </c>
      <c r="T2508" s="19">
        <f>Clean_Data[[#This Row],[Revenue_EUR]]/Clean_Data[[#This Row],[Revenue_Target_EUR]]</f>
        <v>1.1459658166283073</v>
      </c>
      <c r="U2508" s="19">
        <f>Clean_Data[[#This Row],[Revenue_EUR]]/Clean_Data[[#This Row],[Market_Revenue_EUR]]</f>
        <v>7.5085330742721848E-2</v>
      </c>
      <c r="V2508" s="19">
        <f>Clean_Data[[#This Row],[Returns_Units]]/Clean_Data[[#This Row],[Units_Sold]]</f>
        <v>1.9607843137254902E-2</v>
      </c>
      <c r="W2508" s="21">
        <f>Clean_Data[[#This Row],[Revenue_EUR]]/Clean_Data[[#This Row],[Marketing_Spend_EUR]]</f>
        <v>16.83713443051084</v>
      </c>
    </row>
    <row r="2509" spans="1:23">
      <c r="A2509" s="17">
        <v>45809</v>
      </c>
      <c r="B2509">
        <v>2025</v>
      </c>
      <c r="C2509" s="16" t="s">
        <v>97</v>
      </c>
      <c r="D2509" s="16" t="s">
        <v>90</v>
      </c>
      <c r="E2509" s="16" t="s">
        <v>91</v>
      </c>
      <c r="F2509" s="16" t="s">
        <v>83</v>
      </c>
      <c r="G2509" s="16" t="s">
        <v>81</v>
      </c>
      <c r="H2509">
        <v>8471.91</v>
      </c>
      <c r="I2509">
        <v>7960.34</v>
      </c>
      <c r="J2509">
        <v>70</v>
      </c>
      <c r="K2509">
        <v>66</v>
      </c>
      <c r="L2509">
        <v>4492.2299999999996</v>
      </c>
      <c r="M2509">
        <v>264.45</v>
      </c>
      <c r="N2509">
        <v>134471.71</v>
      </c>
      <c r="O2509">
        <v>1197</v>
      </c>
      <c r="P2509">
        <v>0</v>
      </c>
      <c r="Q2509">
        <v>2</v>
      </c>
      <c r="R2509" s="25">
        <f>Clean_Data[[#This Row],[Revenue_EUR]]/Clean_Data[[#This Row],[Units_Sold]]</f>
        <v>121.02728571428571</v>
      </c>
      <c r="S2509" s="19">
        <f>Clean_Data[[#This Row],[Gross_Profit_EUR]]/Clean_Data[[#This Row],[Revenue_EUR]]</f>
        <v>0.53024996724469453</v>
      </c>
      <c r="T2509" s="19">
        <f>Clean_Data[[#This Row],[Revenue_EUR]]/Clean_Data[[#This Row],[Revenue_Target_EUR]]</f>
        <v>1.0642648429589689</v>
      </c>
      <c r="U2509" s="19">
        <f>Clean_Data[[#This Row],[Revenue_EUR]]/Clean_Data[[#This Row],[Market_Revenue_EUR]]</f>
        <v>6.3001429817468674E-2</v>
      </c>
      <c r="V2509" s="19">
        <f>Clean_Data[[#This Row],[Returns_Units]]/Clean_Data[[#This Row],[Units_Sold]]</f>
        <v>2.8571428571428571E-2</v>
      </c>
      <c r="W2509" s="21">
        <f>Clean_Data[[#This Row],[Revenue_EUR]]/Clean_Data[[#This Row],[Marketing_Spend_EUR]]</f>
        <v>32.035961429381736</v>
      </c>
    </row>
    <row r="2510" spans="1:23">
      <c r="A2510" s="17">
        <v>45809</v>
      </c>
      <c r="B2510">
        <v>2025</v>
      </c>
      <c r="C2510" s="16" t="s">
        <v>97</v>
      </c>
      <c r="D2510" s="16" t="s">
        <v>92</v>
      </c>
      <c r="E2510" s="16" t="s">
        <v>76</v>
      </c>
      <c r="F2510" s="16" t="s">
        <v>77</v>
      </c>
      <c r="G2510" s="16" t="s">
        <v>78</v>
      </c>
      <c r="H2510">
        <v>217317.55</v>
      </c>
      <c r="I2510">
        <v>222128.28</v>
      </c>
      <c r="J2510">
        <v>2858</v>
      </c>
      <c r="K2510">
        <v>2945</v>
      </c>
      <c r="L2510">
        <v>123469.83</v>
      </c>
      <c r="M2510">
        <v>3695.94</v>
      </c>
      <c r="N2510">
        <v>1442660.54</v>
      </c>
      <c r="O2510">
        <v>21302</v>
      </c>
      <c r="P2510">
        <v>8</v>
      </c>
      <c r="Q2510">
        <v>61</v>
      </c>
      <c r="R2510" s="25">
        <f>Clean_Data[[#This Row],[Revenue_EUR]]/Clean_Data[[#This Row],[Units_Sold]]</f>
        <v>76.038331000699785</v>
      </c>
      <c r="S2510" s="19">
        <f>Clean_Data[[#This Row],[Gross_Profit_EUR]]/Clean_Data[[#This Row],[Revenue_EUR]]</f>
        <v>0.56815397559930159</v>
      </c>
      <c r="T2510" s="19">
        <f>Clean_Data[[#This Row],[Revenue_EUR]]/Clean_Data[[#This Row],[Revenue_Target_EUR]]</f>
        <v>0.97834255953361715</v>
      </c>
      <c r="U2510" s="19">
        <f>Clean_Data[[#This Row],[Revenue_EUR]]/Clean_Data[[#This Row],[Market_Revenue_EUR]]</f>
        <v>0.15063664942273944</v>
      </c>
      <c r="V2510" s="19">
        <f>Clean_Data[[#This Row],[Returns_Units]]/Clean_Data[[#This Row],[Units_Sold]]</f>
        <v>2.1343596920923722E-2</v>
      </c>
      <c r="W2510" s="21">
        <f>Clean_Data[[#This Row],[Revenue_EUR]]/Clean_Data[[#This Row],[Marketing_Spend_EUR]]</f>
        <v>58.798992949019734</v>
      </c>
    </row>
    <row r="2511" spans="1:23">
      <c r="A2511" s="17">
        <v>45809</v>
      </c>
      <c r="B2511">
        <v>2025</v>
      </c>
      <c r="C2511" s="16" t="s">
        <v>97</v>
      </c>
      <c r="D2511" s="16" t="s">
        <v>92</v>
      </c>
      <c r="E2511" s="16" t="s">
        <v>76</v>
      </c>
      <c r="F2511" s="16" t="s">
        <v>77</v>
      </c>
      <c r="G2511" s="16" t="s">
        <v>79</v>
      </c>
      <c r="H2511">
        <v>223143.89</v>
      </c>
      <c r="I2511">
        <v>224210.08</v>
      </c>
      <c r="J2511">
        <v>1161</v>
      </c>
      <c r="K2511">
        <v>1181</v>
      </c>
      <c r="L2511">
        <v>144131.60999999999</v>
      </c>
      <c r="M2511">
        <v>5468.53</v>
      </c>
      <c r="N2511">
        <v>1182575.8700000001</v>
      </c>
      <c r="O2511">
        <v>6433</v>
      </c>
      <c r="P2511">
        <v>9</v>
      </c>
      <c r="Q2511">
        <v>19</v>
      </c>
      <c r="R2511" s="25">
        <f>Clean_Data[[#This Row],[Revenue_EUR]]/Clean_Data[[#This Row],[Units_Sold]]</f>
        <v>192.19973298880277</v>
      </c>
      <c r="S2511" s="19">
        <f>Clean_Data[[#This Row],[Gross_Profit_EUR]]/Clean_Data[[#This Row],[Revenue_EUR]]</f>
        <v>0.64591331629111592</v>
      </c>
      <c r="T2511" s="19">
        <f>Clean_Data[[#This Row],[Revenue_EUR]]/Clean_Data[[#This Row],[Revenue_Target_EUR]]</f>
        <v>0.99524468302227997</v>
      </c>
      <c r="U2511" s="19">
        <f>Clean_Data[[#This Row],[Revenue_EUR]]/Clean_Data[[#This Row],[Market_Revenue_EUR]]</f>
        <v>0.18869308571296994</v>
      </c>
      <c r="V2511" s="19">
        <f>Clean_Data[[#This Row],[Returns_Units]]/Clean_Data[[#This Row],[Units_Sold]]</f>
        <v>1.636520241171404E-2</v>
      </c>
      <c r="W2511" s="21">
        <f>Clean_Data[[#This Row],[Revenue_EUR]]/Clean_Data[[#This Row],[Marketing_Spend_EUR]]</f>
        <v>40.805095702135681</v>
      </c>
    </row>
    <row r="2512" spans="1:23">
      <c r="A2512" s="17">
        <v>45809</v>
      </c>
      <c r="B2512">
        <v>2025</v>
      </c>
      <c r="C2512" s="16" t="s">
        <v>97</v>
      </c>
      <c r="D2512" s="16" t="s">
        <v>92</v>
      </c>
      <c r="E2512" s="16" t="s">
        <v>76</v>
      </c>
      <c r="F2512" s="16" t="s">
        <v>77</v>
      </c>
      <c r="G2512" s="16" t="s">
        <v>80</v>
      </c>
      <c r="H2512">
        <v>62261.33</v>
      </c>
      <c r="I2512">
        <v>58890.49</v>
      </c>
      <c r="J2512">
        <v>421</v>
      </c>
      <c r="K2512">
        <v>391</v>
      </c>
      <c r="L2512">
        <v>42444.09</v>
      </c>
      <c r="M2512">
        <v>3268.15</v>
      </c>
      <c r="N2512">
        <v>402688.06</v>
      </c>
      <c r="O2512">
        <v>3025</v>
      </c>
      <c r="P2512">
        <v>3</v>
      </c>
      <c r="Q2512">
        <v>7</v>
      </c>
      <c r="R2512" s="25">
        <f>Clean_Data[[#This Row],[Revenue_EUR]]/Clean_Data[[#This Row],[Units_Sold]]</f>
        <v>147.88914489311165</v>
      </c>
      <c r="S2512" s="19">
        <f>Clean_Data[[#This Row],[Gross_Profit_EUR]]/Clean_Data[[#This Row],[Revenue_EUR]]</f>
        <v>0.68170869462634343</v>
      </c>
      <c r="T2512" s="19">
        <f>Clean_Data[[#This Row],[Revenue_EUR]]/Clean_Data[[#This Row],[Revenue_Target_EUR]]</f>
        <v>1.0572391229891278</v>
      </c>
      <c r="U2512" s="19">
        <f>Clean_Data[[#This Row],[Revenue_EUR]]/Clean_Data[[#This Row],[Market_Revenue_EUR]]</f>
        <v>0.15461429375383021</v>
      </c>
      <c r="V2512" s="19">
        <f>Clean_Data[[#This Row],[Returns_Units]]/Clean_Data[[#This Row],[Units_Sold]]</f>
        <v>1.66270783847981E-2</v>
      </c>
      <c r="W2512" s="21">
        <f>Clean_Data[[#This Row],[Revenue_EUR]]/Clean_Data[[#This Row],[Marketing_Spend_EUR]]</f>
        <v>19.050940134326758</v>
      </c>
    </row>
    <row r="2513" spans="1:23">
      <c r="A2513" s="17">
        <v>45809</v>
      </c>
      <c r="B2513">
        <v>2025</v>
      </c>
      <c r="C2513" s="16" t="s">
        <v>97</v>
      </c>
      <c r="D2513" s="16" t="s">
        <v>92</v>
      </c>
      <c r="E2513" s="16" t="s">
        <v>76</v>
      </c>
      <c r="F2513" s="16" t="s">
        <v>77</v>
      </c>
      <c r="G2513" s="16" t="s">
        <v>81</v>
      </c>
      <c r="H2513">
        <v>93790.1</v>
      </c>
      <c r="I2513">
        <v>94945.03</v>
      </c>
      <c r="J2513">
        <v>772</v>
      </c>
      <c r="K2513">
        <v>783</v>
      </c>
      <c r="L2513">
        <v>57823.41</v>
      </c>
      <c r="M2513">
        <v>2557.9899999999998</v>
      </c>
      <c r="N2513">
        <v>568112.9</v>
      </c>
      <c r="O2513">
        <v>4796</v>
      </c>
      <c r="P2513">
        <v>4</v>
      </c>
      <c r="Q2513">
        <v>14</v>
      </c>
      <c r="R2513" s="25">
        <f>Clean_Data[[#This Row],[Revenue_EUR]]/Clean_Data[[#This Row],[Units_Sold]]</f>
        <v>121.48976683937825</v>
      </c>
      <c r="S2513" s="19">
        <f>Clean_Data[[#This Row],[Gross_Profit_EUR]]/Clean_Data[[#This Row],[Revenue_EUR]]</f>
        <v>0.61651933413014803</v>
      </c>
      <c r="T2513" s="19">
        <f>Clean_Data[[#This Row],[Revenue_EUR]]/Clean_Data[[#This Row],[Revenue_Target_EUR]]</f>
        <v>0.9878358035170457</v>
      </c>
      <c r="U2513" s="19">
        <f>Clean_Data[[#This Row],[Revenue_EUR]]/Clean_Data[[#This Row],[Market_Revenue_EUR]]</f>
        <v>0.16509060082951821</v>
      </c>
      <c r="V2513" s="19">
        <f>Clean_Data[[#This Row],[Returns_Units]]/Clean_Data[[#This Row],[Units_Sold]]</f>
        <v>1.8134715025906734E-2</v>
      </c>
      <c r="W2513" s="21">
        <f>Clean_Data[[#This Row],[Revenue_EUR]]/Clean_Data[[#This Row],[Marketing_Spend_EUR]]</f>
        <v>36.665545995097716</v>
      </c>
    </row>
    <row r="2514" spans="1:23">
      <c r="A2514" s="17">
        <v>45809</v>
      </c>
      <c r="B2514">
        <v>2025</v>
      </c>
      <c r="C2514" s="16" t="s">
        <v>97</v>
      </c>
      <c r="D2514" s="16" t="s">
        <v>92</v>
      </c>
      <c r="E2514" s="16" t="s">
        <v>76</v>
      </c>
      <c r="F2514" s="16" t="s">
        <v>82</v>
      </c>
      <c r="G2514" s="16" t="s">
        <v>78</v>
      </c>
      <c r="H2514">
        <v>180174</v>
      </c>
      <c r="I2514">
        <v>191252.05</v>
      </c>
      <c r="J2514">
        <v>2370</v>
      </c>
      <c r="K2514">
        <v>2510</v>
      </c>
      <c r="L2514">
        <v>93572.51</v>
      </c>
      <c r="M2514">
        <v>2966.76</v>
      </c>
      <c r="N2514">
        <v>1243530.77</v>
      </c>
      <c r="O2514">
        <v>18007</v>
      </c>
      <c r="P2514">
        <v>7</v>
      </c>
      <c r="Q2514">
        <v>19</v>
      </c>
      <c r="R2514" s="25">
        <f>Clean_Data[[#This Row],[Revenue_EUR]]/Clean_Data[[#This Row],[Units_Sold]]</f>
        <v>76.022784810126581</v>
      </c>
      <c r="S2514" s="19">
        <f>Clean_Data[[#This Row],[Gross_Profit_EUR]]/Clean_Data[[#This Row],[Revenue_EUR]]</f>
        <v>0.51934524404187066</v>
      </c>
      <c r="T2514" s="19">
        <f>Clean_Data[[#This Row],[Revenue_EUR]]/Clean_Data[[#This Row],[Revenue_Target_EUR]]</f>
        <v>0.94207617643837027</v>
      </c>
      <c r="U2514" s="19">
        <f>Clean_Data[[#This Row],[Revenue_EUR]]/Clean_Data[[#This Row],[Market_Revenue_EUR]]</f>
        <v>0.1448890565048101</v>
      </c>
      <c r="V2514" s="19">
        <f>Clean_Data[[#This Row],[Returns_Units]]/Clean_Data[[#This Row],[Units_Sold]]</f>
        <v>8.0168776371308016E-3</v>
      </c>
      <c r="W2514" s="21">
        <f>Clean_Data[[#This Row],[Revenue_EUR]]/Clean_Data[[#This Row],[Marketing_Spend_EUR]]</f>
        <v>60.730898353759656</v>
      </c>
    </row>
    <row r="2515" spans="1:23">
      <c r="A2515" s="17">
        <v>45809</v>
      </c>
      <c r="B2515">
        <v>2025</v>
      </c>
      <c r="C2515" s="16" t="s">
        <v>97</v>
      </c>
      <c r="D2515" s="16" t="s">
        <v>92</v>
      </c>
      <c r="E2515" s="16" t="s">
        <v>76</v>
      </c>
      <c r="F2515" s="16" t="s">
        <v>82</v>
      </c>
      <c r="G2515" s="16" t="s">
        <v>79</v>
      </c>
      <c r="H2515">
        <v>180957.32</v>
      </c>
      <c r="I2515">
        <v>170948.14</v>
      </c>
      <c r="J2515">
        <v>941</v>
      </c>
      <c r="K2515">
        <v>894</v>
      </c>
      <c r="L2515">
        <v>111106.17</v>
      </c>
      <c r="M2515">
        <v>4769.7299999999996</v>
      </c>
      <c r="N2515">
        <v>1028834.3</v>
      </c>
      <c r="O2515">
        <v>5510</v>
      </c>
      <c r="P2515">
        <v>10</v>
      </c>
      <c r="Q2515">
        <v>10</v>
      </c>
      <c r="R2515" s="25">
        <f>Clean_Data[[#This Row],[Revenue_EUR]]/Clean_Data[[#This Row],[Units_Sold]]</f>
        <v>192.30320935175345</v>
      </c>
      <c r="S2515" s="19">
        <f>Clean_Data[[#This Row],[Gross_Profit_EUR]]/Clean_Data[[#This Row],[Revenue_EUR]]</f>
        <v>0.61399102285555507</v>
      </c>
      <c r="T2515" s="19">
        <f>Clean_Data[[#This Row],[Revenue_EUR]]/Clean_Data[[#This Row],[Revenue_Target_EUR]]</f>
        <v>1.0585509734121705</v>
      </c>
      <c r="U2515" s="19">
        <f>Clean_Data[[#This Row],[Revenue_EUR]]/Clean_Data[[#This Row],[Market_Revenue_EUR]]</f>
        <v>0.17588577674752873</v>
      </c>
      <c r="V2515" s="19">
        <f>Clean_Data[[#This Row],[Returns_Units]]/Clean_Data[[#This Row],[Units_Sold]]</f>
        <v>1.0626992561105207E-2</v>
      </c>
      <c r="W2515" s="21">
        <f>Clean_Data[[#This Row],[Revenue_EUR]]/Clean_Data[[#This Row],[Marketing_Spend_EUR]]</f>
        <v>37.938692546538277</v>
      </c>
    </row>
    <row r="2516" spans="1:23">
      <c r="A2516" s="17">
        <v>45809</v>
      </c>
      <c r="B2516">
        <v>2025</v>
      </c>
      <c r="C2516" s="16" t="s">
        <v>97</v>
      </c>
      <c r="D2516" s="16" t="s">
        <v>92</v>
      </c>
      <c r="E2516" s="16" t="s">
        <v>76</v>
      </c>
      <c r="F2516" s="16" t="s">
        <v>82</v>
      </c>
      <c r="G2516" s="16" t="s">
        <v>80</v>
      </c>
      <c r="H2516">
        <v>52741.66</v>
      </c>
      <c r="I2516">
        <v>48789.919999999998</v>
      </c>
      <c r="J2516">
        <v>357</v>
      </c>
      <c r="K2516">
        <v>335</v>
      </c>
      <c r="L2516">
        <v>34151.85</v>
      </c>
      <c r="M2516">
        <v>3105.71</v>
      </c>
      <c r="N2516">
        <v>343863.86</v>
      </c>
      <c r="O2516">
        <v>2382</v>
      </c>
      <c r="P2516">
        <v>3</v>
      </c>
      <c r="Q2516">
        <v>3</v>
      </c>
      <c r="R2516" s="25">
        <f>Clean_Data[[#This Row],[Revenue_EUR]]/Clean_Data[[#This Row],[Units_Sold]]</f>
        <v>147.73574229691877</v>
      </c>
      <c r="S2516" s="19">
        <f>Clean_Data[[#This Row],[Gross_Profit_EUR]]/Clean_Data[[#This Row],[Revenue_EUR]]</f>
        <v>0.64753081340253604</v>
      </c>
      <c r="T2516" s="19">
        <f>Clean_Data[[#This Row],[Revenue_EUR]]/Clean_Data[[#This Row],[Revenue_Target_EUR]]</f>
        <v>1.0809950088050975</v>
      </c>
      <c r="U2516" s="19">
        <f>Clean_Data[[#This Row],[Revenue_EUR]]/Clean_Data[[#This Row],[Market_Revenue_EUR]]</f>
        <v>0.15337947989067535</v>
      </c>
      <c r="V2516" s="19">
        <f>Clean_Data[[#This Row],[Returns_Units]]/Clean_Data[[#This Row],[Units_Sold]]</f>
        <v>8.4033613445378148E-3</v>
      </c>
      <c r="W2516" s="21">
        <f>Clean_Data[[#This Row],[Revenue_EUR]]/Clean_Data[[#This Row],[Marketing_Spend_EUR]]</f>
        <v>16.982158669032202</v>
      </c>
    </row>
    <row r="2517" spans="1:23">
      <c r="A2517" s="17">
        <v>45809</v>
      </c>
      <c r="B2517">
        <v>2025</v>
      </c>
      <c r="C2517" s="16" t="s">
        <v>97</v>
      </c>
      <c r="D2517" s="16" t="s">
        <v>92</v>
      </c>
      <c r="E2517" s="16" t="s">
        <v>76</v>
      </c>
      <c r="F2517" s="16" t="s">
        <v>82</v>
      </c>
      <c r="G2517" s="16" t="s">
        <v>81</v>
      </c>
      <c r="H2517">
        <v>77612.55</v>
      </c>
      <c r="I2517">
        <v>77066.27</v>
      </c>
      <c r="J2517">
        <v>639</v>
      </c>
      <c r="K2517">
        <v>647</v>
      </c>
      <c r="L2517">
        <v>44826.91</v>
      </c>
      <c r="M2517">
        <v>2162.77</v>
      </c>
      <c r="N2517">
        <v>489604.35</v>
      </c>
      <c r="O2517">
        <v>4142</v>
      </c>
      <c r="P2517">
        <v>3</v>
      </c>
      <c r="Q2517">
        <v>13</v>
      </c>
      <c r="R2517" s="25">
        <f>Clean_Data[[#This Row],[Revenue_EUR]]/Clean_Data[[#This Row],[Units_Sold]]</f>
        <v>121.45938967136151</v>
      </c>
      <c r="S2517" s="19">
        <f>Clean_Data[[#This Row],[Gross_Profit_EUR]]/Clean_Data[[#This Row],[Revenue_EUR]]</f>
        <v>0.57757295695090549</v>
      </c>
      <c r="T2517" s="19">
        <f>Clean_Data[[#This Row],[Revenue_EUR]]/Clean_Data[[#This Row],[Revenue_Target_EUR]]</f>
        <v>1.0070884447891406</v>
      </c>
      <c r="U2517" s="19">
        <f>Clean_Data[[#This Row],[Revenue_EUR]]/Clean_Data[[#This Row],[Market_Revenue_EUR]]</f>
        <v>0.15852095676846009</v>
      </c>
      <c r="V2517" s="19">
        <f>Clean_Data[[#This Row],[Returns_Units]]/Clean_Data[[#This Row],[Units_Sold]]</f>
        <v>2.0344287949921751E-2</v>
      </c>
      <c r="W2517" s="21">
        <f>Clean_Data[[#This Row],[Revenue_EUR]]/Clean_Data[[#This Row],[Marketing_Spend_EUR]]</f>
        <v>35.885716003088632</v>
      </c>
    </row>
    <row r="2518" spans="1:23">
      <c r="A2518" s="17">
        <v>45809</v>
      </c>
      <c r="B2518">
        <v>2025</v>
      </c>
      <c r="C2518" s="16" t="s">
        <v>97</v>
      </c>
      <c r="D2518" s="16" t="s">
        <v>92</v>
      </c>
      <c r="E2518" s="16" t="s">
        <v>76</v>
      </c>
      <c r="F2518" s="16" t="s">
        <v>83</v>
      </c>
      <c r="G2518" s="16" t="s">
        <v>78</v>
      </c>
      <c r="H2518">
        <v>18656.39</v>
      </c>
      <c r="I2518">
        <v>19399.73</v>
      </c>
      <c r="J2518">
        <v>245</v>
      </c>
      <c r="K2518">
        <v>252</v>
      </c>
      <c r="L2518">
        <v>8774.01</v>
      </c>
      <c r="M2518">
        <v>306.26</v>
      </c>
      <c r="N2518">
        <v>183974.5</v>
      </c>
      <c r="O2518">
        <v>2473</v>
      </c>
      <c r="P2518">
        <v>1</v>
      </c>
      <c r="Q2518">
        <v>6</v>
      </c>
      <c r="R2518" s="25">
        <f>Clean_Data[[#This Row],[Revenue_EUR]]/Clean_Data[[#This Row],[Units_Sold]]</f>
        <v>76.148530612244897</v>
      </c>
      <c r="S2518" s="19">
        <f>Clean_Data[[#This Row],[Gross_Profit_EUR]]/Clean_Data[[#This Row],[Revenue_EUR]]</f>
        <v>0.47029516428419432</v>
      </c>
      <c r="T2518" s="19">
        <f>Clean_Data[[#This Row],[Revenue_EUR]]/Clean_Data[[#This Row],[Revenue_Target_EUR]]</f>
        <v>0.96168297187641272</v>
      </c>
      <c r="U2518" s="19">
        <f>Clean_Data[[#This Row],[Revenue_EUR]]/Clean_Data[[#This Row],[Market_Revenue_EUR]]</f>
        <v>0.10140747766674185</v>
      </c>
      <c r="V2518" s="19">
        <f>Clean_Data[[#This Row],[Returns_Units]]/Clean_Data[[#This Row],[Units_Sold]]</f>
        <v>2.4489795918367346E-2</v>
      </c>
      <c r="W2518" s="21">
        <f>Clean_Data[[#This Row],[Revenue_EUR]]/Clean_Data[[#This Row],[Marketing_Spend_EUR]]</f>
        <v>60.916835368641024</v>
      </c>
    </row>
    <row r="2519" spans="1:23">
      <c r="A2519" s="17">
        <v>45809</v>
      </c>
      <c r="B2519">
        <v>2025</v>
      </c>
      <c r="C2519" s="16" t="s">
        <v>97</v>
      </c>
      <c r="D2519" s="16" t="s">
        <v>92</v>
      </c>
      <c r="E2519" s="16" t="s">
        <v>76</v>
      </c>
      <c r="F2519" s="16" t="s">
        <v>83</v>
      </c>
      <c r="G2519" s="16" t="s">
        <v>79</v>
      </c>
      <c r="H2519">
        <v>19832.93</v>
      </c>
      <c r="I2519">
        <v>19743.259999999998</v>
      </c>
      <c r="J2519">
        <v>103</v>
      </c>
      <c r="K2519">
        <v>103</v>
      </c>
      <c r="L2519">
        <v>11136.6</v>
      </c>
      <c r="M2519">
        <v>456.13</v>
      </c>
      <c r="N2519">
        <v>152149.79999999999</v>
      </c>
      <c r="O2519">
        <v>889</v>
      </c>
      <c r="P2519">
        <v>1</v>
      </c>
      <c r="Q2519">
        <v>3</v>
      </c>
      <c r="R2519" s="25">
        <f>Clean_Data[[#This Row],[Revenue_EUR]]/Clean_Data[[#This Row],[Units_Sold]]</f>
        <v>192.55271844660194</v>
      </c>
      <c r="S2519" s="19">
        <f>Clean_Data[[#This Row],[Gross_Profit_EUR]]/Clean_Data[[#This Row],[Revenue_EUR]]</f>
        <v>0.56152066285717739</v>
      </c>
      <c r="T2519" s="19">
        <f>Clean_Data[[#This Row],[Revenue_EUR]]/Clean_Data[[#This Row],[Revenue_Target_EUR]]</f>
        <v>1.0045418031267381</v>
      </c>
      <c r="U2519" s="19">
        <f>Clean_Data[[#This Row],[Revenue_EUR]]/Clean_Data[[#This Row],[Market_Revenue_EUR]]</f>
        <v>0.13035133795772325</v>
      </c>
      <c r="V2519" s="19">
        <f>Clean_Data[[#This Row],[Returns_Units]]/Clean_Data[[#This Row],[Units_Sold]]</f>
        <v>2.9126213592233011E-2</v>
      </c>
      <c r="W2519" s="21">
        <f>Clean_Data[[#This Row],[Revenue_EUR]]/Clean_Data[[#This Row],[Marketing_Spend_EUR]]</f>
        <v>43.480871681318924</v>
      </c>
    </row>
    <row r="2520" spans="1:23">
      <c r="A2520" s="17">
        <v>45809</v>
      </c>
      <c r="B2520">
        <v>2025</v>
      </c>
      <c r="C2520" s="16" t="s">
        <v>97</v>
      </c>
      <c r="D2520" s="16" t="s">
        <v>92</v>
      </c>
      <c r="E2520" s="16" t="s">
        <v>76</v>
      </c>
      <c r="F2520" s="16" t="s">
        <v>83</v>
      </c>
      <c r="G2520" s="16" t="s">
        <v>80</v>
      </c>
      <c r="H2520">
        <v>5793.8</v>
      </c>
      <c r="I2520">
        <v>5432.24</v>
      </c>
      <c r="J2520">
        <v>39</v>
      </c>
      <c r="K2520">
        <v>36</v>
      </c>
      <c r="L2520">
        <v>3364.59</v>
      </c>
      <c r="M2520">
        <v>299.75</v>
      </c>
      <c r="N2520">
        <v>55613.66</v>
      </c>
      <c r="O2520">
        <v>390</v>
      </c>
      <c r="P2520">
        <v>0</v>
      </c>
      <c r="Q2520">
        <v>1</v>
      </c>
      <c r="R2520" s="25">
        <f>Clean_Data[[#This Row],[Revenue_EUR]]/Clean_Data[[#This Row],[Units_Sold]]</f>
        <v>148.55897435897435</v>
      </c>
      <c r="S2520" s="19">
        <f>Clean_Data[[#This Row],[Gross_Profit_EUR]]/Clean_Data[[#This Row],[Revenue_EUR]]</f>
        <v>0.58072249646173502</v>
      </c>
      <c r="T2520" s="19">
        <f>Clean_Data[[#This Row],[Revenue_EUR]]/Clean_Data[[#This Row],[Revenue_Target_EUR]]</f>
        <v>1.0665581785782661</v>
      </c>
      <c r="U2520" s="19">
        <f>Clean_Data[[#This Row],[Revenue_EUR]]/Clean_Data[[#This Row],[Market_Revenue_EUR]]</f>
        <v>0.10417944080644935</v>
      </c>
      <c r="V2520" s="19">
        <f>Clean_Data[[#This Row],[Returns_Units]]/Clean_Data[[#This Row],[Units_Sold]]</f>
        <v>2.564102564102564E-2</v>
      </c>
      <c r="W2520" s="21">
        <f>Clean_Data[[#This Row],[Revenue_EUR]]/Clean_Data[[#This Row],[Marketing_Spend_EUR]]</f>
        <v>19.328773978315262</v>
      </c>
    </row>
    <row r="2521" spans="1:23">
      <c r="A2521" s="17">
        <v>45809</v>
      </c>
      <c r="B2521">
        <v>2025</v>
      </c>
      <c r="C2521" s="16" t="s">
        <v>97</v>
      </c>
      <c r="D2521" s="16" t="s">
        <v>92</v>
      </c>
      <c r="E2521" s="16" t="s">
        <v>76</v>
      </c>
      <c r="F2521" s="16" t="s">
        <v>83</v>
      </c>
      <c r="G2521" s="16" t="s">
        <v>81</v>
      </c>
      <c r="H2521">
        <v>7621.5</v>
      </c>
      <c r="I2521">
        <v>7272.61</v>
      </c>
      <c r="J2521">
        <v>63</v>
      </c>
      <c r="K2521">
        <v>61</v>
      </c>
      <c r="L2521">
        <v>4073.19</v>
      </c>
      <c r="M2521">
        <v>236.37</v>
      </c>
      <c r="N2521">
        <v>70688.38</v>
      </c>
      <c r="O2521">
        <v>655</v>
      </c>
      <c r="P2521">
        <v>0</v>
      </c>
      <c r="Q2521">
        <v>2</v>
      </c>
      <c r="R2521" s="25">
        <f>Clean_Data[[#This Row],[Revenue_EUR]]/Clean_Data[[#This Row],[Units_Sold]]</f>
        <v>120.97619047619048</v>
      </c>
      <c r="S2521" s="19">
        <f>Clean_Data[[#This Row],[Gross_Profit_EUR]]/Clean_Data[[#This Row],[Revenue_EUR]]</f>
        <v>0.53443416650265696</v>
      </c>
      <c r="T2521" s="19">
        <f>Clean_Data[[#This Row],[Revenue_EUR]]/Clean_Data[[#This Row],[Revenue_Target_EUR]]</f>
        <v>1.0479731485670207</v>
      </c>
      <c r="U2521" s="19">
        <f>Clean_Data[[#This Row],[Revenue_EUR]]/Clean_Data[[#This Row],[Market_Revenue_EUR]]</f>
        <v>0.10781828640011271</v>
      </c>
      <c r="V2521" s="19">
        <f>Clean_Data[[#This Row],[Returns_Units]]/Clean_Data[[#This Row],[Units_Sold]]</f>
        <v>3.1746031746031744E-2</v>
      </c>
      <c r="W2521" s="21">
        <f>Clean_Data[[#This Row],[Revenue_EUR]]/Clean_Data[[#This Row],[Marketing_Spend_EUR]]</f>
        <v>32.243939586241908</v>
      </c>
    </row>
    <row r="2522" spans="1:23">
      <c r="A2522" s="17">
        <v>45839</v>
      </c>
      <c r="B2522">
        <v>2025</v>
      </c>
      <c r="C2522" s="16" t="s">
        <v>98</v>
      </c>
      <c r="D2522" s="16" t="s">
        <v>75</v>
      </c>
      <c r="E2522" s="16" t="s">
        <v>76</v>
      </c>
      <c r="F2522" s="16" t="s">
        <v>77</v>
      </c>
      <c r="G2522" s="16" t="s">
        <v>78</v>
      </c>
      <c r="H2522">
        <v>993030.13</v>
      </c>
      <c r="I2522">
        <v>989464.73</v>
      </c>
      <c r="J2522">
        <v>13061</v>
      </c>
      <c r="K2522">
        <v>12819</v>
      </c>
      <c r="L2522">
        <v>558248.16</v>
      </c>
      <c r="M2522">
        <v>19129.64</v>
      </c>
      <c r="N2522">
        <v>6079090.0300000003</v>
      </c>
      <c r="O2522">
        <v>83524</v>
      </c>
      <c r="P2522">
        <v>46</v>
      </c>
      <c r="Q2522">
        <v>232</v>
      </c>
      <c r="R2522" s="25">
        <f>Clean_Data[[#This Row],[Revenue_EUR]]/Clean_Data[[#This Row],[Units_Sold]]</f>
        <v>76.030176096776657</v>
      </c>
      <c r="S2522" s="19">
        <f>Clean_Data[[#This Row],[Gross_Profit_EUR]]/Clean_Data[[#This Row],[Revenue_EUR]]</f>
        <v>0.56216638663320317</v>
      </c>
      <c r="T2522" s="19">
        <f>Clean_Data[[#This Row],[Revenue_EUR]]/Clean_Data[[#This Row],[Revenue_Target_EUR]]</f>
        <v>1.003603362395747</v>
      </c>
      <c r="U2522" s="19">
        <f>Clean_Data[[#This Row],[Revenue_EUR]]/Clean_Data[[#This Row],[Market_Revenue_EUR]]</f>
        <v>0.16335177223884609</v>
      </c>
      <c r="V2522" s="19">
        <f>Clean_Data[[#This Row],[Returns_Units]]/Clean_Data[[#This Row],[Units_Sold]]</f>
        <v>1.7762805298216063E-2</v>
      </c>
      <c r="W2522" s="21">
        <f>Clean_Data[[#This Row],[Revenue_EUR]]/Clean_Data[[#This Row],[Marketing_Spend_EUR]]</f>
        <v>51.910549806478329</v>
      </c>
    </row>
    <row r="2523" spans="1:23">
      <c r="A2523" s="17">
        <v>45839</v>
      </c>
      <c r="B2523">
        <v>2025</v>
      </c>
      <c r="C2523" s="16" t="s">
        <v>98</v>
      </c>
      <c r="D2523" s="16" t="s">
        <v>75</v>
      </c>
      <c r="E2523" s="16" t="s">
        <v>76</v>
      </c>
      <c r="F2523" s="16" t="s">
        <v>77</v>
      </c>
      <c r="G2523" s="16" t="s">
        <v>79</v>
      </c>
      <c r="H2523">
        <v>1154871.21</v>
      </c>
      <c r="I2523">
        <v>1073409.83</v>
      </c>
      <c r="J2523">
        <v>6007</v>
      </c>
      <c r="K2523">
        <v>5621</v>
      </c>
      <c r="L2523">
        <v>756136.73</v>
      </c>
      <c r="M2523">
        <v>28929.97</v>
      </c>
      <c r="N2523">
        <v>5331210.29</v>
      </c>
      <c r="O2523">
        <v>30677</v>
      </c>
      <c r="P2523">
        <v>52</v>
      </c>
      <c r="Q2523">
        <v>99</v>
      </c>
      <c r="R2523" s="25">
        <f>Clean_Data[[#This Row],[Revenue_EUR]]/Clean_Data[[#This Row],[Units_Sold]]</f>
        <v>192.2542383885467</v>
      </c>
      <c r="S2523" s="19">
        <f>Clean_Data[[#This Row],[Gross_Profit_EUR]]/Clean_Data[[#This Row],[Revenue_EUR]]</f>
        <v>0.65473684290735756</v>
      </c>
      <c r="T2523" s="19">
        <f>Clean_Data[[#This Row],[Revenue_EUR]]/Clean_Data[[#This Row],[Revenue_Target_EUR]]</f>
        <v>1.0758902869372828</v>
      </c>
      <c r="U2523" s="19">
        <f>Clean_Data[[#This Row],[Revenue_EUR]]/Clean_Data[[#This Row],[Market_Revenue_EUR]]</f>
        <v>0.21662458375844709</v>
      </c>
      <c r="V2523" s="19">
        <f>Clean_Data[[#This Row],[Returns_Units]]/Clean_Data[[#This Row],[Units_Sold]]</f>
        <v>1.6480772432162477E-2</v>
      </c>
      <c r="W2523" s="21">
        <f>Clean_Data[[#This Row],[Revenue_EUR]]/Clean_Data[[#This Row],[Marketing_Spend_EUR]]</f>
        <v>39.919543988465939</v>
      </c>
    </row>
    <row r="2524" spans="1:23">
      <c r="A2524" s="17">
        <v>45839</v>
      </c>
      <c r="B2524">
        <v>2025</v>
      </c>
      <c r="C2524" s="16" t="s">
        <v>98</v>
      </c>
      <c r="D2524" s="16" t="s">
        <v>75</v>
      </c>
      <c r="E2524" s="16" t="s">
        <v>76</v>
      </c>
      <c r="F2524" s="16" t="s">
        <v>77</v>
      </c>
      <c r="G2524" s="16" t="s">
        <v>80</v>
      </c>
      <c r="H2524">
        <v>320723.55</v>
      </c>
      <c r="I2524">
        <v>299576.32000000001</v>
      </c>
      <c r="J2524">
        <v>2169</v>
      </c>
      <c r="K2524">
        <v>2033</v>
      </c>
      <c r="L2524">
        <v>222905.06</v>
      </c>
      <c r="M2524">
        <v>17637.39</v>
      </c>
      <c r="N2524">
        <v>1882380.86</v>
      </c>
      <c r="O2524">
        <v>13578</v>
      </c>
      <c r="P2524">
        <v>18</v>
      </c>
      <c r="Q2524">
        <v>21</v>
      </c>
      <c r="R2524" s="25">
        <f>Clean_Data[[#This Row],[Revenue_EUR]]/Clean_Data[[#This Row],[Units_Sold]]</f>
        <v>147.86701244813278</v>
      </c>
      <c r="S2524" s="19">
        <f>Clean_Data[[#This Row],[Gross_Profit_EUR]]/Clean_Data[[#This Row],[Revenue_EUR]]</f>
        <v>0.69500683688491227</v>
      </c>
      <c r="T2524" s="19">
        <f>Clean_Data[[#This Row],[Revenue_EUR]]/Clean_Data[[#This Row],[Revenue_Target_EUR]]</f>
        <v>1.0705904592192066</v>
      </c>
      <c r="U2524" s="19">
        <f>Clean_Data[[#This Row],[Revenue_EUR]]/Clean_Data[[#This Row],[Market_Revenue_EUR]]</f>
        <v>0.17038185885506718</v>
      </c>
      <c r="V2524" s="19">
        <f>Clean_Data[[#This Row],[Returns_Units]]/Clean_Data[[#This Row],[Units_Sold]]</f>
        <v>9.6818810511756573E-3</v>
      </c>
      <c r="W2524" s="21">
        <f>Clean_Data[[#This Row],[Revenue_EUR]]/Clean_Data[[#This Row],[Marketing_Spend_EUR]]</f>
        <v>18.184297676697064</v>
      </c>
    </row>
    <row r="2525" spans="1:23">
      <c r="A2525" s="17">
        <v>45839</v>
      </c>
      <c r="B2525">
        <v>2025</v>
      </c>
      <c r="C2525" s="16" t="s">
        <v>98</v>
      </c>
      <c r="D2525" s="16" t="s">
        <v>75</v>
      </c>
      <c r="E2525" s="16" t="s">
        <v>76</v>
      </c>
      <c r="F2525" s="16" t="s">
        <v>77</v>
      </c>
      <c r="G2525" s="16" t="s">
        <v>81</v>
      </c>
      <c r="H2525">
        <v>434960.61</v>
      </c>
      <c r="I2525">
        <v>433485.61</v>
      </c>
      <c r="J2525">
        <v>3582</v>
      </c>
      <c r="K2525">
        <v>3505</v>
      </c>
      <c r="L2525">
        <v>268579.82</v>
      </c>
      <c r="M2525">
        <v>12653.05</v>
      </c>
      <c r="N2525">
        <v>2429801.59</v>
      </c>
      <c r="O2525">
        <v>22188</v>
      </c>
      <c r="P2525">
        <v>18</v>
      </c>
      <c r="Q2525">
        <v>75</v>
      </c>
      <c r="R2525" s="25">
        <f>Clean_Data[[#This Row],[Revenue_EUR]]/Clean_Data[[#This Row],[Units_Sold]]</f>
        <v>121.42953936348408</v>
      </c>
      <c r="S2525" s="19">
        <f>Clean_Data[[#This Row],[Gross_Profit_EUR]]/Clean_Data[[#This Row],[Revenue_EUR]]</f>
        <v>0.61748078751314983</v>
      </c>
      <c r="T2525" s="19">
        <f>Clean_Data[[#This Row],[Revenue_EUR]]/Clean_Data[[#This Row],[Revenue_Target_EUR]]</f>
        <v>1.0034026504363085</v>
      </c>
      <c r="U2525" s="19">
        <f>Clean_Data[[#This Row],[Revenue_EUR]]/Clean_Data[[#This Row],[Market_Revenue_EUR]]</f>
        <v>0.17901075206720893</v>
      </c>
      <c r="V2525" s="19">
        <f>Clean_Data[[#This Row],[Returns_Units]]/Clean_Data[[#This Row],[Units_Sold]]</f>
        <v>2.0938023450586266E-2</v>
      </c>
      <c r="W2525" s="21">
        <f>Clean_Data[[#This Row],[Revenue_EUR]]/Clean_Data[[#This Row],[Marketing_Spend_EUR]]</f>
        <v>34.375949672213423</v>
      </c>
    </row>
    <row r="2526" spans="1:23">
      <c r="A2526" s="17">
        <v>45839</v>
      </c>
      <c r="B2526">
        <v>2025</v>
      </c>
      <c r="C2526" s="16" t="s">
        <v>98</v>
      </c>
      <c r="D2526" s="16" t="s">
        <v>75</v>
      </c>
      <c r="E2526" s="16" t="s">
        <v>76</v>
      </c>
      <c r="F2526" s="16" t="s">
        <v>82</v>
      </c>
      <c r="G2526" s="16" t="s">
        <v>78</v>
      </c>
      <c r="H2526">
        <v>846937.37</v>
      </c>
      <c r="I2526">
        <v>851299.41</v>
      </c>
      <c r="J2526">
        <v>11139</v>
      </c>
      <c r="K2526">
        <v>11327</v>
      </c>
      <c r="L2526">
        <v>442738.66</v>
      </c>
      <c r="M2526">
        <v>15738.47</v>
      </c>
      <c r="N2526">
        <v>5144154.34</v>
      </c>
      <c r="O2526">
        <v>75450</v>
      </c>
      <c r="P2526">
        <v>35</v>
      </c>
      <c r="Q2526">
        <v>143</v>
      </c>
      <c r="R2526" s="25">
        <f>Clean_Data[[#This Row],[Revenue_EUR]]/Clean_Data[[#This Row],[Units_Sold]]</f>
        <v>76.033519166891097</v>
      </c>
      <c r="S2526" s="19">
        <f>Clean_Data[[#This Row],[Gross_Profit_EUR]]/Clean_Data[[#This Row],[Revenue_EUR]]</f>
        <v>0.52275253836065816</v>
      </c>
      <c r="T2526" s="19">
        <f>Clean_Data[[#This Row],[Revenue_EUR]]/Clean_Data[[#This Row],[Revenue_Target_EUR]]</f>
        <v>0.99487602135187658</v>
      </c>
      <c r="U2526" s="19">
        <f>Clean_Data[[#This Row],[Revenue_EUR]]/Clean_Data[[#This Row],[Market_Revenue_EUR]]</f>
        <v>0.16464073859805692</v>
      </c>
      <c r="V2526" s="19">
        <f>Clean_Data[[#This Row],[Returns_Units]]/Clean_Data[[#This Row],[Units_Sold]]</f>
        <v>1.2837777179280007E-2</v>
      </c>
      <c r="W2526" s="21">
        <f>Clean_Data[[#This Row],[Revenue_EUR]]/Clean_Data[[#This Row],[Marketing_Spend_EUR]]</f>
        <v>53.813195945984589</v>
      </c>
    </row>
    <row r="2527" spans="1:23">
      <c r="A2527" s="17">
        <v>45839</v>
      </c>
      <c r="B2527">
        <v>2025</v>
      </c>
      <c r="C2527" s="16" t="s">
        <v>98</v>
      </c>
      <c r="D2527" s="16" t="s">
        <v>75</v>
      </c>
      <c r="E2527" s="16" t="s">
        <v>76</v>
      </c>
      <c r="F2527" s="16" t="s">
        <v>82</v>
      </c>
      <c r="G2527" s="16" t="s">
        <v>79</v>
      </c>
      <c r="H2527">
        <v>890800.57</v>
      </c>
      <c r="I2527">
        <v>828171.41</v>
      </c>
      <c r="J2527">
        <v>4633</v>
      </c>
      <c r="K2527">
        <v>4296</v>
      </c>
      <c r="L2527">
        <v>544316.75</v>
      </c>
      <c r="M2527">
        <v>21432.16</v>
      </c>
      <c r="N2527">
        <v>4424392.1900000004</v>
      </c>
      <c r="O2527">
        <v>23949</v>
      </c>
      <c r="P2527">
        <v>39</v>
      </c>
      <c r="Q2527">
        <v>69</v>
      </c>
      <c r="R2527" s="25">
        <f>Clean_Data[[#This Row],[Revenue_EUR]]/Clean_Data[[#This Row],[Units_Sold]]</f>
        <v>192.27294841355493</v>
      </c>
      <c r="S2527" s="19">
        <f>Clean_Data[[#This Row],[Gross_Profit_EUR]]/Clean_Data[[#This Row],[Revenue_EUR]]</f>
        <v>0.61104221116517698</v>
      </c>
      <c r="T2527" s="19">
        <f>Clean_Data[[#This Row],[Revenue_EUR]]/Clean_Data[[#This Row],[Revenue_Target_EUR]]</f>
        <v>1.0756234267975997</v>
      </c>
      <c r="U2527" s="19">
        <f>Clean_Data[[#This Row],[Revenue_EUR]]/Clean_Data[[#This Row],[Market_Revenue_EUR]]</f>
        <v>0.20133851877177278</v>
      </c>
      <c r="V2527" s="19">
        <f>Clean_Data[[#This Row],[Returns_Units]]/Clean_Data[[#This Row],[Units_Sold]]</f>
        <v>1.4893157781135334E-2</v>
      </c>
      <c r="W2527" s="21">
        <f>Clean_Data[[#This Row],[Revenue_EUR]]/Clean_Data[[#This Row],[Marketing_Spend_EUR]]</f>
        <v>41.563732726892667</v>
      </c>
    </row>
    <row r="2528" spans="1:23">
      <c r="A2528" s="17">
        <v>45839</v>
      </c>
      <c r="B2528">
        <v>2025</v>
      </c>
      <c r="C2528" s="16" t="s">
        <v>98</v>
      </c>
      <c r="D2528" s="16" t="s">
        <v>75</v>
      </c>
      <c r="E2528" s="16" t="s">
        <v>76</v>
      </c>
      <c r="F2528" s="16" t="s">
        <v>82</v>
      </c>
      <c r="G2528" s="16" t="s">
        <v>80</v>
      </c>
      <c r="H2528">
        <v>275121.53999999998</v>
      </c>
      <c r="I2528">
        <v>240835.76</v>
      </c>
      <c r="J2528">
        <v>1861</v>
      </c>
      <c r="K2528">
        <v>1640</v>
      </c>
      <c r="L2528">
        <v>176358.99</v>
      </c>
      <c r="M2528">
        <v>15751.44</v>
      </c>
      <c r="N2528">
        <v>1616446.55</v>
      </c>
      <c r="O2528">
        <v>11626</v>
      </c>
      <c r="P2528">
        <v>15</v>
      </c>
      <c r="Q2528">
        <v>26</v>
      </c>
      <c r="R2528" s="25">
        <f>Clean_Data[[#This Row],[Revenue_EUR]]/Clean_Data[[#This Row],[Units_Sold]]</f>
        <v>147.83532509403545</v>
      </c>
      <c r="S2528" s="19">
        <f>Clean_Data[[#This Row],[Gross_Profit_EUR]]/Clean_Data[[#This Row],[Revenue_EUR]]</f>
        <v>0.64102210971921725</v>
      </c>
      <c r="T2528" s="19">
        <f>Clean_Data[[#This Row],[Revenue_EUR]]/Clean_Data[[#This Row],[Revenue_Target_EUR]]</f>
        <v>1.1423616658921414</v>
      </c>
      <c r="U2528" s="19">
        <f>Clean_Data[[#This Row],[Revenue_EUR]]/Clean_Data[[#This Row],[Market_Revenue_EUR]]</f>
        <v>0.17020144588139952</v>
      </c>
      <c r="V2528" s="19">
        <f>Clean_Data[[#This Row],[Returns_Units]]/Clean_Data[[#This Row],[Units_Sold]]</f>
        <v>1.3970983342289092E-2</v>
      </c>
      <c r="W2528" s="21">
        <f>Clean_Data[[#This Row],[Revenue_EUR]]/Clean_Data[[#This Row],[Marketing_Spend_EUR]]</f>
        <v>17.466437354299032</v>
      </c>
    </row>
    <row r="2529" spans="1:23">
      <c r="A2529" s="17">
        <v>45839</v>
      </c>
      <c r="B2529">
        <v>2025</v>
      </c>
      <c r="C2529" s="16" t="s">
        <v>98</v>
      </c>
      <c r="D2529" s="16" t="s">
        <v>75</v>
      </c>
      <c r="E2529" s="16" t="s">
        <v>76</v>
      </c>
      <c r="F2529" s="16" t="s">
        <v>82</v>
      </c>
      <c r="G2529" s="16" t="s">
        <v>81</v>
      </c>
      <c r="H2529">
        <v>390474.91</v>
      </c>
      <c r="I2529">
        <v>373107.72</v>
      </c>
      <c r="J2529">
        <v>3215</v>
      </c>
      <c r="K2529">
        <v>3108</v>
      </c>
      <c r="L2529">
        <v>227923.74</v>
      </c>
      <c r="M2529">
        <v>12841.54</v>
      </c>
      <c r="N2529">
        <v>2100049.9900000002</v>
      </c>
      <c r="O2529">
        <v>18919</v>
      </c>
      <c r="P2529">
        <v>22</v>
      </c>
      <c r="Q2529">
        <v>57</v>
      </c>
      <c r="R2529" s="25">
        <f>Clean_Data[[#This Row],[Revenue_EUR]]/Clean_Data[[#This Row],[Units_Sold]]</f>
        <v>121.45409331259719</v>
      </c>
      <c r="S2529" s="19">
        <f>Clean_Data[[#This Row],[Gross_Profit_EUR]]/Clean_Data[[#This Row],[Revenue_EUR]]</f>
        <v>0.5837090531629805</v>
      </c>
      <c r="T2529" s="19">
        <f>Clean_Data[[#This Row],[Revenue_EUR]]/Clean_Data[[#This Row],[Revenue_Target_EUR]]</f>
        <v>1.0465473885128938</v>
      </c>
      <c r="U2529" s="19">
        <f>Clean_Data[[#This Row],[Revenue_EUR]]/Clean_Data[[#This Row],[Market_Revenue_EUR]]</f>
        <v>0.18593600717095307</v>
      </c>
      <c r="V2529" s="19">
        <f>Clean_Data[[#This Row],[Returns_Units]]/Clean_Data[[#This Row],[Units_Sold]]</f>
        <v>1.7729393468118197E-2</v>
      </c>
      <c r="W2529" s="21">
        <f>Clean_Data[[#This Row],[Revenue_EUR]]/Clean_Data[[#This Row],[Marketing_Spend_EUR]]</f>
        <v>30.407171569764994</v>
      </c>
    </row>
    <row r="2530" spans="1:23">
      <c r="A2530" s="17">
        <v>45839</v>
      </c>
      <c r="B2530">
        <v>2025</v>
      </c>
      <c r="C2530" s="16" t="s">
        <v>98</v>
      </c>
      <c r="D2530" s="16" t="s">
        <v>75</v>
      </c>
      <c r="E2530" s="16" t="s">
        <v>76</v>
      </c>
      <c r="F2530" s="16" t="s">
        <v>83</v>
      </c>
      <c r="G2530" s="16" t="s">
        <v>78</v>
      </c>
      <c r="H2530">
        <v>101430.99</v>
      </c>
      <c r="I2530">
        <v>103188.62</v>
      </c>
      <c r="J2530">
        <v>1334</v>
      </c>
      <c r="K2530">
        <v>1380</v>
      </c>
      <c r="L2530">
        <v>48803.01</v>
      </c>
      <c r="M2530">
        <v>1719.21</v>
      </c>
      <c r="N2530">
        <v>822274.51</v>
      </c>
      <c r="O2530">
        <v>12038</v>
      </c>
      <c r="P2530">
        <v>6</v>
      </c>
      <c r="Q2530">
        <v>41</v>
      </c>
      <c r="R2530" s="25">
        <f>Clean_Data[[#This Row],[Revenue_EUR]]/Clean_Data[[#This Row],[Units_Sold]]</f>
        <v>76.035224887556225</v>
      </c>
      <c r="S2530" s="19">
        <f>Clean_Data[[#This Row],[Gross_Profit_EUR]]/Clean_Data[[#This Row],[Revenue_EUR]]</f>
        <v>0.48114496368417581</v>
      </c>
      <c r="T2530" s="19">
        <f>Clean_Data[[#This Row],[Revenue_EUR]]/Clean_Data[[#This Row],[Revenue_Target_EUR]]</f>
        <v>0.98296682327954388</v>
      </c>
      <c r="U2530" s="19">
        <f>Clean_Data[[#This Row],[Revenue_EUR]]/Clean_Data[[#This Row],[Market_Revenue_EUR]]</f>
        <v>0.12335417037310327</v>
      </c>
      <c r="V2530" s="19">
        <f>Clean_Data[[#This Row],[Returns_Units]]/Clean_Data[[#This Row],[Units_Sold]]</f>
        <v>3.073463268365817E-2</v>
      </c>
      <c r="W2530" s="21">
        <f>Clean_Data[[#This Row],[Revenue_EUR]]/Clean_Data[[#This Row],[Marketing_Spend_EUR]]</f>
        <v>58.998604009981328</v>
      </c>
    </row>
    <row r="2531" spans="1:23">
      <c r="A2531" s="17">
        <v>45839</v>
      </c>
      <c r="B2531">
        <v>2025</v>
      </c>
      <c r="C2531" s="16" t="s">
        <v>98</v>
      </c>
      <c r="D2531" s="16" t="s">
        <v>75</v>
      </c>
      <c r="E2531" s="16" t="s">
        <v>76</v>
      </c>
      <c r="F2531" s="16" t="s">
        <v>83</v>
      </c>
      <c r="G2531" s="16" t="s">
        <v>79</v>
      </c>
      <c r="H2531">
        <v>93813.17</v>
      </c>
      <c r="I2531">
        <v>85275.03</v>
      </c>
      <c r="J2531">
        <v>488</v>
      </c>
      <c r="K2531">
        <v>439</v>
      </c>
      <c r="L2531">
        <v>51473.38</v>
      </c>
      <c r="M2531">
        <v>2300.4</v>
      </c>
      <c r="N2531">
        <v>701998.31</v>
      </c>
      <c r="O2531">
        <v>3774</v>
      </c>
      <c r="P2531">
        <v>4</v>
      </c>
      <c r="Q2531">
        <v>9</v>
      </c>
      <c r="R2531" s="25">
        <f>Clean_Data[[#This Row],[Revenue_EUR]]/Clean_Data[[#This Row],[Units_Sold]]</f>
        <v>192.24010245901638</v>
      </c>
      <c r="S2531" s="19">
        <f>Clean_Data[[#This Row],[Gross_Profit_EUR]]/Clean_Data[[#This Row],[Revenue_EUR]]</f>
        <v>0.54867967898323866</v>
      </c>
      <c r="T2531" s="19">
        <f>Clean_Data[[#This Row],[Revenue_EUR]]/Clean_Data[[#This Row],[Revenue_Target_EUR]]</f>
        <v>1.1001247375697201</v>
      </c>
      <c r="U2531" s="19">
        <f>Clean_Data[[#This Row],[Revenue_EUR]]/Clean_Data[[#This Row],[Market_Revenue_EUR]]</f>
        <v>0.13363731602145879</v>
      </c>
      <c r="V2531" s="19">
        <f>Clean_Data[[#This Row],[Returns_Units]]/Clean_Data[[#This Row],[Units_Sold]]</f>
        <v>1.8442622950819672E-2</v>
      </c>
      <c r="W2531" s="21">
        <f>Clean_Data[[#This Row],[Revenue_EUR]]/Clean_Data[[#This Row],[Marketing_Spend_EUR]]</f>
        <v>40.781242392627369</v>
      </c>
    </row>
    <row r="2532" spans="1:23">
      <c r="A2532" s="17">
        <v>45839</v>
      </c>
      <c r="B2532">
        <v>2025</v>
      </c>
      <c r="C2532" s="16" t="s">
        <v>98</v>
      </c>
      <c r="D2532" s="16" t="s">
        <v>75</v>
      </c>
      <c r="E2532" s="16" t="s">
        <v>76</v>
      </c>
      <c r="F2532" s="16" t="s">
        <v>83</v>
      </c>
      <c r="G2532" s="16" t="s">
        <v>80</v>
      </c>
      <c r="H2532">
        <v>30262.48</v>
      </c>
      <c r="I2532">
        <v>28265.45</v>
      </c>
      <c r="J2532">
        <v>205</v>
      </c>
      <c r="K2532">
        <v>195</v>
      </c>
      <c r="L2532">
        <v>17356.57</v>
      </c>
      <c r="M2532">
        <v>1783.95</v>
      </c>
      <c r="N2532">
        <v>241230.21</v>
      </c>
      <c r="O2532">
        <v>1696</v>
      </c>
      <c r="P2532">
        <v>2</v>
      </c>
      <c r="Q2532">
        <v>3</v>
      </c>
      <c r="R2532" s="25">
        <f>Clean_Data[[#This Row],[Revenue_EUR]]/Clean_Data[[#This Row],[Units_Sold]]</f>
        <v>147.62185365853659</v>
      </c>
      <c r="S2532" s="19">
        <f>Clean_Data[[#This Row],[Gross_Profit_EUR]]/Clean_Data[[#This Row],[Revenue_EUR]]</f>
        <v>0.57353429064637129</v>
      </c>
      <c r="T2532" s="19">
        <f>Clean_Data[[#This Row],[Revenue_EUR]]/Clean_Data[[#This Row],[Revenue_Target_EUR]]</f>
        <v>1.0706526872913751</v>
      </c>
      <c r="U2532" s="19">
        <f>Clean_Data[[#This Row],[Revenue_EUR]]/Clean_Data[[#This Row],[Market_Revenue_EUR]]</f>
        <v>0.12545062245727848</v>
      </c>
      <c r="V2532" s="19">
        <f>Clean_Data[[#This Row],[Returns_Units]]/Clean_Data[[#This Row],[Units_Sold]]</f>
        <v>1.4634146341463415E-2</v>
      </c>
      <c r="W2532" s="21">
        <f>Clean_Data[[#This Row],[Revenue_EUR]]/Clean_Data[[#This Row],[Marketing_Spend_EUR]]</f>
        <v>16.963748983996187</v>
      </c>
    </row>
    <row r="2533" spans="1:23">
      <c r="A2533" s="17">
        <v>45839</v>
      </c>
      <c r="B2533">
        <v>2025</v>
      </c>
      <c r="C2533" s="16" t="s">
        <v>98</v>
      </c>
      <c r="D2533" s="16" t="s">
        <v>75</v>
      </c>
      <c r="E2533" s="16" t="s">
        <v>76</v>
      </c>
      <c r="F2533" s="16" t="s">
        <v>83</v>
      </c>
      <c r="G2533" s="16" t="s">
        <v>81</v>
      </c>
      <c r="H2533">
        <v>43375.12</v>
      </c>
      <c r="I2533">
        <v>41860.660000000003</v>
      </c>
      <c r="J2533">
        <v>357</v>
      </c>
      <c r="K2533">
        <v>343</v>
      </c>
      <c r="L2533">
        <v>22847.77</v>
      </c>
      <c r="M2533">
        <v>1217.98</v>
      </c>
      <c r="N2533">
        <v>324967.58</v>
      </c>
      <c r="O2533">
        <v>2765</v>
      </c>
      <c r="P2533">
        <v>2</v>
      </c>
      <c r="Q2533">
        <v>11</v>
      </c>
      <c r="R2533" s="25">
        <f>Clean_Data[[#This Row],[Revenue_EUR]]/Clean_Data[[#This Row],[Units_Sold]]</f>
        <v>121.49893557422971</v>
      </c>
      <c r="S2533" s="19">
        <f>Clean_Data[[#This Row],[Gross_Profit_EUR]]/Clean_Data[[#This Row],[Revenue_EUR]]</f>
        <v>0.52674828334768875</v>
      </c>
      <c r="T2533" s="19">
        <f>Clean_Data[[#This Row],[Revenue_EUR]]/Clean_Data[[#This Row],[Revenue_Target_EUR]]</f>
        <v>1.0361785982351925</v>
      </c>
      <c r="U2533" s="19">
        <f>Clean_Data[[#This Row],[Revenue_EUR]]/Clean_Data[[#This Row],[Market_Revenue_EUR]]</f>
        <v>0.13347522235910425</v>
      </c>
      <c r="V2533" s="19">
        <f>Clean_Data[[#This Row],[Returns_Units]]/Clean_Data[[#This Row],[Units_Sold]]</f>
        <v>3.081232492997199E-2</v>
      </c>
      <c r="W2533" s="21">
        <f>Clean_Data[[#This Row],[Revenue_EUR]]/Clean_Data[[#This Row],[Marketing_Spend_EUR]]</f>
        <v>35.612341746169889</v>
      </c>
    </row>
    <row r="2534" spans="1:23">
      <c r="A2534" s="17">
        <v>45839</v>
      </c>
      <c r="B2534">
        <v>2025</v>
      </c>
      <c r="C2534" s="16" t="s">
        <v>98</v>
      </c>
      <c r="D2534" s="16" t="s">
        <v>84</v>
      </c>
      <c r="E2534" s="16" t="s">
        <v>85</v>
      </c>
      <c r="F2534" s="16" t="s">
        <v>77</v>
      </c>
      <c r="G2534" s="16" t="s">
        <v>78</v>
      </c>
      <c r="H2534">
        <v>536462.61</v>
      </c>
      <c r="I2534">
        <v>588079.21</v>
      </c>
      <c r="J2534">
        <v>7056</v>
      </c>
      <c r="K2534">
        <v>7646</v>
      </c>
      <c r="L2534">
        <v>304103.96000000002</v>
      </c>
      <c r="M2534">
        <v>9480.93</v>
      </c>
      <c r="N2534">
        <v>4455528.74</v>
      </c>
      <c r="O2534">
        <v>65841</v>
      </c>
      <c r="P2534">
        <v>30</v>
      </c>
      <c r="Q2534">
        <v>136</v>
      </c>
      <c r="R2534" s="25">
        <f>Clean_Data[[#This Row],[Revenue_EUR]]/Clean_Data[[#This Row],[Units_Sold]]</f>
        <v>76.029281462585033</v>
      </c>
      <c r="S2534" s="19">
        <f>Clean_Data[[#This Row],[Gross_Profit_EUR]]/Clean_Data[[#This Row],[Revenue_EUR]]</f>
        <v>0.56686888206430641</v>
      </c>
      <c r="T2534" s="19">
        <f>Clean_Data[[#This Row],[Revenue_EUR]]/Clean_Data[[#This Row],[Revenue_Target_EUR]]</f>
        <v>0.91222849044433996</v>
      </c>
      <c r="U2534" s="19">
        <f>Clean_Data[[#This Row],[Revenue_EUR]]/Clean_Data[[#This Row],[Market_Revenue_EUR]]</f>
        <v>0.12040380419586295</v>
      </c>
      <c r="V2534" s="19">
        <f>Clean_Data[[#This Row],[Returns_Units]]/Clean_Data[[#This Row],[Units_Sold]]</f>
        <v>1.927437641723356E-2</v>
      </c>
      <c r="W2534" s="21">
        <f>Clean_Data[[#This Row],[Revenue_EUR]]/Clean_Data[[#This Row],[Marketing_Spend_EUR]]</f>
        <v>56.583332014897266</v>
      </c>
    </row>
    <row r="2535" spans="1:23">
      <c r="A2535" s="17">
        <v>45839</v>
      </c>
      <c r="B2535">
        <v>2025</v>
      </c>
      <c r="C2535" s="16" t="s">
        <v>98</v>
      </c>
      <c r="D2535" s="16" t="s">
        <v>84</v>
      </c>
      <c r="E2535" s="16" t="s">
        <v>85</v>
      </c>
      <c r="F2535" s="16" t="s">
        <v>77</v>
      </c>
      <c r="G2535" s="16" t="s">
        <v>79</v>
      </c>
      <c r="H2535">
        <v>515286.41</v>
      </c>
      <c r="I2535">
        <v>540758.75</v>
      </c>
      <c r="J2535">
        <v>2680</v>
      </c>
      <c r="K2535">
        <v>2803</v>
      </c>
      <c r="L2535">
        <v>337329.14</v>
      </c>
      <c r="M2535">
        <v>12028.07</v>
      </c>
      <c r="N2535">
        <v>3788861.54</v>
      </c>
      <c r="O2535">
        <v>21990</v>
      </c>
      <c r="P2535">
        <v>22</v>
      </c>
      <c r="Q2535">
        <v>51</v>
      </c>
      <c r="R2535" s="25">
        <f>Clean_Data[[#This Row],[Revenue_EUR]]/Clean_Data[[#This Row],[Units_Sold]]</f>
        <v>192.27104850746267</v>
      </c>
      <c r="S2535" s="19">
        <f>Clean_Data[[#This Row],[Gross_Profit_EUR]]/Clean_Data[[#This Row],[Revenue_EUR]]</f>
        <v>0.65464396780811673</v>
      </c>
      <c r="T2535" s="19">
        <f>Clean_Data[[#This Row],[Revenue_EUR]]/Clean_Data[[#This Row],[Revenue_Target_EUR]]</f>
        <v>0.95289518662434958</v>
      </c>
      <c r="U2535" s="19">
        <f>Clean_Data[[#This Row],[Revenue_EUR]]/Clean_Data[[#This Row],[Market_Revenue_EUR]]</f>
        <v>0.13600032742289125</v>
      </c>
      <c r="V2535" s="19">
        <f>Clean_Data[[#This Row],[Returns_Units]]/Clean_Data[[#This Row],[Units_Sold]]</f>
        <v>1.9029850746268655E-2</v>
      </c>
      <c r="W2535" s="21">
        <f>Clean_Data[[#This Row],[Revenue_EUR]]/Clean_Data[[#This Row],[Marketing_Spend_EUR]]</f>
        <v>42.840323509923039</v>
      </c>
    </row>
    <row r="2536" spans="1:23">
      <c r="A2536" s="17">
        <v>45839</v>
      </c>
      <c r="B2536">
        <v>2025</v>
      </c>
      <c r="C2536" s="16" t="s">
        <v>98</v>
      </c>
      <c r="D2536" s="16" t="s">
        <v>84</v>
      </c>
      <c r="E2536" s="16" t="s">
        <v>85</v>
      </c>
      <c r="F2536" s="16" t="s">
        <v>77</v>
      </c>
      <c r="G2536" s="16" t="s">
        <v>80</v>
      </c>
      <c r="H2536">
        <v>166319.16</v>
      </c>
      <c r="I2536">
        <v>163989.31</v>
      </c>
      <c r="J2536">
        <v>1125</v>
      </c>
      <c r="K2536">
        <v>1130</v>
      </c>
      <c r="L2536">
        <v>113068.88</v>
      </c>
      <c r="M2536">
        <v>9250.1299999999992</v>
      </c>
      <c r="N2536">
        <v>1329051.8</v>
      </c>
      <c r="O2536">
        <v>9639</v>
      </c>
      <c r="P2536">
        <v>8</v>
      </c>
      <c r="Q2536">
        <v>23</v>
      </c>
      <c r="R2536" s="25">
        <f>Clean_Data[[#This Row],[Revenue_EUR]]/Clean_Data[[#This Row],[Units_Sold]]</f>
        <v>147.83925333333335</v>
      </c>
      <c r="S2536" s="19">
        <f>Clean_Data[[#This Row],[Gross_Profit_EUR]]/Clean_Data[[#This Row],[Revenue_EUR]]</f>
        <v>0.67983075431597906</v>
      </c>
      <c r="T2536" s="19">
        <f>Clean_Data[[#This Row],[Revenue_EUR]]/Clean_Data[[#This Row],[Revenue_Target_EUR]]</f>
        <v>1.0142073285142794</v>
      </c>
      <c r="U2536" s="19">
        <f>Clean_Data[[#This Row],[Revenue_EUR]]/Clean_Data[[#This Row],[Market_Revenue_EUR]]</f>
        <v>0.12514121721967494</v>
      </c>
      <c r="V2536" s="19">
        <f>Clean_Data[[#This Row],[Returns_Units]]/Clean_Data[[#This Row],[Units_Sold]]</f>
        <v>2.0444444444444446E-2</v>
      </c>
      <c r="W2536" s="21">
        <f>Clean_Data[[#This Row],[Revenue_EUR]]/Clean_Data[[#This Row],[Marketing_Spend_EUR]]</f>
        <v>17.980197035068699</v>
      </c>
    </row>
    <row r="2537" spans="1:23">
      <c r="A2537" s="17">
        <v>45839</v>
      </c>
      <c r="B2537">
        <v>2025</v>
      </c>
      <c r="C2537" s="16" t="s">
        <v>98</v>
      </c>
      <c r="D2537" s="16" t="s">
        <v>84</v>
      </c>
      <c r="E2537" s="16" t="s">
        <v>85</v>
      </c>
      <c r="F2537" s="16" t="s">
        <v>77</v>
      </c>
      <c r="G2537" s="16" t="s">
        <v>81</v>
      </c>
      <c r="H2537">
        <v>233755.25</v>
      </c>
      <c r="I2537">
        <v>258347.42</v>
      </c>
      <c r="J2537">
        <v>1925</v>
      </c>
      <c r="K2537">
        <v>2113</v>
      </c>
      <c r="L2537">
        <v>146281.16</v>
      </c>
      <c r="M2537">
        <v>6356.2</v>
      </c>
      <c r="N2537">
        <v>1804471.62</v>
      </c>
      <c r="O2537">
        <v>15798</v>
      </c>
      <c r="P2537">
        <v>12</v>
      </c>
      <c r="Q2537">
        <v>23</v>
      </c>
      <c r="R2537" s="25">
        <f>Clean_Data[[#This Row],[Revenue_EUR]]/Clean_Data[[#This Row],[Units_Sold]]</f>
        <v>121.4312987012987</v>
      </c>
      <c r="S2537" s="19">
        <f>Clean_Data[[#This Row],[Gross_Profit_EUR]]/Clean_Data[[#This Row],[Revenue_EUR]]</f>
        <v>0.62578769888590735</v>
      </c>
      <c r="T2537" s="19">
        <f>Clean_Data[[#This Row],[Revenue_EUR]]/Clean_Data[[#This Row],[Revenue_Target_EUR]]</f>
        <v>0.90480969386108057</v>
      </c>
      <c r="U2537" s="19">
        <f>Clean_Data[[#This Row],[Revenue_EUR]]/Clean_Data[[#This Row],[Market_Revenue_EUR]]</f>
        <v>0.12954221468997112</v>
      </c>
      <c r="V2537" s="19">
        <f>Clean_Data[[#This Row],[Returns_Units]]/Clean_Data[[#This Row],[Units_Sold]]</f>
        <v>1.1948051948051949E-2</v>
      </c>
      <c r="W2537" s="21">
        <f>Clean_Data[[#This Row],[Revenue_EUR]]/Clean_Data[[#This Row],[Marketing_Spend_EUR]]</f>
        <v>36.775943173594285</v>
      </c>
    </row>
    <row r="2538" spans="1:23">
      <c r="A2538" s="17">
        <v>45839</v>
      </c>
      <c r="B2538">
        <v>2025</v>
      </c>
      <c r="C2538" s="16" t="s">
        <v>98</v>
      </c>
      <c r="D2538" s="16" t="s">
        <v>84</v>
      </c>
      <c r="E2538" s="16" t="s">
        <v>85</v>
      </c>
      <c r="F2538" s="16" t="s">
        <v>82</v>
      </c>
      <c r="G2538" s="16" t="s">
        <v>78</v>
      </c>
      <c r="H2538">
        <v>476580.2</v>
      </c>
      <c r="I2538">
        <v>535715.86</v>
      </c>
      <c r="J2538">
        <v>6268</v>
      </c>
      <c r="K2538">
        <v>7167</v>
      </c>
      <c r="L2538">
        <v>251742.77</v>
      </c>
      <c r="M2538">
        <v>8929.36</v>
      </c>
      <c r="N2538">
        <v>4290373.79</v>
      </c>
      <c r="O2538">
        <v>58937</v>
      </c>
      <c r="P2538">
        <v>18</v>
      </c>
      <c r="Q2538">
        <v>125</v>
      </c>
      <c r="R2538" s="25">
        <f>Clean_Data[[#This Row],[Revenue_EUR]]/Clean_Data[[#This Row],[Units_Sold]]</f>
        <v>76.033854499042761</v>
      </c>
      <c r="S2538" s="19">
        <f>Clean_Data[[#This Row],[Gross_Profit_EUR]]/Clean_Data[[#This Row],[Revenue_EUR]]</f>
        <v>0.52822750504532079</v>
      </c>
      <c r="T2538" s="19">
        <f>Clean_Data[[#This Row],[Revenue_EUR]]/Clean_Data[[#This Row],[Revenue_Target_EUR]]</f>
        <v>0.88961375905503348</v>
      </c>
      <c r="U2538" s="19">
        <f>Clean_Data[[#This Row],[Revenue_EUR]]/Clean_Data[[#This Row],[Market_Revenue_EUR]]</f>
        <v>0.11108127713972446</v>
      </c>
      <c r="V2538" s="19">
        <f>Clean_Data[[#This Row],[Returns_Units]]/Clean_Data[[#This Row],[Units_Sold]]</f>
        <v>1.994256541161455E-2</v>
      </c>
      <c r="W2538" s="21">
        <f>Clean_Data[[#This Row],[Revenue_EUR]]/Clean_Data[[#This Row],[Marketing_Spend_EUR]]</f>
        <v>53.372268561240666</v>
      </c>
    </row>
    <row r="2539" spans="1:23">
      <c r="A2539" s="17">
        <v>45839</v>
      </c>
      <c r="B2539">
        <v>2025</v>
      </c>
      <c r="C2539" s="16" t="s">
        <v>98</v>
      </c>
      <c r="D2539" s="16" t="s">
        <v>84</v>
      </c>
      <c r="E2539" s="16" t="s">
        <v>85</v>
      </c>
      <c r="F2539" s="16" t="s">
        <v>82</v>
      </c>
      <c r="G2539" s="16" t="s">
        <v>79</v>
      </c>
      <c r="H2539">
        <v>519195.79</v>
      </c>
      <c r="I2539">
        <v>552005.36</v>
      </c>
      <c r="J2539">
        <v>2700</v>
      </c>
      <c r="K2539">
        <v>2836</v>
      </c>
      <c r="L2539">
        <v>321503.67</v>
      </c>
      <c r="M2539">
        <v>14090.05</v>
      </c>
      <c r="N2539">
        <v>3632047.04</v>
      </c>
      <c r="O2539">
        <v>21448</v>
      </c>
      <c r="P2539">
        <v>25</v>
      </c>
      <c r="Q2539">
        <v>57</v>
      </c>
      <c r="R2539" s="25">
        <f>Clean_Data[[#This Row],[Revenue_EUR]]/Clean_Data[[#This Row],[Units_Sold]]</f>
        <v>192.29473703703704</v>
      </c>
      <c r="S2539" s="19">
        <f>Clean_Data[[#This Row],[Gross_Profit_EUR]]/Clean_Data[[#This Row],[Revenue_EUR]]</f>
        <v>0.61923396952043852</v>
      </c>
      <c r="T2539" s="19">
        <f>Clean_Data[[#This Row],[Revenue_EUR]]/Clean_Data[[#This Row],[Revenue_Target_EUR]]</f>
        <v>0.94056295033077209</v>
      </c>
      <c r="U2539" s="19">
        <f>Clean_Data[[#This Row],[Revenue_EUR]]/Clean_Data[[#This Row],[Market_Revenue_EUR]]</f>
        <v>0.14294853130536547</v>
      </c>
      <c r="V2539" s="19">
        <f>Clean_Data[[#This Row],[Returns_Units]]/Clean_Data[[#This Row],[Units_Sold]]</f>
        <v>2.1111111111111112E-2</v>
      </c>
      <c r="W2539" s="21">
        <f>Clean_Data[[#This Row],[Revenue_EUR]]/Clean_Data[[#This Row],[Marketing_Spend_EUR]]</f>
        <v>36.848399402415183</v>
      </c>
    </row>
    <row r="2540" spans="1:23">
      <c r="A2540" s="17">
        <v>45839</v>
      </c>
      <c r="B2540">
        <v>2025</v>
      </c>
      <c r="C2540" s="16" t="s">
        <v>98</v>
      </c>
      <c r="D2540" s="16" t="s">
        <v>84</v>
      </c>
      <c r="E2540" s="16" t="s">
        <v>85</v>
      </c>
      <c r="F2540" s="16" t="s">
        <v>82</v>
      </c>
      <c r="G2540" s="16" t="s">
        <v>80</v>
      </c>
      <c r="H2540">
        <v>154754.09</v>
      </c>
      <c r="I2540">
        <v>156040.70000000001</v>
      </c>
      <c r="J2540">
        <v>1047</v>
      </c>
      <c r="K2540">
        <v>1045</v>
      </c>
      <c r="L2540">
        <v>99488.36</v>
      </c>
      <c r="M2540">
        <v>9253.69</v>
      </c>
      <c r="N2540">
        <v>1340501.6200000001</v>
      </c>
      <c r="O2540">
        <v>9787</v>
      </c>
      <c r="P2540">
        <v>9</v>
      </c>
      <c r="Q2540">
        <v>17</v>
      </c>
      <c r="R2540" s="25">
        <f>Clean_Data[[#This Row],[Revenue_EUR]]/Clean_Data[[#This Row],[Units_Sold]]</f>
        <v>147.80715377268385</v>
      </c>
      <c r="S2540" s="19">
        <f>Clean_Data[[#This Row],[Gross_Profit_EUR]]/Clean_Data[[#This Row],[Revenue_EUR]]</f>
        <v>0.6428803271047635</v>
      </c>
      <c r="T2540" s="19">
        <f>Clean_Data[[#This Row],[Revenue_EUR]]/Clean_Data[[#This Row],[Revenue_Target_EUR]]</f>
        <v>0.99175465119036244</v>
      </c>
      <c r="U2540" s="19">
        <f>Clean_Data[[#This Row],[Revenue_EUR]]/Clean_Data[[#This Row],[Market_Revenue_EUR]]</f>
        <v>0.11544491083867543</v>
      </c>
      <c r="V2540" s="19">
        <f>Clean_Data[[#This Row],[Returns_Units]]/Clean_Data[[#This Row],[Units_Sold]]</f>
        <v>1.6236867239732569E-2</v>
      </c>
      <c r="W2540" s="21">
        <f>Clean_Data[[#This Row],[Revenue_EUR]]/Clean_Data[[#This Row],[Marketing_Spend_EUR]]</f>
        <v>16.72350057112352</v>
      </c>
    </row>
    <row r="2541" spans="1:23">
      <c r="A2541" s="17">
        <v>45839</v>
      </c>
      <c r="B2541">
        <v>2025</v>
      </c>
      <c r="C2541" s="16" t="s">
        <v>98</v>
      </c>
      <c r="D2541" s="16" t="s">
        <v>84</v>
      </c>
      <c r="E2541" s="16" t="s">
        <v>85</v>
      </c>
      <c r="F2541" s="16" t="s">
        <v>82</v>
      </c>
      <c r="G2541" s="16" t="s">
        <v>81</v>
      </c>
      <c r="H2541">
        <v>198437.38</v>
      </c>
      <c r="I2541">
        <v>221368.8</v>
      </c>
      <c r="J2541">
        <v>1634</v>
      </c>
      <c r="K2541">
        <v>1842</v>
      </c>
      <c r="L2541">
        <v>115630.7</v>
      </c>
      <c r="M2541">
        <v>6371.61</v>
      </c>
      <c r="N2541">
        <v>1705076.96</v>
      </c>
      <c r="O2541">
        <v>14760</v>
      </c>
      <c r="P2541">
        <v>10</v>
      </c>
      <c r="Q2541">
        <v>34</v>
      </c>
      <c r="R2541" s="25">
        <f>Clean_Data[[#This Row],[Revenue_EUR]]/Clean_Data[[#This Row],[Units_Sold]]</f>
        <v>121.44270501835986</v>
      </c>
      <c r="S2541" s="19">
        <f>Clean_Data[[#This Row],[Gross_Profit_EUR]]/Clean_Data[[#This Row],[Revenue_EUR]]</f>
        <v>0.58270624214046762</v>
      </c>
      <c r="T2541" s="19">
        <f>Clean_Data[[#This Row],[Revenue_EUR]]/Clean_Data[[#This Row],[Revenue_Target_EUR]]</f>
        <v>0.89641078598248725</v>
      </c>
      <c r="U2541" s="19">
        <f>Clean_Data[[#This Row],[Revenue_EUR]]/Clean_Data[[#This Row],[Market_Revenue_EUR]]</f>
        <v>0.11638030696280126</v>
      </c>
      <c r="V2541" s="19">
        <f>Clean_Data[[#This Row],[Returns_Units]]/Clean_Data[[#This Row],[Units_Sold]]</f>
        <v>2.0807833537331701E-2</v>
      </c>
      <c r="W2541" s="21">
        <f>Clean_Data[[#This Row],[Revenue_EUR]]/Clean_Data[[#This Row],[Marketing_Spend_EUR]]</f>
        <v>31.143993433370845</v>
      </c>
    </row>
    <row r="2542" spans="1:23">
      <c r="A2542" s="17">
        <v>45839</v>
      </c>
      <c r="B2542">
        <v>2025</v>
      </c>
      <c r="C2542" s="16" t="s">
        <v>98</v>
      </c>
      <c r="D2542" s="16" t="s">
        <v>84</v>
      </c>
      <c r="E2542" s="16" t="s">
        <v>85</v>
      </c>
      <c r="F2542" s="16" t="s">
        <v>83</v>
      </c>
      <c r="G2542" s="16" t="s">
        <v>78</v>
      </c>
      <c r="H2542">
        <v>50519.69</v>
      </c>
      <c r="I2542">
        <v>56468.91</v>
      </c>
      <c r="J2542">
        <v>664</v>
      </c>
      <c r="K2542">
        <v>730</v>
      </c>
      <c r="L2542">
        <v>24088.53</v>
      </c>
      <c r="M2542">
        <v>976.94</v>
      </c>
      <c r="N2542">
        <v>637236.77</v>
      </c>
      <c r="O2542">
        <v>8864</v>
      </c>
      <c r="P2542">
        <v>3</v>
      </c>
      <c r="Q2542">
        <v>10</v>
      </c>
      <c r="R2542" s="25">
        <f>Clean_Data[[#This Row],[Revenue_EUR]]/Clean_Data[[#This Row],[Units_Sold]]</f>
        <v>76.083870481927718</v>
      </c>
      <c r="S2542" s="19">
        <f>Clean_Data[[#This Row],[Gross_Profit_EUR]]/Clean_Data[[#This Row],[Revenue_EUR]]</f>
        <v>0.47681468354219902</v>
      </c>
      <c r="T2542" s="19">
        <f>Clean_Data[[#This Row],[Revenue_EUR]]/Clean_Data[[#This Row],[Revenue_Target_EUR]]</f>
        <v>0.89464609818039698</v>
      </c>
      <c r="U2542" s="19">
        <f>Clean_Data[[#This Row],[Revenue_EUR]]/Clean_Data[[#This Row],[Market_Revenue_EUR]]</f>
        <v>7.9279307752438702E-2</v>
      </c>
      <c r="V2542" s="19">
        <f>Clean_Data[[#This Row],[Returns_Units]]/Clean_Data[[#This Row],[Units_Sold]]</f>
        <v>1.5060240963855422E-2</v>
      </c>
      <c r="W2542" s="21">
        <f>Clean_Data[[#This Row],[Revenue_EUR]]/Clean_Data[[#This Row],[Marketing_Spend_EUR]]</f>
        <v>51.712172702520114</v>
      </c>
    </row>
    <row r="2543" spans="1:23">
      <c r="A2543" s="17">
        <v>45839</v>
      </c>
      <c r="B2543">
        <v>2025</v>
      </c>
      <c r="C2543" s="16" t="s">
        <v>98</v>
      </c>
      <c r="D2543" s="16" t="s">
        <v>84</v>
      </c>
      <c r="E2543" s="16" t="s">
        <v>85</v>
      </c>
      <c r="F2543" s="16" t="s">
        <v>83</v>
      </c>
      <c r="G2543" s="16" t="s">
        <v>79</v>
      </c>
      <c r="H2543">
        <v>52408.88</v>
      </c>
      <c r="I2543">
        <v>55652.55</v>
      </c>
      <c r="J2543">
        <v>273</v>
      </c>
      <c r="K2543">
        <v>284</v>
      </c>
      <c r="L2543">
        <v>29316.87</v>
      </c>
      <c r="M2543">
        <v>1254.6300000000001</v>
      </c>
      <c r="N2543">
        <v>534183.46</v>
      </c>
      <c r="O2543">
        <v>2984</v>
      </c>
      <c r="P2543">
        <v>2</v>
      </c>
      <c r="Q2543">
        <v>4</v>
      </c>
      <c r="R2543" s="25">
        <f>Clean_Data[[#This Row],[Revenue_EUR]]/Clean_Data[[#This Row],[Units_Sold]]</f>
        <v>191.97391941391942</v>
      </c>
      <c r="S2543" s="19">
        <f>Clean_Data[[#This Row],[Gross_Profit_EUR]]/Clean_Data[[#This Row],[Revenue_EUR]]</f>
        <v>0.55938745495038245</v>
      </c>
      <c r="T2543" s="19">
        <f>Clean_Data[[#This Row],[Revenue_EUR]]/Clean_Data[[#This Row],[Revenue_Target_EUR]]</f>
        <v>0.94171569856188075</v>
      </c>
      <c r="U2543" s="19">
        <f>Clean_Data[[#This Row],[Revenue_EUR]]/Clean_Data[[#This Row],[Market_Revenue_EUR]]</f>
        <v>9.8110263466412828E-2</v>
      </c>
      <c r="V2543" s="19">
        <f>Clean_Data[[#This Row],[Returns_Units]]/Clean_Data[[#This Row],[Units_Sold]]</f>
        <v>1.4652014652014652E-2</v>
      </c>
      <c r="W2543" s="21">
        <f>Clean_Data[[#This Row],[Revenue_EUR]]/Clean_Data[[#This Row],[Marketing_Spend_EUR]]</f>
        <v>41.772379107784758</v>
      </c>
    </row>
    <row r="2544" spans="1:23">
      <c r="A2544" s="17">
        <v>45839</v>
      </c>
      <c r="B2544">
        <v>2025</v>
      </c>
      <c r="C2544" s="16" t="s">
        <v>98</v>
      </c>
      <c r="D2544" s="16" t="s">
        <v>84</v>
      </c>
      <c r="E2544" s="16" t="s">
        <v>85</v>
      </c>
      <c r="F2544" s="16" t="s">
        <v>83</v>
      </c>
      <c r="G2544" s="16" t="s">
        <v>80</v>
      </c>
      <c r="H2544">
        <v>16416.23</v>
      </c>
      <c r="I2544">
        <v>16794.53</v>
      </c>
      <c r="J2544">
        <v>111</v>
      </c>
      <c r="K2544">
        <v>115</v>
      </c>
      <c r="L2544">
        <v>9397.98</v>
      </c>
      <c r="M2544">
        <v>852.69</v>
      </c>
      <c r="N2544">
        <v>189991.74</v>
      </c>
      <c r="O2544">
        <v>1456</v>
      </c>
      <c r="P2544">
        <v>1</v>
      </c>
      <c r="Q2544">
        <v>3</v>
      </c>
      <c r="R2544" s="25">
        <f>Clean_Data[[#This Row],[Revenue_EUR]]/Clean_Data[[#This Row],[Units_Sold]]</f>
        <v>147.89396396396396</v>
      </c>
      <c r="S2544" s="19">
        <f>Clean_Data[[#This Row],[Gross_Profit_EUR]]/Clean_Data[[#This Row],[Revenue_EUR]]</f>
        <v>0.57248101421580955</v>
      </c>
      <c r="T2544" s="19">
        <f>Clean_Data[[#This Row],[Revenue_EUR]]/Clean_Data[[#This Row],[Revenue_Target_EUR]]</f>
        <v>0.97747480876213866</v>
      </c>
      <c r="U2544" s="19">
        <f>Clean_Data[[#This Row],[Revenue_EUR]]/Clean_Data[[#This Row],[Market_Revenue_EUR]]</f>
        <v>8.6404966868559654E-2</v>
      </c>
      <c r="V2544" s="19">
        <f>Clean_Data[[#This Row],[Returns_Units]]/Clean_Data[[#This Row],[Units_Sold]]</f>
        <v>2.7027027027027029E-2</v>
      </c>
      <c r="W2544" s="21">
        <f>Clean_Data[[#This Row],[Revenue_EUR]]/Clean_Data[[#This Row],[Marketing_Spend_EUR]]</f>
        <v>19.252283948445506</v>
      </c>
    </row>
    <row r="2545" spans="1:23">
      <c r="A2545" s="17">
        <v>45839</v>
      </c>
      <c r="B2545">
        <v>2025</v>
      </c>
      <c r="C2545" s="16" t="s">
        <v>98</v>
      </c>
      <c r="D2545" s="16" t="s">
        <v>84</v>
      </c>
      <c r="E2545" s="16" t="s">
        <v>85</v>
      </c>
      <c r="F2545" s="16" t="s">
        <v>83</v>
      </c>
      <c r="G2545" s="16" t="s">
        <v>81</v>
      </c>
      <c r="H2545">
        <v>23076.91</v>
      </c>
      <c r="I2545">
        <v>25473.54</v>
      </c>
      <c r="J2545">
        <v>190</v>
      </c>
      <c r="K2545">
        <v>207</v>
      </c>
      <c r="L2545">
        <v>12215.75</v>
      </c>
      <c r="M2545">
        <v>639.05999999999995</v>
      </c>
      <c r="N2545">
        <v>264215.34999999998</v>
      </c>
      <c r="O2545">
        <v>2286</v>
      </c>
      <c r="P2545">
        <v>1</v>
      </c>
      <c r="Q2545">
        <v>5</v>
      </c>
      <c r="R2545" s="25">
        <f>Clean_Data[[#This Row],[Revenue_EUR]]/Clean_Data[[#This Row],[Units_Sold]]</f>
        <v>121.45742105263157</v>
      </c>
      <c r="S2545" s="19">
        <f>Clean_Data[[#This Row],[Gross_Profit_EUR]]/Clean_Data[[#This Row],[Revenue_EUR]]</f>
        <v>0.5293494666313644</v>
      </c>
      <c r="T2545" s="19">
        <f>Clean_Data[[#This Row],[Revenue_EUR]]/Clean_Data[[#This Row],[Revenue_Target_EUR]]</f>
        <v>0.90591688473608301</v>
      </c>
      <c r="U2545" s="19">
        <f>Clean_Data[[#This Row],[Revenue_EUR]]/Clean_Data[[#This Row],[Market_Revenue_EUR]]</f>
        <v>8.7341291866653473E-2</v>
      </c>
      <c r="V2545" s="19">
        <f>Clean_Data[[#This Row],[Returns_Units]]/Clean_Data[[#This Row],[Units_Sold]]</f>
        <v>2.6315789473684209E-2</v>
      </c>
      <c r="W2545" s="21">
        <f>Clean_Data[[#This Row],[Revenue_EUR]]/Clean_Data[[#This Row],[Marketing_Spend_EUR]]</f>
        <v>36.110709479548092</v>
      </c>
    </row>
    <row r="2546" spans="1:23">
      <c r="A2546" s="17">
        <v>45839</v>
      </c>
      <c r="B2546">
        <v>2025</v>
      </c>
      <c r="C2546" s="16" t="s">
        <v>98</v>
      </c>
      <c r="D2546" s="16" t="s">
        <v>86</v>
      </c>
      <c r="E2546" s="16" t="s">
        <v>87</v>
      </c>
      <c r="F2546" s="16" t="s">
        <v>77</v>
      </c>
      <c r="G2546" s="16" t="s">
        <v>78</v>
      </c>
      <c r="H2546">
        <v>411624.25</v>
      </c>
      <c r="I2546">
        <v>440858.8</v>
      </c>
      <c r="J2546">
        <v>5414</v>
      </c>
      <c r="K2546">
        <v>5706</v>
      </c>
      <c r="L2546">
        <v>229361.95</v>
      </c>
      <c r="M2546">
        <v>7735.98</v>
      </c>
      <c r="N2546">
        <v>3555340.14</v>
      </c>
      <c r="O2546">
        <v>47922</v>
      </c>
      <c r="P2546">
        <v>22</v>
      </c>
      <c r="Q2546">
        <v>85</v>
      </c>
      <c r="R2546" s="25">
        <f>Clean_Data[[#This Row],[Revenue_EUR]]/Clean_Data[[#This Row],[Units_Sold]]</f>
        <v>76.029599187292206</v>
      </c>
      <c r="S2546" s="19">
        <f>Clean_Data[[#This Row],[Gross_Profit_EUR]]/Clean_Data[[#This Row],[Revenue_EUR]]</f>
        <v>0.55721194754682213</v>
      </c>
      <c r="T2546" s="19">
        <f>Clean_Data[[#This Row],[Revenue_EUR]]/Clean_Data[[#This Row],[Revenue_Target_EUR]]</f>
        <v>0.93368727129865614</v>
      </c>
      <c r="U2546" s="19">
        <f>Clean_Data[[#This Row],[Revenue_EUR]]/Clean_Data[[#This Row],[Market_Revenue_EUR]]</f>
        <v>0.11577633469409765</v>
      </c>
      <c r="V2546" s="19">
        <f>Clean_Data[[#This Row],[Returns_Units]]/Clean_Data[[#This Row],[Units_Sold]]</f>
        <v>1.5700036941263391E-2</v>
      </c>
      <c r="W2546" s="21">
        <f>Clean_Data[[#This Row],[Revenue_EUR]]/Clean_Data[[#This Row],[Marketing_Spend_EUR]]</f>
        <v>53.209063363659162</v>
      </c>
    </row>
    <row r="2547" spans="1:23">
      <c r="A2547" s="17">
        <v>45839</v>
      </c>
      <c r="B2547">
        <v>2025</v>
      </c>
      <c r="C2547" s="16" t="s">
        <v>98</v>
      </c>
      <c r="D2547" s="16" t="s">
        <v>86</v>
      </c>
      <c r="E2547" s="16" t="s">
        <v>87</v>
      </c>
      <c r="F2547" s="16" t="s">
        <v>77</v>
      </c>
      <c r="G2547" s="16" t="s">
        <v>79</v>
      </c>
      <c r="H2547">
        <v>431319.12</v>
      </c>
      <c r="I2547">
        <v>409616.74</v>
      </c>
      <c r="J2547">
        <v>2243</v>
      </c>
      <c r="K2547">
        <v>2150</v>
      </c>
      <c r="L2547">
        <v>283383.28999999998</v>
      </c>
      <c r="M2547">
        <v>10364.73</v>
      </c>
      <c r="N2547">
        <v>3152624.44</v>
      </c>
      <c r="O2547">
        <v>17194</v>
      </c>
      <c r="P2547">
        <v>18</v>
      </c>
      <c r="Q2547">
        <v>36</v>
      </c>
      <c r="R2547" s="25">
        <f>Clean_Data[[#This Row],[Revenue_EUR]]/Clean_Data[[#This Row],[Units_Sold]]</f>
        <v>192.29563976816763</v>
      </c>
      <c r="S2547" s="19">
        <f>Clean_Data[[#This Row],[Gross_Profit_EUR]]/Clean_Data[[#This Row],[Revenue_EUR]]</f>
        <v>0.6570153671833513</v>
      </c>
      <c r="T2547" s="19">
        <f>Clean_Data[[#This Row],[Revenue_EUR]]/Clean_Data[[#This Row],[Revenue_Target_EUR]]</f>
        <v>1.0529821608364931</v>
      </c>
      <c r="U2547" s="19">
        <f>Clean_Data[[#This Row],[Revenue_EUR]]/Clean_Data[[#This Row],[Market_Revenue_EUR]]</f>
        <v>0.13681271848542798</v>
      </c>
      <c r="V2547" s="19">
        <f>Clean_Data[[#This Row],[Returns_Units]]/Clean_Data[[#This Row],[Units_Sold]]</f>
        <v>1.6049933125278644E-2</v>
      </c>
      <c r="W2547" s="21">
        <f>Clean_Data[[#This Row],[Revenue_EUR]]/Clean_Data[[#This Row],[Marketing_Spend_EUR]]</f>
        <v>41.61412019415846</v>
      </c>
    </row>
    <row r="2548" spans="1:23">
      <c r="A2548" s="17">
        <v>45839</v>
      </c>
      <c r="B2548">
        <v>2025</v>
      </c>
      <c r="C2548" s="16" t="s">
        <v>98</v>
      </c>
      <c r="D2548" s="16" t="s">
        <v>86</v>
      </c>
      <c r="E2548" s="16" t="s">
        <v>87</v>
      </c>
      <c r="F2548" s="16" t="s">
        <v>77</v>
      </c>
      <c r="G2548" s="16" t="s">
        <v>80</v>
      </c>
      <c r="H2548">
        <v>127798</v>
      </c>
      <c r="I2548">
        <v>117857.46</v>
      </c>
      <c r="J2548">
        <v>864</v>
      </c>
      <c r="K2548">
        <v>788</v>
      </c>
      <c r="L2548">
        <v>87536.14</v>
      </c>
      <c r="M2548">
        <v>7222.37</v>
      </c>
      <c r="N2548">
        <v>1090521.98</v>
      </c>
      <c r="O2548">
        <v>7895</v>
      </c>
      <c r="P2548">
        <v>5</v>
      </c>
      <c r="Q2548">
        <v>14</v>
      </c>
      <c r="R2548" s="25">
        <f>Clean_Data[[#This Row],[Revenue_EUR]]/Clean_Data[[#This Row],[Units_Sold]]</f>
        <v>147.91435185185185</v>
      </c>
      <c r="S2548" s="19">
        <f>Clean_Data[[#This Row],[Gross_Profit_EUR]]/Clean_Data[[#This Row],[Revenue_EUR]]</f>
        <v>0.68495704158124537</v>
      </c>
      <c r="T2548" s="19">
        <f>Clean_Data[[#This Row],[Revenue_EUR]]/Clean_Data[[#This Row],[Revenue_Target_EUR]]</f>
        <v>1.0843437487962153</v>
      </c>
      <c r="U2548" s="19">
        <f>Clean_Data[[#This Row],[Revenue_EUR]]/Clean_Data[[#This Row],[Market_Revenue_EUR]]</f>
        <v>0.11718975164535428</v>
      </c>
      <c r="V2548" s="19">
        <f>Clean_Data[[#This Row],[Returns_Units]]/Clean_Data[[#This Row],[Units_Sold]]</f>
        <v>1.6203703703703703E-2</v>
      </c>
      <c r="W2548" s="21">
        <f>Clean_Data[[#This Row],[Revenue_EUR]]/Clean_Data[[#This Row],[Marketing_Spend_EUR]]</f>
        <v>17.694745630589406</v>
      </c>
    </row>
    <row r="2549" spans="1:23">
      <c r="A2549" s="17">
        <v>45839</v>
      </c>
      <c r="B2549">
        <v>2025</v>
      </c>
      <c r="C2549" s="16" t="s">
        <v>98</v>
      </c>
      <c r="D2549" s="16" t="s">
        <v>86</v>
      </c>
      <c r="E2549" s="16" t="s">
        <v>87</v>
      </c>
      <c r="F2549" s="16" t="s">
        <v>77</v>
      </c>
      <c r="G2549" s="16" t="s">
        <v>81</v>
      </c>
      <c r="H2549">
        <v>154832.54999999999</v>
      </c>
      <c r="I2549">
        <v>157423.23000000001</v>
      </c>
      <c r="J2549">
        <v>1275</v>
      </c>
      <c r="K2549">
        <v>1320</v>
      </c>
      <c r="L2549">
        <v>95306.77</v>
      </c>
      <c r="M2549">
        <v>4488.5</v>
      </c>
      <c r="N2549">
        <v>1371674.23</v>
      </c>
      <c r="O2549">
        <v>11652</v>
      </c>
      <c r="P2549">
        <v>8</v>
      </c>
      <c r="Q2549">
        <v>17</v>
      </c>
      <c r="R2549" s="25">
        <f>Clean_Data[[#This Row],[Revenue_EUR]]/Clean_Data[[#This Row],[Units_Sold]]</f>
        <v>121.43729411764706</v>
      </c>
      <c r="S2549" s="19">
        <f>Clean_Data[[#This Row],[Gross_Profit_EUR]]/Clean_Data[[#This Row],[Revenue_EUR]]</f>
        <v>0.61554737682741778</v>
      </c>
      <c r="T2549" s="19">
        <f>Clean_Data[[#This Row],[Revenue_EUR]]/Clean_Data[[#This Row],[Revenue_Target_EUR]]</f>
        <v>0.9835432165888095</v>
      </c>
      <c r="U2549" s="19">
        <f>Clean_Data[[#This Row],[Revenue_EUR]]/Clean_Data[[#This Row],[Market_Revenue_EUR]]</f>
        <v>0.11287851489343792</v>
      </c>
      <c r="V2549" s="19">
        <f>Clean_Data[[#This Row],[Returns_Units]]/Clean_Data[[#This Row],[Units_Sold]]</f>
        <v>1.3333333333333334E-2</v>
      </c>
      <c r="W2549" s="21">
        <f>Clean_Data[[#This Row],[Revenue_EUR]]/Clean_Data[[#This Row],[Marketing_Spend_EUR]]</f>
        <v>34.495388214325494</v>
      </c>
    </row>
    <row r="2550" spans="1:23">
      <c r="A2550" s="17">
        <v>45839</v>
      </c>
      <c r="B2550">
        <v>2025</v>
      </c>
      <c r="C2550" s="16" t="s">
        <v>98</v>
      </c>
      <c r="D2550" s="16" t="s">
        <v>86</v>
      </c>
      <c r="E2550" s="16" t="s">
        <v>87</v>
      </c>
      <c r="F2550" s="16" t="s">
        <v>82</v>
      </c>
      <c r="G2550" s="16" t="s">
        <v>78</v>
      </c>
      <c r="H2550">
        <v>324159.88</v>
      </c>
      <c r="I2550">
        <v>342756.66</v>
      </c>
      <c r="J2550">
        <v>4263</v>
      </c>
      <c r="K2550">
        <v>4531</v>
      </c>
      <c r="L2550">
        <v>169510.5</v>
      </c>
      <c r="M2550">
        <v>5360.19</v>
      </c>
      <c r="N2550">
        <v>3156033.11</v>
      </c>
      <c r="O2550">
        <v>44386</v>
      </c>
      <c r="P2550">
        <v>12</v>
      </c>
      <c r="Q2550">
        <v>69</v>
      </c>
      <c r="R2550" s="25">
        <f>Clean_Data[[#This Row],[Revenue_EUR]]/Clean_Data[[#This Row],[Units_Sold]]</f>
        <v>76.040319024161391</v>
      </c>
      <c r="S2550" s="19">
        <f>Clean_Data[[#This Row],[Gross_Profit_EUR]]/Clean_Data[[#This Row],[Revenue_EUR]]</f>
        <v>0.52292251588938155</v>
      </c>
      <c r="T2550" s="19">
        <f>Clean_Data[[#This Row],[Revenue_EUR]]/Clean_Data[[#This Row],[Revenue_Target_EUR]]</f>
        <v>0.94574349044012751</v>
      </c>
      <c r="U2550" s="19">
        <f>Clean_Data[[#This Row],[Revenue_EUR]]/Clean_Data[[#This Row],[Market_Revenue_EUR]]</f>
        <v>0.1027111784641575</v>
      </c>
      <c r="V2550" s="19">
        <f>Clean_Data[[#This Row],[Returns_Units]]/Clean_Data[[#This Row],[Units_Sold]]</f>
        <v>1.6185784658691062E-2</v>
      </c>
      <c r="W2550" s="21">
        <f>Clean_Data[[#This Row],[Revenue_EUR]]/Clean_Data[[#This Row],[Marketing_Spend_EUR]]</f>
        <v>60.475445833076819</v>
      </c>
    </row>
    <row r="2551" spans="1:23">
      <c r="A2551" s="17">
        <v>45839</v>
      </c>
      <c r="B2551">
        <v>2025</v>
      </c>
      <c r="C2551" s="16" t="s">
        <v>98</v>
      </c>
      <c r="D2551" s="16" t="s">
        <v>86</v>
      </c>
      <c r="E2551" s="16" t="s">
        <v>87</v>
      </c>
      <c r="F2551" s="16" t="s">
        <v>82</v>
      </c>
      <c r="G2551" s="16" t="s">
        <v>79</v>
      </c>
      <c r="H2551">
        <v>324762.21999999997</v>
      </c>
      <c r="I2551">
        <v>326225.64</v>
      </c>
      <c r="J2551">
        <v>1689</v>
      </c>
      <c r="K2551">
        <v>1666</v>
      </c>
      <c r="L2551">
        <v>195607.29</v>
      </c>
      <c r="M2551">
        <v>7762.39</v>
      </c>
      <c r="N2551">
        <v>2667108.16</v>
      </c>
      <c r="O2551">
        <v>14377</v>
      </c>
      <c r="P2551">
        <v>16</v>
      </c>
      <c r="Q2551">
        <v>29</v>
      </c>
      <c r="R2551" s="25">
        <f>Clean_Data[[#This Row],[Revenue_EUR]]/Clean_Data[[#This Row],[Units_Sold]]</f>
        <v>192.28076968620485</v>
      </c>
      <c r="S2551" s="19">
        <f>Clean_Data[[#This Row],[Gross_Profit_EUR]]/Clean_Data[[#This Row],[Revenue_EUR]]</f>
        <v>0.60230925259717716</v>
      </c>
      <c r="T2551" s="19">
        <f>Clean_Data[[#This Row],[Revenue_EUR]]/Clean_Data[[#This Row],[Revenue_Target_EUR]]</f>
        <v>0.9955140865077311</v>
      </c>
      <c r="U2551" s="19">
        <f>Clean_Data[[#This Row],[Revenue_EUR]]/Clean_Data[[#This Row],[Market_Revenue_EUR]]</f>
        <v>0.12176567297518222</v>
      </c>
      <c r="V2551" s="19">
        <f>Clean_Data[[#This Row],[Returns_Units]]/Clean_Data[[#This Row],[Units_Sold]]</f>
        <v>1.7169923031379514E-2</v>
      </c>
      <c r="W2551" s="21">
        <f>Clean_Data[[#This Row],[Revenue_EUR]]/Clean_Data[[#This Row],[Marketing_Spend_EUR]]</f>
        <v>41.837915899613385</v>
      </c>
    </row>
    <row r="2552" spans="1:23">
      <c r="A2552" s="17">
        <v>45839</v>
      </c>
      <c r="B2552">
        <v>2025</v>
      </c>
      <c r="C2552" s="16" t="s">
        <v>98</v>
      </c>
      <c r="D2552" s="16" t="s">
        <v>86</v>
      </c>
      <c r="E2552" s="16" t="s">
        <v>87</v>
      </c>
      <c r="F2552" s="16" t="s">
        <v>82</v>
      </c>
      <c r="G2552" s="16" t="s">
        <v>80</v>
      </c>
      <c r="H2552">
        <v>101196.13</v>
      </c>
      <c r="I2552">
        <v>97161.37</v>
      </c>
      <c r="J2552">
        <v>684</v>
      </c>
      <c r="K2552">
        <v>658</v>
      </c>
      <c r="L2552">
        <v>65318.05</v>
      </c>
      <c r="M2552">
        <v>5564.56</v>
      </c>
      <c r="N2552">
        <v>940299.92</v>
      </c>
      <c r="O2552">
        <v>7003</v>
      </c>
      <c r="P2552">
        <v>5</v>
      </c>
      <c r="Q2552">
        <v>6</v>
      </c>
      <c r="R2552" s="25">
        <f>Clean_Data[[#This Row],[Revenue_EUR]]/Clean_Data[[#This Row],[Units_Sold]]</f>
        <v>147.94755847953218</v>
      </c>
      <c r="S2552" s="19">
        <f>Clean_Data[[#This Row],[Gross_Profit_EUR]]/Clean_Data[[#This Row],[Revenue_EUR]]</f>
        <v>0.64545995978304704</v>
      </c>
      <c r="T2552" s="19">
        <f>Clean_Data[[#This Row],[Revenue_EUR]]/Clean_Data[[#This Row],[Revenue_Target_EUR]]</f>
        <v>1.0415263802887917</v>
      </c>
      <c r="U2552" s="19">
        <f>Clean_Data[[#This Row],[Revenue_EUR]]/Clean_Data[[#This Row],[Market_Revenue_EUR]]</f>
        <v>0.1076211194402739</v>
      </c>
      <c r="V2552" s="19">
        <f>Clean_Data[[#This Row],[Returns_Units]]/Clean_Data[[#This Row],[Units_Sold]]</f>
        <v>8.771929824561403E-3</v>
      </c>
      <c r="W2552" s="21">
        <f>Clean_Data[[#This Row],[Revenue_EUR]]/Clean_Data[[#This Row],[Marketing_Spend_EUR]]</f>
        <v>18.18582781028509</v>
      </c>
    </row>
    <row r="2553" spans="1:23">
      <c r="A2553" s="17">
        <v>45839</v>
      </c>
      <c r="B2553">
        <v>2025</v>
      </c>
      <c r="C2553" s="16" t="s">
        <v>98</v>
      </c>
      <c r="D2553" s="16" t="s">
        <v>86</v>
      </c>
      <c r="E2553" s="16" t="s">
        <v>87</v>
      </c>
      <c r="F2553" s="16" t="s">
        <v>82</v>
      </c>
      <c r="G2553" s="16" t="s">
        <v>81</v>
      </c>
      <c r="H2553">
        <v>146122.91</v>
      </c>
      <c r="I2553">
        <v>144431.87</v>
      </c>
      <c r="J2553">
        <v>1203</v>
      </c>
      <c r="K2553">
        <v>1188</v>
      </c>
      <c r="L2553">
        <v>86066.49</v>
      </c>
      <c r="M2553">
        <v>4097.97</v>
      </c>
      <c r="N2553">
        <v>1251913.8400000001</v>
      </c>
      <c r="O2553">
        <v>10841</v>
      </c>
      <c r="P2553">
        <v>5</v>
      </c>
      <c r="Q2553">
        <v>11</v>
      </c>
      <c r="R2553" s="25">
        <f>Clean_Data[[#This Row],[Revenue_EUR]]/Clean_Data[[#This Row],[Units_Sold]]</f>
        <v>121.46542809642561</v>
      </c>
      <c r="S2553" s="19">
        <f>Clean_Data[[#This Row],[Gross_Profit_EUR]]/Clean_Data[[#This Row],[Revenue_EUR]]</f>
        <v>0.58900065704960303</v>
      </c>
      <c r="T2553" s="19">
        <f>Clean_Data[[#This Row],[Revenue_EUR]]/Clean_Data[[#This Row],[Revenue_Target_EUR]]</f>
        <v>1.0117082192455169</v>
      </c>
      <c r="U2553" s="19">
        <f>Clean_Data[[#This Row],[Revenue_EUR]]/Clean_Data[[#This Row],[Market_Revenue_EUR]]</f>
        <v>0.11671962185512702</v>
      </c>
      <c r="V2553" s="19">
        <f>Clean_Data[[#This Row],[Returns_Units]]/Clean_Data[[#This Row],[Units_Sold]]</f>
        <v>9.14380714879468E-3</v>
      </c>
      <c r="W2553" s="21">
        <f>Clean_Data[[#This Row],[Revenue_EUR]]/Clean_Data[[#This Row],[Marketing_Spend_EUR]]</f>
        <v>35.657388902310167</v>
      </c>
    </row>
    <row r="2554" spans="1:23">
      <c r="A2554" s="17">
        <v>45839</v>
      </c>
      <c r="B2554">
        <v>2025</v>
      </c>
      <c r="C2554" s="16" t="s">
        <v>98</v>
      </c>
      <c r="D2554" s="16" t="s">
        <v>86</v>
      </c>
      <c r="E2554" s="16" t="s">
        <v>87</v>
      </c>
      <c r="F2554" s="16" t="s">
        <v>83</v>
      </c>
      <c r="G2554" s="16" t="s">
        <v>78</v>
      </c>
      <c r="H2554">
        <v>38593.599999999999</v>
      </c>
      <c r="I2554">
        <v>40146.339999999997</v>
      </c>
      <c r="J2554">
        <v>508</v>
      </c>
      <c r="K2554">
        <v>534</v>
      </c>
      <c r="L2554">
        <v>18252.75</v>
      </c>
      <c r="M2554">
        <v>756.14</v>
      </c>
      <c r="N2554">
        <v>497358.35</v>
      </c>
      <c r="O2554">
        <v>7203</v>
      </c>
      <c r="P2554">
        <v>2</v>
      </c>
      <c r="Q2554">
        <v>10</v>
      </c>
      <c r="R2554" s="25">
        <f>Clean_Data[[#This Row],[Revenue_EUR]]/Clean_Data[[#This Row],[Units_Sold]]</f>
        <v>75.971653543307085</v>
      </c>
      <c r="S2554" s="19">
        <f>Clean_Data[[#This Row],[Gross_Profit_EUR]]/Clean_Data[[#This Row],[Revenue_EUR]]</f>
        <v>0.47294758716471125</v>
      </c>
      <c r="T2554" s="19">
        <f>Clean_Data[[#This Row],[Revenue_EUR]]/Clean_Data[[#This Row],[Revenue_Target_EUR]]</f>
        <v>0.96132299980521263</v>
      </c>
      <c r="U2554" s="19">
        <f>Clean_Data[[#This Row],[Revenue_EUR]]/Clean_Data[[#This Row],[Market_Revenue_EUR]]</f>
        <v>7.7597169123630877E-2</v>
      </c>
      <c r="V2554" s="19">
        <f>Clean_Data[[#This Row],[Returns_Units]]/Clean_Data[[#This Row],[Units_Sold]]</f>
        <v>1.968503937007874E-2</v>
      </c>
      <c r="W2554" s="21">
        <f>Clean_Data[[#This Row],[Revenue_EUR]]/Clean_Data[[#This Row],[Marketing_Spend_EUR]]</f>
        <v>51.040283545375196</v>
      </c>
    </row>
    <row r="2555" spans="1:23">
      <c r="A2555" s="17">
        <v>45839</v>
      </c>
      <c r="B2555">
        <v>2025</v>
      </c>
      <c r="C2555" s="16" t="s">
        <v>98</v>
      </c>
      <c r="D2555" s="16" t="s">
        <v>86</v>
      </c>
      <c r="E2555" s="16" t="s">
        <v>87</v>
      </c>
      <c r="F2555" s="16" t="s">
        <v>83</v>
      </c>
      <c r="G2555" s="16" t="s">
        <v>79</v>
      </c>
      <c r="H2555">
        <v>42004.88</v>
      </c>
      <c r="I2555">
        <v>40352.629999999997</v>
      </c>
      <c r="J2555">
        <v>218</v>
      </c>
      <c r="K2555">
        <v>213</v>
      </c>
      <c r="L2555">
        <v>23206.58</v>
      </c>
      <c r="M2555">
        <v>1120.29</v>
      </c>
      <c r="N2555">
        <v>440389.51</v>
      </c>
      <c r="O2555">
        <v>2476</v>
      </c>
      <c r="P2555">
        <v>2</v>
      </c>
      <c r="Q2555">
        <v>3</v>
      </c>
      <c r="R2555" s="25">
        <f>Clean_Data[[#This Row],[Revenue_EUR]]/Clean_Data[[#This Row],[Units_Sold]]</f>
        <v>192.68293577981649</v>
      </c>
      <c r="S2555" s="19">
        <f>Clean_Data[[#This Row],[Gross_Profit_EUR]]/Clean_Data[[#This Row],[Revenue_EUR]]</f>
        <v>0.55247342689706536</v>
      </c>
      <c r="T2555" s="19">
        <f>Clean_Data[[#This Row],[Revenue_EUR]]/Clean_Data[[#This Row],[Revenue_Target_EUR]]</f>
        <v>1.0409452865897464</v>
      </c>
      <c r="U2555" s="19">
        <f>Clean_Data[[#This Row],[Revenue_EUR]]/Clean_Data[[#This Row],[Market_Revenue_EUR]]</f>
        <v>9.5381200156198082E-2</v>
      </c>
      <c r="V2555" s="19">
        <f>Clean_Data[[#This Row],[Returns_Units]]/Clean_Data[[#This Row],[Units_Sold]]</f>
        <v>1.3761467889908258E-2</v>
      </c>
      <c r="W2555" s="21">
        <f>Clean_Data[[#This Row],[Revenue_EUR]]/Clean_Data[[#This Row],[Marketing_Spend_EUR]]</f>
        <v>37.494648707031217</v>
      </c>
    </row>
    <row r="2556" spans="1:23">
      <c r="A2556" s="17">
        <v>45839</v>
      </c>
      <c r="B2556">
        <v>2025</v>
      </c>
      <c r="C2556" s="16" t="s">
        <v>98</v>
      </c>
      <c r="D2556" s="16" t="s">
        <v>86</v>
      </c>
      <c r="E2556" s="16" t="s">
        <v>87</v>
      </c>
      <c r="F2556" s="16" t="s">
        <v>83</v>
      </c>
      <c r="G2556" s="16" t="s">
        <v>80</v>
      </c>
      <c r="H2556">
        <v>11857.25</v>
      </c>
      <c r="I2556">
        <v>11025.46</v>
      </c>
      <c r="J2556">
        <v>80</v>
      </c>
      <c r="K2556">
        <v>74</v>
      </c>
      <c r="L2556">
        <v>6829.18</v>
      </c>
      <c r="M2556">
        <v>605.77</v>
      </c>
      <c r="N2556">
        <v>144805.20000000001</v>
      </c>
      <c r="O2556">
        <v>1086</v>
      </c>
      <c r="P2556">
        <v>1</v>
      </c>
      <c r="Q2556">
        <v>1</v>
      </c>
      <c r="R2556" s="25">
        <f>Clean_Data[[#This Row],[Revenue_EUR]]/Clean_Data[[#This Row],[Units_Sold]]</f>
        <v>148.21562499999999</v>
      </c>
      <c r="S2556" s="19">
        <f>Clean_Data[[#This Row],[Gross_Profit_EUR]]/Clean_Data[[#This Row],[Revenue_EUR]]</f>
        <v>0.57594973539395733</v>
      </c>
      <c r="T2556" s="19">
        <f>Clean_Data[[#This Row],[Revenue_EUR]]/Clean_Data[[#This Row],[Revenue_Target_EUR]]</f>
        <v>1.0754426572678148</v>
      </c>
      <c r="U2556" s="19">
        <f>Clean_Data[[#This Row],[Revenue_EUR]]/Clean_Data[[#This Row],[Market_Revenue_EUR]]</f>
        <v>8.1884145044514967E-2</v>
      </c>
      <c r="V2556" s="19">
        <f>Clean_Data[[#This Row],[Returns_Units]]/Clean_Data[[#This Row],[Units_Sold]]</f>
        <v>1.2500000000000001E-2</v>
      </c>
      <c r="W2556" s="21">
        <f>Clean_Data[[#This Row],[Revenue_EUR]]/Clean_Data[[#This Row],[Marketing_Spend_EUR]]</f>
        <v>19.573848160192814</v>
      </c>
    </row>
    <row r="2557" spans="1:23">
      <c r="A2557" s="17">
        <v>45839</v>
      </c>
      <c r="B2557">
        <v>2025</v>
      </c>
      <c r="C2557" s="16" t="s">
        <v>98</v>
      </c>
      <c r="D2557" s="16" t="s">
        <v>86</v>
      </c>
      <c r="E2557" s="16" t="s">
        <v>87</v>
      </c>
      <c r="F2557" s="16" t="s">
        <v>83</v>
      </c>
      <c r="G2557" s="16" t="s">
        <v>81</v>
      </c>
      <c r="H2557">
        <v>15945.63</v>
      </c>
      <c r="I2557">
        <v>16314.77</v>
      </c>
      <c r="J2557">
        <v>131</v>
      </c>
      <c r="K2557">
        <v>132</v>
      </c>
      <c r="L2557">
        <v>8525.7800000000007</v>
      </c>
      <c r="M2557">
        <v>443.86</v>
      </c>
      <c r="N2557">
        <v>192069.61</v>
      </c>
      <c r="O2557">
        <v>1682</v>
      </c>
      <c r="P2557">
        <v>1</v>
      </c>
      <c r="Q2557">
        <v>4</v>
      </c>
      <c r="R2557" s="25">
        <f>Clean_Data[[#This Row],[Revenue_EUR]]/Clean_Data[[#This Row],[Units_Sold]]</f>
        <v>121.72236641221373</v>
      </c>
      <c r="S2557" s="19">
        <f>Clean_Data[[#This Row],[Gross_Profit_EUR]]/Clean_Data[[#This Row],[Revenue_EUR]]</f>
        <v>0.53467815319934053</v>
      </c>
      <c r="T2557" s="19">
        <f>Clean_Data[[#This Row],[Revenue_EUR]]/Clean_Data[[#This Row],[Revenue_Target_EUR]]</f>
        <v>0.97737387655480268</v>
      </c>
      <c r="U2557" s="19">
        <f>Clean_Data[[#This Row],[Revenue_EUR]]/Clean_Data[[#This Row],[Market_Revenue_EUR]]</f>
        <v>8.302005715531989E-2</v>
      </c>
      <c r="V2557" s="19">
        <f>Clean_Data[[#This Row],[Returns_Units]]/Clean_Data[[#This Row],[Units_Sold]]</f>
        <v>3.0534351145038167E-2</v>
      </c>
      <c r="W2557" s="21">
        <f>Clean_Data[[#This Row],[Revenue_EUR]]/Clean_Data[[#This Row],[Marketing_Spend_EUR]]</f>
        <v>35.924908755012837</v>
      </c>
    </row>
    <row r="2558" spans="1:23">
      <c r="A2558" s="17">
        <v>45839</v>
      </c>
      <c r="B2558">
        <v>2025</v>
      </c>
      <c r="C2558" s="16" t="s">
        <v>98</v>
      </c>
      <c r="D2558" s="16" t="s">
        <v>88</v>
      </c>
      <c r="E2558" s="16" t="s">
        <v>87</v>
      </c>
      <c r="F2558" s="16" t="s">
        <v>77</v>
      </c>
      <c r="G2558" s="16" t="s">
        <v>78</v>
      </c>
      <c r="H2558">
        <v>350152.47</v>
      </c>
      <c r="I2558">
        <v>342879.92</v>
      </c>
      <c r="J2558">
        <v>4605</v>
      </c>
      <c r="K2558">
        <v>4507</v>
      </c>
      <c r="L2558">
        <v>197767.44</v>
      </c>
      <c r="M2558">
        <v>6428.92</v>
      </c>
      <c r="N2558">
        <v>3043341.2</v>
      </c>
      <c r="O2558">
        <v>44779</v>
      </c>
      <c r="P2558">
        <v>15</v>
      </c>
      <c r="Q2558">
        <v>47</v>
      </c>
      <c r="R2558" s="25">
        <f>Clean_Data[[#This Row],[Revenue_EUR]]/Clean_Data[[#This Row],[Units_Sold]]</f>
        <v>76.037452768729636</v>
      </c>
      <c r="S2558" s="19">
        <f>Clean_Data[[#This Row],[Gross_Profit_EUR]]/Clean_Data[[#This Row],[Revenue_EUR]]</f>
        <v>0.56480378390590824</v>
      </c>
      <c r="T2558" s="19">
        <f>Clean_Data[[#This Row],[Revenue_EUR]]/Clean_Data[[#This Row],[Revenue_Target_EUR]]</f>
        <v>1.0212101951027053</v>
      </c>
      <c r="U2558" s="19">
        <f>Clean_Data[[#This Row],[Revenue_EUR]]/Clean_Data[[#This Row],[Market_Revenue_EUR]]</f>
        <v>0.115055278718009</v>
      </c>
      <c r="V2558" s="19">
        <f>Clean_Data[[#This Row],[Returns_Units]]/Clean_Data[[#This Row],[Units_Sold]]</f>
        <v>1.0206297502714441E-2</v>
      </c>
      <c r="W2558" s="21">
        <f>Clean_Data[[#This Row],[Revenue_EUR]]/Clean_Data[[#This Row],[Marketing_Spend_EUR]]</f>
        <v>54.465208775346397</v>
      </c>
    </row>
    <row r="2559" spans="1:23">
      <c r="A2559" s="17">
        <v>45839</v>
      </c>
      <c r="B2559">
        <v>2025</v>
      </c>
      <c r="C2559" s="16" t="s">
        <v>98</v>
      </c>
      <c r="D2559" s="16" t="s">
        <v>88</v>
      </c>
      <c r="E2559" s="16" t="s">
        <v>87</v>
      </c>
      <c r="F2559" s="16" t="s">
        <v>77</v>
      </c>
      <c r="G2559" s="16" t="s">
        <v>79</v>
      </c>
      <c r="H2559">
        <v>322103.59999999998</v>
      </c>
      <c r="I2559">
        <v>287314.67</v>
      </c>
      <c r="J2559">
        <v>1675</v>
      </c>
      <c r="K2559">
        <v>1469</v>
      </c>
      <c r="L2559">
        <v>210455.19</v>
      </c>
      <c r="M2559">
        <v>8119.55</v>
      </c>
      <c r="N2559">
        <v>2505822.1800000002</v>
      </c>
      <c r="O2559">
        <v>14520</v>
      </c>
      <c r="P2559">
        <v>14</v>
      </c>
      <c r="Q2559">
        <v>19</v>
      </c>
      <c r="R2559" s="25">
        <f>Clean_Data[[#This Row],[Revenue_EUR]]/Clean_Data[[#This Row],[Units_Sold]]</f>
        <v>192.3006567164179</v>
      </c>
      <c r="S2559" s="19">
        <f>Clean_Data[[#This Row],[Gross_Profit_EUR]]/Clean_Data[[#This Row],[Revenue_EUR]]</f>
        <v>0.65337732953000216</v>
      </c>
      <c r="T2559" s="19">
        <f>Clean_Data[[#This Row],[Revenue_EUR]]/Clean_Data[[#This Row],[Revenue_Target_EUR]]</f>
        <v>1.1210830271910586</v>
      </c>
      <c r="U2559" s="19">
        <f>Clean_Data[[#This Row],[Revenue_EUR]]/Clean_Data[[#This Row],[Market_Revenue_EUR]]</f>
        <v>0.12854208194453765</v>
      </c>
      <c r="V2559" s="19">
        <f>Clean_Data[[#This Row],[Returns_Units]]/Clean_Data[[#This Row],[Units_Sold]]</f>
        <v>1.1343283582089553E-2</v>
      </c>
      <c r="W2559" s="21">
        <f>Clean_Data[[#This Row],[Revenue_EUR]]/Clean_Data[[#This Row],[Marketing_Spend_EUR]]</f>
        <v>39.670129502250738</v>
      </c>
    </row>
    <row r="2560" spans="1:23">
      <c r="A2560" s="17">
        <v>45839</v>
      </c>
      <c r="B2560">
        <v>2025</v>
      </c>
      <c r="C2560" s="16" t="s">
        <v>98</v>
      </c>
      <c r="D2560" s="16" t="s">
        <v>88</v>
      </c>
      <c r="E2560" s="16" t="s">
        <v>87</v>
      </c>
      <c r="F2560" s="16" t="s">
        <v>77</v>
      </c>
      <c r="G2560" s="16" t="s">
        <v>80</v>
      </c>
      <c r="H2560">
        <v>104055.75</v>
      </c>
      <c r="I2560">
        <v>93216.51</v>
      </c>
      <c r="J2560">
        <v>704</v>
      </c>
      <c r="K2560">
        <v>621</v>
      </c>
      <c r="L2560">
        <v>71369.95</v>
      </c>
      <c r="M2560">
        <v>6284.52</v>
      </c>
      <c r="N2560">
        <v>892027.76</v>
      </c>
      <c r="O2560">
        <v>6831</v>
      </c>
      <c r="P2560">
        <v>4</v>
      </c>
      <c r="Q2560">
        <v>9</v>
      </c>
      <c r="R2560" s="25">
        <f>Clean_Data[[#This Row],[Revenue_EUR]]/Clean_Data[[#This Row],[Units_Sold]]</f>
        <v>147.80646306818181</v>
      </c>
      <c r="S2560" s="19">
        <f>Clean_Data[[#This Row],[Gross_Profit_EUR]]/Clean_Data[[#This Row],[Revenue_EUR]]</f>
        <v>0.68588184699067567</v>
      </c>
      <c r="T2560" s="19">
        <f>Clean_Data[[#This Row],[Revenue_EUR]]/Clean_Data[[#This Row],[Revenue_Target_EUR]]</f>
        <v>1.1162802597951802</v>
      </c>
      <c r="U2560" s="19">
        <f>Clean_Data[[#This Row],[Revenue_EUR]]/Clean_Data[[#This Row],[Market_Revenue_EUR]]</f>
        <v>0.11665079795274533</v>
      </c>
      <c r="V2560" s="19">
        <f>Clean_Data[[#This Row],[Returns_Units]]/Clean_Data[[#This Row],[Units_Sold]]</f>
        <v>1.278409090909091E-2</v>
      </c>
      <c r="W2560" s="21">
        <f>Clean_Data[[#This Row],[Revenue_EUR]]/Clean_Data[[#This Row],[Marketing_Spend_EUR]]</f>
        <v>16.557469782895112</v>
      </c>
    </row>
    <row r="2561" spans="1:23">
      <c r="A2561" s="17">
        <v>45839</v>
      </c>
      <c r="B2561">
        <v>2025</v>
      </c>
      <c r="C2561" s="16" t="s">
        <v>98</v>
      </c>
      <c r="D2561" s="16" t="s">
        <v>88</v>
      </c>
      <c r="E2561" s="16" t="s">
        <v>87</v>
      </c>
      <c r="F2561" s="16" t="s">
        <v>77</v>
      </c>
      <c r="G2561" s="16" t="s">
        <v>81</v>
      </c>
      <c r="H2561">
        <v>145534.31</v>
      </c>
      <c r="I2561">
        <v>138621.76999999999</v>
      </c>
      <c r="J2561">
        <v>1198</v>
      </c>
      <c r="K2561">
        <v>1164</v>
      </c>
      <c r="L2561">
        <v>91048.71</v>
      </c>
      <c r="M2561">
        <v>4366.13</v>
      </c>
      <c r="N2561">
        <v>1180099.8600000001</v>
      </c>
      <c r="O2561">
        <v>10856</v>
      </c>
      <c r="P2561">
        <v>8</v>
      </c>
      <c r="Q2561">
        <v>10</v>
      </c>
      <c r="R2561" s="25">
        <f>Clean_Data[[#This Row],[Revenue_EUR]]/Clean_Data[[#This Row],[Units_Sold]]</f>
        <v>121.48106010016694</v>
      </c>
      <c r="S2561" s="19">
        <f>Clean_Data[[#This Row],[Gross_Profit_EUR]]/Clean_Data[[#This Row],[Revenue_EUR]]</f>
        <v>0.62561680472460413</v>
      </c>
      <c r="T2561" s="19">
        <f>Clean_Data[[#This Row],[Revenue_EUR]]/Clean_Data[[#This Row],[Revenue_Target_EUR]]</f>
        <v>1.0498661934557609</v>
      </c>
      <c r="U2561" s="19">
        <f>Clean_Data[[#This Row],[Revenue_EUR]]/Clean_Data[[#This Row],[Market_Revenue_EUR]]</f>
        <v>0.12332372448548548</v>
      </c>
      <c r="V2561" s="19">
        <f>Clean_Data[[#This Row],[Returns_Units]]/Clean_Data[[#This Row],[Units_Sold]]</f>
        <v>8.3472454090150246E-3</v>
      </c>
      <c r="W2561" s="21">
        <f>Clean_Data[[#This Row],[Revenue_EUR]]/Clean_Data[[#This Row],[Marketing_Spend_EUR]]</f>
        <v>33.332564536557548</v>
      </c>
    </row>
    <row r="2562" spans="1:23">
      <c r="A2562" s="17">
        <v>45839</v>
      </c>
      <c r="B2562">
        <v>2025</v>
      </c>
      <c r="C2562" s="16" t="s">
        <v>98</v>
      </c>
      <c r="D2562" s="16" t="s">
        <v>88</v>
      </c>
      <c r="E2562" s="16" t="s">
        <v>87</v>
      </c>
      <c r="F2562" s="16" t="s">
        <v>82</v>
      </c>
      <c r="G2562" s="16" t="s">
        <v>78</v>
      </c>
      <c r="H2562">
        <v>310282.61</v>
      </c>
      <c r="I2562">
        <v>292680.78000000003</v>
      </c>
      <c r="J2562">
        <v>4081</v>
      </c>
      <c r="K2562">
        <v>3911</v>
      </c>
      <c r="L2562">
        <v>160325.82999999999</v>
      </c>
      <c r="M2562">
        <v>5670.49</v>
      </c>
      <c r="N2562">
        <v>2909363.24</v>
      </c>
      <c r="O2562">
        <v>41202</v>
      </c>
      <c r="P2562">
        <v>15</v>
      </c>
      <c r="Q2562">
        <v>61</v>
      </c>
      <c r="R2562" s="25">
        <f>Clean_Data[[#This Row],[Revenue_EUR]]/Clean_Data[[#This Row],[Units_Sold]]</f>
        <v>76.031024258760098</v>
      </c>
      <c r="S2562" s="19">
        <f>Clean_Data[[#This Row],[Gross_Profit_EUR]]/Clean_Data[[#This Row],[Revenue_EUR]]</f>
        <v>0.51670904147673635</v>
      </c>
      <c r="T2562" s="19">
        <f>Clean_Data[[#This Row],[Revenue_EUR]]/Clean_Data[[#This Row],[Revenue_Target_EUR]]</f>
        <v>1.0601400269604309</v>
      </c>
      <c r="U2562" s="19">
        <f>Clean_Data[[#This Row],[Revenue_EUR]]/Clean_Data[[#This Row],[Market_Revenue_EUR]]</f>
        <v>0.10664966331258106</v>
      </c>
      <c r="V2562" s="19">
        <f>Clean_Data[[#This Row],[Returns_Units]]/Clean_Data[[#This Row],[Units_Sold]]</f>
        <v>1.4947316834109287E-2</v>
      </c>
      <c r="W2562" s="21">
        <f>Clean_Data[[#This Row],[Revenue_EUR]]/Clean_Data[[#This Row],[Marketing_Spend_EUR]]</f>
        <v>54.718835585637223</v>
      </c>
    </row>
    <row r="2563" spans="1:23">
      <c r="A2563" s="17">
        <v>45839</v>
      </c>
      <c r="B2563">
        <v>2025</v>
      </c>
      <c r="C2563" s="16" t="s">
        <v>98</v>
      </c>
      <c r="D2563" s="16" t="s">
        <v>88</v>
      </c>
      <c r="E2563" s="16" t="s">
        <v>87</v>
      </c>
      <c r="F2563" s="16" t="s">
        <v>82</v>
      </c>
      <c r="G2563" s="16" t="s">
        <v>79</v>
      </c>
      <c r="H2563">
        <v>292845.84999999998</v>
      </c>
      <c r="I2563">
        <v>261407.73</v>
      </c>
      <c r="J2563">
        <v>1523</v>
      </c>
      <c r="K2563">
        <v>1344</v>
      </c>
      <c r="L2563">
        <v>179742.62</v>
      </c>
      <c r="M2563">
        <v>6858.17</v>
      </c>
      <c r="N2563">
        <v>2483701.44</v>
      </c>
      <c r="O2563">
        <v>13398</v>
      </c>
      <c r="P2563">
        <v>11</v>
      </c>
      <c r="Q2563">
        <v>15</v>
      </c>
      <c r="R2563" s="25">
        <f>Clean_Data[[#This Row],[Revenue_EUR]]/Clean_Data[[#This Row],[Units_Sold]]</f>
        <v>192.28223900196977</v>
      </c>
      <c r="S2563" s="19">
        <f>Clean_Data[[#This Row],[Gross_Profit_EUR]]/Clean_Data[[#This Row],[Revenue_EUR]]</f>
        <v>0.61377895572021934</v>
      </c>
      <c r="T2563" s="19">
        <f>Clean_Data[[#This Row],[Revenue_EUR]]/Clean_Data[[#This Row],[Revenue_Target_EUR]]</f>
        <v>1.1202646914840657</v>
      </c>
      <c r="U2563" s="19">
        <f>Clean_Data[[#This Row],[Revenue_EUR]]/Clean_Data[[#This Row],[Market_Revenue_EUR]]</f>
        <v>0.11790702589438447</v>
      </c>
      <c r="V2563" s="19">
        <f>Clean_Data[[#This Row],[Returns_Units]]/Clean_Data[[#This Row],[Units_Sold]]</f>
        <v>9.8489822718319103E-3</v>
      </c>
      <c r="W2563" s="21">
        <f>Clean_Data[[#This Row],[Revenue_EUR]]/Clean_Data[[#This Row],[Marketing_Spend_EUR]]</f>
        <v>42.700290310680543</v>
      </c>
    </row>
    <row r="2564" spans="1:23">
      <c r="A2564" s="17">
        <v>45839</v>
      </c>
      <c r="B2564">
        <v>2025</v>
      </c>
      <c r="C2564" s="16" t="s">
        <v>98</v>
      </c>
      <c r="D2564" s="16" t="s">
        <v>88</v>
      </c>
      <c r="E2564" s="16" t="s">
        <v>87</v>
      </c>
      <c r="F2564" s="16" t="s">
        <v>82</v>
      </c>
      <c r="G2564" s="16" t="s">
        <v>80</v>
      </c>
      <c r="H2564">
        <v>95589.21</v>
      </c>
      <c r="I2564">
        <v>85873.23</v>
      </c>
      <c r="J2564">
        <v>647</v>
      </c>
      <c r="K2564">
        <v>574</v>
      </c>
      <c r="L2564">
        <v>60793.74</v>
      </c>
      <c r="M2564">
        <v>5249.24</v>
      </c>
      <c r="N2564">
        <v>848967.69</v>
      </c>
      <c r="O2564">
        <v>6028</v>
      </c>
      <c r="P2564">
        <v>5</v>
      </c>
      <c r="Q2564">
        <v>8</v>
      </c>
      <c r="R2564" s="25">
        <f>Clean_Data[[#This Row],[Revenue_EUR]]/Clean_Data[[#This Row],[Units_Sold]]</f>
        <v>147.74221020092736</v>
      </c>
      <c r="S2564" s="19">
        <f>Clean_Data[[#This Row],[Gross_Profit_EUR]]/Clean_Data[[#This Row],[Revenue_EUR]]</f>
        <v>0.63598956409410634</v>
      </c>
      <c r="T2564" s="19">
        <f>Clean_Data[[#This Row],[Revenue_EUR]]/Clean_Data[[#This Row],[Revenue_Target_EUR]]</f>
        <v>1.1131432927351168</v>
      </c>
      <c r="U2564" s="19">
        <f>Clean_Data[[#This Row],[Revenue_EUR]]/Clean_Data[[#This Row],[Market_Revenue_EUR]]</f>
        <v>0.11259463831892119</v>
      </c>
      <c r="V2564" s="19">
        <f>Clean_Data[[#This Row],[Returns_Units]]/Clean_Data[[#This Row],[Units_Sold]]</f>
        <v>1.2364760432766615E-2</v>
      </c>
      <c r="W2564" s="21">
        <f>Clean_Data[[#This Row],[Revenue_EUR]]/Clean_Data[[#This Row],[Marketing_Spend_EUR]]</f>
        <v>18.210104700870986</v>
      </c>
    </row>
    <row r="2565" spans="1:23">
      <c r="A2565" s="17">
        <v>45839</v>
      </c>
      <c r="B2565">
        <v>2025</v>
      </c>
      <c r="C2565" s="16" t="s">
        <v>98</v>
      </c>
      <c r="D2565" s="16" t="s">
        <v>88</v>
      </c>
      <c r="E2565" s="16" t="s">
        <v>87</v>
      </c>
      <c r="F2565" s="16" t="s">
        <v>82</v>
      </c>
      <c r="G2565" s="16" t="s">
        <v>81</v>
      </c>
      <c r="H2565">
        <v>132754.88</v>
      </c>
      <c r="I2565">
        <v>126840.87</v>
      </c>
      <c r="J2565">
        <v>1093</v>
      </c>
      <c r="K2565">
        <v>1053</v>
      </c>
      <c r="L2565">
        <v>78187.070000000007</v>
      </c>
      <c r="M2565">
        <v>3765.12</v>
      </c>
      <c r="N2565">
        <v>1159355.1499999999</v>
      </c>
      <c r="O2565">
        <v>10683</v>
      </c>
      <c r="P2565">
        <v>7</v>
      </c>
      <c r="Q2565">
        <v>24</v>
      </c>
      <c r="R2565" s="25">
        <f>Clean_Data[[#This Row],[Revenue_EUR]]/Clean_Data[[#This Row],[Units_Sold]]</f>
        <v>121.45917657822507</v>
      </c>
      <c r="S2565" s="19">
        <f>Clean_Data[[#This Row],[Gross_Profit_EUR]]/Clean_Data[[#This Row],[Revenue_EUR]]</f>
        <v>0.58895816108605581</v>
      </c>
      <c r="T2565" s="19">
        <f>Clean_Data[[#This Row],[Revenue_EUR]]/Clean_Data[[#This Row],[Revenue_Target_EUR]]</f>
        <v>1.046625429169636</v>
      </c>
      <c r="U2565" s="19">
        <f>Clean_Data[[#This Row],[Revenue_EUR]]/Clean_Data[[#This Row],[Market_Revenue_EUR]]</f>
        <v>0.11450751739016299</v>
      </c>
      <c r="V2565" s="19">
        <f>Clean_Data[[#This Row],[Returns_Units]]/Clean_Data[[#This Row],[Units_Sold]]</f>
        <v>2.1957913998170174E-2</v>
      </c>
      <c r="W2565" s="21">
        <f>Clean_Data[[#This Row],[Revenue_EUR]]/Clean_Data[[#This Row],[Marketing_Spend_EUR]]</f>
        <v>35.259136494985555</v>
      </c>
    </row>
    <row r="2566" spans="1:23">
      <c r="A2566" s="17">
        <v>45839</v>
      </c>
      <c r="B2566">
        <v>2025</v>
      </c>
      <c r="C2566" s="16" t="s">
        <v>98</v>
      </c>
      <c r="D2566" s="16" t="s">
        <v>88</v>
      </c>
      <c r="E2566" s="16" t="s">
        <v>87</v>
      </c>
      <c r="F2566" s="16" t="s">
        <v>83</v>
      </c>
      <c r="G2566" s="16" t="s">
        <v>78</v>
      </c>
      <c r="H2566">
        <v>33223.35</v>
      </c>
      <c r="I2566">
        <v>31302.240000000002</v>
      </c>
      <c r="J2566">
        <v>437</v>
      </c>
      <c r="K2566">
        <v>414</v>
      </c>
      <c r="L2566">
        <v>15859.2</v>
      </c>
      <c r="M2566">
        <v>594.28</v>
      </c>
      <c r="N2566">
        <v>418352.8</v>
      </c>
      <c r="O2566">
        <v>6053</v>
      </c>
      <c r="P2566">
        <v>1</v>
      </c>
      <c r="Q2566">
        <v>9</v>
      </c>
      <c r="R2566" s="25">
        <f>Clean_Data[[#This Row],[Revenue_EUR]]/Clean_Data[[#This Row],[Units_Sold]]</f>
        <v>76.025972540045757</v>
      </c>
      <c r="S2566" s="19">
        <f>Clean_Data[[#This Row],[Gross_Profit_EUR]]/Clean_Data[[#This Row],[Revenue_EUR]]</f>
        <v>0.47735101968946542</v>
      </c>
      <c r="T2566" s="19">
        <f>Clean_Data[[#This Row],[Revenue_EUR]]/Clean_Data[[#This Row],[Revenue_Target_EUR]]</f>
        <v>1.0613729241102232</v>
      </c>
      <c r="U2566" s="19">
        <f>Clean_Data[[#This Row],[Revenue_EUR]]/Clean_Data[[#This Row],[Market_Revenue_EUR]]</f>
        <v>7.9414671062318698E-2</v>
      </c>
      <c r="V2566" s="19">
        <f>Clean_Data[[#This Row],[Returns_Units]]/Clean_Data[[#This Row],[Units_Sold]]</f>
        <v>2.0594965675057208E-2</v>
      </c>
      <c r="W2566" s="21">
        <f>Clean_Data[[#This Row],[Revenue_EUR]]/Clean_Data[[#This Row],[Marketing_Spend_EUR]]</f>
        <v>55.905213030894529</v>
      </c>
    </row>
    <row r="2567" spans="1:23">
      <c r="A2567" s="17">
        <v>45839</v>
      </c>
      <c r="B2567">
        <v>2025</v>
      </c>
      <c r="C2567" s="16" t="s">
        <v>98</v>
      </c>
      <c r="D2567" s="16" t="s">
        <v>88</v>
      </c>
      <c r="E2567" s="16" t="s">
        <v>87</v>
      </c>
      <c r="F2567" s="16" t="s">
        <v>83</v>
      </c>
      <c r="G2567" s="16" t="s">
        <v>79</v>
      </c>
      <c r="H2567">
        <v>34408.79</v>
      </c>
      <c r="I2567">
        <v>31539.88</v>
      </c>
      <c r="J2567">
        <v>179</v>
      </c>
      <c r="K2567">
        <v>166</v>
      </c>
      <c r="L2567">
        <v>19044.150000000001</v>
      </c>
      <c r="M2567">
        <v>908.8</v>
      </c>
      <c r="N2567">
        <v>366251.06</v>
      </c>
      <c r="O2567">
        <v>2023</v>
      </c>
      <c r="P2567">
        <v>2</v>
      </c>
      <c r="Q2567">
        <v>3</v>
      </c>
      <c r="R2567" s="25">
        <f>Clean_Data[[#This Row],[Revenue_EUR]]/Clean_Data[[#This Row],[Units_Sold]]</f>
        <v>192.22787709497206</v>
      </c>
      <c r="S2567" s="19">
        <f>Clean_Data[[#This Row],[Gross_Profit_EUR]]/Clean_Data[[#This Row],[Revenue_EUR]]</f>
        <v>0.55346758778788796</v>
      </c>
      <c r="T2567" s="19">
        <f>Clean_Data[[#This Row],[Revenue_EUR]]/Clean_Data[[#This Row],[Revenue_Target_EUR]]</f>
        <v>1.0909613479823006</v>
      </c>
      <c r="U2567" s="19">
        <f>Clean_Data[[#This Row],[Revenue_EUR]]/Clean_Data[[#This Row],[Market_Revenue_EUR]]</f>
        <v>9.3948642769798404E-2</v>
      </c>
      <c r="V2567" s="19">
        <f>Clean_Data[[#This Row],[Returns_Units]]/Clean_Data[[#This Row],[Units_Sold]]</f>
        <v>1.6759776536312849E-2</v>
      </c>
      <c r="W2567" s="21">
        <f>Clean_Data[[#This Row],[Revenue_EUR]]/Clean_Data[[#This Row],[Marketing_Spend_EUR]]</f>
        <v>37.861784771126764</v>
      </c>
    </row>
    <row r="2568" spans="1:23">
      <c r="A2568" s="17">
        <v>45839</v>
      </c>
      <c r="B2568">
        <v>2025</v>
      </c>
      <c r="C2568" s="16" t="s">
        <v>98</v>
      </c>
      <c r="D2568" s="16" t="s">
        <v>88</v>
      </c>
      <c r="E2568" s="16" t="s">
        <v>87</v>
      </c>
      <c r="F2568" s="16" t="s">
        <v>83</v>
      </c>
      <c r="G2568" s="16" t="s">
        <v>80</v>
      </c>
      <c r="H2568">
        <v>10727.72</v>
      </c>
      <c r="I2568">
        <v>9604.2099999999991</v>
      </c>
      <c r="J2568">
        <v>73</v>
      </c>
      <c r="K2568">
        <v>65</v>
      </c>
      <c r="L2568">
        <v>6262.45</v>
      </c>
      <c r="M2568">
        <v>645.96</v>
      </c>
      <c r="N2568">
        <v>129275.03</v>
      </c>
      <c r="O2568">
        <v>974</v>
      </c>
      <c r="P2568">
        <v>0</v>
      </c>
      <c r="Q2568">
        <v>1</v>
      </c>
      <c r="R2568" s="25">
        <f>Clean_Data[[#This Row],[Revenue_EUR]]/Clean_Data[[#This Row],[Units_Sold]]</f>
        <v>146.95506849315066</v>
      </c>
      <c r="S2568" s="19">
        <f>Clean_Data[[#This Row],[Gross_Profit_EUR]]/Clean_Data[[#This Row],[Revenue_EUR]]</f>
        <v>0.58376337190008687</v>
      </c>
      <c r="T2568" s="19">
        <f>Clean_Data[[#This Row],[Revenue_EUR]]/Clean_Data[[#This Row],[Revenue_Target_EUR]]</f>
        <v>1.1169809906280683</v>
      </c>
      <c r="U2568" s="19">
        <f>Clean_Data[[#This Row],[Revenue_EUR]]/Clean_Data[[#This Row],[Market_Revenue_EUR]]</f>
        <v>8.298369762513301E-2</v>
      </c>
      <c r="V2568" s="19">
        <f>Clean_Data[[#This Row],[Returns_Units]]/Clean_Data[[#This Row],[Units_Sold]]</f>
        <v>1.3698630136986301E-2</v>
      </c>
      <c r="W2568" s="21">
        <f>Clean_Data[[#This Row],[Revenue_EUR]]/Clean_Data[[#This Row],[Marketing_Spend_EUR]]</f>
        <v>16.607406031333209</v>
      </c>
    </row>
    <row r="2569" spans="1:23">
      <c r="A2569" s="17">
        <v>45839</v>
      </c>
      <c r="B2569">
        <v>2025</v>
      </c>
      <c r="C2569" s="16" t="s">
        <v>98</v>
      </c>
      <c r="D2569" s="16" t="s">
        <v>88</v>
      </c>
      <c r="E2569" s="16" t="s">
        <v>87</v>
      </c>
      <c r="F2569" s="16" t="s">
        <v>83</v>
      </c>
      <c r="G2569" s="16" t="s">
        <v>81</v>
      </c>
      <c r="H2569">
        <v>14279.85</v>
      </c>
      <c r="I2569">
        <v>13803.23</v>
      </c>
      <c r="J2569">
        <v>118</v>
      </c>
      <c r="K2569">
        <v>114</v>
      </c>
      <c r="L2569">
        <v>7521.23</v>
      </c>
      <c r="M2569">
        <v>396.27</v>
      </c>
      <c r="N2569">
        <v>167753.75</v>
      </c>
      <c r="O2569">
        <v>1514</v>
      </c>
      <c r="P2569">
        <v>1</v>
      </c>
      <c r="Q2569">
        <v>3</v>
      </c>
      <c r="R2569" s="25">
        <f>Clean_Data[[#This Row],[Revenue_EUR]]/Clean_Data[[#This Row],[Units_Sold]]</f>
        <v>121.01567796610169</v>
      </c>
      <c r="S2569" s="19">
        <f>Clean_Data[[#This Row],[Gross_Profit_EUR]]/Clean_Data[[#This Row],[Revenue_EUR]]</f>
        <v>0.52670231129878808</v>
      </c>
      <c r="T2569" s="19">
        <f>Clean_Data[[#This Row],[Revenue_EUR]]/Clean_Data[[#This Row],[Revenue_Target_EUR]]</f>
        <v>1.0345295992314842</v>
      </c>
      <c r="U2569" s="19">
        <f>Clean_Data[[#This Row],[Revenue_EUR]]/Clean_Data[[#This Row],[Market_Revenue_EUR]]</f>
        <v>8.5123879495987417E-2</v>
      </c>
      <c r="V2569" s="19">
        <f>Clean_Data[[#This Row],[Returns_Units]]/Clean_Data[[#This Row],[Units_Sold]]</f>
        <v>2.5423728813559324E-2</v>
      </c>
      <c r="W2569" s="21">
        <f>Clean_Data[[#This Row],[Revenue_EUR]]/Clean_Data[[#This Row],[Marketing_Spend_EUR]]</f>
        <v>36.035657506245741</v>
      </c>
    </row>
    <row r="2570" spans="1:23">
      <c r="A2570" s="17">
        <v>45839</v>
      </c>
      <c r="B2570">
        <v>2025</v>
      </c>
      <c r="C2570" s="16" t="s">
        <v>98</v>
      </c>
      <c r="D2570" s="16" t="s">
        <v>89</v>
      </c>
      <c r="E2570" s="16" t="s">
        <v>85</v>
      </c>
      <c r="F2570" s="16" t="s">
        <v>77</v>
      </c>
      <c r="G2570" s="16" t="s">
        <v>78</v>
      </c>
      <c r="H2570">
        <v>242071.94</v>
      </c>
      <c r="I2570">
        <v>235832.01</v>
      </c>
      <c r="J2570">
        <v>3184</v>
      </c>
      <c r="K2570">
        <v>3045</v>
      </c>
      <c r="L2570">
        <v>134210.92000000001</v>
      </c>
      <c r="M2570">
        <v>4550.2</v>
      </c>
      <c r="N2570">
        <v>1727058.22</v>
      </c>
      <c r="O2570">
        <v>24481</v>
      </c>
      <c r="P2570">
        <v>9</v>
      </c>
      <c r="Q2570">
        <v>31</v>
      </c>
      <c r="R2570" s="25">
        <f>Clean_Data[[#This Row],[Revenue_EUR]]/Clean_Data[[#This Row],[Units_Sold]]</f>
        <v>76.027619346733673</v>
      </c>
      <c r="S2570" s="19">
        <f>Clean_Data[[#This Row],[Gross_Profit_EUR]]/Clean_Data[[#This Row],[Revenue_EUR]]</f>
        <v>0.55442576285380296</v>
      </c>
      <c r="T2570" s="19">
        <f>Clean_Data[[#This Row],[Revenue_EUR]]/Clean_Data[[#This Row],[Revenue_Target_EUR]]</f>
        <v>1.0264592156086021</v>
      </c>
      <c r="U2570" s="19">
        <f>Clean_Data[[#This Row],[Revenue_EUR]]/Clean_Data[[#This Row],[Market_Revenue_EUR]]</f>
        <v>0.14016431941709528</v>
      </c>
      <c r="V2570" s="19">
        <f>Clean_Data[[#This Row],[Returns_Units]]/Clean_Data[[#This Row],[Units_Sold]]</f>
        <v>9.7361809045226136E-3</v>
      </c>
      <c r="W2570" s="21">
        <f>Clean_Data[[#This Row],[Revenue_EUR]]/Clean_Data[[#This Row],[Marketing_Spend_EUR]]</f>
        <v>53.200285701727402</v>
      </c>
    </row>
    <row r="2571" spans="1:23">
      <c r="A2571" s="17">
        <v>45839</v>
      </c>
      <c r="B2571">
        <v>2025</v>
      </c>
      <c r="C2571" s="16" t="s">
        <v>98</v>
      </c>
      <c r="D2571" s="16" t="s">
        <v>89</v>
      </c>
      <c r="E2571" s="16" t="s">
        <v>85</v>
      </c>
      <c r="F2571" s="16" t="s">
        <v>77</v>
      </c>
      <c r="G2571" s="16" t="s">
        <v>79</v>
      </c>
      <c r="H2571">
        <v>259760.78</v>
      </c>
      <c r="I2571">
        <v>242195.78</v>
      </c>
      <c r="J2571">
        <v>1351</v>
      </c>
      <c r="K2571">
        <v>1242</v>
      </c>
      <c r="L2571">
        <v>167765.07999999999</v>
      </c>
      <c r="M2571">
        <v>6661.82</v>
      </c>
      <c r="N2571">
        <v>1452611.58</v>
      </c>
      <c r="O2571">
        <v>8396</v>
      </c>
      <c r="P2571">
        <v>11</v>
      </c>
      <c r="Q2571">
        <v>13</v>
      </c>
      <c r="R2571" s="25">
        <f>Clean_Data[[#This Row],[Revenue_EUR]]/Clean_Data[[#This Row],[Units_Sold]]</f>
        <v>192.27296817172464</v>
      </c>
      <c r="S2571" s="19">
        <f>Clean_Data[[#This Row],[Gross_Profit_EUR]]/Clean_Data[[#This Row],[Revenue_EUR]]</f>
        <v>0.64584453434425315</v>
      </c>
      <c r="T2571" s="19">
        <f>Clean_Data[[#This Row],[Revenue_EUR]]/Clean_Data[[#This Row],[Revenue_Target_EUR]]</f>
        <v>1.0725239721352702</v>
      </c>
      <c r="U2571" s="19">
        <f>Clean_Data[[#This Row],[Revenue_EUR]]/Clean_Data[[#This Row],[Market_Revenue_EUR]]</f>
        <v>0.17882328874178463</v>
      </c>
      <c r="V2571" s="19">
        <f>Clean_Data[[#This Row],[Returns_Units]]/Clean_Data[[#This Row],[Units_Sold]]</f>
        <v>9.6225018504811251E-3</v>
      </c>
      <c r="W2571" s="21">
        <f>Clean_Data[[#This Row],[Revenue_EUR]]/Clean_Data[[#This Row],[Marketing_Spend_EUR]]</f>
        <v>38.992464521707284</v>
      </c>
    </row>
    <row r="2572" spans="1:23">
      <c r="A2572" s="17">
        <v>45839</v>
      </c>
      <c r="B2572">
        <v>2025</v>
      </c>
      <c r="C2572" s="16" t="s">
        <v>98</v>
      </c>
      <c r="D2572" s="16" t="s">
        <v>89</v>
      </c>
      <c r="E2572" s="16" t="s">
        <v>85</v>
      </c>
      <c r="F2572" s="16" t="s">
        <v>77</v>
      </c>
      <c r="G2572" s="16" t="s">
        <v>80</v>
      </c>
      <c r="H2572">
        <v>75244.960000000006</v>
      </c>
      <c r="I2572">
        <v>68518.89</v>
      </c>
      <c r="J2572">
        <v>509</v>
      </c>
      <c r="K2572">
        <v>466</v>
      </c>
      <c r="L2572">
        <v>51781.04</v>
      </c>
      <c r="M2572">
        <v>3783.9</v>
      </c>
      <c r="N2572">
        <v>503187.02</v>
      </c>
      <c r="O2572">
        <v>3655</v>
      </c>
      <c r="P2572">
        <v>4</v>
      </c>
      <c r="Q2572">
        <v>6</v>
      </c>
      <c r="R2572" s="25">
        <f>Clean_Data[[#This Row],[Revenue_EUR]]/Clean_Data[[#This Row],[Units_Sold]]</f>
        <v>147.82899803536347</v>
      </c>
      <c r="S2572" s="19">
        <f>Clean_Data[[#This Row],[Gross_Profit_EUR]]/Clean_Data[[#This Row],[Revenue_EUR]]</f>
        <v>0.68816622402350935</v>
      </c>
      <c r="T2572" s="19">
        <f>Clean_Data[[#This Row],[Revenue_EUR]]/Clean_Data[[#This Row],[Revenue_Target_EUR]]</f>
        <v>1.0981637326582496</v>
      </c>
      <c r="U2572" s="19">
        <f>Clean_Data[[#This Row],[Revenue_EUR]]/Clean_Data[[#This Row],[Market_Revenue_EUR]]</f>
        <v>0.14953676666778887</v>
      </c>
      <c r="V2572" s="19">
        <f>Clean_Data[[#This Row],[Returns_Units]]/Clean_Data[[#This Row],[Units_Sold]]</f>
        <v>1.1787819253438114E-2</v>
      </c>
      <c r="W2572" s="21">
        <f>Clean_Data[[#This Row],[Revenue_EUR]]/Clean_Data[[#This Row],[Marketing_Spend_EUR]]</f>
        <v>19.885557229313672</v>
      </c>
    </row>
    <row r="2573" spans="1:23">
      <c r="A2573" s="17">
        <v>45839</v>
      </c>
      <c r="B2573">
        <v>2025</v>
      </c>
      <c r="C2573" s="16" t="s">
        <v>98</v>
      </c>
      <c r="D2573" s="16" t="s">
        <v>89</v>
      </c>
      <c r="E2573" s="16" t="s">
        <v>85</v>
      </c>
      <c r="F2573" s="16" t="s">
        <v>77</v>
      </c>
      <c r="G2573" s="16" t="s">
        <v>81</v>
      </c>
      <c r="H2573">
        <v>107984.85</v>
      </c>
      <c r="I2573">
        <v>103291.68</v>
      </c>
      <c r="J2573">
        <v>889</v>
      </c>
      <c r="K2573">
        <v>856</v>
      </c>
      <c r="L2573">
        <v>66541.179999999993</v>
      </c>
      <c r="M2573">
        <v>3100.94</v>
      </c>
      <c r="N2573">
        <v>672167.51</v>
      </c>
      <c r="O2573">
        <v>5798</v>
      </c>
      <c r="P2573">
        <v>4</v>
      </c>
      <c r="Q2573">
        <v>7</v>
      </c>
      <c r="R2573" s="25">
        <f>Clean_Data[[#This Row],[Revenue_EUR]]/Clean_Data[[#This Row],[Units_Sold]]</f>
        <v>121.4677727784027</v>
      </c>
      <c r="S2573" s="19">
        <f>Clean_Data[[#This Row],[Gross_Profit_EUR]]/Clean_Data[[#This Row],[Revenue_EUR]]</f>
        <v>0.61620847739289342</v>
      </c>
      <c r="T2573" s="19">
        <f>Clean_Data[[#This Row],[Revenue_EUR]]/Clean_Data[[#This Row],[Revenue_Target_EUR]]</f>
        <v>1.0454360893345913</v>
      </c>
      <c r="U2573" s="19">
        <f>Clean_Data[[#This Row],[Revenue_EUR]]/Clean_Data[[#This Row],[Market_Revenue_EUR]]</f>
        <v>0.16065169528946735</v>
      </c>
      <c r="V2573" s="19">
        <f>Clean_Data[[#This Row],[Returns_Units]]/Clean_Data[[#This Row],[Units_Sold]]</f>
        <v>7.874015748031496E-3</v>
      </c>
      <c r="W2573" s="21">
        <f>Clean_Data[[#This Row],[Revenue_EUR]]/Clean_Data[[#This Row],[Marketing_Spend_EUR]]</f>
        <v>34.823263268557277</v>
      </c>
    </row>
    <row r="2574" spans="1:23">
      <c r="A2574" s="17">
        <v>45839</v>
      </c>
      <c r="B2574">
        <v>2025</v>
      </c>
      <c r="C2574" s="16" t="s">
        <v>98</v>
      </c>
      <c r="D2574" s="16" t="s">
        <v>89</v>
      </c>
      <c r="E2574" s="16" t="s">
        <v>85</v>
      </c>
      <c r="F2574" s="16" t="s">
        <v>82</v>
      </c>
      <c r="G2574" s="16" t="s">
        <v>78</v>
      </c>
      <c r="H2574">
        <v>204185.09</v>
      </c>
      <c r="I2574">
        <v>203533.64</v>
      </c>
      <c r="J2574">
        <v>2686</v>
      </c>
      <c r="K2574">
        <v>2641</v>
      </c>
      <c r="L2574">
        <v>108262.31</v>
      </c>
      <c r="M2574">
        <v>3726.64</v>
      </c>
      <c r="N2574">
        <v>1542722.22</v>
      </c>
      <c r="O2574">
        <v>21364</v>
      </c>
      <c r="P2574">
        <v>8</v>
      </c>
      <c r="Q2574">
        <v>31</v>
      </c>
      <c r="R2574" s="25">
        <f>Clean_Data[[#This Row],[Revenue_EUR]]/Clean_Data[[#This Row],[Units_Sold]]</f>
        <v>76.018276247207737</v>
      </c>
      <c r="S2574" s="19">
        <f>Clean_Data[[#This Row],[Gross_Profit_EUR]]/Clean_Data[[#This Row],[Revenue_EUR]]</f>
        <v>0.53021653050181083</v>
      </c>
      <c r="T2574" s="19">
        <f>Clean_Data[[#This Row],[Revenue_EUR]]/Clean_Data[[#This Row],[Revenue_Target_EUR]]</f>
        <v>1.0032006994028111</v>
      </c>
      <c r="U2574" s="19">
        <f>Clean_Data[[#This Row],[Revenue_EUR]]/Clean_Data[[#This Row],[Market_Revenue_EUR]]</f>
        <v>0.13235376229947604</v>
      </c>
      <c r="V2574" s="19">
        <f>Clean_Data[[#This Row],[Returns_Units]]/Clean_Data[[#This Row],[Units_Sold]]</f>
        <v>1.154132539091586E-2</v>
      </c>
      <c r="W2574" s="21">
        <f>Clean_Data[[#This Row],[Revenue_EUR]]/Clean_Data[[#This Row],[Marketing_Spend_EUR]]</f>
        <v>54.790666659510983</v>
      </c>
    </row>
    <row r="2575" spans="1:23">
      <c r="A2575" s="17">
        <v>45839</v>
      </c>
      <c r="B2575">
        <v>2025</v>
      </c>
      <c r="C2575" s="16" t="s">
        <v>98</v>
      </c>
      <c r="D2575" s="16" t="s">
        <v>89</v>
      </c>
      <c r="E2575" s="16" t="s">
        <v>85</v>
      </c>
      <c r="F2575" s="16" t="s">
        <v>82</v>
      </c>
      <c r="G2575" s="16" t="s">
        <v>79</v>
      </c>
      <c r="H2575">
        <v>200110.2</v>
      </c>
      <c r="I2575">
        <v>185607.99</v>
      </c>
      <c r="J2575">
        <v>1041</v>
      </c>
      <c r="K2575">
        <v>966</v>
      </c>
      <c r="L2575">
        <v>121717.17</v>
      </c>
      <c r="M2575">
        <v>5161.55</v>
      </c>
      <c r="N2575">
        <v>1271932.78</v>
      </c>
      <c r="O2575">
        <v>7130</v>
      </c>
      <c r="P2575">
        <v>10</v>
      </c>
      <c r="Q2575">
        <v>10</v>
      </c>
      <c r="R2575" s="25">
        <f>Clean_Data[[#This Row],[Revenue_EUR]]/Clean_Data[[#This Row],[Units_Sold]]</f>
        <v>192.22881844380404</v>
      </c>
      <c r="S2575" s="19">
        <f>Clean_Data[[#This Row],[Gross_Profit_EUR]]/Clean_Data[[#This Row],[Revenue_EUR]]</f>
        <v>0.60825070386217195</v>
      </c>
      <c r="T2575" s="19">
        <f>Clean_Data[[#This Row],[Revenue_EUR]]/Clean_Data[[#This Row],[Revenue_Target_EUR]]</f>
        <v>1.0781335437122077</v>
      </c>
      <c r="U2575" s="19">
        <f>Clean_Data[[#This Row],[Revenue_EUR]]/Clean_Data[[#This Row],[Market_Revenue_EUR]]</f>
        <v>0.15732765374597862</v>
      </c>
      <c r="V2575" s="19">
        <f>Clean_Data[[#This Row],[Returns_Units]]/Clean_Data[[#This Row],[Units_Sold]]</f>
        <v>9.6061479346781949E-3</v>
      </c>
      <c r="W2575" s="21">
        <f>Clean_Data[[#This Row],[Revenue_EUR]]/Clean_Data[[#This Row],[Marketing_Spend_EUR]]</f>
        <v>38.769400664529066</v>
      </c>
    </row>
    <row r="2576" spans="1:23">
      <c r="A2576" s="17">
        <v>45839</v>
      </c>
      <c r="B2576">
        <v>2025</v>
      </c>
      <c r="C2576" s="16" t="s">
        <v>98</v>
      </c>
      <c r="D2576" s="16" t="s">
        <v>89</v>
      </c>
      <c r="E2576" s="16" t="s">
        <v>85</v>
      </c>
      <c r="F2576" s="16" t="s">
        <v>82</v>
      </c>
      <c r="G2576" s="16" t="s">
        <v>80</v>
      </c>
      <c r="H2576">
        <v>68360.789999999994</v>
      </c>
      <c r="I2576">
        <v>63979.79</v>
      </c>
      <c r="J2576">
        <v>462</v>
      </c>
      <c r="K2576">
        <v>437</v>
      </c>
      <c r="L2576">
        <v>43243.71</v>
      </c>
      <c r="M2576">
        <v>3879.49</v>
      </c>
      <c r="N2576">
        <v>470210.35</v>
      </c>
      <c r="O2576">
        <v>3285</v>
      </c>
      <c r="P2576">
        <v>3</v>
      </c>
      <c r="Q2576">
        <v>7</v>
      </c>
      <c r="R2576" s="25">
        <f>Clean_Data[[#This Row],[Revenue_EUR]]/Clean_Data[[#This Row],[Units_Sold]]</f>
        <v>147.96707792207792</v>
      </c>
      <c r="S2576" s="19">
        <f>Clean_Data[[#This Row],[Gross_Profit_EUR]]/Clean_Data[[#This Row],[Revenue_EUR]]</f>
        <v>0.63258060651434844</v>
      </c>
      <c r="T2576" s="19">
        <f>Clean_Data[[#This Row],[Revenue_EUR]]/Clean_Data[[#This Row],[Revenue_Target_EUR]]</f>
        <v>1.06847474804153</v>
      </c>
      <c r="U2576" s="19">
        <f>Clean_Data[[#This Row],[Revenue_EUR]]/Clean_Data[[#This Row],[Market_Revenue_EUR]]</f>
        <v>0.14538342254695158</v>
      </c>
      <c r="V2576" s="19">
        <f>Clean_Data[[#This Row],[Returns_Units]]/Clean_Data[[#This Row],[Units_Sold]]</f>
        <v>1.5151515151515152E-2</v>
      </c>
      <c r="W2576" s="21">
        <f>Clean_Data[[#This Row],[Revenue_EUR]]/Clean_Data[[#This Row],[Marketing_Spend_EUR]]</f>
        <v>17.621076481702492</v>
      </c>
    </row>
    <row r="2577" spans="1:23">
      <c r="A2577" s="17">
        <v>45839</v>
      </c>
      <c r="B2577">
        <v>2025</v>
      </c>
      <c r="C2577" s="16" t="s">
        <v>98</v>
      </c>
      <c r="D2577" s="16" t="s">
        <v>89</v>
      </c>
      <c r="E2577" s="16" t="s">
        <v>85</v>
      </c>
      <c r="F2577" s="16" t="s">
        <v>82</v>
      </c>
      <c r="G2577" s="16" t="s">
        <v>81</v>
      </c>
      <c r="H2577">
        <v>84633.27</v>
      </c>
      <c r="I2577">
        <v>81171.41</v>
      </c>
      <c r="J2577">
        <v>697</v>
      </c>
      <c r="K2577">
        <v>663</v>
      </c>
      <c r="L2577">
        <v>49291.72</v>
      </c>
      <c r="M2577">
        <v>2306.04</v>
      </c>
      <c r="N2577">
        <v>601380.82999999996</v>
      </c>
      <c r="O2577">
        <v>5156</v>
      </c>
      <c r="P2577">
        <v>5</v>
      </c>
      <c r="Q2577">
        <v>14</v>
      </c>
      <c r="R2577" s="25">
        <f>Clean_Data[[#This Row],[Revenue_EUR]]/Clean_Data[[#This Row],[Units_Sold]]</f>
        <v>121.42506456241034</v>
      </c>
      <c r="S2577" s="19">
        <f>Clean_Data[[#This Row],[Gross_Profit_EUR]]/Clean_Data[[#This Row],[Revenue_EUR]]</f>
        <v>0.58241540235890688</v>
      </c>
      <c r="T2577" s="19">
        <f>Clean_Data[[#This Row],[Revenue_EUR]]/Clean_Data[[#This Row],[Revenue_Target_EUR]]</f>
        <v>1.0426487601977099</v>
      </c>
      <c r="U2577" s="19">
        <f>Clean_Data[[#This Row],[Revenue_EUR]]/Clean_Data[[#This Row],[Market_Revenue_EUR]]</f>
        <v>0.140731572704105</v>
      </c>
      <c r="V2577" s="19">
        <f>Clean_Data[[#This Row],[Returns_Units]]/Clean_Data[[#This Row],[Units_Sold]]</f>
        <v>2.0086083213773313E-2</v>
      </c>
      <c r="W2577" s="21">
        <f>Clean_Data[[#This Row],[Revenue_EUR]]/Clean_Data[[#This Row],[Marketing_Spend_EUR]]</f>
        <v>36.700694697403343</v>
      </c>
    </row>
    <row r="2578" spans="1:23">
      <c r="A2578" s="17">
        <v>45839</v>
      </c>
      <c r="B2578">
        <v>2025</v>
      </c>
      <c r="C2578" s="16" t="s">
        <v>98</v>
      </c>
      <c r="D2578" s="16" t="s">
        <v>89</v>
      </c>
      <c r="E2578" s="16" t="s">
        <v>85</v>
      </c>
      <c r="F2578" s="16" t="s">
        <v>83</v>
      </c>
      <c r="G2578" s="16" t="s">
        <v>78</v>
      </c>
      <c r="H2578">
        <v>28079.32</v>
      </c>
      <c r="I2578">
        <v>29047.16</v>
      </c>
      <c r="J2578">
        <v>369</v>
      </c>
      <c r="K2578">
        <v>389</v>
      </c>
      <c r="L2578">
        <v>13260.36</v>
      </c>
      <c r="M2578">
        <v>498.46</v>
      </c>
      <c r="N2578">
        <v>291400.58</v>
      </c>
      <c r="O2578">
        <v>3990</v>
      </c>
      <c r="P2578">
        <v>2</v>
      </c>
      <c r="Q2578">
        <v>8</v>
      </c>
      <c r="R2578" s="25">
        <f>Clean_Data[[#This Row],[Revenue_EUR]]/Clean_Data[[#This Row],[Units_Sold]]</f>
        <v>76.095718157181565</v>
      </c>
      <c r="S2578" s="19">
        <f>Clean_Data[[#This Row],[Gross_Profit_EUR]]/Clean_Data[[#This Row],[Revenue_EUR]]</f>
        <v>0.47224647890333527</v>
      </c>
      <c r="T2578" s="19">
        <f>Clean_Data[[#This Row],[Revenue_EUR]]/Clean_Data[[#This Row],[Revenue_Target_EUR]]</f>
        <v>0.96668039147372753</v>
      </c>
      <c r="U2578" s="19">
        <f>Clean_Data[[#This Row],[Revenue_EUR]]/Clean_Data[[#This Row],[Market_Revenue_EUR]]</f>
        <v>9.6359863113518851E-2</v>
      </c>
      <c r="V2578" s="19">
        <f>Clean_Data[[#This Row],[Returns_Units]]/Clean_Data[[#This Row],[Units_Sold]]</f>
        <v>2.1680216802168022E-2</v>
      </c>
      <c r="W2578" s="21">
        <f>Clean_Data[[#This Row],[Revenue_EUR]]/Clean_Data[[#This Row],[Marketing_Spend_EUR]]</f>
        <v>56.332143000441363</v>
      </c>
    </row>
    <row r="2579" spans="1:23">
      <c r="A2579" s="17">
        <v>45839</v>
      </c>
      <c r="B2579">
        <v>2025</v>
      </c>
      <c r="C2579" s="16" t="s">
        <v>98</v>
      </c>
      <c r="D2579" s="16" t="s">
        <v>89</v>
      </c>
      <c r="E2579" s="16" t="s">
        <v>85</v>
      </c>
      <c r="F2579" s="16" t="s">
        <v>83</v>
      </c>
      <c r="G2579" s="16" t="s">
        <v>79</v>
      </c>
      <c r="H2579">
        <v>31088.37</v>
      </c>
      <c r="I2579">
        <v>29245.43</v>
      </c>
      <c r="J2579">
        <v>162</v>
      </c>
      <c r="K2579">
        <v>153</v>
      </c>
      <c r="L2579">
        <v>17140.21</v>
      </c>
      <c r="M2579">
        <v>753.18</v>
      </c>
      <c r="N2579">
        <v>251633.29</v>
      </c>
      <c r="O2579">
        <v>1382</v>
      </c>
      <c r="P2579">
        <v>1</v>
      </c>
      <c r="Q2579">
        <v>5</v>
      </c>
      <c r="R2579" s="25">
        <f>Clean_Data[[#This Row],[Revenue_EUR]]/Clean_Data[[#This Row],[Units_Sold]]</f>
        <v>191.90351851851852</v>
      </c>
      <c r="S2579" s="19">
        <f>Clean_Data[[#This Row],[Gross_Profit_EUR]]/Clean_Data[[#This Row],[Revenue_EUR]]</f>
        <v>0.55133833005718857</v>
      </c>
      <c r="T2579" s="19">
        <f>Clean_Data[[#This Row],[Revenue_EUR]]/Clean_Data[[#This Row],[Revenue_Target_EUR]]</f>
        <v>1.0630163413565812</v>
      </c>
      <c r="U2579" s="19">
        <f>Clean_Data[[#This Row],[Revenue_EUR]]/Clean_Data[[#This Row],[Market_Revenue_EUR]]</f>
        <v>0.12354633204533469</v>
      </c>
      <c r="V2579" s="19">
        <f>Clean_Data[[#This Row],[Returns_Units]]/Clean_Data[[#This Row],[Units_Sold]]</f>
        <v>3.0864197530864196E-2</v>
      </c>
      <c r="W2579" s="21">
        <f>Clean_Data[[#This Row],[Revenue_EUR]]/Clean_Data[[#This Row],[Marketing_Spend_EUR]]</f>
        <v>41.276149127698559</v>
      </c>
    </row>
    <row r="2580" spans="1:23">
      <c r="A2580" s="17">
        <v>45839</v>
      </c>
      <c r="B2580">
        <v>2025</v>
      </c>
      <c r="C2580" s="16" t="s">
        <v>98</v>
      </c>
      <c r="D2580" s="16" t="s">
        <v>89</v>
      </c>
      <c r="E2580" s="16" t="s">
        <v>85</v>
      </c>
      <c r="F2580" s="16" t="s">
        <v>83</v>
      </c>
      <c r="G2580" s="16" t="s">
        <v>80</v>
      </c>
      <c r="H2580">
        <v>9080.9599999999991</v>
      </c>
      <c r="I2580">
        <v>7999.5</v>
      </c>
      <c r="J2580">
        <v>61</v>
      </c>
      <c r="K2580">
        <v>54</v>
      </c>
      <c r="L2580">
        <v>5292.19</v>
      </c>
      <c r="M2580">
        <v>547.14</v>
      </c>
      <c r="N2580">
        <v>86371.32</v>
      </c>
      <c r="O2580">
        <v>652</v>
      </c>
      <c r="P2580">
        <v>0</v>
      </c>
      <c r="Q2580">
        <v>1</v>
      </c>
      <c r="R2580" s="25">
        <f>Clean_Data[[#This Row],[Revenue_EUR]]/Clean_Data[[#This Row],[Units_Sold]]</f>
        <v>148.86819672131145</v>
      </c>
      <c r="S2580" s="19">
        <f>Clean_Data[[#This Row],[Gross_Profit_EUR]]/Clean_Data[[#This Row],[Revenue_EUR]]</f>
        <v>0.582778693001621</v>
      </c>
      <c r="T2580" s="19">
        <f>Clean_Data[[#This Row],[Revenue_EUR]]/Clean_Data[[#This Row],[Revenue_Target_EUR]]</f>
        <v>1.1351909494343395</v>
      </c>
      <c r="U2580" s="19">
        <f>Clean_Data[[#This Row],[Revenue_EUR]]/Clean_Data[[#This Row],[Market_Revenue_EUR]]</f>
        <v>0.10513860387915802</v>
      </c>
      <c r="V2580" s="19">
        <f>Clean_Data[[#This Row],[Returns_Units]]/Clean_Data[[#This Row],[Units_Sold]]</f>
        <v>1.6393442622950821E-2</v>
      </c>
      <c r="W2580" s="21">
        <f>Clean_Data[[#This Row],[Revenue_EUR]]/Clean_Data[[#This Row],[Marketing_Spend_EUR]]</f>
        <v>16.597141499433416</v>
      </c>
    </row>
    <row r="2581" spans="1:23">
      <c r="A2581" s="17">
        <v>45839</v>
      </c>
      <c r="B2581">
        <v>2025</v>
      </c>
      <c r="C2581" s="16" t="s">
        <v>98</v>
      </c>
      <c r="D2581" s="16" t="s">
        <v>89</v>
      </c>
      <c r="E2581" s="16" t="s">
        <v>85</v>
      </c>
      <c r="F2581" s="16" t="s">
        <v>83</v>
      </c>
      <c r="G2581" s="16" t="s">
        <v>81</v>
      </c>
      <c r="H2581">
        <v>12795.29</v>
      </c>
      <c r="I2581">
        <v>12198.04</v>
      </c>
      <c r="J2581">
        <v>105</v>
      </c>
      <c r="K2581">
        <v>98</v>
      </c>
      <c r="L2581">
        <v>6798.1</v>
      </c>
      <c r="M2581">
        <v>409.23</v>
      </c>
      <c r="N2581">
        <v>120760.94</v>
      </c>
      <c r="O2581">
        <v>1079</v>
      </c>
      <c r="P2581">
        <v>1</v>
      </c>
      <c r="Q2581">
        <v>1</v>
      </c>
      <c r="R2581" s="25">
        <f>Clean_Data[[#This Row],[Revenue_EUR]]/Clean_Data[[#This Row],[Units_Sold]]</f>
        <v>121.85990476190477</v>
      </c>
      <c r="S2581" s="19">
        <f>Clean_Data[[#This Row],[Gross_Profit_EUR]]/Clean_Data[[#This Row],[Revenue_EUR]]</f>
        <v>0.53129706321623038</v>
      </c>
      <c r="T2581" s="19">
        <f>Clean_Data[[#This Row],[Revenue_EUR]]/Clean_Data[[#This Row],[Revenue_Target_EUR]]</f>
        <v>1.0489627841850002</v>
      </c>
      <c r="U2581" s="19">
        <f>Clean_Data[[#This Row],[Revenue_EUR]]/Clean_Data[[#This Row],[Market_Revenue_EUR]]</f>
        <v>0.10595553496022804</v>
      </c>
      <c r="V2581" s="19">
        <f>Clean_Data[[#This Row],[Returns_Units]]/Clean_Data[[#This Row],[Units_Sold]]</f>
        <v>9.5238095238095247E-3</v>
      </c>
      <c r="W2581" s="21">
        <f>Clean_Data[[#This Row],[Revenue_EUR]]/Clean_Data[[#This Row],[Marketing_Spend_EUR]]</f>
        <v>31.266744862302374</v>
      </c>
    </row>
    <row r="2582" spans="1:23">
      <c r="A2582" s="17">
        <v>45839</v>
      </c>
      <c r="B2582">
        <v>2025</v>
      </c>
      <c r="C2582" s="16" t="s">
        <v>98</v>
      </c>
      <c r="D2582" s="16" t="s">
        <v>90</v>
      </c>
      <c r="E2582" s="16" t="s">
        <v>91</v>
      </c>
      <c r="F2582" s="16" t="s">
        <v>77</v>
      </c>
      <c r="G2582" s="16" t="s">
        <v>78</v>
      </c>
      <c r="H2582">
        <v>195889.95</v>
      </c>
      <c r="I2582">
        <v>194035.97</v>
      </c>
      <c r="J2582">
        <v>2576</v>
      </c>
      <c r="K2582">
        <v>2584</v>
      </c>
      <c r="L2582">
        <v>109440.8</v>
      </c>
      <c r="M2582">
        <v>3549.88</v>
      </c>
      <c r="N2582">
        <v>2177214.4500000002</v>
      </c>
      <c r="O2582">
        <v>31052</v>
      </c>
      <c r="P2582">
        <v>10</v>
      </c>
      <c r="Q2582">
        <v>23</v>
      </c>
      <c r="R2582" s="25">
        <f>Clean_Data[[#This Row],[Revenue_EUR]]/Clean_Data[[#This Row],[Units_Sold]]</f>
        <v>76.044235248447208</v>
      </c>
      <c r="S2582" s="19">
        <f>Clean_Data[[#This Row],[Gross_Profit_EUR]]/Clean_Data[[#This Row],[Revenue_EUR]]</f>
        <v>0.55868511886393357</v>
      </c>
      <c r="T2582" s="19">
        <f>Clean_Data[[#This Row],[Revenue_EUR]]/Clean_Data[[#This Row],[Revenue_Target_EUR]]</f>
        <v>1.0095548263551342</v>
      </c>
      <c r="U2582" s="19">
        <f>Clean_Data[[#This Row],[Revenue_EUR]]/Clean_Data[[#This Row],[Market_Revenue_EUR]]</f>
        <v>8.997274016806199E-2</v>
      </c>
      <c r="V2582" s="19">
        <f>Clean_Data[[#This Row],[Returns_Units]]/Clean_Data[[#This Row],[Units_Sold]]</f>
        <v>8.9285714285714281E-3</v>
      </c>
      <c r="W2582" s="21">
        <f>Clean_Data[[#This Row],[Revenue_EUR]]/Clean_Data[[#This Row],[Marketing_Spend_EUR]]</f>
        <v>55.182132917169035</v>
      </c>
    </row>
    <row r="2583" spans="1:23">
      <c r="A2583" s="17">
        <v>45839</v>
      </c>
      <c r="B2583">
        <v>2025</v>
      </c>
      <c r="C2583" s="16" t="s">
        <v>98</v>
      </c>
      <c r="D2583" s="16" t="s">
        <v>90</v>
      </c>
      <c r="E2583" s="16" t="s">
        <v>91</v>
      </c>
      <c r="F2583" s="16" t="s">
        <v>77</v>
      </c>
      <c r="G2583" s="16" t="s">
        <v>79</v>
      </c>
      <c r="H2583">
        <v>194838.35</v>
      </c>
      <c r="I2583">
        <v>175025.35</v>
      </c>
      <c r="J2583">
        <v>1013</v>
      </c>
      <c r="K2583">
        <v>922</v>
      </c>
      <c r="L2583">
        <v>127343.63</v>
      </c>
      <c r="M2583">
        <v>4863.3500000000004</v>
      </c>
      <c r="N2583">
        <v>1830794.72</v>
      </c>
      <c r="O2583">
        <v>10304</v>
      </c>
      <c r="P2583">
        <v>8</v>
      </c>
      <c r="Q2583">
        <v>8</v>
      </c>
      <c r="R2583" s="25">
        <f>Clean_Data[[#This Row],[Revenue_EUR]]/Clean_Data[[#This Row],[Units_Sold]]</f>
        <v>192.33795656465944</v>
      </c>
      <c r="S2583" s="19">
        <f>Clean_Data[[#This Row],[Gross_Profit_EUR]]/Clean_Data[[#This Row],[Revenue_EUR]]</f>
        <v>0.65358606249744977</v>
      </c>
      <c r="T2583" s="19">
        <f>Clean_Data[[#This Row],[Revenue_EUR]]/Clean_Data[[#This Row],[Revenue_Target_EUR]]</f>
        <v>1.1132007449206645</v>
      </c>
      <c r="U2583" s="19">
        <f>Clean_Data[[#This Row],[Revenue_EUR]]/Clean_Data[[#This Row],[Market_Revenue_EUR]]</f>
        <v>0.10642282713159672</v>
      </c>
      <c r="V2583" s="19">
        <f>Clean_Data[[#This Row],[Returns_Units]]/Clean_Data[[#This Row],[Units_Sold]]</f>
        <v>7.8973346495557744E-3</v>
      </c>
      <c r="W2583" s="21">
        <f>Clean_Data[[#This Row],[Revenue_EUR]]/Clean_Data[[#This Row],[Marketing_Spend_EUR]]</f>
        <v>40.062580320149692</v>
      </c>
    </row>
    <row r="2584" spans="1:23">
      <c r="A2584" s="17">
        <v>45839</v>
      </c>
      <c r="B2584">
        <v>2025</v>
      </c>
      <c r="C2584" s="16" t="s">
        <v>98</v>
      </c>
      <c r="D2584" s="16" t="s">
        <v>90</v>
      </c>
      <c r="E2584" s="16" t="s">
        <v>91</v>
      </c>
      <c r="F2584" s="16" t="s">
        <v>77</v>
      </c>
      <c r="G2584" s="16" t="s">
        <v>80</v>
      </c>
      <c r="H2584">
        <v>68427.89</v>
      </c>
      <c r="I2584">
        <v>62105.77</v>
      </c>
      <c r="J2584">
        <v>463</v>
      </c>
      <c r="K2584">
        <v>426</v>
      </c>
      <c r="L2584">
        <v>47500.59</v>
      </c>
      <c r="M2584">
        <v>4039.38</v>
      </c>
      <c r="N2584">
        <v>671503.71</v>
      </c>
      <c r="O2584">
        <v>4803</v>
      </c>
      <c r="P2584">
        <v>3</v>
      </c>
      <c r="Q2584">
        <v>9</v>
      </c>
      <c r="R2584" s="25">
        <f>Clean_Data[[#This Row],[Revenue_EUR]]/Clean_Data[[#This Row],[Units_Sold]]</f>
        <v>147.79241900647949</v>
      </c>
      <c r="S2584" s="19">
        <f>Clean_Data[[#This Row],[Gross_Profit_EUR]]/Clean_Data[[#This Row],[Revenue_EUR]]</f>
        <v>0.6941700233632806</v>
      </c>
      <c r="T2584" s="19">
        <f>Clean_Data[[#This Row],[Revenue_EUR]]/Clean_Data[[#This Row],[Revenue_Target_EUR]]</f>
        <v>1.1017960166986096</v>
      </c>
      <c r="U2584" s="19">
        <f>Clean_Data[[#This Row],[Revenue_EUR]]/Clean_Data[[#This Row],[Market_Revenue_EUR]]</f>
        <v>0.1019024749692001</v>
      </c>
      <c r="V2584" s="19">
        <f>Clean_Data[[#This Row],[Returns_Units]]/Clean_Data[[#This Row],[Units_Sold]]</f>
        <v>1.9438444924406047E-2</v>
      </c>
      <c r="W2584" s="21">
        <f>Clean_Data[[#This Row],[Revenue_EUR]]/Clean_Data[[#This Row],[Marketing_Spend_EUR]]</f>
        <v>16.94019626774406</v>
      </c>
    </row>
    <row r="2585" spans="1:23">
      <c r="A2585" s="17">
        <v>45839</v>
      </c>
      <c r="B2585">
        <v>2025</v>
      </c>
      <c r="C2585" s="16" t="s">
        <v>98</v>
      </c>
      <c r="D2585" s="16" t="s">
        <v>90</v>
      </c>
      <c r="E2585" s="16" t="s">
        <v>91</v>
      </c>
      <c r="F2585" s="16" t="s">
        <v>77</v>
      </c>
      <c r="G2585" s="16" t="s">
        <v>81</v>
      </c>
      <c r="H2585">
        <v>84497.47</v>
      </c>
      <c r="I2585">
        <v>77567.86</v>
      </c>
      <c r="J2585">
        <v>696</v>
      </c>
      <c r="K2585">
        <v>648</v>
      </c>
      <c r="L2585">
        <v>53181.07</v>
      </c>
      <c r="M2585">
        <v>2429.83</v>
      </c>
      <c r="N2585">
        <v>910939.88</v>
      </c>
      <c r="O2585">
        <v>7897</v>
      </c>
      <c r="P2585">
        <v>5</v>
      </c>
      <c r="Q2585">
        <v>15</v>
      </c>
      <c r="R2585" s="25">
        <f>Clean_Data[[#This Row],[Revenue_EUR]]/Clean_Data[[#This Row],[Units_Sold]]</f>
        <v>121.40441091954023</v>
      </c>
      <c r="S2585" s="19">
        <f>Clean_Data[[#This Row],[Gross_Profit_EUR]]/Clean_Data[[#This Row],[Revenue_EUR]]</f>
        <v>0.62938061932505196</v>
      </c>
      <c r="T2585" s="19">
        <f>Clean_Data[[#This Row],[Revenue_EUR]]/Clean_Data[[#This Row],[Revenue_Target_EUR]]</f>
        <v>1.0893360987398646</v>
      </c>
      <c r="U2585" s="19">
        <f>Clean_Data[[#This Row],[Revenue_EUR]]/Clean_Data[[#This Row],[Market_Revenue_EUR]]</f>
        <v>9.2758558336473312E-2</v>
      </c>
      <c r="V2585" s="19">
        <f>Clean_Data[[#This Row],[Returns_Units]]/Clean_Data[[#This Row],[Units_Sold]]</f>
        <v>2.1551724137931036E-2</v>
      </c>
      <c r="W2585" s="21">
        <f>Clean_Data[[#This Row],[Revenue_EUR]]/Clean_Data[[#This Row],[Marketing_Spend_EUR]]</f>
        <v>34.775054221900298</v>
      </c>
    </row>
    <row r="2586" spans="1:23">
      <c r="A2586" s="17">
        <v>45839</v>
      </c>
      <c r="B2586">
        <v>2025</v>
      </c>
      <c r="C2586" s="16" t="s">
        <v>98</v>
      </c>
      <c r="D2586" s="16" t="s">
        <v>90</v>
      </c>
      <c r="E2586" s="16" t="s">
        <v>91</v>
      </c>
      <c r="F2586" s="16" t="s">
        <v>82</v>
      </c>
      <c r="G2586" s="16" t="s">
        <v>78</v>
      </c>
      <c r="H2586">
        <v>164443.14000000001</v>
      </c>
      <c r="I2586">
        <v>158900.10999999999</v>
      </c>
      <c r="J2586">
        <v>2163</v>
      </c>
      <c r="K2586">
        <v>2049</v>
      </c>
      <c r="L2586">
        <v>87196.61</v>
      </c>
      <c r="M2586">
        <v>3239.67</v>
      </c>
      <c r="N2586">
        <v>2056470.52</v>
      </c>
      <c r="O2586">
        <v>27988</v>
      </c>
      <c r="P2586">
        <v>9</v>
      </c>
      <c r="Q2586">
        <v>29</v>
      </c>
      <c r="R2586" s="25">
        <f>Clean_Data[[#This Row],[Revenue_EUR]]/Clean_Data[[#This Row],[Units_Sold]]</f>
        <v>76.025492371705965</v>
      </c>
      <c r="S2586" s="19">
        <f>Clean_Data[[#This Row],[Gross_Profit_EUR]]/Clean_Data[[#This Row],[Revenue_EUR]]</f>
        <v>0.53025386160833465</v>
      </c>
      <c r="T2586" s="19">
        <f>Clean_Data[[#This Row],[Revenue_EUR]]/Clean_Data[[#This Row],[Revenue_Target_EUR]]</f>
        <v>1.0348837392245986</v>
      </c>
      <c r="U2586" s="19">
        <f>Clean_Data[[#This Row],[Revenue_EUR]]/Clean_Data[[#This Row],[Market_Revenue_EUR]]</f>
        <v>7.9963772104061095E-2</v>
      </c>
      <c r="V2586" s="19">
        <f>Clean_Data[[#This Row],[Returns_Units]]/Clean_Data[[#This Row],[Units_Sold]]</f>
        <v>1.3407304669440592E-2</v>
      </c>
      <c r="W2586" s="21">
        <f>Clean_Data[[#This Row],[Revenue_EUR]]/Clean_Data[[#This Row],[Marketing_Spend_EUR]]</f>
        <v>50.759225476668924</v>
      </c>
    </row>
    <row r="2587" spans="1:23">
      <c r="A2587" s="17">
        <v>45839</v>
      </c>
      <c r="B2587">
        <v>2025</v>
      </c>
      <c r="C2587" s="16" t="s">
        <v>98</v>
      </c>
      <c r="D2587" s="16" t="s">
        <v>90</v>
      </c>
      <c r="E2587" s="16" t="s">
        <v>91</v>
      </c>
      <c r="F2587" s="16" t="s">
        <v>82</v>
      </c>
      <c r="G2587" s="16" t="s">
        <v>79</v>
      </c>
      <c r="H2587">
        <v>173530.41</v>
      </c>
      <c r="I2587">
        <v>161498.84</v>
      </c>
      <c r="J2587">
        <v>903</v>
      </c>
      <c r="K2587">
        <v>824</v>
      </c>
      <c r="L2587">
        <v>105913.86</v>
      </c>
      <c r="M2587">
        <v>4081.1</v>
      </c>
      <c r="N2587">
        <v>1670126.17</v>
      </c>
      <c r="O2587">
        <v>9162</v>
      </c>
      <c r="P2587">
        <v>7</v>
      </c>
      <c r="Q2587">
        <v>13</v>
      </c>
      <c r="R2587" s="25">
        <f>Clean_Data[[#This Row],[Revenue_EUR]]/Clean_Data[[#This Row],[Units_Sold]]</f>
        <v>192.17099667774087</v>
      </c>
      <c r="S2587" s="19">
        <f>Clean_Data[[#This Row],[Gross_Profit_EUR]]/Clean_Data[[#This Row],[Revenue_EUR]]</f>
        <v>0.61034754657699475</v>
      </c>
      <c r="T2587" s="19">
        <f>Clean_Data[[#This Row],[Revenue_EUR]]/Clean_Data[[#This Row],[Revenue_Target_EUR]]</f>
        <v>1.0744994205531135</v>
      </c>
      <c r="U2587" s="19">
        <f>Clean_Data[[#This Row],[Revenue_EUR]]/Clean_Data[[#This Row],[Market_Revenue_EUR]]</f>
        <v>0.10390257521681731</v>
      </c>
      <c r="V2587" s="19">
        <f>Clean_Data[[#This Row],[Returns_Units]]/Clean_Data[[#This Row],[Units_Sold]]</f>
        <v>1.4396456256921373E-2</v>
      </c>
      <c r="W2587" s="21">
        <f>Clean_Data[[#This Row],[Revenue_EUR]]/Clean_Data[[#This Row],[Marketing_Spend_EUR]]</f>
        <v>42.520499375168463</v>
      </c>
    </row>
    <row r="2588" spans="1:23">
      <c r="A2588" s="17">
        <v>45839</v>
      </c>
      <c r="B2588">
        <v>2025</v>
      </c>
      <c r="C2588" s="16" t="s">
        <v>98</v>
      </c>
      <c r="D2588" s="16" t="s">
        <v>90</v>
      </c>
      <c r="E2588" s="16" t="s">
        <v>91</v>
      </c>
      <c r="F2588" s="16" t="s">
        <v>82</v>
      </c>
      <c r="G2588" s="16" t="s">
        <v>80</v>
      </c>
      <c r="H2588">
        <v>64773.97</v>
      </c>
      <c r="I2588">
        <v>56832.83</v>
      </c>
      <c r="J2588">
        <v>438</v>
      </c>
      <c r="K2588">
        <v>386</v>
      </c>
      <c r="L2588">
        <v>41025.440000000002</v>
      </c>
      <c r="M2588">
        <v>3379.46</v>
      </c>
      <c r="N2588">
        <v>612356.51</v>
      </c>
      <c r="O2588">
        <v>4422</v>
      </c>
      <c r="P2588">
        <v>3</v>
      </c>
      <c r="Q2588">
        <v>4</v>
      </c>
      <c r="R2588" s="25">
        <f>Clean_Data[[#This Row],[Revenue_EUR]]/Clean_Data[[#This Row],[Units_Sold]]</f>
        <v>147.88577625570775</v>
      </c>
      <c r="S2588" s="19">
        <f>Clean_Data[[#This Row],[Gross_Profit_EUR]]/Clean_Data[[#This Row],[Revenue_EUR]]</f>
        <v>0.63336306235359674</v>
      </c>
      <c r="T2588" s="19">
        <f>Clean_Data[[#This Row],[Revenue_EUR]]/Clean_Data[[#This Row],[Revenue_Target_EUR]]</f>
        <v>1.1397280409932076</v>
      </c>
      <c r="U2588" s="19">
        <f>Clean_Data[[#This Row],[Revenue_EUR]]/Clean_Data[[#This Row],[Market_Revenue_EUR]]</f>
        <v>0.10577820100254996</v>
      </c>
      <c r="V2588" s="19">
        <f>Clean_Data[[#This Row],[Returns_Units]]/Clean_Data[[#This Row],[Units_Sold]]</f>
        <v>9.1324200913242004E-3</v>
      </c>
      <c r="W2588" s="21">
        <f>Clean_Data[[#This Row],[Revenue_EUR]]/Clean_Data[[#This Row],[Marketing_Spend_EUR]]</f>
        <v>19.166958626526132</v>
      </c>
    </row>
    <row r="2589" spans="1:23">
      <c r="A2589" s="17">
        <v>45839</v>
      </c>
      <c r="B2589">
        <v>2025</v>
      </c>
      <c r="C2589" s="16" t="s">
        <v>98</v>
      </c>
      <c r="D2589" s="16" t="s">
        <v>90</v>
      </c>
      <c r="E2589" s="16" t="s">
        <v>91</v>
      </c>
      <c r="F2589" s="16" t="s">
        <v>82</v>
      </c>
      <c r="G2589" s="16" t="s">
        <v>81</v>
      </c>
      <c r="H2589">
        <v>72477.039999999994</v>
      </c>
      <c r="I2589">
        <v>66493.66</v>
      </c>
      <c r="J2589">
        <v>597</v>
      </c>
      <c r="K2589">
        <v>555</v>
      </c>
      <c r="L2589">
        <v>42457.21</v>
      </c>
      <c r="M2589">
        <v>2128.52</v>
      </c>
      <c r="N2589">
        <v>807271.22</v>
      </c>
      <c r="O2589">
        <v>7049</v>
      </c>
      <c r="P2589">
        <v>3</v>
      </c>
      <c r="Q2589">
        <v>6</v>
      </c>
      <c r="R2589" s="25">
        <f>Clean_Data[[#This Row],[Revenue_EUR]]/Clean_Data[[#This Row],[Units_Sold]]</f>
        <v>121.40207705192628</v>
      </c>
      <c r="S2589" s="19">
        <f>Clean_Data[[#This Row],[Gross_Profit_EUR]]/Clean_Data[[#This Row],[Revenue_EUR]]</f>
        <v>0.58580220715415532</v>
      </c>
      <c r="T2589" s="19">
        <f>Clean_Data[[#This Row],[Revenue_EUR]]/Clean_Data[[#This Row],[Revenue_Target_EUR]]</f>
        <v>1.0899842180442465</v>
      </c>
      <c r="U2589" s="19">
        <f>Clean_Data[[#This Row],[Revenue_EUR]]/Clean_Data[[#This Row],[Market_Revenue_EUR]]</f>
        <v>8.9780284747423542E-2</v>
      </c>
      <c r="V2589" s="19">
        <f>Clean_Data[[#This Row],[Returns_Units]]/Clean_Data[[#This Row],[Units_Sold]]</f>
        <v>1.0050251256281407E-2</v>
      </c>
      <c r="W2589" s="21">
        <f>Clean_Data[[#This Row],[Revenue_EUR]]/Clean_Data[[#This Row],[Marketing_Spend_EUR]]</f>
        <v>34.05043880254825</v>
      </c>
    </row>
    <row r="2590" spans="1:23">
      <c r="A2590" s="17">
        <v>45839</v>
      </c>
      <c r="B2590">
        <v>2025</v>
      </c>
      <c r="C2590" s="16" t="s">
        <v>98</v>
      </c>
      <c r="D2590" s="16" t="s">
        <v>90</v>
      </c>
      <c r="E2590" s="16" t="s">
        <v>91</v>
      </c>
      <c r="F2590" s="16" t="s">
        <v>83</v>
      </c>
      <c r="G2590" s="16" t="s">
        <v>78</v>
      </c>
      <c r="H2590">
        <v>20192.03</v>
      </c>
      <c r="I2590">
        <v>19797.53</v>
      </c>
      <c r="J2590">
        <v>266</v>
      </c>
      <c r="K2590">
        <v>257</v>
      </c>
      <c r="L2590">
        <v>9676.9500000000007</v>
      </c>
      <c r="M2590">
        <v>385.85</v>
      </c>
      <c r="N2590">
        <v>316683.76</v>
      </c>
      <c r="O2590">
        <v>4342</v>
      </c>
      <c r="P2590">
        <v>1</v>
      </c>
      <c r="Q2590">
        <v>4</v>
      </c>
      <c r="R2590" s="25">
        <f>Clean_Data[[#This Row],[Revenue_EUR]]/Clean_Data[[#This Row],[Units_Sold]]</f>
        <v>75.909887218045114</v>
      </c>
      <c r="S2590" s="19">
        <f>Clean_Data[[#This Row],[Gross_Profit_EUR]]/Clean_Data[[#This Row],[Revenue_EUR]]</f>
        <v>0.47924601934525657</v>
      </c>
      <c r="T2590" s="19">
        <f>Clean_Data[[#This Row],[Revenue_EUR]]/Clean_Data[[#This Row],[Revenue_Target_EUR]]</f>
        <v>1.0199267282332696</v>
      </c>
      <c r="U2590" s="19">
        <f>Clean_Data[[#This Row],[Revenue_EUR]]/Clean_Data[[#This Row],[Market_Revenue_EUR]]</f>
        <v>6.3760863518861843E-2</v>
      </c>
      <c r="V2590" s="19">
        <f>Clean_Data[[#This Row],[Returns_Units]]/Clean_Data[[#This Row],[Units_Sold]]</f>
        <v>1.5037593984962405E-2</v>
      </c>
      <c r="W2590" s="21">
        <f>Clean_Data[[#This Row],[Revenue_EUR]]/Clean_Data[[#This Row],[Marketing_Spend_EUR]]</f>
        <v>52.331294544512112</v>
      </c>
    </row>
    <row r="2591" spans="1:23">
      <c r="A2591" s="17">
        <v>45839</v>
      </c>
      <c r="B2591">
        <v>2025</v>
      </c>
      <c r="C2591" s="16" t="s">
        <v>98</v>
      </c>
      <c r="D2591" s="16" t="s">
        <v>90</v>
      </c>
      <c r="E2591" s="16" t="s">
        <v>91</v>
      </c>
      <c r="F2591" s="16" t="s">
        <v>83</v>
      </c>
      <c r="G2591" s="16" t="s">
        <v>79</v>
      </c>
      <c r="H2591">
        <v>19484.41</v>
      </c>
      <c r="I2591">
        <v>18010.150000000001</v>
      </c>
      <c r="J2591">
        <v>101</v>
      </c>
      <c r="K2591">
        <v>93</v>
      </c>
      <c r="L2591">
        <v>10912.67</v>
      </c>
      <c r="M2591">
        <v>525.24</v>
      </c>
      <c r="N2591">
        <v>255449.09</v>
      </c>
      <c r="O2591">
        <v>1446</v>
      </c>
      <c r="P2591">
        <v>1</v>
      </c>
      <c r="Q2591">
        <v>2</v>
      </c>
      <c r="R2591" s="25">
        <f>Clean_Data[[#This Row],[Revenue_EUR]]/Clean_Data[[#This Row],[Units_Sold]]</f>
        <v>192.91495049504951</v>
      </c>
      <c r="S2591" s="19">
        <f>Clean_Data[[#This Row],[Gross_Profit_EUR]]/Clean_Data[[#This Row],[Revenue_EUR]]</f>
        <v>0.56007187284603432</v>
      </c>
      <c r="T2591" s="19">
        <f>Clean_Data[[#This Row],[Revenue_EUR]]/Clean_Data[[#This Row],[Revenue_Target_EUR]]</f>
        <v>1.0818571749818851</v>
      </c>
      <c r="U2591" s="19">
        <f>Clean_Data[[#This Row],[Revenue_EUR]]/Clean_Data[[#This Row],[Market_Revenue_EUR]]</f>
        <v>7.62751200248942E-2</v>
      </c>
      <c r="V2591" s="19">
        <f>Clean_Data[[#This Row],[Returns_Units]]/Clean_Data[[#This Row],[Units_Sold]]</f>
        <v>1.9801980198019802E-2</v>
      </c>
      <c r="W2591" s="21">
        <f>Clean_Data[[#This Row],[Revenue_EUR]]/Clean_Data[[#This Row],[Marketing_Spend_EUR]]</f>
        <v>37.096203640240653</v>
      </c>
    </row>
    <row r="2592" spans="1:23">
      <c r="A2592" s="17">
        <v>45839</v>
      </c>
      <c r="B2592">
        <v>2025</v>
      </c>
      <c r="C2592" s="16" t="s">
        <v>98</v>
      </c>
      <c r="D2592" s="16" t="s">
        <v>90</v>
      </c>
      <c r="E2592" s="16" t="s">
        <v>91</v>
      </c>
      <c r="F2592" s="16" t="s">
        <v>83</v>
      </c>
      <c r="G2592" s="16" t="s">
        <v>80</v>
      </c>
      <c r="H2592">
        <v>6812.94</v>
      </c>
      <c r="I2592">
        <v>6119.94</v>
      </c>
      <c r="J2592">
        <v>46</v>
      </c>
      <c r="K2592">
        <v>41</v>
      </c>
      <c r="L2592">
        <v>3962.07</v>
      </c>
      <c r="M2592">
        <v>352.57</v>
      </c>
      <c r="N2592">
        <v>89662.16</v>
      </c>
      <c r="O2592">
        <v>687</v>
      </c>
      <c r="P2592">
        <v>0</v>
      </c>
      <c r="Q2592">
        <v>1</v>
      </c>
      <c r="R2592" s="25">
        <f>Clean_Data[[#This Row],[Revenue_EUR]]/Clean_Data[[#This Row],[Units_Sold]]</f>
        <v>148.10739130434783</v>
      </c>
      <c r="S2592" s="19">
        <f>Clean_Data[[#This Row],[Gross_Profit_EUR]]/Clean_Data[[#This Row],[Revenue_EUR]]</f>
        <v>0.58155069617521959</v>
      </c>
      <c r="T2592" s="19">
        <f>Clean_Data[[#This Row],[Revenue_EUR]]/Clean_Data[[#This Row],[Revenue_Target_EUR]]</f>
        <v>1.1132364042784733</v>
      </c>
      <c r="U2592" s="19">
        <f>Clean_Data[[#This Row],[Revenue_EUR]]/Clean_Data[[#This Row],[Market_Revenue_EUR]]</f>
        <v>7.5984562495483035E-2</v>
      </c>
      <c r="V2592" s="19">
        <f>Clean_Data[[#This Row],[Returns_Units]]/Clean_Data[[#This Row],[Units_Sold]]</f>
        <v>2.1739130434782608E-2</v>
      </c>
      <c r="W2592" s="21">
        <f>Clean_Data[[#This Row],[Revenue_EUR]]/Clean_Data[[#This Row],[Marketing_Spend_EUR]]</f>
        <v>19.323652040729499</v>
      </c>
    </row>
    <row r="2593" spans="1:23">
      <c r="A2593" s="17">
        <v>45839</v>
      </c>
      <c r="B2593">
        <v>2025</v>
      </c>
      <c r="C2593" s="16" t="s">
        <v>98</v>
      </c>
      <c r="D2593" s="16" t="s">
        <v>90</v>
      </c>
      <c r="E2593" s="16" t="s">
        <v>91</v>
      </c>
      <c r="F2593" s="16" t="s">
        <v>83</v>
      </c>
      <c r="G2593" s="16" t="s">
        <v>81</v>
      </c>
      <c r="H2593">
        <v>7978.67</v>
      </c>
      <c r="I2593">
        <v>7521.48</v>
      </c>
      <c r="J2593">
        <v>66</v>
      </c>
      <c r="K2593">
        <v>63</v>
      </c>
      <c r="L2593">
        <v>4273.0600000000004</v>
      </c>
      <c r="M2593">
        <v>241.29</v>
      </c>
      <c r="N2593">
        <v>125747.45</v>
      </c>
      <c r="O2593">
        <v>1128</v>
      </c>
      <c r="P2593">
        <v>0</v>
      </c>
      <c r="Q2593">
        <v>2</v>
      </c>
      <c r="R2593" s="25">
        <f>Clean_Data[[#This Row],[Revenue_EUR]]/Clean_Data[[#This Row],[Units_Sold]]</f>
        <v>120.8889393939394</v>
      </c>
      <c r="S2593" s="19">
        <f>Clean_Data[[#This Row],[Gross_Profit_EUR]]/Clean_Data[[#This Row],[Revenue_EUR]]</f>
        <v>0.53556043801786513</v>
      </c>
      <c r="T2593" s="19">
        <f>Clean_Data[[#This Row],[Revenue_EUR]]/Clean_Data[[#This Row],[Revenue_Target_EUR]]</f>
        <v>1.0607845796306048</v>
      </c>
      <c r="U2593" s="19">
        <f>Clean_Data[[#This Row],[Revenue_EUR]]/Clean_Data[[#This Row],[Market_Revenue_EUR]]</f>
        <v>6.3449954651167872E-2</v>
      </c>
      <c r="V2593" s="19">
        <f>Clean_Data[[#This Row],[Returns_Units]]/Clean_Data[[#This Row],[Units_Sold]]</f>
        <v>3.0303030303030304E-2</v>
      </c>
      <c r="W2593" s="21">
        <f>Clean_Data[[#This Row],[Revenue_EUR]]/Clean_Data[[#This Row],[Marketing_Spend_EUR]]</f>
        <v>33.066724688134613</v>
      </c>
    </row>
    <row r="2594" spans="1:23">
      <c r="A2594" s="17">
        <v>45839</v>
      </c>
      <c r="B2594">
        <v>2025</v>
      </c>
      <c r="C2594" s="16" t="s">
        <v>98</v>
      </c>
      <c r="D2594" s="16" t="s">
        <v>92</v>
      </c>
      <c r="E2594" s="16" t="s">
        <v>76</v>
      </c>
      <c r="F2594" s="16" t="s">
        <v>77</v>
      </c>
      <c r="G2594" s="16" t="s">
        <v>78</v>
      </c>
      <c r="H2594">
        <v>215178.04</v>
      </c>
      <c r="I2594">
        <v>212504.4</v>
      </c>
      <c r="J2594">
        <v>2830</v>
      </c>
      <c r="K2594">
        <v>2846</v>
      </c>
      <c r="L2594">
        <v>119949.24</v>
      </c>
      <c r="M2594">
        <v>4196.5</v>
      </c>
      <c r="N2594">
        <v>1389950.14</v>
      </c>
      <c r="O2594">
        <v>18682</v>
      </c>
      <c r="P2594">
        <v>10</v>
      </c>
      <c r="Q2594">
        <v>24</v>
      </c>
      <c r="R2594" s="25">
        <f>Clean_Data[[#This Row],[Revenue_EUR]]/Clean_Data[[#This Row],[Units_Sold]]</f>
        <v>76.034643109540639</v>
      </c>
      <c r="S2594" s="19">
        <f>Clean_Data[[#This Row],[Gross_Profit_EUR]]/Clean_Data[[#This Row],[Revenue_EUR]]</f>
        <v>0.55744182817168519</v>
      </c>
      <c r="T2594" s="19">
        <f>Clean_Data[[#This Row],[Revenue_EUR]]/Clean_Data[[#This Row],[Revenue_Target_EUR]]</f>
        <v>1.0125815747815106</v>
      </c>
      <c r="U2594" s="19">
        <f>Clean_Data[[#This Row],[Revenue_EUR]]/Clean_Data[[#This Row],[Market_Revenue_EUR]]</f>
        <v>0.15480989843275964</v>
      </c>
      <c r="V2594" s="19">
        <f>Clean_Data[[#This Row],[Returns_Units]]/Clean_Data[[#This Row],[Units_Sold]]</f>
        <v>8.4805653710247342E-3</v>
      </c>
      <c r="W2594" s="21">
        <f>Clean_Data[[#This Row],[Revenue_EUR]]/Clean_Data[[#This Row],[Marketing_Spend_EUR]]</f>
        <v>51.275596330275228</v>
      </c>
    </row>
    <row r="2595" spans="1:23">
      <c r="A2595" s="17">
        <v>45839</v>
      </c>
      <c r="B2595">
        <v>2025</v>
      </c>
      <c r="C2595" s="16" t="s">
        <v>98</v>
      </c>
      <c r="D2595" s="16" t="s">
        <v>92</v>
      </c>
      <c r="E2595" s="16" t="s">
        <v>76</v>
      </c>
      <c r="F2595" s="16" t="s">
        <v>77</v>
      </c>
      <c r="G2595" s="16" t="s">
        <v>79</v>
      </c>
      <c r="H2595">
        <v>209013.23</v>
      </c>
      <c r="I2595">
        <v>200291.45</v>
      </c>
      <c r="J2595">
        <v>1087</v>
      </c>
      <c r="K2595">
        <v>1022</v>
      </c>
      <c r="L2595">
        <v>137829.54999999999</v>
      </c>
      <c r="M2595">
        <v>4757.1400000000003</v>
      </c>
      <c r="N2595">
        <v>1175055.32</v>
      </c>
      <c r="O2595">
        <v>6872</v>
      </c>
      <c r="P2595">
        <v>10</v>
      </c>
      <c r="Q2595">
        <v>20</v>
      </c>
      <c r="R2595" s="25">
        <f>Clean_Data[[#This Row],[Revenue_EUR]]/Clean_Data[[#This Row],[Units_Sold]]</f>
        <v>192.28448022079118</v>
      </c>
      <c r="S2595" s="19">
        <f>Clean_Data[[#This Row],[Gross_Profit_EUR]]/Clean_Data[[#This Row],[Revenue_EUR]]</f>
        <v>0.65942978824833232</v>
      </c>
      <c r="T2595" s="19">
        <f>Clean_Data[[#This Row],[Revenue_EUR]]/Clean_Data[[#This Row],[Revenue_Target_EUR]]</f>
        <v>1.0435454434026015</v>
      </c>
      <c r="U2595" s="19">
        <f>Clean_Data[[#This Row],[Revenue_EUR]]/Clean_Data[[#This Row],[Market_Revenue_EUR]]</f>
        <v>0.17787522548300108</v>
      </c>
      <c r="V2595" s="19">
        <f>Clean_Data[[#This Row],[Returns_Units]]/Clean_Data[[#This Row],[Units_Sold]]</f>
        <v>1.8399264029438821E-2</v>
      </c>
      <c r="W2595" s="21">
        <f>Clean_Data[[#This Row],[Revenue_EUR]]/Clean_Data[[#This Row],[Marketing_Spend_EUR]]</f>
        <v>43.936741403448288</v>
      </c>
    </row>
    <row r="2596" spans="1:23">
      <c r="A2596" s="17">
        <v>45839</v>
      </c>
      <c r="B2596">
        <v>2025</v>
      </c>
      <c r="C2596" s="16" t="s">
        <v>98</v>
      </c>
      <c r="D2596" s="16" t="s">
        <v>92</v>
      </c>
      <c r="E2596" s="16" t="s">
        <v>76</v>
      </c>
      <c r="F2596" s="16" t="s">
        <v>77</v>
      </c>
      <c r="G2596" s="16" t="s">
        <v>80</v>
      </c>
      <c r="H2596">
        <v>61425.08</v>
      </c>
      <c r="I2596">
        <v>54721.35</v>
      </c>
      <c r="J2596">
        <v>415</v>
      </c>
      <c r="K2596">
        <v>375</v>
      </c>
      <c r="L2596">
        <v>41592.879999999997</v>
      </c>
      <c r="M2596">
        <v>3481.81</v>
      </c>
      <c r="N2596">
        <v>397835.83</v>
      </c>
      <c r="O2596">
        <v>2928</v>
      </c>
      <c r="P2596">
        <v>2</v>
      </c>
      <c r="Q2596">
        <v>5</v>
      </c>
      <c r="R2596" s="25">
        <f>Clean_Data[[#This Row],[Revenue_EUR]]/Clean_Data[[#This Row],[Units_Sold]]</f>
        <v>148.01224096385542</v>
      </c>
      <c r="S2596" s="19">
        <f>Clean_Data[[#This Row],[Gross_Profit_EUR]]/Clean_Data[[#This Row],[Revenue_EUR]]</f>
        <v>0.6771318816353189</v>
      </c>
      <c r="T2596" s="19">
        <f>Clean_Data[[#This Row],[Revenue_EUR]]/Clean_Data[[#This Row],[Revenue_Target_EUR]]</f>
        <v>1.1225066633041765</v>
      </c>
      <c r="U2596" s="19">
        <f>Clean_Data[[#This Row],[Revenue_EUR]]/Clean_Data[[#This Row],[Market_Revenue_EUR]]</f>
        <v>0.15439805911900897</v>
      </c>
      <c r="V2596" s="19">
        <f>Clean_Data[[#This Row],[Returns_Units]]/Clean_Data[[#This Row],[Units_Sold]]</f>
        <v>1.2048192771084338E-2</v>
      </c>
      <c r="W2596" s="21">
        <f>Clean_Data[[#This Row],[Revenue_EUR]]/Clean_Data[[#This Row],[Marketing_Spend_EUR]]</f>
        <v>17.641709340831351</v>
      </c>
    </row>
    <row r="2597" spans="1:23">
      <c r="A2597" s="17">
        <v>45839</v>
      </c>
      <c r="B2597">
        <v>2025</v>
      </c>
      <c r="C2597" s="16" t="s">
        <v>98</v>
      </c>
      <c r="D2597" s="16" t="s">
        <v>92</v>
      </c>
      <c r="E2597" s="16" t="s">
        <v>76</v>
      </c>
      <c r="F2597" s="16" t="s">
        <v>77</v>
      </c>
      <c r="G2597" s="16" t="s">
        <v>81</v>
      </c>
      <c r="H2597">
        <v>90278.29</v>
      </c>
      <c r="I2597">
        <v>86042.98</v>
      </c>
      <c r="J2597">
        <v>743</v>
      </c>
      <c r="K2597">
        <v>717</v>
      </c>
      <c r="L2597">
        <v>56385.36</v>
      </c>
      <c r="M2597">
        <v>2811.77</v>
      </c>
      <c r="N2597">
        <v>530753.4</v>
      </c>
      <c r="O2597">
        <v>4687</v>
      </c>
      <c r="P2597">
        <v>5</v>
      </c>
      <c r="Q2597">
        <v>8</v>
      </c>
      <c r="R2597" s="25">
        <f>Clean_Data[[#This Row],[Revenue_EUR]]/Clean_Data[[#This Row],[Units_Sold]]</f>
        <v>121.5051009421265</v>
      </c>
      <c r="S2597" s="19">
        <f>Clean_Data[[#This Row],[Gross_Profit_EUR]]/Clean_Data[[#This Row],[Revenue_EUR]]</f>
        <v>0.62457275165491066</v>
      </c>
      <c r="T2597" s="19">
        <f>Clean_Data[[#This Row],[Revenue_EUR]]/Clean_Data[[#This Row],[Revenue_Target_EUR]]</f>
        <v>1.0492231905496532</v>
      </c>
      <c r="U2597" s="19">
        <f>Clean_Data[[#This Row],[Revenue_EUR]]/Clean_Data[[#This Row],[Market_Revenue_EUR]]</f>
        <v>0.1700946051405417</v>
      </c>
      <c r="V2597" s="19">
        <f>Clean_Data[[#This Row],[Returns_Units]]/Clean_Data[[#This Row],[Units_Sold]]</f>
        <v>1.0767160161507403E-2</v>
      </c>
      <c r="W2597" s="21">
        <f>Clean_Data[[#This Row],[Revenue_EUR]]/Clean_Data[[#This Row],[Marketing_Spend_EUR]]</f>
        <v>32.107281178759287</v>
      </c>
    </row>
    <row r="2598" spans="1:23">
      <c r="A2598" s="17">
        <v>45839</v>
      </c>
      <c r="B2598">
        <v>2025</v>
      </c>
      <c r="C2598" s="16" t="s">
        <v>98</v>
      </c>
      <c r="D2598" s="16" t="s">
        <v>92</v>
      </c>
      <c r="E2598" s="16" t="s">
        <v>76</v>
      </c>
      <c r="F2598" s="16" t="s">
        <v>82</v>
      </c>
      <c r="G2598" s="16" t="s">
        <v>78</v>
      </c>
      <c r="H2598">
        <v>169340.92</v>
      </c>
      <c r="I2598">
        <v>176674.51</v>
      </c>
      <c r="J2598">
        <v>2227</v>
      </c>
      <c r="K2598">
        <v>2356</v>
      </c>
      <c r="L2598">
        <v>89308.160000000003</v>
      </c>
      <c r="M2598">
        <v>2765.1</v>
      </c>
      <c r="N2598">
        <v>1148718.47</v>
      </c>
      <c r="O2598">
        <v>17045</v>
      </c>
      <c r="P2598">
        <v>7</v>
      </c>
      <c r="Q2598">
        <v>26</v>
      </c>
      <c r="R2598" s="25">
        <f>Clean_Data[[#This Row],[Revenue_EUR]]/Clean_Data[[#This Row],[Units_Sold]]</f>
        <v>76.039928154467901</v>
      </c>
      <c r="S2598" s="19">
        <f>Clean_Data[[#This Row],[Gross_Profit_EUR]]/Clean_Data[[#This Row],[Revenue_EUR]]</f>
        <v>0.5273867651126497</v>
      </c>
      <c r="T2598" s="19">
        <f>Clean_Data[[#This Row],[Revenue_EUR]]/Clean_Data[[#This Row],[Revenue_Target_EUR]]</f>
        <v>0.9584909560524606</v>
      </c>
      <c r="U2598" s="19">
        <f>Clean_Data[[#This Row],[Revenue_EUR]]/Clean_Data[[#This Row],[Market_Revenue_EUR]]</f>
        <v>0.14741725185284085</v>
      </c>
      <c r="V2598" s="19">
        <f>Clean_Data[[#This Row],[Returns_Units]]/Clean_Data[[#This Row],[Units_Sold]]</f>
        <v>1.1674898967220475E-2</v>
      </c>
      <c r="W2598" s="21">
        <f>Clean_Data[[#This Row],[Revenue_EUR]]/Clean_Data[[#This Row],[Marketing_Spend_EUR]]</f>
        <v>61.242240786951655</v>
      </c>
    </row>
    <row r="2599" spans="1:23">
      <c r="A2599" s="17">
        <v>45839</v>
      </c>
      <c r="B2599">
        <v>2025</v>
      </c>
      <c r="C2599" s="16" t="s">
        <v>98</v>
      </c>
      <c r="D2599" s="16" t="s">
        <v>92</v>
      </c>
      <c r="E2599" s="16" t="s">
        <v>76</v>
      </c>
      <c r="F2599" s="16" t="s">
        <v>82</v>
      </c>
      <c r="G2599" s="16" t="s">
        <v>79</v>
      </c>
      <c r="H2599">
        <v>174597.96</v>
      </c>
      <c r="I2599">
        <v>163789.59</v>
      </c>
      <c r="J2599">
        <v>908</v>
      </c>
      <c r="K2599">
        <v>836</v>
      </c>
      <c r="L2599">
        <v>106184.45</v>
      </c>
      <c r="M2599">
        <v>4528.29</v>
      </c>
      <c r="N2599">
        <v>958177.09</v>
      </c>
      <c r="O2599">
        <v>5350</v>
      </c>
      <c r="P2599">
        <v>9</v>
      </c>
      <c r="Q2599">
        <v>9</v>
      </c>
      <c r="R2599" s="25">
        <f>Clean_Data[[#This Row],[Revenue_EUR]]/Clean_Data[[#This Row],[Units_Sold]]</f>
        <v>192.28850220264317</v>
      </c>
      <c r="S2599" s="19">
        <f>Clean_Data[[#This Row],[Gross_Profit_EUR]]/Clean_Data[[#This Row],[Revenue_EUR]]</f>
        <v>0.60816546768358581</v>
      </c>
      <c r="T2599" s="19">
        <f>Clean_Data[[#This Row],[Revenue_EUR]]/Clean_Data[[#This Row],[Revenue_Target_EUR]]</f>
        <v>1.0659893586643694</v>
      </c>
      <c r="U2599" s="19">
        <f>Clean_Data[[#This Row],[Revenue_EUR]]/Clean_Data[[#This Row],[Market_Revenue_EUR]]</f>
        <v>0.18221888398521405</v>
      </c>
      <c r="V2599" s="19">
        <f>Clean_Data[[#This Row],[Returns_Units]]/Clean_Data[[#This Row],[Units_Sold]]</f>
        <v>9.911894273127754E-3</v>
      </c>
      <c r="W2599" s="21">
        <f>Clean_Data[[#This Row],[Revenue_EUR]]/Clean_Data[[#This Row],[Marketing_Spend_EUR]]</f>
        <v>38.557150712520617</v>
      </c>
    </row>
    <row r="2600" spans="1:23">
      <c r="A2600" s="17">
        <v>45839</v>
      </c>
      <c r="B2600">
        <v>2025</v>
      </c>
      <c r="C2600" s="16" t="s">
        <v>98</v>
      </c>
      <c r="D2600" s="16" t="s">
        <v>92</v>
      </c>
      <c r="E2600" s="16" t="s">
        <v>76</v>
      </c>
      <c r="F2600" s="16" t="s">
        <v>82</v>
      </c>
      <c r="G2600" s="16" t="s">
        <v>80</v>
      </c>
      <c r="H2600">
        <v>48870.28</v>
      </c>
      <c r="I2600">
        <v>44454.52</v>
      </c>
      <c r="J2600">
        <v>331</v>
      </c>
      <c r="K2600">
        <v>297</v>
      </c>
      <c r="L2600">
        <v>31117.54</v>
      </c>
      <c r="M2600">
        <v>2690.92</v>
      </c>
      <c r="N2600">
        <v>328464.43</v>
      </c>
      <c r="O2600">
        <v>2385</v>
      </c>
      <c r="P2600">
        <v>2</v>
      </c>
      <c r="Q2600">
        <v>7</v>
      </c>
      <c r="R2600" s="25">
        <f>Clean_Data[[#This Row],[Revenue_EUR]]/Clean_Data[[#This Row],[Units_Sold]]</f>
        <v>147.64435045317219</v>
      </c>
      <c r="S2600" s="19">
        <f>Clean_Data[[#This Row],[Gross_Profit_EUR]]/Clean_Data[[#This Row],[Revenue_EUR]]</f>
        <v>0.6367375018109166</v>
      </c>
      <c r="T2600" s="19">
        <f>Clean_Data[[#This Row],[Revenue_EUR]]/Clean_Data[[#This Row],[Revenue_Target_EUR]]</f>
        <v>1.0993320814171428</v>
      </c>
      <c r="U2600" s="19">
        <f>Clean_Data[[#This Row],[Revenue_EUR]]/Clean_Data[[#This Row],[Market_Revenue_EUR]]</f>
        <v>0.14878408599676987</v>
      </c>
      <c r="V2600" s="19">
        <f>Clean_Data[[#This Row],[Returns_Units]]/Clean_Data[[#This Row],[Units_Sold]]</f>
        <v>2.1148036253776436E-2</v>
      </c>
      <c r="W2600" s="21">
        <f>Clean_Data[[#This Row],[Revenue_EUR]]/Clean_Data[[#This Row],[Marketing_Spend_EUR]]</f>
        <v>18.161179076301043</v>
      </c>
    </row>
    <row r="2601" spans="1:23">
      <c r="A2601" s="17">
        <v>45839</v>
      </c>
      <c r="B2601">
        <v>2025</v>
      </c>
      <c r="C2601" s="16" t="s">
        <v>98</v>
      </c>
      <c r="D2601" s="16" t="s">
        <v>92</v>
      </c>
      <c r="E2601" s="16" t="s">
        <v>76</v>
      </c>
      <c r="F2601" s="16" t="s">
        <v>82</v>
      </c>
      <c r="G2601" s="16" t="s">
        <v>81</v>
      </c>
      <c r="H2601">
        <v>67855.38</v>
      </c>
      <c r="I2601">
        <v>69347.179999999993</v>
      </c>
      <c r="J2601">
        <v>559</v>
      </c>
      <c r="K2601">
        <v>582</v>
      </c>
      <c r="L2601">
        <v>39029.769999999997</v>
      </c>
      <c r="M2601">
        <v>2174.41</v>
      </c>
      <c r="N2601">
        <v>444952.77</v>
      </c>
      <c r="O2601">
        <v>4146</v>
      </c>
      <c r="P2601">
        <v>3</v>
      </c>
      <c r="Q2601">
        <v>12</v>
      </c>
      <c r="R2601" s="25">
        <f>Clean_Data[[#This Row],[Revenue_EUR]]/Clean_Data[[#This Row],[Units_Sold]]</f>
        <v>121.38708407871199</v>
      </c>
      <c r="S2601" s="19">
        <f>Clean_Data[[#This Row],[Gross_Profit_EUR]]/Clean_Data[[#This Row],[Revenue_EUR]]</f>
        <v>0.57519050073848221</v>
      </c>
      <c r="T2601" s="19">
        <f>Clean_Data[[#This Row],[Revenue_EUR]]/Clean_Data[[#This Row],[Revenue_Target_EUR]]</f>
        <v>0.97848795005074485</v>
      </c>
      <c r="U2601" s="19">
        <f>Clean_Data[[#This Row],[Revenue_EUR]]/Clean_Data[[#This Row],[Market_Revenue_EUR]]</f>
        <v>0.15250018558149442</v>
      </c>
      <c r="V2601" s="19">
        <f>Clean_Data[[#This Row],[Returns_Units]]/Clean_Data[[#This Row],[Units_Sold]]</f>
        <v>2.1466905187835419E-2</v>
      </c>
      <c r="W2601" s="21">
        <f>Clean_Data[[#This Row],[Revenue_EUR]]/Clean_Data[[#This Row],[Marketing_Spend_EUR]]</f>
        <v>31.206341030440445</v>
      </c>
    </row>
    <row r="2602" spans="1:23">
      <c r="A2602" s="17">
        <v>45839</v>
      </c>
      <c r="B2602">
        <v>2025</v>
      </c>
      <c r="C2602" s="16" t="s">
        <v>98</v>
      </c>
      <c r="D2602" s="16" t="s">
        <v>92</v>
      </c>
      <c r="E2602" s="16" t="s">
        <v>76</v>
      </c>
      <c r="F2602" s="16" t="s">
        <v>83</v>
      </c>
      <c r="G2602" s="16" t="s">
        <v>78</v>
      </c>
      <c r="H2602">
        <v>19782</v>
      </c>
      <c r="I2602">
        <v>20109.63</v>
      </c>
      <c r="J2602">
        <v>260</v>
      </c>
      <c r="K2602">
        <v>261</v>
      </c>
      <c r="L2602">
        <v>9444.7000000000007</v>
      </c>
      <c r="M2602">
        <v>349.3</v>
      </c>
      <c r="N2602">
        <v>183103.93</v>
      </c>
      <c r="O2602">
        <v>2535</v>
      </c>
      <c r="P2602">
        <v>1</v>
      </c>
      <c r="Q2602">
        <v>4</v>
      </c>
      <c r="R2602" s="25">
        <f>Clean_Data[[#This Row],[Revenue_EUR]]/Clean_Data[[#This Row],[Units_Sold]]</f>
        <v>76.08461538461539</v>
      </c>
      <c r="S2602" s="19">
        <f>Clean_Data[[#This Row],[Gross_Profit_EUR]]/Clean_Data[[#This Row],[Revenue_EUR]]</f>
        <v>0.47743908603781221</v>
      </c>
      <c r="T2602" s="19">
        <f>Clean_Data[[#This Row],[Revenue_EUR]]/Clean_Data[[#This Row],[Revenue_Target_EUR]]</f>
        <v>0.98370780566325677</v>
      </c>
      <c r="U2602" s="19">
        <f>Clean_Data[[#This Row],[Revenue_EUR]]/Clean_Data[[#This Row],[Market_Revenue_EUR]]</f>
        <v>0.10803700390264699</v>
      </c>
      <c r="V2602" s="19">
        <f>Clean_Data[[#This Row],[Returns_Units]]/Clean_Data[[#This Row],[Units_Sold]]</f>
        <v>1.5384615384615385E-2</v>
      </c>
      <c r="W2602" s="21">
        <f>Clean_Data[[#This Row],[Revenue_EUR]]/Clean_Data[[#This Row],[Marketing_Spend_EUR]]</f>
        <v>56.633266533066127</v>
      </c>
    </row>
    <row r="2603" spans="1:23">
      <c r="A2603" s="17">
        <v>45839</v>
      </c>
      <c r="B2603">
        <v>2025</v>
      </c>
      <c r="C2603" s="16" t="s">
        <v>98</v>
      </c>
      <c r="D2603" s="16" t="s">
        <v>92</v>
      </c>
      <c r="E2603" s="16" t="s">
        <v>76</v>
      </c>
      <c r="F2603" s="16" t="s">
        <v>83</v>
      </c>
      <c r="G2603" s="16" t="s">
        <v>79</v>
      </c>
      <c r="H2603">
        <v>17738.259999999998</v>
      </c>
      <c r="I2603">
        <v>17239.29</v>
      </c>
      <c r="J2603">
        <v>92</v>
      </c>
      <c r="K2603">
        <v>90</v>
      </c>
      <c r="L2603">
        <v>9838.7999999999993</v>
      </c>
      <c r="M2603">
        <v>433.63</v>
      </c>
      <c r="N2603">
        <v>148602.29</v>
      </c>
      <c r="O2603">
        <v>825</v>
      </c>
      <c r="P2603">
        <v>1</v>
      </c>
      <c r="Q2603">
        <v>1</v>
      </c>
      <c r="R2603" s="25">
        <f>Clean_Data[[#This Row],[Revenue_EUR]]/Clean_Data[[#This Row],[Units_Sold]]</f>
        <v>192.80717391304347</v>
      </c>
      <c r="S2603" s="19">
        <f>Clean_Data[[#This Row],[Gross_Profit_EUR]]/Clean_Data[[#This Row],[Revenue_EUR]]</f>
        <v>0.55466545196654016</v>
      </c>
      <c r="T2603" s="19">
        <f>Clean_Data[[#This Row],[Revenue_EUR]]/Clean_Data[[#This Row],[Revenue_Target_EUR]]</f>
        <v>1.028943767405734</v>
      </c>
      <c r="U2603" s="19">
        <f>Clean_Data[[#This Row],[Revenue_EUR]]/Clean_Data[[#This Row],[Market_Revenue_EUR]]</f>
        <v>0.11936733949389339</v>
      </c>
      <c r="V2603" s="19">
        <f>Clean_Data[[#This Row],[Returns_Units]]/Clean_Data[[#This Row],[Units_Sold]]</f>
        <v>1.0869565217391304E-2</v>
      </c>
      <c r="W2603" s="21">
        <f>Clean_Data[[#This Row],[Revenue_EUR]]/Clean_Data[[#This Row],[Marketing_Spend_EUR]]</f>
        <v>40.906440975024786</v>
      </c>
    </row>
    <row r="2604" spans="1:23">
      <c r="A2604" s="17">
        <v>45839</v>
      </c>
      <c r="B2604">
        <v>2025</v>
      </c>
      <c r="C2604" s="16" t="s">
        <v>98</v>
      </c>
      <c r="D2604" s="16" t="s">
        <v>92</v>
      </c>
      <c r="E2604" s="16" t="s">
        <v>76</v>
      </c>
      <c r="F2604" s="16" t="s">
        <v>83</v>
      </c>
      <c r="G2604" s="16" t="s">
        <v>80</v>
      </c>
      <c r="H2604">
        <v>5767.97</v>
      </c>
      <c r="I2604">
        <v>5227.29</v>
      </c>
      <c r="J2604">
        <v>39</v>
      </c>
      <c r="K2604">
        <v>35</v>
      </c>
      <c r="L2604">
        <v>3335.59</v>
      </c>
      <c r="M2604">
        <v>332.2</v>
      </c>
      <c r="N2604">
        <v>53351.71</v>
      </c>
      <c r="O2604">
        <v>373</v>
      </c>
      <c r="P2604">
        <v>0</v>
      </c>
      <c r="Q2604">
        <v>1</v>
      </c>
      <c r="R2604" s="25">
        <f>Clean_Data[[#This Row],[Revenue_EUR]]/Clean_Data[[#This Row],[Units_Sold]]</f>
        <v>147.89666666666668</v>
      </c>
      <c r="S2604" s="19">
        <f>Clean_Data[[#This Row],[Gross_Profit_EUR]]/Clean_Data[[#This Row],[Revenue_EUR]]</f>
        <v>0.57829531013510815</v>
      </c>
      <c r="T2604" s="19">
        <f>Clean_Data[[#This Row],[Revenue_EUR]]/Clean_Data[[#This Row],[Revenue_Target_EUR]]</f>
        <v>1.1034340930003883</v>
      </c>
      <c r="U2604" s="19">
        <f>Clean_Data[[#This Row],[Revenue_EUR]]/Clean_Data[[#This Row],[Market_Revenue_EUR]]</f>
        <v>0.10811218609487869</v>
      </c>
      <c r="V2604" s="19">
        <f>Clean_Data[[#This Row],[Returns_Units]]/Clean_Data[[#This Row],[Units_Sold]]</f>
        <v>2.564102564102564E-2</v>
      </c>
      <c r="W2604" s="21">
        <f>Clean_Data[[#This Row],[Revenue_EUR]]/Clean_Data[[#This Row],[Marketing_Spend_EUR]]</f>
        <v>17.362944009632752</v>
      </c>
    </row>
    <row r="2605" spans="1:23">
      <c r="A2605" s="17">
        <v>45839</v>
      </c>
      <c r="B2605">
        <v>2025</v>
      </c>
      <c r="C2605" s="16" t="s">
        <v>98</v>
      </c>
      <c r="D2605" s="16" t="s">
        <v>92</v>
      </c>
      <c r="E2605" s="16" t="s">
        <v>76</v>
      </c>
      <c r="F2605" s="16" t="s">
        <v>83</v>
      </c>
      <c r="G2605" s="16" t="s">
        <v>81</v>
      </c>
      <c r="H2605">
        <v>8365.74</v>
      </c>
      <c r="I2605">
        <v>8425.41</v>
      </c>
      <c r="J2605">
        <v>69</v>
      </c>
      <c r="K2605">
        <v>70</v>
      </c>
      <c r="L2605">
        <v>4394.96</v>
      </c>
      <c r="M2605">
        <v>275.02</v>
      </c>
      <c r="N2605">
        <v>71083.839999999997</v>
      </c>
      <c r="O2605">
        <v>623</v>
      </c>
      <c r="P2605">
        <v>0</v>
      </c>
      <c r="Q2605">
        <v>2</v>
      </c>
      <c r="R2605" s="25">
        <f>Clean_Data[[#This Row],[Revenue_EUR]]/Clean_Data[[#This Row],[Units_Sold]]</f>
        <v>121.24260869565217</v>
      </c>
      <c r="S2605" s="19">
        <f>Clean_Data[[#This Row],[Gross_Profit_EUR]]/Clean_Data[[#This Row],[Revenue_EUR]]</f>
        <v>0.52535221032449009</v>
      </c>
      <c r="T2605" s="19">
        <f>Clean_Data[[#This Row],[Revenue_EUR]]/Clean_Data[[#This Row],[Revenue_Target_EUR]]</f>
        <v>0.99291785206892003</v>
      </c>
      <c r="U2605" s="19">
        <f>Clean_Data[[#This Row],[Revenue_EUR]]/Clean_Data[[#This Row],[Market_Revenue_EUR]]</f>
        <v>0.11768835223308138</v>
      </c>
      <c r="V2605" s="19">
        <f>Clean_Data[[#This Row],[Returns_Units]]/Clean_Data[[#This Row],[Units_Sold]]</f>
        <v>2.8985507246376812E-2</v>
      </c>
      <c r="W2605" s="21">
        <f>Clean_Data[[#This Row],[Revenue_EUR]]/Clean_Data[[#This Row],[Marketing_Spend_EUR]]</f>
        <v>30.418660461057378</v>
      </c>
    </row>
    <row r="2606" spans="1:23">
      <c r="A2606" s="17">
        <v>45870</v>
      </c>
      <c r="B2606">
        <v>2025</v>
      </c>
      <c r="C2606" s="16" t="s">
        <v>99</v>
      </c>
      <c r="D2606" s="16" t="s">
        <v>75</v>
      </c>
      <c r="E2606" s="16" t="s">
        <v>76</v>
      </c>
      <c r="F2606" s="16" t="s">
        <v>77</v>
      </c>
      <c r="G2606" s="16" t="s">
        <v>78</v>
      </c>
      <c r="H2606">
        <v>981403.98</v>
      </c>
      <c r="I2606">
        <v>959613.18</v>
      </c>
      <c r="J2606">
        <v>12908</v>
      </c>
      <c r="K2606">
        <v>12724</v>
      </c>
      <c r="L2606">
        <v>545368.53</v>
      </c>
      <c r="M2606">
        <v>17204.62</v>
      </c>
      <c r="N2606">
        <v>5784819.8399999999</v>
      </c>
      <c r="O2606">
        <v>79499</v>
      </c>
      <c r="P2606">
        <v>41</v>
      </c>
      <c r="Q2606">
        <v>222</v>
      </c>
      <c r="R2606" s="25">
        <f>Clean_Data[[#This Row],[Revenue_EUR]]/Clean_Data[[#This Row],[Units_Sold]]</f>
        <v>76.030677099473195</v>
      </c>
      <c r="S2606" s="19">
        <f>Clean_Data[[#This Row],[Gross_Profit_EUR]]/Clean_Data[[#This Row],[Revenue_EUR]]</f>
        <v>0.55570238262127292</v>
      </c>
      <c r="T2606" s="19">
        <f>Clean_Data[[#This Row],[Revenue_EUR]]/Clean_Data[[#This Row],[Revenue_Target_EUR]]</f>
        <v>1.0227078998644015</v>
      </c>
      <c r="U2606" s="19">
        <f>Clean_Data[[#This Row],[Revenue_EUR]]/Clean_Data[[#This Row],[Market_Revenue_EUR]]</f>
        <v>0.16965160664363924</v>
      </c>
      <c r="V2606" s="19">
        <f>Clean_Data[[#This Row],[Returns_Units]]/Clean_Data[[#This Row],[Units_Sold]]</f>
        <v>1.7198636504493336E-2</v>
      </c>
      <c r="W2606" s="21">
        <f>Clean_Data[[#This Row],[Revenue_EUR]]/Clean_Data[[#This Row],[Marketing_Spend_EUR]]</f>
        <v>57.043048901980981</v>
      </c>
    </row>
    <row r="2607" spans="1:23">
      <c r="A2607" s="17">
        <v>45870</v>
      </c>
      <c r="B2607">
        <v>2025</v>
      </c>
      <c r="C2607" s="16" t="s">
        <v>99</v>
      </c>
      <c r="D2607" s="16" t="s">
        <v>75</v>
      </c>
      <c r="E2607" s="16" t="s">
        <v>76</v>
      </c>
      <c r="F2607" s="16" t="s">
        <v>77</v>
      </c>
      <c r="G2607" s="16" t="s">
        <v>79</v>
      </c>
      <c r="H2607">
        <v>978536.12</v>
      </c>
      <c r="I2607">
        <v>898985.14</v>
      </c>
      <c r="J2607">
        <v>5089</v>
      </c>
      <c r="K2607">
        <v>4679</v>
      </c>
      <c r="L2607">
        <v>638980.65</v>
      </c>
      <c r="M2607">
        <v>25243.58</v>
      </c>
      <c r="N2607">
        <v>4899844.09</v>
      </c>
      <c r="O2607">
        <v>28818</v>
      </c>
      <c r="P2607">
        <v>50</v>
      </c>
      <c r="Q2607">
        <v>65</v>
      </c>
      <c r="R2607" s="25">
        <f>Clean_Data[[#This Row],[Revenue_EUR]]/Clean_Data[[#This Row],[Units_Sold]]</f>
        <v>192.28455885242681</v>
      </c>
      <c r="S2607" s="19">
        <f>Clean_Data[[#This Row],[Gross_Profit_EUR]]/Clean_Data[[#This Row],[Revenue_EUR]]</f>
        <v>0.65299648826453138</v>
      </c>
      <c r="T2607" s="19">
        <f>Clean_Data[[#This Row],[Revenue_EUR]]/Clean_Data[[#This Row],[Revenue_Target_EUR]]</f>
        <v>1.0884897607984934</v>
      </c>
      <c r="U2607" s="19">
        <f>Clean_Data[[#This Row],[Revenue_EUR]]/Clean_Data[[#This Row],[Market_Revenue_EUR]]</f>
        <v>0.19970760334947718</v>
      </c>
      <c r="V2607" s="19">
        <f>Clean_Data[[#This Row],[Returns_Units]]/Clean_Data[[#This Row],[Units_Sold]]</f>
        <v>1.2772646885439182E-2</v>
      </c>
      <c r="W2607" s="21">
        <f>Clean_Data[[#This Row],[Revenue_EUR]]/Clean_Data[[#This Row],[Marketing_Spend_EUR]]</f>
        <v>38.763761716840477</v>
      </c>
    </row>
    <row r="2608" spans="1:23">
      <c r="A2608" s="17">
        <v>45870</v>
      </c>
      <c r="B2608">
        <v>2025</v>
      </c>
      <c r="C2608" s="16" t="s">
        <v>99</v>
      </c>
      <c r="D2608" s="16" t="s">
        <v>75</v>
      </c>
      <c r="E2608" s="16" t="s">
        <v>76</v>
      </c>
      <c r="F2608" s="16" t="s">
        <v>77</v>
      </c>
      <c r="G2608" s="16" t="s">
        <v>80</v>
      </c>
      <c r="H2608">
        <v>311714.38</v>
      </c>
      <c r="I2608">
        <v>276324.51</v>
      </c>
      <c r="J2608">
        <v>2108</v>
      </c>
      <c r="K2608">
        <v>1874</v>
      </c>
      <c r="L2608">
        <v>212469.56</v>
      </c>
      <c r="M2608">
        <v>16888.23</v>
      </c>
      <c r="N2608">
        <v>1729049.36</v>
      </c>
      <c r="O2608">
        <v>12213</v>
      </c>
      <c r="P2608">
        <v>13</v>
      </c>
      <c r="Q2608">
        <v>41</v>
      </c>
      <c r="R2608" s="25">
        <f>Clean_Data[[#This Row],[Revenue_EUR]]/Clean_Data[[#This Row],[Units_Sold]]</f>
        <v>147.87209677419355</v>
      </c>
      <c r="S2608" s="19">
        <f>Clean_Data[[#This Row],[Gross_Profit_EUR]]/Clean_Data[[#This Row],[Revenue_EUR]]</f>
        <v>0.68161616413076609</v>
      </c>
      <c r="T2608" s="19">
        <f>Clean_Data[[#This Row],[Revenue_EUR]]/Clean_Data[[#This Row],[Revenue_Target_EUR]]</f>
        <v>1.1280735827596329</v>
      </c>
      <c r="U2608" s="19">
        <f>Clean_Data[[#This Row],[Revenue_EUR]]/Clean_Data[[#This Row],[Market_Revenue_EUR]]</f>
        <v>0.18028078735704803</v>
      </c>
      <c r="V2608" s="19">
        <f>Clean_Data[[#This Row],[Returns_Units]]/Clean_Data[[#This Row],[Units_Sold]]</f>
        <v>1.9449715370018977E-2</v>
      </c>
      <c r="W2608" s="21">
        <f>Clean_Data[[#This Row],[Revenue_EUR]]/Clean_Data[[#This Row],[Marketing_Spend_EUR]]</f>
        <v>18.457492585072565</v>
      </c>
    </row>
    <row r="2609" spans="1:23">
      <c r="A2609" s="17">
        <v>45870</v>
      </c>
      <c r="B2609">
        <v>2025</v>
      </c>
      <c r="C2609" s="16" t="s">
        <v>99</v>
      </c>
      <c r="D2609" s="16" t="s">
        <v>75</v>
      </c>
      <c r="E2609" s="16" t="s">
        <v>76</v>
      </c>
      <c r="F2609" s="16" t="s">
        <v>77</v>
      </c>
      <c r="G2609" s="16" t="s">
        <v>81</v>
      </c>
      <c r="H2609">
        <v>420000.22</v>
      </c>
      <c r="I2609">
        <v>414526.29</v>
      </c>
      <c r="J2609">
        <v>3458</v>
      </c>
      <c r="K2609">
        <v>3384</v>
      </c>
      <c r="L2609">
        <v>260829.8</v>
      </c>
      <c r="M2609">
        <v>11737.13</v>
      </c>
      <c r="N2609">
        <v>2199504.6</v>
      </c>
      <c r="O2609">
        <v>19350</v>
      </c>
      <c r="P2609">
        <v>22</v>
      </c>
      <c r="Q2609">
        <v>48</v>
      </c>
      <c r="R2609" s="25">
        <f>Clean_Data[[#This Row],[Revenue_EUR]]/Clean_Data[[#This Row],[Units_Sold]]</f>
        <v>121.45755349913244</v>
      </c>
      <c r="S2609" s="19">
        <f>Clean_Data[[#This Row],[Gross_Profit_EUR]]/Clean_Data[[#This Row],[Revenue_EUR]]</f>
        <v>0.6210230080355672</v>
      </c>
      <c r="T2609" s="19">
        <f>Clean_Data[[#This Row],[Revenue_EUR]]/Clean_Data[[#This Row],[Revenue_Target_EUR]]</f>
        <v>1.0132052661846851</v>
      </c>
      <c r="U2609" s="19">
        <f>Clean_Data[[#This Row],[Revenue_EUR]]/Clean_Data[[#This Row],[Market_Revenue_EUR]]</f>
        <v>0.1909521898703917</v>
      </c>
      <c r="V2609" s="19">
        <f>Clean_Data[[#This Row],[Returns_Units]]/Clean_Data[[#This Row],[Units_Sold]]</f>
        <v>1.3880855986119144E-2</v>
      </c>
      <c r="W2609" s="21">
        <f>Clean_Data[[#This Row],[Revenue_EUR]]/Clean_Data[[#This Row],[Marketing_Spend_EUR]]</f>
        <v>35.783894359183208</v>
      </c>
    </row>
    <row r="2610" spans="1:23">
      <c r="A2610" s="17">
        <v>45870</v>
      </c>
      <c r="B2610">
        <v>2025</v>
      </c>
      <c r="C2610" s="16" t="s">
        <v>99</v>
      </c>
      <c r="D2610" s="16" t="s">
        <v>75</v>
      </c>
      <c r="E2610" s="16" t="s">
        <v>76</v>
      </c>
      <c r="F2610" s="16" t="s">
        <v>82</v>
      </c>
      <c r="G2610" s="16" t="s">
        <v>78</v>
      </c>
      <c r="H2610">
        <v>789948.64</v>
      </c>
      <c r="I2610">
        <v>794961.58</v>
      </c>
      <c r="J2610">
        <v>10390</v>
      </c>
      <c r="K2610">
        <v>10644</v>
      </c>
      <c r="L2610">
        <v>408432.84</v>
      </c>
      <c r="M2610">
        <v>13852.15</v>
      </c>
      <c r="N2610">
        <v>5000749.37</v>
      </c>
      <c r="O2610">
        <v>71720</v>
      </c>
      <c r="P2610">
        <v>34</v>
      </c>
      <c r="Q2610">
        <v>210</v>
      </c>
      <c r="R2610" s="25">
        <f>Clean_Data[[#This Row],[Revenue_EUR]]/Clean_Data[[#This Row],[Units_Sold]]</f>
        <v>76.029705486044278</v>
      </c>
      <c r="S2610" s="19">
        <f>Clean_Data[[#This Row],[Gross_Profit_EUR]]/Clean_Data[[#This Row],[Revenue_EUR]]</f>
        <v>0.51703720890006222</v>
      </c>
      <c r="T2610" s="19">
        <f>Clean_Data[[#This Row],[Revenue_EUR]]/Clean_Data[[#This Row],[Revenue_Target_EUR]]</f>
        <v>0.99369411034933297</v>
      </c>
      <c r="U2610" s="19">
        <f>Clean_Data[[#This Row],[Revenue_EUR]]/Clean_Data[[#This Row],[Market_Revenue_EUR]]</f>
        <v>0.15796605299577332</v>
      </c>
      <c r="V2610" s="19">
        <f>Clean_Data[[#This Row],[Returns_Units]]/Clean_Data[[#This Row],[Units_Sold]]</f>
        <v>2.0211742059672761E-2</v>
      </c>
      <c r="W2610" s="21">
        <f>Clean_Data[[#This Row],[Revenue_EUR]]/Clean_Data[[#This Row],[Marketing_Spend_EUR]]</f>
        <v>57.027150297968191</v>
      </c>
    </row>
    <row r="2611" spans="1:23">
      <c r="A2611" s="17">
        <v>45870</v>
      </c>
      <c r="B2611">
        <v>2025</v>
      </c>
      <c r="C2611" s="16" t="s">
        <v>99</v>
      </c>
      <c r="D2611" s="16" t="s">
        <v>75</v>
      </c>
      <c r="E2611" s="16" t="s">
        <v>76</v>
      </c>
      <c r="F2611" s="16" t="s">
        <v>82</v>
      </c>
      <c r="G2611" s="16" t="s">
        <v>79</v>
      </c>
      <c r="H2611">
        <v>761173.38</v>
      </c>
      <c r="I2611">
        <v>719266.66</v>
      </c>
      <c r="J2611">
        <v>3959</v>
      </c>
      <c r="K2611">
        <v>3686</v>
      </c>
      <c r="L2611">
        <v>461504.67</v>
      </c>
      <c r="M2611">
        <v>20185.53</v>
      </c>
      <c r="N2611">
        <v>4090618.46</v>
      </c>
      <c r="O2611">
        <v>22720</v>
      </c>
      <c r="P2611">
        <v>42</v>
      </c>
      <c r="Q2611">
        <v>61</v>
      </c>
      <c r="R2611" s="25">
        <f>Clean_Data[[#This Row],[Revenue_EUR]]/Clean_Data[[#This Row],[Units_Sold]]</f>
        <v>192.26405152816369</v>
      </c>
      <c r="S2611" s="19">
        <f>Clean_Data[[#This Row],[Gross_Profit_EUR]]/Clean_Data[[#This Row],[Revenue_EUR]]</f>
        <v>0.60630689685968786</v>
      </c>
      <c r="T2611" s="19">
        <f>Clean_Data[[#This Row],[Revenue_EUR]]/Clean_Data[[#This Row],[Revenue_Target_EUR]]</f>
        <v>1.0582631203843091</v>
      </c>
      <c r="U2611" s="19">
        <f>Clean_Data[[#This Row],[Revenue_EUR]]/Clean_Data[[#This Row],[Market_Revenue_EUR]]</f>
        <v>0.18607782354749361</v>
      </c>
      <c r="V2611" s="19">
        <f>Clean_Data[[#This Row],[Returns_Units]]/Clean_Data[[#This Row],[Units_Sold]]</f>
        <v>1.5407931295781763E-2</v>
      </c>
      <c r="W2611" s="21">
        <f>Clean_Data[[#This Row],[Revenue_EUR]]/Clean_Data[[#This Row],[Marketing_Spend_EUR]]</f>
        <v>37.70886273484026</v>
      </c>
    </row>
    <row r="2612" spans="1:23">
      <c r="A2612" s="17">
        <v>45870</v>
      </c>
      <c r="B2612">
        <v>2025</v>
      </c>
      <c r="C2612" s="16" t="s">
        <v>99</v>
      </c>
      <c r="D2612" s="16" t="s">
        <v>75</v>
      </c>
      <c r="E2612" s="16" t="s">
        <v>76</v>
      </c>
      <c r="F2612" s="16" t="s">
        <v>82</v>
      </c>
      <c r="G2612" s="16" t="s">
        <v>80</v>
      </c>
      <c r="H2612">
        <v>258158.92</v>
      </c>
      <c r="I2612">
        <v>223085.66</v>
      </c>
      <c r="J2612">
        <v>1746</v>
      </c>
      <c r="K2612">
        <v>1486</v>
      </c>
      <c r="L2612">
        <v>166970.88</v>
      </c>
      <c r="M2612">
        <v>14593.21</v>
      </c>
      <c r="N2612">
        <v>1443817.36</v>
      </c>
      <c r="O2612">
        <v>10016</v>
      </c>
      <c r="P2612">
        <v>14</v>
      </c>
      <c r="Q2612">
        <v>35</v>
      </c>
      <c r="R2612" s="25">
        <f>Clean_Data[[#This Row],[Revenue_EUR]]/Clean_Data[[#This Row],[Units_Sold]]</f>
        <v>147.85734249713633</v>
      </c>
      <c r="S2612" s="19">
        <f>Clean_Data[[#This Row],[Gross_Profit_EUR]]/Clean_Data[[#This Row],[Revenue_EUR]]</f>
        <v>0.64677555979859225</v>
      </c>
      <c r="T2612" s="19">
        <f>Clean_Data[[#This Row],[Revenue_EUR]]/Clean_Data[[#This Row],[Revenue_Target_EUR]]</f>
        <v>1.1572188010650259</v>
      </c>
      <c r="U2612" s="19">
        <f>Clean_Data[[#This Row],[Revenue_EUR]]/Clean_Data[[#This Row],[Market_Revenue_EUR]]</f>
        <v>0.17880303087642607</v>
      </c>
      <c r="V2612" s="19">
        <f>Clean_Data[[#This Row],[Returns_Units]]/Clean_Data[[#This Row],[Units_Sold]]</f>
        <v>2.0045819014891181E-2</v>
      </c>
      <c r="W2612" s="21">
        <f>Clean_Data[[#This Row],[Revenue_EUR]]/Clean_Data[[#This Row],[Marketing_Spend_EUR]]</f>
        <v>17.690345030325748</v>
      </c>
    </row>
    <row r="2613" spans="1:23">
      <c r="A2613" s="17">
        <v>45870</v>
      </c>
      <c r="B2613">
        <v>2025</v>
      </c>
      <c r="C2613" s="16" t="s">
        <v>99</v>
      </c>
      <c r="D2613" s="16" t="s">
        <v>75</v>
      </c>
      <c r="E2613" s="16" t="s">
        <v>76</v>
      </c>
      <c r="F2613" s="16" t="s">
        <v>82</v>
      </c>
      <c r="G2613" s="16" t="s">
        <v>81</v>
      </c>
      <c r="H2613">
        <v>348469.46</v>
      </c>
      <c r="I2613">
        <v>348700.54</v>
      </c>
      <c r="J2613">
        <v>2869</v>
      </c>
      <c r="K2613">
        <v>2917</v>
      </c>
      <c r="L2613">
        <v>205363.73</v>
      </c>
      <c r="M2613">
        <v>11395.22</v>
      </c>
      <c r="N2613">
        <v>1989899.28</v>
      </c>
      <c r="O2613">
        <v>18353</v>
      </c>
      <c r="P2613">
        <v>16</v>
      </c>
      <c r="Q2613">
        <v>29</v>
      </c>
      <c r="R2613" s="25">
        <f>Clean_Data[[#This Row],[Revenue_EUR]]/Clean_Data[[#This Row],[Units_Sold]]</f>
        <v>121.46025095852214</v>
      </c>
      <c r="S2613" s="19">
        <f>Clean_Data[[#This Row],[Gross_Profit_EUR]]/Clean_Data[[#This Row],[Revenue_EUR]]</f>
        <v>0.58933064033789362</v>
      </c>
      <c r="T2613" s="19">
        <f>Clean_Data[[#This Row],[Revenue_EUR]]/Clean_Data[[#This Row],[Revenue_Target_EUR]]</f>
        <v>0.99933731103484968</v>
      </c>
      <c r="U2613" s="19">
        <f>Clean_Data[[#This Row],[Revenue_EUR]]/Clean_Data[[#This Row],[Market_Revenue_EUR]]</f>
        <v>0.17511914472374704</v>
      </c>
      <c r="V2613" s="19">
        <f>Clean_Data[[#This Row],[Returns_Units]]/Clean_Data[[#This Row],[Units_Sold]]</f>
        <v>1.0108051585918439E-2</v>
      </c>
      <c r="W2613" s="21">
        <f>Clean_Data[[#This Row],[Revenue_EUR]]/Clean_Data[[#This Row],[Marketing_Spend_EUR]]</f>
        <v>30.580318765236655</v>
      </c>
    </row>
    <row r="2614" spans="1:23">
      <c r="A2614" s="17">
        <v>45870</v>
      </c>
      <c r="B2614">
        <v>2025</v>
      </c>
      <c r="C2614" s="16" t="s">
        <v>99</v>
      </c>
      <c r="D2614" s="16" t="s">
        <v>75</v>
      </c>
      <c r="E2614" s="16" t="s">
        <v>76</v>
      </c>
      <c r="F2614" s="16" t="s">
        <v>83</v>
      </c>
      <c r="G2614" s="16" t="s">
        <v>78</v>
      </c>
      <c r="H2614">
        <v>92939.05</v>
      </c>
      <c r="I2614">
        <v>92140.63</v>
      </c>
      <c r="J2614">
        <v>1222</v>
      </c>
      <c r="K2614">
        <v>1214</v>
      </c>
      <c r="L2614">
        <v>44723.15</v>
      </c>
      <c r="M2614">
        <v>1572</v>
      </c>
      <c r="N2614">
        <v>778879.65</v>
      </c>
      <c r="O2614">
        <v>11545</v>
      </c>
      <c r="P2614">
        <v>4</v>
      </c>
      <c r="Q2614">
        <v>17</v>
      </c>
      <c r="R2614" s="25">
        <f>Clean_Data[[#This Row],[Revenue_EUR]]/Clean_Data[[#This Row],[Units_Sold]]</f>
        <v>76.054869067103112</v>
      </c>
      <c r="S2614" s="19">
        <f>Clean_Data[[#This Row],[Gross_Profit_EUR]]/Clean_Data[[#This Row],[Revenue_EUR]]</f>
        <v>0.4812094593176926</v>
      </c>
      <c r="T2614" s="19">
        <f>Clean_Data[[#This Row],[Revenue_EUR]]/Clean_Data[[#This Row],[Revenue_Target_EUR]]</f>
        <v>1.0086652326991903</v>
      </c>
      <c r="U2614" s="19">
        <f>Clean_Data[[#This Row],[Revenue_EUR]]/Clean_Data[[#This Row],[Market_Revenue_EUR]]</f>
        <v>0.1193240188005939</v>
      </c>
      <c r="V2614" s="19">
        <f>Clean_Data[[#This Row],[Returns_Units]]/Clean_Data[[#This Row],[Units_Sold]]</f>
        <v>1.3911620294599018E-2</v>
      </c>
      <c r="W2614" s="21">
        <f>Clean_Data[[#This Row],[Revenue_EUR]]/Clean_Data[[#This Row],[Marketing_Spend_EUR]]</f>
        <v>59.121533078880411</v>
      </c>
    </row>
    <row r="2615" spans="1:23">
      <c r="A2615" s="17">
        <v>45870</v>
      </c>
      <c r="B2615">
        <v>2025</v>
      </c>
      <c r="C2615" s="16" t="s">
        <v>99</v>
      </c>
      <c r="D2615" s="16" t="s">
        <v>75</v>
      </c>
      <c r="E2615" s="16" t="s">
        <v>76</v>
      </c>
      <c r="F2615" s="16" t="s">
        <v>83</v>
      </c>
      <c r="G2615" s="16" t="s">
        <v>79</v>
      </c>
      <c r="H2615">
        <v>95216.25</v>
      </c>
      <c r="I2615">
        <v>92816.63</v>
      </c>
      <c r="J2615">
        <v>495</v>
      </c>
      <c r="K2615">
        <v>484</v>
      </c>
      <c r="L2615">
        <v>52437.36</v>
      </c>
      <c r="M2615">
        <v>2234.4699999999998</v>
      </c>
      <c r="N2615">
        <v>660003.38</v>
      </c>
      <c r="O2615">
        <v>3752</v>
      </c>
      <c r="P2615">
        <v>5</v>
      </c>
      <c r="Q2615">
        <v>16</v>
      </c>
      <c r="R2615" s="25">
        <f>Clean_Data[[#This Row],[Revenue_EUR]]/Clean_Data[[#This Row],[Units_Sold]]</f>
        <v>192.35606060606059</v>
      </c>
      <c r="S2615" s="19">
        <f>Clean_Data[[#This Row],[Gross_Profit_EUR]]/Clean_Data[[#This Row],[Revenue_EUR]]</f>
        <v>0.55071860107912252</v>
      </c>
      <c r="T2615" s="19">
        <f>Clean_Data[[#This Row],[Revenue_EUR]]/Clean_Data[[#This Row],[Revenue_Target_EUR]]</f>
        <v>1.0258533411523343</v>
      </c>
      <c r="U2615" s="19">
        <f>Clean_Data[[#This Row],[Revenue_EUR]]/Clean_Data[[#This Row],[Market_Revenue_EUR]]</f>
        <v>0.14426630663618722</v>
      </c>
      <c r="V2615" s="19">
        <f>Clean_Data[[#This Row],[Returns_Units]]/Clean_Data[[#This Row],[Units_Sold]]</f>
        <v>3.2323232323232323E-2</v>
      </c>
      <c r="W2615" s="21">
        <f>Clean_Data[[#This Row],[Revenue_EUR]]/Clean_Data[[#This Row],[Marketing_Spend_EUR]]</f>
        <v>42.612453959999463</v>
      </c>
    </row>
    <row r="2616" spans="1:23">
      <c r="A2616" s="17">
        <v>45870</v>
      </c>
      <c r="B2616">
        <v>2025</v>
      </c>
      <c r="C2616" s="16" t="s">
        <v>99</v>
      </c>
      <c r="D2616" s="16" t="s">
        <v>75</v>
      </c>
      <c r="E2616" s="16" t="s">
        <v>76</v>
      </c>
      <c r="F2616" s="16" t="s">
        <v>83</v>
      </c>
      <c r="G2616" s="16" t="s">
        <v>80</v>
      </c>
      <c r="H2616">
        <v>29062.78</v>
      </c>
      <c r="I2616">
        <v>26019.94</v>
      </c>
      <c r="J2616">
        <v>197</v>
      </c>
      <c r="K2616">
        <v>179</v>
      </c>
      <c r="L2616">
        <v>16976.759999999998</v>
      </c>
      <c r="M2616">
        <v>1581.52</v>
      </c>
      <c r="N2616">
        <v>226719.24</v>
      </c>
      <c r="O2616">
        <v>1580</v>
      </c>
      <c r="P2616">
        <v>2</v>
      </c>
      <c r="Q2616">
        <v>6</v>
      </c>
      <c r="R2616" s="25">
        <f>Clean_Data[[#This Row],[Revenue_EUR]]/Clean_Data[[#This Row],[Units_Sold]]</f>
        <v>147.52680203045685</v>
      </c>
      <c r="S2616" s="19">
        <f>Clean_Data[[#This Row],[Gross_Profit_EUR]]/Clean_Data[[#This Row],[Revenue_EUR]]</f>
        <v>0.58414095279254086</v>
      </c>
      <c r="T2616" s="19">
        <f>Clean_Data[[#This Row],[Revenue_EUR]]/Clean_Data[[#This Row],[Revenue_Target_EUR]]</f>
        <v>1.1169426216970524</v>
      </c>
      <c r="U2616" s="19">
        <f>Clean_Data[[#This Row],[Revenue_EUR]]/Clean_Data[[#This Row],[Market_Revenue_EUR]]</f>
        <v>0.12818841488706473</v>
      </c>
      <c r="V2616" s="19">
        <f>Clean_Data[[#This Row],[Returns_Units]]/Clean_Data[[#This Row],[Units_Sold]]</f>
        <v>3.0456852791878174E-2</v>
      </c>
      <c r="W2616" s="21">
        <f>Clean_Data[[#This Row],[Revenue_EUR]]/Clean_Data[[#This Row],[Marketing_Spend_EUR]]</f>
        <v>18.376485912286913</v>
      </c>
    </row>
    <row r="2617" spans="1:23">
      <c r="A2617" s="17">
        <v>45870</v>
      </c>
      <c r="B2617">
        <v>2025</v>
      </c>
      <c r="C2617" s="16" t="s">
        <v>99</v>
      </c>
      <c r="D2617" s="16" t="s">
        <v>75</v>
      </c>
      <c r="E2617" s="16" t="s">
        <v>76</v>
      </c>
      <c r="F2617" s="16" t="s">
        <v>83</v>
      </c>
      <c r="G2617" s="16" t="s">
        <v>81</v>
      </c>
      <c r="H2617">
        <v>40232.06</v>
      </c>
      <c r="I2617">
        <v>37807.230000000003</v>
      </c>
      <c r="J2617">
        <v>331</v>
      </c>
      <c r="K2617">
        <v>317</v>
      </c>
      <c r="L2617">
        <v>21295.15</v>
      </c>
      <c r="M2617">
        <v>1200.8599999999999</v>
      </c>
      <c r="N2617">
        <v>311260.19</v>
      </c>
      <c r="O2617">
        <v>2785</v>
      </c>
      <c r="P2617">
        <v>2</v>
      </c>
      <c r="Q2617">
        <v>10</v>
      </c>
      <c r="R2617" s="25">
        <f>Clean_Data[[#This Row],[Revenue_EUR]]/Clean_Data[[#This Row],[Units_Sold]]</f>
        <v>121.54700906344411</v>
      </c>
      <c r="S2617" s="19">
        <f>Clean_Data[[#This Row],[Gross_Profit_EUR]]/Clean_Data[[#This Row],[Revenue_EUR]]</f>
        <v>0.52930796981312922</v>
      </c>
      <c r="T2617" s="19">
        <f>Clean_Data[[#This Row],[Revenue_EUR]]/Clean_Data[[#This Row],[Revenue_Target_EUR]]</f>
        <v>1.0641366743874119</v>
      </c>
      <c r="U2617" s="19">
        <f>Clean_Data[[#This Row],[Revenue_EUR]]/Clean_Data[[#This Row],[Market_Revenue_EUR]]</f>
        <v>0.12925539883529596</v>
      </c>
      <c r="V2617" s="19">
        <f>Clean_Data[[#This Row],[Returns_Units]]/Clean_Data[[#This Row],[Units_Sold]]</f>
        <v>3.0211480362537766E-2</v>
      </c>
      <c r="W2617" s="21">
        <f>Clean_Data[[#This Row],[Revenue_EUR]]/Clean_Data[[#This Row],[Marketing_Spend_EUR]]</f>
        <v>33.502706393751147</v>
      </c>
    </row>
    <row r="2618" spans="1:23">
      <c r="A2618" s="17">
        <v>45870</v>
      </c>
      <c r="B2618">
        <v>2025</v>
      </c>
      <c r="C2618" s="16" t="s">
        <v>99</v>
      </c>
      <c r="D2618" s="16" t="s">
        <v>84</v>
      </c>
      <c r="E2618" s="16" t="s">
        <v>85</v>
      </c>
      <c r="F2618" s="16" t="s">
        <v>77</v>
      </c>
      <c r="G2618" s="16" t="s">
        <v>78</v>
      </c>
      <c r="H2618">
        <v>494811.79</v>
      </c>
      <c r="I2618">
        <v>540440.89</v>
      </c>
      <c r="J2618">
        <v>6508</v>
      </c>
      <c r="K2618">
        <v>7034</v>
      </c>
      <c r="L2618">
        <v>278780.45</v>
      </c>
      <c r="M2618">
        <v>9304.61</v>
      </c>
      <c r="N2618">
        <v>4282582.12</v>
      </c>
      <c r="O2618">
        <v>63890</v>
      </c>
      <c r="P2618">
        <v>20</v>
      </c>
      <c r="Q2618">
        <v>123</v>
      </c>
      <c r="R2618" s="25">
        <f>Clean_Data[[#This Row],[Revenue_EUR]]/Clean_Data[[#This Row],[Units_Sold]]</f>
        <v>76.031313767670554</v>
      </c>
      <c r="S2618" s="19">
        <f>Clean_Data[[#This Row],[Gross_Profit_EUR]]/Clean_Data[[#This Row],[Revenue_EUR]]</f>
        <v>0.56340704816269638</v>
      </c>
      <c r="T2618" s="19">
        <f>Clean_Data[[#This Row],[Revenue_EUR]]/Clean_Data[[#This Row],[Revenue_Target_EUR]]</f>
        <v>0.91557060014463365</v>
      </c>
      <c r="U2618" s="19">
        <f>Clean_Data[[#This Row],[Revenue_EUR]]/Clean_Data[[#This Row],[Market_Revenue_EUR]]</f>
        <v>0.11554052581716751</v>
      </c>
      <c r="V2618" s="19">
        <f>Clean_Data[[#This Row],[Returns_Units]]/Clean_Data[[#This Row],[Units_Sold]]</f>
        <v>1.8899815611555008E-2</v>
      </c>
      <c r="W2618" s="21">
        <f>Clean_Data[[#This Row],[Revenue_EUR]]/Clean_Data[[#This Row],[Marketing_Spend_EUR]]</f>
        <v>53.179207941009878</v>
      </c>
    </row>
    <row r="2619" spans="1:23">
      <c r="A2619" s="17">
        <v>45870</v>
      </c>
      <c r="B2619">
        <v>2025</v>
      </c>
      <c r="C2619" s="16" t="s">
        <v>99</v>
      </c>
      <c r="D2619" s="16" t="s">
        <v>84</v>
      </c>
      <c r="E2619" s="16" t="s">
        <v>85</v>
      </c>
      <c r="F2619" s="16" t="s">
        <v>77</v>
      </c>
      <c r="G2619" s="16" t="s">
        <v>79</v>
      </c>
      <c r="H2619">
        <v>510232.44</v>
      </c>
      <c r="I2619">
        <v>517884.92</v>
      </c>
      <c r="J2619">
        <v>2654</v>
      </c>
      <c r="K2619">
        <v>2740</v>
      </c>
      <c r="L2619">
        <v>330909.2</v>
      </c>
      <c r="M2619">
        <v>13582.69</v>
      </c>
      <c r="N2619">
        <v>3648332.77</v>
      </c>
      <c r="O2619">
        <v>20705</v>
      </c>
      <c r="P2619">
        <v>26</v>
      </c>
      <c r="Q2619">
        <v>47</v>
      </c>
      <c r="R2619" s="25">
        <f>Clean_Data[[#This Row],[Revenue_EUR]]/Clean_Data[[#This Row],[Units_Sold]]</f>
        <v>192.25035418236624</v>
      </c>
      <c r="S2619" s="19">
        <f>Clean_Data[[#This Row],[Gross_Profit_EUR]]/Clean_Data[[#This Row],[Revenue_EUR]]</f>
        <v>0.64854598425768462</v>
      </c>
      <c r="T2619" s="19">
        <f>Clean_Data[[#This Row],[Revenue_EUR]]/Clean_Data[[#This Row],[Revenue_Target_EUR]]</f>
        <v>0.98522358982763969</v>
      </c>
      <c r="U2619" s="19">
        <f>Clean_Data[[#This Row],[Revenue_EUR]]/Clean_Data[[#This Row],[Market_Revenue_EUR]]</f>
        <v>0.13985359126108443</v>
      </c>
      <c r="V2619" s="19">
        <f>Clean_Data[[#This Row],[Returns_Units]]/Clean_Data[[#This Row],[Units_Sold]]</f>
        <v>1.7709118311981915E-2</v>
      </c>
      <c r="W2619" s="21">
        <f>Clean_Data[[#This Row],[Revenue_EUR]]/Clean_Data[[#This Row],[Marketing_Spend_EUR]]</f>
        <v>37.564903564757792</v>
      </c>
    </row>
    <row r="2620" spans="1:23">
      <c r="A2620" s="17">
        <v>45870</v>
      </c>
      <c r="B2620">
        <v>2025</v>
      </c>
      <c r="C2620" s="16" t="s">
        <v>99</v>
      </c>
      <c r="D2620" s="16" t="s">
        <v>84</v>
      </c>
      <c r="E2620" s="16" t="s">
        <v>85</v>
      </c>
      <c r="F2620" s="16" t="s">
        <v>77</v>
      </c>
      <c r="G2620" s="16" t="s">
        <v>80</v>
      </c>
      <c r="H2620">
        <v>162386.07999999999</v>
      </c>
      <c r="I2620">
        <v>164772.68</v>
      </c>
      <c r="J2620">
        <v>1098</v>
      </c>
      <c r="K2620">
        <v>1117</v>
      </c>
      <c r="L2620">
        <v>112990.57</v>
      </c>
      <c r="M2620">
        <v>8363.74</v>
      </c>
      <c r="N2620">
        <v>1286586.7</v>
      </c>
      <c r="O2620">
        <v>9235</v>
      </c>
      <c r="P2620">
        <v>8</v>
      </c>
      <c r="Q2620">
        <v>13</v>
      </c>
      <c r="R2620" s="25">
        <f>Clean_Data[[#This Row],[Revenue_EUR]]/Clean_Data[[#This Row],[Units_Sold]]</f>
        <v>147.89260473588342</v>
      </c>
      <c r="S2620" s="19">
        <f>Clean_Data[[#This Row],[Gross_Profit_EUR]]/Clean_Data[[#This Row],[Revenue_EUR]]</f>
        <v>0.69581438261210582</v>
      </c>
      <c r="T2620" s="19">
        <f>Clean_Data[[#This Row],[Revenue_EUR]]/Clean_Data[[#This Row],[Revenue_Target_EUR]]</f>
        <v>0.98551580274108541</v>
      </c>
      <c r="U2620" s="19">
        <f>Clean_Data[[#This Row],[Revenue_EUR]]/Clean_Data[[#This Row],[Market_Revenue_EUR]]</f>
        <v>0.12621464220017198</v>
      </c>
      <c r="V2620" s="19">
        <f>Clean_Data[[#This Row],[Returns_Units]]/Clean_Data[[#This Row],[Units_Sold]]</f>
        <v>1.1839708561020037E-2</v>
      </c>
      <c r="W2620" s="21">
        <f>Clean_Data[[#This Row],[Revenue_EUR]]/Clean_Data[[#This Row],[Marketing_Spend_EUR]]</f>
        <v>19.415486373321023</v>
      </c>
    </row>
    <row r="2621" spans="1:23">
      <c r="A2621" s="17">
        <v>45870</v>
      </c>
      <c r="B2621">
        <v>2025</v>
      </c>
      <c r="C2621" s="16" t="s">
        <v>99</v>
      </c>
      <c r="D2621" s="16" t="s">
        <v>84</v>
      </c>
      <c r="E2621" s="16" t="s">
        <v>85</v>
      </c>
      <c r="F2621" s="16" t="s">
        <v>77</v>
      </c>
      <c r="G2621" s="16" t="s">
        <v>81</v>
      </c>
      <c r="H2621">
        <v>195908.06</v>
      </c>
      <c r="I2621">
        <v>211937.83</v>
      </c>
      <c r="J2621">
        <v>1613</v>
      </c>
      <c r="K2621">
        <v>1759</v>
      </c>
      <c r="L2621">
        <v>122955.46</v>
      </c>
      <c r="M2621">
        <v>5851.66</v>
      </c>
      <c r="N2621">
        <v>1624896.4</v>
      </c>
      <c r="O2621">
        <v>14173</v>
      </c>
      <c r="P2621">
        <v>8</v>
      </c>
      <c r="Q2621">
        <v>24</v>
      </c>
      <c r="R2621" s="25">
        <f>Clean_Data[[#This Row],[Revenue_EUR]]/Clean_Data[[#This Row],[Units_Sold]]</f>
        <v>121.45570985740855</v>
      </c>
      <c r="S2621" s="19">
        <f>Clean_Data[[#This Row],[Gross_Profit_EUR]]/Clean_Data[[#This Row],[Revenue_EUR]]</f>
        <v>0.62761817967060674</v>
      </c>
      <c r="T2621" s="19">
        <f>Clean_Data[[#This Row],[Revenue_EUR]]/Clean_Data[[#This Row],[Revenue_Target_EUR]]</f>
        <v>0.92436569724244133</v>
      </c>
      <c r="U2621" s="19">
        <f>Clean_Data[[#This Row],[Revenue_EUR]]/Clean_Data[[#This Row],[Market_Revenue_EUR]]</f>
        <v>0.12056649273147507</v>
      </c>
      <c r="V2621" s="19">
        <f>Clean_Data[[#This Row],[Returns_Units]]/Clean_Data[[#This Row],[Units_Sold]]</f>
        <v>1.4879107253564786E-2</v>
      </c>
      <c r="W2621" s="21">
        <f>Clean_Data[[#This Row],[Revenue_EUR]]/Clean_Data[[#This Row],[Marketing_Spend_EUR]]</f>
        <v>33.479057224787496</v>
      </c>
    </row>
    <row r="2622" spans="1:23">
      <c r="A2622" s="17">
        <v>45870</v>
      </c>
      <c r="B2622">
        <v>2025</v>
      </c>
      <c r="C2622" s="16" t="s">
        <v>99</v>
      </c>
      <c r="D2622" s="16" t="s">
        <v>84</v>
      </c>
      <c r="E2622" s="16" t="s">
        <v>85</v>
      </c>
      <c r="F2622" s="16" t="s">
        <v>82</v>
      </c>
      <c r="G2622" s="16" t="s">
        <v>78</v>
      </c>
      <c r="H2622">
        <v>470176.56</v>
      </c>
      <c r="I2622">
        <v>507329.55</v>
      </c>
      <c r="J2622">
        <v>6184</v>
      </c>
      <c r="K2622">
        <v>6745</v>
      </c>
      <c r="L2622">
        <v>245013.25</v>
      </c>
      <c r="M2622">
        <v>8878.25</v>
      </c>
      <c r="N2622">
        <v>3973738.25</v>
      </c>
      <c r="O2622">
        <v>56691</v>
      </c>
      <c r="P2622">
        <v>24</v>
      </c>
      <c r="Q2622">
        <v>128</v>
      </c>
      <c r="R2622" s="25">
        <f>Clean_Data[[#This Row],[Revenue_EUR]]/Clean_Data[[#This Row],[Units_Sold]]</f>
        <v>76.031138421733502</v>
      </c>
      <c r="S2622" s="19">
        <f>Clean_Data[[#This Row],[Gross_Profit_EUR]]/Clean_Data[[#This Row],[Revenue_EUR]]</f>
        <v>0.52110902763846845</v>
      </c>
      <c r="T2622" s="19">
        <f>Clean_Data[[#This Row],[Revenue_EUR]]/Clean_Data[[#This Row],[Revenue_Target_EUR]]</f>
        <v>0.92676754192615041</v>
      </c>
      <c r="U2622" s="19">
        <f>Clean_Data[[#This Row],[Revenue_EUR]]/Clean_Data[[#This Row],[Market_Revenue_EUR]]</f>
        <v>0.11832096892642589</v>
      </c>
      <c r="V2622" s="19">
        <f>Clean_Data[[#This Row],[Returns_Units]]/Clean_Data[[#This Row],[Units_Sold]]</f>
        <v>2.0698576972833119E-2</v>
      </c>
      <c r="W2622" s="21">
        <f>Clean_Data[[#This Row],[Revenue_EUR]]/Clean_Data[[#This Row],[Marketing_Spend_EUR]]</f>
        <v>52.958247402359696</v>
      </c>
    </row>
    <row r="2623" spans="1:23">
      <c r="A2623" s="17">
        <v>45870</v>
      </c>
      <c r="B2623">
        <v>2025</v>
      </c>
      <c r="C2623" s="16" t="s">
        <v>99</v>
      </c>
      <c r="D2623" s="16" t="s">
        <v>84</v>
      </c>
      <c r="E2623" s="16" t="s">
        <v>85</v>
      </c>
      <c r="F2623" s="16" t="s">
        <v>82</v>
      </c>
      <c r="G2623" s="16" t="s">
        <v>79</v>
      </c>
      <c r="H2623">
        <v>424106.54</v>
      </c>
      <c r="I2623">
        <v>464630.28</v>
      </c>
      <c r="J2623">
        <v>2206</v>
      </c>
      <c r="K2623">
        <v>2457</v>
      </c>
      <c r="L2623">
        <v>258404.3</v>
      </c>
      <c r="M2623">
        <v>10731.01</v>
      </c>
      <c r="N2623">
        <v>3319309.71</v>
      </c>
      <c r="O2623">
        <v>18370</v>
      </c>
      <c r="P2623">
        <v>23</v>
      </c>
      <c r="Q2623">
        <v>46</v>
      </c>
      <c r="R2623" s="25">
        <f>Clean_Data[[#This Row],[Revenue_EUR]]/Clean_Data[[#This Row],[Units_Sold]]</f>
        <v>192.25137805983681</v>
      </c>
      <c r="S2623" s="19">
        <f>Clean_Data[[#This Row],[Gross_Profit_EUR]]/Clean_Data[[#This Row],[Revenue_EUR]]</f>
        <v>0.60929100503849809</v>
      </c>
      <c r="T2623" s="19">
        <f>Clean_Data[[#This Row],[Revenue_EUR]]/Clean_Data[[#This Row],[Revenue_Target_EUR]]</f>
        <v>0.91278282594926863</v>
      </c>
      <c r="U2623" s="19">
        <f>Clean_Data[[#This Row],[Revenue_EUR]]/Clean_Data[[#This Row],[Market_Revenue_EUR]]</f>
        <v>0.12776949939992191</v>
      </c>
      <c r="V2623" s="19">
        <f>Clean_Data[[#This Row],[Returns_Units]]/Clean_Data[[#This Row],[Units_Sold]]</f>
        <v>2.085222121486854E-2</v>
      </c>
      <c r="W2623" s="21">
        <f>Clean_Data[[#This Row],[Revenue_EUR]]/Clean_Data[[#This Row],[Marketing_Spend_EUR]]</f>
        <v>39.521586504904938</v>
      </c>
    </row>
    <row r="2624" spans="1:23">
      <c r="A2624" s="17">
        <v>45870</v>
      </c>
      <c r="B2624">
        <v>2025</v>
      </c>
      <c r="C2624" s="16" t="s">
        <v>99</v>
      </c>
      <c r="D2624" s="16" t="s">
        <v>84</v>
      </c>
      <c r="E2624" s="16" t="s">
        <v>85</v>
      </c>
      <c r="F2624" s="16" t="s">
        <v>82</v>
      </c>
      <c r="G2624" s="16" t="s">
        <v>80</v>
      </c>
      <c r="H2624">
        <v>153668.35</v>
      </c>
      <c r="I2624">
        <v>148709.97</v>
      </c>
      <c r="J2624">
        <v>1039</v>
      </c>
      <c r="K2624">
        <v>1024</v>
      </c>
      <c r="L2624">
        <v>97502.83</v>
      </c>
      <c r="M2624">
        <v>8145.2</v>
      </c>
      <c r="N2624">
        <v>1235392.75</v>
      </c>
      <c r="O2624">
        <v>8890</v>
      </c>
      <c r="P2624">
        <v>7</v>
      </c>
      <c r="Q2624">
        <v>21</v>
      </c>
      <c r="R2624" s="25">
        <f>Clean_Data[[#This Row],[Revenue_EUR]]/Clean_Data[[#This Row],[Units_Sold]]</f>
        <v>147.90024061597691</v>
      </c>
      <c r="S2624" s="19">
        <f>Clean_Data[[#This Row],[Gross_Profit_EUR]]/Clean_Data[[#This Row],[Revenue_EUR]]</f>
        <v>0.63450170448241294</v>
      </c>
      <c r="T2624" s="19">
        <f>Clean_Data[[#This Row],[Revenue_EUR]]/Clean_Data[[#This Row],[Revenue_Target_EUR]]</f>
        <v>1.0333426198660387</v>
      </c>
      <c r="U2624" s="19">
        <f>Clean_Data[[#This Row],[Revenue_EUR]]/Clean_Data[[#This Row],[Market_Revenue_EUR]]</f>
        <v>0.12438825628529875</v>
      </c>
      <c r="V2624" s="19">
        <f>Clean_Data[[#This Row],[Returns_Units]]/Clean_Data[[#This Row],[Units_Sold]]</f>
        <v>2.0211742059672761E-2</v>
      </c>
      <c r="W2624" s="21">
        <f>Clean_Data[[#This Row],[Revenue_EUR]]/Clean_Data[[#This Row],[Marketing_Spend_EUR]]</f>
        <v>18.866123606541276</v>
      </c>
    </row>
    <row r="2625" spans="1:23">
      <c r="A2625" s="17">
        <v>45870</v>
      </c>
      <c r="B2625">
        <v>2025</v>
      </c>
      <c r="C2625" s="16" t="s">
        <v>99</v>
      </c>
      <c r="D2625" s="16" t="s">
        <v>84</v>
      </c>
      <c r="E2625" s="16" t="s">
        <v>85</v>
      </c>
      <c r="F2625" s="16" t="s">
        <v>82</v>
      </c>
      <c r="G2625" s="16" t="s">
        <v>81</v>
      </c>
      <c r="H2625">
        <v>191940.49</v>
      </c>
      <c r="I2625">
        <v>206269.24</v>
      </c>
      <c r="J2625">
        <v>1581</v>
      </c>
      <c r="K2625">
        <v>1723</v>
      </c>
      <c r="L2625">
        <v>111615.51</v>
      </c>
      <c r="M2625">
        <v>5287.53</v>
      </c>
      <c r="N2625">
        <v>1562346.63</v>
      </c>
      <c r="O2625">
        <v>13964</v>
      </c>
      <c r="P2625">
        <v>10</v>
      </c>
      <c r="Q2625">
        <v>24</v>
      </c>
      <c r="R2625" s="25">
        <f>Clean_Data[[#This Row],[Revenue_EUR]]/Clean_Data[[#This Row],[Units_Sold]]</f>
        <v>121.4044845034788</v>
      </c>
      <c r="S2625" s="19">
        <f>Clean_Data[[#This Row],[Gross_Profit_EUR]]/Clean_Data[[#This Row],[Revenue_EUR]]</f>
        <v>0.5815110193789752</v>
      </c>
      <c r="T2625" s="19">
        <f>Clean_Data[[#This Row],[Revenue_EUR]]/Clean_Data[[#This Row],[Revenue_Target_EUR]]</f>
        <v>0.93053375287561058</v>
      </c>
      <c r="U2625" s="19">
        <f>Clean_Data[[#This Row],[Revenue_EUR]]/Clean_Data[[#This Row],[Market_Revenue_EUR]]</f>
        <v>0.12285397255281308</v>
      </c>
      <c r="V2625" s="19">
        <f>Clean_Data[[#This Row],[Returns_Units]]/Clean_Data[[#This Row],[Units_Sold]]</f>
        <v>1.5180265654648957E-2</v>
      </c>
      <c r="W2625" s="21">
        <f>Clean_Data[[#This Row],[Revenue_EUR]]/Clean_Data[[#This Row],[Marketing_Spend_EUR]]</f>
        <v>36.300595930424983</v>
      </c>
    </row>
    <row r="2626" spans="1:23">
      <c r="A2626" s="17">
        <v>45870</v>
      </c>
      <c r="B2626">
        <v>2025</v>
      </c>
      <c r="C2626" s="16" t="s">
        <v>99</v>
      </c>
      <c r="D2626" s="16" t="s">
        <v>84</v>
      </c>
      <c r="E2626" s="16" t="s">
        <v>85</v>
      </c>
      <c r="F2626" s="16" t="s">
        <v>83</v>
      </c>
      <c r="G2626" s="16" t="s">
        <v>78</v>
      </c>
      <c r="H2626">
        <v>51204.2</v>
      </c>
      <c r="I2626">
        <v>56479.040000000001</v>
      </c>
      <c r="J2626">
        <v>673</v>
      </c>
      <c r="K2626">
        <v>747</v>
      </c>
      <c r="L2626">
        <v>24462.74</v>
      </c>
      <c r="M2626">
        <v>873.76</v>
      </c>
      <c r="N2626">
        <v>604843.55000000005</v>
      </c>
      <c r="O2626">
        <v>8559</v>
      </c>
      <c r="P2626">
        <v>2</v>
      </c>
      <c r="Q2626">
        <v>23</v>
      </c>
      <c r="R2626" s="25">
        <f>Clean_Data[[#This Row],[Revenue_EUR]]/Clean_Data[[#This Row],[Units_Sold]]</f>
        <v>76.083506686478444</v>
      </c>
      <c r="S2626" s="19">
        <f>Clean_Data[[#This Row],[Gross_Profit_EUR]]/Clean_Data[[#This Row],[Revenue_EUR]]</f>
        <v>0.4777487003019284</v>
      </c>
      <c r="T2626" s="19">
        <f>Clean_Data[[#This Row],[Revenue_EUR]]/Clean_Data[[#This Row],[Revenue_Target_EUR]]</f>
        <v>0.90660535306549117</v>
      </c>
      <c r="U2626" s="19">
        <f>Clean_Data[[#This Row],[Revenue_EUR]]/Clean_Data[[#This Row],[Market_Revenue_EUR]]</f>
        <v>8.4656933185449354E-2</v>
      </c>
      <c r="V2626" s="19">
        <f>Clean_Data[[#This Row],[Returns_Units]]/Clean_Data[[#This Row],[Units_Sold]]</f>
        <v>3.4175334323922731E-2</v>
      </c>
      <c r="W2626" s="21">
        <f>Clean_Data[[#This Row],[Revenue_EUR]]/Clean_Data[[#This Row],[Marketing_Spend_EUR]]</f>
        <v>58.602133308917779</v>
      </c>
    </row>
    <row r="2627" spans="1:23">
      <c r="A2627" s="17">
        <v>45870</v>
      </c>
      <c r="B2627">
        <v>2025</v>
      </c>
      <c r="C2627" s="16" t="s">
        <v>99</v>
      </c>
      <c r="D2627" s="16" t="s">
        <v>84</v>
      </c>
      <c r="E2627" s="16" t="s">
        <v>85</v>
      </c>
      <c r="F2627" s="16" t="s">
        <v>83</v>
      </c>
      <c r="G2627" s="16" t="s">
        <v>79</v>
      </c>
      <c r="H2627">
        <v>48539.27</v>
      </c>
      <c r="I2627">
        <v>51773.81</v>
      </c>
      <c r="J2627">
        <v>252</v>
      </c>
      <c r="K2627">
        <v>270</v>
      </c>
      <c r="L2627">
        <v>26848.240000000002</v>
      </c>
      <c r="M2627">
        <v>1127.6300000000001</v>
      </c>
      <c r="N2627">
        <v>488814.34</v>
      </c>
      <c r="O2627">
        <v>2624</v>
      </c>
      <c r="P2627">
        <v>2</v>
      </c>
      <c r="Q2627">
        <v>5</v>
      </c>
      <c r="R2627" s="25">
        <f>Clean_Data[[#This Row],[Revenue_EUR]]/Clean_Data[[#This Row],[Units_Sold]]</f>
        <v>192.61615079365077</v>
      </c>
      <c r="S2627" s="19">
        <f>Clean_Data[[#This Row],[Gross_Profit_EUR]]/Clean_Data[[#This Row],[Revenue_EUR]]</f>
        <v>0.55312409931175321</v>
      </c>
      <c r="T2627" s="19">
        <f>Clean_Data[[#This Row],[Revenue_EUR]]/Clean_Data[[#This Row],[Revenue_Target_EUR]]</f>
        <v>0.93752555587467867</v>
      </c>
      <c r="U2627" s="19">
        <f>Clean_Data[[#This Row],[Revenue_EUR]]/Clean_Data[[#This Row],[Market_Revenue_EUR]]</f>
        <v>9.9300012352338096E-2</v>
      </c>
      <c r="V2627" s="19">
        <f>Clean_Data[[#This Row],[Returns_Units]]/Clean_Data[[#This Row],[Units_Sold]]</f>
        <v>1.984126984126984E-2</v>
      </c>
      <c r="W2627" s="21">
        <f>Clean_Data[[#This Row],[Revenue_EUR]]/Clean_Data[[#This Row],[Marketing_Spend_EUR]]</f>
        <v>43.045387228080124</v>
      </c>
    </row>
    <row r="2628" spans="1:23">
      <c r="A2628" s="17">
        <v>45870</v>
      </c>
      <c r="B2628">
        <v>2025</v>
      </c>
      <c r="C2628" s="16" t="s">
        <v>99</v>
      </c>
      <c r="D2628" s="16" t="s">
        <v>84</v>
      </c>
      <c r="E2628" s="16" t="s">
        <v>85</v>
      </c>
      <c r="F2628" s="16" t="s">
        <v>83</v>
      </c>
      <c r="G2628" s="16" t="s">
        <v>80</v>
      </c>
      <c r="H2628">
        <v>16325.89</v>
      </c>
      <c r="I2628">
        <v>16079.66</v>
      </c>
      <c r="J2628">
        <v>110</v>
      </c>
      <c r="K2628">
        <v>108</v>
      </c>
      <c r="L2628">
        <v>9481.5300000000007</v>
      </c>
      <c r="M2628">
        <v>831.21</v>
      </c>
      <c r="N2628">
        <v>180844.76</v>
      </c>
      <c r="O2628">
        <v>1293</v>
      </c>
      <c r="P2628">
        <v>1</v>
      </c>
      <c r="Q2628">
        <v>3</v>
      </c>
      <c r="R2628" s="25">
        <f>Clean_Data[[#This Row],[Revenue_EUR]]/Clean_Data[[#This Row],[Units_Sold]]</f>
        <v>148.4171818181818</v>
      </c>
      <c r="S2628" s="19">
        <f>Clean_Data[[#This Row],[Gross_Profit_EUR]]/Clean_Data[[#This Row],[Revenue_EUR]]</f>
        <v>0.58076650032555655</v>
      </c>
      <c r="T2628" s="19">
        <f>Clean_Data[[#This Row],[Revenue_EUR]]/Clean_Data[[#This Row],[Revenue_Target_EUR]]</f>
        <v>1.0153131347304607</v>
      </c>
      <c r="U2628" s="19">
        <f>Clean_Data[[#This Row],[Revenue_EUR]]/Clean_Data[[#This Row],[Market_Revenue_EUR]]</f>
        <v>9.0275714928096329E-2</v>
      </c>
      <c r="V2628" s="19">
        <f>Clean_Data[[#This Row],[Returns_Units]]/Clean_Data[[#This Row],[Units_Sold]]</f>
        <v>2.7272727272727271E-2</v>
      </c>
      <c r="W2628" s="21">
        <f>Clean_Data[[#This Row],[Revenue_EUR]]/Clean_Data[[#This Row],[Marketing_Spend_EUR]]</f>
        <v>19.641113557344113</v>
      </c>
    </row>
    <row r="2629" spans="1:23">
      <c r="A2629" s="17">
        <v>45870</v>
      </c>
      <c r="B2629">
        <v>2025</v>
      </c>
      <c r="C2629" s="16" t="s">
        <v>99</v>
      </c>
      <c r="D2629" s="16" t="s">
        <v>84</v>
      </c>
      <c r="E2629" s="16" t="s">
        <v>85</v>
      </c>
      <c r="F2629" s="16" t="s">
        <v>83</v>
      </c>
      <c r="G2629" s="16" t="s">
        <v>81</v>
      </c>
      <c r="H2629">
        <v>19598.14</v>
      </c>
      <c r="I2629">
        <v>20289.8</v>
      </c>
      <c r="J2629">
        <v>161</v>
      </c>
      <c r="K2629">
        <v>166</v>
      </c>
      <c r="L2629">
        <v>10208</v>
      </c>
      <c r="M2629">
        <v>564.91999999999996</v>
      </c>
      <c r="N2629">
        <v>226391.94</v>
      </c>
      <c r="O2629">
        <v>1992</v>
      </c>
      <c r="P2629">
        <v>1</v>
      </c>
      <c r="Q2629">
        <v>4</v>
      </c>
      <c r="R2629" s="25">
        <f>Clean_Data[[#This Row],[Revenue_EUR]]/Clean_Data[[#This Row],[Units_Sold]]</f>
        <v>121.72757763975154</v>
      </c>
      <c r="S2629" s="19">
        <f>Clean_Data[[#This Row],[Gross_Profit_EUR]]/Clean_Data[[#This Row],[Revenue_EUR]]</f>
        <v>0.52086575562783</v>
      </c>
      <c r="T2629" s="19">
        <f>Clean_Data[[#This Row],[Revenue_EUR]]/Clean_Data[[#This Row],[Revenue_Target_EUR]]</f>
        <v>0.9659109503297223</v>
      </c>
      <c r="U2629" s="19">
        <f>Clean_Data[[#This Row],[Revenue_EUR]]/Clean_Data[[#This Row],[Market_Revenue_EUR]]</f>
        <v>8.6567304472058501E-2</v>
      </c>
      <c r="V2629" s="19">
        <f>Clean_Data[[#This Row],[Returns_Units]]/Clean_Data[[#This Row],[Units_Sold]]</f>
        <v>2.4844720496894408E-2</v>
      </c>
      <c r="W2629" s="21">
        <f>Clean_Data[[#This Row],[Revenue_EUR]]/Clean_Data[[#This Row],[Marketing_Spend_EUR]]</f>
        <v>34.691885576718832</v>
      </c>
    </row>
    <row r="2630" spans="1:23">
      <c r="A2630" s="17">
        <v>45870</v>
      </c>
      <c r="B2630">
        <v>2025</v>
      </c>
      <c r="C2630" s="16" t="s">
        <v>99</v>
      </c>
      <c r="D2630" s="16" t="s">
        <v>86</v>
      </c>
      <c r="E2630" s="16" t="s">
        <v>87</v>
      </c>
      <c r="F2630" s="16" t="s">
        <v>77</v>
      </c>
      <c r="G2630" s="16" t="s">
        <v>78</v>
      </c>
      <c r="H2630">
        <v>352889.61</v>
      </c>
      <c r="I2630">
        <v>370674.48</v>
      </c>
      <c r="J2630">
        <v>4641</v>
      </c>
      <c r="K2630">
        <v>4820</v>
      </c>
      <c r="L2630">
        <v>196061.7</v>
      </c>
      <c r="M2630">
        <v>6831.48</v>
      </c>
      <c r="N2630">
        <v>3316847.48</v>
      </c>
      <c r="O2630">
        <v>45939</v>
      </c>
      <c r="P2630">
        <v>18</v>
      </c>
      <c r="Q2630">
        <v>94</v>
      </c>
      <c r="R2630" s="25">
        <f>Clean_Data[[#This Row],[Revenue_EUR]]/Clean_Data[[#This Row],[Units_Sold]]</f>
        <v>76.037407886231406</v>
      </c>
      <c r="S2630" s="19">
        <f>Clean_Data[[#This Row],[Gross_Profit_EUR]]/Clean_Data[[#This Row],[Revenue_EUR]]</f>
        <v>0.55558932437823838</v>
      </c>
      <c r="T2630" s="19">
        <f>Clean_Data[[#This Row],[Revenue_EUR]]/Clean_Data[[#This Row],[Revenue_Target_EUR]]</f>
        <v>0.95202024698328302</v>
      </c>
      <c r="U2630" s="19">
        <f>Clean_Data[[#This Row],[Revenue_EUR]]/Clean_Data[[#This Row],[Market_Revenue_EUR]]</f>
        <v>0.10639307719991996</v>
      </c>
      <c r="V2630" s="19">
        <f>Clean_Data[[#This Row],[Returns_Units]]/Clean_Data[[#This Row],[Units_Sold]]</f>
        <v>2.0254255548373196E-2</v>
      </c>
      <c r="W2630" s="21">
        <f>Clean_Data[[#This Row],[Revenue_EUR]]/Clean_Data[[#This Row],[Marketing_Spend_EUR]]</f>
        <v>51.656392172706354</v>
      </c>
    </row>
    <row r="2631" spans="1:23">
      <c r="A2631" s="17">
        <v>45870</v>
      </c>
      <c r="B2631">
        <v>2025</v>
      </c>
      <c r="C2631" s="16" t="s">
        <v>99</v>
      </c>
      <c r="D2631" s="16" t="s">
        <v>86</v>
      </c>
      <c r="E2631" s="16" t="s">
        <v>87</v>
      </c>
      <c r="F2631" s="16" t="s">
        <v>77</v>
      </c>
      <c r="G2631" s="16" t="s">
        <v>79</v>
      </c>
      <c r="H2631">
        <v>353287.59</v>
      </c>
      <c r="I2631">
        <v>336125.88</v>
      </c>
      <c r="J2631">
        <v>1837</v>
      </c>
      <c r="K2631">
        <v>1720</v>
      </c>
      <c r="L2631">
        <v>234242</v>
      </c>
      <c r="M2631">
        <v>9441.64</v>
      </c>
      <c r="N2631">
        <v>2758239.02</v>
      </c>
      <c r="O2631">
        <v>15939</v>
      </c>
      <c r="P2631">
        <v>18</v>
      </c>
      <c r="Q2631">
        <v>36</v>
      </c>
      <c r="R2631" s="25">
        <f>Clean_Data[[#This Row],[Revenue_EUR]]/Clean_Data[[#This Row],[Units_Sold]]</f>
        <v>192.31768644529126</v>
      </c>
      <c r="S2631" s="19">
        <f>Clean_Data[[#This Row],[Gross_Profit_EUR]]/Clean_Data[[#This Row],[Revenue_EUR]]</f>
        <v>0.66303489460243981</v>
      </c>
      <c r="T2631" s="19">
        <f>Clean_Data[[#This Row],[Revenue_EUR]]/Clean_Data[[#This Row],[Revenue_Target_EUR]]</f>
        <v>1.0510573895708359</v>
      </c>
      <c r="U2631" s="19">
        <f>Clean_Data[[#This Row],[Revenue_EUR]]/Clean_Data[[#This Row],[Market_Revenue_EUR]]</f>
        <v>0.12808447253421859</v>
      </c>
      <c r="V2631" s="19">
        <f>Clean_Data[[#This Row],[Returns_Units]]/Clean_Data[[#This Row],[Units_Sold]]</f>
        <v>1.9597169297768099E-2</v>
      </c>
      <c r="W2631" s="21">
        <f>Clean_Data[[#This Row],[Revenue_EUR]]/Clean_Data[[#This Row],[Marketing_Spend_EUR]]</f>
        <v>37.418032248634773</v>
      </c>
    </row>
    <row r="2632" spans="1:23">
      <c r="A2632" s="17">
        <v>45870</v>
      </c>
      <c r="B2632">
        <v>2025</v>
      </c>
      <c r="C2632" s="16" t="s">
        <v>99</v>
      </c>
      <c r="D2632" s="16" t="s">
        <v>86</v>
      </c>
      <c r="E2632" s="16" t="s">
        <v>87</v>
      </c>
      <c r="F2632" s="16" t="s">
        <v>77</v>
      </c>
      <c r="G2632" s="16" t="s">
        <v>80</v>
      </c>
      <c r="H2632">
        <v>114803.45</v>
      </c>
      <c r="I2632">
        <v>107194.36</v>
      </c>
      <c r="J2632">
        <v>777</v>
      </c>
      <c r="K2632">
        <v>734</v>
      </c>
      <c r="L2632">
        <v>77753.5</v>
      </c>
      <c r="M2632">
        <v>5730.4</v>
      </c>
      <c r="N2632">
        <v>945527.33</v>
      </c>
      <c r="O2632">
        <v>6919</v>
      </c>
      <c r="P2632">
        <v>6</v>
      </c>
      <c r="Q2632">
        <v>7</v>
      </c>
      <c r="R2632" s="25">
        <f>Clean_Data[[#This Row],[Revenue_EUR]]/Clean_Data[[#This Row],[Units_Sold]]</f>
        <v>147.7521879021879</v>
      </c>
      <c r="S2632" s="19">
        <f>Clean_Data[[#This Row],[Gross_Profit_EUR]]/Clean_Data[[#This Row],[Revenue_EUR]]</f>
        <v>0.67727494252132669</v>
      </c>
      <c r="T2632" s="19">
        <f>Clean_Data[[#This Row],[Revenue_EUR]]/Clean_Data[[#This Row],[Revenue_Target_EUR]]</f>
        <v>1.070984051772873</v>
      </c>
      <c r="U2632" s="19">
        <f>Clean_Data[[#This Row],[Revenue_EUR]]/Clean_Data[[#This Row],[Market_Revenue_EUR]]</f>
        <v>0.12141737880807739</v>
      </c>
      <c r="V2632" s="19">
        <f>Clean_Data[[#This Row],[Returns_Units]]/Clean_Data[[#This Row],[Units_Sold]]</f>
        <v>9.0090090090090089E-3</v>
      </c>
      <c r="W2632" s="21">
        <f>Clean_Data[[#This Row],[Revenue_EUR]]/Clean_Data[[#This Row],[Marketing_Spend_EUR]]</f>
        <v>20.034107566662016</v>
      </c>
    </row>
    <row r="2633" spans="1:23">
      <c r="A2633" s="17">
        <v>45870</v>
      </c>
      <c r="B2633">
        <v>2025</v>
      </c>
      <c r="C2633" s="16" t="s">
        <v>99</v>
      </c>
      <c r="D2633" s="16" t="s">
        <v>86</v>
      </c>
      <c r="E2633" s="16" t="s">
        <v>87</v>
      </c>
      <c r="F2633" s="16" t="s">
        <v>77</v>
      </c>
      <c r="G2633" s="16" t="s">
        <v>81</v>
      </c>
      <c r="H2633">
        <v>143452.32999999999</v>
      </c>
      <c r="I2633">
        <v>140445.38</v>
      </c>
      <c r="J2633">
        <v>1181</v>
      </c>
      <c r="K2633">
        <v>1180</v>
      </c>
      <c r="L2633">
        <v>90697.22</v>
      </c>
      <c r="M2633">
        <v>4607.93</v>
      </c>
      <c r="N2633">
        <v>1281092.69</v>
      </c>
      <c r="O2633">
        <v>11682</v>
      </c>
      <c r="P2633">
        <v>7</v>
      </c>
      <c r="Q2633">
        <v>26</v>
      </c>
      <c r="R2633" s="25">
        <f>Clean_Data[[#This Row],[Revenue_EUR]]/Clean_Data[[#This Row],[Units_Sold]]</f>
        <v>121.46683319220998</v>
      </c>
      <c r="S2633" s="19">
        <f>Clean_Data[[#This Row],[Gross_Profit_EUR]]/Clean_Data[[#This Row],[Revenue_EUR]]</f>
        <v>0.63224640547839139</v>
      </c>
      <c r="T2633" s="19">
        <f>Clean_Data[[#This Row],[Revenue_EUR]]/Clean_Data[[#This Row],[Revenue_Target_EUR]]</f>
        <v>1.0214101026320694</v>
      </c>
      <c r="U2633" s="19">
        <f>Clean_Data[[#This Row],[Revenue_EUR]]/Clean_Data[[#This Row],[Market_Revenue_EUR]]</f>
        <v>0.11197654246235687</v>
      </c>
      <c r="V2633" s="19">
        <f>Clean_Data[[#This Row],[Returns_Units]]/Clean_Data[[#This Row],[Units_Sold]]</f>
        <v>2.201524132091448E-2</v>
      </c>
      <c r="W2633" s="21">
        <f>Clean_Data[[#This Row],[Revenue_EUR]]/Clean_Data[[#This Row],[Marketing_Spend_EUR]]</f>
        <v>31.131620923060893</v>
      </c>
    </row>
    <row r="2634" spans="1:23">
      <c r="A2634" s="17">
        <v>45870</v>
      </c>
      <c r="B2634">
        <v>2025</v>
      </c>
      <c r="C2634" s="16" t="s">
        <v>99</v>
      </c>
      <c r="D2634" s="16" t="s">
        <v>86</v>
      </c>
      <c r="E2634" s="16" t="s">
        <v>87</v>
      </c>
      <c r="F2634" s="16" t="s">
        <v>82</v>
      </c>
      <c r="G2634" s="16" t="s">
        <v>78</v>
      </c>
      <c r="H2634">
        <v>314047.55</v>
      </c>
      <c r="I2634">
        <v>333418.08</v>
      </c>
      <c r="J2634">
        <v>4130</v>
      </c>
      <c r="K2634">
        <v>4401</v>
      </c>
      <c r="L2634">
        <v>163684.35</v>
      </c>
      <c r="M2634">
        <v>6083.36</v>
      </c>
      <c r="N2634">
        <v>3072530.93</v>
      </c>
      <c r="O2634">
        <v>44751</v>
      </c>
      <c r="P2634">
        <v>16</v>
      </c>
      <c r="Q2634">
        <v>69</v>
      </c>
      <c r="R2634" s="25">
        <f>Clean_Data[[#This Row],[Revenue_EUR]]/Clean_Data[[#This Row],[Units_Sold]]</f>
        <v>76.040569007263926</v>
      </c>
      <c r="S2634" s="19">
        <f>Clean_Data[[#This Row],[Gross_Profit_EUR]]/Clean_Data[[#This Row],[Revenue_EUR]]</f>
        <v>0.52120881057661494</v>
      </c>
      <c r="T2634" s="19">
        <f>Clean_Data[[#This Row],[Revenue_EUR]]/Clean_Data[[#This Row],[Revenue_Target_EUR]]</f>
        <v>0.94190318053538058</v>
      </c>
      <c r="U2634" s="19">
        <f>Clean_Data[[#This Row],[Revenue_EUR]]/Clean_Data[[#This Row],[Market_Revenue_EUR]]</f>
        <v>0.1022113551188889</v>
      </c>
      <c r="V2634" s="19">
        <f>Clean_Data[[#This Row],[Returns_Units]]/Clean_Data[[#This Row],[Units_Sold]]</f>
        <v>1.6707021791767553E-2</v>
      </c>
      <c r="W2634" s="21">
        <f>Clean_Data[[#This Row],[Revenue_EUR]]/Clean_Data[[#This Row],[Marketing_Spend_EUR]]</f>
        <v>51.624028497409327</v>
      </c>
    </row>
    <row r="2635" spans="1:23">
      <c r="A2635" s="17">
        <v>45870</v>
      </c>
      <c r="B2635">
        <v>2025</v>
      </c>
      <c r="C2635" s="16" t="s">
        <v>99</v>
      </c>
      <c r="D2635" s="16" t="s">
        <v>86</v>
      </c>
      <c r="E2635" s="16" t="s">
        <v>87</v>
      </c>
      <c r="F2635" s="16" t="s">
        <v>82</v>
      </c>
      <c r="G2635" s="16" t="s">
        <v>79</v>
      </c>
      <c r="H2635">
        <v>339585.6</v>
      </c>
      <c r="I2635">
        <v>321412.45</v>
      </c>
      <c r="J2635">
        <v>1766</v>
      </c>
      <c r="K2635">
        <v>1670</v>
      </c>
      <c r="L2635">
        <v>208350.99</v>
      </c>
      <c r="M2635">
        <v>8348.98</v>
      </c>
      <c r="N2635">
        <v>2630022.19</v>
      </c>
      <c r="O2635">
        <v>14486</v>
      </c>
      <c r="P2635">
        <v>15</v>
      </c>
      <c r="Q2635">
        <v>27</v>
      </c>
      <c r="R2635" s="25">
        <f>Clean_Data[[#This Row],[Revenue_EUR]]/Clean_Data[[#This Row],[Units_Sold]]</f>
        <v>192.29082672706681</v>
      </c>
      <c r="S2635" s="19">
        <f>Clean_Data[[#This Row],[Gross_Profit_EUR]]/Clean_Data[[#This Row],[Revenue_EUR]]</f>
        <v>0.61354483228970846</v>
      </c>
      <c r="T2635" s="19">
        <f>Clean_Data[[#This Row],[Revenue_EUR]]/Clean_Data[[#This Row],[Revenue_Target_EUR]]</f>
        <v>1.056541524760475</v>
      </c>
      <c r="U2635" s="19">
        <f>Clean_Data[[#This Row],[Revenue_EUR]]/Clean_Data[[#This Row],[Market_Revenue_EUR]]</f>
        <v>0.12911891058987604</v>
      </c>
      <c r="V2635" s="19">
        <f>Clean_Data[[#This Row],[Returns_Units]]/Clean_Data[[#This Row],[Units_Sold]]</f>
        <v>1.5288788221970554E-2</v>
      </c>
      <c r="W2635" s="21">
        <f>Clean_Data[[#This Row],[Revenue_EUR]]/Clean_Data[[#This Row],[Marketing_Spend_EUR]]</f>
        <v>40.673902680327416</v>
      </c>
    </row>
    <row r="2636" spans="1:23">
      <c r="A2636" s="17">
        <v>45870</v>
      </c>
      <c r="B2636">
        <v>2025</v>
      </c>
      <c r="C2636" s="16" t="s">
        <v>99</v>
      </c>
      <c r="D2636" s="16" t="s">
        <v>86</v>
      </c>
      <c r="E2636" s="16" t="s">
        <v>87</v>
      </c>
      <c r="F2636" s="16" t="s">
        <v>82</v>
      </c>
      <c r="G2636" s="16" t="s">
        <v>80</v>
      </c>
      <c r="H2636">
        <v>101361.13</v>
      </c>
      <c r="I2636">
        <v>95077.67</v>
      </c>
      <c r="J2636">
        <v>686</v>
      </c>
      <c r="K2636">
        <v>648</v>
      </c>
      <c r="L2636">
        <v>64191.21</v>
      </c>
      <c r="M2636">
        <v>5170.24</v>
      </c>
      <c r="N2636">
        <v>886321.75</v>
      </c>
      <c r="O2636">
        <v>6270</v>
      </c>
      <c r="P2636">
        <v>4</v>
      </c>
      <c r="Q2636">
        <v>15</v>
      </c>
      <c r="R2636" s="25">
        <f>Clean_Data[[#This Row],[Revenue_EUR]]/Clean_Data[[#This Row],[Units_Sold]]</f>
        <v>147.75674927113704</v>
      </c>
      <c r="S2636" s="19">
        <f>Clean_Data[[#This Row],[Gross_Profit_EUR]]/Clean_Data[[#This Row],[Revenue_EUR]]</f>
        <v>0.63329217028263196</v>
      </c>
      <c r="T2636" s="19">
        <f>Clean_Data[[#This Row],[Revenue_EUR]]/Clean_Data[[#This Row],[Revenue_Target_EUR]]</f>
        <v>1.0660876523372944</v>
      </c>
      <c r="U2636" s="19">
        <f>Clean_Data[[#This Row],[Revenue_EUR]]/Clean_Data[[#This Row],[Market_Revenue_EUR]]</f>
        <v>0.11436155098303749</v>
      </c>
      <c r="V2636" s="19">
        <f>Clean_Data[[#This Row],[Returns_Units]]/Clean_Data[[#This Row],[Units_Sold]]</f>
        <v>2.1865889212827987E-2</v>
      </c>
      <c r="W2636" s="21">
        <f>Clean_Data[[#This Row],[Revenue_EUR]]/Clean_Data[[#This Row],[Marketing_Spend_EUR]]</f>
        <v>19.604724345484932</v>
      </c>
    </row>
    <row r="2637" spans="1:23">
      <c r="A2637" s="17">
        <v>45870</v>
      </c>
      <c r="B2637">
        <v>2025</v>
      </c>
      <c r="C2637" s="16" t="s">
        <v>99</v>
      </c>
      <c r="D2637" s="16" t="s">
        <v>86</v>
      </c>
      <c r="E2637" s="16" t="s">
        <v>87</v>
      </c>
      <c r="F2637" s="16" t="s">
        <v>82</v>
      </c>
      <c r="G2637" s="16" t="s">
        <v>81</v>
      </c>
      <c r="H2637">
        <v>132134.26999999999</v>
      </c>
      <c r="I2637">
        <v>135635.07</v>
      </c>
      <c r="J2637">
        <v>1088</v>
      </c>
      <c r="K2637">
        <v>1102</v>
      </c>
      <c r="L2637">
        <v>77357.58</v>
      </c>
      <c r="M2637">
        <v>3770.93</v>
      </c>
      <c r="N2637">
        <v>1170985.58</v>
      </c>
      <c r="O2637">
        <v>10866</v>
      </c>
      <c r="P2637">
        <v>6</v>
      </c>
      <c r="Q2637">
        <v>20</v>
      </c>
      <c r="R2637" s="25">
        <f>Clean_Data[[#This Row],[Revenue_EUR]]/Clean_Data[[#This Row],[Units_Sold]]</f>
        <v>121.44693933823528</v>
      </c>
      <c r="S2637" s="19">
        <f>Clean_Data[[#This Row],[Gross_Profit_EUR]]/Clean_Data[[#This Row],[Revenue_EUR]]</f>
        <v>0.58544675805905622</v>
      </c>
      <c r="T2637" s="19">
        <f>Clean_Data[[#This Row],[Revenue_EUR]]/Clean_Data[[#This Row],[Revenue_Target_EUR]]</f>
        <v>0.97418956616456187</v>
      </c>
      <c r="U2637" s="19">
        <f>Clean_Data[[#This Row],[Revenue_EUR]]/Clean_Data[[#This Row],[Market_Revenue_EUR]]</f>
        <v>0.112840219603729</v>
      </c>
      <c r="V2637" s="19">
        <f>Clean_Data[[#This Row],[Returns_Units]]/Clean_Data[[#This Row],[Units_Sold]]</f>
        <v>1.8382352941176471E-2</v>
      </c>
      <c r="W2637" s="21">
        <f>Clean_Data[[#This Row],[Revenue_EUR]]/Clean_Data[[#This Row],[Marketing_Spend_EUR]]</f>
        <v>35.040234106705775</v>
      </c>
    </row>
    <row r="2638" spans="1:23">
      <c r="A2638" s="17">
        <v>45870</v>
      </c>
      <c r="B2638">
        <v>2025</v>
      </c>
      <c r="C2638" s="16" t="s">
        <v>99</v>
      </c>
      <c r="D2638" s="16" t="s">
        <v>86</v>
      </c>
      <c r="E2638" s="16" t="s">
        <v>87</v>
      </c>
      <c r="F2638" s="16" t="s">
        <v>83</v>
      </c>
      <c r="G2638" s="16" t="s">
        <v>78</v>
      </c>
      <c r="H2638">
        <v>38471.25</v>
      </c>
      <c r="I2638">
        <v>39483.46</v>
      </c>
      <c r="J2638">
        <v>506</v>
      </c>
      <c r="K2638">
        <v>530</v>
      </c>
      <c r="L2638">
        <v>18027.240000000002</v>
      </c>
      <c r="M2638">
        <v>671.55</v>
      </c>
      <c r="N2638">
        <v>480190.51</v>
      </c>
      <c r="O2638">
        <v>6537</v>
      </c>
      <c r="P2638">
        <v>2</v>
      </c>
      <c r="Q2638">
        <v>9</v>
      </c>
      <c r="R2638" s="25">
        <f>Clean_Data[[#This Row],[Revenue_EUR]]/Clean_Data[[#This Row],[Units_Sold]]</f>
        <v>76.030138339920953</v>
      </c>
      <c r="S2638" s="19">
        <f>Clean_Data[[#This Row],[Gross_Profit_EUR]]/Clean_Data[[#This Row],[Revenue_EUR]]</f>
        <v>0.46858992104493619</v>
      </c>
      <c r="T2638" s="19">
        <f>Clean_Data[[#This Row],[Revenue_EUR]]/Clean_Data[[#This Row],[Revenue_Target_EUR]]</f>
        <v>0.97436369558290992</v>
      </c>
      <c r="U2638" s="19">
        <f>Clean_Data[[#This Row],[Revenue_EUR]]/Clean_Data[[#This Row],[Market_Revenue_EUR]]</f>
        <v>8.0116639539586074E-2</v>
      </c>
      <c r="V2638" s="19">
        <f>Clean_Data[[#This Row],[Returns_Units]]/Clean_Data[[#This Row],[Units_Sold]]</f>
        <v>1.7786561264822136E-2</v>
      </c>
      <c r="W2638" s="21">
        <f>Clean_Data[[#This Row],[Revenue_EUR]]/Clean_Data[[#This Row],[Marketing_Spend_EUR]]</f>
        <v>57.287245923609561</v>
      </c>
    </row>
    <row r="2639" spans="1:23">
      <c r="A2639" s="17">
        <v>45870</v>
      </c>
      <c r="B2639">
        <v>2025</v>
      </c>
      <c r="C2639" s="16" t="s">
        <v>99</v>
      </c>
      <c r="D2639" s="16" t="s">
        <v>86</v>
      </c>
      <c r="E2639" s="16" t="s">
        <v>87</v>
      </c>
      <c r="F2639" s="16" t="s">
        <v>83</v>
      </c>
      <c r="G2639" s="16" t="s">
        <v>79</v>
      </c>
      <c r="H2639">
        <v>37343.31</v>
      </c>
      <c r="I2639">
        <v>37341.33</v>
      </c>
      <c r="J2639">
        <v>194</v>
      </c>
      <c r="K2639">
        <v>195</v>
      </c>
      <c r="L2639">
        <v>20768.14</v>
      </c>
      <c r="M2639">
        <v>955.75</v>
      </c>
      <c r="N2639">
        <v>391440.5</v>
      </c>
      <c r="O2639">
        <v>2133</v>
      </c>
      <c r="P2639">
        <v>2</v>
      </c>
      <c r="Q2639">
        <v>7</v>
      </c>
      <c r="R2639" s="25">
        <f>Clean_Data[[#This Row],[Revenue_EUR]]/Clean_Data[[#This Row],[Units_Sold]]</f>
        <v>192.49128865979381</v>
      </c>
      <c r="S2639" s="19">
        <f>Clean_Data[[#This Row],[Gross_Profit_EUR]]/Clean_Data[[#This Row],[Revenue_EUR]]</f>
        <v>0.55614084557582066</v>
      </c>
      <c r="T2639" s="19">
        <f>Clean_Data[[#This Row],[Revenue_EUR]]/Clean_Data[[#This Row],[Revenue_Target_EUR]]</f>
        <v>1.0000530243566579</v>
      </c>
      <c r="U2639" s="19">
        <f>Clean_Data[[#This Row],[Revenue_EUR]]/Clean_Data[[#This Row],[Market_Revenue_EUR]]</f>
        <v>9.5399709534399219E-2</v>
      </c>
      <c r="V2639" s="19">
        <f>Clean_Data[[#This Row],[Returns_Units]]/Clean_Data[[#This Row],[Units_Sold]]</f>
        <v>3.608247422680412E-2</v>
      </c>
      <c r="W2639" s="21">
        <f>Clean_Data[[#This Row],[Revenue_EUR]]/Clean_Data[[#This Row],[Marketing_Spend_EUR]]</f>
        <v>39.072257389484697</v>
      </c>
    </row>
    <row r="2640" spans="1:23">
      <c r="A2640" s="17">
        <v>45870</v>
      </c>
      <c r="B2640">
        <v>2025</v>
      </c>
      <c r="C2640" s="16" t="s">
        <v>99</v>
      </c>
      <c r="D2640" s="16" t="s">
        <v>86</v>
      </c>
      <c r="E2640" s="16" t="s">
        <v>87</v>
      </c>
      <c r="F2640" s="16" t="s">
        <v>83</v>
      </c>
      <c r="G2640" s="16" t="s">
        <v>80</v>
      </c>
      <c r="H2640">
        <v>10462.719999999999</v>
      </c>
      <c r="I2640">
        <v>9752.5499999999993</v>
      </c>
      <c r="J2640">
        <v>71</v>
      </c>
      <c r="K2640">
        <v>67</v>
      </c>
      <c r="L2640">
        <v>6028.04</v>
      </c>
      <c r="M2640">
        <v>632.84</v>
      </c>
      <c r="N2640">
        <v>133047.82</v>
      </c>
      <c r="O2640">
        <v>978</v>
      </c>
      <c r="P2640">
        <v>0</v>
      </c>
      <c r="Q2640">
        <v>2</v>
      </c>
      <c r="R2640" s="25">
        <f>Clean_Data[[#This Row],[Revenue_EUR]]/Clean_Data[[#This Row],[Units_Sold]]</f>
        <v>147.36225352112675</v>
      </c>
      <c r="S2640" s="19">
        <f>Clean_Data[[#This Row],[Gross_Profit_EUR]]/Clean_Data[[#This Row],[Revenue_EUR]]</f>
        <v>0.57614463542941041</v>
      </c>
      <c r="T2640" s="19">
        <f>Clean_Data[[#This Row],[Revenue_EUR]]/Clean_Data[[#This Row],[Revenue_Target_EUR]]</f>
        <v>1.0728189037738849</v>
      </c>
      <c r="U2640" s="19">
        <f>Clean_Data[[#This Row],[Revenue_EUR]]/Clean_Data[[#This Row],[Market_Revenue_EUR]]</f>
        <v>7.8638793179775499E-2</v>
      </c>
      <c r="V2640" s="19">
        <f>Clean_Data[[#This Row],[Returns_Units]]/Clean_Data[[#This Row],[Units_Sold]]</f>
        <v>2.8169014084507043E-2</v>
      </c>
      <c r="W2640" s="21">
        <f>Clean_Data[[#This Row],[Revenue_EUR]]/Clean_Data[[#This Row],[Marketing_Spend_EUR]]</f>
        <v>16.532962518172049</v>
      </c>
    </row>
    <row r="2641" spans="1:23">
      <c r="A2641" s="17">
        <v>45870</v>
      </c>
      <c r="B2641">
        <v>2025</v>
      </c>
      <c r="C2641" s="16" t="s">
        <v>99</v>
      </c>
      <c r="D2641" s="16" t="s">
        <v>86</v>
      </c>
      <c r="E2641" s="16" t="s">
        <v>87</v>
      </c>
      <c r="F2641" s="16" t="s">
        <v>83</v>
      </c>
      <c r="G2641" s="16" t="s">
        <v>81</v>
      </c>
      <c r="H2641">
        <v>14973.46</v>
      </c>
      <c r="I2641">
        <v>14768.09</v>
      </c>
      <c r="J2641">
        <v>123</v>
      </c>
      <c r="K2641">
        <v>123</v>
      </c>
      <c r="L2641">
        <v>7992.98</v>
      </c>
      <c r="M2641">
        <v>450.02</v>
      </c>
      <c r="N2641">
        <v>183855.08</v>
      </c>
      <c r="O2641">
        <v>1575</v>
      </c>
      <c r="P2641">
        <v>1</v>
      </c>
      <c r="Q2641">
        <v>3</v>
      </c>
      <c r="R2641" s="25">
        <f>Clean_Data[[#This Row],[Revenue_EUR]]/Clean_Data[[#This Row],[Units_Sold]]</f>
        <v>121.73544715447154</v>
      </c>
      <c r="S2641" s="19">
        <f>Clean_Data[[#This Row],[Gross_Profit_EUR]]/Clean_Data[[#This Row],[Revenue_EUR]]</f>
        <v>0.53380982084301154</v>
      </c>
      <c r="T2641" s="19">
        <f>Clean_Data[[#This Row],[Revenue_EUR]]/Clean_Data[[#This Row],[Revenue_Target_EUR]]</f>
        <v>1.0139063345361519</v>
      </c>
      <c r="U2641" s="19">
        <f>Clean_Data[[#This Row],[Revenue_EUR]]/Clean_Data[[#This Row],[Market_Revenue_EUR]]</f>
        <v>8.1441644147118478E-2</v>
      </c>
      <c r="V2641" s="19">
        <f>Clean_Data[[#This Row],[Returns_Units]]/Clean_Data[[#This Row],[Units_Sold]]</f>
        <v>2.4390243902439025E-2</v>
      </c>
      <c r="W2641" s="21">
        <f>Clean_Data[[#This Row],[Revenue_EUR]]/Clean_Data[[#This Row],[Marketing_Spend_EUR]]</f>
        <v>33.27287676103284</v>
      </c>
    </row>
    <row r="2642" spans="1:23">
      <c r="A2642" s="17">
        <v>45870</v>
      </c>
      <c r="B2642">
        <v>2025</v>
      </c>
      <c r="C2642" s="16" t="s">
        <v>99</v>
      </c>
      <c r="D2642" s="16" t="s">
        <v>88</v>
      </c>
      <c r="E2642" s="16" t="s">
        <v>87</v>
      </c>
      <c r="F2642" s="16" t="s">
        <v>77</v>
      </c>
      <c r="G2642" s="16" t="s">
        <v>78</v>
      </c>
      <c r="H2642">
        <v>320562.19</v>
      </c>
      <c r="I2642">
        <v>324262.17</v>
      </c>
      <c r="J2642">
        <v>4216</v>
      </c>
      <c r="K2642">
        <v>4350</v>
      </c>
      <c r="L2642">
        <v>179662.86</v>
      </c>
      <c r="M2642">
        <v>5800.08</v>
      </c>
      <c r="N2642">
        <v>2779155.95</v>
      </c>
      <c r="O2642">
        <v>37764</v>
      </c>
      <c r="P2642">
        <v>12</v>
      </c>
      <c r="Q2642">
        <v>72</v>
      </c>
      <c r="R2642" s="25">
        <f>Clean_Data[[#This Row],[Revenue_EUR]]/Clean_Data[[#This Row],[Units_Sold]]</f>
        <v>76.034675047438327</v>
      </c>
      <c r="S2642" s="19">
        <f>Clean_Data[[#This Row],[Gross_Profit_EUR]]/Clean_Data[[#This Row],[Revenue_EUR]]</f>
        <v>0.56046179370062321</v>
      </c>
      <c r="T2642" s="19">
        <f>Clean_Data[[#This Row],[Revenue_EUR]]/Clean_Data[[#This Row],[Revenue_Target_EUR]]</f>
        <v>0.98858954160456036</v>
      </c>
      <c r="U2642" s="19">
        <f>Clean_Data[[#This Row],[Revenue_EUR]]/Clean_Data[[#This Row],[Market_Revenue_EUR]]</f>
        <v>0.11534516082121983</v>
      </c>
      <c r="V2642" s="19">
        <f>Clean_Data[[#This Row],[Returns_Units]]/Clean_Data[[#This Row],[Units_Sold]]</f>
        <v>1.7077798861480076E-2</v>
      </c>
      <c r="W2642" s="21">
        <f>Clean_Data[[#This Row],[Revenue_EUR]]/Clean_Data[[#This Row],[Marketing_Spend_EUR]]</f>
        <v>55.268580778196167</v>
      </c>
    </row>
    <row r="2643" spans="1:23">
      <c r="A2643" s="17">
        <v>45870</v>
      </c>
      <c r="B2643">
        <v>2025</v>
      </c>
      <c r="C2643" s="16" t="s">
        <v>99</v>
      </c>
      <c r="D2643" s="16" t="s">
        <v>88</v>
      </c>
      <c r="E2643" s="16" t="s">
        <v>87</v>
      </c>
      <c r="F2643" s="16" t="s">
        <v>77</v>
      </c>
      <c r="G2643" s="16" t="s">
        <v>79</v>
      </c>
      <c r="H2643">
        <v>308956.33</v>
      </c>
      <c r="I2643">
        <v>283054.71999999997</v>
      </c>
      <c r="J2643">
        <v>1607</v>
      </c>
      <c r="K2643">
        <v>1498</v>
      </c>
      <c r="L2643">
        <v>205005.01</v>
      </c>
      <c r="M2643">
        <v>7217.06</v>
      </c>
      <c r="N2643">
        <v>2445803.17</v>
      </c>
      <c r="O2643">
        <v>13403</v>
      </c>
      <c r="P2643">
        <v>14</v>
      </c>
      <c r="Q2643">
        <v>24</v>
      </c>
      <c r="R2643" s="25">
        <f>Clean_Data[[#This Row],[Revenue_EUR]]/Clean_Data[[#This Row],[Units_Sold]]</f>
        <v>192.25658369632856</v>
      </c>
      <c r="S2643" s="19">
        <f>Clean_Data[[#This Row],[Gross_Profit_EUR]]/Clean_Data[[#This Row],[Revenue_EUR]]</f>
        <v>0.6635404103874486</v>
      </c>
      <c r="T2643" s="19">
        <f>Clean_Data[[#This Row],[Revenue_EUR]]/Clean_Data[[#This Row],[Revenue_Target_EUR]]</f>
        <v>1.0915074300827772</v>
      </c>
      <c r="U2643" s="19">
        <f>Clean_Data[[#This Row],[Revenue_EUR]]/Clean_Data[[#This Row],[Market_Revenue_EUR]]</f>
        <v>0.12632101135104834</v>
      </c>
      <c r="V2643" s="19">
        <f>Clean_Data[[#This Row],[Returns_Units]]/Clean_Data[[#This Row],[Units_Sold]]</f>
        <v>1.4934660858742999E-2</v>
      </c>
      <c r="W2643" s="21">
        <f>Clean_Data[[#This Row],[Revenue_EUR]]/Clean_Data[[#This Row],[Marketing_Spend_EUR]]</f>
        <v>42.809167444915239</v>
      </c>
    </row>
    <row r="2644" spans="1:23">
      <c r="A2644" s="17">
        <v>45870</v>
      </c>
      <c r="B2644">
        <v>2025</v>
      </c>
      <c r="C2644" s="16" t="s">
        <v>99</v>
      </c>
      <c r="D2644" s="16" t="s">
        <v>88</v>
      </c>
      <c r="E2644" s="16" t="s">
        <v>87</v>
      </c>
      <c r="F2644" s="16" t="s">
        <v>77</v>
      </c>
      <c r="G2644" s="16" t="s">
        <v>80</v>
      </c>
      <c r="H2644">
        <v>94372.1</v>
      </c>
      <c r="I2644">
        <v>84872.06</v>
      </c>
      <c r="J2644">
        <v>638</v>
      </c>
      <c r="K2644">
        <v>564</v>
      </c>
      <c r="L2644">
        <v>64183.75</v>
      </c>
      <c r="M2644">
        <v>5339.52</v>
      </c>
      <c r="N2644">
        <v>799995.6</v>
      </c>
      <c r="O2644">
        <v>5787</v>
      </c>
      <c r="P2644">
        <v>5</v>
      </c>
      <c r="Q2644">
        <v>7</v>
      </c>
      <c r="R2644" s="25">
        <f>Clean_Data[[#This Row],[Revenue_EUR]]/Clean_Data[[#This Row],[Units_Sold]]</f>
        <v>147.91865203761756</v>
      </c>
      <c r="S2644" s="19">
        <f>Clean_Data[[#This Row],[Gross_Profit_EUR]]/Clean_Data[[#This Row],[Revenue_EUR]]</f>
        <v>0.68011361408721427</v>
      </c>
      <c r="T2644" s="19">
        <f>Clean_Data[[#This Row],[Revenue_EUR]]/Clean_Data[[#This Row],[Revenue_Target_EUR]]</f>
        <v>1.111933656376433</v>
      </c>
      <c r="U2644" s="19">
        <f>Clean_Data[[#This Row],[Revenue_EUR]]/Clean_Data[[#This Row],[Market_Revenue_EUR]]</f>
        <v>0.11796577381175598</v>
      </c>
      <c r="V2644" s="19">
        <f>Clean_Data[[#This Row],[Returns_Units]]/Clean_Data[[#This Row],[Units_Sold]]</f>
        <v>1.0971786833855799E-2</v>
      </c>
      <c r="W2644" s="21">
        <f>Clean_Data[[#This Row],[Revenue_EUR]]/Clean_Data[[#This Row],[Marketing_Spend_EUR]]</f>
        <v>17.674266600743138</v>
      </c>
    </row>
    <row r="2645" spans="1:23">
      <c r="A2645" s="17">
        <v>45870</v>
      </c>
      <c r="B2645">
        <v>2025</v>
      </c>
      <c r="C2645" s="16" t="s">
        <v>99</v>
      </c>
      <c r="D2645" s="16" t="s">
        <v>88</v>
      </c>
      <c r="E2645" s="16" t="s">
        <v>87</v>
      </c>
      <c r="F2645" s="16" t="s">
        <v>77</v>
      </c>
      <c r="G2645" s="16" t="s">
        <v>81</v>
      </c>
      <c r="H2645">
        <v>136882.76999999999</v>
      </c>
      <c r="I2645">
        <v>130068.62</v>
      </c>
      <c r="J2645">
        <v>1127</v>
      </c>
      <c r="K2645">
        <v>1071</v>
      </c>
      <c r="L2645">
        <v>85963.54</v>
      </c>
      <c r="M2645">
        <v>4490.3999999999996</v>
      </c>
      <c r="N2645">
        <v>1131211.4099999999</v>
      </c>
      <c r="O2645">
        <v>9946</v>
      </c>
      <c r="P2645">
        <v>7</v>
      </c>
      <c r="Q2645">
        <v>22</v>
      </c>
      <c r="R2645" s="25">
        <f>Clean_Data[[#This Row],[Revenue_EUR]]/Clean_Data[[#This Row],[Units_Sold]]</f>
        <v>121.45764862466724</v>
      </c>
      <c r="S2645" s="19">
        <f>Clean_Data[[#This Row],[Gross_Profit_EUR]]/Clean_Data[[#This Row],[Revenue_EUR]]</f>
        <v>0.62800847761920653</v>
      </c>
      <c r="T2645" s="19">
        <f>Clean_Data[[#This Row],[Revenue_EUR]]/Clean_Data[[#This Row],[Revenue_Target_EUR]]</f>
        <v>1.0523888851899865</v>
      </c>
      <c r="U2645" s="19">
        <f>Clean_Data[[#This Row],[Revenue_EUR]]/Clean_Data[[#This Row],[Market_Revenue_EUR]]</f>
        <v>0.12100547147062457</v>
      </c>
      <c r="V2645" s="19">
        <f>Clean_Data[[#This Row],[Returns_Units]]/Clean_Data[[#This Row],[Units_Sold]]</f>
        <v>1.9520851818988466E-2</v>
      </c>
      <c r="W2645" s="21">
        <f>Clean_Data[[#This Row],[Revenue_EUR]]/Clean_Data[[#This Row],[Marketing_Spend_EUR]]</f>
        <v>30.483424639230357</v>
      </c>
    </row>
    <row r="2646" spans="1:23">
      <c r="A2646" s="17">
        <v>45870</v>
      </c>
      <c r="B2646">
        <v>2025</v>
      </c>
      <c r="C2646" s="16" t="s">
        <v>99</v>
      </c>
      <c r="D2646" s="16" t="s">
        <v>88</v>
      </c>
      <c r="E2646" s="16" t="s">
        <v>87</v>
      </c>
      <c r="F2646" s="16" t="s">
        <v>82</v>
      </c>
      <c r="G2646" s="16" t="s">
        <v>78</v>
      </c>
      <c r="H2646">
        <v>268738.33</v>
      </c>
      <c r="I2646">
        <v>252320.59</v>
      </c>
      <c r="J2646">
        <v>3535</v>
      </c>
      <c r="K2646">
        <v>3316</v>
      </c>
      <c r="L2646">
        <v>141282.39000000001</v>
      </c>
      <c r="M2646">
        <v>4818.2</v>
      </c>
      <c r="N2646">
        <v>2627318.21</v>
      </c>
      <c r="O2646">
        <v>37988</v>
      </c>
      <c r="P2646">
        <v>13</v>
      </c>
      <c r="Q2646">
        <v>53</v>
      </c>
      <c r="R2646" s="25">
        <f>Clean_Data[[#This Row],[Revenue_EUR]]/Clean_Data[[#This Row],[Units_Sold]]</f>
        <v>76.022158415841588</v>
      </c>
      <c r="S2646" s="19">
        <f>Clean_Data[[#This Row],[Gross_Profit_EUR]]/Clean_Data[[#This Row],[Revenue_EUR]]</f>
        <v>0.52572474495915789</v>
      </c>
      <c r="T2646" s="19">
        <f>Clean_Data[[#This Row],[Revenue_EUR]]/Clean_Data[[#This Row],[Revenue_Target_EUR]]</f>
        <v>1.0650669848227607</v>
      </c>
      <c r="U2646" s="19">
        <f>Clean_Data[[#This Row],[Revenue_EUR]]/Clean_Data[[#This Row],[Market_Revenue_EUR]]</f>
        <v>0.1022861749205476</v>
      </c>
      <c r="V2646" s="19">
        <f>Clean_Data[[#This Row],[Returns_Units]]/Clean_Data[[#This Row],[Units_Sold]]</f>
        <v>1.4992927864214993E-2</v>
      </c>
      <c r="W2646" s="21">
        <f>Clean_Data[[#This Row],[Revenue_EUR]]/Clean_Data[[#This Row],[Marketing_Spend_EUR]]</f>
        <v>55.775669337096843</v>
      </c>
    </row>
    <row r="2647" spans="1:23">
      <c r="A2647" s="17">
        <v>45870</v>
      </c>
      <c r="B2647">
        <v>2025</v>
      </c>
      <c r="C2647" s="16" t="s">
        <v>99</v>
      </c>
      <c r="D2647" s="16" t="s">
        <v>88</v>
      </c>
      <c r="E2647" s="16" t="s">
        <v>87</v>
      </c>
      <c r="F2647" s="16" t="s">
        <v>82</v>
      </c>
      <c r="G2647" s="16" t="s">
        <v>79</v>
      </c>
      <c r="H2647">
        <v>276499.40000000002</v>
      </c>
      <c r="I2647">
        <v>250047.38</v>
      </c>
      <c r="J2647">
        <v>1438</v>
      </c>
      <c r="K2647">
        <v>1288</v>
      </c>
      <c r="L2647">
        <v>169257.94</v>
      </c>
      <c r="M2647">
        <v>7547.87</v>
      </c>
      <c r="N2647">
        <v>2290714.5</v>
      </c>
      <c r="O2647">
        <v>12231</v>
      </c>
      <c r="P2647">
        <v>15</v>
      </c>
      <c r="Q2647">
        <v>30</v>
      </c>
      <c r="R2647" s="25">
        <f>Clean_Data[[#This Row],[Revenue_EUR]]/Clean_Data[[#This Row],[Units_Sold]]</f>
        <v>192.28052851182198</v>
      </c>
      <c r="S2647" s="19">
        <f>Clean_Data[[#This Row],[Gross_Profit_EUR]]/Clean_Data[[#This Row],[Revenue_EUR]]</f>
        <v>0.6121457768081956</v>
      </c>
      <c r="T2647" s="19">
        <f>Clean_Data[[#This Row],[Revenue_EUR]]/Clean_Data[[#This Row],[Revenue_Target_EUR]]</f>
        <v>1.1057880310523551</v>
      </c>
      <c r="U2647" s="19">
        <f>Clean_Data[[#This Row],[Revenue_EUR]]/Clean_Data[[#This Row],[Market_Revenue_EUR]]</f>
        <v>0.12070443523188945</v>
      </c>
      <c r="V2647" s="19">
        <f>Clean_Data[[#This Row],[Returns_Units]]/Clean_Data[[#This Row],[Units_Sold]]</f>
        <v>2.0862308762169681E-2</v>
      </c>
      <c r="W2647" s="21">
        <f>Clean_Data[[#This Row],[Revenue_EUR]]/Clean_Data[[#This Row],[Marketing_Spend_EUR]]</f>
        <v>36.632771894587485</v>
      </c>
    </row>
    <row r="2648" spans="1:23">
      <c r="A2648" s="17">
        <v>45870</v>
      </c>
      <c r="B2648">
        <v>2025</v>
      </c>
      <c r="C2648" s="16" t="s">
        <v>99</v>
      </c>
      <c r="D2648" s="16" t="s">
        <v>88</v>
      </c>
      <c r="E2648" s="16" t="s">
        <v>87</v>
      </c>
      <c r="F2648" s="16" t="s">
        <v>82</v>
      </c>
      <c r="G2648" s="16" t="s">
        <v>80</v>
      </c>
      <c r="H2648">
        <v>88501.22</v>
      </c>
      <c r="I2648">
        <v>75561.990000000005</v>
      </c>
      <c r="J2648">
        <v>599</v>
      </c>
      <c r="K2648">
        <v>519</v>
      </c>
      <c r="L2648">
        <v>55994.49</v>
      </c>
      <c r="M2648">
        <v>5302.95</v>
      </c>
      <c r="N2648">
        <v>780969.05</v>
      </c>
      <c r="O2648">
        <v>5416</v>
      </c>
      <c r="P2648">
        <v>4</v>
      </c>
      <c r="Q2648">
        <v>10</v>
      </c>
      <c r="R2648" s="25">
        <f>Clean_Data[[#This Row],[Revenue_EUR]]/Clean_Data[[#This Row],[Units_Sold]]</f>
        <v>147.74828046744574</v>
      </c>
      <c r="S2648" s="19">
        <f>Clean_Data[[#This Row],[Gross_Profit_EUR]]/Clean_Data[[#This Row],[Revenue_EUR]]</f>
        <v>0.63269737976493423</v>
      </c>
      <c r="T2648" s="19">
        <f>Clean_Data[[#This Row],[Revenue_EUR]]/Clean_Data[[#This Row],[Revenue_Target_EUR]]</f>
        <v>1.1712399316111182</v>
      </c>
      <c r="U2648" s="19">
        <f>Clean_Data[[#This Row],[Revenue_EUR]]/Clean_Data[[#This Row],[Market_Revenue_EUR]]</f>
        <v>0.11332231411731361</v>
      </c>
      <c r="V2648" s="19">
        <f>Clean_Data[[#This Row],[Returns_Units]]/Clean_Data[[#This Row],[Units_Sold]]</f>
        <v>1.6694490818030049E-2</v>
      </c>
      <c r="W2648" s="21">
        <f>Clean_Data[[#This Row],[Revenue_EUR]]/Clean_Data[[#This Row],[Marketing_Spend_EUR]]</f>
        <v>16.689054205677973</v>
      </c>
    </row>
    <row r="2649" spans="1:23">
      <c r="A2649" s="17">
        <v>45870</v>
      </c>
      <c r="B2649">
        <v>2025</v>
      </c>
      <c r="C2649" s="16" t="s">
        <v>99</v>
      </c>
      <c r="D2649" s="16" t="s">
        <v>88</v>
      </c>
      <c r="E2649" s="16" t="s">
        <v>87</v>
      </c>
      <c r="F2649" s="16" t="s">
        <v>82</v>
      </c>
      <c r="G2649" s="16" t="s">
        <v>81</v>
      </c>
      <c r="H2649">
        <v>123379.26</v>
      </c>
      <c r="I2649">
        <v>120946.79</v>
      </c>
      <c r="J2649">
        <v>1016</v>
      </c>
      <c r="K2649">
        <v>1010</v>
      </c>
      <c r="L2649">
        <v>72588.639999999999</v>
      </c>
      <c r="M2649">
        <v>3973.36</v>
      </c>
      <c r="N2649">
        <v>1036340.26</v>
      </c>
      <c r="O2649">
        <v>9573</v>
      </c>
      <c r="P2649">
        <v>6</v>
      </c>
      <c r="Q2649">
        <v>9</v>
      </c>
      <c r="R2649" s="25">
        <f>Clean_Data[[#This Row],[Revenue_EUR]]/Clean_Data[[#This Row],[Units_Sold]]</f>
        <v>121.43627952755905</v>
      </c>
      <c r="S2649" s="19">
        <f>Clean_Data[[#This Row],[Gross_Profit_EUR]]/Clean_Data[[#This Row],[Revenue_EUR]]</f>
        <v>0.58833745639258983</v>
      </c>
      <c r="T2649" s="19">
        <f>Clean_Data[[#This Row],[Revenue_EUR]]/Clean_Data[[#This Row],[Revenue_Target_EUR]]</f>
        <v>1.0201119021017424</v>
      </c>
      <c r="U2649" s="19">
        <f>Clean_Data[[#This Row],[Revenue_EUR]]/Clean_Data[[#This Row],[Market_Revenue_EUR]]</f>
        <v>0.11905284853065536</v>
      </c>
      <c r="V2649" s="19">
        <f>Clean_Data[[#This Row],[Returns_Units]]/Clean_Data[[#This Row],[Units_Sold]]</f>
        <v>8.8582677165354329E-3</v>
      </c>
      <c r="W2649" s="21">
        <f>Clean_Data[[#This Row],[Revenue_EUR]]/Clean_Data[[#This Row],[Marketing_Spend_EUR]]</f>
        <v>31.051618781082002</v>
      </c>
    </row>
    <row r="2650" spans="1:23">
      <c r="A2650" s="17">
        <v>45870</v>
      </c>
      <c r="B2650">
        <v>2025</v>
      </c>
      <c r="C2650" s="16" t="s">
        <v>99</v>
      </c>
      <c r="D2650" s="16" t="s">
        <v>88</v>
      </c>
      <c r="E2650" s="16" t="s">
        <v>87</v>
      </c>
      <c r="F2650" s="16" t="s">
        <v>83</v>
      </c>
      <c r="G2650" s="16" t="s">
        <v>78</v>
      </c>
      <c r="H2650">
        <v>31022.41</v>
      </c>
      <c r="I2650">
        <v>30852.1</v>
      </c>
      <c r="J2650">
        <v>408</v>
      </c>
      <c r="K2650">
        <v>403</v>
      </c>
      <c r="L2650">
        <v>14538.14</v>
      </c>
      <c r="M2650">
        <v>600.05999999999995</v>
      </c>
      <c r="N2650">
        <v>411050.91</v>
      </c>
      <c r="O2650">
        <v>5961</v>
      </c>
      <c r="P2650">
        <v>2</v>
      </c>
      <c r="Q2650">
        <v>7</v>
      </c>
      <c r="R2650" s="25">
        <f>Clean_Data[[#This Row],[Revenue_EUR]]/Clean_Data[[#This Row],[Units_Sold]]</f>
        <v>76.035318627450977</v>
      </c>
      <c r="S2650" s="19">
        <f>Clean_Data[[#This Row],[Gross_Profit_EUR]]/Clean_Data[[#This Row],[Revenue_EUR]]</f>
        <v>0.46863348140908456</v>
      </c>
      <c r="T2650" s="19">
        <f>Clean_Data[[#This Row],[Revenue_EUR]]/Clean_Data[[#This Row],[Revenue_Target_EUR]]</f>
        <v>1.0055202077006105</v>
      </c>
      <c r="U2650" s="19">
        <f>Clean_Data[[#This Row],[Revenue_EUR]]/Clean_Data[[#This Row],[Market_Revenue_EUR]]</f>
        <v>7.5470967817587373E-2</v>
      </c>
      <c r="V2650" s="19">
        <f>Clean_Data[[#This Row],[Returns_Units]]/Clean_Data[[#This Row],[Units_Sold]]</f>
        <v>1.7156862745098041E-2</v>
      </c>
      <c r="W2650" s="21">
        <f>Clean_Data[[#This Row],[Revenue_EUR]]/Clean_Data[[#This Row],[Marketing_Spend_EUR]]</f>
        <v>51.698846781988472</v>
      </c>
    </row>
    <row r="2651" spans="1:23">
      <c r="A2651" s="17">
        <v>45870</v>
      </c>
      <c r="B2651">
        <v>2025</v>
      </c>
      <c r="C2651" s="16" t="s">
        <v>99</v>
      </c>
      <c r="D2651" s="16" t="s">
        <v>88</v>
      </c>
      <c r="E2651" s="16" t="s">
        <v>87</v>
      </c>
      <c r="F2651" s="16" t="s">
        <v>83</v>
      </c>
      <c r="G2651" s="16" t="s">
        <v>79</v>
      </c>
      <c r="H2651">
        <v>29389.52</v>
      </c>
      <c r="I2651">
        <v>26704.95</v>
      </c>
      <c r="J2651">
        <v>153</v>
      </c>
      <c r="K2651">
        <v>137</v>
      </c>
      <c r="L2651">
        <v>16512.48</v>
      </c>
      <c r="M2651">
        <v>743.73</v>
      </c>
      <c r="N2651">
        <v>338467.23</v>
      </c>
      <c r="O2651">
        <v>1949</v>
      </c>
      <c r="P2651">
        <v>1</v>
      </c>
      <c r="Q2651">
        <v>2</v>
      </c>
      <c r="R2651" s="25">
        <f>Clean_Data[[#This Row],[Revenue_EUR]]/Clean_Data[[#This Row],[Units_Sold]]</f>
        <v>192.08836601307189</v>
      </c>
      <c r="S2651" s="19">
        <f>Clean_Data[[#This Row],[Gross_Profit_EUR]]/Clean_Data[[#This Row],[Revenue_EUR]]</f>
        <v>0.56184925783068251</v>
      </c>
      <c r="T2651" s="19">
        <f>Clean_Data[[#This Row],[Revenue_EUR]]/Clean_Data[[#This Row],[Revenue_Target_EUR]]</f>
        <v>1.1005270558454519</v>
      </c>
      <c r="U2651" s="19">
        <f>Clean_Data[[#This Row],[Revenue_EUR]]/Clean_Data[[#This Row],[Market_Revenue_EUR]]</f>
        <v>8.6831212581495704E-2</v>
      </c>
      <c r="V2651" s="19">
        <f>Clean_Data[[#This Row],[Returns_Units]]/Clean_Data[[#This Row],[Units_Sold]]</f>
        <v>1.3071895424836602E-2</v>
      </c>
      <c r="W2651" s="21">
        <f>Clean_Data[[#This Row],[Revenue_EUR]]/Clean_Data[[#This Row],[Marketing_Spend_EUR]]</f>
        <v>39.516383633845614</v>
      </c>
    </row>
    <row r="2652" spans="1:23">
      <c r="A2652" s="17">
        <v>45870</v>
      </c>
      <c r="B2652">
        <v>2025</v>
      </c>
      <c r="C2652" s="16" t="s">
        <v>99</v>
      </c>
      <c r="D2652" s="16" t="s">
        <v>88</v>
      </c>
      <c r="E2652" s="16" t="s">
        <v>87</v>
      </c>
      <c r="F2652" s="16" t="s">
        <v>83</v>
      </c>
      <c r="G2652" s="16" t="s">
        <v>80</v>
      </c>
      <c r="H2652">
        <v>8425.18</v>
      </c>
      <c r="I2652">
        <v>7518.7</v>
      </c>
      <c r="J2652">
        <v>57</v>
      </c>
      <c r="K2652">
        <v>52</v>
      </c>
      <c r="L2652">
        <v>4848.74</v>
      </c>
      <c r="M2652">
        <v>428.49</v>
      </c>
      <c r="N2652">
        <v>111442.09</v>
      </c>
      <c r="O2652">
        <v>810</v>
      </c>
      <c r="P2652">
        <v>0</v>
      </c>
      <c r="Q2652">
        <v>1</v>
      </c>
      <c r="R2652" s="25">
        <f>Clean_Data[[#This Row],[Revenue_EUR]]/Clean_Data[[#This Row],[Units_Sold]]</f>
        <v>147.8101754385965</v>
      </c>
      <c r="S2652" s="19">
        <f>Clean_Data[[#This Row],[Gross_Profit_EUR]]/Clean_Data[[#This Row],[Revenue_EUR]]</f>
        <v>0.57550580521721784</v>
      </c>
      <c r="T2652" s="19">
        <f>Clean_Data[[#This Row],[Revenue_EUR]]/Clean_Data[[#This Row],[Revenue_Target_EUR]]</f>
        <v>1.1205633952677989</v>
      </c>
      <c r="U2652" s="19">
        <f>Clean_Data[[#This Row],[Revenue_EUR]]/Clean_Data[[#This Row],[Market_Revenue_EUR]]</f>
        <v>7.5601417740819479E-2</v>
      </c>
      <c r="V2652" s="19">
        <f>Clean_Data[[#This Row],[Returns_Units]]/Clean_Data[[#This Row],[Units_Sold]]</f>
        <v>1.7543859649122806E-2</v>
      </c>
      <c r="W2652" s="21">
        <f>Clean_Data[[#This Row],[Revenue_EUR]]/Clean_Data[[#This Row],[Marketing_Spend_EUR]]</f>
        <v>19.662489206282526</v>
      </c>
    </row>
    <row r="2653" spans="1:23">
      <c r="A2653" s="17">
        <v>45870</v>
      </c>
      <c r="B2653">
        <v>2025</v>
      </c>
      <c r="C2653" s="16" t="s">
        <v>99</v>
      </c>
      <c r="D2653" s="16" t="s">
        <v>88</v>
      </c>
      <c r="E2653" s="16" t="s">
        <v>87</v>
      </c>
      <c r="F2653" s="16" t="s">
        <v>83</v>
      </c>
      <c r="G2653" s="16" t="s">
        <v>81</v>
      </c>
      <c r="H2653">
        <v>12272.92</v>
      </c>
      <c r="I2653">
        <v>11355.7</v>
      </c>
      <c r="J2653">
        <v>101</v>
      </c>
      <c r="K2653">
        <v>95</v>
      </c>
      <c r="L2653">
        <v>6436.41</v>
      </c>
      <c r="M2653">
        <v>373.46</v>
      </c>
      <c r="N2653">
        <v>159937.03</v>
      </c>
      <c r="O2653">
        <v>1345</v>
      </c>
      <c r="P2653">
        <v>1</v>
      </c>
      <c r="Q2653">
        <v>2</v>
      </c>
      <c r="R2653" s="25">
        <f>Clean_Data[[#This Row],[Revenue_EUR]]/Clean_Data[[#This Row],[Units_Sold]]</f>
        <v>121.5140594059406</v>
      </c>
      <c r="S2653" s="19">
        <f>Clean_Data[[#This Row],[Gross_Profit_EUR]]/Clean_Data[[#This Row],[Revenue_EUR]]</f>
        <v>0.5244399865720627</v>
      </c>
      <c r="T2653" s="19">
        <f>Clean_Data[[#This Row],[Revenue_EUR]]/Clean_Data[[#This Row],[Revenue_Target_EUR]]</f>
        <v>1.0807717710048697</v>
      </c>
      <c r="U2653" s="19">
        <f>Clean_Data[[#This Row],[Revenue_EUR]]/Clean_Data[[#This Row],[Market_Revenue_EUR]]</f>
        <v>7.673595039247634E-2</v>
      </c>
      <c r="V2653" s="19">
        <f>Clean_Data[[#This Row],[Returns_Units]]/Clean_Data[[#This Row],[Units_Sold]]</f>
        <v>1.9801980198019802E-2</v>
      </c>
      <c r="W2653" s="21">
        <f>Clean_Data[[#This Row],[Revenue_EUR]]/Clean_Data[[#This Row],[Marketing_Spend_EUR]]</f>
        <v>32.862742997911425</v>
      </c>
    </row>
    <row r="2654" spans="1:23">
      <c r="A2654" s="17">
        <v>45870</v>
      </c>
      <c r="B2654">
        <v>2025</v>
      </c>
      <c r="C2654" s="16" t="s">
        <v>99</v>
      </c>
      <c r="D2654" s="16" t="s">
        <v>89</v>
      </c>
      <c r="E2654" s="16" t="s">
        <v>85</v>
      </c>
      <c r="F2654" s="16" t="s">
        <v>77</v>
      </c>
      <c r="G2654" s="16" t="s">
        <v>78</v>
      </c>
      <c r="H2654">
        <v>229064.42</v>
      </c>
      <c r="I2654">
        <v>230366.71</v>
      </c>
      <c r="J2654">
        <v>3013</v>
      </c>
      <c r="K2654">
        <v>3036</v>
      </c>
      <c r="L2654">
        <v>128287.81</v>
      </c>
      <c r="M2654">
        <v>3884.69</v>
      </c>
      <c r="N2654">
        <v>1550664.11</v>
      </c>
      <c r="O2654">
        <v>23140</v>
      </c>
      <c r="P2654">
        <v>10</v>
      </c>
      <c r="Q2654">
        <v>61</v>
      </c>
      <c r="R2654" s="25">
        <f>Clean_Data[[#This Row],[Revenue_EUR]]/Clean_Data[[#This Row],[Units_Sold]]</f>
        <v>76.02536342515765</v>
      </c>
      <c r="S2654" s="19">
        <f>Clean_Data[[#This Row],[Gross_Profit_EUR]]/Clean_Data[[#This Row],[Revenue_EUR]]</f>
        <v>0.56005122925681772</v>
      </c>
      <c r="T2654" s="19">
        <f>Clean_Data[[#This Row],[Revenue_EUR]]/Clean_Data[[#This Row],[Revenue_Target_EUR]]</f>
        <v>0.99434688284605022</v>
      </c>
      <c r="U2654" s="19">
        <f>Clean_Data[[#This Row],[Revenue_EUR]]/Clean_Data[[#This Row],[Market_Revenue_EUR]]</f>
        <v>0.14772020486112883</v>
      </c>
      <c r="V2654" s="19">
        <f>Clean_Data[[#This Row],[Returns_Units]]/Clean_Data[[#This Row],[Units_Sold]]</f>
        <v>2.0245602389644873E-2</v>
      </c>
      <c r="W2654" s="21">
        <f>Clean_Data[[#This Row],[Revenue_EUR]]/Clean_Data[[#This Row],[Marketing_Spend_EUR]]</f>
        <v>58.965945802625178</v>
      </c>
    </row>
    <row r="2655" spans="1:23">
      <c r="A2655" s="17">
        <v>45870</v>
      </c>
      <c r="B2655">
        <v>2025</v>
      </c>
      <c r="C2655" s="16" t="s">
        <v>99</v>
      </c>
      <c r="D2655" s="16" t="s">
        <v>89</v>
      </c>
      <c r="E2655" s="16" t="s">
        <v>85</v>
      </c>
      <c r="F2655" s="16" t="s">
        <v>77</v>
      </c>
      <c r="G2655" s="16" t="s">
        <v>79</v>
      </c>
      <c r="H2655">
        <v>240212.3</v>
      </c>
      <c r="I2655">
        <v>223840.89</v>
      </c>
      <c r="J2655">
        <v>1249</v>
      </c>
      <c r="K2655">
        <v>1172</v>
      </c>
      <c r="L2655">
        <v>155119.84</v>
      </c>
      <c r="M2655">
        <v>5568.24</v>
      </c>
      <c r="N2655">
        <v>1389024.16</v>
      </c>
      <c r="O2655">
        <v>8082</v>
      </c>
      <c r="P2655">
        <v>11</v>
      </c>
      <c r="Q2655">
        <v>22</v>
      </c>
      <c r="R2655" s="25">
        <f>Clean_Data[[#This Row],[Revenue_EUR]]/Clean_Data[[#This Row],[Units_Sold]]</f>
        <v>192.32369895916733</v>
      </c>
      <c r="S2655" s="19">
        <f>Clean_Data[[#This Row],[Gross_Profit_EUR]]/Clean_Data[[#This Row],[Revenue_EUR]]</f>
        <v>0.64576143686230891</v>
      </c>
      <c r="T2655" s="19">
        <f>Clean_Data[[#This Row],[Revenue_EUR]]/Clean_Data[[#This Row],[Revenue_Target_EUR]]</f>
        <v>1.073138603049693</v>
      </c>
      <c r="U2655" s="19">
        <f>Clean_Data[[#This Row],[Revenue_EUR]]/Clean_Data[[#This Row],[Market_Revenue_EUR]]</f>
        <v>0.17293601286244006</v>
      </c>
      <c r="V2655" s="19">
        <f>Clean_Data[[#This Row],[Returns_Units]]/Clean_Data[[#This Row],[Units_Sold]]</f>
        <v>1.7614091273018415E-2</v>
      </c>
      <c r="W2655" s="21">
        <f>Clean_Data[[#This Row],[Revenue_EUR]]/Clean_Data[[#This Row],[Marketing_Spend_EUR]]</f>
        <v>43.139717397238627</v>
      </c>
    </row>
    <row r="2656" spans="1:23">
      <c r="A2656" s="17">
        <v>45870</v>
      </c>
      <c r="B2656">
        <v>2025</v>
      </c>
      <c r="C2656" s="16" t="s">
        <v>99</v>
      </c>
      <c r="D2656" s="16" t="s">
        <v>89</v>
      </c>
      <c r="E2656" s="16" t="s">
        <v>85</v>
      </c>
      <c r="F2656" s="16" t="s">
        <v>77</v>
      </c>
      <c r="G2656" s="16" t="s">
        <v>80</v>
      </c>
      <c r="H2656">
        <v>71200.259999999995</v>
      </c>
      <c r="I2656">
        <v>64835.42</v>
      </c>
      <c r="J2656">
        <v>482</v>
      </c>
      <c r="K2656">
        <v>438</v>
      </c>
      <c r="L2656">
        <v>48671.7</v>
      </c>
      <c r="M2656">
        <v>3892.18</v>
      </c>
      <c r="N2656">
        <v>474152.94</v>
      </c>
      <c r="O2656">
        <v>3514</v>
      </c>
      <c r="P2656">
        <v>4</v>
      </c>
      <c r="Q2656">
        <v>9</v>
      </c>
      <c r="R2656" s="25">
        <f>Clean_Data[[#This Row],[Revenue_EUR]]/Clean_Data[[#This Row],[Units_Sold]]</f>
        <v>147.71838174273859</v>
      </c>
      <c r="S2656" s="19">
        <f>Clean_Data[[#This Row],[Gross_Profit_EUR]]/Clean_Data[[#This Row],[Revenue_EUR]]</f>
        <v>0.68358879588361054</v>
      </c>
      <c r="T2656" s="19">
        <f>Clean_Data[[#This Row],[Revenue_EUR]]/Clean_Data[[#This Row],[Revenue_Target_EUR]]</f>
        <v>1.0981691797477366</v>
      </c>
      <c r="U2656" s="19">
        <f>Clean_Data[[#This Row],[Revenue_EUR]]/Clean_Data[[#This Row],[Market_Revenue_EUR]]</f>
        <v>0.15016306763804943</v>
      </c>
      <c r="V2656" s="19">
        <f>Clean_Data[[#This Row],[Returns_Units]]/Clean_Data[[#This Row],[Units_Sold]]</f>
        <v>1.8672199170124481E-2</v>
      </c>
      <c r="W2656" s="21">
        <f>Clean_Data[[#This Row],[Revenue_EUR]]/Clean_Data[[#This Row],[Marketing_Spend_EUR]]</f>
        <v>18.29315704823518</v>
      </c>
    </row>
    <row r="2657" spans="1:23">
      <c r="A2657" s="17">
        <v>45870</v>
      </c>
      <c r="B2657">
        <v>2025</v>
      </c>
      <c r="C2657" s="16" t="s">
        <v>99</v>
      </c>
      <c r="D2657" s="16" t="s">
        <v>89</v>
      </c>
      <c r="E2657" s="16" t="s">
        <v>85</v>
      </c>
      <c r="F2657" s="16" t="s">
        <v>77</v>
      </c>
      <c r="G2657" s="16" t="s">
        <v>81</v>
      </c>
      <c r="H2657">
        <v>101189.12</v>
      </c>
      <c r="I2657">
        <v>101589.05</v>
      </c>
      <c r="J2657">
        <v>833</v>
      </c>
      <c r="K2657">
        <v>827</v>
      </c>
      <c r="L2657">
        <v>63723.1</v>
      </c>
      <c r="M2657">
        <v>3195.13</v>
      </c>
      <c r="N2657">
        <v>646214.88</v>
      </c>
      <c r="O2657">
        <v>5779</v>
      </c>
      <c r="P2657">
        <v>6</v>
      </c>
      <c r="Q2657">
        <v>11</v>
      </c>
      <c r="R2657" s="25">
        <f>Clean_Data[[#This Row],[Revenue_EUR]]/Clean_Data[[#This Row],[Units_Sold]]</f>
        <v>121.47553421368546</v>
      </c>
      <c r="S2657" s="19">
        <f>Clean_Data[[#This Row],[Gross_Profit_EUR]]/Clean_Data[[#This Row],[Revenue_EUR]]</f>
        <v>0.62974260473853316</v>
      </c>
      <c r="T2657" s="19">
        <f>Clean_Data[[#This Row],[Revenue_EUR]]/Clean_Data[[#This Row],[Revenue_Target_EUR]]</f>
        <v>0.99606325681754082</v>
      </c>
      <c r="U2657" s="19">
        <f>Clean_Data[[#This Row],[Revenue_EUR]]/Clean_Data[[#This Row],[Market_Revenue_EUR]]</f>
        <v>0.1565874187236295</v>
      </c>
      <c r="V2657" s="19">
        <f>Clean_Data[[#This Row],[Returns_Units]]/Clean_Data[[#This Row],[Units_Sold]]</f>
        <v>1.3205282112845138E-2</v>
      </c>
      <c r="W2657" s="21">
        <f>Clean_Data[[#This Row],[Revenue_EUR]]/Clean_Data[[#This Row],[Marketing_Spend_EUR]]</f>
        <v>31.669797473029263</v>
      </c>
    </row>
    <row r="2658" spans="1:23">
      <c r="A2658" s="17">
        <v>45870</v>
      </c>
      <c r="B2658">
        <v>2025</v>
      </c>
      <c r="C2658" s="16" t="s">
        <v>99</v>
      </c>
      <c r="D2658" s="16" t="s">
        <v>89</v>
      </c>
      <c r="E2658" s="16" t="s">
        <v>85</v>
      </c>
      <c r="F2658" s="16" t="s">
        <v>82</v>
      </c>
      <c r="G2658" s="16" t="s">
        <v>78</v>
      </c>
      <c r="H2658">
        <v>197837.5</v>
      </c>
      <c r="I2658">
        <v>199214.1</v>
      </c>
      <c r="J2658">
        <v>2602</v>
      </c>
      <c r="K2658">
        <v>2667</v>
      </c>
      <c r="L2658">
        <v>102227.38</v>
      </c>
      <c r="M2658">
        <v>3475.92</v>
      </c>
      <c r="N2658">
        <v>1466160.1</v>
      </c>
      <c r="O2658">
        <v>19799</v>
      </c>
      <c r="P2658">
        <v>9</v>
      </c>
      <c r="Q2658">
        <v>32</v>
      </c>
      <c r="R2658" s="25">
        <f>Clean_Data[[#This Row],[Revenue_EUR]]/Clean_Data[[#This Row],[Units_Sold]]</f>
        <v>76.032859338970027</v>
      </c>
      <c r="S2658" s="19">
        <f>Clean_Data[[#This Row],[Gross_Profit_EUR]]/Clean_Data[[#This Row],[Revenue_EUR]]</f>
        <v>0.51672397801225756</v>
      </c>
      <c r="T2658" s="19">
        <f>Clean_Data[[#This Row],[Revenue_EUR]]/Clean_Data[[#This Row],[Revenue_Target_EUR]]</f>
        <v>0.99308984655202615</v>
      </c>
      <c r="U2658" s="19">
        <f>Clean_Data[[#This Row],[Revenue_EUR]]/Clean_Data[[#This Row],[Market_Revenue_EUR]]</f>
        <v>0.13493580953403383</v>
      </c>
      <c r="V2658" s="19">
        <f>Clean_Data[[#This Row],[Returns_Units]]/Clean_Data[[#This Row],[Units_Sold]]</f>
        <v>1.2298232129131437E-2</v>
      </c>
      <c r="W2658" s="21">
        <f>Clean_Data[[#This Row],[Revenue_EUR]]/Clean_Data[[#This Row],[Marketing_Spend_EUR]]</f>
        <v>56.916586112453679</v>
      </c>
    </row>
    <row r="2659" spans="1:23">
      <c r="A2659" s="17">
        <v>45870</v>
      </c>
      <c r="B2659">
        <v>2025</v>
      </c>
      <c r="C2659" s="16" t="s">
        <v>99</v>
      </c>
      <c r="D2659" s="16" t="s">
        <v>89</v>
      </c>
      <c r="E2659" s="16" t="s">
        <v>85</v>
      </c>
      <c r="F2659" s="16" t="s">
        <v>82</v>
      </c>
      <c r="G2659" s="16" t="s">
        <v>79</v>
      </c>
      <c r="H2659">
        <v>187162.59</v>
      </c>
      <c r="I2659">
        <v>186593.96</v>
      </c>
      <c r="J2659">
        <v>973</v>
      </c>
      <c r="K2659">
        <v>968</v>
      </c>
      <c r="L2659">
        <v>112884.46</v>
      </c>
      <c r="M2659">
        <v>4567.53</v>
      </c>
      <c r="N2659">
        <v>1179339.78</v>
      </c>
      <c r="O2659">
        <v>6701</v>
      </c>
      <c r="P2659">
        <v>9</v>
      </c>
      <c r="Q2659">
        <v>19</v>
      </c>
      <c r="R2659" s="25">
        <f>Clean_Data[[#This Row],[Revenue_EUR]]/Clean_Data[[#This Row],[Units_Sold]]</f>
        <v>192.35620760534428</v>
      </c>
      <c r="S2659" s="19">
        <f>Clean_Data[[#This Row],[Gross_Profit_EUR]]/Clean_Data[[#This Row],[Revenue_EUR]]</f>
        <v>0.60313580828305491</v>
      </c>
      <c r="T2659" s="19">
        <f>Clean_Data[[#This Row],[Revenue_EUR]]/Clean_Data[[#This Row],[Revenue_Target_EUR]]</f>
        <v>1.0030474191126015</v>
      </c>
      <c r="U2659" s="19">
        <f>Clean_Data[[#This Row],[Revenue_EUR]]/Clean_Data[[#This Row],[Market_Revenue_EUR]]</f>
        <v>0.1587011590501933</v>
      </c>
      <c r="V2659" s="19">
        <f>Clean_Data[[#This Row],[Returns_Units]]/Clean_Data[[#This Row],[Units_Sold]]</f>
        <v>1.9527235354573486E-2</v>
      </c>
      <c r="W2659" s="21">
        <f>Clean_Data[[#This Row],[Revenue_EUR]]/Clean_Data[[#This Row],[Marketing_Spend_EUR]]</f>
        <v>40.976762057392072</v>
      </c>
    </row>
    <row r="2660" spans="1:23">
      <c r="A2660" s="17">
        <v>45870</v>
      </c>
      <c r="B2660">
        <v>2025</v>
      </c>
      <c r="C2660" s="16" t="s">
        <v>99</v>
      </c>
      <c r="D2660" s="16" t="s">
        <v>89</v>
      </c>
      <c r="E2660" s="16" t="s">
        <v>85</v>
      </c>
      <c r="F2660" s="16" t="s">
        <v>82</v>
      </c>
      <c r="G2660" s="16" t="s">
        <v>80</v>
      </c>
      <c r="H2660">
        <v>59093.09</v>
      </c>
      <c r="I2660">
        <v>53186.51</v>
      </c>
      <c r="J2660">
        <v>400</v>
      </c>
      <c r="K2660">
        <v>365</v>
      </c>
      <c r="L2660">
        <v>38112.339999999997</v>
      </c>
      <c r="M2660">
        <v>3099.1</v>
      </c>
      <c r="N2660">
        <v>432524.67</v>
      </c>
      <c r="O2660">
        <v>3004</v>
      </c>
      <c r="P2660">
        <v>3</v>
      </c>
      <c r="Q2660">
        <v>4</v>
      </c>
      <c r="R2660" s="25">
        <f>Clean_Data[[#This Row],[Revenue_EUR]]/Clean_Data[[#This Row],[Units_Sold]]</f>
        <v>147.73272499999999</v>
      </c>
      <c r="S2660" s="19">
        <f>Clean_Data[[#This Row],[Gross_Profit_EUR]]/Clean_Data[[#This Row],[Revenue_EUR]]</f>
        <v>0.64495425776516335</v>
      </c>
      <c r="T2660" s="19">
        <f>Clean_Data[[#This Row],[Revenue_EUR]]/Clean_Data[[#This Row],[Revenue_Target_EUR]]</f>
        <v>1.1110540999964087</v>
      </c>
      <c r="U2660" s="19">
        <f>Clean_Data[[#This Row],[Revenue_EUR]]/Clean_Data[[#This Row],[Market_Revenue_EUR]]</f>
        <v>0.13662362889034746</v>
      </c>
      <c r="V2660" s="19">
        <f>Clean_Data[[#This Row],[Returns_Units]]/Clean_Data[[#This Row],[Units_Sold]]</f>
        <v>0.01</v>
      </c>
      <c r="W2660" s="21">
        <f>Clean_Data[[#This Row],[Revenue_EUR]]/Clean_Data[[#This Row],[Marketing_Spend_EUR]]</f>
        <v>19.067822916330545</v>
      </c>
    </row>
    <row r="2661" spans="1:23">
      <c r="A2661" s="17">
        <v>45870</v>
      </c>
      <c r="B2661">
        <v>2025</v>
      </c>
      <c r="C2661" s="16" t="s">
        <v>99</v>
      </c>
      <c r="D2661" s="16" t="s">
        <v>89</v>
      </c>
      <c r="E2661" s="16" t="s">
        <v>85</v>
      </c>
      <c r="F2661" s="16" t="s">
        <v>82</v>
      </c>
      <c r="G2661" s="16" t="s">
        <v>81</v>
      </c>
      <c r="H2661">
        <v>81760.72</v>
      </c>
      <c r="I2661">
        <v>79852.639999999999</v>
      </c>
      <c r="J2661">
        <v>673</v>
      </c>
      <c r="K2661">
        <v>657</v>
      </c>
      <c r="L2661">
        <v>47483.32</v>
      </c>
      <c r="M2661">
        <v>2286.04</v>
      </c>
      <c r="N2661">
        <v>557625.89</v>
      </c>
      <c r="O2661">
        <v>5046</v>
      </c>
      <c r="P2661">
        <v>4</v>
      </c>
      <c r="Q2661">
        <v>9</v>
      </c>
      <c r="R2661" s="25">
        <f>Clean_Data[[#This Row],[Revenue_EUR]]/Clean_Data[[#This Row],[Units_Sold]]</f>
        <v>121.48695393759287</v>
      </c>
      <c r="S2661" s="19">
        <f>Clean_Data[[#This Row],[Gross_Profit_EUR]]/Clean_Data[[#This Row],[Revenue_EUR]]</f>
        <v>0.58075956278271523</v>
      </c>
      <c r="T2661" s="19">
        <f>Clean_Data[[#This Row],[Revenue_EUR]]/Clean_Data[[#This Row],[Revenue_Target_EUR]]</f>
        <v>1.0238950146169243</v>
      </c>
      <c r="U2661" s="19">
        <f>Clean_Data[[#This Row],[Revenue_EUR]]/Clean_Data[[#This Row],[Market_Revenue_EUR]]</f>
        <v>0.14662289084174338</v>
      </c>
      <c r="V2661" s="19">
        <f>Clean_Data[[#This Row],[Returns_Units]]/Clean_Data[[#This Row],[Units_Sold]]</f>
        <v>1.3372956909361069E-2</v>
      </c>
      <c r="W2661" s="21">
        <f>Clean_Data[[#This Row],[Revenue_EUR]]/Clean_Data[[#This Row],[Marketing_Spend_EUR]]</f>
        <v>35.765218456369965</v>
      </c>
    </row>
    <row r="2662" spans="1:23">
      <c r="A2662" s="17">
        <v>45870</v>
      </c>
      <c r="B2662">
        <v>2025</v>
      </c>
      <c r="C2662" s="16" t="s">
        <v>99</v>
      </c>
      <c r="D2662" s="16" t="s">
        <v>89</v>
      </c>
      <c r="E2662" s="16" t="s">
        <v>85</v>
      </c>
      <c r="F2662" s="16" t="s">
        <v>83</v>
      </c>
      <c r="G2662" s="16" t="s">
        <v>78</v>
      </c>
      <c r="H2662">
        <v>25457.68</v>
      </c>
      <c r="I2662">
        <v>25115.14</v>
      </c>
      <c r="J2662">
        <v>335</v>
      </c>
      <c r="K2662">
        <v>325</v>
      </c>
      <c r="L2662">
        <v>12228.39</v>
      </c>
      <c r="M2662">
        <v>486.78</v>
      </c>
      <c r="N2662">
        <v>273247.07</v>
      </c>
      <c r="O2662">
        <v>3820</v>
      </c>
      <c r="P2662">
        <v>1</v>
      </c>
      <c r="Q2662">
        <v>8</v>
      </c>
      <c r="R2662" s="25">
        <f>Clean_Data[[#This Row],[Revenue_EUR]]/Clean_Data[[#This Row],[Units_Sold]]</f>
        <v>75.993074626865678</v>
      </c>
      <c r="S2662" s="19">
        <f>Clean_Data[[#This Row],[Gross_Profit_EUR]]/Clean_Data[[#This Row],[Revenue_EUR]]</f>
        <v>0.48034188504215619</v>
      </c>
      <c r="T2662" s="19">
        <f>Clean_Data[[#This Row],[Revenue_EUR]]/Clean_Data[[#This Row],[Revenue_Target_EUR]]</f>
        <v>1.0136387852108331</v>
      </c>
      <c r="U2662" s="19">
        <f>Clean_Data[[#This Row],[Revenue_EUR]]/Clean_Data[[#This Row],[Market_Revenue_EUR]]</f>
        <v>9.3167257017614136E-2</v>
      </c>
      <c r="V2662" s="19">
        <f>Clean_Data[[#This Row],[Returns_Units]]/Clean_Data[[#This Row],[Units_Sold]]</f>
        <v>2.3880597014925373E-2</v>
      </c>
      <c r="W2662" s="21">
        <f>Clean_Data[[#This Row],[Revenue_EUR]]/Clean_Data[[#This Row],[Marketing_Spend_EUR]]</f>
        <v>52.298122355068003</v>
      </c>
    </row>
    <row r="2663" spans="1:23">
      <c r="A2663" s="17">
        <v>45870</v>
      </c>
      <c r="B2663">
        <v>2025</v>
      </c>
      <c r="C2663" s="16" t="s">
        <v>99</v>
      </c>
      <c r="D2663" s="16" t="s">
        <v>89</v>
      </c>
      <c r="E2663" s="16" t="s">
        <v>85</v>
      </c>
      <c r="F2663" s="16" t="s">
        <v>83</v>
      </c>
      <c r="G2663" s="16" t="s">
        <v>79</v>
      </c>
      <c r="H2663">
        <v>27530</v>
      </c>
      <c r="I2663">
        <v>27116.81</v>
      </c>
      <c r="J2663">
        <v>143</v>
      </c>
      <c r="K2663">
        <v>143</v>
      </c>
      <c r="L2663">
        <v>15331.52</v>
      </c>
      <c r="M2663">
        <v>725.62</v>
      </c>
      <c r="N2663">
        <v>228534.74</v>
      </c>
      <c r="O2663">
        <v>1314</v>
      </c>
      <c r="P2663">
        <v>1</v>
      </c>
      <c r="Q2663">
        <v>3</v>
      </c>
      <c r="R2663" s="25">
        <f>Clean_Data[[#This Row],[Revenue_EUR]]/Clean_Data[[#This Row],[Units_Sold]]</f>
        <v>192.51748251748251</v>
      </c>
      <c r="S2663" s="19">
        <f>Clean_Data[[#This Row],[Gross_Profit_EUR]]/Clean_Data[[#This Row],[Revenue_EUR]]</f>
        <v>0.55690228841264078</v>
      </c>
      <c r="T2663" s="19">
        <f>Clean_Data[[#This Row],[Revenue_EUR]]/Clean_Data[[#This Row],[Revenue_Target_EUR]]</f>
        <v>1.015237411775205</v>
      </c>
      <c r="U2663" s="19">
        <f>Clean_Data[[#This Row],[Revenue_EUR]]/Clean_Data[[#This Row],[Market_Revenue_EUR]]</f>
        <v>0.12046308583106446</v>
      </c>
      <c r="V2663" s="19">
        <f>Clean_Data[[#This Row],[Returns_Units]]/Clean_Data[[#This Row],[Units_Sold]]</f>
        <v>2.097902097902098E-2</v>
      </c>
      <c r="W2663" s="21">
        <f>Clean_Data[[#This Row],[Revenue_EUR]]/Clean_Data[[#This Row],[Marketing_Spend_EUR]]</f>
        <v>37.939968578594858</v>
      </c>
    </row>
    <row r="2664" spans="1:23">
      <c r="A2664" s="17">
        <v>45870</v>
      </c>
      <c r="B2664">
        <v>2025</v>
      </c>
      <c r="C2664" s="16" t="s">
        <v>99</v>
      </c>
      <c r="D2664" s="16" t="s">
        <v>89</v>
      </c>
      <c r="E2664" s="16" t="s">
        <v>85</v>
      </c>
      <c r="F2664" s="16" t="s">
        <v>83</v>
      </c>
      <c r="G2664" s="16" t="s">
        <v>80</v>
      </c>
      <c r="H2664">
        <v>8532.4599999999991</v>
      </c>
      <c r="I2664">
        <v>8031.42</v>
      </c>
      <c r="J2664">
        <v>58</v>
      </c>
      <c r="K2664">
        <v>56</v>
      </c>
      <c r="L2664">
        <v>4970.09</v>
      </c>
      <c r="M2664">
        <v>454.01</v>
      </c>
      <c r="N2664">
        <v>84304.28</v>
      </c>
      <c r="O2664">
        <v>625</v>
      </c>
      <c r="P2664">
        <v>0</v>
      </c>
      <c r="Q2664">
        <v>2</v>
      </c>
      <c r="R2664" s="25">
        <f>Clean_Data[[#This Row],[Revenue_EUR]]/Clean_Data[[#This Row],[Units_Sold]]</f>
        <v>147.1113793103448</v>
      </c>
      <c r="S2664" s="19">
        <f>Clean_Data[[#This Row],[Gross_Profit_EUR]]/Clean_Data[[#This Row],[Revenue_EUR]]</f>
        <v>0.58249203629433954</v>
      </c>
      <c r="T2664" s="19">
        <f>Clean_Data[[#This Row],[Revenue_EUR]]/Clean_Data[[#This Row],[Revenue_Target_EUR]]</f>
        <v>1.0623849829793486</v>
      </c>
      <c r="U2664" s="19">
        <f>Clean_Data[[#This Row],[Revenue_EUR]]/Clean_Data[[#This Row],[Market_Revenue_EUR]]</f>
        <v>0.10121028256216646</v>
      </c>
      <c r="V2664" s="19">
        <f>Clean_Data[[#This Row],[Returns_Units]]/Clean_Data[[#This Row],[Units_Sold]]</f>
        <v>3.4482758620689655E-2</v>
      </c>
      <c r="W2664" s="21">
        <f>Clean_Data[[#This Row],[Revenue_EUR]]/Clean_Data[[#This Row],[Marketing_Spend_EUR]]</f>
        <v>18.793550802845751</v>
      </c>
    </row>
    <row r="2665" spans="1:23">
      <c r="A2665" s="17">
        <v>45870</v>
      </c>
      <c r="B2665">
        <v>2025</v>
      </c>
      <c r="C2665" s="16" t="s">
        <v>99</v>
      </c>
      <c r="D2665" s="16" t="s">
        <v>89</v>
      </c>
      <c r="E2665" s="16" t="s">
        <v>85</v>
      </c>
      <c r="F2665" s="16" t="s">
        <v>83</v>
      </c>
      <c r="G2665" s="16" t="s">
        <v>81</v>
      </c>
      <c r="H2665">
        <v>11707.24</v>
      </c>
      <c r="I2665">
        <v>11756.26</v>
      </c>
      <c r="J2665">
        <v>96</v>
      </c>
      <c r="K2665">
        <v>96</v>
      </c>
      <c r="L2665">
        <v>6094.61</v>
      </c>
      <c r="M2665">
        <v>328.38</v>
      </c>
      <c r="N2665">
        <v>105275.63</v>
      </c>
      <c r="O2665">
        <v>936</v>
      </c>
      <c r="P2665">
        <v>1</v>
      </c>
      <c r="Q2665">
        <v>1</v>
      </c>
      <c r="R2665" s="25">
        <f>Clean_Data[[#This Row],[Revenue_EUR]]/Clean_Data[[#This Row],[Units_Sold]]</f>
        <v>121.95041666666667</v>
      </c>
      <c r="S2665" s="19">
        <f>Clean_Data[[#This Row],[Gross_Profit_EUR]]/Clean_Data[[#This Row],[Revenue_EUR]]</f>
        <v>0.52058469801592855</v>
      </c>
      <c r="T2665" s="19">
        <f>Clean_Data[[#This Row],[Revenue_EUR]]/Clean_Data[[#This Row],[Revenue_Target_EUR]]</f>
        <v>0.99583030657709171</v>
      </c>
      <c r="U2665" s="19">
        <f>Clean_Data[[#This Row],[Revenue_EUR]]/Clean_Data[[#This Row],[Market_Revenue_EUR]]</f>
        <v>0.11120560380403327</v>
      </c>
      <c r="V2665" s="19">
        <f>Clean_Data[[#This Row],[Returns_Units]]/Clean_Data[[#This Row],[Units_Sold]]</f>
        <v>1.0416666666666666E-2</v>
      </c>
      <c r="W2665" s="21">
        <f>Clean_Data[[#This Row],[Revenue_EUR]]/Clean_Data[[#This Row],[Marketing_Spend_EUR]]</f>
        <v>35.651501309458553</v>
      </c>
    </row>
    <row r="2666" spans="1:23">
      <c r="A2666" s="17">
        <v>45870</v>
      </c>
      <c r="B2666">
        <v>2025</v>
      </c>
      <c r="C2666" s="16" t="s">
        <v>99</v>
      </c>
      <c r="D2666" s="16" t="s">
        <v>90</v>
      </c>
      <c r="E2666" s="16" t="s">
        <v>91</v>
      </c>
      <c r="F2666" s="16" t="s">
        <v>77</v>
      </c>
      <c r="G2666" s="16" t="s">
        <v>78</v>
      </c>
      <c r="H2666">
        <v>191371.22</v>
      </c>
      <c r="I2666">
        <v>182771.1</v>
      </c>
      <c r="J2666">
        <v>2517</v>
      </c>
      <c r="K2666">
        <v>2368</v>
      </c>
      <c r="L2666">
        <v>108306.44</v>
      </c>
      <c r="M2666">
        <v>3622.76</v>
      </c>
      <c r="N2666">
        <v>2041853.33</v>
      </c>
      <c r="O2666">
        <v>28908</v>
      </c>
      <c r="P2666">
        <v>9</v>
      </c>
      <c r="Q2666">
        <v>52</v>
      </c>
      <c r="R2666" s="25">
        <f>Clean_Data[[#This Row],[Revenue_EUR]]/Clean_Data[[#This Row],[Units_Sold]]</f>
        <v>76.03147397695669</v>
      </c>
      <c r="S2666" s="19">
        <f>Clean_Data[[#This Row],[Gross_Profit_EUR]]/Clean_Data[[#This Row],[Revenue_EUR]]</f>
        <v>0.56594946721873851</v>
      </c>
      <c r="T2666" s="19">
        <f>Clean_Data[[#This Row],[Revenue_EUR]]/Clean_Data[[#This Row],[Revenue_Target_EUR]]</f>
        <v>1.047054047384953</v>
      </c>
      <c r="U2666" s="19">
        <f>Clean_Data[[#This Row],[Revenue_EUR]]/Clean_Data[[#This Row],[Market_Revenue_EUR]]</f>
        <v>9.3724273525562188E-2</v>
      </c>
      <c r="V2666" s="19">
        <f>Clean_Data[[#This Row],[Returns_Units]]/Clean_Data[[#This Row],[Units_Sold]]</f>
        <v>2.0659515295987287E-2</v>
      </c>
      <c r="W2666" s="21">
        <f>Clean_Data[[#This Row],[Revenue_EUR]]/Clean_Data[[#This Row],[Marketing_Spend_EUR]]</f>
        <v>52.824702712848762</v>
      </c>
    </row>
    <row r="2667" spans="1:23">
      <c r="A2667" s="17">
        <v>45870</v>
      </c>
      <c r="B2667">
        <v>2025</v>
      </c>
      <c r="C2667" s="16" t="s">
        <v>99</v>
      </c>
      <c r="D2667" s="16" t="s">
        <v>90</v>
      </c>
      <c r="E2667" s="16" t="s">
        <v>91</v>
      </c>
      <c r="F2667" s="16" t="s">
        <v>77</v>
      </c>
      <c r="G2667" s="16" t="s">
        <v>79</v>
      </c>
      <c r="H2667">
        <v>192165.57</v>
      </c>
      <c r="I2667">
        <v>177565.3</v>
      </c>
      <c r="J2667">
        <v>999</v>
      </c>
      <c r="K2667">
        <v>936</v>
      </c>
      <c r="L2667">
        <v>125207.09</v>
      </c>
      <c r="M2667">
        <v>4933.79</v>
      </c>
      <c r="N2667">
        <v>1698062.48</v>
      </c>
      <c r="O2667">
        <v>9433</v>
      </c>
      <c r="P2667">
        <v>11</v>
      </c>
      <c r="Q2667">
        <v>8</v>
      </c>
      <c r="R2667" s="25">
        <f>Clean_Data[[#This Row],[Revenue_EUR]]/Clean_Data[[#This Row],[Units_Sold]]</f>
        <v>192.35792792792793</v>
      </c>
      <c r="S2667" s="19">
        <f>Clean_Data[[#This Row],[Gross_Profit_EUR]]/Clean_Data[[#This Row],[Revenue_EUR]]</f>
        <v>0.65155839310860941</v>
      </c>
      <c r="T2667" s="19">
        <f>Clean_Data[[#This Row],[Revenue_EUR]]/Clean_Data[[#This Row],[Revenue_Target_EUR]]</f>
        <v>1.0822247927945383</v>
      </c>
      <c r="U2667" s="19">
        <f>Clean_Data[[#This Row],[Revenue_EUR]]/Clean_Data[[#This Row],[Market_Revenue_EUR]]</f>
        <v>0.11316754964163628</v>
      </c>
      <c r="V2667" s="19">
        <f>Clean_Data[[#This Row],[Returns_Units]]/Clean_Data[[#This Row],[Units_Sold]]</f>
        <v>8.0080080080080079E-3</v>
      </c>
      <c r="W2667" s="21">
        <f>Clean_Data[[#This Row],[Revenue_EUR]]/Clean_Data[[#This Row],[Marketing_Spend_EUR]]</f>
        <v>38.948875002786906</v>
      </c>
    </row>
    <row r="2668" spans="1:23">
      <c r="A2668" s="17">
        <v>45870</v>
      </c>
      <c r="B2668">
        <v>2025</v>
      </c>
      <c r="C2668" s="16" t="s">
        <v>99</v>
      </c>
      <c r="D2668" s="16" t="s">
        <v>90</v>
      </c>
      <c r="E2668" s="16" t="s">
        <v>91</v>
      </c>
      <c r="F2668" s="16" t="s">
        <v>77</v>
      </c>
      <c r="G2668" s="16" t="s">
        <v>80</v>
      </c>
      <c r="H2668">
        <v>60881.83</v>
      </c>
      <c r="I2668">
        <v>55108.33</v>
      </c>
      <c r="J2668">
        <v>412</v>
      </c>
      <c r="K2668">
        <v>370</v>
      </c>
      <c r="L2668">
        <v>41582.54</v>
      </c>
      <c r="M2668">
        <v>3678.53</v>
      </c>
      <c r="N2668">
        <v>585560.23</v>
      </c>
      <c r="O2668">
        <v>4498</v>
      </c>
      <c r="P2668">
        <v>2</v>
      </c>
      <c r="Q2668">
        <v>7</v>
      </c>
      <c r="R2668" s="25">
        <f>Clean_Data[[#This Row],[Revenue_EUR]]/Clean_Data[[#This Row],[Units_Sold]]</f>
        <v>147.77143203883494</v>
      </c>
      <c r="S2668" s="19">
        <f>Clean_Data[[#This Row],[Gross_Profit_EUR]]/Clean_Data[[#This Row],[Revenue_EUR]]</f>
        <v>0.68300410812224266</v>
      </c>
      <c r="T2668" s="19">
        <f>Clean_Data[[#This Row],[Revenue_EUR]]/Clean_Data[[#This Row],[Revenue_Target_EUR]]</f>
        <v>1.1047663756096402</v>
      </c>
      <c r="U2668" s="19">
        <f>Clean_Data[[#This Row],[Revenue_EUR]]/Clean_Data[[#This Row],[Market_Revenue_EUR]]</f>
        <v>0.1039719347060165</v>
      </c>
      <c r="V2668" s="19">
        <f>Clean_Data[[#This Row],[Returns_Units]]/Clean_Data[[#This Row],[Units_Sold]]</f>
        <v>1.6990291262135922E-2</v>
      </c>
      <c r="W2668" s="21">
        <f>Clean_Data[[#This Row],[Revenue_EUR]]/Clean_Data[[#This Row],[Marketing_Spend_EUR]]</f>
        <v>16.550586783307462</v>
      </c>
    </row>
    <row r="2669" spans="1:23">
      <c r="A2669" s="17">
        <v>45870</v>
      </c>
      <c r="B2669">
        <v>2025</v>
      </c>
      <c r="C2669" s="16" t="s">
        <v>99</v>
      </c>
      <c r="D2669" s="16" t="s">
        <v>90</v>
      </c>
      <c r="E2669" s="16" t="s">
        <v>91</v>
      </c>
      <c r="F2669" s="16" t="s">
        <v>77</v>
      </c>
      <c r="G2669" s="16" t="s">
        <v>81</v>
      </c>
      <c r="H2669">
        <v>77224.929999999993</v>
      </c>
      <c r="I2669">
        <v>74456.160000000003</v>
      </c>
      <c r="J2669">
        <v>636</v>
      </c>
      <c r="K2669">
        <v>608</v>
      </c>
      <c r="L2669">
        <v>47732.959999999999</v>
      </c>
      <c r="M2669">
        <v>2345.63</v>
      </c>
      <c r="N2669">
        <v>849797.69</v>
      </c>
      <c r="O2669">
        <v>7554</v>
      </c>
      <c r="P2669">
        <v>4</v>
      </c>
      <c r="Q2669">
        <v>6</v>
      </c>
      <c r="R2669" s="25">
        <f>Clean_Data[[#This Row],[Revenue_EUR]]/Clean_Data[[#This Row],[Units_Sold]]</f>
        <v>121.42284591194968</v>
      </c>
      <c r="S2669" s="19">
        <f>Clean_Data[[#This Row],[Gross_Profit_EUR]]/Clean_Data[[#This Row],[Revenue_EUR]]</f>
        <v>0.61810298824485832</v>
      </c>
      <c r="T2669" s="19">
        <f>Clean_Data[[#This Row],[Revenue_EUR]]/Clean_Data[[#This Row],[Revenue_Target_EUR]]</f>
        <v>1.0371865806670661</v>
      </c>
      <c r="U2669" s="19">
        <f>Clean_Data[[#This Row],[Revenue_EUR]]/Clean_Data[[#This Row],[Market_Revenue_EUR]]</f>
        <v>9.0874488020789984E-2</v>
      </c>
      <c r="V2669" s="19">
        <f>Clean_Data[[#This Row],[Returns_Units]]/Clean_Data[[#This Row],[Units_Sold]]</f>
        <v>9.433962264150943E-3</v>
      </c>
      <c r="W2669" s="21">
        <f>Clean_Data[[#This Row],[Revenue_EUR]]/Clean_Data[[#This Row],[Marketing_Spend_EUR]]</f>
        <v>32.922894915225328</v>
      </c>
    </row>
    <row r="2670" spans="1:23">
      <c r="A2670" s="17">
        <v>45870</v>
      </c>
      <c r="B2670">
        <v>2025</v>
      </c>
      <c r="C2670" s="16" t="s">
        <v>99</v>
      </c>
      <c r="D2670" s="16" t="s">
        <v>90</v>
      </c>
      <c r="E2670" s="16" t="s">
        <v>91</v>
      </c>
      <c r="F2670" s="16" t="s">
        <v>82</v>
      </c>
      <c r="G2670" s="16" t="s">
        <v>78</v>
      </c>
      <c r="H2670">
        <v>159444.56</v>
      </c>
      <c r="I2670">
        <v>152897.12</v>
      </c>
      <c r="J2670">
        <v>2097</v>
      </c>
      <c r="K2670">
        <v>2039</v>
      </c>
      <c r="L2670">
        <v>83948.85</v>
      </c>
      <c r="M2670">
        <v>2716.48</v>
      </c>
      <c r="N2670">
        <v>1835342.42</v>
      </c>
      <c r="O2670">
        <v>26857</v>
      </c>
      <c r="P2670">
        <v>9</v>
      </c>
      <c r="Q2670">
        <v>39</v>
      </c>
      <c r="R2670" s="25">
        <f>Clean_Data[[#This Row],[Revenue_EUR]]/Clean_Data[[#This Row],[Units_Sold]]</f>
        <v>76.034601812112541</v>
      </c>
      <c r="S2670" s="19">
        <f>Clean_Data[[#This Row],[Gross_Profit_EUR]]/Clean_Data[[#This Row],[Revenue_EUR]]</f>
        <v>0.52650808531818216</v>
      </c>
      <c r="T2670" s="19">
        <f>Clean_Data[[#This Row],[Revenue_EUR]]/Clean_Data[[#This Row],[Revenue_Target_EUR]]</f>
        <v>1.0428225201364159</v>
      </c>
      <c r="U2670" s="19">
        <f>Clean_Data[[#This Row],[Revenue_EUR]]/Clean_Data[[#This Row],[Market_Revenue_EUR]]</f>
        <v>8.687455717391418E-2</v>
      </c>
      <c r="V2670" s="19">
        <f>Clean_Data[[#This Row],[Returns_Units]]/Clean_Data[[#This Row],[Units_Sold]]</f>
        <v>1.8597997138769671E-2</v>
      </c>
      <c r="W2670" s="21">
        <f>Clean_Data[[#This Row],[Revenue_EUR]]/Clean_Data[[#This Row],[Marketing_Spend_EUR]]</f>
        <v>58.695282129815055</v>
      </c>
    </row>
    <row r="2671" spans="1:23">
      <c r="A2671" s="17">
        <v>45870</v>
      </c>
      <c r="B2671">
        <v>2025</v>
      </c>
      <c r="C2671" s="16" t="s">
        <v>99</v>
      </c>
      <c r="D2671" s="16" t="s">
        <v>90</v>
      </c>
      <c r="E2671" s="16" t="s">
        <v>91</v>
      </c>
      <c r="F2671" s="16" t="s">
        <v>82</v>
      </c>
      <c r="G2671" s="16" t="s">
        <v>79</v>
      </c>
      <c r="H2671">
        <v>168732.87</v>
      </c>
      <c r="I2671">
        <v>157477.41</v>
      </c>
      <c r="J2671">
        <v>878</v>
      </c>
      <c r="K2671">
        <v>832</v>
      </c>
      <c r="L2671">
        <v>101877.07</v>
      </c>
      <c r="M2671">
        <v>3916.49</v>
      </c>
      <c r="N2671">
        <v>1610775.43</v>
      </c>
      <c r="O2671">
        <v>9105</v>
      </c>
      <c r="P2671">
        <v>7</v>
      </c>
      <c r="Q2671">
        <v>18</v>
      </c>
      <c r="R2671" s="25">
        <f>Clean_Data[[#This Row],[Revenue_EUR]]/Clean_Data[[#This Row],[Units_Sold]]</f>
        <v>192.17866742596811</v>
      </c>
      <c r="S2671" s="19">
        <f>Clean_Data[[#This Row],[Gross_Profit_EUR]]/Clean_Data[[#This Row],[Revenue_EUR]]</f>
        <v>0.60377726047094449</v>
      </c>
      <c r="T2671" s="19">
        <f>Clean_Data[[#This Row],[Revenue_EUR]]/Clean_Data[[#This Row],[Revenue_Target_EUR]]</f>
        <v>1.0714734894357227</v>
      </c>
      <c r="U2671" s="19">
        <f>Clean_Data[[#This Row],[Revenue_EUR]]/Clean_Data[[#This Row],[Market_Revenue_EUR]]</f>
        <v>0.10475257249236786</v>
      </c>
      <c r="V2671" s="19">
        <f>Clean_Data[[#This Row],[Returns_Units]]/Clean_Data[[#This Row],[Units_Sold]]</f>
        <v>2.0501138952164009E-2</v>
      </c>
      <c r="W2671" s="21">
        <f>Clean_Data[[#This Row],[Revenue_EUR]]/Clean_Data[[#This Row],[Marketing_Spend_EUR]]</f>
        <v>43.082676069643995</v>
      </c>
    </row>
    <row r="2672" spans="1:23">
      <c r="A2672" s="17">
        <v>45870</v>
      </c>
      <c r="B2672">
        <v>2025</v>
      </c>
      <c r="C2672" s="16" t="s">
        <v>99</v>
      </c>
      <c r="D2672" s="16" t="s">
        <v>90</v>
      </c>
      <c r="E2672" s="16" t="s">
        <v>91</v>
      </c>
      <c r="F2672" s="16" t="s">
        <v>82</v>
      </c>
      <c r="G2672" s="16" t="s">
        <v>80</v>
      </c>
      <c r="H2672">
        <v>53111.33</v>
      </c>
      <c r="I2672">
        <v>47112.2</v>
      </c>
      <c r="J2672">
        <v>359</v>
      </c>
      <c r="K2672">
        <v>320</v>
      </c>
      <c r="L2672">
        <v>33761.339999999997</v>
      </c>
      <c r="M2672">
        <v>2951.13</v>
      </c>
      <c r="N2672">
        <v>533842.18999999994</v>
      </c>
      <c r="O2672">
        <v>4052</v>
      </c>
      <c r="P2672">
        <v>2</v>
      </c>
      <c r="Q2672">
        <v>6</v>
      </c>
      <c r="R2672" s="25">
        <f>Clean_Data[[#This Row],[Revenue_EUR]]/Clean_Data[[#This Row],[Units_Sold]]</f>
        <v>147.94242339832869</v>
      </c>
      <c r="S2672" s="19">
        <f>Clean_Data[[#This Row],[Gross_Profit_EUR]]/Clean_Data[[#This Row],[Revenue_EUR]]</f>
        <v>0.63567114587414764</v>
      </c>
      <c r="T2672" s="19">
        <f>Clean_Data[[#This Row],[Revenue_EUR]]/Clean_Data[[#This Row],[Revenue_Target_EUR]]</f>
        <v>1.1273370804165377</v>
      </c>
      <c r="U2672" s="19">
        <f>Clean_Data[[#This Row],[Revenue_EUR]]/Clean_Data[[#This Row],[Market_Revenue_EUR]]</f>
        <v>9.9488820844227402E-2</v>
      </c>
      <c r="V2672" s="19">
        <f>Clean_Data[[#This Row],[Returns_Units]]/Clean_Data[[#This Row],[Units_Sold]]</f>
        <v>1.6713091922005572E-2</v>
      </c>
      <c r="W2672" s="21">
        <f>Clean_Data[[#This Row],[Revenue_EUR]]/Clean_Data[[#This Row],[Marketing_Spend_EUR]]</f>
        <v>17.996946932192074</v>
      </c>
    </row>
    <row r="2673" spans="1:23">
      <c r="A2673" s="17">
        <v>45870</v>
      </c>
      <c r="B2673">
        <v>2025</v>
      </c>
      <c r="C2673" s="16" t="s">
        <v>99</v>
      </c>
      <c r="D2673" s="16" t="s">
        <v>90</v>
      </c>
      <c r="E2673" s="16" t="s">
        <v>91</v>
      </c>
      <c r="F2673" s="16" t="s">
        <v>82</v>
      </c>
      <c r="G2673" s="16" t="s">
        <v>81</v>
      </c>
      <c r="H2673">
        <v>64056.43</v>
      </c>
      <c r="I2673">
        <v>60947.86</v>
      </c>
      <c r="J2673">
        <v>527</v>
      </c>
      <c r="K2673">
        <v>505</v>
      </c>
      <c r="L2673">
        <v>36971.54</v>
      </c>
      <c r="M2673">
        <v>1803.49</v>
      </c>
      <c r="N2673">
        <v>709404.44</v>
      </c>
      <c r="O2673">
        <v>6448</v>
      </c>
      <c r="P2673">
        <v>3</v>
      </c>
      <c r="Q2673">
        <v>11</v>
      </c>
      <c r="R2673" s="25">
        <f>Clean_Data[[#This Row],[Revenue_EUR]]/Clean_Data[[#This Row],[Units_Sold]]</f>
        <v>121.54920303605313</v>
      </c>
      <c r="S2673" s="19">
        <f>Clean_Data[[#This Row],[Gross_Profit_EUR]]/Clean_Data[[#This Row],[Revenue_EUR]]</f>
        <v>0.5771714096461511</v>
      </c>
      <c r="T2673" s="19">
        <f>Clean_Data[[#This Row],[Revenue_EUR]]/Clean_Data[[#This Row],[Revenue_Target_EUR]]</f>
        <v>1.0510037596069821</v>
      </c>
      <c r="U2673" s="19">
        <f>Clean_Data[[#This Row],[Revenue_EUR]]/Clean_Data[[#This Row],[Market_Revenue_EUR]]</f>
        <v>9.0296065809793921E-2</v>
      </c>
      <c r="V2673" s="19">
        <f>Clean_Data[[#This Row],[Returns_Units]]/Clean_Data[[#This Row],[Units_Sold]]</f>
        <v>2.0872865275142316E-2</v>
      </c>
      <c r="W2673" s="21">
        <f>Clean_Data[[#This Row],[Revenue_EUR]]/Clean_Data[[#This Row],[Marketing_Spend_EUR]]</f>
        <v>35.51804002240101</v>
      </c>
    </row>
    <row r="2674" spans="1:23">
      <c r="A2674" s="17">
        <v>45870</v>
      </c>
      <c r="B2674">
        <v>2025</v>
      </c>
      <c r="C2674" s="16" t="s">
        <v>99</v>
      </c>
      <c r="D2674" s="16" t="s">
        <v>90</v>
      </c>
      <c r="E2674" s="16" t="s">
        <v>91</v>
      </c>
      <c r="F2674" s="16" t="s">
        <v>83</v>
      </c>
      <c r="G2674" s="16" t="s">
        <v>78</v>
      </c>
      <c r="H2674">
        <v>19108.53</v>
      </c>
      <c r="I2674">
        <v>18577.46</v>
      </c>
      <c r="J2674">
        <v>251</v>
      </c>
      <c r="K2674">
        <v>243</v>
      </c>
      <c r="L2674">
        <v>9161.6</v>
      </c>
      <c r="M2674">
        <v>366.23</v>
      </c>
      <c r="N2674">
        <v>295333.15999999997</v>
      </c>
      <c r="O2674">
        <v>4104</v>
      </c>
      <c r="P2674">
        <v>1</v>
      </c>
      <c r="Q2674">
        <v>4</v>
      </c>
      <c r="R2674" s="25">
        <f>Clean_Data[[#This Row],[Revenue_EUR]]/Clean_Data[[#This Row],[Units_Sold]]</f>
        <v>76.129601593625495</v>
      </c>
      <c r="S2674" s="19">
        <f>Clean_Data[[#This Row],[Gross_Profit_EUR]]/Clean_Data[[#This Row],[Revenue_EUR]]</f>
        <v>0.47945080024470754</v>
      </c>
      <c r="T2674" s="19">
        <f>Clean_Data[[#This Row],[Revenue_EUR]]/Clean_Data[[#This Row],[Revenue_Target_EUR]]</f>
        <v>1.0285867928123651</v>
      </c>
      <c r="U2674" s="19">
        <f>Clean_Data[[#This Row],[Revenue_EUR]]/Clean_Data[[#This Row],[Market_Revenue_EUR]]</f>
        <v>6.4701606822613486E-2</v>
      </c>
      <c r="V2674" s="19">
        <f>Clean_Data[[#This Row],[Returns_Units]]/Clean_Data[[#This Row],[Units_Sold]]</f>
        <v>1.5936254980079681E-2</v>
      </c>
      <c r="W2674" s="21">
        <f>Clean_Data[[#This Row],[Revenue_EUR]]/Clean_Data[[#This Row],[Marketing_Spend_EUR]]</f>
        <v>52.176309969145066</v>
      </c>
    </row>
    <row r="2675" spans="1:23">
      <c r="A2675" s="17">
        <v>45870</v>
      </c>
      <c r="B2675">
        <v>2025</v>
      </c>
      <c r="C2675" s="16" t="s">
        <v>99</v>
      </c>
      <c r="D2675" s="16" t="s">
        <v>90</v>
      </c>
      <c r="E2675" s="16" t="s">
        <v>91</v>
      </c>
      <c r="F2675" s="16" t="s">
        <v>83</v>
      </c>
      <c r="G2675" s="16" t="s">
        <v>79</v>
      </c>
      <c r="H2675">
        <v>18135.400000000001</v>
      </c>
      <c r="I2675">
        <v>16923.73</v>
      </c>
      <c r="J2675">
        <v>94</v>
      </c>
      <c r="K2675">
        <v>87</v>
      </c>
      <c r="L2675">
        <v>10011.280000000001</v>
      </c>
      <c r="M2675">
        <v>476.58</v>
      </c>
      <c r="N2675">
        <v>251652.07</v>
      </c>
      <c r="O2675">
        <v>1465</v>
      </c>
      <c r="P2675">
        <v>1</v>
      </c>
      <c r="Q2675">
        <v>3</v>
      </c>
      <c r="R2675" s="25">
        <f>Clean_Data[[#This Row],[Revenue_EUR]]/Clean_Data[[#This Row],[Units_Sold]]</f>
        <v>192.92978723404258</v>
      </c>
      <c r="S2675" s="19">
        <f>Clean_Data[[#This Row],[Gross_Profit_EUR]]/Clean_Data[[#This Row],[Revenue_EUR]]</f>
        <v>0.55202973190555482</v>
      </c>
      <c r="T2675" s="19">
        <f>Clean_Data[[#This Row],[Revenue_EUR]]/Clean_Data[[#This Row],[Revenue_Target_EUR]]</f>
        <v>1.0715959188665856</v>
      </c>
      <c r="U2675" s="19">
        <f>Clean_Data[[#This Row],[Revenue_EUR]]/Clean_Data[[#This Row],[Market_Revenue_EUR]]</f>
        <v>7.2065371844547116E-2</v>
      </c>
      <c r="V2675" s="19">
        <f>Clean_Data[[#This Row],[Returns_Units]]/Clean_Data[[#This Row],[Units_Sold]]</f>
        <v>3.1914893617021274E-2</v>
      </c>
      <c r="W2675" s="21">
        <f>Clean_Data[[#This Row],[Revenue_EUR]]/Clean_Data[[#This Row],[Marketing_Spend_EUR]]</f>
        <v>38.05321247219775</v>
      </c>
    </row>
    <row r="2676" spans="1:23">
      <c r="A2676" s="17">
        <v>45870</v>
      </c>
      <c r="B2676">
        <v>2025</v>
      </c>
      <c r="C2676" s="16" t="s">
        <v>99</v>
      </c>
      <c r="D2676" s="16" t="s">
        <v>90</v>
      </c>
      <c r="E2676" s="16" t="s">
        <v>91</v>
      </c>
      <c r="F2676" s="16" t="s">
        <v>83</v>
      </c>
      <c r="G2676" s="16" t="s">
        <v>80</v>
      </c>
      <c r="H2676">
        <v>6191.36</v>
      </c>
      <c r="I2676">
        <v>5380.69</v>
      </c>
      <c r="J2676">
        <v>42</v>
      </c>
      <c r="K2676">
        <v>36</v>
      </c>
      <c r="L2676">
        <v>3586.85</v>
      </c>
      <c r="M2676">
        <v>320.08</v>
      </c>
      <c r="N2676">
        <v>82603.7</v>
      </c>
      <c r="O2676">
        <v>629</v>
      </c>
      <c r="P2676">
        <v>0</v>
      </c>
      <c r="Q2676">
        <v>1</v>
      </c>
      <c r="R2676" s="25">
        <f>Clean_Data[[#This Row],[Revenue_EUR]]/Clean_Data[[#This Row],[Units_Sold]]</f>
        <v>147.41333333333333</v>
      </c>
      <c r="S2676" s="19">
        <f>Clean_Data[[#This Row],[Gross_Profit_EUR]]/Clean_Data[[#This Row],[Revenue_EUR]]</f>
        <v>0.57933152005375232</v>
      </c>
      <c r="T2676" s="19">
        <f>Clean_Data[[#This Row],[Revenue_EUR]]/Clean_Data[[#This Row],[Revenue_Target_EUR]]</f>
        <v>1.1506628332054067</v>
      </c>
      <c r="U2676" s="19">
        <f>Clean_Data[[#This Row],[Revenue_EUR]]/Clean_Data[[#This Row],[Market_Revenue_EUR]]</f>
        <v>7.4952574763600177E-2</v>
      </c>
      <c r="V2676" s="19">
        <f>Clean_Data[[#This Row],[Returns_Units]]/Clean_Data[[#This Row],[Units_Sold]]</f>
        <v>2.3809523809523808E-2</v>
      </c>
      <c r="W2676" s="21">
        <f>Clean_Data[[#This Row],[Revenue_EUR]]/Clean_Data[[#This Row],[Marketing_Spend_EUR]]</f>
        <v>19.343164208947762</v>
      </c>
    </row>
    <row r="2677" spans="1:23">
      <c r="A2677" s="17">
        <v>45870</v>
      </c>
      <c r="B2677">
        <v>2025</v>
      </c>
      <c r="C2677" s="16" t="s">
        <v>99</v>
      </c>
      <c r="D2677" s="16" t="s">
        <v>90</v>
      </c>
      <c r="E2677" s="16" t="s">
        <v>91</v>
      </c>
      <c r="F2677" s="16" t="s">
        <v>83</v>
      </c>
      <c r="G2677" s="16" t="s">
        <v>81</v>
      </c>
      <c r="H2677">
        <v>7392.86</v>
      </c>
      <c r="I2677">
        <v>6960.96</v>
      </c>
      <c r="J2677">
        <v>61</v>
      </c>
      <c r="K2677">
        <v>59</v>
      </c>
      <c r="L2677">
        <v>3957.69</v>
      </c>
      <c r="M2677">
        <v>231.51</v>
      </c>
      <c r="N2677">
        <v>112178.45</v>
      </c>
      <c r="O2677">
        <v>1038</v>
      </c>
      <c r="P2677">
        <v>0</v>
      </c>
      <c r="Q2677">
        <v>1</v>
      </c>
      <c r="R2677" s="25">
        <f>Clean_Data[[#This Row],[Revenue_EUR]]/Clean_Data[[#This Row],[Units_Sold]]</f>
        <v>121.1944262295082</v>
      </c>
      <c r="S2677" s="19">
        <f>Clean_Data[[#This Row],[Gross_Profit_EUR]]/Clean_Data[[#This Row],[Revenue_EUR]]</f>
        <v>0.53533950325043356</v>
      </c>
      <c r="T2677" s="19">
        <f>Clean_Data[[#This Row],[Revenue_EUR]]/Clean_Data[[#This Row],[Revenue_Target_EUR]]</f>
        <v>1.0620460396267182</v>
      </c>
      <c r="U2677" s="19">
        <f>Clean_Data[[#This Row],[Revenue_EUR]]/Clean_Data[[#This Row],[Market_Revenue_EUR]]</f>
        <v>6.5902675603023569E-2</v>
      </c>
      <c r="V2677" s="19">
        <f>Clean_Data[[#This Row],[Returns_Units]]/Clean_Data[[#This Row],[Units_Sold]]</f>
        <v>1.6393442622950821E-2</v>
      </c>
      <c r="W2677" s="21">
        <f>Clean_Data[[#This Row],[Revenue_EUR]]/Clean_Data[[#This Row],[Marketing_Spend_EUR]]</f>
        <v>31.933221027169452</v>
      </c>
    </row>
    <row r="2678" spans="1:23">
      <c r="A2678" s="17">
        <v>45870</v>
      </c>
      <c r="B2678">
        <v>2025</v>
      </c>
      <c r="C2678" s="16" t="s">
        <v>99</v>
      </c>
      <c r="D2678" s="16" t="s">
        <v>92</v>
      </c>
      <c r="E2678" s="16" t="s">
        <v>76</v>
      </c>
      <c r="F2678" s="16" t="s">
        <v>77</v>
      </c>
      <c r="G2678" s="16" t="s">
        <v>78</v>
      </c>
      <c r="H2678">
        <v>183523.12</v>
      </c>
      <c r="I2678">
        <v>193153.87</v>
      </c>
      <c r="J2678">
        <v>2414</v>
      </c>
      <c r="K2678">
        <v>2507</v>
      </c>
      <c r="L2678">
        <v>102316.89</v>
      </c>
      <c r="M2678">
        <v>3051.38</v>
      </c>
      <c r="N2678">
        <v>1277658.3400000001</v>
      </c>
      <c r="O2678">
        <v>17836</v>
      </c>
      <c r="P2678">
        <v>8</v>
      </c>
      <c r="Q2678">
        <v>20</v>
      </c>
      <c r="R2678" s="25">
        <f>Clean_Data[[#This Row],[Revenue_EUR]]/Clean_Data[[#This Row],[Units_Sold]]</f>
        <v>76.024490472245233</v>
      </c>
      <c r="S2678" s="19">
        <f>Clean_Data[[#This Row],[Gross_Profit_EUR]]/Clean_Data[[#This Row],[Revenue_EUR]]</f>
        <v>0.55751498775740083</v>
      </c>
      <c r="T2678" s="19">
        <f>Clean_Data[[#This Row],[Revenue_EUR]]/Clean_Data[[#This Row],[Revenue_Target_EUR]]</f>
        <v>0.95013949241607221</v>
      </c>
      <c r="U2678" s="19">
        <f>Clean_Data[[#This Row],[Revenue_EUR]]/Clean_Data[[#This Row],[Market_Revenue_EUR]]</f>
        <v>0.14364021605337776</v>
      </c>
      <c r="V2678" s="19">
        <f>Clean_Data[[#This Row],[Returns_Units]]/Clean_Data[[#This Row],[Units_Sold]]</f>
        <v>8.2850041425020712E-3</v>
      </c>
      <c r="W2678" s="21">
        <f>Clean_Data[[#This Row],[Revenue_EUR]]/Clean_Data[[#This Row],[Marketing_Spend_EUR]]</f>
        <v>60.144301922408872</v>
      </c>
    </row>
    <row r="2679" spans="1:23">
      <c r="A2679" s="17">
        <v>45870</v>
      </c>
      <c r="B2679">
        <v>2025</v>
      </c>
      <c r="C2679" s="16" t="s">
        <v>99</v>
      </c>
      <c r="D2679" s="16" t="s">
        <v>92</v>
      </c>
      <c r="E2679" s="16" t="s">
        <v>76</v>
      </c>
      <c r="F2679" s="16" t="s">
        <v>77</v>
      </c>
      <c r="G2679" s="16" t="s">
        <v>79</v>
      </c>
      <c r="H2679">
        <v>187236.74</v>
      </c>
      <c r="I2679">
        <v>183935.28</v>
      </c>
      <c r="J2679">
        <v>974</v>
      </c>
      <c r="K2679">
        <v>949</v>
      </c>
      <c r="L2679">
        <v>121145.89</v>
      </c>
      <c r="M2679">
        <v>4991.97</v>
      </c>
      <c r="N2679">
        <v>1016171.42</v>
      </c>
      <c r="O2679">
        <v>5785</v>
      </c>
      <c r="P2679">
        <v>8</v>
      </c>
      <c r="Q2679">
        <v>16</v>
      </c>
      <c r="R2679" s="25">
        <f>Clean_Data[[#This Row],[Revenue_EUR]]/Clean_Data[[#This Row],[Units_Sold]]</f>
        <v>192.23484599589321</v>
      </c>
      <c r="S2679" s="19">
        <f>Clean_Data[[#This Row],[Gross_Profit_EUR]]/Clean_Data[[#This Row],[Revenue_EUR]]</f>
        <v>0.64701986372973597</v>
      </c>
      <c r="T2679" s="19">
        <f>Clean_Data[[#This Row],[Revenue_EUR]]/Clean_Data[[#This Row],[Revenue_Target_EUR]]</f>
        <v>1.0179490307677788</v>
      </c>
      <c r="U2679" s="19">
        <f>Clean_Data[[#This Row],[Revenue_EUR]]/Clean_Data[[#This Row],[Market_Revenue_EUR]]</f>
        <v>0.18425704198608536</v>
      </c>
      <c r="V2679" s="19">
        <f>Clean_Data[[#This Row],[Returns_Units]]/Clean_Data[[#This Row],[Units_Sold]]</f>
        <v>1.6427104722792608E-2</v>
      </c>
      <c r="W2679" s="21">
        <f>Clean_Data[[#This Row],[Revenue_EUR]]/Clean_Data[[#This Row],[Marketing_Spend_EUR]]</f>
        <v>37.507585181801971</v>
      </c>
    </row>
    <row r="2680" spans="1:23">
      <c r="A2680" s="17">
        <v>45870</v>
      </c>
      <c r="B2680">
        <v>2025</v>
      </c>
      <c r="C2680" s="16" t="s">
        <v>99</v>
      </c>
      <c r="D2680" s="16" t="s">
        <v>92</v>
      </c>
      <c r="E2680" s="16" t="s">
        <v>76</v>
      </c>
      <c r="F2680" s="16" t="s">
        <v>77</v>
      </c>
      <c r="G2680" s="16" t="s">
        <v>80</v>
      </c>
      <c r="H2680">
        <v>58276.99</v>
      </c>
      <c r="I2680">
        <v>52231.68</v>
      </c>
      <c r="J2680">
        <v>394</v>
      </c>
      <c r="K2680">
        <v>350</v>
      </c>
      <c r="L2680">
        <v>40530.57</v>
      </c>
      <c r="M2680">
        <v>3083.93</v>
      </c>
      <c r="N2680">
        <v>354144.03</v>
      </c>
      <c r="O2680">
        <v>2679</v>
      </c>
      <c r="P2680">
        <v>3</v>
      </c>
      <c r="Q2680">
        <v>6</v>
      </c>
      <c r="R2680" s="25">
        <f>Clean_Data[[#This Row],[Revenue_EUR]]/Clean_Data[[#This Row],[Units_Sold]]</f>
        <v>147.91114213197969</v>
      </c>
      <c r="S2680" s="19">
        <f>Clean_Data[[#This Row],[Gross_Profit_EUR]]/Clean_Data[[#This Row],[Revenue_EUR]]</f>
        <v>0.6954815271001471</v>
      </c>
      <c r="T2680" s="19">
        <f>Clean_Data[[#This Row],[Revenue_EUR]]/Clean_Data[[#This Row],[Revenue_Target_EUR]]</f>
        <v>1.1157402940131353</v>
      </c>
      <c r="U2680" s="19">
        <f>Clean_Data[[#This Row],[Revenue_EUR]]/Clean_Data[[#This Row],[Market_Revenue_EUR]]</f>
        <v>0.16455731302317872</v>
      </c>
      <c r="V2680" s="19">
        <f>Clean_Data[[#This Row],[Returns_Units]]/Clean_Data[[#This Row],[Units_Sold]]</f>
        <v>1.5228426395939087E-2</v>
      </c>
      <c r="W2680" s="21">
        <f>Clean_Data[[#This Row],[Revenue_EUR]]/Clean_Data[[#This Row],[Marketing_Spend_EUR]]</f>
        <v>18.896988582749934</v>
      </c>
    </row>
    <row r="2681" spans="1:23">
      <c r="A2681" s="17">
        <v>45870</v>
      </c>
      <c r="B2681">
        <v>2025</v>
      </c>
      <c r="C2681" s="16" t="s">
        <v>99</v>
      </c>
      <c r="D2681" s="16" t="s">
        <v>92</v>
      </c>
      <c r="E2681" s="16" t="s">
        <v>76</v>
      </c>
      <c r="F2681" s="16" t="s">
        <v>77</v>
      </c>
      <c r="G2681" s="16" t="s">
        <v>81</v>
      </c>
      <c r="H2681">
        <v>87212.66</v>
      </c>
      <c r="I2681">
        <v>83221.37</v>
      </c>
      <c r="J2681">
        <v>718</v>
      </c>
      <c r="K2681">
        <v>672</v>
      </c>
      <c r="L2681">
        <v>54753.59</v>
      </c>
      <c r="M2681">
        <v>2573.88</v>
      </c>
      <c r="N2681">
        <v>505269.05</v>
      </c>
      <c r="O2681">
        <v>4615</v>
      </c>
      <c r="P2681">
        <v>5</v>
      </c>
      <c r="Q2681">
        <v>15</v>
      </c>
      <c r="R2681" s="25">
        <f>Clean_Data[[#This Row],[Revenue_EUR]]/Clean_Data[[#This Row],[Units_Sold]]</f>
        <v>121.46610027855154</v>
      </c>
      <c r="S2681" s="19">
        <f>Clean_Data[[#This Row],[Gross_Profit_EUR]]/Clean_Data[[#This Row],[Revenue_EUR]]</f>
        <v>0.62781699354199261</v>
      </c>
      <c r="T2681" s="19">
        <f>Clean_Data[[#This Row],[Revenue_EUR]]/Clean_Data[[#This Row],[Revenue_Target_EUR]]</f>
        <v>1.0479599170261198</v>
      </c>
      <c r="U2681" s="19">
        <f>Clean_Data[[#This Row],[Revenue_EUR]]/Clean_Data[[#This Row],[Market_Revenue_EUR]]</f>
        <v>0.17260637674126292</v>
      </c>
      <c r="V2681" s="19">
        <f>Clean_Data[[#This Row],[Returns_Units]]/Clean_Data[[#This Row],[Units_Sold]]</f>
        <v>2.0891364902506964E-2</v>
      </c>
      <c r="W2681" s="21">
        <f>Clean_Data[[#This Row],[Revenue_EUR]]/Clean_Data[[#This Row],[Marketing_Spend_EUR]]</f>
        <v>33.883731953315618</v>
      </c>
    </row>
    <row r="2682" spans="1:23">
      <c r="A2682" s="17">
        <v>45870</v>
      </c>
      <c r="B2682">
        <v>2025</v>
      </c>
      <c r="C2682" s="16" t="s">
        <v>99</v>
      </c>
      <c r="D2682" s="16" t="s">
        <v>92</v>
      </c>
      <c r="E2682" s="16" t="s">
        <v>76</v>
      </c>
      <c r="F2682" s="16" t="s">
        <v>82</v>
      </c>
      <c r="G2682" s="16" t="s">
        <v>78</v>
      </c>
      <c r="H2682">
        <v>163847.64000000001</v>
      </c>
      <c r="I2682">
        <v>173630.28</v>
      </c>
      <c r="J2682">
        <v>2155</v>
      </c>
      <c r="K2682">
        <v>2276</v>
      </c>
      <c r="L2682">
        <v>85903.25</v>
      </c>
      <c r="M2682">
        <v>2982.32</v>
      </c>
      <c r="N2682">
        <v>1087218.8899999999</v>
      </c>
      <c r="O2682">
        <v>15120</v>
      </c>
      <c r="P2682">
        <v>7</v>
      </c>
      <c r="Q2682">
        <v>45</v>
      </c>
      <c r="R2682" s="25">
        <f>Clean_Data[[#This Row],[Revenue_EUR]]/Clean_Data[[#This Row],[Units_Sold]]</f>
        <v>76.031387470997686</v>
      </c>
      <c r="S2682" s="19">
        <f>Clean_Data[[#This Row],[Gross_Profit_EUR]]/Clean_Data[[#This Row],[Revenue_EUR]]</f>
        <v>0.5242873806421624</v>
      </c>
      <c r="T2682" s="19">
        <f>Clean_Data[[#This Row],[Revenue_EUR]]/Clean_Data[[#This Row],[Revenue_Target_EUR]]</f>
        <v>0.9436582144542992</v>
      </c>
      <c r="U2682" s="19">
        <f>Clean_Data[[#This Row],[Revenue_EUR]]/Clean_Data[[#This Row],[Market_Revenue_EUR]]</f>
        <v>0.15070345218155659</v>
      </c>
      <c r="V2682" s="19">
        <f>Clean_Data[[#This Row],[Returns_Units]]/Clean_Data[[#This Row],[Units_Sold]]</f>
        <v>2.0881670533642691E-2</v>
      </c>
      <c r="W2682" s="21">
        <f>Clean_Data[[#This Row],[Revenue_EUR]]/Clean_Data[[#This Row],[Marketing_Spend_EUR]]</f>
        <v>54.939657716140459</v>
      </c>
    </row>
    <row r="2683" spans="1:23">
      <c r="A2683" s="17">
        <v>45870</v>
      </c>
      <c r="B2683">
        <v>2025</v>
      </c>
      <c r="C2683" s="16" t="s">
        <v>99</v>
      </c>
      <c r="D2683" s="16" t="s">
        <v>92</v>
      </c>
      <c r="E2683" s="16" t="s">
        <v>76</v>
      </c>
      <c r="F2683" s="16" t="s">
        <v>82</v>
      </c>
      <c r="G2683" s="16" t="s">
        <v>79</v>
      </c>
      <c r="H2683">
        <v>149114.04999999999</v>
      </c>
      <c r="I2683">
        <v>141298.64000000001</v>
      </c>
      <c r="J2683">
        <v>776</v>
      </c>
      <c r="K2683">
        <v>734</v>
      </c>
      <c r="L2683">
        <v>90766.29</v>
      </c>
      <c r="M2683">
        <v>3963.38</v>
      </c>
      <c r="N2683">
        <v>905070.83</v>
      </c>
      <c r="O2683">
        <v>5245</v>
      </c>
      <c r="P2683">
        <v>8</v>
      </c>
      <c r="Q2683">
        <v>8</v>
      </c>
      <c r="R2683" s="25">
        <f>Clean_Data[[#This Row],[Revenue_EUR]]/Clean_Data[[#This Row],[Units_Sold]]</f>
        <v>192.15728092783505</v>
      </c>
      <c r="S2683" s="19">
        <f>Clean_Data[[#This Row],[Gross_Profit_EUR]]/Clean_Data[[#This Row],[Revenue_EUR]]</f>
        <v>0.6087038075888892</v>
      </c>
      <c r="T2683" s="19">
        <f>Clean_Data[[#This Row],[Revenue_EUR]]/Clean_Data[[#This Row],[Revenue_Target_EUR]]</f>
        <v>1.0553112896203387</v>
      </c>
      <c r="U2683" s="19">
        <f>Clean_Data[[#This Row],[Revenue_EUR]]/Clean_Data[[#This Row],[Market_Revenue_EUR]]</f>
        <v>0.16475401157277381</v>
      </c>
      <c r="V2683" s="19">
        <f>Clean_Data[[#This Row],[Returns_Units]]/Clean_Data[[#This Row],[Units_Sold]]</f>
        <v>1.0309278350515464E-2</v>
      </c>
      <c r="W2683" s="21">
        <f>Clean_Data[[#This Row],[Revenue_EUR]]/Clean_Data[[#This Row],[Marketing_Spend_EUR]]</f>
        <v>37.622950612860734</v>
      </c>
    </row>
    <row r="2684" spans="1:23">
      <c r="A2684" s="17">
        <v>45870</v>
      </c>
      <c r="B2684">
        <v>2025</v>
      </c>
      <c r="C2684" s="16" t="s">
        <v>99</v>
      </c>
      <c r="D2684" s="16" t="s">
        <v>92</v>
      </c>
      <c r="E2684" s="16" t="s">
        <v>76</v>
      </c>
      <c r="F2684" s="16" t="s">
        <v>82</v>
      </c>
      <c r="G2684" s="16" t="s">
        <v>80</v>
      </c>
      <c r="H2684">
        <v>45964.51</v>
      </c>
      <c r="I2684">
        <v>42318.54</v>
      </c>
      <c r="J2684">
        <v>311</v>
      </c>
      <c r="K2684">
        <v>283</v>
      </c>
      <c r="L2684">
        <v>29210.5</v>
      </c>
      <c r="M2684">
        <v>2513.58</v>
      </c>
      <c r="N2684">
        <v>316841.21000000002</v>
      </c>
      <c r="O2684">
        <v>2418</v>
      </c>
      <c r="P2684">
        <v>2</v>
      </c>
      <c r="Q2684">
        <v>5</v>
      </c>
      <c r="R2684" s="25">
        <f>Clean_Data[[#This Row],[Revenue_EUR]]/Clean_Data[[#This Row],[Units_Sold]]</f>
        <v>147.79585209003216</v>
      </c>
      <c r="S2684" s="19">
        <f>Clean_Data[[#This Row],[Gross_Profit_EUR]]/Clean_Data[[#This Row],[Revenue_EUR]]</f>
        <v>0.6355011725350711</v>
      </c>
      <c r="T2684" s="19">
        <f>Clean_Data[[#This Row],[Revenue_EUR]]/Clean_Data[[#This Row],[Revenue_Target_EUR]]</f>
        <v>1.086155382487203</v>
      </c>
      <c r="U2684" s="19">
        <f>Clean_Data[[#This Row],[Revenue_EUR]]/Clean_Data[[#This Row],[Market_Revenue_EUR]]</f>
        <v>0.14507112253484955</v>
      </c>
      <c r="V2684" s="19">
        <f>Clean_Data[[#This Row],[Returns_Units]]/Clean_Data[[#This Row],[Units_Sold]]</f>
        <v>1.607717041800643E-2</v>
      </c>
      <c r="W2684" s="21">
        <f>Clean_Data[[#This Row],[Revenue_EUR]]/Clean_Data[[#This Row],[Marketing_Spend_EUR]]</f>
        <v>18.286471884722189</v>
      </c>
    </row>
    <row r="2685" spans="1:23">
      <c r="A2685" s="17">
        <v>45870</v>
      </c>
      <c r="B2685">
        <v>2025</v>
      </c>
      <c r="C2685" s="16" t="s">
        <v>99</v>
      </c>
      <c r="D2685" s="16" t="s">
        <v>92</v>
      </c>
      <c r="E2685" s="16" t="s">
        <v>76</v>
      </c>
      <c r="F2685" s="16" t="s">
        <v>82</v>
      </c>
      <c r="G2685" s="16" t="s">
        <v>81</v>
      </c>
      <c r="H2685">
        <v>64987.33</v>
      </c>
      <c r="I2685">
        <v>61926.91</v>
      </c>
      <c r="J2685">
        <v>535</v>
      </c>
      <c r="K2685">
        <v>512</v>
      </c>
      <c r="L2685">
        <v>37282.839999999997</v>
      </c>
      <c r="M2685">
        <v>1865.88</v>
      </c>
      <c r="N2685">
        <v>425570.47</v>
      </c>
      <c r="O2685">
        <v>3710</v>
      </c>
      <c r="P2685">
        <v>3</v>
      </c>
      <c r="Q2685">
        <v>10</v>
      </c>
      <c r="R2685" s="25">
        <f>Clean_Data[[#This Row],[Revenue_EUR]]/Clean_Data[[#This Row],[Units_Sold]]</f>
        <v>121.47164485981308</v>
      </c>
      <c r="S2685" s="19">
        <f>Clean_Data[[#This Row],[Gross_Profit_EUR]]/Clean_Data[[#This Row],[Revenue_EUR]]</f>
        <v>0.57369398004195582</v>
      </c>
      <c r="T2685" s="19">
        <f>Clean_Data[[#This Row],[Revenue_EUR]]/Clean_Data[[#This Row],[Revenue_Target_EUR]]</f>
        <v>1.0494198725562118</v>
      </c>
      <c r="U2685" s="19">
        <f>Clean_Data[[#This Row],[Revenue_EUR]]/Clean_Data[[#This Row],[Market_Revenue_EUR]]</f>
        <v>0.15270638961392224</v>
      </c>
      <c r="V2685" s="19">
        <f>Clean_Data[[#This Row],[Returns_Units]]/Clean_Data[[#This Row],[Units_Sold]]</f>
        <v>1.8691588785046728E-2</v>
      </c>
      <c r="W2685" s="21">
        <f>Clean_Data[[#This Row],[Revenue_EUR]]/Clean_Data[[#This Row],[Marketing_Spend_EUR]]</f>
        <v>34.829319141638258</v>
      </c>
    </row>
    <row r="2686" spans="1:23">
      <c r="A2686" s="17">
        <v>45870</v>
      </c>
      <c r="B2686">
        <v>2025</v>
      </c>
      <c r="C2686" s="16" t="s">
        <v>99</v>
      </c>
      <c r="D2686" s="16" t="s">
        <v>92</v>
      </c>
      <c r="E2686" s="16" t="s">
        <v>76</v>
      </c>
      <c r="F2686" s="16" t="s">
        <v>83</v>
      </c>
      <c r="G2686" s="16" t="s">
        <v>78</v>
      </c>
      <c r="H2686">
        <v>17601.72</v>
      </c>
      <c r="I2686">
        <v>17736.79</v>
      </c>
      <c r="J2686">
        <v>232</v>
      </c>
      <c r="K2686">
        <v>237</v>
      </c>
      <c r="L2686">
        <v>8332.35</v>
      </c>
      <c r="M2686">
        <v>343.15</v>
      </c>
      <c r="N2686">
        <v>161191.76999999999</v>
      </c>
      <c r="O2686">
        <v>2167</v>
      </c>
      <c r="P2686">
        <v>1</v>
      </c>
      <c r="Q2686">
        <v>4</v>
      </c>
      <c r="R2686" s="25">
        <f>Clean_Data[[#This Row],[Revenue_EUR]]/Clean_Data[[#This Row],[Units_Sold]]</f>
        <v>75.869482758620691</v>
      </c>
      <c r="S2686" s="19">
        <f>Clean_Data[[#This Row],[Gross_Profit_EUR]]/Clean_Data[[#This Row],[Revenue_EUR]]</f>
        <v>0.47338271487104666</v>
      </c>
      <c r="T2686" s="19">
        <f>Clean_Data[[#This Row],[Revenue_EUR]]/Clean_Data[[#This Row],[Revenue_Target_EUR]]</f>
        <v>0.99238475507687696</v>
      </c>
      <c r="U2686" s="19">
        <f>Clean_Data[[#This Row],[Revenue_EUR]]/Clean_Data[[#This Row],[Market_Revenue_EUR]]</f>
        <v>0.10919738644224827</v>
      </c>
      <c r="V2686" s="19">
        <f>Clean_Data[[#This Row],[Returns_Units]]/Clean_Data[[#This Row],[Units_Sold]]</f>
        <v>1.7241379310344827E-2</v>
      </c>
      <c r="W2686" s="21">
        <f>Clean_Data[[#This Row],[Revenue_EUR]]/Clean_Data[[#This Row],[Marketing_Spend_EUR]]</f>
        <v>51.294535917237368</v>
      </c>
    </row>
    <row r="2687" spans="1:23">
      <c r="A2687" s="17">
        <v>45870</v>
      </c>
      <c r="B2687">
        <v>2025</v>
      </c>
      <c r="C2687" s="16" t="s">
        <v>99</v>
      </c>
      <c r="D2687" s="16" t="s">
        <v>92</v>
      </c>
      <c r="E2687" s="16" t="s">
        <v>76</v>
      </c>
      <c r="F2687" s="16" t="s">
        <v>83</v>
      </c>
      <c r="G2687" s="16" t="s">
        <v>79</v>
      </c>
      <c r="H2687">
        <v>16519.419999999998</v>
      </c>
      <c r="I2687">
        <v>15636.74</v>
      </c>
      <c r="J2687">
        <v>86</v>
      </c>
      <c r="K2687">
        <v>80</v>
      </c>
      <c r="L2687">
        <v>9197.52</v>
      </c>
      <c r="M2687">
        <v>398.18</v>
      </c>
      <c r="N2687">
        <v>138182.6</v>
      </c>
      <c r="O2687">
        <v>775</v>
      </c>
      <c r="P2687">
        <v>1</v>
      </c>
      <c r="Q2687">
        <v>2</v>
      </c>
      <c r="R2687" s="25">
        <f>Clean_Data[[#This Row],[Revenue_EUR]]/Clean_Data[[#This Row],[Units_Sold]]</f>
        <v>192.08627906976741</v>
      </c>
      <c r="S2687" s="19">
        <f>Clean_Data[[#This Row],[Gross_Profit_EUR]]/Clean_Data[[#This Row],[Revenue_EUR]]</f>
        <v>0.55677015294725851</v>
      </c>
      <c r="T2687" s="19">
        <f>Clean_Data[[#This Row],[Revenue_EUR]]/Clean_Data[[#This Row],[Revenue_Target_EUR]]</f>
        <v>1.0564491063994157</v>
      </c>
      <c r="U2687" s="19">
        <f>Clean_Data[[#This Row],[Revenue_EUR]]/Clean_Data[[#This Row],[Market_Revenue_EUR]]</f>
        <v>0.11954775782189651</v>
      </c>
      <c r="V2687" s="19">
        <f>Clean_Data[[#This Row],[Returns_Units]]/Clean_Data[[#This Row],[Units_Sold]]</f>
        <v>2.3255813953488372E-2</v>
      </c>
      <c r="W2687" s="21">
        <f>Clean_Data[[#This Row],[Revenue_EUR]]/Clean_Data[[#This Row],[Marketing_Spend_EUR]]</f>
        <v>41.487317293686267</v>
      </c>
    </row>
    <row r="2688" spans="1:23">
      <c r="A2688" s="17">
        <v>45870</v>
      </c>
      <c r="B2688">
        <v>2025</v>
      </c>
      <c r="C2688" s="16" t="s">
        <v>99</v>
      </c>
      <c r="D2688" s="16" t="s">
        <v>92</v>
      </c>
      <c r="E2688" s="16" t="s">
        <v>76</v>
      </c>
      <c r="F2688" s="16" t="s">
        <v>83</v>
      </c>
      <c r="G2688" s="16" t="s">
        <v>80</v>
      </c>
      <c r="H2688">
        <v>5369.63</v>
      </c>
      <c r="I2688">
        <v>4973.6899999999996</v>
      </c>
      <c r="J2688">
        <v>36</v>
      </c>
      <c r="K2688">
        <v>34</v>
      </c>
      <c r="L2688">
        <v>3161.71</v>
      </c>
      <c r="M2688">
        <v>313.57</v>
      </c>
      <c r="N2688">
        <v>46723.08</v>
      </c>
      <c r="O2688">
        <v>343</v>
      </c>
      <c r="P2688">
        <v>0</v>
      </c>
      <c r="Q2688">
        <v>1</v>
      </c>
      <c r="R2688" s="25">
        <f>Clean_Data[[#This Row],[Revenue_EUR]]/Clean_Data[[#This Row],[Units_Sold]]</f>
        <v>149.1563888888889</v>
      </c>
      <c r="S2688" s="19">
        <f>Clean_Data[[#This Row],[Gross_Profit_EUR]]/Clean_Data[[#This Row],[Revenue_EUR]]</f>
        <v>0.5888133819276189</v>
      </c>
      <c r="T2688" s="19">
        <f>Clean_Data[[#This Row],[Revenue_EUR]]/Clean_Data[[#This Row],[Revenue_Target_EUR]]</f>
        <v>1.0796068914628778</v>
      </c>
      <c r="U2688" s="19">
        <f>Clean_Data[[#This Row],[Revenue_EUR]]/Clean_Data[[#This Row],[Market_Revenue_EUR]]</f>
        <v>0.11492457260951118</v>
      </c>
      <c r="V2688" s="19">
        <f>Clean_Data[[#This Row],[Returns_Units]]/Clean_Data[[#This Row],[Units_Sold]]</f>
        <v>2.7777777777777776E-2</v>
      </c>
      <c r="W2688" s="21">
        <f>Clean_Data[[#This Row],[Revenue_EUR]]/Clean_Data[[#This Row],[Marketing_Spend_EUR]]</f>
        <v>17.124182798099309</v>
      </c>
    </row>
    <row r="2689" spans="1:23">
      <c r="A2689" s="17">
        <v>45870</v>
      </c>
      <c r="B2689">
        <v>2025</v>
      </c>
      <c r="C2689" s="16" t="s">
        <v>99</v>
      </c>
      <c r="D2689" s="16" t="s">
        <v>92</v>
      </c>
      <c r="E2689" s="16" t="s">
        <v>76</v>
      </c>
      <c r="F2689" s="16" t="s">
        <v>83</v>
      </c>
      <c r="G2689" s="16" t="s">
        <v>81</v>
      </c>
      <c r="H2689">
        <v>7034.19</v>
      </c>
      <c r="I2689">
        <v>6882.77</v>
      </c>
      <c r="J2689">
        <v>58</v>
      </c>
      <c r="K2689">
        <v>56</v>
      </c>
      <c r="L2689">
        <v>3664.31</v>
      </c>
      <c r="M2689">
        <v>211.17</v>
      </c>
      <c r="N2689">
        <v>65669.5</v>
      </c>
      <c r="O2689">
        <v>598</v>
      </c>
      <c r="P2689">
        <v>0</v>
      </c>
      <c r="Q2689">
        <v>1</v>
      </c>
      <c r="R2689" s="25">
        <f>Clean_Data[[#This Row],[Revenue_EUR]]/Clean_Data[[#This Row],[Units_Sold]]</f>
        <v>121.27913793103447</v>
      </c>
      <c r="S2689" s="19">
        <f>Clean_Data[[#This Row],[Gross_Profit_EUR]]/Clean_Data[[#This Row],[Revenue_EUR]]</f>
        <v>0.52092849354367743</v>
      </c>
      <c r="T2689" s="19">
        <f>Clean_Data[[#This Row],[Revenue_EUR]]/Clean_Data[[#This Row],[Revenue_Target_EUR]]</f>
        <v>1.0219998634270795</v>
      </c>
      <c r="U2689" s="19">
        <f>Clean_Data[[#This Row],[Revenue_EUR]]/Clean_Data[[#This Row],[Market_Revenue_EUR]]</f>
        <v>0.10711502295586231</v>
      </c>
      <c r="V2689" s="19">
        <f>Clean_Data[[#This Row],[Returns_Units]]/Clean_Data[[#This Row],[Units_Sold]]</f>
        <v>1.7241379310344827E-2</v>
      </c>
      <c r="W2689" s="21">
        <f>Clean_Data[[#This Row],[Revenue_EUR]]/Clean_Data[[#This Row],[Marketing_Spend_EUR]]</f>
        <v>33.310555476630206</v>
      </c>
    </row>
    <row r="2690" spans="1:23">
      <c r="A2690" s="17">
        <v>45901</v>
      </c>
      <c r="B2690">
        <v>2025</v>
      </c>
      <c r="C2690" s="16" t="s">
        <v>100</v>
      </c>
      <c r="D2690" s="16" t="s">
        <v>75</v>
      </c>
      <c r="E2690" s="16" t="s">
        <v>76</v>
      </c>
      <c r="F2690" s="16" t="s">
        <v>77</v>
      </c>
      <c r="G2690" s="16" t="s">
        <v>78</v>
      </c>
      <c r="H2690">
        <v>1132527.99</v>
      </c>
      <c r="I2690">
        <v>1138350.97</v>
      </c>
      <c r="J2690">
        <v>14895</v>
      </c>
      <c r="K2690">
        <v>14709</v>
      </c>
      <c r="L2690">
        <v>632636.35</v>
      </c>
      <c r="M2690">
        <v>19235.07</v>
      </c>
      <c r="N2690">
        <v>6983033.0700000003</v>
      </c>
      <c r="O2690">
        <v>102769</v>
      </c>
      <c r="P2690">
        <v>44</v>
      </c>
      <c r="Q2690">
        <v>125</v>
      </c>
      <c r="R2690" s="25">
        <f>Clean_Data[[#This Row],[Revenue_EUR]]/Clean_Data[[#This Row],[Units_Sold]]</f>
        <v>76.034104733131926</v>
      </c>
      <c r="S2690" s="19">
        <f>Clean_Data[[#This Row],[Gross_Profit_EUR]]/Clean_Data[[#This Row],[Revenue_EUR]]</f>
        <v>0.55860548753413153</v>
      </c>
      <c r="T2690" s="19">
        <f>Clean_Data[[#This Row],[Revenue_EUR]]/Clean_Data[[#This Row],[Revenue_Target_EUR]]</f>
        <v>0.99488472346977486</v>
      </c>
      <c r="U2690" s="19">
        <f>Clean_Data[[#This Row],[Revenue_EUR]]/Clean_Data[[#This Row],[Market_Revenue_EUR]]</f>
        <v>0.16218281922013009</v>
      </c>
      <c r="V2690" s="19">
        <f>Clean_Data[[#This Row],[Returns_Units]]/Clean_Data[[#This Row],[Units_Sold]]</f>
        <v>8.3920778784827132E-3</v>
      </c>
      <c r="W2690" s="21">
        <f>Clean_Data[[#This Row],[Revenue_EUR]]/Clean_Data[[#This Row],[Marketing_Spend_EUR]]</f>
        <v>58.878287939685173</v>
      </c>
    </row>
    <row r="2691" spans="1:23">
      <c r="A2691" s="17">
        <v>45901</v>
      </c>
      <c r="B2691">
        <v>2025</v>
      </c>
      <c r="C2691" s="16" t="s">
        <v>100</v>
      </c>
      <c r="D2691" s="16" t="s">
        <v>75</v>
      </c>
      <c r="E2691" s="16" t="s">
        <v>76</v>
      </c>
      <c r="F2691" s="16" t="s">
        <v>77</v>
      </c>
      <c r="G2691" s="16" t="s">
        <v>79</v>
      </c>
      <c r="H2691">
        <v>1192319.78</v>
      </c>
      <c r="I2691">
        <v>1138632.18</v>
      </c>
      <c r="J2691">
        <v>6201</v>
      </c>
      <c r="K2691">
        <v>5980</v>
      </c>
      <c r="L2691">
        <v>769512.74</v>
      </c>
      <c r="M2691">
        <v>30663.3</v>
      </c>
      <c r="N2691">
        <v>5848585.1200000001</v>
      </c>
      <c r="O2691">
        <v>33161</v>
      </c>
      <c r="P2691">
        <v>58</v>
      </c>
      <c r="Q2691">
        <v>113</v>
      </c>
      <c r="R2691" s="25">
        <f>Clean_Data[[#This Row],[Revenue_EUR]]/Clean_Data[[#This Row],[Units_Sold]]</f>
        <v>192.27862925334625</v>
      </c>
      <c r="S2691" s="19">
        <f>Clean_Data[[#This Row],[Gross_Profit_EUR]]/Clean_Data[[#This Row],[Revenue_EUR]]</f>
        <v>0.64539123891746553</v>
      </c>
      <c r="T2691" s="19">
        <f>Clean_Data[[#This Row],[Revenue_EUR]]/Clean_Data[[#This Row],[Revenue_Target_EUR]]</f>
        <v>1.04715095967163</v>
      </c>
      <c r="U2691" s="19">
        <f>Clean_Data[[#This Row],[Revenue_EUR]]/Clean_Data[[#This Row],[Market_Revenue_EUR]]</f>
        <v>0.2038646536788371</v>
      </c>
      <c r="V2691" s="19">
        <f>Clean_Data[[#This Row],[Returns_Units]]/Clean_Data[[#This Row],[Units_Sold]]</f>
        <v>1.8222867279471054E-2</v>
      </c>
      <c r="W2691" s="21">
        <f>Clean_Data[[#This Row],[Revenue_EUR]]/Clean_Data[[#This Row],[Marketing_Spend_EUR]]</f>
        <v>38.884261641767196</v>
      </c>
    </row>
    <row r="2692" spans="1:23">
      <c r="A2692" s="17">
        <v>45901</v>
      </c>
      <c r="B2692">
        <v>2025</v>
      </c>
      <c r="C2692" s="16" t="s">
        <v>100</v>
      </c>
      <c r="D2692" s="16" t="s">
        <v>75</v>
      </c>
      <c r="E2692" s="16" t="s">
        <v>76</v>
      </c>
      <c r="F2692" s="16" t="s">
        <v>77</v>
      </c>
      <c r="G2692" s="16" t="s">
        <v>80</v>
      </c>
      <c r="H2692">
        <v>345530.78</v>
      </c>
      <c r="I2692">
        <v>318097.78999999998</v>
      </c>
      <c r="J2692">
        <v>2337</v>
      </c>
      <c r="K2692">
        <v>2128</v>
      </c>
      <c r="L2692">
        <v>235875.91</v>
      </c>
      <c r="M2692">
        <v>17143.12</v>
      </c>
      <c r="N2692">
        <v>1984196.5</v>
      </c>
      <c r="O2692">
        <v>13970</v>
      </c>
      <c r="P2692">
        <v>18</v>
      </c>
      <c r="Q2692">
        <v>31</v>
      </c>
      <c r="R2692" s="25">
        <f>Clean_Data[[#This Row],[Revenue_EUR]]/Clean_Data[[#This Row],[Units_Sold]]</f>
        <v>147.85228070175441</v>
      </c>
      <c r="S2692" s="19">
        <f>Clean_Data[[#This Row],[Gross_Profit_EUR]]/Clean_Data[[#This Row],[Revenue_EUR]]</f>
        <v>0.68264804079104036</v>
      </c>
      <c r="T2692" s="19">
        <f>Clean_Data[[#This Row],[Revenue_EUR]]/Clean_Data[[#This Row],[Revenue_Target_EUR]]</f>
        <v>1.0862407437662489</v>
      </c>
      <c r="U2692" s="19">
        <f>Clean_Data[[#This Row],[Revenue_EUR]]/Clean_Data[[#This Row],[Market_Revenue_EUR]]</f>
        <v>0.17414141190149263</v>
      </c>
      <c r="V2692" s="19">
        <f>Clean_Data[[#This Row],[Returns_Units]]/Clean_Data[[#This Row],[Units_Sold]]</f>
        <v>1.3264869490800172E-2</v>
      </c>
      <c r="W2692" s="21">
        <f>Clean_Data[[#This Row],[Revenue_EUR]]/Clean_Data[[#This Row],[Marketing_Spend_EUR]]</f>
        <v>20.15565311331893</v>
      </c>
    </row>
    <row r="2693" spans="1:23">
      <c r="A2693" s="17">
        <v>45901</v>
      </c>
      <c r="B2693">
        <v>2025</v>
      </c>
      <c r="C2693" s="16" t="s">
        <v>100</v>
      </c>
      <c r="D2693" s="16" t="s">
        <v>75</v>
      </c>
      <c r="E2693" s="16" t="s">
        <v>76</v>
      </c>
      <c r="F2693" s="16" t="s">
        <v>77</v>
      </c>
      <c r="G2693" s="16" t="s">
        <v>81</v>
      </c>
      <c r="H2693">
        <v>493607.23</v>
      </c>
      <c r="I2693">
        <v>484093.59</v>
      </c>
      <c r="J2693">
        <v>4065</v>
      </c>
      <c r="K2693">
        <v>3967</v>
      </c>
      <c r="L2693">
        <v>309054.31</v>
      </c>
      <c r="M2693">
        <v>15954.53</v>
      </c>
      <c r="N2693">
        <v>2676338.9300000002</v>
      </c>
      <c r="O2693">
        <v>23459</v>
      </c>
      <c r="P2693">
        <v>21</v>
      </c>
      <c r="Q2693">
        <v>36</v>
      </c>
      <c r="R2693" s="25">
        <f>Clean_Data[[#This Row],[Revenue_EUR]]/Clean_Data[[#This Row],[Units_Sold]]</f>
        <v>121.42859286592865</v>
      </c>
      <c r="S2693" s="19">
        <f>Clean_Data[[#This Row],[Gross_Profit_EUR]]/Clean_Data[[#This Row],[Revenue_EUR]]</f>
        <v>0.6261138233327741</v>
      </c>
      <c r="T2693" s="19">
        <f>Clean_Data[[#This Row],[Revenue_EUR]]/Clean_Data[[#This Row],[Revenue_Target_EUR]]</f>
        <v>1.0196524808353689</v>
      </c>
      <c r="U2693" s="19">
        <f>Clean_Data[[#This Row],[Revenue_EUR]]/Clean_Data[[#This Row],[Market_Revenue_EUR]]</f>
        <v>0.18443375181931831</v>
      </c>
      <c r="V2693" s="19">
        <f>Clean_Data[[#This Row],[Returns_Units]]/Clean_Data[[#This Row],[Units_Sold]]</f>
        <v>8.8560885608856086E-3</v>
      </c>
      <c r="W2693" s="21">
        <f>Clean_Data[[#This Row],[Revenue_EUR]]/Clean_Data[[#This Row],[Marketing_Spend_EUR]]</f>
        <v>30.938374869081066</v>
      </c>
    </row>
    <row r="2694" spans="1:23">
      <c r="A2694" s="17">
        <v>45901</v>
      </c>
      <c r="B2694">
        <v>2025</v>
      </c>
      <c r="C2694" s="16" t="s">
        <v>100</v>
      </c>
      <c r="D2694" s="16" t="s">
        <v>75</v>
      </c>
      <c r="E2694" s="16" t="s">
        <v>76</v>
      </c>
      <c r="F2694" s="16" t="s">
        <v>82</v>
      </c>
      <c r="G2694" s="16" t="s">
        <v>78</v>
      </c>
      <c r="H2694">
        <v>954551.83</v>
      </c>
      <c r="I2694">
        <v>939669.07</v>
      </c>
      <c r="J2694">
        <v>12555</v>
      </c>
      <c r="K2694">
        <v>12461</v>
      </c>
      <c r="L2694">
        <v>498443.28</v>
      </c>
      <c r="M2694">
        <v>16280.71</v>
      </c>
      <c r="N2694">
        <v>5898701.3200000003</v>
      </c>
      <c r="O2694">
        <v>86147</v>
      </c>
      <c r="P2694">
        <v>47</v>
      </c>
      <c r="Q2694">
        <v>227</v>
      </c>
      <c r="R2694" s="25">
        <f>Clean_Data[[#This Row],[Revenue_EUR]]/Clean_Data[[#This Row],[Units_Sold]]</f>
        <v>76.029616089207479</v>
      </c>
      <c r="S2694" s="19">
        <f>Clean_Data[[#This Row],[Gross_Profit_EUR]]/Clean_Data[[#This Row],[Revenue_EUR]]</f>
        <v>0.52217518665277718</v>
      </c>
      <c r="T2694" s="19">
        <f>Clean_Data[[#This Row],[Revenue_EUR]]/Clean_Data[[#This Row],[Revenue_Target_EUR]]</f>
        <v>1.0158382993280815</v>
      </c>
      <c r="U2694" s="19">
        <f>Clean_Data[[#This Row],[Revenue_EUR]]/Clean_Data[[#This Row],[Market_Revenue_EUR]]</f>
        <v>0.16182406570807689</v>
      </c>
      <c r="V2694" s="19">
        <f>Clean_Data[[#This Row],[Returns_Units]]/Clean_Data[[#This Row],[Units_Sold]]</f>
        <v>1.8080446037435284E-2</v>
      </c>
      <c r="W2694" s="21">
        <f>Clean_Data[[#This Row],[Revenue_EUR]]/Clean_Data[[#This Row],[Marketing_Spend_EUR]]</f>
        <v>58.630847794721483</v>
      </c>
    </row>
    <row r="2695" spans="1:23">
      <c r="A2695" s="17">
        <v>45901</v>
      </c>
      <c r="B2695">
        <v>2025</v>
      </c>
      <c r="C2695" s="16" t="s">
        <v>100</v>
      </c>
      <c r="D2695" s="16" t="s">
        <v>75</v>
      </c>
      <c r="E2695" s="16" t="s">
        <v>76</v>
      </c>
      <c r="F2695" s="16" t="s">
        <v>82</v>
      </c>
      <c r="G2695" s="16" t="s">
        <v>79</v>
      </c>
      <c r="H2695">
        <v>983519.45</v>
      </c>
      <c r="I2695">
        <v>923463.26</v>
      </c>
      <c r="J2695">
        <v>5115</v>
      </c>
      <c r="K2695">
        <v>4734</v>
      </c>
      <c r="L2695">
        <v>604263.84</v>
      </c>
      <c r="M2695">
        <v>23592.65</v>
      </c>
      <c r="N2695">
        <v>4923812.6900000004</v>
      </c>
      <c r="O2695">
        <v>27414</v>
      </c>
      <c r="P2695">
        <v>39</v>
      </c>
      <c r="Q2695">
        <v>97</v>
      </c>
      <c r="R2695" s="25">
        <f>Clean_Data[[#This Row],[Revenue_EUR]]/Clean_Data[[#This Row],[Units_Sold]]</f>
        <v>192.2814173998045</v>
      </c>
      <c r="S2695" s="19">
        <f>Clean_Data[[#This Row],[Gross_Profit_EUR]]/Clean_Data[[#This Row],[Revenue_EUR]]</f>
        <v>0.61438931380563955</v>
      </c>
      <c r="T2695" s="19">
        <f>Clean_Data[[#This Row],[Revenue_EUR]]/Clean_Data[[#This Row],[Revenue_Target_EUR]]</f>
        <v>1.065033653856462</v>
      </c>
      <c r="U2695" s="19">
        <f>Clean_Data[[#This Row],[Revenue_EUR]]/Clean_Data[[#This Row],[Market_Revenue_EUR]]</f>
        <v>0.19974753548149288</v>
      </c>
      <c r="V2695" s="19">
        <f>Clean_Data[[#This Row],[Returns_Units]]/Clean_Data[[#This Row],[Units_Sold]]</f>
        <v>1.8963831867057673E-2</v>
      </c>
      <c r="W2695" s="21">
        <f>Clean_Data[[#This Row],[Revenue_EUR]]/Clean_Data[[#This Row],[Marketing_Spend_EUR]]</f>
        <v>41.687536160626294</v>
      </c>
    </row>
    <row r="2696" spans="1:23">
      <c r="A2696" s="17">
        <v>45901</v>
      </c>
      <c r="B2696">
        <v>2025</v>
      </c>
      <c r="C2696" s="16" t="s">
        <v>100</v>
      </c>
      <c r="D2696" s="16" t="s">
        <v>75</v>
      </c>
      <c r="E2696" s="16" t="s">
        <v>76</v>
      </c>
      <c r="F2696" s="16" t="s">
        <v>82</v>
      </c>
      <c r="G2696" s="16" t="s">
        <v>80</v>
      </c>
      <c r="H2696">
        <v>270983.08</v>
      </c>
      <c r="I2696">
        <v>239334.3</v>
      </c>
      <c r="J2696">
        <v>1833</v>
      </c>
      <c r="K2696">
        <v>1620</v>
      </c>
      <c r="L2696">
        <v>172148.86</v>
      </c>
      <c r="M2696">
        <v>15051.5</v>
      </c>
      <c r="N2696">
        <v>1670849.26</v>
      </c>
      <c r="O2696">
        <v>12698</v>
      </c>
      <c r="P2696">
        <v>10</v>
      </c>
      <c r="Q2696">
        <v>34</v>
      </c>
      <c r="R2696" s="25">
        <f>Clean_Data[[#This Row],[Revenue_EUR]]/Clean_Data[[#This Row],[Units_Sold]]</f>
        <v>147.835831969449</v>
      </c>
      <c r="S2696" s="19">
        <f>Clean_Data[[#This Row],[Gross_Profit_EUR]]/Clean_Data[[#This Row],[Revenue_EUR]]</f>
        <v>0.63527530943998411</v>
      </c>
      <c r="T2696" s="19">
        <f>Clean_Data[[#This Row],[Revenue_EUR]]/Clean_Data[[#This Row],[Revenue_Target_EUR]]</f>
        <v>1.1322367082361369</v>
      </c>
      <c r="U2696" s="19">
        <f>Clean_Data[[#This Row],[Revenue_EUR]]/Clean_Data[[#This Row],[Market_Revenue_EUR]]</f>
        <v>0.16218284107807548</v>
      </c>
      <c r="V2696" s="19">
        <f>Clean_Data[[#This Row],[Returns_Units]]/Clean_Data[[#This Row],[Units_Sold]]</f>
        <v>1.8548827059465357E-2</v>
      </c>
      <c r="W2696" s="21">
        <f>Clean_Data[[#This Row],[Revenue_EUR]]/Clean_Data[[#This Row],[Marketing_Spend_EUR]]</f>
        <v>18.003725874497558</v>
      </c>
    </row>
    <row r="2697" spans="1:23">
      <c r="A2697" s="17">
        <v>45901</v>
      </c>
      <c r="B2697">
        <v>2025</v>
      </c>
      <c r="C2697" s="16" t="s">
        <v>100</v>
      </c>
      <c r="D2697" s="16" t="s">
        <v>75</v>
      </c>
      <c r="E2697" s="16" t="s">
        <v>76</v>
      </c>
      <c r="F2697" s="16" t="s">
        <v>82</v>
      </c>
      <c r="G2697" s="16" t="s">
        <v>81</v>
      </c>
      <c r="H2697">
        <v>393453.4</v>
      </c>
      <c r="I2697">
        <v>367775.98</v>
      </c>
      <c r="J2697">
        <v>3240</v>
      </c>
      <c r="K2697">
        <v>3031</v>
      </c>
      <c r="L2697">
        <v>226245.78</v>
      </c>
      <c r="M2697">
        <v>11356.26</v>
      </c>
      <c r="N2697">
        <v>2272461.86</v>
      </c>
      <c r="O2697">
        <v>20425</v>
      </c>
      <c r="P2697">
        <v>19</v>
      </c>
      <c r="Q2697">
        <v>51</v>
      </c>
      <c r="R2697" s="25">
        <f>Clean_Data[[#This Row],[Revenue_EUR]]/Clean_Data[[#This Row],[Units_Sold]]</f>
        <v>121.43623456790124</v>
      </c>
      <c r="S2697" s="19">
        <f>Clean_Data[[#This Row],[Gross_Profit_EUR]]/Clean_Data[[#This Row],[Revenue_EUR]]</f>
        <v>0.57502560659025947</v>
      </c>
      <c r="T2697" s="19">
        <f>Clean_Data[[#This Row],[Revenue_EUR]]/Clean_Data[[#This Row],[Revenue_Target_EUR]]</f>
        <v>1.069818099594215</v>
      </c>
      <c r="U2697" s="19">
        <f>Clean_Data[[#This Row],[Revenue_EUR]]/Clean_Data[[#This Row],[Market_Revenue_EUR]]</f>
        <v>0.1731397155330035</v>
      </c>
      <c r="V2697" s="19">
        <f>Clean_Data[[#This Row],[Returns_Units]]/Clean_Data[[#This Row],[Units_Sold]]</f>
        <v>1.5740740740740739E-2</v>
      </c>
      <c r="W2697" s="21">
        <f>Clean_Data[[#This Row],[Revenue_EUR]]/Clean_Data[[#This Row],[Marketing_Spend_EUR]]</f>
        <v>34.646388863939364</v>
      </c>
    </row>
    <row r="2698" spans="1:23">
      <c r="A2698" s="17">
        <v>45901</v>
      </c>
      <c r="B2698">
        <v>2025</v>
      </c>
      <c r="C2698" s="16" t="s">
        <v>100</v>
      </c>
      <c r="D2698" s="16" t="s">
        <v>75</v>
      </c>
      <c r="E2698" s="16" t="s">
        <v>76</v>
      </c>
      <c r="F2698" s="16" t="s">
        <v>83</v>
      </c>
      <c r="G2698" s="16" t="s">
        <v>78</v>
      </c>
      <c r="H2698">
        <v>98771.25</v>
      </c>
      <c r="I2698">
        <v>97995.26</v>
      </c>
      <c r="J2698">
        <v>1299</v>
      </c>
      <c r="K2698">
        <v>1299</v>
      </c>
      <c r="L2698">
        <v>47006.74</v>
      </c>
      <c r="M2698">
        <v>1670.14</v>
      </c>
      <c r="N2698">
        <v>893109.72</v>
      </c>
      <c r="O2698">
        <v>12334</v>
      </c>
      <c r="P2698">
        <v>5</v>
      </c>
      <c r="Q2698">
        <v>31</v>
      </c>
      <c r="R2698" s="25">
        <f>Clean_Data[[#This Row],[Revenue_EUR]]/Clean_Data[[#This Row],[Units_Sold]]</f>
        <v>76.036374133949195</v>
      </c>
      <c r="S2698" s="19">
        <f>Clean_Data[[#This Row],[Gross_Profit_EUR]]/Clean_Data[[#This Row],[Revenue_EUR]]</f>
        <v>0.47591520811977167</v>
      </c>
      <c r="T2698" s="19">
        <f>Clean_Data[[#This Row],[Revenue_EUR]]/Clean_Data[[#This Row],[Revenue_Target_EUR]]</f>
        <v>1.0079186483101326</v>
      </c>
      <c r="U2698" s="19">
        <f>Clean_Data[[#This Row],[Revenue_EUR]]/Clean_Data[[#This Row],[Market_Revenue_EUR]]</f>
        <v>0.1105925148815982</v>
      </c>
      <c r="V2698" s="19">
        <f>Clean_Data[[#This Row],[Returns_Units]]/Clean_Data[[#This Row],[Units_Sold]]</f>
        <v>2.3864511162432642E-2</v>
      </c>
      <c r="W2698" s="21">
        <f>Clean_Data[[#This Row],[Revenue_EUR]]/Clean_Data[[#This Row],[Marketing_Spend_EUR]]</f>
        <v>59.139503275174533</v>
      </c>
    </row>
    <row r="2699" spans="1:23">
      <c r="A2699" s="17">
        <v>45901</v>
      </c>
      <c r="B2699">
        <v>2025</v>
      </c>
      <c r="C2699" s="16" t="s">
        <v>100</v>
      </c>
      <c r="D2699" s="16" t="s">
        <v>75</v>
      </c>
      <c r="E2699" s="16" t="s">
        <v>76</v>
      </c>
      <c r="F2699" s="16" t="s">
        <v>83</v>
      </c>
      <c r="G2699" s="16" t="s">
        <v>79</v>
      </c>
      <c r="H2699">
        <v>105458.58</v>
      </c>
      <c r="I2699">
        <v>96081.7</v>
      </c>
      <c r="J2699">
        <v>549</v>
      </c>
      <c r="K2699">
        <v>509</v>
      </c>
      <c r="L2699">
        <v>59064.51</v>
      </c>
      <c r="M2699">
        <v>2498.08</v>
      </c>
      <c r="N2699">
        <v>775832.91</v>
      </c>
      <c r="O2699">
        <v>4349</v>
      </c>
      <c r="P2699">
        <v>4</v>
      </c>
      <c r="Q2699">
        <v>18</v>
      </c>
      <c r="R2699" s="25">
        <f>Clean_Data[[#This Row],[Revenue_EUR]]/Clean_Data[[#This Row],[Units_Sold]]</f>
        <v>192.09213114754098</v>
      </c>
      <c r="S2699" s="19">
        <f>Clean_Data[[#This Row],[Gross_Profit_EUR]]/Clean_Data[[#This Row],[Revenue_EUR]]</f>
        <v>0.56007306375640564</v>
      </c>
      <c r="T2699" s="19">
        <f>Clean_Data[[#This Row],[Revenue_EUR]]/Clean_Data[[#This Row],[Revenue_Target_EUR]]</f>
        <v>1.0975927778130488</v>
      </c>
      <c r="U2699" s="19">
        <f>Clean_Data[[#This Row],[Revenue_EUR]]/Clean_Data[[#This Row],[Market_Revenue_EUR]]</f>
        <v>0.13592950059311096</v>
      </c>
      <c r="V2699" s="19">
        <f>Clean_Data[[#This Row],[Returns_Units]]/Clean_Data[[#This Row],[Units_Sold]]</f>
        <v>3.2786885245901641E-2</v>
      </c>
      <c r="W2699" s="21">
        <f>Clean_Data[[#This Row],[Revenue_EUR]]/Clean_Data[[#This Row],[Marketing_Spend_EUR]]</f>
        <v>42.215853775699742</v>
      </c>
    </row>
    <row r="2700" spans="1:23">
      <c r="A2700" s="17">
        <v>45901</v>
      </c>
      <c r="B2700">
        <v>2025</v>
      </c>
      <c r="C2700" s="16" t="s">
        <v>100</v>
      </c>
      <c r="D2700" s="16" t="s">
        <v>75</v>
      </c>
      <c r="E2700" s="16" t="s">
        <v>76</v>
      </c>
      <c r="F2700" s="16" t="s">
        <v>83</v>
      </c>
      <c r="G2700" s="16" t="s">
        <v>80</v>
      </c>
      <c r="H2700">
        <v>31735.75</v>
      </c>
      <c r="I2700">
        <v>28951.56</v>
      </c>
      <c r="J2700">
        <v>215</v>
      </c>
      <c r="K2700">
        <v>200</v>
      </c>
      <c r="L2700">
        <v>18162.63</v>
      </c>
      <c r="M2700">
        <v>1832.42</v>
      </c>
      <c r="N2700">
        <v>261688.97</v>
      </c>
      <c r="O2700">
        <v>2001</v>
      </c>
      <c r="P2700">
        <v>1</v>
      </c>
      <c r="Q2700">
        <v>5</v>
      </c>
      <c r="R2700" s="25">
        <f>Clean_Data[[#This Row],[Revenue_EUR]]/Clean_Data[[#This Row],[Units_Sold]]</f>
        <v>147.60813953488372</v>
      </c>
      <c r="S2700" s="19">
        <f>Clean_Data[[#This Row],[Gross_Profit_EUR]]/Clean_Data[[#This Row],[Revenue_EUR]]</f>
        <v>0.57230820131870208</v>
      </c>
      <c r="T2700" s="19">
        <f>Clean_Data[[#This Row],[Revenue_EUR]]/Clean_Data[[#This Row],[Revenue_Target_EUR]]</f>
        <v>1.0961671840826539</v>
      </c>
      <c r="U2700" s="19">
        <f>Clean_Data[[#This Row],[Revenue_EUR]]/Clean_Data[[#This Row],[Market_Revenue_EUR]]</f>
        <v>0.12127278425223653</v>
      </c>
      <c r="V2700" s="19">
        <f>Clean_Data[[#This Row],[Returns_Units]]/Clean_Data[[#This Row],[Units_Sold]]</f>
        <v>2.3255813953488372E-2</v>
      </c>
      <c r="W2700" s="21">
        <f>Clean_Data[[#This Row],[Revenue_EUR]]/Clean_Data[[#This Row],[Marketing_Spend_EUR]]</f>
        <v>17.319037120310846</v>
      </c>
    </row>
    <row r="2701" spans="1:23">
      <c r="A2701" s="17">
        <v>45901</v>
      </c>
      <c r="B2701">
        <v>2025</v>
      </c>
      <c r="C2701" s="16" t="s">
        <v>100</v>
      </c>
      <c r="D2701" s="16" t="s">
        <v>75</v>
      </c>
      <c r="E2701" s="16" t="s">
        <v>76</v>
      </c>
      <c r="F2701" s="16" t="s">
        <v>83</v>
      </c>
      <c r="G2701" s="16" t="s">
        <v>81</v>
      </c>
      <c r="H2701">
        <v>41745.83</v>
      </c>
      <c r="I2701">
        <v>39077.550000000003</v>
      </c>
      <c r="J2701">
        <v>344</v>
      </c>
      <c r="K2701">
        <v>319</v>
      </c>
      <c r="L2701">
        <v>21881.1</v>
      </c>
      <c r="M2701">
        <v>1306.8</v>
      </c>
      <c r="N2701">
        <v>345217.17</v>
      </c>
      <c r="O2701">
        <v>3079</v>
      </c>
      <c r="P2701">
        <v>2</v>
      </c>
      <c r="Q2701">
        <v>8</v>
      </c>
      <c r="R2701" s="25">
        <f>Clean_Data[[#This Row],[Revenue_EUR]]/Clean_Data[[#This Row],[Units_Sold]]</f>
        <v>121.35415697674419</v>
      </c>
      <c r="S2701" s="19">
        <f>Clean_Data[[#This Row],[Gross_Profit_EUR]]/Clean_Data[[#This Row],[Revenue_EUR]]</f>
        <v>0.52415055587588022</v>
      </c>
      <c r="T2701" s="19">
        <f>Clean_Data[[#This Row],[Revenue_EUR]]/Clean_Data[[#This Row],[Revenue_Target_EUR]]</f>
        <v>1.068281660441865</v>
      </c>
      <c r="U2701" s="19">
        <f>Clean_Data[[#This Row],[Revenue_EUR]]/Clean_Data[[#This Row],[Market_Revenue_EUR]]</f>
        <v>0.12092628532931894</v>
      </c>
      <c r="V2701" s="19">
        <f>Clean_Data[[#This Row],[Returns_Units]]/Clean_Data[[#This Row],[Units_Sold]]</f>
        <v>2.3255813953488372E-2</v>
      </c>
      <c r="W2701" s="21">
        <f>Clean_Data[[#This Row],[Revenue_EUR]]/Clean_Data[[#This Row],[Marketing_Spend_EUR]]</f>
        <v>31.945079583715948</v>
      </c>
    </row>
    <row r="2702" spans="1:23">
      <c r="A2702" s="17">
        <v>45901</v>
      </c>
      <c r="B2702">
        <v>2025</v>
      </c>
      <c r="C2702" s="16" t="s">
        <v>100</v>
      </c>
      <c r="D2702" s="16" t="s">
        <v>84</v>
      </c>
      <c r="E2702" s="16" t="s">
        <v>85</v>
      </c>
      <c r="F2702" s="16" t="s">
        <v>77</v>
      </c>
      <c r="G2702" s="16" t="s">
        <v>78</v>
      </c>
      <c r="H2702">
        <v>586520.89</v>
      </c>
      <c r="I2702">
        <v>656879.41</v>
      </c>
      <c r="J2702">
        <v>7714</v>
      </c>
      <c r="K2702">
        <v>8701</v>
      </c>
      <c r="L2702">
        <v>332298.09000000003</v>
      </c>
      <c r="M2702">
        <v>11179.11</v>
      </c>
      <c r="N2702">
        <v>5033482.0999999996</v>
      </c>
      <c r="O2702">
        <v>71502</v>
      </c>
      <c r="P2702">
        <v>25</v>
      </c>
      <c r="Q2702">
        <v>81</v>
      </c>
      <c r="R2702" s="25">
        <f>Clean_Data[[#This Row],[Revenue_EUR]]/Clean_Data[[#This Row],[Units_Sold]]</f>
        <v>76.033301788955143</v>
      </c>
      <c r="S2702" s="19">
        <f>Clean_Data[[#This Row],[Gross_Profit_EUR]]/Clean_Data[[#This Row],[Revenue_EUR]]</f>
        <v>0.56655797886414583</v>
      </c>
      <c r="T2702" s="19">
        <f>Clean_Data[[#This Row],[Revenue_EUR]]/Clean_Data[[#This Row],[Revenue_Target_EUR]]</f>
        <v>0.8928897466888176</v>
      </c>
      <c r="U2702" s="19">
        <f>Clean_Data[[#This Row],[Revenue_EUR]]/Clean_Data[[#This Row],[Market_Revenue_EUR]]</f>
        <v>0.11652388512517012</v>
      </c>
      <c r="V2702" s="19">
        <f>Clean_Data[[#This Row],[Returns_Units]]/Clean_Data[[#This Row],[Units_Sold]]</f>
        <v>1.0500388903292714E-2</v>
      </c>
      <c r="W2702" s="21">
        <f>Clean_Data[[#This Row],[Revenue_EUR]]/Clean_Data[[#This Row],[Marketing_Spend_EUR]]</f>
        <v>52.46579468311878</v>
      </c>
    </row>
    <row r="2703" spans="1:23">
      <c r="A2703" s="17">
        <v>45901</v>
      </c>
      <c r="B2703">
        <v>2025</v>
      </c>
      <c r="C2703" s="16" t="s">
        <v>100</v>
      </c>
      <c r="D2703" s="16" t="s">
        <v>84</v>
      </c>
      <c r="E2703" s="16" t="s">
        <v>85</v>
      </c>
      <c r="F2703" s="16" t="s">
        <v>77</v>
      </c>
      <c r="G2703" s="16" t="s">
        <v>79</v>
      </c>
      <c r="H2703">
        <v>583585.74</v>
      </c>
      <c r="I2703">
        <v>638635.43999999994</v>
      </c>
      <c r="J2703">
        <v>3035</v>
      </c>
      <c r="K2703">
        <v>3313</v>
      </c>
      <c r="L2703">
        <v>377893.18</v>
      </c>
      <c r="M2703">
        <v>15409.82</v>
      </c>
      <c r="N2703">
        <v>4323479.95</v>
      </c>
      <c r="O2703">
        <v>24821</v>
      </c>
      <c r="P2703">
        <v>31</v>
      </c>
      <c r="Q2703">
        <v>37</v>
      </c>
      <c r="R2703" s="25">
        <f>Clean_Data[[#This Row],[Revenue_EUR]]/Clean_Data[[#This Row],[Units_Sold]]</f>
        <v>192.28525205930808</v>
      </c>
      <c r="S2703" s="19">
        <f>Clean_Data[[#This Row],[Gross_Profit_EUR]]/Clean_Data[[#This Row],[Revenue_EUR]]</f>
        <v>0.6475366927231635</v>
      </c>
      <c r="T2703" s="19">
        <f>Clean_Data[[#This Row],[Revenue_EUR]]/Clean_Data[[#This Row],[Revenue_Target_EUR]]</f>
        <v>0.91380105682829005</v>
      </c>
      <c r="U2703" s="19">
        <f>Clean_Data[[#This Row],[Revenue_EUR]]/Clean_Data[[#This Row],[Market_Revenue_EUR]]</f>
        <v>0.13498055888983596</v>
      </c>
      <c r="V2703" s="19">
        <f>Clean_Data[[#This Row],[Returns_Units]]/Clean_Data[[#This Row],[Units_Sold]]</f>
        <v>1.2191103789126854E-2</v>
      </c>
      <c r="W2703" s="21">
        <f>Clean_Data[[#This Row],[Revenue_EUR]]/Clean_Data[[#This Row],[Marketing_Spend_EUR]]</f>
        <v>37.87102899320044</v>
      </c>
    </row>
    <row r="2704" spans="1:23">
      <c r="A2704" s="17">
        <v>45901</v>
      </c>
      <c r="B2704">
        <v>2025</v>
      </c>
      <c r="C2704" s="16" t="s">
        <v>100</v>
      </c>
      <c r="D2704" s="16" t="s">
        <v>84</v>
      </c>
      <c r="E2704" s="16" t="s">
        <v>85</v>
      </c>
      <c r="F2704" s="16" t="s">
        <v>77</v>
      </c>
      <c r="G2704" s="16" t="s">
        <v>80</v>
      </c>
      <c r="H2704">
        <v>187021.77</v>
      </c>
      <c r="I2704">
        <v>185467.97</v>
      </c>
      <c r="J2704">
        <v>1265</v>
      </c>
      <c r="K2704">
        <v>1241</v>
      </c>
      <c r="L2704">
        <v>126992.13</v>
      </c>
      <c r="M2704">
        <v>10071.07</v>
      </c>
      <c r="N2704">
        <v>1485047.66</v>
      </c>
      <c r="O2704">
        <v>10803</v>
      </c>
      <c r="P2704">
        <v>9</v>
      </c>
      <c r="Q2704">
        <v>18</v>
      </c>
      <c r="R2704" s="25">
        <f>Clean_Data[[#This Row],[Revenue_EUR]]/Clean_Data[[#This Row],[Units_Sold]]</f>
        <v>147.84329644268774</v>
      </c>
      <c r="S2704" s="19">
        <f>Clean_Data[[#This Row],[Gross_Profit_EUR]]/Clean_Data[[#This Row],[Revenue_EUR]]</f>
        <v>0.67902324953934512</v>
      </c>
      <c r="T2704" s="19">
        <f>Clean_Data[[#This Row],[Revenue_EUR]]/Clean_Data[[#This Row],[Revenue_Target_EUR]]</f>
        <v>1.0083777268926812</v>
      </c>
      <c r="U2704" s="19">
        <f>Clean_Data[[#This Row],[Revenue_EUR]]/Clean_Data[[#This Row],[Market_Revenue_EUR]]</f>
        <v>0.12593654401637183</v>
      </c>
      <c r="V2704" s="19">
        <f>Clean_Data[[#This Row],[Returns_Units]]/Clean_Data[[#This Row],[Units_Sold]]</f>
        <v>1.4229249011857707E-2</v>
      </c>
      <c r="W2704" s="21">
        <f>Clean_Data[[#This Row],[Revenue_EUR]]/Clean_Data[[#This Row],[Marketing_Spend_EUR]]</f>
        <v>18.570198598560033</v>
      </c>
    </row>
    <row r="2705" spans="1:23">
      <c r="A2705" s="17">
        <v>45901</v>
      </c>
      <c r="B2705">
        <v>2025</v>
      </c>
      <c r="C2705" s="16" t="s">
        <v>100</v>
      </c>
      <c r="D2705" s="16" t="s">
        <v>84</v>
      </c>
      <c r="E2705" s="16" t="s">
        <v>85</v>
      </c>
      <c r="F2705" s="16" t="s">
        <v>77</v>
      </c>
      <c r="G2705" s="16" t="s">
        <v>81</v>
      </c>
      <c r="H2705">
        <v>250973.63</v>
      </c>
      <c r="I2705">
        <v>277245</v>
      </c>
      <c r="J2705">
        <v>2067</v>
      </c>
      <c r="K2705">
        <v>2270</v>
      </c>
      <c r="L2705">
        <v>157473.69</v>
      </c>
      <c r="M2705">
        <v>6951.46</v>
      </c>
      <c r="N2705">
        <v>1974793.12</v>
      </c>
      <c r="O2705">
        <v>17626</v>
      </c>
      <c r="P2705">
        <v>11</v>
      </c>
      <c r="Q2705">
        <v>21</v>
      </c>
      <c r="R2705" s="25">
        <f>Clean_Data[[#This Row],[Revenue_EUR]]/Clean_Data[[#This Row],[Units_Sold]]</f>
        <v>121.4192694726657</v>
      </c>
      <c r="S2705" s="19">
        <f>Clean_Data[[#This Row],[Gross_Profit_EUR]]/Clean_Data[[#This Row],[Revenue_EUR]]</f>
        <v>0.62745113899018001</v>
      </c>
      <c r="T2705" s="19">
        <f>Clean_Data[[#This Row],[Revenue_EUR]]/Clean_Data[[#This Row],[Revenue_Target_EUR]]</f>
        <v>0.90524132085339681</v>
      </c>
      <c r="U2705" s="19">
        <f>Clean_Data[[#This Row],[Revenue_EUR]]/Clean_Data[[#This Row],[Market_Revenue_EUR]]</f>
        <v>0.12708856814327973</v>
      </c>
      <c r="V2705" s="19">
        <f>Clean_Data[[#This Row],[Returns_Units]]/Clean_Data[[#This Row],[Units_Sold]]</f>
        <v>1.0159651669085631E-2</v>
      </c>
      <c r="W2705" s="21">
        <f>Clean_Data[[#This Row],[Revenue_EUR]]/Clean_Data[[#This Row],[Marketing_Spend_EUR]]</f>
        <v>36.10372928852356</v>
      </c>
    </row>
    <row r="2706" spans="1:23">
      <c r="A2706" s="17">
        <v>45901</v>
      </c>
      <c r="B2706">
        <v>2025</v>
      </c>
      <c r="C2706" s="16" t="s">
        <v>100</v>
      </c>
      <c r="D2706" s="16" t="s">
        <v>84</v>
      </c>
      <c r="E2706" s="16" t="s">
        <v>85</v>
      </c>
      <c r="F2706" s="16" t="s">
        <v>82</v>
      </c>
      <c r="G2706" s="16" t="s">
        <v>78</v>
      </c>
      <c r="H2706">
        <v>548980.67000000004</v>
      </c>
      <c r="I2706">
        <v>607177.89</v>
      </c>
      <c r="J2706">
        <v>7220</v>
      </c>
      <c r="K2706">
        <v>7898</v>
      </c>
      <c r="L2706">
        <v>284402.78000000003</v>
      </c>
      <c r="M2706">
        <v>9687.43</v>
      </c>
      <c r="N2706">
        <v>4925487.5999999996</v>
      </c>
      <c r="O2706">
        <v>73405</v>
      </c>
      <c r="P2706">
        <v>25</v>
      </c>
      <c r="Q2706">
        <v>80</v>
      </c>
      <c r="R2706" s="25">
        <f>Clean_Data[[#This Row],[Revenue_EUR]]/Clean_Data[[#This Row],[Units_Sold]]</f>
        <v>76.03610387811635</v>
      </c>
      <c r="S2706" s="19">
        <f>Clean_Data[[#This Row],[Gross_Profit_EUR]]/Clean_Data[[#This Row],[Revenue_EUR]]</f>
        <v>0.51805609111883666</v>
      </c>
      <c r="T2706" s="19">
        <f>Clean_Data[[#This Row],[Revenue_EUR]]/Clean_Data[[#This Row],[Revenue_Target_EUR]]</f>
        <v>0.90415128587768578</v>
      </c>
      <c r="U2706" s="19">
        <f>Clean_Data[[#This Row],[Revenue_EUR]]/Clean_Data[[#This Row],[Market_Revenue_EUR]]</f>
        <v>0.11145712152437458</v>
      </c>
      <c r="V2706" s="19">
        <f>Clean_Data[[#This Row],[Returns_Units]]/Clean_Data[[#This Row],[Units_Sold]]</f>
        <v>1.1080332409972299E-2</v>
      </c>
      <c r="W2706" s="21">
        <f>Clean_Data[[#This Row],[Revenue_EUR]]/Clean_Data[[#This Row],[Marketing_Spend_EUR]]</f>
        <v>56.669381869081896</v>
      </c>
    </row>
    <row r="2707" spans="1:23">
      <c r="A2707" s="17">
        <v>45901</v>
      </c>
      <c r="B2707">
        <v>2025</v>
      </c>
      <c r="C2707" s="16" t="s">
        <v>100</v>
      </c>
      <c r="D2707" s="16" t="s">
        <v>84</v>
      </c>
      <c r="E2707" s="16" t="s">
        <v>85</v>
      </c>
      <c r="F2707" s="16" t="s">
        <v>82</v>
      </c>
      <c r="G2707" s="16" t="s">
        <v>79</v>
      </c>
      <c r="H2707">
        <v>531586</v>
      </c>
      <c r="I2707">
        <v>573636.38</v>
      </c>
      <c r="J2707">
        <v>2765</v>
      </c>
      <c r="K2707">
        <v>3004</v>
      </c>
      <c r="L2707">
        <v>320938.83</v>
      </c>
      <c r="M2707">
        <v>13407.85</v>
      </c>
      <c r="N2707">
        <v>4070074.18</v>
      </c>
      <c r="O2707">
        <v>23611</v>
      </c>
      <c r="P2707">
        <v>22</v>
      </c>
      <c r="Q2707">
        <v>61</v>
      </c>
      <c r="R2707" s="25">
        <f>Clean_Data[[#This Row],[Revenue_EUR]]/Clean_Data[[#This Row],[Units_Sold]]</f>
        <v>192.25533453887886</v>
      </c>
      <c r="S2707" s="19">
        <f>Clean_Data[[#This Row],[Gross_Profit_EUR]]/Clean_Data[[#This Row],[Revenue_EUR]]</f>
        <v>0.60373830386804772</v>
      </c>
      <c r="T2707" s="19">
        <f>Clean_Data[[#This Row],[Revenue_EUR]]/Clean_Data[[#This Row],[Revenue_Target_EUR]]</f>
        <v>0.92669506072819163</v>
      </c>
      <c r="U2707" s="19">
        <f>Clean_Data[[#This Row],[Revenue_EUR]]/Clean_Data[[#This Row],[Market_Revenue_EUR]]</f>
        <v>0.1306084303357832</v>
      </c>
      <c r="V2707" s="19">
        <f>Clean_Data[[#This Row],[Returns_Units]]/Clean_Data[[#This Row],[Units_Sold]]</f>
        <v>2.2061482820976492E-2</v>
      </c>
      <c r="W2707" s="21">
        <f>Clean_Data[[#This Row],[Revenue_EUR]]/Clean_Data[[#This Row],[Marketing_Spend_EUR]]</f>
        <v>39.647370756683586</v>
      </c>
    </row>
    <row r="2708" spans="1:23">
      <c r="A2708" s="17">
        <v>45901</v>
      </c>
      <c r="B2708">
        <v>2025</v>
      </c>
      <c r="C2708" s="16" t="s">
        <v>100</v>
      </c>
      <c r="D2708" s="16" t="s">
        <v>84</v>
      </c>
      <c r="E2708" s="16" t="s">
        <v>85</v>
      </c>
      <c r="F2708" s="16" t="s">
        <v>82</v>
      </c>
      <c r="G2708" s="16" t="s">
        <v>80</v>
      </c>
      <c r="H2708">
        <v>168468.71</v>
      </c>
      <c r="I2708">
        <v>167190.25</v>
      </c>
      <c r="J2708">
        <v>1140</v>
      </c>
      <c r="K2708">
        <v>1112</v>
      </c>
      <c r="L2708">
        <v>109237.31</v>
      </c>
      <c r="M2708">
        <v>9750.24</v>
      </c>
      <c r="N2708">
        <v>1391115.27</v>
      </c>
      <c r="O2708">
        <v>10238</v>
      </c>
      <c r="P2708">
        <v>6</v>
      </c>
      <c r="Q2708">
        <v>14</v>
      </c>
      <c r="R2708" s="25">
        <f>Clean_Data[[#This Row],[Revenue_EUR]]/Clean_Data[[#This Row],[Units_Sold]]</f>
        <v>147.77957017543858</v>
      </c>
      <c r="S2708" s="19">
        <f>Clean_Data[[#This Row],[Gross_Profit_EUR]]/Clean_Data[[#This Row],[Revenue_EUR]]</f>
        <v>0.64841304952118406</v>
      </c>
      <c r="T2708" s="19">
        <f>Clean_Data[[#This Row],[Revenue_EUR]]/Clean_Data[[#This Row],[Revenue_Target_EUR]]</f>
        <v>1.0076467377732852</v>
      </c>
      <c r="U2708" s="19">
        <f>Clean_Data[[#This Row],[Revenue_EUR]]/Clean_Data[[#This Row],[Market_Revenue_EUR]]</f>
        <v>0.12110334321899865</v>
      </c>
      <c r="V2708" s="19">
        <f>Clean_Data[[#This Row],[Returns_Units]]/Clean_Data[[#This Row],[Units_Sold]]</f>
        <v>1.2280701754385965E-2</v>
      </c>
      <c r="W2708" s="21">
        <f>Clean_Data[[#This Row],[Revenue_EUR]]/Clean_Data[[#This Row],[Marketing_Spend_EUR]]</f>
        <v>17.278416736408538</v>
      </c>
    </row>
    <row r="2709" spans="1:23">
      <c r="A2709" s="17">
        <v>45901</v>
      </c>
      <c r="B2709">
        <v>2025</v>
      </c>
      <c r="C2709" s="16" t="s">
        <v>100</v>
      </c>
      <c r="D2709" s="16" t="s">
        <v>84</v>
      </c>
      <c r="E2709" s="16" t="s">
        <v>85</v>
      </c>
      <c r="F2709" s="16" t="s">
        <v>82</v>
      </c>
      <c r="G2709" s="16" t="s">
        <v>81</v>
      </c>
      <c r="H2709">
        <v>232068.59</v>
      </c>
      <c r="I2709">
        <v>256466.08</v>
      </c>
      <c r="J2709">
        <v>1911</v>
      </c>
      <c r="K2709">
        <v>2107</v>
      </c>
      <c r="L2709">
        <v>133867.76999999999</v>
      </c>
      <c r="M2709">
        <v>6569.97</v>
      </c>
      <c r="N2709">
        <v>1906267.52</v>
      </c>
      <c r="O2709">
        <v>16387</v>
      </c>
      <c r="P2709">
        <v>9</v>
      </c>
      <c r="Q2709">
        <v>28</v>
      </c>
      <c r="R2709" s="25">
        <f>Clean_Data[[#This Row],[Revenue_EUR]]/Clean_Data[[#This Row],[Units_Sold]]</f>
        <v>121.43829931972789</v>
      </c>
      <c r="S2709" s="19">
        <f>Clean_Data[[#This Row],[Gross_Profit_EUR]]/Clean_Data[[#This Row],[Revenue_EUR]]</f>
        <v>0.57684570755568421</v>
      </c>
      <c r="T2709" s="19">
        <f>Clean_Data[[#This Row],[Revenue_EUR]]/Clean_Data[[#This Row],[Revenue_Target_EUR]]</f>
        <v>0.90487049983374024</v>
      </c>
      <c r="U2709" s="19">
        <f>Clean_Data[[#This Row],[Revenue_EUR]]/Clean_Data[[#This Row],[Market_Revenue_EUR]]</f>
        <v>0.12173978078375904</v>
      </c>
      <c r="V2709" s="19">
        <f>Clean_Data[[#This Row],[Returns_Units]]/Clean_Data[[#This Row],[Units_Sold]]</f>
        <v>1.4652014652014652E-2</v>
      </c>
      <c r="W2709" s="21">
        <f>Clean_Data[[#This Row],[Revenue_EUR]]/Clean_Data[[#This Row],[Marketing_Spend_EUR]]</f>
        <v>35.322625521882138</v>
      </c>
    </row>
    <row r="2710" spans="1:23">
      <c r="A2710" s="17">
        <v>45901</v>
      </c>
      <c r="B2710">
        <v>2025</v>
      </c>
      <c r="C2710" s="16" t="s">
        <v>100</v>
      </c>
      <c r="D2710" s="16" t="s">
        <v>84</v>
      </c>
      <c r="E2710" s="16" t="s">
        <v>85</v>
      </c>
      <c r="F2710" s="16" t="s">
        <v>83</v>
      </c>
      <c r="G2710" s="16" t="s">
        <v>78</v>
      </c>
      <c r="H2710">
        <v>56546.22</v>
      </c>
      <c r="I2710">
        <v>63408.66</v>
      </c>
      <c r="J2710">
        <v>744</v>
      </c>
      <c r="K2710">
        <v>841</v>
      </c>
      <c r="L2710">
        <v>27008.57</v>
      </c>
      <c r="M2710">
        <v>992.3</v>
      </c>
      <c r="N2710">
        <v>724580.41</v>
      </c>
      <c r="O2710">
        <v>9992</v>
      </c>
      <c r="P2710">
        <v>3</v>
      </c>
      <c r="Q2710">
        <v>25</v>
      </c>
      <c r="R2710" s="25">
        <f>Clean_Data[[#This Row],[Revenue_EUR]]/Clean_Data[[#This Row],[Units_Sold]]</f>
        <v>76.002983870967739</v>
      </c>
      <c r="S2710" s="19">
        <f>Clean_Data[[#This Row],[Gross_Profit_EUR]]/Clean_Data[[#This Row],[Revenue_EUR]]</f>
        <v>0.47763705513825677</v>
      </c>
      <c r="T2710" s="19">
        <f>Clean_Data[[#This Row],[Revenue_EUR]]/Clean_Data[[#This Row],[Revenue_Target_EUR]]</f>
        <v>0.891774404316382</v>
      </c>
      <c r="U2710" s="19">
        <f>Clean_Data[[#This Row],[Revenue_EUR]]/Clean_Data[[#This Row],[Market_Revenue_EUR]]</f>
        <v>7.8039951425128928E-2</v>
      </c>
      <c r="V2710" s="19">
        <f>Clean_Data[[#This Row],[Returns_Units]]/Clean_Data[[#This Row],[Units_Sold]]</f>
        <v>3.3602150537634407E-2</v>
      </c>
      <c r="W2710" s="21">
        <f>Clean_Data[[#This Row],[Revenue_EUR]]/Clean_Data[[#This Row],[Marketing_Spend_EUR]]</f>
        <v>56.985004534918879</v>
      </c>
    </row>
    <row r="2711" spans="1:23">
      <c r="A2711" s="17">
        <v>45901</v>
      </c>
      <c r="B2711">
        <v>2025</v>
      </c>
      <c r="C2711" s="16" t="s">
        <v>100</v>
      </c>
      <c r="D2711" s="16" t="s">
        <v>84</v>
      </c>
      <c r="E2711" s="16" t="s">
        <v>85</v>
      </c>
      <c r="F2711" s="16" t="s">
        <v>83</v>
      </c>
      <c r="G2711" s="16" t="s">
        <v>79</v>
      </c>
      <c r="H2711">
        <v>60065.47</v>
      </c>
      <c r="I2711">
        <v>63896.46</v>
      </c>
      <c r="J2711">
        <v>312</v>
      </c>
      <c r="K2711">
        <v>333</v>
      </c>
      <c r="L2711">
        <v>33062.46</v>
      </c>
      <c r="M2711">
        <v>1359.65</v>
      </c>
      <c r="N2711">
        <v>586535.68999999994</v>
      </c>
      <c r="O2711">
        <v>3248</v>
      </c>
      <c r="P2711">
        <v>3</v>
      </c>
      <c r="Q2711">
        <v>8</v>
      </c>
      <c r="R2711" s="25">
        <f>Clean_Data[[#This Row],[Revenue_EUR]]/Clean_Data[[#This Row],[Units_Sold]]</f>
        <v>192.51753205128205</v>
      </c>
      <c r="S2711" s="19">
        <f>Clean_Data[[#This Row],[Gross_Profit_EUR]]/Clean_Data[[#This Row],[Revenue_EUR]]</f>
        <v>0.55044037780774879</v>
      </c>
      <c r="T2711" s="19">
        <f>Clean_Data[[#This Row],[Revenue_EUR]]/Clean_Data[[#This Row],[Revenue_Target_EUR]]</f>
        <v>0.9400437833332238</v>
      </c>
      <c r="U2711" s="19">
        <f>Clean_Data[[#This Row],[Revenue_EUR]]/Clean_Data[[#This Row],[Market_Revenue_EUR]]</f>
        <v>0.10240718684995964</v>
      </c>
      <c r="V2711" s="19">
        <f>Clean_Data[[#This Row],[Returns_Units]]/Clean_Data[[#This Row],[Units_Sold]]</f>
        <v>2.564102564102564E-2</v>
      </c>
      <c r="W2711" s="21">
        <f>Clean_Data[[#This Row],[Revenue_EUR]]/Clean_Data[[#This Row],[Marketing_Spend_EUR]]</f>
        <v>44.177155885705879</v>
      </c>
    </row>
    <row r="2712" spans="1:23">
      <c r="A2712" s="17">
        <v>45901</v>
      </c>
      <c r="B2712">
        <v>2025</v>
      </c>
      <c r="C2712" s="16" t="s">
        <v>100</v>
      </c>
      <c r="D2712" s="16" t="s">
        <v>84</v>
      </c>
      <c r="E2712" s="16" t="s">
        <v>85</v>
      </c>
      <c r="F2712" s="16" t="s">
        <v>83</v>
      </c>
      <c r="G2712" s="16" t="s">
        <v>80</v>
      </c>
      <c r="H2712">
        <v>19345.03</v>
      </c>
      <c r="I2712">
        <v>20056.240000000002</v>
      </c>
      <c r="J2712">
        <v>131</v>
      </c>
      <c r="K2712">
        <v>138</v>
      </c>
      <c r="L2712">
        <v>11140.02</v>
      </c>
      <c r="M2712">
        <v>1074.8699999999999</v>
      </c>
      <c r="N2712">
        <v>215793.27</v>
      </c>
      <c r="O2712">
        <v>1572</v>
      </c>
      <c r="P2712">
        <v>1</v>
      </c>
      <c r="Q2712">
        <v>3</v>
      </c>
      <c r="R2712" s="25">
        <f>Clean_Data[[#This Row],[Revenue_EUR]]/Clean_Data[[#This Row],[Units_Sold]]</f>
        <v>147.67198473282443</v>
      </c>
      <c r="S2712" s="19">
        <f>Clean_Data[[#This Row],[Gross_Profit_EUR]]/Clean_Data[[#This Row],[Revenue_EUR]]</f>
        <v>0.57585953601519357</v>
      </c>
      <c r="T2712" s="19">
        <f>Clean_Data[[#This Row],[Revenue_EUR]]/Clean_Data[[#This Row],[Revenue_Target_EUR]]</f>
        <v>0.96453921572538015</v>
      </c>
      <c r="U2712" s="19">
        <f>Clean_Data[[#This Row],[Revenue_EUR]]/Clean_Data[[#This Row],[Market_Revenue_EUR]]</f>
        <v>8.9646122884184484E-2</v>
      </c>
      <c r="V2712" s="19">
        <f>Clean_Data[[#This Row],[Returns_Units]]/Clean_Data[[#This Row],[Units_Sold]]</f>
        <v>2.2900763358778626E-2</v>
      </c>
      <c r="W2712" s="21">
        <f>Clean_Data[[#This Row],[Revenue_EUR]]/Clean_Data[[#This Row],[Marketing_Spend_EUR]]</f>
        <v>17.997553192479092</v>
      </c>
    </row>
    <row r="2713" spans="1:23">
      <c r="A2713" s="17">
        <v>45901</v>
      </c>
      <c r="B2713">
        <v>2025</v>
      </c>
      <c r="C2713" s="16" t="s">
        <v>100</v>
      </c>
      <c r="D2713" s="16" t="s">
        <v>84</v>
      </c>
      <c r="E2713" s="16" t="s">
        <v>85</v>
      </c>
      <c r="F2713" s="16" t="s">
        <v>83</v>
      </c>
      <c r="G2713" s="16" t="s">
        <v>81</v>
      </c>
      <c r="H2713">
        <v>25261.39</v>
      </c>
      <c r="I2713">
        <v>26946.31</v>
      </c>
      <c r="J2713">
        <v>208</v>
      </c>
      <c r="K2713">
        <v>219</v>
      </c>
      <c r="L2713">
        <v>13298.62</v>
      </c>
      <c r="M2713">
        <v>716.47</v>
      </c>
      <c r="N2713">
        <v>283217.82</v>
      </c>
      <c r="O2713">
        <v>2391</v>
      </c>
      <c r="P2713">
        <v>1</v>
      </c>
      <c r="Q2713">
        <v>3</v>
      </c>
      <c r="R2713" s="25">
        <f>Clean_Data[[#This Row],[Revenue_EUR]]/Clean_Data[[#This Row],[Units_Sold]]</f>
        <v>121.44899038461539</v>
      </c>
      <c r="S2713" s="19">
        <f>Clean_Data[[#This Row],[Gross_Profit_EUR]]/Clean_Data[[#This Row],[Revenue_EUR]]</f>
        <v>0.52644054820419628</v>
      </c>
      <c r="T2713" s="19">
        <f>Clean_Data[[#This Row],[Revenue_EUR]]/Clean_Data[[#This Row],[Revenue_Target_EUR]]</f>
        <v>0.93747121591045302</v>
      </c>
      <c r="U2713" s="19">
        <f>Clean_Data[[#This Row],[Revenue_EUR]]/Clean_Data[[#This Row],[Market_Revenue_EUR]]</f>
        <v>8.9194211013982103E-2</v>
      </c>
      <c r="V2713" s="19">
        <f>Clean_Data[[#This Row],[Returns_Units]]/Clean_Data[[#This Row],[Units_Sold]]</f>
        <v>1.4423076923076924E-2</v>
      </c>
      <c r="W2713" s="21">
        <f>Clean_Data[[#This Row],[Revenue_EUR]]/Clean_Data[[#This Row],[Marketing_Spend_EUR]]</f>
        <v>35.258126648708249</v>
      </c>
    </row>
    <row r="2714" spans="1:23">
      <c r="A2714" s="17">
        <v>45901</v>
      </c>
      <c r="B2714">
        <v>2025</v>
      </c>
      <c r="C2714" s="16" t="s">
        <v>100</v>
      </c>
      <c r="D2714" s="16" t="s">
        <v>86</v>
      </c>
      <c r="E2714" s="16" t="s">
        <v>87</v>
      </c>
      <c r="F2714" s="16" t="s">
        <v>77</v>
      </c>
      <c r="G2714" s="16" t="s">
        <v>78</v>
      </c>
      <c r="H2714">
        <v>463163.98</v>
      </c>
      <c r="I2714">
        <v>474384.09</v>
      </c>
      <c r="J2714">
        <v>6092</v>
      </c>
      <c r="K2714">
        <v>6258</v>
      </c>
      <c r="L2714">
        <v>263609.12</v>
      </c>
      <c r="M2714">
        <v>7692.7</v>
      </c>
      <c r="N2714">
        <v>4099234.98</v>
      </c>
      <c r="O2714">
        <v>59752</v>
      </c>
      <c r="P2714">
        <v>17</v>
      </c>
      <c r="Q2714">
        <v>77</v>
      </c>
      <c r="R2714" s="25">
        <f>Clean_Data[[#This Row],[Revenue_EUR]]/Clean_Data[[#This Row],[Units_Sold]]</f>
        <v>76.028230466185164</v>
      </c>
      <c r="S2714" s="19">
        <f>Clean_Data[[#This Row],[Gross_Profit_EUR]]/Clean_Data[[#This Row],[Revenue_EUR]]</f>
        <v>0.56914857670926833</v>
      </c>
      <c r="T2714" s="19">
        <f>Clean_Data[[#This Row],[Revenue_EUR]]/Clean_Data[[#This Row],[Revenue_Target_EUR]]</f>
        <v>0.97634804742292258</v>
      </c>
      <c r="U2714" s="19">
        <f>Clean_Data[[#This Row],[Revenue_EUR]]/Clean_Data[[#This Row],[Market_Revenue_EUR]]</f>
        <v>0.11298790683133758</v>
      </c>
      <c r="V2714" s="19">
        <f>Clean_Data[[#This Row],[Returns_Units]]/Clean_Data[[#This Row],[Units_Sold]]</f>
        <v>1.2639527248850951E-2</v>
      </c>
      <c r="W2714" s="21">
        <f>Clean_Data[[#This Row],[Revenue_EUR]]/Clean_Data[[#This Row],[Marketing_Spend_EUR]]</f>
        <v>60.208246779414246</v>
      </c>
    </row>
    <row r="2715" spans="1:23">
      <c r="A2715" s="17">
        <v>45901</v>
      </c>
      <c r="B2715">
        <v>2025</v>
      </c>
      <c r="C2715" s="16" t="s">
        <v>100</v>
      </c>
      <c r="D2715" s="16" t="s">
        <v>86</v>
      </c>
      <c r="E2715" s="16" t="s">
        <v>87</v>
      </c>
      <c r="F2715" s="16" t="s">
        <v>77</v>
      </c>
      <c r="G2715" s="16" t="s">
        <v>79</v>
      </c>
      <c r="H2715">
        <v>451712.22</v>
      </c>
      <c r="I2715">
        <v>437420.71</v>
      </c>
      <c r="J2715">
        <v>2349</v>
      </c>
      <c r="K2715">
        <v>2295</v>
      </c>
      <c r="L2715">
        <v>291965.28999999998</v>
      </c>
      <c r="M2715">
        <v>11841.24</v>
      </c>
      <c r="N2715">
        <v>3254999.12</v>
      </c>
      <c r="O2715">
        <v>18962</v>
      </c>
      <c r="P2715">
        <v>17</v>
      </c>
      <c r="Q2715">
        <v>34</v>
      </c>
      <c r="R2715" s="25">
        <f>Clean_Data[[#This Row],[Revenue_EUR]]/Clean_Data[[#This Row],[Units_Sold]]</f>
        <v>192.29979565772669</v>
      </c>
      <c r="S2715" s="19">
        <f>Clean_Data[[#This Row],[Gross_Profit_EUR]]/Clean_Data[[#This Row],[Revenue_EUR]]</f>
        <v>0.64635242765847689</v>
      </c>
      <c r="T2715" s="19">
        <f>Clean_Data[[#This Row],[Revenue_EUR]]/Clean_Data[[#This Row],[Revenue_Target_EUR]]</f>
        <v>1.0326722298996771</v>
      </c>
      <c r="U2715" s="19">
        <f>Clean_Data[[#This Row],[Revenue_EUR]]/Clean_Data[[#This Row],[Market_Revenue_EUR]]</f>
        <v>0.13877491309429293</v>
      </c>
      <c r="V2715" s="19">
        <f>Clean_Data[[#This Row],[Returns_Units]]/Clean_Data[[#This Row],[Units_Sold]]</f>
        <v>1.447424435930183E-2</v>
      </c>
      <c r="W2715" s="21">
        <f>Clean_Data[[#This Row],[Revenue_EUR]]/Clean_Data[[#This Row],[Marketing_Spend_EUR]]</f>
        <v>38.147374768183063</v>
      </c>
    </row>
    <row r="2716" spans="1:23">
      <c r="A2716" s="17">
        <v>45901</v>
      </c>
      <c r="B2716">
        <v>2025</v>
      </c>
      <c r="C2716" s="16" t="s">
        <v>100</v>
      </c>
      <c r="D2716" s="16" t="s">
        <v>86</v>
      </c>
      <c r="E2716" s="16" t="s">
        <v>87</v>
      </c>
      <c r="F2716" s="16" t="s">
        <v>77</v>
      </c>
      <c r="G2716" s="16" t="s">
        <v>80</v>
      </c>
      <c r="H2716">
        <v>131847.19</v>
      </c>
      <c r="I2716">
        <v>125185.64</v>
      </c>
      <c r="J2716">
        <v>892</v>
      </c>
      <c r="K2716">
        <v>862</v>
      </c>
      <c r="L2716">
        <v>90550.39</v>
      </c>
      <c r="M2716">
        <v>6556.05</v>
      </c>
      <c r="N2716">
        <v>1141711.1299999999</v>
      </c>
      <c r="O2716">
        <v>8394</v>
      </c>
      <c r="P2716">
        <v>6</v>
      </c>
      <c r="Q2716">
        <v>19</v>
      </c>
      <c r="R2716" s="25">
        <f>Clean_Data[[#This Row],[Revenue_EUR]]/Clean_Data[[#This Row],[Units_Sold]]</f>
        <v>147.81075112107624</v>
      </c>
      <c r="S2716" s="19">
        <f>Clean_Data[[#This Row],[Gross_Profit_EUR]]/Clean_Data[[#This Row],[Revenue_EUR]]</f>
        <v>0.68678285824673246</v>
      </c>
      <c r="T2716" s="19">
        <f>Clean_Data[[#This Row],[Revenue_EUR]]/Clean_Data[[#This Row],[Revenue_Target_EUR]]</f>
        <v>1.0532133717573358</v>
      </c>
      <c r="U2716" s="19">
        <f>Clean_Data[[#This Row],[Revenue_EUR]]/Clean_Data[[#This Row],[Market_Revenue_EUR]]</f>
        <v>0.1154820922171443</v>
      </c>
      <c r="V2716" s="19">
        <f>Clean_Data[[#This Row],[Returns_Units]]/Clean_Data[[#This Row],[Units_Sold]]</f>
        <v>2.1300448430493273E-2</v>
      </c>
      <c r="W2716" s="21">
        <f>Clean_Data[[#This Row],[Revenue_EUR]]/Clean_Data[[#This Row],[Marketing_Spend_EUR]]</f>
        <v>20.110766391348449</v>
      </c>
    </row>
    <row r="2717" spans="1:23">
      <c r="A2717" s="17">
        <v>45901</v>
      </c>
      <c r="B2717">
        <v>2025</v>
      </c>
      <c r="C2717" s="16" t="s">
        <v>100</v>
      </c>
      <c r="D2717" s="16" t="s">
        <v>86</v>
      </c>
      <c r="E2717" s="16" t="s">
        <v>87</v>
      </c>
      <c r="F2717" s="16" t="s">
        <v>77</v>
      </c>
      <c r="G2717" s="16" t="s">
        <v>81</v>
      </c>
      <c r="H2717">
        <v>188212.79</v>
      </c>
      <c r="I2717">
        <v>191486.07999999999</v>
      </c>
      <c r="J2717">
        <v>1550</v>
      </c>
      <c r="K2717">
        <v>1573</v>
      </c>
      <c r="L2717">
        <v>116862.25</v>
      </c>
      <c r="M2717">
        <v>5587.89</v>
      </c>
      <c r="N2717">
        <v>1520938.68</v>
      </c>
      <c r="O2717">
        <v>13002</v>
      </c>
      <c r="P2717">
        <v>10</v>
      </c>
      <c r="Q2717">
        <v>27</v>
      </c>
      <c r="R2717" s="25">
        <f>Clean_Data[[#This Row],[Revenue_EUR]]/Clean_Data[[#This Row],[Units_Sold]]</f>
        <v>121.4276064516129</v>
      </c>
      <c r="S2717" s="19">
        <f>Clean_Data[[#This Row],[Gross_Profit_EUR]]/Clean_Data[[#This Row],[Revenue_EUR]]</f>
        <v>0.62090493425021753</v>
      </c>
      <c r="T2717" s="19">
        <f>Clean_Data[[#This Row],[Revenue_EUR]]/Clean_Data[[#This Row],[Revenue_Target_EUR]]</f>
        <v>0.98290585926663709</v>
      </c>
      <c r="U2717" s="19">
        <f>Clean_Data[[#This Row],[Revenue_EUR]]/Clean_Data[[#This Row],[Market_Revenue_EUR]]</f>
        <v>0.12374778317821467</v>
      </c>
      <c r="V2717" s="19">
        <f>Clean_Data[[#This Row],[Returns_Units]]/Clean_Data[[#This Row],[Units_Sold]]</f>
        <v>1.7419354838709676E-2</v>
      </c>
      <c r="W2717" s="21">
        <f>Clean_Data[[#This Row],[Revenue_EUR]]/Clean_Data[[#This Row],[Marketing_Spend_EUR]]</f>
        <v>33.682264683091468</v>
      </c>
    </row>
    <row r="2718" spans="1:23">
      <c r="A2718" s="17">
        <v>45901</v>
      </c>
      <c r="B2718">
        <v>2025</v>
      </c>
      <c r="C2718" s="16" t="s">
        <v>100</v>
      </c>
      <c r="D2718" s="16" t="s">
        <v>86</v>
      </c>
      <c r="E2718" s="16" t="s">
        <v>87</v>
      </c>
      <c r="F2718" s="16" t="s">
        <v>82</v>
      </c>
      <c r="G2718" s="16" t="s">
        <v>78</v>
      </c>
      <c r="H2718">
        <v>368446.97</v>
      </c>
      <c r="I2718">
        <v>368422.66</v>
      </c>
      <c r="J2718">
        <v>4846</v>
      </c>
      <c r="K2718">
        <v>4879</v>
      </c>
      <c r="L2718">
        <v>193654.3</v>
      </c>
      <c r="M2718">
        <v>6796.89</v>
      </c>
      <c r="N2718">
        <v>3602011.43</v>
      </c>
      <c r="O2718">
        <v>53086</v>
      </c>
      <c r="P2718">
        <v>20</v>
      </c>
      <c r="Q2718">
        <v>46</v>
      </c>
      <c r="R2718" s="25">
        <f>Clean_Data[[#This Row],[Revenue_EUR]]/Clean_Data[[#This Row],[Units_Sold]]</f>
        <v>76.031153528683447</v>
      </c>
      <c r="S2718" s="19">
        <f>Clean_Data[[#This Row],[Gross_Profit_EUR]]/Clean_Data[[#This Row],[Revenue_EUR]]</f>
        <v>0.52559612581425219</v>
      </c>
      <c r="T2718" s="19">
        <f>Clean_Data[[#This Row],[Revenue_EUR]]/Clean_Data[[#This Row],[Revenue_Target_EUR]]</f>
        <v>1.0000659839978354</v>
      </c>
      <c r="U2718" s="19">
        <f>Clean_Data[[#This Row],[Revenue_EUR]]/Clean_Data[[#This Row],[Market_Revenue_EUR]]</f>
        <v>0.10228922843812296</v>
      </c>
      <c r="V2718" s="19">
        <f>Clean_Data[[#This Row],[Returns_Units]]/Clean_Data[[#This Row],[Units_Sold]]</f>
        <v>9.4923648369789511E-3</v>
      </c>
      <c r="W2718" s="21">
        <f>Clean_Data[[#This Row],[Revenue_EUR]]/Clean_Data[[#This Row],[Marketing_Spend_EUR]]</f>
        <v>54.208170207256551</v>
      </c>
    </row>
    <row r="2719" spans="1:23">
      <c r="A2719" s="17">
        <v>45901</v>
      </c>
      <c r="B2719">
        <v>2025</v>
      </c>
      <c r="C2719" s="16" t="s">
        <v>100</v>
      </c>
      <c r="D2719" s="16" t="s">
        <v>86</v>
      </c>
      <c r="E2719" s="16" t="s">
        <v>87</v>
      </c>
      <c r="F2719" s="16" t="s">
        <v>82</v>
      </c>
      <c r="G2719" s="16" t="s">
        <v>79</v>
      </c>
      <c r="H2719">
        <v>391631.34</v>
      </c>
      <c r="I2719">
        <v>375944.62</v>
      </c>
      <c r="J2719">
        <v>2037</v>
      </c>
      <c r="K2719">
        <v>1981</v>
      </c>
      <c r="L2719">
        <v>241411.83</v>
      </c>
      <c r="M2719">
        <v>10746.06</v>
      </c>
      <c r="N2719">
        <v>2981644.01</v>
      </c>
      <c r="O2719">
        <v>17421</v>
      </c>
      <c r="P2719">
        <v>19</v>
      </c>
      <c r="Q2719">
        <v>32</v>
      </c>
      <c r="R2719" s="25">
        <f>Clean_Data[[#This Row],[Revenue_EUR]]/Clean_Data[[#This Row],[Units_Sold]]</f>
        <v>192.25888070692196</v>
      </c>
      <c r="S2719" s="19">
        <f>Clean_Data[[#This Row],[Gross_Profit_EUR]]/Clean_Data[[#This Row],[Revenue_EUR]]</f>
        <v>0.61642622880998232</v>
      </c>
      <c r="T2719" s="19">
        <f>Clean_Data[[#This Row],[Revenue_EUR]]/Clean_Data[[#This Row],[Revenue_Target_EUR]]</f>
        <v>1.0417261457285918</v>
      </c>
      <c r="U2719" s="19">
        <f>Clean_Data[[#This Row],[Revenue_EUR]]/Clean_Data[[#This Row],[Market_Revenue_EUR]]</f>
        <v>0.13134745083132848</v>
      </c>
      <c r="V2719" s="19">
        <f>Clean_Data[[#This Row],[Returns_Units]]/Clean_Data[[#This Row],[Units_Sold]]</f>
        <v>1.5709376534118802E-2</v>
      </c>
      <c r="W2719" s="21">
        <f>Clean_Data[[#This Row],[Revenue_EUR]]/Clean_Data[[#This Row],[Marketing_Spend_EUR]]</f>
        <v>36.444179541152764</v>
      </c>
    </row>
    <row r="2720" spans="1:23">
      <c r="A2720" s="17">
        <v>45901</v>
      </c>
      <c r="B2720">
        <v>2025</v>
      </c>
      <c r="C2720" s="16" t="s">
        <v>100</v>
      </c>
      <c r="D2720" s="16" t="s">
        <v>86</v>
      </c>
      <c r="E2720" s="16" t="s">
        <v>87</v>
      </c>
      <c r="F2720" s="16" t="s">
        <v>82</v>
      </c>
      <c r="G2720" s="16" t="s">
        <v>80</v>
      </c>
      <c r="H2720">
        <v>127359.3</v>
      </c>
      <c r="I2720">
        <v>121616.35</v>
      </c>
      <c r="J2720">
        <v>861</v>
      </c>
      <c r="K2720">
        <v>806</v>
      </c>
      <c r="L2720">
        <v>81370.73</v>
      </c>
      <c r="M2720">
        <v>6994.28</v>
      </c>
      <c r="N2720">
        <v>1093773.1599999999</v>
      </c>
      <c r="O2720">
        <v>8036</v>
      </c>
      <c r="P2720">
        <v>7</v>
      </c>
      <c r="Q2720">
        <v>15</v>
      </c>
      <c r="R2720" s="25">
        <f>Clean_Data[[#This Row],[Revenue_EUR]]/Clean_Data[[#This Row],[Units_Sold]]</f>
        <v>147.92020905923346</v>
      </c>
      <c r="S2720" s="19">
        <f>Clean_Data[[#This Row],[Gross_Profit_EUR]]/Clean_Data[[#This Row],[Revenue_EUR]]</f>
        <v>0.63890685642901612</v>
      </c>
      <c r="T2720" s="19">
        <f>Clean_Data[[#This Row],[Revenue_EUR]]/Clean_Data[[#This Row],[Revenue_Target_EUR]]</f>
        <v>1.0472218579163082</v>
      </c>
      <c r="U2720" s="19">
        <f>Clean_Data[[#This Row],[Revenue_EUR]]/Clean_Data[[#This Row],[Market_Revenue_EUR]]</f>
        <v>0.11644032296422414</v>
      </c>
      <c r="V2720" s="19">
        <f>Clean_Data[[#This Row],[Returns_Units]]/Clean_Data[[#This Row],[Units_Sold]]</f>
        <v>1.7421602787456445E-2</v>
      </c>
      <c r="W2720" s="21">
        <f>Clean_Data[[#This Row],[Revenue_EUR]]/Clean_Data[[#This Row],[Marketing_Spend_EUR]]</f>
        <v>18.20906512178523</v>
      </c>
    </row>
    <row r="2721" spans="1:23">
      <c r="A2721" s="17">
        <v>45901</v>
      </c>
      <c r="B2721">
        <v>2025</v>
      </c>
      <c r="C2721" s="16" t="s">
        <v>100</v>
      </c>
      <c r="D2721" s="16" t="s">
        <v>86</v>
      </c>
      <c r="E2721" s="16" t="s">
        <v>87</v>
      </c>
      <c r="F2721" s="16" t="s">
        <v>82</v>
      </c>
      <c r="G2721" s="16" t="s">
        <v>81</v>
      </c>
      <c r="H2721">
        <v>167002.38</v>
      </c>
      <c r="I2721">
        <v>162349.12</v>
      </c>
      <c r="J2721">
        <v>1375</v>
      </c>
      <c r="K2721">
        <v>1341</v>
      </c>
      <c r="L2721">
        <v>96320.97</v>
      </c>
      <c r="M2721">
        <v>4603.37</v>
      </c>
      <c r="N2721">
        <v>1390402.32</v>
      </c>
      <c r="O2721">
        <v>11904</v>
      </c>
      <c r="P2721">
        <v>7</v>
      </c>
      <c r="Q2721">
        <v>18</v>
      </c>
      <c r="R2721" s="25">
        <f>Clean_Data[[#This Row],[Revenue_EUR]]/Clean_Data[[#This Row],[Units_Sold]]</f>
        <v>121.45627636363636</v>
      </c>
      <c r="S2721" s="19">
        <f>Clean_Data[[#This Row],[Gross_Profit_EUR]]/Clean_Data[[#This Row],[Revenue_EUR]]</f>
        <v>0.5767640556978888</v>
      </c>
      <c r="T2721" s="19">
        <f>Clean_Data[[#This Row],[Revenue_EUR]]/Clean_Data[[#This Row],[Revenue_Target_EUR]]</f>
        <v>1.0286620586548298</v>
      </c>
      <c r="U2721" s="19">
        <f>Clean_Data[[#This Row],[Revenue_EUR]]/Clean_Data[[#This Row],[Market_Revenue_EUR]]</f>
        <v>0.12011083238123481</v>
      </c>
      <c r="V2721" s="19">
        <f>Clean_Data[[#This Row],[Returns_Units]]/Clean_Data[[#This Row],[Units_Sold]]</f>
        <v>1.3090909090909091E-2</v>
      </c>
      <c r="W2721" s="21">
        <f>Clean_Data[[#This Row],[Revenue_EUR]]/Clean_Data[[#This Row],[Marketing_Spend_EUR]]</f>
        <v>36.278287428557775</v>
      </c>
    </row>
    <row r="2722" spans="1:23">
      <c r="A2722" s="17">
        <v>45901</v>
      </c>
      <c r="B2722">
        <v>2025</v>
      </c>
      <c r="C2722" s="16" t="s">
        <v>100</v>
      </c>
      <c r="D2722" s="16" t="s">
        <v>86</v>
      </c>
      <c r="E2722" s="16" t="s">
        <v>87</v>
      </c>
      <c r="F2722" s="16" t="s">
        <v>83</v>
      </c>
      <c r="G2722" s="16" t="s">
        <v>78</v>
      </c>
      <c r="H2722">
        <v>44341.919999999998</v>
      </c>
      <c r="I2722">
        <v>44994.16</v>
      </c>
      <c r="J2722">
        <v>583</v>
      </c>
      <c r="K2722">
        <v>598</v>
      </c>
      <c r="L2722">
        <v>20820.54</v>
      </c>
      <c r="M2722">
        <v>813.59</v>
      </c>
      <c r="N2722">
        <v>569231.31999999995</v>
      </c>
      <c r="O2722">
        <v>8423</v>
      </c>
      <c r="P2722">
        <v>2</v>
      </c>
      <c r="Q2722">
        <v>14</v>
      </c>
      <c r="R2722" s="25">
        <f>Clean_Data[[#This Row],[Revenue_EUR]]/Clean_Data[[#This Row],[Units_Sold]]</f>
        <v>76.058181818181822</v>
      </c>
      <c r="S2722" s="19">
        <f>Clean_Data[[#This Row],[Gross_Profit_EUR]]/Clean_Data[[#This Row],[Revenue_EUR]]</f>
        <v>0.4695452970913303</v>
      </c>
      <c r="T2722" s="19">
        <f>Clean_Data[[#This Row],[Revenue_EUR]]/Clean_Data[[#This Row],[Revenue_Target_EUR]]</f>
        <v>0.98550389650567971</v>
      </c>
      <c r="U2722" s="19">
        <f>Clean_Data[[#This Row],[Revenue_EUR]]/Clean_Data[[#This Row],[Market_Revenue_EUR]]</f>
        <v>7.7897892196093499E-2</v>
      </c>
      <c r="V2722" s="19">
        <f>Clean_Data[[#This Row],[Returns_Units]]/Clean_Data[[#This Row],[Units_Sold]]</f>
        <v>2.4013722126929673E-2</v>
      </c>
      <c r="W2722" s="21">
        <f>Clean_Data[[#This Row],[Revenue_EUR]]/Clean_Data[[#This Row],[Marketing_Spend_EUR]]</f>
        <v>54.50155483720301</v>
      </c>
    </row>
    <row r="2723" spans="1:23">
      <c r="A2723" s="17">
        <v>45901</v>
      </c>
      <c r="B2723">
        <v>2025</v>
      </c>
      <c r="C2723" s="16" t="s">
        <v>100</v>
      </c>
      <c r="D2723" s="16" t="s">
        <v>86</v>
      </c>
      <c r="E2723" s="16" t="s">
        <v>87</v>
      </c>
      <c r="F2723" s="16" t="s">
        <v>83</v>
      </c>
      <c r="G2723" s="16" t="s">
        <v>79</v>
      </c>
      <c r="H2723">
        <v>42241.01</v>
      </c>
      <c r="I2723">
        <v>41654.720000000001</v>
      </c>
      <c r="J2723">
        <v>220</v>
      </c>
      <c r="K2723">
        <v>218</v>
      </c>
      <c r="L2723">
        <v>23666.38</v>
      </c>
      <c r="M2723">
        <v>1100.49</v>
      </c>
      <c r="N2723">
        <v>482331.87</v>
      </c>
      <c r="O2723">
        <v>2574</v>
      </c>
      <c r="P2723">
        <v>2</v>
      </c>
      <c r="Q2723">
        <v>5</v>
      </c>
      <c r="R2723" s="25">
        <f>Clean_Data[[#This Row],[Revenue_EUR]]/Clean_Data[[#This Row],[Units_Sold]]</f>
        <v>192.00459090909092</v>
      </c>
      <c r="S2723" s="19">
        <f>Clean_Data[[#This Row],[Gross_Profit_EUR]]/Clean_Data[[#This Row],[Revenue_EUR]]</f>
        <v>0.56027022081148159</v>
      </c>
      <c r="T2723" s="19">
        <f>Clean_Data[[#This Row],[Revenue_EUR]]/Clean_Data[[#This Row],[Revenue_Target_EUR]]</f>
        <v>1.0140749955827335</v>
      </c>
      <c r="U2723" s="19">
        <f>Clean_Data[[#This Row],[Revenue_EUR]]/Clean_Data[[#This Row],[Market_Revenue_EUR]]</f>
        <v>8.7576651321008503E-2</v>
      </c>
      <c r="V2723" s="19">
        <f>Clean_Data[[#This Row],[Returns_Units]]/Clean_Data[[#This Row],[Units_Sold]]</f>
        <v>2.2727272727272728E-2</v>
      </c>
      <c r="W2723" s="21">
        <f>Clean_Data[[#This Row],[Revenue_EUR]]/Clean_Data[[#This Row],[Marketing_Spend_EUR]]</f>
        <v>38.383819934756339</v>
      </c>
    </row>
    <row r="2724" spans="1:23">
      <c r="A2724" s="17">
        <v>45901</v>
      </c>
      <c r="B2724">
        <v>2025</v>
      </c>
      <c r="C2724" s="16" t="s">
        <v>100</v>
      </c>
      <c r="D2724" s="16" t="s">
        <v>86</v>
      </c>
      <c r="E2724" s="16" t="s">
        <v>87</v>
      </c>
      <c r="F2724" s="16" t="s">
        <v>83</v>
      </c>
      <c r="G2724" s="16" t="s">
        <v>80</v>
      </c>
      <c r="H2724">
        <v>12569.78</v>
      </c>
      <c r="I2724">
        <v>11838.51</v>
      </c>
      <c r="J2724">
        <v>85</v>
      </c>
      <c r="K2724">
        <v>80</v>
      </c>
      <c r="L2724">
        <v>7236.4</v>
      </c>
      <c r="M2724">
        <v>736.04</v>
      </c>
      <c r="N2724">
        <v>166044.01999999999</v>
      </c>
      <c r="O2724">
        <v>1184</v>
      </c>
      <c r="P2724">
        <v>1</v>
      </c>
      <c r="Q2724">
        <v>1</v>
      </c>
      <c r="R2724" s="25">
        <f>Clean_Data[[#This Row],[Revenue_EUR]]/Clean_Data[[#This Row],[Units_Sold]]</f>
        <v>147.87976470588237</v>
      </c>
      <c r="S2724" s="19">
        <f>Clean_Data[[#This Row],[Gross_Profit_EUR]]/Clean_Data[[#This Row],[Revenue_EUR]]</f>
        <v>0.57569822224414424</v>
      </c>
      <c r="T2724" s="19">
        <f>Clean_Data[[#This Row],[Revenue_EUR]]/Clean_Data[[#This Row],[Revenue_Target_EUR]]</f>
        <v>1.0617704423952001</v>
      </c>
      <c r="U2724" s="19">
        <f>Clean_Data[[#This Row],[Revenue_EUR]]/Clean_Data[[#This Row],[Market_Revenue_EUR]]</f>
        <v>7.5701491688770245E-2</v>
      </c>
      <c r="V2724" s="19">
        <f>Clean_Data[[#This Row],[Returns_Units]]/Clean_Data[[#This Row],[Units_Sold]]</f>
        <v>1.1764705882352941E-2</v>
      </c>
      <c r="W2724" s="21">
        <f>Clean_Data[[#This Row],[Revenue_EUR]]/Clean_Data[[#This Row],[Marketing_Spend_EUR]]</f>
        <v>17.077577305581219</v>
      </c>
    </row>
    <row r="2725" spans="1:23">
      <c r="A2725" s="17">
        <v>45901</v>
      </c>
      <c r="B2725">
        <v>2025</v>
      </c>
      <c r="C2725" s="16" t="s">
        <v>100</v>
      </c>
      <c r="D2725" s="16" t="s">
        <v>86</v>
      </c>
      <c r="E2725" s="16" t="s">
        <v>87</v>
      </c>
      <c r="F2725" s="16" t="s">
        <v>83</v>
      </c>
      <c r="G2725" s="16" t="s">
        <v>81</v>
      </c>
      <c r="H2725">
        <v>17228.23</v>
      </c>
      <c r="I2725">
        <v>17263.73</v>
      </c>
      <c r="J2725">
        <v>142</v>
      </c>
      <c r="K2725">
        <v>141</v>
      </c>
      <c r="L2725">
        <v>9179.0499999999993</v>
      </c>
      <c r="M2725">
        <v>536.6</v>
      </c>
      <c r="N2725">
        <v>213854.22</v>
      </c>
      <c r="O2725">
        <v>1871</v>
      </c>
      <c r="P2725">
        <v>1</v>
      </c>
      <c r="Q2725">
        <v>2</v>
      </c>
      <c r="R2725" s="25">
        <f>Clean_Data[[#This Row],[Revenue_EUR]]/Clean_Data[[#This Row],[Units_Sold]]</f>
        <v>121.32556338028169</v>
      </c>
      <c r="S2725" s="19">
        <f>Clean_Data[[#This Row],[Gross_Profit_EUR]]/Clean_Data[[#This Row],[Revenue_EUR]]</f>
        <v>0.53279123856600474</v>
      </c>
      <c r="T2725" s="19">
        <f>Clean_Data[[#This Row],[Revenue_EUR]]/Clean_Data[[#This Row],[Revenue_Target_EUR]]</f>
        <v>0.99794366570839554</v>
      </c>
      <c r="U2725" s="19">
        <f>Clean_Data[[#This Row],[Revenue_EUR]]/Clean_Data[[#This Row],[Market_Revenue_EUR]]</f>
        <v>8.0560626767150062E-2</v>
      </c>
      <c r="V2725" s="19">
        <f>Clean_Data[[#This Row],[Returns_Units]]/Clean_Data[[#This Row],[Units_Sold]]</f>
        <v>1.4084507042253521E-2</v>
      </c>
      <c r="W2725" s="21">
        <f>Clean_Data[[#This Row],[Revenue_EUR]]/Clean_Data[[#This Row],[Marketing_Spend_EUR]]</f>
        <v>32.106280283265001</v>
      </c>
    </row>
    <row r="2726" spans="1:23">
      <c r="A2726" s="17">
        <v>45901</v>
      </c>
      <c r="B2726">
        <v>2025</v>
      </c>
      <c r="C2726" s="16" t="s">
        <v>100</v>
      </c>
      <c r="D2726" s="16" t="s">
        <v>88</v>
      </c>
      <c r="E2726" s="16" t="s">
        <v>87</v>
      </c>
      <c r="F2726" s="16" t="s">
        <v>77</v>
      </c>
      <c r="G2726" s="16" t="s">
        <v>78</v>
      </c>
      <c r="H2726">
        <v>362691.71</v>
      </c>
      <c r="I2726">
        <v>364690.02</v>
      </c>
      <c r="J2726">
        <v>4770</v>
      </c>
      <c r="K2726">
        <v>4878</v>
      </c>
      <c r="L2726">
        <v>200856.19</v>
      </c>
      <c r="M2726">
        <v>6982.68</v>
      </c>
      <c r="N2726">
        <v>3400220.69</v>
      </c>
      <c r="O2726">
        <v>49893</v>
      </c>
      <c r="P2726">
        <v>14</v>
      </c>
      <c r="Q2726">
        <v>70</v>
      </c>
      <c r="R2726" s="25">
        <f>Clean_Data[[#This Row],[Revenue_EUR]]/Clean_Data[[#This Row],[Units_Sold]]</f>
        <v>76.035997903563953</v>
      </c>
      <c r="S2726" s="19">
        <f>Clean_Data[[#This Row],[Gross_Profit_EUR]]/Clean_Data[[#This Row],[Revenue_EUR]]</f>
        <v>0.55379316499955289</v>
      </c>
      <c r="T2726" s="19">
        <f>Clean_Data[[#This Row],[Revenue_EUR]]/Clean_Data[[#This Row],[Revenue_Target_EUR]]</f>
        <v>0.9945205245813965</v>
      </c>
      <c r="U2726" s="19">
        <f>Clean_Data[[#This Row],[Revenue_EUR]]/Clean_Data[[#This Row],[Market_Revenue_EUR]]</f>
        <v>0.10666710871640511</v>
      </c>
      <c r="V2726" s="19">
        <f>Clean_Data[[#This Row],[Returns_Units]]/Clean_Data[[#This Row],[Units_Sold]]</f>
        <v>1.4675052410901468E-2</v>
      </c>
      <c r="W2726" s="21">
        <f>Clean_Data[[#This Row],[Revenue_EUR]]/Clean_Data[[#This Row],[Marketing_Spend_EUR]]</f>
        <v>51.941619836509766</v>
      </c>
    </row>
    <row r="2727" spans="1:23">
      <c r="A2727" s="17">
        <v>45901</v>
      </c>
      <c r="B2727">
        <v>2025</v>
      </c>
      <c r="C2727" s="16" t="s">
        <v>100</v>
      </c>
      <c r="D2727" s="16" t="s">
        <v>88</v>
      </c>
      <c r="E2727" s="16" t="s">
        <v>87</v>
      </c>
      <c r="F2727" s="16" t="s">
        <v>77</v>
      </c>
      <c r="G2727" s="16" t="s">
        <v>79</v>
      </c>
      <c r="H2727">
        <v>362373</v>
      </c>
      <c r="I2727">
        <v>337264.03</v>
      </c>
      <c r="J2727">
        <v>1885</v>
      </c>
      <c r="K2727">
        <v>1747</v>
      </c>
      <c r="L2727">
        <v>237539.96</v>
      </c>
      <c r="M2727">
        <v>8756.58</v>
      </c>
      <c r="N2727">
        <v>2821243.93</v>
      </c>
      <c r="O2727">
        <v>16242</v>
      </c>
      <c r="P2727">
        <v>20</v>
      </c>
      <c r="Q2727">
        <v>37</v>
      </c>
      <c r="R2727" s="25">
        <f>Clean_Data[[#This Row],[Revenue_EUR]]/Clean_Data[[#This Row],[Units_Sold]]</f>
        <v>192.24031830238727</v>
      </c>
      <c r="S2727" s="19">
        <f>Clean_Data[[#This Row],[Gross_Profit_EUR]]/Clean_Data[[#This Row],[Revenue_EUR]]</f>
        <v>0.65551230362085477</v>
      </c>
      <c r="T2727" s="19">
        <f>Clean_Data[[#This Row],[Revenue_EUR]]/Clean_Data[[#This Row],[Revenue_Target_EUR]]</f>
        <v>1.0744490006835297</v>
      </c>
      <c r="U2727" s="19">
        <f>Clean_Data[[#This Row],[Revenue_EUR]]/Clean_Data[[#This Row],[Market_Revenue_EUR]]</f>
        <v>0.12844440572708649</v>
      </c>
      <c r="V2727" s="19">
        <f>Clean_Data[[#This Row],[Returns_Units]]/Clean_Data[[#This Row],[Units_Sold]]</f>
        <v>1.9628647214854113E-2</v>
      </c>
      <c r="W2727" s="21">
        <f>Clean_Data[[#This Row],[Revenue_EUR]]/Clean_Data[[#This Row],[Marketing_Spend_EUR]]</f>
        <v>41.382937174102217</v>
      </c>
    </row>
    <row r="2728" spans="1:23">
      <c r="A2728" s="17">
        <v>45901</v>
      </c>
      <c r="B2728">
        <v>2025</v>
      </c>
      <c r="C2728" s="16" t="s">
        <v>100</v>
      </c>
      <c r="D2728" s="16" t="s">
        <v>88</v>
      </c>
      <c r="E2728" s="16" t="s">
        <v>87</v>
      </c>
      <c r="F2728" s="16" t="s">
        <v>77</v>
      </c>
      <c r="G2728" s="16" t="s">
        <v>80</v>
      </c>
      <c r="H2728">
        <v>116534.11</v>
      </c>
      <c r="I2728">
        <v>101705.91</v>
      </c>
      <c r="J2728">
        <v>788</v>
      </c>
      <c r="K2728">
        <v>700</v>
      </c>
      <c r="L2728">
        <v>80609.34</v>
      </c>
      <c r="M2728">
        <v>5926.96</v>
      </c>
      <c r="N2728">
        <v>1001150.59</v>
      </c>
      <c r="O2728">
        <v>7563</v>
      </c>
      <c r="P2728">
        <v>6</v>
      </c>
      <c r="Q2728">
        <v>13</v>
      </c>
      <c r="R2728" s="25">
        <f>Clean_Data[[#This Row],[Revenue_EUR]]/Clean_Data[[#This Row],[Units_Sold]]</f>
        <v>147.88592639593909</v>
      </c>
      <c r="S2728" s="19">
        <f>Clean_Data[[#This Row],[Gross_Profit_EUR]]/Clean_Data[[#This Row],[Revenue_EUR]]</f>
        <v>0.69172313582692657</v>
      </c>
      <c r="T2728" s="19">
        <f>Clean_Data[[#This Row],[Revenue_EUR]]/Clean_Data[[#This Row],[Revenue_Target_EUR]]</f>
        <v>1.1457948707208854</v>
      </c>
      <c r="U2728" s="19">
        <f>Clean_Data[[#This Row],[Revenue_EUR]]/Clean_Data[[#This Row],[Market_Revenue_EUR]]</f>
        <v>0.11640018111561019</v>
      </c>
      <c r="V2728" s="19">
        <f>Clean_Data[[#This Row],[Returns_Units]]/Clean_Data[[#This Row],[Units_Sold]]</f>
        <v>1.6497461928934011E-2</v>
      </c>
      <c r="W2728" s="21">
        <f>Clean_Data[[#This Row],[Revenue_EUR]]/Clean_Data[[#This Row],[Marketing_Spend_EUR]]</f>
        <v>19.661700095833279</v>
      </c>
    </row>
    <row r="2729" spans="1:23">
      <c r="A2729" s="17">
        <v>45901</v>
      </c>
      <c r="B2729">
        <v>2025</v>
      </c>
      <c r="C2729" s="16" t="s">
        <v>100</v>
      </c>
      <c r="D2729" s="16" t="s">
        <v>88</v>
      </c>
      <c r="E2729" s="16" t="s">
        <v>87</v>
      </c>
      <c r="F2729" s="16" t="s">
        <v>77</v>
      </c>
      <c r="G2729" s="16" t="s">
        <v>81</v>
      </c>
      <c r="H2729">
        <v>168798.19</v>
      </c>
      <c r="I2729">
        <v>154674.74</v>
      </c>
      <c r="J2729">
        <v>1390</v>
      </c>
      <c r="K2729">
        <v>1261</v>
      </c>
      <c r="L2729">
        <v>106568.68</v>
      </c>
      <c r="M2729">
        <v>4664.75</v>
      </c>
      <c r="N2729">
        <v>1378565.39</v>
      </c>
      <c r="O2729">
        <v>12444</v>
      </c>
      <c r="P2729">
        <v>8</v>
      </c>
      <c r="Q2729">
        <v>26</v>
      </c>
      <c r="R2729" s="25">
        <f>Clean_Data[[#This Row],[Revenue_EUR]]/Clean_Data[[#This Row],[Units_Sold]]</f>
        <v>121.43754676258993</v>
      </c>
      <c r="S2729" s="19">
        <f>Clean_Data[[#This Row],[Gross_Profit_EUR]]/Clean_Data[[#This Row],[Revenue_EUR]]</f>
        <v>0.63133781233080755</v>
      </c>
      <c r="T2729" s="19">
        <f>Clean_Data[[#This Row],[Revenue_EUR]]/Clean_Data[[#This Row],[Revenue_Target_EUR]]</f>
        <v>1.0913106432246145</v>
      </c>
      <c r="U2729" s="19">
        <f>Clean_Data[[#This Row],[Revenue_EUR]]/Clean_Data[[#This Row],[Market_Revenue_EUR]]</f>
        <v>0.12244481924792847</v>
      </c>
      <c r="V2729" s="19">
        <f>Clean_Data[[#This Row],[Returns_Units]]/Clean_Data[[#This Row],[Units_Sold]]</f>
        <v>1.870503597122302E-2</v>
      </c>
      <c r="W2729" s="21">
        <f>Clean_Data[[#This Row],[Revenue_EUR]]/Clean_Data[[#This Row],[Marketing_Spend_EUR]]</f>
        <v>36.185902781499543</v>
      </c>
    </row>
    <row r="2730" spans="1:23">
      <c r="A2730" s="17">
        <v>45901</v>
      </c>
      <c r="B2730">
        <v>2025</v>
      </c>
      <c r="C2730" s="16" t="s">
        <v>100</v>
      </c>
      <c r="D2730" s="16" t="s">
        <v>88</v>
      </c>
      <c r="E2730" s="16" t="s">
        <v>87</v>
      </c>
      <c r="F2730" s="16" t="s">
        <v>82</v>
      </c>
      <c r="G2730" s="16" t="s">
        <v>78</v>
      </c>
      <c r="H2730">
        <v>330429.08</v>
      </c>
      <c r="I2730">
        <v>324225.18</v>
      </c>
      <c r="J2730">
        <v>4346</v>
      </c>
      <c r="K2730">
        <v>4196</v>
      </c>
      <c r="L2730">
        <v>174320.01</v>
      </c>
      <c r="M2730">
        <v>6520.44</v>
      </c>
      <c r="N2730">
        <v>3335400.74</v>
      </c>
      <c r="O2730">
        <v>48854</v>
      </c>
      <c r="P2730">
        <v>15</v>
      </c>
      <c r="Q2730">
        <v>60</v>
      </c>
      <c r="R2730" s="25">
        <f>Clean_Data[[#This Row],[Revenue_EUR]]/Clean_Data[[#This Row],[Units_Sold]]</f>
        <v>76.030621260929593</v>
      </c>
      <c r="S2730" s="19">
        <f>Clean_Data[[#This Row],[Gross_Profit_EUR]]/Clean_Data[[#This Row],[Revenue_EUR]]</f>
        <v>0.52755650319881042</v>
      </c>
      <c r="T2730" s="19">
        <f>Clean_Data[[#This Row],[Revenue_EUR]]/Clean_Data[[#This Row],[Revenue_Target_EUR]]</f>
        <v>1.0191345410001778</v>
      </c>
      <c r="U2730" s="19">
        <f>Clean_Data[[#This Row],[Revenue_EUR]]/Clean_Data[[#This Row],[Market_Revenue_EUR]]</f>
        <v>9.9067280293281934E-2</v>
      </c>
      <c r="V2730" s="19">
        <f>Clean_Data[[#This Row],[Returns_Units]]/Clean_Data[[#This Row],[Units_Sold]]</f>
        <v>1.3805798435342844E-2</v>
      </c>
      <c r="W2730" s="21">
        <f>Clean_Data[[#This Row],[Revenue_EUR]]/Clean_Data[[#This Row],[Marketing_Spend_EUR]]</f>
        <v>50.675886903337819</v>
      </c>
    </row>
    <row r="2731" spans="1:23">
      <c r="A2731" s="17">
        <v>45901</v>
      </c>
      <c r="B2731">
        <v>2025</v>
      </c>
      <c r="C2731" s="16" t="s">
        <v>100</v>
      </c>
      <c r="D2731" s="16" t="s">
        <v>88</v>
      </c>
      <c r="E2731" s="16" t="s">
        <v>87</v>
      </c>
      <c r="F2731" s="16" t="s">
        <v>82</v>
      </c>
      <c r="G2731" s="16" t="s">
        <v>79</v>
      </c>
      <c r="H2731">
        <v>366811</v>
      </c>
      <c r="I2731">
        <v>327683.45</v>
      </c>
      <c r="J2731">
        <v>1908</v>
      </c>
      <c r="K2731">
        <v>1705</v>
      </c>
      <c r="L2731">
        <v>227463.13</v>
      </c>
      <c r="M2731">
        <v>9549.32</v>
      </c>
      <c r="N2731">
        <v>2817314.43</v>
      </c>
      <c r="O2731">
        <v>15636</v>
      </c>
      <c r="P2731">
        <v>19</v>
      </c>
      <c r="Q2731">
        <v>26</v>
      </c>
      <c r="R2731" s="25">
        <f>Clean_Data[[#This Row],[Revenue_EUR]]/Clean_Data[[#This Row],[Units_Sold]]</f>
        <v>192.24895178197065</v>
      </c>
      <c r="S2731" s="19">
        <f>Clean_Data[[#This Row],[Gross_Profit_EUR]]/Clean_Data[[#This Row],[Revenue_EUR]]</f>
        <v>0.62010989310571385</v>
      </c>
      <c r="T2731" s="19">
        <f>Clean_Data[[#This Row],[Revenue_EUR]]/Clean_Data[[#This Row],[Revenue_Target_EUR]]</f>
        <v>1.1194065492169347</v>
      </c>
      <c r="U2731" s="19">
        <f>Clean_Data[[#This Row],[Revenue_EUR]]/Clean_Data[[#This Row],[Market_Revenue_EUR]]</f>
        <v>0.13019881490473181</v>
      </c>
      <c r="V2731" s="19">
        <f>Clean_Data[[#This Row],[Returns_Units]]/Clean_Data[[#This Row],[Units_Sold]]</f>
        <v>1.3626834381551363E-2</v>
      </c>
      <c r="W2731" s="21">
        <f>Clean_Data[[#This Row],[Revenue_EUR]]/Clean_Data[[#This Row],[Marketing_Spend_EUR]]</f>
        <v>38.412263909890967</v>
      </c>
    </row>
    <row r="2732" spans="1:23">
      <c r="A2732" s="17">
        <v>45901</v>
      </c>
      <c r="B2732">
        <v>2025</v>
      </c>
      <c r="C2732" s="16" t="s">
        <v>100</v>
      </c>
      <c r="D2732" s="16" t="s">
        <v>88</v>
      </c>
      <c r="E2732" s="16" t="s">
        <v>87</v>
      </c>
      <c r="F2732" s="16" t="s">
        <v>82</v>
      </c>
      <c r="G2732" s="16" t="s">
        <v>80</v>
      </c>
      <c r="H2732">
        <v>99038.65</v>
      </c>
      <c r="I2732">
        <v>85153.71</v>
      </c>
      <c r="J2732">
        <v>670</v>
      </c>
      <c r="K2732">
        <v>566</v>
      </c>
      <c r="L2732">
        <v>64022.38</v>
      </c>
      <c r="M2732">
        <v>5690.42</v>
      </c>
      <c r="N2732">
        <v>929579.64</v>
      </c>
      <c r="O2732">
        <v>6566</v>
      </c>
      <c r="P2732">
        <v>4</v>
      </c>
      <c r="Q2732">
        <v>9</v>
      </c>
      <c r="R2732" s="25">
        <f>Clean_Data[[#This Row],[Revenue_EUR]]/Clean_Data[[#This Row],[Units_Sold]]</f>
        <v>147.81888059701492</v>
      </c>
      <c r="S2732" s="19">
        <f>Clean_Data[[#This Row],[Gross_Profit_EUR]]/Clean_Data[[#This Row],[Revenue_EUR]]</f>
        <v>0.64643833493287728</v>
      </c>
      <c r="T2732" s="19">
        <f>Clean_Data[[#This Row],[Revenue_EUR]]/Clean_Data[[#This Row],[Revenue_Target_EUR]]</f>
        <v>1.1630573700194622</v>
      </c>
      <c r="U2732" s="19">
        <f>Clean_Data[[#This Row],[Revenue_EUR]]/Clean_Data[[#This Row],[Market_Revenue_EUR]]</f>
        <v>0.10654132872359381</v>
      </c>
      <c r="V2732" s="19">
        <f>Clean_Data[[#This Row],[Returns_Units]]/Clean_Data[[#This Row],[Units_Sold]]</f>
        <v>1.3432835820895522E-2</v>
      </c>
      <c r="W2732" s="21">
        <f>Clean_Data[[#This Row],[Revenue_EUR]]/Clean_Data[[#This Row],[Marketing_Spend_EUR]]</f>
        <v>17.404453449833227</v>
      </c>
    </row>
    <row r="2733" spans="1:23">
      <c r="A2733" s="17">
        <v>45901</v>
      </c>
      <c r="B2733">
        <v>2025</v>
      </c>
      <c r="C2733" s="16" t="s">
        <v>100</v>
      </c>
      <c r="D2733" s="16" t="s">
        <v>88</v>
      </c>
      <c r="E2733" s="16" t="s">
        <v>87</v>
      </c>
      <c r="F2733" s="16" t="s">
        <v>82</v>
      </c>
      <c r="G2733" s="16" t="s">
        <v>81</v>
      </c>
      <c r="H2733">
        <v>136348.31</v>
      </c>
      <c r="I2733">
        <v>126606.16</v>
      </c>
      <c r="J2733">
        <v>1123</v>
      </c>
      <c r="K2733">
        <v>1058</v>
      </c>
      <c r="L2733">
        <v>80001.8</v>
      </c>
      <c r="M2733">
        <v>4066.15</v>
      </c>
      <c r="N2733">
        <v>1283810.8600000001</v>
      </c>
      <c r="O2733">
        <v>11950</v>
      </c>
      <c r="P2733">
        <v>6</v>
      </c>
      <c r="Q2733">
        <v>24</v>
      </c>
      <c r="R2733" s="25">
        <f>Clean_Data[[#This Row],[Revenue_EUR]]/Clean_Data[[#This Row],[Units_Sold]]</f>
        <v>121.41434550311665</v>
      </c>
      <c r="S2733" s="19">
        <f>Clean_Data[[#This Row],[Gross_Profit_EUR]]/Clean_Data[[#This Row],[Revenue_EUR]]</f>
        <v>0.58674581298440742</v>
      </c>
      <c r="T2733" s="19">
        <f>Clean_Data[[#This Row],[Revenue_EUR]]/Clean_Data[[#This Row],[Revenue_Target_EUR]]</f>
        <v>1.0769484675943097</v>
      </c>
      <c r="U2733" s="19">
        <f>Clean_Data[[#This Row],[Revenue_EUR]]/Clean_Data[[#This Row],[Market_Revenue_EUR]]</f>
        <v>0.10620591727974632</v>
      </c>
      <c r="V2733" s="19">
        <f>Clean_Data[[#This Row],[Returns_Units]]/Clean_Data[[#This Row],[Units_Sold]]</f>
        <v>2.1371326803205699E-2</v>
      </c>
      <c r="W2733" s="21">
        <f>Clean_Data[[#This Row],[Revenue_EUR]]/Clean_Data[[#This Row],[Marketing_Spend_EUR]]</f>
        <v>33.532533231681072</v>
      </c>
    </row>
    <row r="2734" spans="1:23">
      <c r="A2734" s="17">
        <v>45901</v>
      </c>
      <c r="B2734">
        <v>2025</v>
      </c>
      <c r="C2734" s="16" t="s">
        <v>100</v>
      </c>
      <c r="D2734" s="16" t="s">
        <v>88</v>
      </c>
      <c r="E2734" s="16" t="s">
        <v>87</v>
      </c>
      <c r="F2734" s="16" t="s">
        <v>83</v>
      </c>
      <c r="G2734" s="16" t="s">
        <v>78</v>
      </c>
      <c r="H2734">
        <v>36634.339999999997</v>
      </c>
      <c r="I2734">
        <v>34941.08</v>
      </c>
      <c r="J2734">
        <v>482</v>
      </c>
      <c r="K2734">
        <v>454</v>
      </c>
      <c r="L2734">
        <v>17307.240000000002</v>
      </c>
      <c r="M2734">
        <v>709.79</v>
      </c>
      <c r="N2734">
        <v>475724.22</v>
      </c>
      <c r="O2734">
        <v>7084</v>
      </c>
      <c r="P2734">
        <v>2</v>
      </c>
      <c r="Q2734">
        <v>16</v>
      </c>
      <c r="R2734" s="25">
        <f>Clean_Data[[#This Row],[Revenue_EUR]]/Clean_Data[[#This Row],[Units_Sold]]</f>
        <v>76.004854771784224</v>
      </c>
      <c r="S2734" s="19">
        <f>Clean_Data[[#This Row],[Gross_Profit_EUR]]/Clean_Data[[#This Row],[Revenue_EUR]]</f>
        <v>0.47243214972618597</v>
      </c>
      <c r="T2734" s="19">
        <f>Clean_Data[[#This Row],[Revenue_EUR]]/Clean_Data[[#This Row],[Revenue_Target_EUR]]</f>
        <v>1.0484604368267951</v>
      </c>
      <c r="U2734" s="19">
        <f>Clean_Data[[#This Row],[Revenue_EUR]]/Clean_Data[[#This Row],[Market_Revenue_EUR]]</f>
        <v>7.7007514984206604E-2</v>
      </c>
      <c r="V2734" s="19">
        <f>Clean_Data[[#This Row],[Returns_Units]]/Clean_Data[[#This Row],[Units_Sold]]</f>
        <v>3.3195020746887967E-2</v>
      </c>
      <c r="W2734" s="21">
        <f>Clean_Data[[#This Row],[Revenue_EUR]]/Clean_Data[[#This Row],[Marketing_Spend_EUR]]</f>
        <v>51.612927767367808</v>
      </c>
    </row>
    <row r="2735" spans="1:23">
      <c r="A2735" s="17">
        <v>45901</v>
      </c>
      <c r="B2735">
        <v>2025</v>
      </c>
      <c r="C2735" s="16" t="s">
        <v>100</v>
      </c>
      <c r="D2735" s="16" t="s">
        <v>88</v>
      </c>
      <c r="E2735" s="16" t="s">
        <v>87</v>
      </c>
      <c r="F2735" s="16" t="s">
        <v>83</v>
      </c>
      <c r="G2735" s="16" t="s">
        <v>79</v>
      </c>
      <c r="H2735">
        <v>37768.050000000003</v>
      </c>
      <c r="I2735">
        <v>33781.599999999999</v>
      </c>
      <c r="J2735">
        <v>196</v>
      </c>
      <c r="K2735">
        <v>176</v>
      </c>
      <c r="L2735">
        <v>21168.67</v>
      </c>
      <c r="M2735">
        <v>982.46</v>
      </c>
      <c r="N2735">
        <v>412794.22</v>
      </c>
      <c r="O2735">
        <v>2203</v>
      </c>
      <c r="P2735">
        <v>2</v>
      </c>
      <c r="Q2735">
        <v>4</v>
      </c>
      <c r="R2735" s="25">
        <f>Clean_Data[[#This Row],[Revenue_EUR]]/Clean_Data[[#This Row],[Units_Sold]]</f>
        <v>192.69413265306125</v>
      </c>
      <c r="S2735" s="19">
        <f>Clean_Data[[#This Row],[Gross_Profit_EUR]]/Clean_Data[[#This Row],[Revenue_EUR]]</f>
        <v>0.56049147361327889</v>
      </c>
      <c r="T2735" s="19">
        <f>Clean_Data[[#This Row],[Revenue_EUR]]/Clean_Data[[#This Row],[Revenue_Target_EUR]]</f>
        <v>1.1180065479432593</v>
      </c>
      <c r="U2735" s="19">
        <f>Clean_Data[[#This Row],[Revenue_EUR]]/Clean_Data[[#This Row],[Market_Revenue_EUR]]</f>
        <v>9.1493650274463642E-2</v>
      </c>
      <c r="V2735" s="19">
        <f>Clean_Data[[#This Row],[Returns_Units]]/Clean_Data[[#This Row],[Units_Sold]]</f>
        <v>2.0408163265306121E-2</v>
      </c>
      <c r="W2735" s="21">
        <f>Clean_Data[[#This Row],[Revenue_EUR]]/Clean_Data[[#This Row],[Marketing_Spend_EUR]]</f>
        <v>38.442328440852556</v>
      </c>
    </row>
    <row r="2736" spans="1:23">
      <c r="A2736" s="17">
        <v>45901</v>
      </c>
      <c r="B2736">
        <v>2025</v>
      </c>
      <c r="C2736" s="16" t="s">
        <v>100</v>
      </c>
      <c r="D2736" s="16" t="s">
        <v>88</v>
      </c>
      <c r="E2736" s="16" t="s">
        <v>87</v>
      </c>
      <c r="F2736" s="16" t="s">
        <v>83</v>
      </c>
      <c r="G2736" s="16" t="s">
        <v>80</v>
      </c>
      <c r="H2736">
        <v>11189.2</v>
      </c>
      <c r="I2736">
        <v>9997.6299999999992</v>
      </c>
      <c r="J2736">
        <v>76</v>
      </c>
      <c r="K2736">
        <v>68</v>
      </c>
      <c r="L2736">
        <v>6500.29</v>
      </c>
      <c r="M2736">
        <v>562.05999999999995</v>
      </c>
      <c r="N2736">
        <v>143030</v>
      </c>
      <c r="O2736">
        <v>1046</v>
      </c>
      <c r="P2736">
        <v>1</v>
      </c>
      <c r="Q2736">
        <v>2</v>
      </c>
      <c r="R2736" s="25">
        <f>Clean_Data[[#This Row],[Revenue_EUR]]/Clean_Data[[#This Row],[Units_Sold]]</f>
        <v>147.22631578947369</v>
      </c>
      <c r="S2736" s="19">
        <f>Clean_Data[[#This Row],[Gross_Profit_EUR]]/Clean_Data[[#This Row],[Revenue_EUR]]</f>
        <v>0.58094323097272371</v>
      </c>
      <c r="T2736" s="19">
        <f>Clean_Data[[#This Row],[Revenue_EUR]]/Clean_Data[[#This Row],[Revenue_Target_EUR]]</f>
        <v>1.1191852469035164</v>
      </c>
      <c r="U2736" s="19">
        <f>Clean_Data[[#This Row],[Revenue_EUR]]/Clean_Data[[#This Row],[Market_Revenue_EUR]]</f>
        <v>7.8229742012165288E-2</v>
      </c>
      <c r="V2736" s="19">
        <f>Clean_Data[[#This Row],[Returns_Units]]/Clean_Data[[#This Row],[Units_Sold]]</f>
        <v>2.6315789473684209E-2</v>
      </c>
      <c r="W2736" s="21">
        <f>Clean_Data[[#This Row],[Revenue_EUR]]/Clean_Data[[#This Row],[Marketing_Spend_EUR]]</f>
        <v>19.907483186848381</v>
      </c>
    </row>
    <row r="2737" spans="1:23">
      <c r="A2737" s="17">
        <v>45901</v>
      </c>
      <c r="B2737">
        <v>2025</v>
      </c>
      <c r="C2737" s="16" t="s">
        <v>100</v>
      </c>
      <c r="D2737" s="16" t="s">
        <v>88</v>
      </c>
      <c r="E2737" s="16" t="s">
        <v>87</v>
      </c>
      <c r="F2737" s="16" t="s">
        <v>83</v>
      </c>
      <c r="G2737" s="16" t="s">
        <v>81</v>
      </c>
      <c r="H2737">
        <v>14416.91</v>
      </c>
      <c r="I2737">
        <v>14025.75</v>
      </c>
      <c r="J2737">
        <v>119</v>
      </c>
      <c r="K2737">
        <v>115</v>
      </c>
      <c r="L2737">
        <v>7607.29</v>
      </c>
      <c r="M2737">
        <v>408.84</v>
      </c>
      <c r="N2737">
        <v>185520.39</v>
      </c>
      <c r="O2737">
        <v>1617</v>
      </c>
      <c r="P2737">
        <v>1</v>
      </c>
      <c r="Q2737">
        <v>2</v>
      </c>
      <c r="R2737" s="25">
        <f>Clean_Data[[#This Row],[Revenue_EUR]]/Clean_Data[[#This Row],[Units_Sold]]</f>
        <v>121.15050420168068</v>
      </c>
      <c r="S2737" s="19">
        <f>Clean_Data[[#This Row],[Gross_Profit_EUR]]/Clean_Data[[#This Row],[Revenue_EUR]]</f>
        <v>0.527664388554829</v>
      </c>
      <c r="T2737" s="19">
        <f>Clean_Data[[#This Row],[Revenue_EUR]]/Clean_Data[[#This Row],[Revenue_Target_EUR]]</f>
        <v>1.0278887047038483</v>
      </c>
      <c r="U2737" s="19">
        <f>Clean_Data[[#This Row],[Revenue_EUR]]/Clean_Data[[#This Row],[Market_Revenue_EUR]]</f>
        <v>7.7710649487099492E-2</v>
      </c>
      <c r="V2737" s="19">
        <f>Clean_Data[[#This Row],[Returns_Units]]/Clean_Data[[#This Row],[Units_Sold]]</f>
        <v>1.680672268907563E-2</v>
      </c>
      <c r="W2737" s="21">
        <f>Clean_Data[[#This Row],[Revenue_EUR]]/Clean_Data[[#This Row],[Marketing_Spend_EUR]]</f>
        <v>35.262963506506217</v>
      </c>
    </row>
    <row r="2738" spans="1:23">
      <c r="A2738" s="17">
        <v>45901</v>
      </c>
      <c r="B2738">
        <v>2025</v>
      </c>
      <c r="C2738" s="16" t="s">
        <v>100</v>
      </c>
      <c r="D2738" s="16" t="s">
        <v>89</v>
      </c>
      <c r="E2738" s="16" t="s">
        <v>85</v>
      </c>
      <c r="F2738" s="16" t="s">
        <v>77</v>
      </c>
      <c r="G2738" s="16" t="s">
        <v>78</v>
      </c>
      <c r="H2738">
        <v>280402.44</v>
      </c>
      <c r="I2738">
        <v>290524.48</v>
      </c>
      <c r="J2738">
        <v>3688</v>
      </c>
      <c r="K2738">
        <v>3795</v>
      </c>
      <c r="L2738">
        <v>159576.74</v>
      </c>
      <c r="M2738">
        <v>4637.47</v>
      </c>
      <c r="N2738">
        <v>1923899.47</v>
      </c>
      <c r="O2738">
        <v>26332</v>
      </c>
      <c r="P2738">
        <v>15</v>
      </c>
      <c r="Q2738">
        <v>41</v>
      </c>
      <c r="R2738" s="25">
        <f>Clean_Data[[#This Row],[Revenue_EUR]]/Clean_Data[[#This Row],[Units_Sold]]</f>
        <v>76.031030368763552</v>
      </c>
      <c r="S2738" s="19">
        <f>Clean_Data[[#This Row],[Gross_Profit_EUR]]/Clean_Data[[#This Row],[Revenue_EUR]]</f>
        <v>0.56909897075075377</v>
      </c>
      <c r="T2738" s="19">
        <f>Clean_Data[[#This Row],[Revenue_EUR]]/Clean_Data[[#This Row],[Revenue_Target_EUR]]</f>
        <v>0.96515942477549577</v>
      </c>
      <c r="U2738" s="19">
        <f>Clean_Data[[#This Row],[Revenue_EUR]]/Clean_Data[[#This Row],[Market_Revenue_EUR]]</f>
        <v>0.14574692928212096</v>
      </c>
      <c r="V2738" s="19">
        <f>Clean_Data[[#This Row],[Returns_Units]]/Clean_Data[[#This Row],[Units_Sold]]</f>
        <v>1.1117136659436009E-2</v>
      </c>
      <c r="W2738" s="21">
        <f>Clean_Data[[#This Row],[Revenue_EUR]]/Clean_Data[[#This Row],[Marketing_Spend_EUR]]</f>
        <v>60.464529150592888</v>
      </c>
    </row>
    <row r="2739" spans="1:23">
      <c r="A2739" s="17">
        <v>45901</v>
      </c>
      <c r="B2739">
        <v>2025</v>
      </c>
      <c r="C2739" s="16" t="s">
        <v>100</v>
      </c>
      <c r="D2739" s="16" t="s">
        <v>89</v>
      </c>
      <c r="E2739" s="16" t="s">
        <v>85</v>
      </c>
      <c r="F2739" s="16" t="s">
        <v>77</v>
      </c>
      <c r="G2739" s="16" t="s">
        <v>79</v>
      </c>
      <c r="H2739">
        <v>283521.86</v>
      </c>
      <c r="I2739">
        <v>264445.92</v>
      </c>
      <c r="J2739">
        <v>1475</v>
      </c>
      <c r="K2739">
        <v>1383</v>
      </c>
      <c r="L2739">
        <v>184007.1</v>
      </c>
      <c r="M2739">
        <v>6711.94</v>
      </c>
      <c r="N2739">
        <v>1588205.19</v>
      </c>
      <c r="O2739">
        <v>8742</v>
      </c>
      <c r="P2739">
        <v>11</v>
      </c>
      <c r="Q2739">
        <v>23</v>
      </c>
      <c r="R2739" s="25">
        <f>Clean_Data[[#This Row],[Revenue_EUR]]/Clean_Data[[#This Row],[Units_Sold]]</f>
        <v>192.21821016949153</v>
      </c>
      <c r="S2739" s="19">
        <f>Clean_Data[[#This Row],[Gross_Profit_EUR]]/Clean_Data[[#This Row],[Revenue_EUR]]</f>
        <v>0.64900498324891076</v>
      </c>
      <c r="T2739" s="19">
        <f>Clean_Data[[#This Row],[Revenue_EUR]]/Clean_Data[[#This Row],[Revenue_Target_EUR]]</f>
        <v>1.0721355050590307</v>
      </c>
      <c r="U2739" s="19">
        <f>Clean_Data[[#This Row],[Revenue_EUR]]/Clean_Data[[#This Row],[Market_Revenue_EUR]]</f>
        <v>0.17851714739705643</v>
      </c>
      <c r="V2739" s="19">
        <f>Clean_Data[[#This Row],[Returns_Units]]/Clean_Data[[#This Row],[Units_Sold]]</f>
        <v>1.5593220338983051E-2</v>
      </c>
      <c r="W2739" s="21">
        <f>Clean_Data[[#This Row],[Revenue_EUR]]/Clean_Data[[#This Row],[Marketing_Spend_EUR]]</f>
        <v>42.241417533529798</v>
      </c>
    </row>
    <row r="2740" spans="1:23">
      <c r="A2740" s="17">
        <v>45901</v>
      </c>
      <c r="B2740">
        <v>2025</v>
      </c>
      <c r="C2740" s="16" t="s">
        <v>100</v>
      </c>
      <c r="D2740" s="16" t="s">
        <v>89</v>
      </c>
      <c r="E2740" s="16" t="s">
        <v>85</v>
      </c>
      <c r="F2740" s="16" t="s">
        <v>77</v>
      </c>
      <c r="G2740" s="16" t="s">
        <v>80</v>
      </c>
      <c r="H2740">
        <v>79340.38</v>
      </c>
      <c r="I2740">
        <v>73987.64</v>
      </c>
      <c r="J2740">
        <v>537</v>
      </c>
      <c r="K2740">
        <v>492</v>
      </c>
      <c r="L2740">
        <v>54126.81</v>
      </c>
      <c r="M2740">
        <v>4775.68</v>
      </c>
      <c r="N2740">
        <v>548301.89</v>
      </c>
      <c r="O2740">
        <v>4140</v>
      </c>
      <c r="P2740">
        <v>4</v>
      </c>
      <c r="Q2740">
        <v>9</v>
      </c>
      <c r="R2740" s="25">
        <f>Clean_Data[[#This Row],[Revenue_EUR]]/Clean_Data[[#This Row],[Units_Sold]]</f>
        <v>147.74744878957171</v>
      </c>
      <c r="S2740" s="19">
        <f>Clean_Data[[#This Row],[Gross_Profit_EUR]]/Clean_Data[[#This Row],[Revenue_EUR]]</f>
        <v>0.68221011797523523</v>
      </c>
      <c r="T2740" s="19">
        <f>Clean_Data[[#This Row],[Revenue_EUR]]/Clean_Data[[#This Row],[Revenue_Target_EUR]]</f>
        <v>1.0723464081297904</v>
      </c>
      <c r="U2740" s="19">
        <f>Clean_Data[[#This Row],[Revenue_EUR]]/Clean_Data[[#This Row],[Market_Revenue_EUR]]</f>
        <v>0.14470199984172952</v>
      </c>
      <c r="V2740" s="19">
        <f>Clean_Data[[#This Row],[Returns_Units]]/Clean_Data[[#This Row],[Units_Sold]]</f>
        <v>1.6759776536312849E-2</v>
      </c>
      <c r="W2740" s="21">
        <f>Clean_Data[[#This Row],[Revenue_EUR]]/Clean_Data[[#This Row],[Marketing_Spend_EUR]]</f>
        <v>16.613420497185739</v>
      </c>
    </row>
    <row r="2741" spans="1:23">
      <c r="A2741" s="17">
        <v>45901</v>
      </c>
      <c r="B2741">
        <v>2025</v>
      </c>
      <c r="C2741" s="16" t="s">
        <v>100</v>
      </c>
      <c r="D2741" s="16" t="s">
        <v>89</v>
      </c>
      <c r="E2741" s="16" t="s">
        <v>85</v>
      </c>
      <c r="F2741" s="16" t="s">
        <v>77</v>
      </c>
      <c r="G2741" s="16" t="s">
        <v>81</v>
      </c>
      <c r="H2741">
        <v>116665.92</v>
      </c>
      <c r="I2741">
        <v>114472.93</v>
      </c>
      <c r="J2741">
        <v>961</v>
      </c>
      <c r="K2741">
        <v>954</v>
      </c>
      <c r="L2741">
        <v>73354.13</v>
      </c>
      <c r="M2741">
        <v>3155.11</v>
      </c>
      <c r="N2741">
        <v>734868.37</v>
      </c>
      <c r="O2741">
        <v>6806</v>
      </c>
      <c r="P2741">
        <v>5</v>
      </c>
      <c r="Q2741">
        <v>20</v>
      </c>
      <c r="R2741" s="25">
        <f>Clean_Data[[#This Row],[Revenue_EUR]]/Clean_Data[[#This Row],[Units_Sold]]</f>
        <v>121.40054110301769</v>
      </c>
      <c r="S2741" s="19">
        <f>Clean_Data[[#This Row],[Gross_Profit_EUR]]/Clean_Data[[#This Row],[Revenue_EUR]]</f>
        <v>0.62875370973802813</v>
      </c>
      <c r="T2741" s="19">
        <f>Clean_Data[[#This Row],[Revenue_EUR]]/Clean_Data[[#This Row],[Revenue_Target_EUR]]</f>
        <v>1.0191572802408395</v>
      </c>
      <c r="U2741" s="19">
        <f>Clean_Data[[#This Row],[Revenue_EUR]]/Clean_Data[[#This Row],[Market_Revenue_EUR]]</f>
        <v>0.15875757450276434</v>
      </c>
      <c r="V2741" s="19">
        <f>Clean_Data[[#This Row],[Returns_Units]]/Clean_Data[[#This Row],[Units_Sold]]</f>
        <v>2.081165452653486E-2</v>
      </c>
      <c r="W2741" s="21">
        <f>Clean_Data[[#This Row],[Revenue_EUR]]/Clean_Data[[#This Row],[Marketing_Spend_EUR]]</f>
        <v>36.976815388369978</v>
      </c>
    </row>
    <row r="2742" spans="1:23">
      <c r="A2742" s="17">
        <v>45901</v>
      </c>
      <c r="B2742">
        <v>2025</v>
      </c>
      <c r="C2742" s="16" t="s">
        <v>100</v>
      </c>
      <c r="D2742" s="16" t="s">
        <v>89</v>
      </c>
      <c r="E2742" s="16" t="s">
        <v>85</v>
      </c>
      <c r="F2742" s="16" t="s">
        <v>82</v>
      </c>
      <c r="G2742" s="16" t="s">
        <v>78</v>
      </c>
      <c r="H2742">
        <v>234574.42</v>
      </c>
      <c r="I2742">
        <v>240123.04</v>
      </c>
      <c r="J2742">
        <v>3085</v>
      </c>
      <c r="K2742">
        <v>3205</v>
      </c>
      <c r="L2742">
        <v>123450.16</v>
      </c>
      <c r="M2742">
        <v>4627.58</v>
      </c>
      <c r="N2742">
        <v>1734517.38</v>
      </c>
      <c r="O2742">
        <v>25624</v>
      </c>
      <c r="P2742">
        <v>11</v>
      </c>
      <c r="Q2742">
        <v>50</v>
      </c>
      <c r="R2742" s="25">
        <f>Clean_Data[[#This Row],[Revenue_EUR]]/Clean_Data[[#This Row],[Units_Sold]]</f>
        <v>76.03708914100487</v>
      </c>
      <c r="S2742" s="19">
        <f>Clean_Data[[#This Row],[Gross_Profit_EUR]]/Clean_Data[[#This Row],[Revenue_EUR]]</f>
        <v>0.52627289880968264</v>
      </c>
      <c r="T2742" s="19">
        <f>Clean_Data[[#This Row],[Revenue_EUR]]/Clean_Data[[#This Row],[Revenue_Target_EUR]]</f>
        <v>0.97689259639558124</v>
      </c>
      <c r="U2742" s="19">
        <f>Clean_Data[[#This Row],[Revenue_EUR]]/Clean_Data[[#This Row],[Market_Revenue_EUR]]</f>
        <v>0.13523901386332607</v>
      </c>
      <c r="V2742" s="19">
        <f>Clean_Data[[#This Row],[Returns_Units]]/Clean_Data[[#This Row],[Units_Sold]]</f>
        <v>1.6207455429497569E-2</v>
      </c>
      <c r="W2742" s="21">
        <f>Clean_Data[[#This Row],[Revenue_EUR]]/Clean_Data[[#This Row],[Marketing_Spend_EUR]]</f>
        <v>50.690516425431873</v>
      </c>
    </row>
    <row r="2743" spans="1:23">
      <c r="A2743" s="17">
        <v>45901</v>
      </c>
      <c r="B2743">
        <v>2025</v>
      </c>
      <c r="C2743" s="16" t="s">
        <v>100</v>
      </c>
      <c r="D2743" s="16" t="s">
        <v>89</v>
      </c>
      <c r="E2743" s="16" t="s">
        <v>85</v>
      </c>
      <c r="F2743" s="16" t="s">
        <v>82</v>
      </c>
      <c r="G2743" s="16" t="s">
        <v>79</v>
      </c>
      <c r="H2743">
        <v>224508.01</v>
      </c>
      <c r="I2743">
        <v>224554.9</v>
      </c>
      <c r="J2743">
        <v>1168</v>
      </c>
      <c r="K2743">
        <v>1190</v>
      </c>
      <c r="L2743">
        <v>137357.99</v>
      </c>
      <c r="M2743">
        <v>5844.71</v>
      </c>
      <c r="N2743">
        <v>1438966.05</v>
      </c>
      <c r="O2743">
        <v>8377</v>
      </c>
      <c r="P2743">
        <v>10</v>
      </c>
      <c r="Q2743">
        <v>23</v>
      </c>
      <c r="R2743" s="25">
        <f>Clean_Data[[#This Row],[Revenue_EUR]]/Clean_Data[[#This Row],[Units_Sold]]</f>
        <v>192.21576198630137</v>
      </c>
      <c r="S2743" s="19">
        <f>Clean_Data[[#This Row],[Gross_Profit_EUR]]/Clean_Data[[#This Row],[Revenue_EUR]]</f>
        <v>0.61181776988714121</v>
      </c>
      <c r="T2743" s="19">
        <f>Clean_Data[[#This Row],[Revenue_EUR]]/Clean_Data[[#This Row],[Revenue_Target_EUR]]</f>
        <v>0.99979118692132751</v>
      </c>
      <c r="U2743" s="19">
        <f>Clean_Data[[#This Row],[Revenue_EUR]]/Clean_Data[[#This Row],[Market_Revenue_EUR]]</f>
        <v>0.15602036615109857</v>
      </c>
      <c r="V2743" s="19">
        <f>Clean_Data[[#This Row],[Returns_Units]]/Clean_Data[[#This Row],[Units_Sold]]</f>
        <v>1.9691780821917807E-2</v>
      </c>
      <c r="W2743" s="21">
        <f>Clean_Data[[#This Row],[Revenue_EUR]]/Clean_Data[[#This Row],[Marketing_Spend_EUR]]</f>
        <v>38.412172716867047</v>
      </c>
    </row>
    <row r="2744" spans="1:23">
      <c r="A2744" s="17">
        <v>45901</v>
      </c>
      <c r="B2744">
        <v>2025</v>
      </c>
      <c r="C2744" s="16" t="s">
        <v>100</v>
      </c>
      <c r="D2744" s="16" t="s">
        <v>89</v>
      </c>
      <c r="E2744" s="16" t="s">
        <v>85</v>
      </c>
      <c r="F2744" s="16" t="s">
        <v>82</v>
      </c>
      <c r="G2744" s="16" t="s">
        <v>80</v>
      </c>
      <c r="H2744">
        <v>77244.990000000005</v>
      </c>
      <c r="I2744">
        <v>70910.12</v>
      </c>
      <c r="J2744">
        <v>522</v>
      </c>
      <c r="K2744">
        <v>475</v>
      </c>
      <c r="L2744">
        <v>49725.78</v>
      </c>
      <c r="M2744">
        <v>4353.49</v>
      </c>
      <c r="N2744">
        <v>514668.4</v>
      </c>
      <c r="O2744">
        <v>3588</v>
      </c>
      <c r="P2744">
        <v>3</v>
      </c>
      <c r="Q2744">
        <v>5</v>
      </c>
      <c r="R2744" s="25">
        <f>Clean_Data[[#This Row],[Revenue_EUR]]/Clean_Data[[#This Row],[Units_Sold]]</f>
        <v>147.97890804597702</v>
      </c>
      <c r="S2744" s="19">
        <f>Clean_Data[[#This Row],[Gross_Profit_EUR]]/Clean_Data[[#This Row],[Revenue_EUR]]</f>
        <v>0.6437411669028632</v>
      </c>
      <c r="T2744" s="19">
        <f>Clean_Data[[#This Row],[Revenue_EUR]]/Clean_Data[[#This Row],[Revenue_Target_EUR]]</f>
        <v>1.0893366137301701</v>
      </c>
      <c r="U2744" s="19">
        <f>Clean_Data[[#This Row],[Revenue_EUR]]/Clean_Data[[#This Row],[Market_Revenue_EUR]]</f>
        <v>0.15008691032905849</v>
      </c>
      <c r="V2744" s="19">
        <f>Clean_Data[[#This Row],[Returns_Units]]/Clean_Data[[#This Row],[Units_Sold]]</f>
        <v>9.5785440613026813E-3</v>
      </c>
      <c r="W2744" s="21">
        <f>Clean_Data[[#This Row],[Revenue_EUR]]/Clean_Data[[#This Row],[Marketing_Spend_EUR]]</f>
        <v>17.743233589602827</v>
      </c>
    </row>
    <row r="2745" spans="1:23">
      <c r="A2745" s="17">
        <v>45901</v>
      </c>
      <c r="B2745">
        <v>2025</v>
      </c>
      <c r="C2745" s="16" t="s">
        <v>100</v>
      </c>
      <c r="D2745" s="16" t="s">
        <v>89</v>
      </c>
      <c r="E2745" s="16" t="s">
        <v>85</v>
      </c>
      <c r="F2745" s="16" t="s">
        <v>82</v>
      </c>
      <c r="G2745" s="16" t="s">
        <v>81</v>
      </c>
      <c r="H2745">
        <v>94664.5</v>
      </c>
      <c r="I2745">
        <v>95494.74</v>
      </c>
      <c r="J2745">
        <v>780</v>
      </c>
      <c r="K2745">
        <v>784</v>
      </c>
      <c r="L2745">
        <v>54598.28</v>
      </c>
      <c r="M2745">
        <v>2773.67</v>
      </c>
      <c r="N2745">
        <v>688332.88</v>
      </c>
      <c r="O2745">
        <v>6415</v>
      </c>
      <c r="P2745">
        <v>5</v>
      </c>
      <c r="Q2745">
        <v>17</v>
      </c>
      <c r="R2745" s="25">
        <f>Clean_Data[[#This Row],[Revenue_EUR]]/Clean_Data[[#This Row],[Units_Sold]]</f>
        <v>121.36474358974358</v>
      </c>
      <c r="S2745" s="19">
        <f>Clean_Data[[#This Row],[Gross_Profit_EUR]]/Clean_Data[[#This Row],[Revenue_EUR]]</f>
        <v>0.57675559475833071</v>
      </c>
      <c r="T2745" s="19">
        <f>Clean_Data[[#This Row],[Revenue_EUR]]/Clean_Data[[#This Row],[Revenue_Target_EUR]]</f>
        <v>0.99130590857674461</v>
      </c>
      <c r="U2745" s="19">
        <f>Clean_Data[[#This Row],[Revenue_EUR]]/Clean_Data[[#This Row],[Market_Revenue_EUR]]</f>
        <v>0.13752720921888839</v>
      </c>
      <c r="V2745" s="19">
        <f>Clean_Data[[#This Row],[Returns_Units]]/Clean_Data[[#This Row],[Units_Sold]]</f>
        <v>2.1794871794871794E-2</v>
      </c>
      <c r="W2745" s="21">
        <f>Clean_Data[[#This Row],[Revenue_EUR]]/Clean_Data[[#This Row],[Marketing_Spend_EUR]]</f>
        <v>34.129690987031623</v>
      </c>
    </row>
    <row r="2746" spans="1:23">
      <c r="A2746" s="17">
        <v>45901</v>
      </c>
      <c r="B2746">
        <v>2025</v>
      </c>
      <c r="C2746" s="16" t="s">
        <v>100</v>
      </c>
      <c r="D2746" s="16" t="s">
        <v>89</v>
      </c>
      <c r="E2746" s="16" t="s">
        <v>85</v>
      </c>
      <c r="F2746" s="16" t="s">
        <v>83</v>
      </c>
      <c r="G2746" s="16" t="s">
        <v>78</v>
      </c>
      <c r="H2746">
        <v>32313.96</v>
      </c>
      <c r="I2746">
        <v>33224.44</v>
      </c>
      <c r="J2746">
        <v>425</v>
      </c>
      <c r="K2746">
        <v>443</v>
      </c>
      <c r="L2746">
        <v>15301.34</v>
      </c>
      <c r="M2746">
        <v>567.88</v>
      </c>
      <c r="N2746">
        <v>343075.47</v>
      </c>
      <c r="O2746">
        <v>5032</v>
      </c>
      <c r="P2746">
        <v>1</v>
      </c>
      <c r="Q2746">
        <v>7</v>
      </c>
      <c r="R2746" s="25">
        <f>Clean_Data[[#This Row],[Revenue_EUR]]/Clean_Data[[#This Row],[Units_Sold]]</f>
        <v>76.032847058823521</v>
      </c>
      <c r="S2746" s="19">
        <f>Clean_Data[[#This Row],[Gross_Profit_EUR]]/Clean_Data[[#This Row],[Revenue_EUR]]</f>
        <v>0.4735210416798189</v>
      </c>
      <c r="T2746" s="19">
        <f>Clean_Data[[#This Row],[Revenue_EUR]]/Clean_Data[[#This Row],[Revenue_Target_EUR]]</f>
        <v>0.97259607686389893</v>
      </c>
      <c r="U2746" s="19">
        <f>Clean_Data[[#This Row],[Revenue_EUR]]/Clean_Data[[#This Row],[Market_Revenue_EUR]]</f>
        <v>9.4189071576583433E-2</v>
      </c>
      <c r="V2746" s="19">
        <f>Clean_Data[[#This Row],[Returns_Units]]/Clean_Data[[#This Row],[Units_Sold]]</f>
        <v>1.6470588235294119E-2</v>
      </c>
      <c r="W2746" s="21">
        <f>Clean_Data[[#This Row],[Revenue_EUR]]/Clean_Data[[#This Row],[Marketing_Spend_EUR]]</f>
        <v>56.902796365429317</v>
      </c>
    </row>
    <row r="2747" spans="1:23">
      <c r="A2747" s="17">
        <v>45901</v>
      </c>
      <c r="B2747">
        <v>2025</v>
      </c>
      <c r="C2747" s="16" t="s">
        <v>100</v>
      </c>
      <c r="D2747" s="16" t="s">
        <v>89</v>
      </c>
      <c r="E2747" s="16" t="s">
        <v>85</v>
      </c>
      <c r="F2747" s="16" t="s">
        <v>83</v>
      </c>
      <c r="G2747" s="16" t="s">
        <v>79</v>
      </c>
      <c r="H2747">
        <v>31041.46</v>
      </c>
      <c r="I2747">
        <v>30424.62</v>
      </c>
      <c r="J2747">
        <v>161</v>
      </c>
      <c r="K2747">
        <v>160</v>
      </c>
      <c r="L2747">
        <v>17149.36</v>
      </c>
      <c r="M2747">
        <v>786.7</v>
      </c>
      <c r="N2747">
        <v>274983.46999999997</v>
      </c>
      <c r="O2747">
        <v>1591</v>
      </c>
      <c r="P2747">
        <v>2</v>
      </c>
      <c r="Q2747">
        <v>5</v>
      </c>
      <c r="R2747" s="25">
        <f>Clean_Data[[#This Row],[Revenue_EUR]]/Clean_Data[[#This Row],[Units_Sold]]</f>
        <v>192.80409937888197</v>
      </c>
      <c r="S2747" s="19">
        <f>Clean_Data[[#This Row],[Gross_Profit_EUR]]/Clean_Data[[#This Row],[Revenue_EUR]]</f>
        <v>0.55246628219162375</v>
      </c>
      <c r="T2747" s="19">
        <f>Clean_Data[[#This Row],[Revenue_EUR]]/Clean_Data[[#This Row],[Revenue_Target_EUR]]</f>
        <v>1.020274369901744</v>
      </c>
      <c r="U2747" s="19">
        <f>Clean_Data[[#This Row],[Revenue_EUR]]/Clean_Data[[#This Row],[Market_Revenue_EUR]]</f>
        <v>0.11288482176765026</v>
      </c>
      <c r="V2747" s="19">
        <f>Clean_Data[[#This Row],[Returns_Units]]/Clean_Data[[#This Row],[Units_Sold]]</f>
        <v>3.1055900621118012E-2</v>
      </c>
      <c r="W2747" s="21">
        <f>Clean_Data[[#This Row],[Revenue_EUR]]/Clean_Data[[#This Row],[Marketing_Spend_EUR]]</f>
        <v>39.457811109698739</v>
      </c>
    </row>
    <row r="2748" spans="1:23">
      <c r="A2748" s="17">
        <v>45901</v>
      </c>
      <c r="B2748">
        <v>2025</v>
      </c>
      <c r="C2748" s="16" t="s">
        <v>100</v>
      </c>
      <c r="D2748" s="16" t="s">
        <v>89</v>
      </c>
      <c r="E2748" s="16" t="s">
        <v>85</v>
      </c>
      <c r="F2748" s="16" t="s">
        <v>83</v>
      </c>
      <c r="G2748" s="16" t="s">
        <v>80</v>
      </c>
      <c r="H2748">
        <v>10434.14</v>
      </c>
      <c r="I2748">
        <v>9808.5</v>
      </c>
      <c r="J2748">
        <v>71</v>
      </c>
      <c r="K2748">
        <v>68</v>
      </c>
      <c r="L2748">
        <v>6113.43</v>
      </c>
      <c r="M2748">
        <v>606.41</v>
      </c>
      <c r="N2748">
        <v>98275.55</v>
      </c>
      <c r="O2748">
        <v>755</v>
      </c>
      <c r="P2748">
        <v>1</v>
      </c>
      <c r="Q2748">
        <v>1</v>
      </c>
      <c r="R2748" s="25">
        <f>Clean_Data[[#This Row],[Revenue_EUR]]/Clean_Data[[#This Row],[Units_Sold]]</f>
        <v>146.95971830985914</v>
      </c>
      <c r="S2748" s="19">
        <f>Clean_Data[[#This Row],[Gross_Profit_EUR]]/Clean_Data[[#This Row],[Revenue_EUR]]</f>
        <v>0.5859064570726481</v>
      </c>
      <c r="T2748" s="19">
        <f>Clean_Data[[#This Row],[Revenue_EUR]]/Clean_Data[[#This Row],[Revenue_Target_EUR]]</f>
        <v>1.0637854921751542</v>
      </c>
      <c r="U2748" s="19">
        <f>Clean_Data[[#This Row],[Revenue_EUR]]/Clean_Data[[#This Row],[Market_Revenue_EUR]]</f>
        <v>0.10617228802077423</v>
      </c>
      <c r="V2748" s="19">
        <f>Clean_Data[[#This Row],[Returns_Units]]/Clean_Data[[#This Row],[Units_Sold]]</f>
        <v>1.4084507042253521E-2</v>
      </c>
      <c r="W2748" s="21">
        <f>Clean_Data[[#This Row],[Revenue_EUR]]/Clean_Data[[#This Row],[Marketing_Spend_EUR]]</f>
        <v>17.206411503768077</v>
      </c>
    </row>
    <row r="2749" spans="1:23">
      <c r="A2749" s="17">
        <v>45901</v>
      </c>
      <c r="B2749">
        <v>2025</v>
      </c>
      <c r="C2749" s="16" t="s">
        <v>100</v>
      </c>
      <c r="D2749" s="16" t="s">
        <v>89</v>
      </c>
      <c r="E2749" s="16" t="s">
        <v>85</v>
      </c>
      <c r="F2749" s="16" t="s">
        <v>83</v>
      </c>
      <c r="G2749" s="16" t="s">
        <v>81</v>
      </c>
      <c r="H2749">
        <v>13060.05</v>
      </c>
      <c r="I2749">
        <v>12832.92</v>
      </c>
      <c r="J2749">
        <v>108</v>
      </c>
      <c r="K2749">
        <v>104</v>
      </c>
      <c r="L2749">
        <v>6946.32</v>
      </c>
      <c r="M2749">
        <v>373.79</v>
      </c>
      <c r="N2749">
        <v>129415.51</v>
      </c>
      <c r="O2749">
        <v>1180</v>
      </c>
      <c r="P2749">
        <v>1</v>
      </c>
      <c r="Q2749">
        <v>3</v>
      </c>
      <c r="R2749" s="25">
        <f>Clean_Data[[#This Row],[Revenue_EUR]]/Clean_Data[[#This Row],[Units_Sold]]</f>
        <v>120.92638888888888</v>
      </c>
      <c r="S2749" s="19">
        <f>Clean_Data[[#This Row],[Gross_Profit_EUR]]/Clean_Data[[#This Row],[Revenue_EUR]]</f>
        <v>0.53187545223793176</v>
      </c>
      <c r="T2749" s="19">
        <f>Clean_Data[[#This Row],[Revenue_EUR]]/Clean_Data[[#This Row],[Revenue_Target_EUR]]</f>
        <v>1.0176990116045295</v>
      </c>
      <c r="U2749" s="19">
        <f>Clean_Data[[#This Row],[Revenue_EUR]]/Clean_Data[[#This Row],[Market_Revenue_EUR]]</f>
        <v>0.10091564759123539</v>
      </c>
      <c r="V2749" s="19">
        <f>Clean_Data[[#This Row],[Returns_Units]]/Clean_Data[[#This Row],[Units_Sold]]</f>
        <v>2.7777777777777776E-2</v>
      </c>
      <c r="W2749" s="21">
        <f>Clean_Data[[#This Row],[Revenue_EUR]]/Clean_Data[[#This Row],[Marketing_Spend_EUR]]</f>
        <v>34.939538243398694</v>
      </c>
    </row>
    <row r="2750" spans="1:23">
      <c r="A2750" s="17">
        <v>45901</v>
      </c>
      <c r="B2750">
        <v>2025</v>
      </c>
      <c r="C2750" s="16" t="s">
        <v>100</v>
      </c>
      <c r="D2750" s="16" t="s">
        <v>90</v>
      </c>
      <c r="E2750" s="16" t="s">
        <v>91</v>
      </c>
      <c r="F2750" s="16" t="s">
        <v>77</v>
      </c>
      <c r="G2750" s="16" t="s">
        <v>78</v>
      </c>
      <c r="H2750">
        <v>209117.14</v>
      </c>
      <c r="I2750">
        <v>198307.5</v>
      </c>
      <c r="J2750">
        <v>2750</v>
      </c>
      <c r="K2750">
        <v>2601</v>
      </c>
      <c r="L2750">
        <v>116985.43</v>
      </c>
      <c r="M2750">
        <v>4094.65</v>
      </c>
      <c r="N2750">
        <v>2427923.44</v>
      </c>
      <c r="O2750">
        <v>36134</v>
      </c>
      <c r="P2750">
        <v>11</v>
      </c>
      <c r="Q2750">
        <v>32</v>
      </c>
      <c r="R2750" s="25">
        <f>Clean_Data[[#This Row],[Revenue_EUR]]/Clean_Data[[#This Row],[Units_Sold]]</f>
        <v>76.042596363636363</v>
      </c>
      <c r="S2750" s="19">
        <f>Clean_Data[[#This Row],[Gross_Profit_EUR]]/Clean_Data[[#This Row],[Revenue_EUR]]</f>
        <v>0.55942535365585044</v>
      </c>
      <c r="T2750" s="19">
        <f>Clean_Data[[#This Row],[Revenue_EUR]]/Clean_Data[[#This Row],[Revenue_Target_EUR]]</f>
        <v>1.0545094865297582</v>
      </c>
      <c r="U2750" s="19">
        <f>Clean_Data[[#This Row],[Revenue_EUR]]/Clean_Data[[#This Row],[Market_Revenue_EUR]]</f>
        <v>8.6130038762672029E-2</v>
      </c>
      <c r="V2750" s="19">
        <f>Clean_Data[[#This Row],[Returns_Units]]/Clean_Data[[#This Row],[Units_Sold]]</f>
        <v>1.1636363636363636E-2</v>
      </c>
      <c r="W2750" s="21">
        <f>Clean_Data[[#This Row],[Revenue_EUR]]/Clean_Data[[#This Row],[Marketing_Spend_EUR]]</f>
        <v>51.070821681950839</v>
      </c>
    </row>
    <row r="2751" spans="1:23">
      <c r="A2751" s="17">
        <v>45901</v>
      </c>
      <c r="B2751">
        <v>2025</v>
      </c>
      <c r="C2751" s="16" t="s">
        <v>100</v>
      </c>
      <c r="D2751" s="16" t="s">
        <v>90</v>
      </c>
      <c r="E2751" s="16" t="s">
        <v>91</v>
      </c>
      <c r="F2751" s="16" t="s">
        <v>77</v>
      </c>
      <c r="G2751" s="16" t="s">
        <v>79</v>
      </c>
      <c r="H2751">
        <v>230450.93</v>
      </c>
      <c r="I2751">
        <v>207625.59</v>
      </c>
      <c r="J2751">
        <v>1199</v>
      </c>
      <c r="K2751">
        <v>1061</v>
      </c>
      <c r="L2751">
        <v>152404.44</v>
      </c>
      <c r="M2751">
        <v>5387.63</v>
      </c>
      <c r="N2751">
        <v>2074952.91</v>
      </c>
      <c r="O2751">
        <v>12080</v>
      </c>
      <c r="P2751">
        <v>10</v>
      </c>
      <c r="Q2751">
        <v>20</v>
      </c>
      <c r="R2751" s="25">
        <f>Clean_Data[[#This Row],[Revenue_EUR]]/Clean_Data[[#This Row],[Units_Sold]]</f>
        <v>192.20261050875729</v>
      </c>
      <c r="S2751" s="19">
        <f>Clean_Data[[#This Row],[Gross_Profit_EUR]]/Clean_Data[[#This Row],[Revenue_EUR]]</f>
        <v>0.66133141662739225</v>
      </c>
      <c r="T2751" s="19">
        <f>Clean_Data[[#This Row],[Revenue_EUR]]/Clean_Data[[#This Row],[Revenue_Target_EUR]]</f>
        <v>1.1099351000038098</v>
      </c>
      <c r="U2751" s="19">
        <f>Clean_Data[[#This Row],[Revenue_EUR]]/Clean_Data[[#This Row],[Market_Revenue_EUR]]</f>
        <v>0.11106320962242945</v>
      </c>
      <c r="V2751" s="19">
        <f>Clean_Data[[#This Row],[Returns_Units]]/Clean_Data[[#This Row],[Units_Sold]]</f>
        <v>1.6680567139282735E-2</v>
      </c>
      <c r="W2751" s="21">
        <f>Clean_Data[[#This Row],[Revenue_EUR]]/Clean_Data[[#This Row],[Marketing_Spend_EUR]]</f>
        <v>42.774082481536404</v>
      </c>
    </row>
    <row r="2752" spans="1:23">
      <c r="A2752" s="17">
        <v>45901</v>
      </c>
      <c r="B2752">
        <v>2025</v>
      </c>
      <c r="C2752" s="16" t="s">
        <v>100</v>
      </c>
      <c r="D2752" s="16" t="s">
        <v>90</v>
      </c>
      <c r="E2752" s="16" t="s">
        <v>91</v>
      </c>
      <c r="F2752" s="16" t="s">
        <v>77</v>
      </c>
      <c r="G2752" s="16" t="s">
        <v>80</v>
      </c>
      <c r="H2752">
        <v>70845.990000000005</v>
      </c>
      <c r="I2752">
        <v>62639.58</v>
      </c>
      <c r="J2752">
        <v>479</v>
      </c>
      <c r="K2752">
        <v>429</v>
      </c>
      <c r="L2752">
        <v>48291.67</v>
      </c>
      <c r="M2752">
        <v>3771.86</v>
      </c>
      <c r="N2752">
        <v>716174.56</v>
      </c>
      <c r="O2752">
        <v>5019</v>
      </c>
      <c r="P2752">
        <v>3</v>
      </c>
      <c r="Q2752">
        <v>10</v>
      </c>
      <c r="R2752" s="25">
        <f>Clean_Data[[#This Row],[Revenue_EUR]]/Clean_Data[[#This Row],[Units_Sold]]</f>
        <v>147.90394572025053</v>
      </c>
      <c r="S2752" s="19">
        <f>Clean_Data[[#This Row],[Gross_Profit_EUR]]/Clean_Data[[#This Row],[Revenue_EUR]]</f>
        <v>0.6816429553740444</v>
      </c>
      <c r="T2752" s="19">
        <f>Clean_Data[[#This Row],[Revenue_EUR]]/Clean_Data[[#This Row],[Revenue_Target_EUR]]</f>
        <v>1.1310099780362513</v>
      </c>
      <c r="U2752" s="19">
        <f>Clean_Data[[#This Row],[Revenue_EUR]]/Clean_Data[[#This Row],[Market_Revenue_EUR]]</f>
        <v>9.8922796140650401E-2</v>
      </c>
      <c r="V2752" s="19">
        <f>Clean_Data[[#This Row],[Returns_Units]]/Clean_Data[[#This Row],[Units_Sold]]</f>
        <v>2.0876826722338204E-2</v>
      </c>
      <c r="W2752" s="21">
        <f>Clean_Data[[#This Row],[Revenue_EUR]]/Clean_Data[[#This Row],[Marketing_Spend_EUR]]</f>
        <v>18.782772955517967</v>
      </c>
    </row>
    <row r="2753" spans="1:23">
      <c r="A2753" s="17">
        <v>45901</v>
      </c>
      <c r="B2753">
        <v>2025</v>
      </c>
      <c r="C2753" s="16" t="s">
        <v>100</v>
      </c>
      <c r="D2753" s="16" t="s">
        <v>90</v>
      </c>
      <c r="E2753" s="16" t="s">
        <v>91</v>
      </c>
      <c r="F2753" s="16" t="s">
        <v>77</v>
      </c>
      <c r="G2753" s="16" t="s">
        <v>81</v>
      </c>
      <c r="H2753">
        <v>100008.11</v>
      </c>
      <c r="I2753">
        <v>97694.5</v>
      </c>
      <c r="J2753">
        <v>824</v>
      </c>
      <c r="K2753">
        <v>797</v>
      </c>
      <c r="L2753">
        <v>62979.74</v>
      </c>
      <c r="M2753">
        <v>3293.48</v>
      </c>
      <c r="N2753">
        <v>985957.18</v>
      </c>
      <c r="O2753">
        <v>8400</v>
      </c>
      <c r="P2753">
        <v>6</v>
      </c>
      <c r="Q2753">
        <v>16</v>
      </c>
      <c r="R2753" s="25">
        <f>Clean_Data[[#This Row],[Revenue_EUR]]/Clean_Data[[#This Row],[Units_Sold]]</f>
        <v>121.36906553398059</v>
      </c>
      <c r="S2753" s="19">
        <f>Clean_Data[[#This Row],[Gross_Profit_EUR]]/Clean_Data[[#This Row],[Revenue_EUR]]</f>
        <v>0.62974632757283378</v>
      </c>
      <c r="T2753" s="19">
        <f>Clean_Data[[#This Row],[Revenue_EUR]]/Clean_Data[[#This Row],[Revenue_Target_EUR]]</f>
        <v>1.0236820905987543</v>
      </c>
      <c r="U2753" s="19">
        <f>Clean_Data[[#This Row],[Revenue_EUR]]/Clean_Data[[#This Row],[Market_Revenue_EUR]]</f>
        <v>0.10143250845843022</v>
      </c>
      <c r="V2753" s="19">
        <f>Clean_Data[[#This Row],[Returns_Units]]/Clean_Data[[#This Row],[Units_Sold]]</f>
        <v>1.9417475728155338E-2</v>
      </c>
      <c r="W2753" s="21">
        <f>Clean_Data[[#This Row],[Revenue_EUR]]/Clean_Data[[#This Row],[Marketing_Spend_EUR]]</f>
        <v>30.365482711296259</v>
      </c>
    </row>
    <row r="2754" spans="1:23">
      <c r="A2754" s="17">
        <v>45901</v>
      </c>
      <c r="B2754">
        <v>2025</v>
      </c>
      <c r="C2754" s="16" t="s">
        <v>100</v>
      </c>
      <c r="D2754" s="16" t="s">
        <v>90</v>
      </c>
      <c r="E2754" s="16" t="s">
        <v>91</v>
      </c>
      <c r="F2754" s="16" t="s">
        <v>82</v>
      </c>
      <c r="G2754" s="16" t="s">
        <v>78</v>
      </c>
      <c r="H2754">
        <v>184266.91</v>
      </c>
      <c r="I2754">
        <v>182012.66</v>
      </c>
      <c r="J2754">
        <v>2424</v>
      </c>
      <c r="K2754">
        <v>2371</v>
      </c>
      <c r="L2754">
        <v>97689.71</v>
      </c>
      <c r="M2754">
        <v>3564.65</v>
      </c>
      <c r="N2754">
        <v>2187025.29</v>
      </c>
      <c r="O2754">
        <v>29771</v>
      </c>
      <c r="P2754">
        <v>8</v>
      </c>
      <c r="Q2754">
        <v>23</v>
      </c>
      <c r="R2754" s="25">
        <f>Clean_Data[[#This Row],[Revenue_EUR]]/Clean_Data[[#This Row],[Units_Sold]]</f>
        <v>76.017702145214528</v>
      </c>
      <c r="S2754" s="19">
        <f>Clean_Data[[#This Row],[Gross_Profit_EUR]]/Clean_Data[[#This Row],[Revenue_EUR]]</f>
        <v>0.53015329773533404</v>
      </c>
      <c r="T2754" s="19">
        <f>Clean_Data[[#This Row],[Revenue_EUR]]/Clean_Data[[#This Row],[Revenue_Target_EUR]]</f>
        <v>1.0123851274960765</v>
      </c>
      <c r="U2754" s="19">
        <f>Clean_Data[[#This Row],[Revenue_EUR]]/Clean_Data[[#This Row],[Market_Revenue_EUR]]</f>
        <v>8.4254585826028558E-2</v>
      </c>
      <c r="V2754" s="19">
        <f>Clean_Data[[#This Row],[Returns_Units]]/Clean_Data[[#This Row],[Units_Sold]]</f>
        <v>9.4884488448844888E-3</v>
      </c>
      <c r="W2754" s="21">
        <f>Clean_Data[[#This Row],[Revenue_EUR]]/Clean_Data[[#This Row],[Marketing_Spend_EUR]]</f>
        <v>51.69284782517218</v>
      </c>
    </row>
    <row r="2755" spans="1:23">
      <c r="A2755" s="17">
        <v>45901</v>
      </c>
      <c r="B2755">
        <v>2025</v>
      </c>
      <c r="C2755" s="16" t="s">
        <v>100</v>
      </c>
      <c r="D2755" s="16" t="s">
        <v>90</v>
      </c>
      <c r="E2755" s="16" t="s">
        <v>91</v>
      </c>
      <c r="F2755" s="16" t="s">
        <v>82</v>
      </c>
      <c r="G2755" s="16" t="s">
        <v>79</v>
      </c>
      <c r="H2755">
        <v>179644.34</v>
      </c>
      <c r="I2755">
        <v>164090.06</v>
      </c>
      <c r="J2755">
        <v>934</v>
      </c>
      <c r="K2755">
        <v>869</v>
      </c>
      <c r="L2755">
        <v>109642.02</v>
      </c>
      <c r="M2755">
        <v>4762.88</v>
      </c>
      <c r="N2755">
        <v>1862982.19</v>
      </c>
      <c r="O2755">
        <v>10601</v>
      </c>
      <c r="P2755">
        <v>9</v>
      </c>
      <c r="Q2755">
        <v>18</v>
      </c>
      <c r="R2755" s="25">
        <f>Clean_Data[[#This Row],[Revenue_EUR]]/Clean_Data[[#This Row],[Units_Sold]]</f>
        <v>192.33869379014988</v>
      </c>
      <c r="S2755" s="19">
        <f>Clean_Data[[#This Row],[Gross_Profit_EUR]]/Clean_Data[[#This Row],[Revenue_EUR]]</f>
        <v>0.61032827418887792</v>
      </c>
      <c r="T2755" s="19">
        <f>Clean_Data[[#This Row],[Revenue_EUR]]/Clean_Data[[#This Row],[Revenue_Target_EUR]]</f>
        <v>1.0947911165368578</v>
      </c>
      <c r="U2755" s="19">
        <f>Clean_Data[[#This Row],[Revenue_EUR]]/Clean_Data[[#This Row],[Market_Revenue_EUR]]</f>
        <v>9.6428372189645034E-2</v>
      </c>
      <c r="V2755" s="19">
        <f>Clean_Data[[#This Row],[Returns_Units]]/Clean_Data[[#This Row],[Units_Sold]]</f>
        <v>1.9271948608137045E-2</v>
      </c>
      <c r="W2755" s="21">
        <f>Clean_Data[[#This Row],[Revenue_EUR]]/Clean_Data[[#This Row],[Marketing_Spend_EUR]]</f>
        <v>37.717586838215531</v>
      </c>
    </row>
    <row r="2756" spans="1:23">
      <c r="A2756" s="17">
        <v>45901</v>
      </c>
      <c r="B2756">
        <v>2025</v>
      </c>
      <c r="C2756" s="16" t="s">
        <v>100</v>
      </c>
      <c r="D2756" s="16" t="s">
        <v>90</v>
      </c>
      <c r="E2756" s="16" t="s">
        <v>91</v>
      </c>
      <c r="F2756" s="16" t="s">
        <v>82</v>
      </c>
      <c r="G2756" s="16" t="s">
        <v>80</v>
      </c>
      <c r="H2756">
        <v>63485.23</v>
      </c>
      <c r="I2756">
        <v>57807.23</v>
      </c>
      <c r="J2756">
        <v>429</v>
      </c>
      <c r="K2756">
        <v>396</v>
      </c>
      <c r="L2756">
        <v>40588.769999999997</v>
      </c>
      <c r="M2756">
        <v>3795.16</v>
      </c>
      <c r="N2756">
        <v>634447.07999999996</v>
      </c>
      <c r="O2756">
        <v>4676</v>
      </c>
      <c r="P2756">
        <v>3</v>
      </c>
      <c r="Q2756">
        <v>6</v>
      </c>
      <c r="R2756" s="25">
        <f>Clean_Data[[#This Row],[Revenue_EUR]]/Clean_Data[[#This Row],[Units_Sold]]</f>
        <v>147.98421911421912</v>
      </c>
      <c r="S2756" s="19">
        <f>Clean_Data[[#This Row],[Gross_Profit_EUR]]/Clean_Data[[#This Row],[Revenue_EUR]]</f>
        <v>0.63934193827446151</v>
      </c>
      <c r="T2756" s="19">
        <f>Clean_Data[[#This Row],[Revenue_EUR]]/Clean_Data[[#This Row],[Revenue_Target_EUR]]</f>
        <v>1.0982230077448789</v>
      </c>
      <c r="U2756" s="19">
        <f>Clean_Data[[#This Row],[Revenue_EUR]]/Clean_Data[[#This Row],[Market_Revenue_EUR]]</f>
        <v>0.10006386978721694</v>
      </c>
      <c r="V2756" s="19">
        <f>Clean_Data[[#This Row],[Returns_Units]]/Clean_Data[[#This Row],[Units_Sold]]</f>
        <v>1.3986013986013986E-2</v>
      </c>
      <c r="W2756" s="21">
        <f>Clean_Data[[#This Row],[Revenue_EUR]]/Clean_Data[[#This Row],[Marketing_Spend_EUR]]</f>
        <v>16.727945593861659</v>
      </c>
    </row>
    <row r="2757" spans="1:23">
      <c r="A2757" s="17">
        <v>45901</v>
      </c>
      <c r="B2757">
        <v>2025</v>
      </c>
      <c r="C2757" s="16" t="s">
        <v>100</v>
      </c>
      <c r="D2757" s="16" t="s">
        <v>90</v>
      </c>
      <c r="E2757" s="16" t="s">
        <v>91</v>
      </c>
      <c r="F2757" s="16" t="s">
        <v>82</v>
      </c>
      <c r="G2757" s="16" t="s">
        <v>81</v>
      </c>
      <c r="H2757">
        <v>82877.759999999995</v>
      </c>
      <c r="I2757">
        <v>80765.509999999995</v>
      </c>
      <c r="J2757">
        <v>682</v>
      </c>
      <c r="K2757">
        <v>663</v>
      </c>
      <c r="L2757">
        <v>48363.71</v>
      </c>
      <c r="M2757">
        <v>2541.67</v>
      </c>
      <c r="N2757">
        <v>910488.79</v>
      </c>
      <c r="O2757">
        <v>7767</v>
      </c>
      <c r="P2757">
        <v>4</v>
      </c>
      <c r="Q2757">
        <v>10</v>
      </c>
      <c r="R2757" s="25">
        <f>Clean_Data[[#This Row],[Revenue_EUR]]/Clean_Data[[#This Row],[Units_Sold]]</f>
        <v>121.521642228739</v>
      </c>
      <c r="S2757" s="19">
        <f>Clean_Data[[#This Row],[Gross_Profit_EUR]]/Clean_Data[[#This Row],[Revenue_EUR]]</f>
        <v>0.58355474375755334</v>
      </c>
      <c r="T2757" s="19">
        <f>Clean_Data[[#This Row],[Revenue_EUR]]/Clean_Data[[#This Row],[Revenue_Target_EUR]]</f>
        <v>1.0261528714422778</v>
      </c>
      <c r="U2757" s="19">
        <f>Clean_Data[[#This Row],[Revenue_EUR]]/Clean_Data[[#This Row],[Market_Revenue_EUR]]</f>
        <v>9.1025568804641729E-2</v>
      </c>
      <c r="V2757" s="19">
        <f>Clean_Data[[#This Row],[Returns_Units]]/Clean_Data[[#This Row],[Units_Sold]]</f>
        <v>1.466275659824047E-2</v>
      </c>
      <c r="W2757" s="21">
        <f>Clean_Data[[#This Row],[Revenue_EUR]]/Clean_Data[[#This Row],[Marketing_Spend_EUR]]</f>
        <v>32.60760051462227</v>
      </c>
    </row>
    <row r="2758" spans="1:23">
      <c r="A2758" s="17">
        <v>45901</v>
      </c>
      <c r="B2758">
        <v>2025</v>
      </c>
      <c r="C2758" s="16" t="s">
        <v>100</v>
      </c>
      <c r="D2758" s="16" t="s">
        <v>90</v>
      </c>
      <c r="E2758" s="16" t="s">
        <v>91</v>
      </c>
      <c r="F2758" s="16" t="s">
        <v>83</v>
      </c>
      <c r="G2758" s="16" t="s">
        <v>78</v>
      </c>
      <c r="H2758">
        <v>22327.67</v>
      </c>
      <c r="I2758">
        <v>22803.45</v>
      </c>
      <c r="J2758">
        <v>294</v>
      </c>
      <c r="K2758">
        <v>301</v>
      </c>
      <c r="L2758">
        <v>10726.78</v>
      </c>
      <c r="M2758">
        <v>396.53</v>
      </c>
      <c r="N2758">
        <v>349233.7</v>
      </c>
      <c r="O2758">
        <v>5172</v>
      </c>
      <c r="P2758">
        <v>1</v>
      </c>
      <c r="Q2758">
        <v>9</v>
      </c>
      <c r="R2758" s="25">
        <f>Clean_Data[[#This Row],[Revenue_EUR]]/Clean_Data[[#This Row],[Units_Sold]]</f>
        <v>75.944455782312914</v>
      </c>
      <c r="S2758" s="19">
        <f>Clean_Data[[#This Row],[Gross_Profit_EUR]]/Clean_Data[[#This Row],[Revenue_EUR]]</f>
        <v>0.48042540936873401</v>
      </c>
      <c r="T2758" s="19">
        <f>Clean_Data[[#This Row],[Revenue_EUR]]/Clean_Data[[#This Row],[Revenue_Target_EUR]]</f>
        <v>0.97913561325150356</v>
      </c>
      <c r="U2758" s="19">
        <f>Clean_Data[[#This Row],[Revenue_EUR]]/Clean_Data[[#This Row],[Market_Revenue_EUR]]</f>
        <v>6.3933320295263593E-2</v>
      </c>
      <c r="V2758" s="19">
        <f>Clean_Data[[#This Row],[Returns_Units]]/Clean_Data[[#This Row],[Units_Sold]]</f>
        <v>3.0612244897959183E-2</v>
      </c>
      <c r="W2758" s="21">
        <f>Clean_Data[[#This Row],[Revenue_EUR]]/Clean_Data[[#This Row],[Marketing_Spend_EUR]]</f>
        <v>56.307643810052205</v>
      </c>
    </row>
    <row r="2759" spans="1:23">
      <c r="A2759" s="17">
        <v>45901</v>
      </c>
      <c r="B2759">
        <v>2025</v>
      </c>
      <c r="C2759" s="16" t="s">
        <v>100</v>
      </c>
      <c r="D2759" s="16" t="s">
        <v>90</v>
      </c>
      <c r="E2759" s="16" t="s">
        <v>91</v>
      </c>
      <c r="F2759" s="16" t="s">
        <v>83</v>
      </c>
      <c r="G2759" s="16" t="s">
        <v>79</v>
      </c>
      <c r="H2759">
        <v>21363.41</v>
      </c>
      <c r="I2759">
        <v>19613.21</v>
      </c>
      <c r="J2759">
        <v>111</v>
      </c>
      <c r="K2759">
        <v>100</v>
      </c>
      <c r="L2759">
        <v>11852.26</v>
      </c>
      <c r="M2759">
        <v>565.72</v>
      </c>
      <c r="N2759">
        <v>301201.03999999998</v>
      </c>
      <c r="O2759">
        <v>1688</v>
      </c>
      <c r="P2759">
        <v>1</v>
      </c>
      <c r="Q2759">
        <v>2</v>
      </c>
      <c r="R2759" s="25">
        <f>Clean_Data[[#This Row],[Revenue_EUR]]/Clean_Data[[#This Row],[Units_Sold]]</f>
        <v>192.46315315315314</v>
      </c>
      <c r="S2759" s="19">
        <f>Clean_Data[[#This Row],[Gross_Profit_EUR]]/Clean_Data[[#This Row],[Revenue_EUR]]</f>
        <v>0.55479251673773056</v>
      </c>
      <c r="T2759" s="19">
        <f>Clean_Data[[#This Row],[Revenue_EUR]]/Clean_Data[[#This Row],[Revenue_Target_EUR]]</f>
        <v>1.0892357752759492</v>
      </c>
      <c r="U2759" s="19">
        <f>Clean_Data[[#This Row],[Revenue_EUR]]/Clean_Data[[#This Row],[Market_Revenue_EUR]]</f>
        <v>7.0927411140413066E-2</v>
      </c>
      <c r="V2759" s="19">
        <f>Clean_Data[[#This Row],[Returns_Units]]/Clean_Data[[#This Row],[Units_Sold]]</f>
        <v>1.8018018018018018E-2</v>
      </c>
      <c r="W2759" s="21">
        <f>Clean_Data[[#This Row],[Revenue_EUR]]/Clean_Data[[#This Row],[Marketing_Spend_EUR]]</f>
        <v>37.763222088665771</v>
      </c>
    </row>
    <row r="2760" spans="1:23">
      <c r="A2760" s="17">
        <v>45901</v>
      </c>
      <c r="B2760">
        <v>2025</v>
      </c>
      <c r="C2760" s="16" t="s">
        <v>100</v>
      </c>
      <c r="D2760" s="16" t="s">
        <v>90</v>
      </c>
      <c r="E2760" s="16" t="s">
        <v>91</v>
      </c>
      <c r="F2760" s="16" t="s">
        <v>83</v>
      </c>
      <c r="G2760" s="16" t="s">
        <v>80</v>
      </c>
      <c r="H2760">
        <v>7135.12</v>
      </c>
      <c r="I2760">
        <v>6535.85</v>
      </c>
      <c r="J2760">
        <v>48</v>
      </c>
      <c r="K2760">
        <v>44</v>
      </c>
      <c r="L2760">
        <v>4122.42</v>
      </c>
      <c r="M2760">
        <v>404.41</v>
      </c>
      <c r="N2760">
        <v>99952.48</v>
      </c>
      <c r="O2760">
        <v>760</v>
      </c>
      <c r="P2760">
        <v>0</v>
      </c>
      <c r="Q2760">
        <v>1</v>
      </c>
      <c r="R2760" s="25">
        <f>Clean_Data[[#This Row],[Revenue_EUR]]/Clean_Data[[#This Row],[Units_Sold]]</f>
        <v>148.64833333333334</v>
      </c>
      <c r="S2760" s="19">
        <f>Clean_Data[[#This Row],[Gross_Profit_EUR]]/Clean_Data[[#This Row],[Revenue_EUR]]</f>
        <v>0.57776463465225536</v>
      </c>
      <c r="T2760" s="19">
        <f>Clean_Data[[#This Row],[Revenue_EUR]]/Clean_Data[[#This Row],[Revenue_Target_EUR]]</f>
        <v>1.0916896807607273</v>
      </c>
      <c r="U2760" s="19">
        <f>Clean_Data[[#This Row],[Revenue_EUR]]/Clean_Data[[#This Row],[Market_Revenue_EUR]]</f>
        <v>7.1385122210074231E-2</v>
      </c>
      <c r="V2760" s="19">
        <f>Clean_Data[[#This Row],[Returns_Units]]/Clean_Data[[#This Row],[Units_Sold]]</f>
        <v>2.0833333333333332E-2</v>
      </c>
      <c r="W2760" s="21">
        <f>Clean_Data[[#This Row],[Revenue_EUR]]/Clean_Data[[#This Row],[Marketing_Spend_EUR]]</f>
        <v>17.643282807052248</v>
      </c>
    </row>
    <row r="2761" spans="1:23">
      <c r="A2761" s="17">
        <v>45901</v>
      </c>
      <c r="B2761">
        <v>2025</v>
      </c>
      <c r="C2761" s="16" t="s">
        <v>100</v>
      </c>
      <c r="D2761" s="16" t="s">
        <v>90</v>
      </c>
      <c r="E2761" s="16" t="s">
        <v>91</v>
      </c>
      <c r="F2761" s="16" t="s">
        <v>83</v>
      </c>
      <c r="G2761" s="16" t="s">
        <v>81</v>
      </c>
      <c r="H2761">
        <v>8748.4599999999991</v>
      </c>
      <c r="I2761">
        <v>8132.82</v>
      </c>
      <c r="J2761">
        <v>72</v>
      </c>
      <c r="K2761">
        <v>68</v>
      </c>
      <c r="L2761">
        <v>4627.92</v>
      </c>
      <c r="M2761">
        <v>274.17</v>
      </c>
      <c r="N2761">
        <v>135739.37</v>
      </c>
      <c r="O2761">
        <v>1188</v>
      </c>
      <c r="P2761">
        <v>0</v>
      </c>
      <c r="Q2761">
        <v>2</v>
      </c>
      <c r="R2761" s="25">
        <f>Clean_Data[[#This Row],[Revenue_EUR]]/Clean_Data[[#This Row],[Units_Sold]]</f>
        <v>121.50638888888888</v>
      </c>
      <c r="S2761" s="19">
        <f>Clean_Data[[#This Row],[Gross_Profit_EUR]]/Clean_Data[[#This Row],[Revenue_EUR]]</f>
        <v>0.52899824654853544</v>
      </c>
      <c r="T2761" s="19">
        <f>Clean_Data[[#This Row],[Revenue_EUR]]/Clean_Data[[#This Row],[Revenue_Target_EUR]]</f>
        <v>1.0756982202975105</v>
      </c>
      <c r="U2761" s="19">
        <f>Clean_Data[[#This Row],[Revenue_EUR]]/Clean_Data[[#This Row],[Market_Revenue_EUR]]</f>
        <v>6.4450424368405423E-2</v>
      </c>
      <c r="V2761" s="19">
        <f>Clean_Data[[#This Row],[Returns_Units]]/Clean_Data[[#This Row],[Units_Sold]]</f>
        <v>2.7777777777777776E-2</v>
      </c>
      <c r="W2761" s="21">
        <f>Clean_Data[[#This Row],[Revenue_EUR]]/Clean_Data[[#This Row],[Marketing_Spend_EUR]]</f>
        <v>31.908888645730745</v>
      </c>
    </row>
    <row r="2762" spans="1:23">
      <c r="A2762" s="17">
        <v>45901</v>
      </c>
      <c r="B2762">
        <v>2025</v>
      </c>
      <c r="C2762" s="16" t="s">
        <v>100</v>
      </c>
      <c r="D2762" s="16" t="s">
        <v>92</v>
      </c>
      <c r="E2762" s="16" t="s">
        <v>76</v>
      </c>
      <c r="F2762" s="16" t="s">
        <v>77</v>
      </c>
      <c r="G2762" s="16" t="s">
        <v>78</v>
      </c>
      <c r="H2762">
        <v>228238.5</v>
      </c>
      <c r="I2762">
        <v>232140.67</v>
      </c>
      <c r="J2762">
        <v>3002</v>
      </c>
      <c r="K2762">
        <v>3040</v>
      </c>
      <c r="L2762">
        <v>128244.58</v>
      </c>
      <c r="M2762">
        <v>3712.78</v>
      </c>
      <c r="N2762">
        <v>1510899.82</v>
      </c>
      <c r="O2762">
        <v>21038</v>
      </c>
      <c r="P2762">
        <v>10</v>
      </c>
      <c r="Q2762">
        <v>62</v>
      </c>
      <c r="R2762" s="25">
        <f>Clean_Data[[#This Row],[Revenue_EUR]]/Clean_Data[[#This Row],[Units_Sold]]</f>
        <v>76.028814123917385</v>
      </c>
      <c r="S2762" s="19">
        <f>Clean_Data[[#This Row],[Gross_Profit_EUR]]/Clean_Data[[#This Row],[Revenue_EUR]]</f>
        <v>0.56188846316462826</v>
      </c>
      <c r="T2762" s="19">
        <f>Clean_Data[[#This Row],[Revenue_EUR]]/Clean_Data[[#This Row],[Revenue_Target_EUR]]</f>
        <v>0.98319049393628433</v>
      </c>
      <c r="U2762" s="19">
        <f>Clean_Data[[#This Row],[Revenue_EUR]]/Clean_Data[[#This Row],[Market_Revenue_EUR]]</f>
        <v>0.15106130597063674</v>
      </c>
      <c r="V2762" s="19">
        <f>Clean_Data[[#This Row],[Returns_Units]]/Clean_Data[[#This Row],[Units_Sold]]</f>
        <v>2.0652898067954697E-2</v>
      </c>
      <c r="W2762" s="21">
        <f>Clean_Data[[#This Row],[Revenue_EUR]]/Clean_Data[[#This Row],[Marketing_Spend_EUR]]</f>
        <v>61.473747434536918</v>
      </c>
    </row>
    <row r="2763" spans="1:23">
      <c r="A2763" s="17">
        <v>45901</v>
      </c>
      <c r="B2763">
        <v>2025</v>
      </c>
      <c r="C2763" s="16" t="s">
        <v>100</v>
      </c>
      <c r="D2763" s="16" t="s">
        <v>92</v>
      </c>
      <c r="E2763" s="16" t="s">
        <v>76</v>
      </c>
      <c r="F2763" s="16" t="s">
        <v>77</v>
      </c>
      <c r="G2763" s="16" t="s">
        <v>79</v>
      </c>
      <c r="H2763">
        <v>232211.12</v>
      </c>
      <c r="I2763">
        <v>228512.77</v>
      </c>
      <c r="J2763">
        <v>1208</v>
      </c>
      <c r="K2763">
        <v>1192</v>
      </c>
      <c r="L2763">
        <v>153091.42000000001</v>
      </c>
      <c r="M2763">
        <v>6143.13</v>
      </c>
      <c r="N2763">
        <v>1285102.8799999999</v>
      </c>
      <c r="O2763">
        <v>6999</v>
      </c>
      <c r="P2763">
        <v>9</v>
      </c>
      <c r="Q2763">
        <v>24</v>
      </c>
      <c r="R2763" s="25">
        <f>Clean_Data[[#This Row],[Revenue_EUR]]/Clean_Data[[#This Row],[Units_Sold]]</f>
        <v>192.22774834437087</v>
      </c>
      <c r="S2763" s="19">
        <f>Clean_Data[[#This Row],[Gross_Profit_EUR]]/Clean_Data[[#This Row],[Revenue_EUR]]</f>
        <v>0.65927686839458854</v>
      </c>
      <c r="T2763" s="19">
        <f>Clean_Data[[#This Row],[Revenue_EUR]]/Clean_Data[[#This Row],[Revenue_Target_EUR]]</f>
        <v>1.0161844346817028</v>
      </c>
      <c r="U2763" s="19">
        <f>Clean_Data[[#This Row],[Revenue_EUR]]/Clean_Data[[#This Row],[Market_Revenue_EUR]]</f>
        <v>0.1806945759860098</v>
      </c>
      <c r="V2763" s="19">
        <f>Clean_Data[[#This Row],[Returns_Units]]/Clean_Data[[#This Row],[Units_Sold]]</f>
        <v>1.9867549668874173E-2</v>
      </c>
      <c r="W2763" s="21">
        <f>Clean_Data[[#This Row],[Revenue_EUR]]/Clean_Data[[#This Row],[Marketing_Spend_EUR]]</f>
        <v>37.80013120347445</v>
      </c>
    </row>
    <row r="2764" spans="1:23">
      <c r="A2764" s="17">
        <v>45901</v>
      </c>
      <c r="B2764">
        <v>2025</v>
      </c>
      <c r="C2764" s="16" t="s">
        <v>100</v>
      </c>
      <c r="D2764" s="16" t="s">
        <v>92</v>
      </c>
      <c r="E2764" s="16" t="s">
        <v>76</v>
      </c>
      <c r="F2764" s="16" t="s">
        <v>77</v>
      </c>
      <c r="G2764" s="16" t="s">
        <v>80</v>
      </c>
      <c r="H2764">
        <v>65965.460000000006</v>
      </c>
      <c r="I2764">
        <v>58766.58</v>
      </c>
      <c r="J2764">
        <v>446</v>
      </c>
      <c r="K2764">
        <v>405</v>
      </c>
      <c r="L2764">
        <v>45361.54</v>
      </c>
      <c r="M2764">
        <v>3317.61</v>
      </c>
      <c r="N2764">
        <v>429226.75</v>
      </c>
      <c r="O2764">
        <v>3140</v>
      </c>
      <c r="P2764">
        <v>3</v>
      </c>
      <c r="Q2764">
        <v>6</v>
      </c>
      <c r="R2764" s="25">
        <f>Clean_Data[[#This Row],[Revenue_EUR]]/Clean_Data[[#This Row],[Units_Sold]]</f>
        <v>147.90461883408074</v>
      </c>
      <c r="S2764" s="19">
        <f>Clean_Data[[#This Row],[Gross_Profit_EUR]]/Clean_Data[[#This Row],[Revenue_EUR]]</f>
        <v>0.6876559338781234</v>
      </c>
      <c r="T2764" s="19">
        <f>Clean_Data[[#This Row],[Revenue_EUR]]/Clean_Data[[#This Row],[Revenue_Target_EUR]]</f>
        <v>1.1224995567208438</v>
      </c>
      <c r="U2764" s="19">
        <f>Clean_Data[[#This Row],[Revenue_EUR]]/Clean_Data[[#This Row],[Market_Revenue_EUR]]</f>
        <v>0.15368441039613678</v>
      </c>
      <c r="V2764" s="19">
        <f>Clean_Data[[#This Row],[Returns_Units]]/Clean_Data[[#This Row],[Units_Sold]]</f>
        <v>1.3452914798206279E-2</v>
      </c>
      <c r="W2764" s="21">
        <f>Clean_Data[[#This Row],[Revenue_EUR]]/Clean_Data[[#This Row],[Marketing_Spend_EUR]]</f>
        <v>19.883428130491531</v>
      </c>
    </row>
    <row r="2765" spans="1:23">
      <c r="A2765" s="17">
        <v>45901</v>
      </c>
      <c r="B2765">
        <v>2025</v>
      </c>
      <c r="C2765" s="16" t="s">
        <v>100</v>
      </c>
      <c r="D2765" s="16" t="s">
        <v>92</v>
      </c>
      <c r="E2765" s="16" t="s">
        <v>76</v>
      </c>
      <c r="F2765" s="16" t="s">
        <v>77</v>
      </c>
      <c r="G2765" s="16" t="s">
        <v>81</v>
      </c>
      <c r="H2765">
        <v>89782.25</v>
      </c>
      <c r="I2765">
        <v>87139.75</v>
      </c>
      <c r="J2765">
        <v>739</v>
      </c>
      <c r="K2765">
        <v>732</v>
      </c>
      <c r="L2765">
        <v>55402.35</v>
      </c>
      <c r="M2765">
        <v>2454.12</v>
      </c>
      <c r="N2765">
        <v>578415.19999999995</v>
      </c>
      <c r="O2765">
        <v>4861</v>
      </c>
      <c r="P2765">
        <v>4</v>
      </c>
      <c r="Q2765">
        <v>15</v>
      </c>
      <c r="R2765" s="25">
        <f>Clean_Data[[#This Row],[Revenue_EUR]]/Clean_Data[[#This Row],[Units_Sold]]</f>
        <v>121.49154262516915</v>
      </c>
      <c r="S2765" s="19">
        <f>Clean_Data[[#This Row],[Gross_Profit_EUR]]/Clean_Data[[#This Row],[Revenue_EUR]]</f>
        <v>0.61707464448707849</v>
      </c>
      <c r="T2765" s="19">
        <f>Clean_Data[[#This Row],[Revenue_EUR]]/Clean_Data[[#This Row],[Revenue_Target_EUR]]</f>
        <v>1.0303248517467631</v>
      </c>
      <c r="U2765" s="19">
        <f>Clean_Data[[#This Row],[Revenue_EUR]]/Clean_Data[[#This Row],[Market_Revenue_EUR]]</f>
        <v>0.15522111106347136</v>
      </c>
      <c r="V2765" s="19">
        <f>Clean_Data[[#This Row],[Returns_Units]]/Clean_Data[[#This Row],[Units_Sold]]</f>
        <v>2.0297699594046009E-2</v>
      </c>
      <c r="W2765" s="21">
        <f>Clean_Data[[#This Row],[Revenue_EUR]]/Clean_Data[[#This Row],[Marketing_Spend_EUR]]</f>
        <v>36.584294981500499</v>
      </c>
    </row>
    <row r="2766" spans="1:23">
      <c r="A2766" s="17">
        <v>45901</v>
      </c>
      <c r="B2766">
        <v>2025</v>
      </c>
      <c r="C2766" s="16" t="s">
        <v>100</v>
      </c>
      <c r="D2766" s="16" t="s">
        <v>92</v>
      </c>
      <c r="E2766" s="16" t="s">
        <v>76</v>
      </c>
      <c r="F2766" s="16" t="s">
        <v>82</v>
      </c>
      <c r="G2766" s="16" t="s">
        <v>78</v>
      </c>
      <c r="H2766">
        <v>175705.05</v>
      </c>
      <c r="I2766">
        <v>185834.6</v>
      </c>
      <c r="J2766">
        <v>2311</v>
      </c>
      <c r="K2766">
        <v>2451</v>
      </c>
      <c r="L2766">
        <v>91693.02</v>
      </c>
      <c r="M2766">
        <v>3372.01</v>
      </c>
      <c r="N2766">
        <v>1261340.31</v>
      </c>
      <c r="O2766">
        <v>18332</v>
      </c>
      <c r="P2766">
        <v>9</v>
      </c>
      <c r="Q2766">
        <v>43</v>
      </c>
      <c r="R2766" s="25">
        <f>Clean_Data[[#This Row],[Revenue_EUR]]/Clean_Data[[#This Row],[Units_Sold]]</f>
        <v>76.029878840328863</v>
      </c>
      <c r="S2766" s="19">
        <f>Clean_Data[[#This Row],[Gross_Profit_EUR]]/Clean_Data[[#This Row],[Revenue_EUR]]</f>
        <v>0.52185762446782269</v>
      </c>
      <c r="T2766" s="19">
        <f>Clean_Data[[#This Row],[Revenue_EUR]]/Clean_Data[[#This Row],[Revenue_Target_EUR]]</f>
        <v>0.94549158229952868</v>
      </c>
      <c r="U2766" s="19">
        <f>Clean_Data[[#This Row],[Revenue_EUR]]/Clean_Data[[#This Row],[Market_Revenue_EUR]]</f>
        <v>0.13930027337348791</v>
      </c>
      <c r="V2766" s="19">
        <f>Clean_Data[[#This Row],[Returns_Units]]/Clean_Data[[#This Row],[Units_Sold]]</f>
        <v>1.8606663781912593E-2</v>
      </c>
      <c r="W2766" s="21">
        <f>Clean_Data[[#This Row],[Revenue_EUR]]/Clean_Data[[#This Row],[Marketing_Spend_EUR]]</f>
        <v>52.106918425508816</v>
      </c>
    </row>
    <row r="2767" spans="1:23">
      <c r="A2767" s="17">
        <v>45901</v>
      </c>
      <c r="B2767">
        <v>2025</v>
      </c>
      <c r="C2767" s="16" t="s">
        <v>100</v>
      </c>
      <c r="D2767" s="16" t="s">
        <v>92</v>
      </c>
      <c r="E2767" s="16" t="s">
        <v>76</v>
      </c>
      <c r="F2767" s="16" t="s">
        <v>82</v>
      </c>
      <c r="G2767" s="16" t="s">
        <v>79</v>
      </c>
      <c r="H2767">
        <v>189499.66</v>
      </c>
      <c r="I2767">
        <v>181877.32</v>
      </c>
      <c r="J2767">
        <v>986</v>
      </c>
      <c r="K2767">
        <v>952</v>
      </c>
      <c r="L2767">
        <v>116702.13</v>
      </c>
      <c r="M2767">
        <v>4649.57</v>
      </c>
      <c r="N2767">
        <v>1079624.8500000001</v>
      </c>
      <c r="O2767">
        <v>6136</v>
      </c>
      <c r="P2767">
        <v>8</v>
      </c>
      <c r="Q2767">
        <v>12</v>
      </c>
      <c r="R2767" s="25">
        <f>Clean_Data[[#This Row],[Revenue_EUR]]/Clean_Data[[#This Row],[Units_Sold]]</f>
        <v>192.19032454361056</v>
      </c>
      <c r="S2767" s="19">
        <f>Clean_Data[[#This Row],[Gross_Profit_EUR]]/Clean_Data[[#This Row],[Revenue_EUR]]</f>
        <v>0.61584347961363095</v>
      </c>
      <c r="T2767" s="19">
        <f>Clean_Data[[#This Row],[Revenue_EUR]]/Clean_Data[[#This Row],[Revenue_Target_EUR]]</f>
        <v>1.0419092386010527</v>
      </c>
      <c r="U2767" s="19">
        <f>Clean_Data[[#This Row],[Revenue_EUR]]/Clean_Data[[#This Row],[Market_Revenue_EUR]]</f>
        <v>0.17552361822720178</v>
      </c>
      <c r="V2767" s="19">
        <f>Clean_Data[[#This Row],[Returns_Units]]/Clean_Data[[#This Row],[Units_Sold]]</f>
        <v>1.2170385395537525E-2</v>
      </c>
      <c r="W2767" s="21">
        <f>Clean_Data[[#This Row],[Revenue_EUR]]/Clean_Data[[#This Row],[Marketing_Spend_EUR]]</f>
        <v>40.756383923674669</v>
      </c>
    </row>
    <row r="2768" spans="1:23">
      <c r="A2768" s="17">
        <v>45901</v>
      </c>
      <c r="B2768">
        <v>2025</v>
      </c>
      <c r="C2768" s="16" t="s">
        <v>100</v>
      </c>
      <c r="D2768" s="16" t="s">
        <v>92</v>
      </c>
      <c r="E2768" s="16" t="s">
        <v>76</v>
      </c>
      <c r="F2768" s="16" t="s">
        <v>82</v>
      </c>
      <c r="G2768" s="16" t="s">
        <v>80</v>
      </c>
      <c r="H2768">
        <v>56593.53</v>
      </c>
      <c r="I2768">
        <v>50635.19</v>
      </c>
      <c r="J2768">
        <v>383</v>
      </c>
      <c r="K2768">
        <v>347</v>
      </c>
      <c r="L2768">
        <v>35711.33</v>
      </c>
      <c r="M2768">
        <v>2850.85</v>
      </c>
      <c r="N2768">
        <v>357147.2</v>
      </c>
      <c r="O2768">
        <v>2719</v>
      </c>
      <c r="P2768">
        <v>3</v>
      </c>
      <c r="Q2768">
        <v>6</v>
      </c>
      <c r="R2768" s="25">
        <f>Clean_Data[[#This Row],[Revenue_EUR]]/Clean_Data[[#This Row],[Units_Sold]]</f>
        <v>147.76378590078329</v>
      </c>
      <c r="S2768" s="19">
        <f>Clean_Data[[#This Row],[Gross_Profit_EUR]]/Clean_Data[[#This Row],[Revenue_EUR]]</f>
        <v>0.63101435800170091</v>
      </c>
      <c r="T2768" s="19">
        <f>Clean_Data[[#This Row],[Revenue_EUR]]/Clean_Data[[#This Row],[Revenue_Target_EUR]]</f>
        <v>1.117671919469444</v>
      </c>
      <c r="U2768" s="19">
        <f>Clean_Data[[#This Row],[Revenue_EUR]]/Clean_Data[[#This Row],[Market_Revenue_EUR]]</f>
        <v>0.15845995712692132</v>
      </c>
      <c r="V2768" s="19">
        <f>Clean_Data[[#This Row],[Returns_Units]]/Clean_Data[[#This Row],[Units_Sold]]</f>
        <v>1.5665796344647518E-2</v>
      </c>
      <c r="W2768" s="21">
        <f>Clean_Data[[#This Row],[Revenue_EUR]]/Clean_Data[[#This Row],[Marketing_Spend_EUR]]</f>
        <v>19.851458336987214</v>
      </c>
    </row>
    <row r="2769" spans="1:23">
      <c r="A2769" s="17">
        <v>45901</v>
      </c>
      <c r="B2769">
        <v>2025</v>
      </c>
      <c r="C2769" s="16" t="s">
        <v>100</v>
      </c>
      <c r="D2769" s="16" t="s">
        <v>92</v>
      </c>
      <c r="E2769" s="16" t="s">
        <v>76</v>
      </c>
      <c r="F2769" s="16" t="s">
        <v>82</v>
      </c>
      <c r="G2769" s="16" t="s">
        <v>81</v>
      </c>
      <c r="H2769">
        <v>81497.179999999993</v>
      </c>
      <c r="I2769">
        <v>81603.39</v>
      </c>
      <c r="J2769">
        <v>671</v>
      </c>
      <c r="K2769">
        <v>670</v>
      </c>
      <c r="L2769">
        <v>46722.07</v>
      </c>
      <c r="M2769">
        <v>2344.16</v>
      </c>
      <c r="N2769">
        <v>511303.43</v>
      </c>
      <c r="O2769">
        <v>4428</v>
      </c>
      <c r="P2769">
        <v>3</v>
      </c>
      <c r="Q2769">
        <v>14</v>
      </c>
      <c r="R2769" s="25">
        <f>Clean_Data[[#This Row],[Revenue_EUR]]/Clean_Data[[#This Row],[Units_Sold]]</f>
        <v>121.45630402384499</v>
      </c>
      <c r="S2769" s="19">
        <f>Clean_Data[[#This Row],[Gross_Profit_EUR]]/Clean_Data[[#This Row],[Revenue_EUR]]</f>
        <v>0.57329676928698636</v>
      </c>
      <c r="T2769" s="19">
        <f>Clean_Data[[#This Row],[Revenue_EUR]]/Clean_Data[[#This Row],[Revenue_Target_EUR]]</f>
        <v>0.99869846093403714</v>
      </c>
      <c r="U2769" s="19">
        <f>Clean_Data[[#This Row],[Revenue_EUR]]/Clean_Data[[#This Row],[Market_Revenue_EUR]]</f>
        <v>0.15939102931501944</v>
      </c>
      <c r="V2769" s="19">
        <f>Clean_Data[[#This Row],[Returns_Units]]/Clean_Data[[#This Row],[Units_Sold]]</f>
        <v>2.0864381520119227E-2</v>
      </c>
      <c r="W2769" s="21">
        <f>Clean_Data[[#This Row],[Revenue_EUR]]/Clean_Data[[#This Row],[Marketing_Spend_EUR]]</f>
        <v>34.766048392601185</v>
      </c>
    </row>
    <row r="2770" spans="1:23">
      <c r="A2770" s="17">
        <v>45901</v>
      </c>
      <c r="B2770">
        <v>2025</v>
      </c>
      <c r="C2770" s="16" t="s">
        <v>100</v>
      </c>
      <c r="D2770" s="16" t="s">
        <v>92</v>
      </c>
      <c r="E2770" s="16" t="s">
        <v>76</v>
      </c>
      <c r="F2770" s="16" t="s">
        <v>83</v>
      </c>
      <c r="G2770" s="16" t="s">
        <v>78</v>
      </c>
      <c r="H2770">
        <v>20484.419999999998</v>
      </c>
      <c r="I2770">
        <v>20830.66</v>
      </c>
      <c r="J2770">
        <v>269</v>
      </c>
      <c r="K2770">
        <v>270</v>
      </c>
      <c r="L2770">
        <v>9809.83</v>
      </c>
      <c r="M2770">
        <v>335.44</v>
      </c>
      <c r="N2770">
        <v>195643.22</v>
      </c>
      <c r="O2770">
        <v>2695</v>
      </c>
      <c r="P2770">
        <v>1</v>
      </c>
      <c r="Q2770">
        <v>9</v>
      </c>
      <c r="R2770" s="25">
        <f>Clean_Data[[#This Row],[Revenue_EUR]]/Clean_Data[[#This Row],[Units_Sold]]</f>
        <v>76.150260223048321</v>
      </c>
      <c r="S2770" s="19">
        <f>Clean_Data[[#This Row],[Gross_Profit_EUR]]/Clean_Data[[#This Row],[Revenue_EUR]]</f>
        <v>0.47889225079352993</v>
      </c>
      <c r="T2770" s="19">
        <f>Clean_Data[[#This Row],[Revenue_EUR]]/Clean_Data[[#This Row],[Revenue_Target_EUR]]</f>
        <v>0.98337834710950101</v>
      </c>
      <c r="U2770" s="19">
        <f>Clean_Data[[#This Row],[Revenue_EUR]]/Clean_Data[[#This Row],[Market_Revenue_EUR]]</f>
        <v>0.10470293833847141</v>
      </c>
      <c r="V2770" s="19">
        <f>Clean_Data[[#This Row],[Returns_Units]]/Clean_Data[[#This Row],[Units_Sold]]</f>
        <v>3.3457249070631967E-2</v>
      </c>
      <c r="W2770" s="21">
        <f>Clean_Data[[#This Row],[Revenue_EUR]]/Clean_Data[[#This Row],[Marketing_Spend_EUR]]</f>
        <v>61.067314571905555</v>
      </c>
    </row>
    <row r="2771" spans="1:23">
      <c r="A2771" s="17">
        <v>45901</v>
      </c>
      <c r="B2771">
        <v>2025</v>
      </c>
      <c r="C2771" s="16" t="s">
        <v>100</v>
      </c>
      <c r="D2771" s="16" t="s">
        <v>92</v>
      </c>
      <c r="E2771" s="16" t="s">
        <v>76</v>
      </c>
      <c r="F2771" s="16" t="s">
        <v>83</v>
      </c>
      <c r="G2771" s="16" t="s">
        <v>79</v>
      </c>
      <c r="H2771">
        <v>19736.78</v>
      </c>
      <c r="I2771">
        <v>19513.650000000001</v>
      </c>
      <c r="J2771">
        <v>103</v>
      </c>
      <c r="K2771">
        <v>101</v>
      </c>
      <c r="L2771">
        <v>10870.27</v>
      </c>
      <c r="M2771">
        <v>506.14</v>
      </c>
      <c r="N2771">
        <v>161335.07999999999</v>
      </c>
      <c r="O2771">
        <v>882</v>
      </c>
      <c r="P2771">
        <v>1</v>
      </c>
      <c r="Q2771">
        <v>3</v>
      </c>
      <c r="R2771" s="25">
        <f>Clean_Data[[#This Row],[Revenue_EUR]]/Clean_Data[[#This Row],[Units_Sold]]</f>
        <v>191.61922330097087</v>
      </c>
      <c r="S2771" s="19">
        <f>Clean_Data[[#This Row],[Gross_Profit_EUR]]/Clean_Data[[#This Row],[Revenue_EUR]]</f>
        <v>0.55076207973134428</v>
      </c>
      <c r="T2771" s="19">
        <f>Clean_Data[[#This Row],[Revenue_EUR]]/Clean_Data[[#This Row],[Revenue_Target_EUR]]</f>
        <v>1.0114345599106265</v>
      </c>
      <c r="U2771" s="19">
        <f>Clean_Data[[#This Row],[Revenue_EUR]]/Clean_Data[[#This Row],[Market_Revenue_EUR]]</f>
        <v>0.12233408877969999</v>
      </c>
      <c r="V2771" s="19">
        <f>Clean_Data[[#This Row],[Returns_Units]]/Clean_Data[[#This Row],[Units_Sold]]</f>
        <v>2.9126213592233011E-2</v>
      </c>
      <c r="W2771" s="21">
        <f>Clean_Data[[#This Row],[Revenue_EUR]]/Clean_Data[[#This Row],[Marketing_Spend_EUR]]</f>
        <v>38.994705022325839</v>
      </c>
    </row>
    <row r="2772" spans="1:23">
      <c r="A2772" s="17">
        <v>45901</v>
      </c>
      <c r="B2772">
        <v>2025</v>
      </c>
      <c r="C2772" s="16" t="s">
        <v>100</v>
      </c>
      <c r="D2772" s="16" t="s">
        <v>92</v>
      </c>
      <c r="E2772" s="16" t="s">
        <v>76</v>
      </c>
      <c r="F2772" s="16" t="s">
        <v>83</v>
      </c>
      <c r="G2772" s="16" t="s">
        <v>80</v>
      </c>
      <c r="H2772">
        <v>6192.23</v>
      </c>
      <c r="I2772">
        <v>5719.66</v>
      </c>
      <c r="J2772">
        <v>42</v>
      </c>
      <c r="K2772">
        <v>38</v>
      </c>
      <c r="L2772">
        <v>3615.25</v>
      </c>
      <c r="M2772">
        <v>316.77</v>
      </c>
      <c r="N2772">
        <v>56237.01</v>
      </c>
      <c r="O2772">
        <v>395</v>
      </c>
      <c r="P2772">
        <v>0</v>
      </c>
      <c r="Q2772">
        <v>1</v>
      </c>
      <c r="R2772" s="25">
        <f>Clean_Data[[#This Row],[Revenue_EUR]]/Clean_Data[[#This Row],[Units_Sold]]</f>
        <v>147.43404761904762</v>
      </c>
      <c r="S2772" s="19">
        <f>Clean_Data[[#This Row],[Gross_Profit_EUR]]/Clean_Data[[#This Row],[Revenue_EUR]]</f>
        <v>0.58383651770040845</v>
      </c>
      <c r="T2772" s="19">
        <f>Clean_Data[[#This Row],[Revenue_EUR]]/Clean_Data[[#This Row],[Revenue_Target_EUR]]</f>
        <v>1.0826220439676484</v>
      </c>
      <c r="U2772" s="19">
        <f>Clean_Data[[#This Row],[Revenue_EUR]]/Clean_Data[[#This Row],[Market_Revenue_EUR]]</f>
        <v>0.11010951684664599</v>
      </c>
      <c r="V2772" s="19">
        <f>Clean_Data[[#This Row],[Returns_Units]]/Clean_Data[[#This Row],[Units_Sold]]</f>
        <v>2.3809523809523808E-2</v>
      </c>
      <c r="W2772" s="21">
        <f>Clean_Data[[#This Row],[Revenue_EUR]]/Clean_Data[[#This Row],[Marketing_Spend_EUR]]</f>
        <v>19.548031694920606</v>
      </c>
    </row>
    <row r="2773" spans="1:23">
      <c r="A2773" s="17">
        <v>45901</v>
      </c>
      <c r="B2773">
        <v>2025</v>
      </c>
      <c r="C2773" s="16" t="s">
        <v>100</v>
      </c>
      <c r="D2773" s="16" t="s">
        <v>92</v>
      </c>
      <c r="E2773" s="16" t="s">
        <v>76</v>
      </c>
      <c r="F2773" s="16" t="s">
        <v>83</v>
      </c>
      <c r="G2773" s="16" t="s">
        <v>81</v>
      </c>
      <c r="H2773">
        <v>8930.26</v>
      </c>
      <c r="I2773">
        <v>8610.56</v>
      </c>
      <c r="J2773">
        <v>74</v>
      </c>
      <c r="K2773">
        <v>71</v>
      </c>
      <c r="L2773">
        <v>4675.55</v>
      </c>
      <c r="M2773">
        <v>247.76</v>
      </c>
      <c r="N2773">
        <v>79695.23</v>
      </c>
      <c r="O2773">
        <v>711</v>
      </c>
      <c r="P2773">
        <v>0</v>
      </c>
      <c r="Q2773">
        <v>2</v>
      </c>
      <c r="R2773" s="25">
        <f>Clean_Data[[#This Row],[Revenue_EUR]]/Clean_Data[[#This Row],[Units_Sold]]</f>
        <v>120.67918918918919</v>
      </c>
      <c r="S2773" s="19">
        <f>Clean_Data[[#This Row],[Gross_Profit_EUR]]/Clean_Data[[#This Row],[Revenue_EUR]]</f>
        <v>0.52356258384414345</v>
      </c>
      <c r="T2773" s="19">
        <f>Clean_Data[[#This Row],[Revenue_EUR]]/Clean_Data[[#This Row],[Revenue_Target_EUR]]</f>
        <v>1.0371288278578863</v>
      </c>
      <c r="U2773" s="19">
        <f>Clean_Data[[#This Row],[Revenue_EUR]]/Clean_Data[[#This Row],[Market_Revenue_EUR]]</f>
        <v>0.11205513805531399</v>
      </c>
      <c r="V2773" s="19">
        <f>Clean_Data[[#This Row],[Returns_Units]]/Clean_Data[[#This Row],[Units_Sold]]</f>
        <v>2.7027027027027029E-2</v>
      </c>
      <c r="W2773" s="21">
        <f>Clean_Data[[#This Row],[Revenue_EUR]]/Clean_Data[[#This Row],[Marketing_Spend_EUR]]</f>
        <v>36.043994187923801</v>
      </c>
    </row>
    <row r="2774" spans="1:23">
      <c r="A2774" s="17">
        <v>45931</v>
      </c>
      <c r="B2774">
        <v>2025</v>
      </c>
      <c r="C2774" s="16" t="s">
        <v>101</v>
      </c>
      <c r="D2774" s="16" t="s">
        <v>75</v>
      </c>
      <c r="E2774" s="16" t="s">
        <v>76</v>
      </c>
      <c r="F2774" s="16" t="s">
        <v>77</v>
      </c>
      <c r="G2774" s="16" t="s">
        <v>78</v>
      </c>
      <c r="H2774">
        <v>1295920.8999999999</v>
      </c>
      <c r="I2774">
        <v>1241590.79</v>
      </c>
      <c r="J2774">
        <v>17044</v>
      </c>
      <c r="K2774">
        <v>16476</v>
      </c>
      <c r="L2774">
        <v>725346.52</v>
      </c>
      <c r="M2774">
        <v>25394.25</v>
      </c>
      <c r="N2774">
        <v>7244274.79</v>
      </c>
      <c r="O2774">
        <v>98130</v>
      </c>
      <c r="P2774">
        <v>48</v>
      </c>
      <c r="Q2774">
        <v>283</v>
      </c>
      <c r="R2774" s="25">
        <f>Clean_Data[[#This Row],[Revenue_EUR]]/Clean_Data[[#This Row],[Units_Sold]]</f>
        <v>76.033847688336067</v>
      </c>
      <c r="S2774" s="19">
        <f>Clean_Data[[#This Row],[Gross_Profit_EUR]]/Clean_Data[[#This Row],[Revenue_EUR]]</f>
        <v>0.55971511841502064</v>
      </c>
      <c r="T2774" s="19">
        <f>Clean_Data[[#This Row],[Revenue_EUR]]/Clean_Data[[#This Row],[Revenue_Target_EUR]]</f>
        <v>1.0437584673127287</v>
      </c>
      <c r="U2774" s="19">
        <f>Clean_Data[[#This Row],[Revenue_EUR]]/Clean_Data[[#This Row],[Market_Revenue_EUR]]</f>
        <v>0.17888897613172952</v>
      </c>
      <c r="V2774" s="19">
        <f>Clean_Data[[#This Row],[Returns_Units]]/Clean_Data[[#This Row],[Units_Sold]]</f>
        <v>1.6604083548462802E-2</v>
      </c>
      <c r="W2774" s="21">
        <f>Clean_Data[[#This Row],[Revenue_EUR]]/Clean_Data[[#This Row],[Marketing_Spend_EUR]]</f>
        <v>51.032060407375681</v>
      </c>
    </row>
    <row r="2775" spans="1:23">
      <c r="A2775" s="17">
        <v>45931</v>
      </c>
      <c r="B2775">
        <v>2025</v>
      </c>
      <c r="C2775" s="16" t="s">
        <v>101</v>
      </c>
      <c r="D2775" s="16" t="s">
        <v>75</v>
      </c>
      <c r="E2775" s="16" t="s">
        <v>76</v>
      </c>
      <c r="F2775" s="16" t="s">
        <v>77</v>
      </c>
      <c r="G2775" s="16" t="s">
        <v>79</v>
      </c>
      <c r="H2775">
        <v>1289246.6499999999</v>
      </c>
      <c r="I2775">
        <v>1210821.58</v>
      </c>
      <c r="J2775">
        <v>6706</v>
      </c>
      <c r="K2775">
        <v>6276</v>
      </c>
      <c r="L2775">
        <v>852664.45</v>
      </c>
      <c r="M2775">
        <v>30716.080000000002</v>
      </c>
      <c r="N2775">
        <v>6208450.25</v>
      </c>
      <c r="O2775">
        <v>35536</v>
      </c>
      <c r="P2775">
        <v>57</v>
      </c>
      <c r="Q2775">
        <v>79</v>
      </c>
      <c r="R2775" s="25">
        <f>Clean_Data[[#This Row],[Revenue_EUR]]/Clean_Data[[#This Row],[Units_Sold]]</f>
        <v>192.25270653146436</v>
      </c>
      <c r="S2775" s="19">
        <f>Clean_Data[[#This Row],[Gross_Profit_EUR]]/Clean_Data[[#This Row],[Revenue_EUR]]</f>
        <v>0.66136642666475032</v>
      </c>
      <c r="T2775" s="19">
        <f>Clean_Data[[#This Row],[Revenue_EUR]]/Clean_Data[[#This Row],[Revenue_Target_EUR]]</f>
        <v>1.0647701290556779</v>
      </c>
      <c r="U2775" s="19">
        <f>Clean_Data[[#This Row],[Revenue_EUR]]/Clean_Data[[#This Row],[Market_Revenue_EUR]]</f>
        <v>0.20765997923555882</v>
      </c>
      <c r="V2775" s="19">
        <f>Clean_Data[[#This Row],[Returns_Units]]/Clean_Data[[#This Row],[Units_Sold]]</f>
        <v>1.1780495079033702E-2</v>
      </c>
      <c r="W2775" s="21">
        <f>Clean_Data[[#This Row],[Revenue_EUR]]/Clean_Data[[#This Row],[Marketing_Spend_EUR]]</f>
        <v>41.973020320301281</v>
      </c>
    </row>
    <row r="2776" spans="1:23">
      <c r="A2776" s="17">
        <v>45931</v>
      </c>
      <c r="B2776">
        <v>2025</v>
      </c>
      <c r="C2776" s="16" t="s">
        <v>101</v>
      </c>
      <c r="D2776" s="16" t="s">
        <v>75</v>
      </c>
      <c r="E2776" s="16" t="s">
        <v>76</v>
      </c>
      <c r="F2776" s="16" t="s">
        <v>77</v>
      </c>
      <c r="G2776" s="16" t="s">
        <v>80</v>
      </c>
      <c r="H2776">
        <v>358019.54</v>
      </c>
      <c r="I2776">
        <v>312763.19</v>
      </c>
      <c r="J2776">
        <v>2422</v>
      </c>
      <c r="K2776">
        <v>2094</v>
      </c>
      <c r="L2776">
        <v>245762.57</v>
      </c>
      <c r="M2776">
        <v>19038.439999999999</v>
      </c>
      <c r="N2776">
        <v>2048071.52</v>
      </c>
      <c r="O2776">
        <v>15301</v>
      </c>
      <c r="P2776">
        <v>16</v>
      </c>
      <c r="Q2776">
        <v>35</v>
      </c>
      <c r="R2776" s="25">
        <f>Clean_Data[[#This Row],[Revenue_EUR]]/Clean_Data[[#This Row],[Units_Sold]]</f>
        <v>147.8197935590421</v>
      </c>
      <c r="S2776" s="19">
        <f>Clean_Data[[#This Row],[Gross_Profit_EUR]]/Clean_Data[[#This Row],[Revenue_EUR]]</f>
        <v>0.68645015855838487</v>
      </c>
      <c r="T2776" s="19">
        <f>Clean_Data[[#This Row],[Revenue_EUR]]/Clean_Data[[#This Row],[Revenue_Target_EUR]]</f>
        <v>1.1446984538046181</v>
      </c>
      <c r="U2776" s="19">
        <f>Clean_Data[[#This Row],[Revenue_EUR]]/Clean_Data[[#This Row],[Market_Revenue_EUR]]</f>
        <v>0.17480812388817357</v>
      </c>
      <c r="V2776" s="19">
        <f>Clean_Data[[#This Row],[Returns_Units]]/Clean_Data[[#This Row],[Units_Sold]]</f>
        <v>1.4450867052023121E-2</v>
      </c>
      <c r="W2776" s="21">
        <f>Clean_Data[[#This Row],[Revenue_EUR]]/Clean_Data[[#This Row],[Marketing_Spend_EUR]]</f>
        <v>18.805088021917761</v>
      </c>
    </row>
    <row r="2777" spans="1:23">
      <c r="A2777" s="17">
        <v>45931</v>
      </c>
      <c r="B2777">
        <v>2025</v>
      </c>
      <c r="C2777" s="16" t="s">
        <v>101</v>
      </c>
      <c r="D2777" s="16" t="s">
        <v>75</v>
      </c>
      <c r="E2777" s="16" t="s">
        <v>76</v>
      </c>
      <c r="F2777" s="16" t="s">
        <v>77</v>
      </c>
      <c r="G2777" s="16" t="s">
        <v>81</v>
      </c>
      <c r="H2777">
        <v>502018.88</v>
      </c>
      <c r="I2777">
        <v>488140.52</v>
      </c>
      <c r="J2777">
        <v>4134</v>
      </c>
      <c r="K2777">
        <v>4047</v>
      </c>
      <c r="L2777">
        <v>315639.65000000002</v>
      </c>
      <c r="M2777">
        <v>14277.5</v>
      </c>
      <c r="N2777">
        <v>2883608.94</v>
      </c>
      <c r="O2777">
        <v>24550</v>
      </c>
      <c r="P2777">
        <v>23</v>
      </c>
      <c r="Q2777">
        <v>35</v>
      </c>
      <c r="R2777" s="25">
        <f>Clean_Data[[#This Row],[Revenue_EUR]]/Clean_Data[[#This Row],[Units_Sold]]</f>
        <v>121.43659409772617</v>
      </c>
      <c r="S2777" s="19">
        <f>Clean_Data[[#This Row],[Gross_Profit_EUR]]/Clean_Data[[#This Row],[Revenue_EUR]]</f>
        <v>0.62874059636960267</v>
      </c>
      <c r="T2777" s="19">
        <f>Clean_Data[[#This Row],[Revenue_EUR]]/Clean_Data[[#This Row],[Revenue_Target_EUR]]</f>
        <v>1.028431075543575</v>
      </c>
      <c r="U2777" s="19">
        <f>Clean_Data[[#This Row],[Revenue_EUR]]/Clean_Data[[#This Row],[Market_Revenue_EUR]]</f>
        <v>0.17409395325289845</v>
      </c>
      <c r="V2777" s="19">
        <f>Clean_Data[[#This Row],[Returns_Units]]/Clean_Data[[#This Row],[Units_Sold]]</f>
        <v>8.4663763909046934E-3</v>
      </c>
      <c r="W2777" s="21">
        <f>Clean_Data[[#This Row],[Revenue_EUR]]/Clean_Data[[#This Row],[Marketing_Spend_EUR]]</f>
        <v>35.161539485203996</v>
      </c>
    </row>
    <row r="2778" spans="1:23">
      <c r="A2778" s="17">
        <v>45931</v>
      </c>
      <c r="B2778">
        <v>2025</v>
      </c>
      <c r="C2778" s="16" t="s">
        <v>101</v>
      </c>
      <c r="D2778" s="16" t="s">
        <v>75</v>
      </c>
      <c r="E2778" s="16" t="s">
        <v>76</v>
      </c>
      <c r="F2778" s="16" t="s">
        <v>82</v>
      </c>
      <c r="G2778" s="16" t="s">
        <v>78</v>
      </c>
      <c r="H2778">
        <v>991264.23</v>
      </c>
      <c r="I2778">
        <v>958951.07</v>
      </c>
      <c r="J2778">
        <v>13037</v>
      </c>
      <c r="K2778">
        <v>12760</v>
      </c>
      <c r="L2778">
        <v>517997.54</v>
      </c>
      <c r="M2778">
        <v>17324.22</v>
      </c>
      <c r="N2778">
        <v>5834080.8600000003</v>
      </c>
      <c r="O2778">
        <v>84163</v>
      </c>
      <c r="P2778">
        <v>40</v>
      </c>
      <c r="Q2778">
        <v>120</v>
      </c>
      <c r="R2778" s="25">
        <f>Clean_Data[[#This Row],[Revenue_EUR]]/Clean_Data[[#This Row],[Units_Sold]]</f>
        <v>76.034688195136923</v>
      </c>
      <c r="S2778" s="19">
        <f>Clean_Data[[#This Row],[Gross_Profit_EUR]]/Clean_Data[[#This Row],[Revenue_EUR]]</f>
        <v>0.52256252603808773</v>
      </c>
      <c r="T2778" s="19">
        <f>Clean_Data[[#This Row],[Revenue_EUR]]/Clean_Data[[#This Row],[Revenue_Target_EUR]]</f>
        <v>1.0336963595024717</v>
      </c>
      <c r="U2778" s="19">
        <f>Clean_Data[[#This Row],[Revenue_EUR]]/Clean_Data[[#This Row],[Market_Revenue_EUR]]</f>
        <v>0.16990923742527625</v>
      </c>
      <c r="V2778" s="19">
        <f>Clean_Data[[#This Row],[Returns_Units]]/Clean_Data[[#This Row],[Units_Sold]]</f>
        <v>9.2045716038966028E-3</v>
      </c>
      <c r="W2778" s="21">
        <f>Clean_Data[[#This Row],[Revenue_EUR]]/Clean_Data[[#This Row],[Marketing_Spend_EUR]]</f>
        <v>57.218404638130892</v>
      </c>
    </row>
    <row r="2779" spans="1:23">
      <c r="A2779" s="17">
        <v>45931</v>
      </c>
      <c r="B2779">
        <v>2025</v>
      </c>
      <c r="C2779" s="16" t="s">
        <v>101</v>
      </c>
      <c r="D2779" s="16" t="s">
        <v>75</v>
      </c>
      <c r="E2779" s="16" t="s">
        <v>76</v>
      </c>
      <c r="F2779" s="16" t="s">
        <v>82</v>
      </c>
      <c r="G2779" s="16" t="s">
        <v>79</v>
      </c>
      <c r="H2779">
        <v>959254.97</v>
      </c>
      <c r="I2779">
        <v>878883.14</v>
      </c>
      <c r="J2779">
        <v>4989</v>
      </c>
      <c r="K2779">
        <v>4590</v>
      </c>
      <c r="L2779">
        <v>591071.26</v>
      </c>
      <c r="M2779">
        <v>21868.11</v>
      </c>
      <c r="N2779">
        <v>5090247.01</v>
      </c>
      <c r="O2779">
        <v>27432</v>
      </c>
      <c r="P2779">
        <v>48</v>
      </c>
      <c r="Q2779">
        <v>43</v>
      </c>
      <c r="R2779" s="25">
        <f>Clean_Data[[#This Row],[Revenue_EUR]]/Clean_Data[[#This Row],[Units_Sold]]</f>
        <v>192.27399679294447</v>
      </c>
      <c r="S2779" s="19">
        <f>Clean_Data[[#This Row],[Gross_Profit_EUR]]/Clean_Data[[#This Row],[Revenue_EUR]]</f>
        <v>0.61617742778022822</v>
      </c>
      <c r="T2779" s="19">
        <f>Clean_Data[[#This Row],[Revenue_EUR]]/Clean_Data[[#This Row],[Revenue_Target_EUR]]</f>
        <v>1.0914476866628708</v>
      </c>
      <c r="U2779" s="19">
        <f>Clean_Data[[#This Row],[Revenue_EUR]]/Clean_Data[[#This Row],[Market_Revenue_EUR]]</f>
        <v>0.1884495915651056</v>
      </c>
      <c r="V2779" s="19">
        <f>Clean_Data[[#This Row],[Returns_Units]]/Clean_Data[[#This Row],[Units_Sold]]</f>
        <v>8.6189617157747048E-3</v>
      </c>
      <c r="W2779" s="21">
        <f>Clean_Data[[#This Row],[Revenue_EUR]]/Clean_Data[[#This Row],[Marketing_Spend_EUR]]</f>
        <v>43.865472141854049</v>
      </c>
    </row>
    <row r="2780" spans="1:23">
      <c r="A2780" s="17">
        <v>45931</v>
      </c>
      <c r="B2780">
        <v>2025</v>
      </c>
      <c r="C2780" s="16" t="s">
        <v>101</v>
      </c>
      <c r="D2780" s="16" t="s">
        <v>75</v>
      </c>
      <c r="E2780" s="16" t="s">
        <v>76</v>
      </c>
      <c r="F2780" s="16" t="s">
        <v>82</v>
      </c>
      <c r="G2780" s="16" t="s">
        <v>80</v>
      </c>
      <c r="H2780">
        <v>320274.55</v>
      </c>
      <c r="I2780">
        <v>291748.51</v>
      </c>
      <c r="J2780">
        <v>2166</v>
      </c>
      <c r="K2780">
        <v>1965</v>
      </c>
      <c r="L2780">
        <v>204256.11</v>
      </c>
      <c r="M2780">
        <v>17111.55</v>
      </c>
      <c r="N2780">
        <v>1809831.36</v>
      </c>
      <c r="O2780">
        <v>13536</v>
      </c>
      <c r="P2780">
        <v>14</v>
      </c>
      <c r="Q2780">
        <v>25</v>
      </c>
      <c r="R2780" s="25">
        <f>Clean_Data[[#This Row],[Revenue_EUR]]/Clean_Data[[#This Row],[Units_Sold]]</f>
        <v>147.86451985226222</v>
      </c>
      <c r="S2780" s="19">
        <f>Clean_Data[[#This Row],[Gross_Profit_EUR]]/Clean_Data[[#This Row],[Revenue_EUR]]</f>
        <v>0.63775317145867505</v>
      </c>
      <c r="T2780" s="19">
        <f>Clean_Data[[#This Row],[Revenue_EUR]]/Clean_Data[[#This Row],[Revenue_Target_EUR]]</f>
        <v>1.0977761291737187</v>
      </c>
      <c r="U2780" s="19">
        <f>Clean_Data[[#This Row],[Revenue_EUR]]/Clean_Data[[#This Row],[Market_Revenue_EUR]]</f>
        <v>0.17696375313112045</v>
      </c>
      <c r="V2780" s="19">
        <f>Clean_Data[[#This Row],[Returns_Units]]/Clean_Data[[#This Row],[Units_Sold]]</f>
        <v>1.1542012927054479E-2</v>
      </c>
      <c r="W2780" s="21">
        <f>Clean_Data[[#This Row],[Revenue_EUR]]/Clean_Data[[#This Row],[Marketing_Spend_EUR]]</f>
        <v>18.716863755767303</v>
      </c>
    </row>
    <row r="2781" spans="1:23">
      <c r="A2781" s="17">
        <v>45931</v>
      </c>
      <c r="B2781">
        <v>2025</v>
      </c>
      <c r="C2781" s="16" t="s">
        <v>101</v>
      </c>
      <c r="D2781" s="16" t="s">
        <v>75</v>
      </c>
      <c r="E2781" s="16" t="s">
        <v>76</v>
      </c>
      <c r="F2781" s="16" t="s">
        <v>82</v>
      </c>
      <c r="G2781" s="16" t="s">
        <v>81</v>
      </c>
      <c r="H2781">
        <v>451334.19</v>
      </c>
      <c r="I2781">
        <v>421234.79</v>
      </c>
      <c r="J2781">
        <v>3717</v>
      </c>
      <c r="K2781">
        <v>3514</v>
      </c>
      <c r="L2781">
        <v>263895.53000000003</v>
      </c>
      <c r="M2781">
        <v>13330.61</v>
      </c>
      <c r="N2781">
        <v>2478386.67</v>
      </c>
      <c r="O2781">
        <v>22853</v>
      </c>
      <c r="P2781">
        <v>25</v>
      </c>
      <c r="Q2781">
        <v>75</v>
      </c>
      <c r="R2781" s="25">
        <f>Clean_Data[[#This Row],[Revenue_EUR]]/Clean_Data[[#This Row],[Units_Sold]]</f>
        <v>121.42431799838579</v>
      </c>
      <c r="S2781" s="19">
        <f>Clean_Data[[#This Row],[Gross_Profit_EUR]]/Clean_Data[[#This Row],[Revenue_EUR]]</f>
        <v>0.58470095075225748</v>
      </c>
      <c r="T2781" s="19">
        <f>Clean_Data[[#This Row],[Revenue_EUR]]/Clean_Data[[#This Row],[Revenue_Target_EUR]]</f>
        <v>1.0714551616213848</v>
      </c>
      <c r="U2781" s="19">
        <f>Clean_Data[[#This Row],[Revenue_EUR]]/Clean_Data[[#This Row],[Market_Revenue_EUR]]</f>
        <v>0.18210806064414478</v>
      </c>
      <c r="V2781" s="19">
        <f>Clean_Data[[#This Row],[Returns_Units]]/Clean_Data[[#This Row],[Units_Sold]]</f>
        <v>2.0177562550443905E-2</v>
      </c>
      <c r="W2781" s="21">
        <f>Clean_Data[[#This Row],[Revenue_EUR]]/Clean_Data[[#This Row],[Marketing_Spend_EUR]]</f>
        <v>33.856979538070647</v>
      </c>
    </row>
    <row r="2782" spans="1:23">
      <c r="A2782" s="17">
        <v>45931</v>
      </c>
      <c r="B2782">
        <v>2025</v>
      </c>
      <c r="C2782" s="16" t="s">
        <v>101</v>
      </c>
      <c r="D2782" s="16" t="s">
        <v>75</v>
      </c>
      <c r="E2782" s="16" t="s">
        <v>76</v>
      </c>
      <c r="F2782" s="16" t="s">
        <v>83</v>
      </c>
      <c r="G2782" s="16" t="s">
        <v>78</v>
      </c>
      <c r="H2782">
        <v>115529.09</v>
      </c>
      <c r="I2782">
        <v>113729.75</v>
      </c>
      <c r="J2782">
        <v>1519</v>
      </c>
      <c r="K2782">
        <v>1496</v>
      </c>
      <c r="L2782">
        <v>55115.67</v>
      </c>
      <c r="M2782">
        <v>2252.3000000000002</v>
      </c>
      <c r="N2782">
        <v>931808.29</v>
      </c>
      <c r="O2782">
        <v>13881</v>
      </c>
      <c r="P2782">
        <v>6</v>
      </c>
      <c r="Q2782">
        <v>27</v>
      </c>
      <c r="R2782" s="25">
        <f>Clean_Data[[#This Row],[Revenue_EUR]]/Clean_Data[[#This Row],[Units_Sold]]</f>
        <v>76.056017116524032</v>
      </c>
      <c r="S2782" s="19">
        <f>Clean_Data[[#This Row],[Gross_Profit_EUR]]/Clean_Data[[#This Row],[Revenue_EUR]]</f>
        <v>0.4770717920482192</v>
      </c>
      <c r="T2782" s="19">
        <f>Clean_Data[[#This Row],[Revenue_EUR]]/Clean_Data[[#This Row],[Revenue_Target_EUR]]</f>
        <v>1.015821190145938</v>
      </c>
      <c r="U2782" s="19">
        <f>Clean_Data[[#This Row],[Revenue_EUR]]/Clean_Data[[#This Row],[Market_Revenue_EUR]]</f>
        <v>0.12398375421193129</v>
      </c>
      <c r="V2782" s="19">
        <f>Clean_Data[[#This Row],[Returns_Units]]/Clean_Data[[#This Row],[Units_Sold]]</f>
        <v>1.7774851876234364E-2</v>
      </c>
      <c r="W2782" s="21">
        <f>Clean_Data[[#This Row],[Revenue_EUR]]/Clean_Data[[#This Row],[Marketing_Spend_EUR]]</f>
        <v>51.293828530835142</v>
      </c>
    </row>
    <row r="2783" spans="1:23">
      <c r="A2783" s="17">
        <v>45931</v>
      </c>
      <c r="B2783">
        <v>2025</v>
      </c>
      <c r="C2783" s="16" t="s">
        <v>101</v>
      </c>
      <c r="D2783" s="16" t="s">
        <v>75</v>
      </c>
      <c r="E2783" s="16" t="s">
        <v>76</v>
      </c>
      <c r="F2783" s="16" t="s">
        <v>83</v>
      </c>
      <c r="G2783" s="16" t="s">
        <v>79</v>
      </c>
      <c r="H2783">
        <v>118710.02</v>
      </c>
      <c r="I2783">
        <v>108049.66</v>
      </c>
      <c r="J2783">
        <v>617</v>
      </c>
      <c r="K2783">
        <v>556</v>
      </c>
      <c r="L2783">
        <v>64964.12</v>
      </c>
      <c r="M2783">
        <v>3107.6</v>
      </c>
      <c r="N2783">
        <v>820881.81</v>
      </c>
      <c r="O2783">
        <v>4630</v>
      </c>
      <c r="P2783">
        <v>6</v>
      </c>
      <c r="Q2783">
        <v>12</v>
      </c>
      <c r="R2783" s="25">
        <f>Clean_Data[[#This Row],[Revenue_EUR]]/Clean_Data[[#This Row],[Units_Sold]]</f>
        <v>192.3987358184765</v>
      </c>
      <c r="S2783" s="19">
        <f>Clean_Data[[#This Row],[Gross_Profit_EUR]]/Clean_Data[[#This Row],[Revenue_EUR]]</f>
        <v>0.54725051853247098</v>
      </c>
      <c r="T2783" s="19">
        <f>Clean_Data[[#This Row],[Revenue_EUR]]/Clean_Data[[#This Row],[Revenue_Target_EUR]]</f>
        <v>1.0986616709390848</v>
      </c>
      <c r="U2783" s="19">
        <f>Clean_Data[[#This Row],[Revenue_EUR]]/Clean_Data[[#This Row],[Market_Revenue_EUR]]</f>
        <v>0.14461280363856521</v>
      </c>
      <c r="V2783" s="19">
        <f>Clean_Data[[#This Row],[Returns_Units]]/Clean_Data[[#This Row],[Units_Sold]]</f>
        <v>1.9448946515397084E-2</v>
      </c>
      <c r="W2783" s="21">
        <f>Clean_Data[[#This Row],[Revenue_EUR]]/Clean_Data[[#This Row],[Marketing_Spend_EUR]]</f>
        <v>38.199903462479085</v>
      </c>
    </row>
    <row r="2784" spans="1:23">
      <c r="A2784" s="17">
        <v>45931</v>
      </c>
      <c r="B2784">
        <v>2025</v>
      </c>
      <c r="C2784" s="16" t="s">
        <v>101</v>
      </c>
      <c r="D2784" s="16" t="s">
        <v>75</v>
      </c>
      <c r="E2784" s="16" t="s">
        <v>76</v>
      </c>
      <c r="F2784" s="16" t="s">
        <v>83</v>
      </c>
      <c r="G2784" s="16" t="s">
        <v>80</v>
      </c>
      <c r="H2784">
        <v>33409.18</v>
      </c>
      <c r="I2784">
        <v>30798.560000000001</v>
      </c>
      <c r="J2784">
        <v>226</v>
      </c>
      <c r="K2784">
        <v>212</v>
      </c>
      <c r="L2784">
        <v>19461.009999999998</v>
      </c>
      <c r="M2784">
        <v>1862.38</v>
      </c>
      <c r="N2784">
        <v>265497.90000000002</v>
      </c>
      <c r="O2784">
        <v>2017</v>
      </c>
      <c r="P2784">
        <v>2</v>
      </c>
      <c r="Q2784">
        <v>3</v>
      </c>
      <c r="R2784" s="25">
        <f>Clean_Data[[#This Row],[Revenue_EUR]]/Clean_Data[[#This Row],[Units_Sold]]</f>
        <v>147.82823008849559</v>
      </c>
      <c r="S2784" s="19">
        <f>Clean_Data[[#This Row],[Gross_Profit_EUR]]/Clean_Data[[#This Row],[Revenue_EUR]]</f>
        <v>0.58250486842239169</v>
      </c>
      <c r="T2784" s="19">
        <f>Clean_Data[[#This Row],[Revenue_EUR]]/Clean_Data[[#This Row],[Revenue_Target_EUR]]</f>
        <v>1.0847643526190835</v>
      </c>
      <c r="U2784" s="19">
        <f>Clean_Data[[#This Row],[Revenue_EUR]]/Clean_Data[[#This Row],[Market_Revenue_EUR]]</f>
        <v>0.1258359482316056</v>
      </c>
      <c r="V2784" s="19">
        <f>Clean_Data[[#This Row],[Returns_Units]]/Clean_Data[[#This Row],[Units_Sold]]</f>
        <v>1.3274336283185841E-2</v>
      </c>
      <c r="W2784" s="21">
        <f>Clean_Data[[#This Row],[Revenue_EUR]]/Clean_Data[[#This Row],[Marketing_Spend_EUR]]</f>
        <v>17.938970564546441</v>
      </c>
    </row>
    <row r="2785" spans="1:23">
      <c r="A2785" s="17">
        <v>45931</v>
      </c>
      <c r="B2785">
        <v>2025</v>
      </c>
      <c r="C2785" s="16" t="s">
        <v>101</v>
      </c>
      <c r="D2785" s="16" t="s">
        <v>75</v>
      </c>
      <c r="E2785" s="16" t="s">
        <v>76</v>
      </c>
      <c r="F2785" s="16" t="s">
        <v>83</v>
      </c>
      <c r="G2785" s="16" t="s">
        <v>81</v>
      </c>
      <c r="H2785">
        <v>48178.5</v>
      </c>
      <c r="I2785">
        <v>46823.13</v>
      </c>
      <c r="J2785">
        <v>397</v>
      </c>
      <c r="K2785">
        <v>385</v>
      </c>
      <c r="L2785">
        <v>25628.18</v>
      </c>
      <c r="M2785">
        <v>1430.27</v>
      </c>
      <c r="N2785">
        <v>380585.21</v>
      </c>
      <c r="O2785">
        <v>3381</v>
      </c>
      <c r="P2785">
        <v>2</v>
      </c>
      <c r="Q2785">
        <v>11</v>
      </c>
      <c r="R2785" s="25">
        <f>Clean_Data[[#This Row],[Revenue_EUR]]/Clean_Data[[#This Row],[Units_Sold]]</f>
        <v>121.35642317380352</v>
      </c>
      <c r="S2785" s="19">
        <f>Clean_Data[[#This Row],[Gross_Profit_EUR]]/Clean_Data[[#This Row],[Revenue_EUR]]</f>
        <v>0.53194225640067661</v>
      </c>
      <c r="T2785" s="19">
        <f>Clean_Data[[#This Row],[Revenue_EUR]]/Clean_Data[[#This Row],[Revenue_Target_EUR]]</f>
        <v>1.0289465911398918</v>
      </c>
      <c r="U2785" s="19">
        <f>Clean_Data[[#This Row],[Revenue_EUR]]/Clean_Data[[#This Row],[Market_Revenue_EUR]]</f>
        <v>0.12659057350126662</v>
      </c>
      <c r="V2785" s="19">
        <f>Clean_Data[[#This Row],[Returns_Units]]/Clean_Data[[#This Row],[Units_Sold]]</f>
        <v>2.7707808564231738E-2</v>
      </c>
      <c r="W2785" s="21">
        <f>Clean_Data[[#This Row],[Revenue_EUR]]/Clean_Data[[#This Row],[Marketing_Spend_EUR]]</f>
        <v>33.684898655498614</v>
      </c>
    </row>
    <row r="2786" spans="1:23">
      <c r="A2786" s="17">
        <v>45931</v>
      </c>
      <c r="B2786">
        <v>2025</v>
      </c>
      <c r="C2786" s="16" t="s">
        <v>101</v>
      </c>
      <c r="D2786" s="16" t="s">
        <v>84</v>
      </c>
      <c r="E2786" s="16" t="s">
        <v>85</v>
      </c>
      <c r="F2786" s="16" t="s">
        <v>77</v>
      </c>
      <c r="G2786" s="16" t="s">
        <v>78</v>
      </c>
      <c r="H2786">
        <v>590669.66</v>
      </c>
      <c r="I2786">
        <v>635365.71</v>
      </c>
      <c r="J2786">
        <v>7769</v>
      </c>
      <c r="K2786">
        <v>8303</v>
      </c>
      <c r="L2786">
        <v>333141.53000000003</v>
      </c>
      <c r="M2786">
        <v>10946.57</v>
      </c>
      <c r="N2786">
        <v>5243148.6900000004</v>
      </c>
      <c r="O2786">
        <v>73490</v>
      </c>
      <c r="P2786">
        <v>25</v>
      </c>
      <c r="Q2786">
        <v>112</v>
      </c>
      <c r="R2786" s="25">
        <f>Clean_Data[[#This Row],[Revenue_EUR]]/Clean_Data[[#This Row],[Units_Sold]]</f>
        <v>76.029046209293355</v>
      </c>
      <c r="S2786" s="19">
        <f>Clean_Data[[#This Row],[Gross_Profit_EUR]]/Clean_Data[[#This Row],[Revenue_EUR]]</f>
        <v>0.56400650407539132</v>
      </c>
      <c r="T2786" s="19">
        <f>Clean_Data[[#This Row],[Revenue_EUR]]/Clean_Data[[#This Row],[Revenue_Target_EUR]]</f>
        <v>0.92965303399832522</v>
      </c>
      <c r="U2786" s="19">
        <f>Clean_Data[[#This Row],[Revenue_EUR]]/Clean_Data[[#This Row],[Market_Revenue_EUR]]</f>
        <v>0.1126555234122113</v>
      </c>
      <c r="V2786" s="19">
        <f>Clean_Data[[#This Row],[Returns_Units]]/Clean_Data[[#This Row],[Units_Sold]]</f>
        <v>1.4416269790191788E-2</v>
      </c>
      <c r="W2786" s="21">
        <f>Clean_Data[[#This Row],[Revenue_EUR]]/Clean_Data[[#This Row],[Marketing_Spend_EUR]]</f>
        <v>53.959337034340443</v>
      </c>
    </row>
    <row r="2787" spans="1:23">
      <c r="A2787" s="17">
        <v>45931</v>
      </c>
      <c r="B2787">
        <v>2025</v>
      </c>
      <c r="C2787" s="16" t="s">
        <v>101</v>
      </c>
      <c r="D2787" s="16" t="s">
        <v>84</v>
      </c>
      <c r="E2787" s="16" t="s">
        <v>85</v>
      </c>
      <c r="F2787" s="16" t="s">
        <v>77</v>
      </c>
      <c r="G2787" s="16" t="s">
        <v>79</v>
      </c>
      <c r="H2787">
        <v>636854.09</v>
      </c>
      <c r="I2787">
        <v>694227.54</v>
      </c>
      <c r="J2787">
        <v>3312</v>
      </c>
      <c r="K2787">
        <v>3639</v>
      </c>
      <c r="L2787">
        <v>420796.54</v>
      </c>
      <c r="M2787">
        <v>15550.07</v>
      </c>
      <c r="N2787">
        <v>4401153.5599999996</v>
      </c>
      <c r="O2787">
        <v>25625</v>
      </c>
      <c r="P2787">
        <v>23</v>
      </c>
      <c r="Q2787">
        <v>44</v>
      </c>
      <c r="R2787" s="25">
        <f>Clean_Data[[#This Row],[Revenue_EUR]]/Clean_Data[[#This Row],[Units_Sold]]</f>
        <v>192.2868629227053</v>
      </c>
      <c r="S2787" s="19">
        <f>Clean_Data[[#This Row],[Gross_Profit_EUR]]/Clean_Data[[#This Row],[Revenue_EUR]]</f>
        <v>0.66074246300278927</v>
      </c>
      <c r="T2787" s="19">
        <f>Clean_Data[[#This Row],[Revenue_EUR]]/Clean_Data[[#This Row],[Revenue_Target_EUR]]</f>
        <v>0.91735641890553632</v>
      </c>
      <c r="U2787" s="19">
        <f>Clean_Data[[#This Row],[Revenue_EUR]]/Clean_Data[[#This Row],[Market_Revenue_EUR]]</f>
        <v>0.14470162908835202</v>
      </c>
      <c r="V2787" s="19">
        <f>Clean_Data[[#This Row],[Returns_Units]]/Clean_Data[[#This Row],[Units_Sold]]</f>
        <v>1.3285024154589372E-2</v>
      </c>
      <c r="W2787" s="21">
        <f>Clean_Data[[#This Row],[Revenue_EUR]]/Clean_Data[[#This Row],[Marketing_Spend_EUR]]</f>
        <v>40.95506258171185</v>
      </c>
    </row>
    <row r="2788" spans="1:23">
      <c r="A2788" s="17">
        <v>45931</v>
      </c>
      <c r="B2788">
        <v>2025</v>
      </c>
      <c r="C2788" s="16" t="s">
        <v>101</v>
      </c>
      <c r="D2788" s="16" t="s">
        <v>84</v>
      </c>
      <c r="E2788" s="16" t="s">
        <v>85</v>
      </c>
      <c r="F2788" s="16" t="s">
        <v>77</v>
      </c>
      <c r="G2788" s="16" t="s">
        <v>80</v>
      </c>
      <c r="H2788">
        <v>201517.14</v>
      </c>
      <c r="I2788">
        <v>204404.22</v>
      </c>
      <c r="J2788">
        <v>1363</v>
      </c>
      <c r="K2788">
        <v>1381</v>
      </c>
      <c r="L2788">
        <v>138678.93</v>
      </c>
      <c r="M2788">
        <v>10012.290000000001</v>
      </c>
      <c r="N2788">
        <v>1532511.88</v>
      </c>
      <c r="O2788">
        <v>10921</v>
      </c>
      <c r="P2788">
        <v>10</v>
      </c>
      <c r="Q2788">
        <v>24</v>
      </c>
      <c r="R2788" s="25">
        <f>Clean_Data[[#This Row],[Revenue_EUR]]/Clean_Data[[#This Row],[Units_Sold]]</f>
        <v>147.84823184152606</v>
      </c>
      <c r="S2788" s="19">
        <f>Clean_Data[[#This Row],[Gross_Profit_EUR]]/Clean_Data[[#This Row],[Revenue_EUR]]</f>
        <v>0.68817436571400326</v>
      </c>
      <c r="T2788" s="19">
        <f>Clean_Data[[#This Row],[Revenue_EUR]]/Clean_Data[[#This Row],[Revenue_Target_EUR]]</f>
        <v>0.98587563407448253</v>
      </c>
      <c r="U2788" s="19">
        <f>Clean_Data[[#This Row],[Revenue_EUR]]/Clean_Data[[#This Row],[Market_Revenue_EUR]]</f>
        <v>0.13149466743448673</v>
      </c>
      <c r="V2788" s="19">
        <f>Clean_Data[[#This Row],[Returns_Units]]/Clean_Data[[#This Row],[Units_Sold]]</f>
        <v>1.7608217168011739E-2</v>
      </c>
      <c r="W2788" s="21">
        <f>Clean_Data[[#This Row],[Revenue_EUR]]/Clean_Data[[#This Row],[Marketing_Spend_EUR]]</f>
        <v>20.126977944106692</v>
      </c>
    </row>
    <row r="2789" spans="1:23">
      <c r="A2789" s="17">
        <v>45931</v>
      </c>
      <c r="B2789">
        <v>2025</v>
      </c>
      <c r="C2789" s="16" t="s">
        <v>101</v>
      </c>
      <c r="D2789" s="16" t="s">
        <v>84</v>
      </c>
      <c r="E2789" s="16" t="s">
        <v>85</v>
      </c>
      <c r="F2789" s="16" t="s">
        <v>77</v>
      </c>
      <c r="G2789" s="16" t="s">
        <v>81</v>
      </c>
      <c r="H2789">
        <v>245109.12</v>
      </c>
      <c r="I2789">
        <v>254497.64</v>
      </c>
      <c r="J2789">
        <v>2018</v>
      </c>
      <c r="K2789">
        <v>2111</v>
      </c>
      <c r="L2789">
        <v>153885.84</v>
      </c>
      <c r="M2789">
        <v>7347.95</v>
      </c>
      <c r="N2789">
        <v>1992584.79</v>
      </c>
      <c r="O2789">
        <v>17307</v>
      </c>
      <c r="P2789">
        <v>10</v>
      </c>
      <c r="Q2789">
        <v>40</v>
      </c>
      <c r="R2789" s="25">
        <f>Clean_Data[[#This Row],[Revenue_EUR]]/Clean_Data[[#This Row],[Units_Sold]]</f>
        <v>121.46140733399405</v>
      </c>
      <c r="S2789" s="19">
        <f>Clean_Data[[#This Row],[Gross_Profit_EUR]]/Clean_Data[[#This Row],[Revenue_EUR]]</f>
        <v>0.62782584344474823</v>
      </c>
      <c r="T2789" s="19">
        <f>Clean_Data[[#This Row],[Revenue_EUR]]/Clean_Data[[#This Row],[Revenue_Target_EUR]]</f>
        <v>0.96310959897309845</v>
      </c>
      <c r="U2789" s="19">
        <f>Clean_Data[[#This Row],[Revenue_EUR]]/Clean_Data[[#This Row],[Market_Revenue_EUR]]</f>
        <v>0.12301063484480376</v>
      </c>
      <c r="V2789" s="19">
        <f>Clean_Data[[#This Row],[Returns_Units]]/Clean_Data[[#This Row],[Units_Sold]]</f>
        <v>1.9821605550049554E-2</v>
      </c>
      <c r="W2789" s="21">
        <f>Clean_Data[[#This Row],[Revenue_EUR]]/Clean_Data[[#This Row],[Marketing_Spend_EUR]]</f>
        <v>33.357483379718154</v>
      </c>
    </row>
    <row r="2790" spans="1:23">
      <c r="A2790" s="17">
        <v>45931</v>
      </c>
      <c r="B2790">
        <v>2025</v>
      </c>
      <c r="C2790" s="16" t="s">
        <v>101</v>
      </c>
      <c r="D2790" s="16" t="s">
        <v>84</v>
      </c>
      <c r="E2790" s="16" t="s">
        <v>85</v>
      </c>
      <c r="F2790" s="16" t="s">
        <v>82</v>
      </c>
      <c r="G2790" s="16" t="s">
        <v>78</v>
      </c>
      <c r="H2790">
        <v>567874.31999999995</v>
      </c>
      <c r="I2790">
        <v>605665.81999999995</v>
      </c>
      <c r="J2790">
        <v>7469</v>
      </c>
      <c r="K2790">
        <v>7966</v>
      </c>
      <c r="L2790">
        <v>301152.51</v>
      </c>
      <c r="M2790">
        <v>9336.7099999999991</v>
      </c>
      <c r="N2790">
        <v>5081709.74</v>
      </c>
      <c r="O2790">
        <v>72838</v>
      </c>
      <c r="P2790">
        <v>31</v>
      </c>
      <c r="Q2790">
        <v>115</v>
      </c>
      <c r="R2790" s="25">
        <f>Clean_Data[[#This Row],[Revenue_EUR]]/Clean_Data[[#This Row],[Units_Sold]]</f>
        <v>76.030836792073899</v>
      </c>
      <c r="S2790" s="19">
        <f>Clean_Data[[#This Row],[Gross_Profit_EUR]]/Clean_Data[[#This Row],[Revenue_EUR]]</f>
        <v>0.5303154226097071</v>
      </c>
      <c r="T2790" s="19">
        <f>Clean_Data[[#This Row],[Revenue_EUR]]/Clean_Data[[#This Row],[Revenue_Target_EUR]]</f>
        <v>0.93760338002894072</v>
      </c>
      <c r="U2790" s="19">
        <f>Clean_Data[[#This Row],[Revenue_EUR]]/Clean_Data[[#This Row],[Market_Revenue_EUR]]</f>
        <v>0.111748672996817</v>
      </c>
      <c r="V2790" s="19">
        <f>Clean_Data[[#This Row],[Returns_Units]]/Clean_Data[[#This Row],[Units_Sold]]</f>
        <v>1.5396974159860757E-2</v>
      </c>
      <c r="W2790" s="21">
        <f>Clean_Data[[#This Row],[Revenue_EUR]]/Clean_Data[[#This Row],[Marketing_Spend_EUR]]</f>
        <v>60.821672730544272</v>
      </c>
    </row>
    <row r="2791" spans="1:23">
      <c r="A2791" s="17">
        <v>45931</v>
      </c>
      <c r="B2791">
        <v>2025</v>
      </c>
      <c r="C2791" s="16" t="s">
        <v>101</v>
      </c>
      <c r="D2791" s="16" t="s">
        <v>84</v>
      </c>
      <c r="E2791" s="16" t="s">
        <v>85</v>
      </c>
      <c r="F2791" s="16" t="s">
        <v>82</v>
      </c>
      <c r="G2791" s="16" t="s">
        <v>79</v>
      </c>
      <c r="H2791">
        <v>551109.47</v>
      </c>
      <c r="I2791">
        <v>588741.56999999995</v>
      </c>
      <c r="J2791">
        <v>2866</v>
      </c>
      <c r="K2791">
        <v>3079</v>
      </c>
      <c r="L2791">
        <v>340497.19</v>
      </c>
      <c r="M2791">
        <v>12987.48</v>
      </c>
      <c r="N2791">
        <v>4167694.77</v>
      </c>
      <c r="O2791">
        <v>23717</v>
      </c>
      <c r="P2791">
        <v>25</v>
      </c>
      <c r="Q2791">
        <v>53</v>
      </c>
      <c r="R2791" s="25">
        <f>Clean_Data[[#This Row],[Revenue_EUR]]/Clean_Data[[#This Row],[Units_Sold]]</f>
        <v>192.29220865317515</v>
      </c>
      <c r="S2791" s="19">
        <f>Clean_Data[[#This Row],[Gross_Profit_EUR]]/Clean_Data[[#This Row],[Revenue_EUR]]</f>
        <v>0.61783948296152491</v>
      </c>
      <c r="T2791" s="19">
        <f>Clean_Data[[#This Row],[Revenue_EUR]]/Clean_Data[[#This Row],[Revenue_Target_EUR]]</f>
        <v>0.93608044358070386</v>
      </c>
      <c r="U2791" s="19">
        <f>Clean_Data[[#This Row],[Revenue_EUR]]/Clean_Data[[#This Row],[Market_Revenue_EUR]]</f>
        <v>0.13223364483575173</v>
      </c>
      <c r="V2791" s="19">
        <f>Clean_Data[[#This Row],[Returns_Units]]/Clean_Data[[#This Row],[Units_Sold]]</f>
        <v>1.8492672714584789E-2</v>
      </c>
      <c r="W2791" s="21">
        <f>Clean_Data[[#This Row],[Revenue_EUR]]/Clean_Data[[#This Row],[Marketing_Spend_EUR]]</f>
        <v>42.433903266838527</v>
      </c>
    </row>
    <row r="2792" spans="1:23">
      <c r="A2792" s="17">
        <v>45931</v>
      </c>
      <c r="B2792">
        <v>2025</v>
      </c>
      <c r="C2792" s="16" t="s">
        <v>101</v>
      </c>
      <c r="D2792" s="16" t="s">
        <v>84</v>
      </c>
      <c r="E2792" s="16" t="s">
        <v>85</v>
      </c>
      <c r="F2792" s="16" t="s">
        <v>82</v>
      </c>
      <c r="G2792" s="16" t="s">
        <v>80</v>
      </c>
      <c r="H2792">
        <v>167041.67000000001</v>
      </c>
      <c r="I2792">
        <v>161960.63</v>
      </c>
      <c r="J2792">
        <v>1130</v>
      </c>
      <c r="K2792">
        <v>1100</v>
      </c>
      <c r="L2792">
        <v>106306.29</v>
      </c>
      <c r="M2792">
        <v>8504.1299999999992</v>
      </c>
      <c r="N2792">
        <v>1445165.6</v>
      </c>
      <c r="O2792">
        <v>10080</v>
      </c>
      <c r="P2792">
        <v>7</v>
      </c>
      <c r="Q2792">
        <v>9</v>
      </c>
      <c r="R2792" s="25">
        <f>Clean_Data[[#This Row],[Revenue_EUR]]/Clean_Data[[#This Row],[Units_Sold]]</f>
        <v>147.82448672566372</v>
      </c>
      <c r="S2792" s="19">
        <f>Clean_Data[[#This Row],[Gross_Profit_EUR]]/Clean_Data[[#This Row],[Revenue_EUR]]</f>
        <v>0.63640581418995623</v>
      </c>
      <c r="T2792" s="19">
        <f>Clean_Data[[#This Row],[Revenue_EUR]]/Clean_Data[[#This Row],[Revenue_Target_EUR]]</f>
        <v>1.0313720686317409</v>
      </c>
      <c r="U2792" s="19">
        <f>Clean_Data[[#This Row],[Revenue_EUR]]/Clean_Data[[#This Row],[Market_Revenue_EUR]]</f>
        <v>0.11558652517054101</v>
      </c>
      <c r="V2792" s="19">
        <f>Clean_Data[[#This Row],[Returns_Units]]/Clean_Data[[#This Row],[Units_Sold]]</f>
        <v>7.9646017699115043E-3</v>
      </c>
      <c r="W2792" s="21">
        <f>Clean_Data[[#This Row],[Revenue_EUR]]/Clean_Data[[#This Row],[Marketing_Spend_EUR]]</f>
        <v>19.642417272548752</v>
      </c>
    </row>
    <row r="2793" spans="1:23">
      <c r="A2793" s="17">
        <v>45931</v>
      </c>
      <c r="B2793">
        <v>2025</v>
      </c>
      <c r="C2793" s="16" t="s">
        <v>101</v>
      </c>
      <c r="D2793" s="16" t="s">
        <v>84</v>
      </c>
      <c r="E2793" s="16" t="s">
        <v>85</v>
      </c>
      <c r="F2793" s="16" t="s">
        <v>82</v>
      </c>
      <c r="G2793" s="16" t="s">
        <v>81</v>
      </c>
      <c r="H2793">
        <v>238425.63</v>
      </c>
      <c r="I2793">
        <v>248798.52</v>
      </c>
      <c r="J2793">
        <v>1963</v>
      </c>
      <c r="K2793">
        <v>2014</v>
      </c>
      <c r="L2793">
        <v>139687.91</v>
      </c>
      <c r="M2793">
        <v>7557.75</v>
      </c>
      <c r="N2793">
        <v>2038725.72</v>
      </c>
      <c r="O2793">
        <v>17279</v>
      </c>
      <c r="P2793">
        <v>10</v>
      </c>
      <c r="Q2793">
        <v>18</v>
      </c>
      <c r="R2793" s="25">
        <f>Clean_Data[[#This Row],[Revenue_EUR]]/Clean_Data[[#This Row],[Units_Sold]]</f>
        <v>121.45982170147734</v>
      </c>
      <c r="S2793" s="19">
        <f>Clean_Data[[#This Row],[Gross_Profit_EUR]]/Clean_Data[[#This Row],[Revenue_EUR]]</f>
        <v>0.58587623318852089</v>
      </c>
      <c r="T2793" s="19">
        <f>Clean_Data[[#This Row],[Revenue_EUR]]/Clean_Data[[#This Row],[Revenue_Target_EUR]]</f>
        <v>0.95830807192904532</v>
      </c>
      <c r="U2793" s="19">
        <f>Clean_Data[[#This Row],[Revenue_EUR]]/Clean_Data[[#This Row],[Market_Revenue_EUR]]</f>
        <v>0.11694836027280806</v>
      </c>
      <c r="V2793" s="19">
        <f>Clean_Data[[#This Row],[Returns_Units]]/Clean_Data[[#This Row],[Units_Sold]]</f>
        <v>9.1696383087111564E-3</v>
      </c>
      <c r="W2793" s="21">
        <f>Clean_Data[[#This Row],[Revenue_EUR]]/Clean_Data[[#This Row],[Marketing_Spend_EUR]]</f>
        <v>31.547170784955842</v>
      </c>
    </row>
    <row r="2794" spans="1:23">
      <c r="A2794" s="17">
        <v>45931</v>
      </c>
      <c r="B2794">
        <v>2025</v>
      </c>
      <c r="C2794" s="16" t="s">
        <v>101</v>
      </c>
      <c r="D2794" s="16" t="s">
        <v>84</v>
      </c>
      <c r="E2794" s="16" t="s">
        <v>85</v>
      </c>
      <c r="F2794" s="16" t="s">
        <v>83</v>
      </c>
      <c r="G2794" s="16" t="s">
        <v>78</v>
      </c>
      <c r="H2794">
        <v>62368.47</v>
      </c>
      <c r="I2794">
        <v>67484.11</v>
      </c>
      <c r="J2794">
        <v>820</v>
      </c>
      <c r="K2794">
        <v>889</v>
      </c>
      <c r="L2794">
        <v>29554.17</v>
      </c>
      <c r="M2794">
        <v>1079.99</v>
      </c>
      <c r="N2794">
        <v>745151.13</v>
      </c>
      <c r="O2794">
        <v>10032</v>
      </c>
      <c r="P2794">
        <v>3</v>
      </c>
      <c r="Q2794">
        <v>14</v>
      </c>
      <c r="R2794" s="25">
        <f>Clean_Data[[#This Row],[Revenue_EUR]]/Clean_Data[[#This Row],[Units_Sold]]</f>
        <v>76.059109756097556</v>
      </c>
      <c r="S2794" s="19">
        <f>Clean_Data[[#This Row],[Gross_Profit_EUR]]/Clean_Data[[#This Row],[Revenue_EUR]]</f>
        <v>0.47386395722069174</v>
      </c>
      <c r="T2794" s="19">
        <f>Clean_Data[[#This Row],[Revenue_EUR]]/Clean_Data[[#This Row],[Revenue_Target_EUR]]</f>
        <v>0.92419489565765922</v>
      </c>
      <c r="U2794" s="19">
        <f>Clean_Data[[#This Row],[Revenue_EUR]]/Clean_Data[[#This Row],[Market_Revenue_EUR]]</f>
        <v>8.3699087995746588E-2</v>
      </c>
      <c r="V2794" s="19">
        <f>Clean_Data[[#This Row],[Returns_Units]]/Clean_Data[[#This Row],[Units_Sold]]</f>
        <v>1.7073170731707318E-2</v>
      </c>
      <c r="W2794" s="21">
        <f>Clean_Data[[#This Row],[Revenue_EUR]]/Clean_Data[[#This Row],[Marketing_Spend_EUR]]</f>
        <v>57.749118047389331</v>
      </c>
    </row>
    <row r="2795" spans="1:23">
      <c r="A2795" s="17">
        <v>45931</v>
      </c>
      <c r="B2795">
        <v>2025</v>
      </c>
      <c r="C2795" s="16" t="s">
        <v>101</v>
      </c>
      <c r="D2795" s="16" t="s">
        <v>84</v>
      </c>
      <c r="E2795" s="16" t="s">
        <v>85</v>
      </c>
      <c r="F2795" s="16" t="s">
        <v>83</v>
      </c>
      <c r="G2795" s="16" t="s">
        <v>79</v>
      </c>
      <c r="H2795">
        <v>59060.06</v>
      </c>
      <c r="I2795">
        <v>61978.54</v>
      </c>
      <c r="J2795">
        <v>307</v>
      </c>
      <c r="K2795">
        <v>325</v>
      </c>
      <c r="L2795">
        <v>32914.129999999997</v>
      </c>
      <c r="M2795">
        <v>1331.41</v>
      </c>
      <c r="N2795">
        <v>638455.21</v>
      </c>
      <c r="O2795">
        <v>3602</v>
      </c>
      <c r="P2795">
        <v>2</v>
      </c>
      <c r="Q2795">
        <v>10</v>
      </c>
      <c r="R2795" s="25">
        <f>Clean_Data[[#This Row],[Revenue_EUR]]/Clean_Data[[#This Row],[Units_Sold]]</f>
        <v>192.37804560260585</v>
      </c>
      <c r="S2795" s="19">
        <f>Clean_Data[[#This Row],[Gross_Profit_EUR]]/Clean_Data[[#This Row],[Revenue_EUR]]</f>
        <v>0.55729929837524717</v>
      </c>
      <c r="T2795" s="19">
        <f>Clean_Data[[#This Row],[Revenue_EUR]]/Clean_Data[[#This Row],[Revenue_Target_EUR]]</f>
        <v>0.95291144321889476</v>
      </c>
      <c r="U2795" s="19">
        <f>Clean_Data[[#This Row],[Revenue_EUR]]/Clean_Data[[#This Row],[Market_Revenue_EUR]]</f>
        <v>9.2504625344039401E-2</v>
      </c>
      <c r="V2795" s="19">
        <f>Clean_Data[[#This Row],[Returns_Units]]/Clean_Data[[#This Row],[Units_Sold]]</f>
        <v>3.2573289902280131E-2</v>
      </c>
      <c r="W2795" s="21">
        <f>Clean_Data[[#This Row],[Revenue_EUR]]/Clean_Data[[#This Row],[Marketing_Spend_EUR]]</f>
        <v>44.35903290496541</v>
      </c>
    </row>
    <row r="2796" spans="1:23">
      <c r="A2796" s="17">
        <v>45931</v>
      </c>
      <c r="B2796">
        <v>2025</v>
      </c>
      <c r="C2796" s="16" t="s">
        <v>101</v>
      </c>
      <c r="D2796" s="16" t="s">
        <v>84</v>
      </c>
      <c r="E2796" s="16" t="s">
        <v>85</v>
      </c>
      <c r="F2796" s="16" t="s">
        <v>83</v>
      </c>
      <c r="G2796" s="16" t="s">
        <v>80</v>
      </c>
      <c r="H2796">
        <v>18753.5</v>
      </c>
      <c r="I2796">
        <v>18817.91</v>
      </c>
      <c r="J2796">
        <v>127</v>
      </c>
      <c r="K2796">
        <v>129</v>
      </c>
      <c r="L2796">
        <v>10842.78</v>
      </c>
      <c r="M2796">
        <v>1124.45</v>
      </c>
      <c r="N2796">
        <v>211910.32</v>
      </c>
      <c r="O2796">
        <v>1607</v>
      </c>
      <c r="P2796">
        <v>1</v>
      </c>
      <c r="Q2796">
        <v>2</v>
      </c>
      <c r="R2796" s="25">
        <f>Clean_Data[[#This Row],[Revenue_EUR]]/Clean_Data[[#This Row],[Units_Sold]]</f>
        <v>147.66535433070865</v>
      </c>
      <c r="S2796" s="19">
        <f>Clean_Data[[#This Row],[Gross_Profit_EUR]]/Clean_Data[[#This Row],[Revenue_EUR]]</f>
        <v>0.57817367424747379</v>
      </c>
      <c r="T2796" s="19">
        <f>Clean_Data[[#This Row],[Revenue_EUR]]/Clean_Data[[#This Row],[Revenue_Target_EUR]]</f>
        <v>0.99657719693632285</v>
      </c>
      <c r="U2796" s="19">
        <f>Clean_Data[[#This Row],[Revenue_EUR]]/Clean_Data[[#This Row],[Market_Revenue_EUR]]</f>
        <v>8.8497341705680022E-2</v>
      </c>
      <c r="V2796" s="19">
        <f>Clean_Data[[#This Row],[Returns_Units]]/Clean_Data[[#This Row],[Units_Sold]]</f>
        <v>1.5748031496062992E-2</v>
      </c>
      <c r="W2796" s="21">
        <f>Clean_Data[[#This Row],[Revenue_EUR]]/Clean_Data[[#This Row],[Marketing_Spend_EUR]]</f>
        <v>16.677931433145094</v>
      </c>
    </row>
    <row r="2797" spans="1:23">
      <c r="A2797" s="17">
        <v>45931</v>
      </c>
      <c r="B2797">
        <v>2025</v>
      </c>
      <c r="C2797" s="16" t="s">
        <v>101</v>
      </c>
      <c r="D2797" s="16" t="s">
        <v>84</v>
      </c>
      <c r="E2797" s="16" t="s">
        <v>85</v>
      </c>
      <c r="F2797" s="16" t="s">
        <v>83</v>
      </c>
      <c r="G2797" s="16" t="s">
        <v>81</v>
      </c>
      <c r="H2797">
        <v>24918.76</v>
      </c>
      <c r="I2797">
        <v>26962.58</v>
      </c>
      <c r="J2797">
        <v>205</v>
      </c>
      <c r="K2797">
        <v>222</v>
      </c>
      <c r="L2797">
        <v>13305.84</v>
      </c>
      <c r="M2797">
        <v>793.42</v>
      </c>
      <c r="N2797">
        <v>290085.33</v>
      </c>
      <c r="O2797">
        <v>2490</v>
      </c>
      <c r="P2797">
        <v>1</v>
      </c>
      <c r="Q2797">
        <v>6</v>
      </c>
      <c r="R2797" s="25">
        <f>Clean_Data[[#This Row],[Revenue_EUR]]/Clean_Data[[#This Row],[Units_Sold]]</f>
        <v>121.55492682926828</v>
      </c>
      <c r="S2797" s="19">
        <f>Clean_Data[[#This Row],[Gross_Profit_EUR]]/Clean_Data[[#This Row],[Revenue_EUR]]</f>
        <v>0.53396878496361777</v>
      </c>
      <c r="T2797" s="19">
        <f>Clean_Data[[#This Row],[Revenue_EUR]]/Clean_Data[[#This Row],[Revenue_Target_EUR]]</f>
        <v>0.92419790687686398</v>
      </c>
      <c r="U2797" s="19">
        <f>Clean_Data[[#This Row],[Revenue_EUR]]/Clean_Data[[#This Row],[Market_Revenue_EUR]]</f>
        <v>8.5901482849891089E-2</v>
      </c>
      <c r="V2797" s="19">
        <f>Clean_Data[[#This Row],[Returns_Units]]/Clean_Data[[#This Row],[Units_Sold]]</f>
        <v>2.9268292682926831E-2</v>
      </c>
      <c r="W2797" s="21">
        <f>Clean_Data[[#This Row],[Revenue_EUR]]/Clean_Data[[#This Row],[Marketing_Spend_EUR]]</f>
        <v>31.406770688916335</v>
      </c>
    </row>
    <row r="2798" spans="1:23">
      <c r="A2798" s="17">
        <v>45931</v>
      </c>
      <c r="B2798">
        <v>2025</v>
      </c>
      <c r="C2798" s="16" t="s">
        <v>101</v>
      </c>
      <c r="D2798" s="16" t="s">
        <v>86</v>
      </c>
      <c r="E2798" s="16" t="s">
        <v>87</v>
      </c>
      <c r="F2798" s="16" t="s">
        <v>77</v>
      </c>
      <c r="G2798" s="16" t="s">
        <v>78</v>
      </c>
      <c r="H2798">
        <v>421911.66</v>
      </c>
      <c r="I2798">
        <v>444274.19</v>
      </c>
      <c r="J2798">
        <v>5549</v>
      </c>
      <c r="K2798">
        <v>5913</v>
      </c>
      <c r="L2798">
        <v>240485.26</v>
      </c>
      <c r="M2798">
        <v>8322.27</v>
      </c>
      <c r="N2798">
        <v>3984252.64</v>
      </c>
      <c r="O2798">
        <v>58809</v>
      </c>
      <c r="P2798">
        <v>23</v>
      </c>
      <c r="Q2798">
        <v>120</v>
      </c>
      <c r="R2798" s="25">
        <f>Clean_Data[[#This Row],[Revenue_EUR]]/Clean_Data[[#This Row],[Units_Sold]]</f>
        <v>76.033818706073163</v>
      </c>
      <c r="S2798" s="19">
        <f>Clean_Data[[#This Row],[Gross_Profit_EUR]]/Clean_Data[[#This Row],[Revenue_EUR]]</f>
        <v>0.5699896039848722</v>
      </c>
      <c r="T2798" s="19">
        <f>Clean_Data[[#This Row],[Revenue_EUR]]/Clean_Data[[#This Row],[Revenue_Target_EUR]]</f>
        <v>0.94966502555550203</v>
      </c>
      <c r="U2798" s="19">
        <f>Clean_Data[[#This Row],[Revenue_EUR]]/Clean_Data[[#This Row],[Market_Revenue_EUR]]</f>
        <v>0.10589480590768961</v>
      </c>
      <c r="V2798" s="19">
        <f>Clean_Data[[#This Row],[Returns_Units]]/Clean_Data[[#This Row],[Units_Sold]]</f>
        <v>2.1625518111371419E-2</v>
      </c>
      <c r="W2798" s="21">
        <f>Clean_Data[[#This Row],[Revenue_EUR]]/Clean_Data[[#This Row],[Marketing_Spend_EUR]]</f>
        <v>50.696704144422128</v>
      </c>
    </row>
    <row r="2799" spans="1:23">
      <c r="A2799" s="17">
        <v>45931</v>
      </c>
      <c r="B2799">
        <v>2025</v>
      </c>
      <c r="C2799" s="16" t="s">
        <v>101</v>
      </c>
      <c r="D2799" s="16" t="s">
        <v>86</v>
      </c>
      <c r="E2799" s="16" t="s">
        <v>87</v>
      </c>
      <c r="F2799" s="16" t="s">
        <v>77</v>
      </c>
      <c r="G2799" s="16" t="s">
        <v>79</v>
      </c>
      <c r="H2799">
        <v>471648.66</v>
      </c>
      <c r="I2799">
        <v>476678.69</v>
      </c>
      <c r="J2799">
        <v>2453</v>
      </c>
      <c r="K2799">
        <v>2462</v>
      </c>
      <c r="L2799">
        <v>306037.31</v>
      </c>
      <c r="M2799">
        <v>11880.92</v>
      </c>
      <c r="N2799">
        <v>3457976.87</v>
      </c>
      <c r="O2799">
        <v>18438</v>
      </c>
      <c r="P2799">
        <v>19</v>
      </c>
      <c r="Q2799">
        <v>38</v>
      </c>
      <c r="R2799" s="25">
        <f>Clean_Data[[#This Row],[Revenue_EUR]]/Clean_Data[[#This Row],[Units_Sold]]</f>
        <v>192.27421932327761</v>
      </c>
      <c r="S2799" s="19">
        <f>Clean_Data[[#This Row],[Gross_Profit_EUR]]/Clean_Data[[#This Row],[Revenue_EUR]]</f>
        <v>0.64886712494847332</v>
      </c>
      <c r="T2799" s="19">
        <f>Clean_Data[[#This Row],[Revenue_EUR]]/Clean_Data[[#This Row],[Revenue_Target_EUR]]</f>
        <v>0.98944775567793886</v>
      </c>
      <c r="U2799" s="19">
        <f>Clean_Data[[#This Row],[Revenue_EUR]]/Clean_Data[[#This Row],[Market_Revenue_EUR]]</f>
        <v>0.1363943941013116</v>
      </c>
      <c r="V2799" s="19">
        <f>Clean_Data[[#This Row],[Returns_Units]]/Clean_Data[[#This Row],[Units_Sold]]</f>
        <v>1.5491235222176927E-2</v>
      </c>
      <c r="W2799" s="21">
        <f>Clean_Data[[#This Row],[Revenue_EUR]]/Clean_Data[[#This Row],[Marketing_Spend_EUR]]</f>
        <v>39.697991401339287</v>
      </c>
    </row>
    <row r="2800" spans="1:23">
      <c r="A2800" s="17">
        <v>45931</v>
      </c>
      <c r="B2800">
        <v>2025</v>
      </c>
      <c r="C2800" s="16" t="s">
        <v>101</v>
      </c>
      <c r="D2800" s="16" t="s">
        <v>86</v>
      </c>
      <c r="E2800" s="16" t="s">
        <v>87</v>
      </c>
      <c r="F2800" s="16" t="s">
        <v>77</v>
      </c>
      <c r="G2800" s="16" t="s">
        <v>80</v>
      </c>
      <c r="H2800">
        <v>141567.54</v>
      </c>
      <c r="I2800">
        <v>131595.6</v>
      </c>
      <c r="J2800">
        <v>958</v>
      </c>
      <c r="K2800">
        <v>882</v>
      </c>
      <c r="L2800">
        <v>97945.73</v>
      </c>
      <c r="M2800">
        <v>8148.02</v>
      </c>
      <c r="N2800">
        <v>1168035.3500000001</v>
      </c>
      <c r="O2800">
        <v>8602</v>
      </c>
      <c r="P2800">
        <v>5</v>
      </c>
      <c r="Q2800">
        <v>11</v>
      </c>
      <c r="R2800" s="25">
        <f>Clean_Data[[#This Row],[Revenue_EUR]]/Clean_Data[[#This Row],[Units_Sold]]</f>
        <v>147.77405010438414</v>
      </c>
      <c r="S2800" s="19">
        <f>Clean_Data[[#This Row],[Gross_Profit_EUR]]/Clean_Data[[#This Row],[Revenue_EUR]]</f>
        <v>0.69186573419302189</v>
      </c>
      <c r="T2800" s="19">
        <f>Clean_Data[[#This Row],[Revenue_EUR]]/Clean_Data[[#This Row],[Revenue_Target_EUR]]</f>
        <v>1.0757771536434348</v>
      </c>
      <c r="U2800" s="19">
        <f>Clean_Data[[#This Row],[Revenue_EUR]]/Clean_Data[[#This Row],[Market_Revenue_EUR]]</f>
        <v>0.12120141740573177</v>
      </c>
      <c r="V2800" s="19">
        <f>Clean_Data[[#This Row],[Returns_Units]]/Clean_Data[[#This Row],[Units_Sold]]</f>
        <v>1.1482254697286013E-2</v>
      </c>
      <c r="W2800" s="21">
        <f>Clean_Data[[#This Row],[Revenue_EUR]]/Clean_Data[[#This Row],[Marketing_Spend_EUR]]</f>
        <v>17.374471343958408</v>
      </c>
    </row>
    <row r="2801" spans="1:23">
      <c r="A2801" s="17">
        <v>45931</v>
      </c>
      <c r="B2801">
        <v>2025</v>
      </c>
      <c r="C2801" s="16" t="s">
        <v>101</v>
      </c>
      <c r="D2801" s="16" t="s">
        <v>86</v>
      </c>
      <c r="E2801" s="16" t="s">
        <v>87</v>
      </c>
      <c r="F2801" s="16" t="s">
        <v>77</v>
      </c>
      <c r="G2801" s="16" t="s">
        <v>81</v>
      </c>
      <c r="H2801">
        <v>194079.23</v>
      </c>
      <c r="I2801">
        <v>190164.38</v>
      </c>
      <c r="J2801">
        <v>1598</v>
      </c>
      <c r="K2801">
        <v>1556</v>
      </c>
      <c r="L2801">
        <v>122856.73</v>
      </c>
      <c r="M2801">
        <v>5441.65</v>
      </c>
      <c r="N2801">
        <v>1591089.89</v>
      </c>
      <c r="O2801">
        <v>14144</v>
      </c>
      <c r="P2801">
        <v>9</v>
      </c>
      <c r="Q2801">
        <v>21</v>
      </c>
      <c r="R2801" s="25">
        <f>Clean_Data[[#This Row],[Revenue_EUR]]/Clean_Data[[#This Row],[Units_Sold]]</f>
        <v>121.45133291614519</v>
      </c>
      <c r="S2801" s="19">
        <f>Clean_Data[[#This Row],[Gross_Profit_EUR]]/Clean_Data[[#This Row],[Revenue_EUR]]</f>
        <v>0.63302358526463642</v>
      </c>
      <c r="T2801" s="19">
        <f>Clean_Data[[#This Row],[Revenue_EUR]]/Clean_Data[[#This Row],[Revenue_Target_EUR]]</f>
        <v>1.0205866629702156</v>
      </c>
      <c r="U2801" s="19">
        <f>Clean_Data[[#This Row],[Revenue_EUR]]/Clean_Data[[#This Row],[Market_Revenue_EUR]]</f>
        <v>0.12197879655938233</v>
      </c>
      <c r="V2801" s="19">
        <f>Clean_Data[[#This Row],[Returns_Units]]/Clean_Data[[#This Row],[Units_Sold]]</f>
        <v>1.3141426783479349E-2</v>
      </c>
      <c r="W2801" s="21">
        <f>Clean_Data[[#This Row],[Revenue_EUR]]/Clean_Data[[#This Row],[Marketing_Spend_EUR]]</f>
        <v>35.665511379820465</v>
      </c>
    </row>
    <row r="2802" spans="1:23">
      <c r="A2802" s="17">
        <v>45931</v>
      </c>
      <c r="B2802">
        <v>2025</v>
      </c>
      <c r="C2802" s="16" t="s">
        <v>101</v>
      </c>
      <c r="D2802" s="16" t="s">
        <v>86</v>
      </c>
      <c r="E2802" s="16" t="s">
        <v>87</v>
      </c>
      <c r="F2802" s="16" t="s">
        <v>82</v>
      </c>
      <c r="G2802" s="16" t="s">
        <v>78</v>
      </c>
      <c r="H2802">
        <v>423338.8</v>
      </c>
      <c r="I2802">
        <v>433034.54</v>
      </c>
      <c r="J2802">
        <v>5568</v>
      </c>
      <c r="K2802">
        <v>5704</v>
      </c>
      <c r="L2802">
        <v>224053.17</v>
      </c>
      <c r="M2802">
        <v>8138.9</v>
      </c>
      <c r="N2802">
        <v>3813047.37</v>
      </c>
      <c r="O2802">
        <v>54087</v>
      </c>
      <c r="P2802">
        <v>16</v>
      </c>
      <c r="Q2802">
        <v>69</v>
      </c>
      <c r="R2802" s="25">
        <f>Clean_Data[[#This Row],[Revenue_EUR]]/Clean_Data[[#This Row],[Units_Sold]]</f>
        <v>76.030675287356317</v>
      </c>
      <c r="S2802" s="19">
        <f>Clean_Data[[#This Row],[Gross_Profit_EUR]]/Clean_Data[[#This Row],[Revenue_EUR]]</f>
        <v>0.52925262224960246</v>
      </c>
      <c r="T2802" s="19">
        <f>Clean_Data[[#This Row],[Revenue_EUR]]/Clean_Data[[#This Row],[Revenue_Target_EUR]]</f>
        <v>0.97760977680902772</v>
      </c>
      <c r="U2802" s="19">
        <f>Clean_Data[[#This Row],[Revenue_EUR]]/Clean_Data[[#This Row],[Market_Revenue_EUR]]</f>
        <v>0.11102374529378059</v>
      </c>
      <c r="V2802" s="19">
        <f>Clean_Data[[#This Row],[Returns_Units]]/Clean_Data[[#This Row],[Units_Sold]]</f>
        <v>1.2392241379310345E-2</v>
      </c>
      <c r="W2802" s="21">
        <f>Clean_Data[[#This Row],[Revenue_EUR]]/Clean_Data[[#This Row],[Marketing_Spend_EUR]]</f>
        <v>52.014252540269574</v>
      </c>
    </row>
    <row r="2803" spans="1:23">
      <c r="A2803" s="17">
        <v>45931</v>
      </c>
      <c r="B2803">
        <v>2025</v>
      </c>
      <c r="C2803" s="16" t="s">
        <v>101</v>
      </c>
      <c r="D2803" s="16" t="s">
        <v>86</v>
      </c>
      <c r="E2803" s="16" t="s">
        <v>87</v>
      </c>
      <c r="F2803" s="16" t="s">
        <v>82</v>
      </c>
      <c r="G2803" s="16" t="s">
        <v>79</v>
      </c>
      <c r="H2803">
        <v>364868.1</v>
      </c>
      <c r="I2803">
        <v>352194.52</v>
      </c>
      <c r="J2803">
        <v>1898</v>
      </c>
      <c r="K2803">
        <v>1827</v>
      </c>
      <c r="L2803">
        <v>220209.33</v>
      </c>
      <c r="M2803">
        <v>9529.86</v>
      </c>
      <c r="N2803">
        <v>3045362.69</v>
      </c>
      <c r="O2803">
        <v>17287</v>
      </c>
      <c r="P2803">
        <v>16</v>
      </c>
      <c r="Q2803">
        <v>32</v>
      </c>
      <c r="R2803" s="25">
        <f>Clean_Data[[#This Row],[Revenue_EUR]]/Clean_Data[[#This Row],[Units_Sold]]</f>
        <v>192.2381981032666</v>
      </c>
      <c r="S2803" s="19">
        <f>Clean_Data[[#This Row],[Gross_Profit_EUR]]/Clean_Data[[#This Row],[Revenue_EUR]]</f>
        <v>0.60353133091108813</v>
      </c>
      <c r="T2803" s="19">
        <f>Clean_Data[[#This Row],[Revenue_EUR]]/Clean_Data[[#This Row],[Revenue_Target_EUR]]</f>
        <v>1.0359846030540167</v>
      </c>
      <c r="U2803" s="19">
        <f>Clean_Data[[#This Row],[Revenue_EUR]]/Clean_Data[[#This Row],[Market_Revenue_EUR]]</f>
        <v>0.11981104950097093</v>
      </c>
      <c r="V2803" s="19">
        <f>Clean_Data[[#This Row],[Returns_Units]]/Clean_Data[[#This Row],[Units_Sold]]</f>
        <v>1.6859852476290831E-2</v>
      </c>
      <c r="W2803" s="21">
        <f>Clean_Data[[#This Row],[Revenue_EUR]]/Clean_Data[[#This Row],[Marketing_Spend_EUR]]</f>
        <v>38.286826878883844</v>
      </c>
    </row>
    <row r="2804" spans="1:23">
      <c r="A2804" s="17">
        <v>45931</v>
      </c>
      <c r="B2804">
        <v>2025</v>
      </c>
      <c r="C2804" s="16" t="s">
        <v>101</v>
      </c>
      <c r="D2804" s="16" t="s">
        <v>86</v>
      </c>
      <c r="E2804" s="16" t="s">
        <v>87</v>
      </c>
      <c r="F2804" s="16" t="s">
        <v>82</v>
      </c>
      <c r="G2804" s="16" t="s">
        <v>80</v>
      </c>
      <c r="H2804">
        <v>129840.76</v>
      </c>
      <c r="I2804">
        <v>119030.98</v>
      </c>
      <c r="J2804">
        <v>878</v>
      </c>
      <c r="K2804">
        <v>818</v>
      </c>
      <c r="L2804">
        <v>82677</v>
      </c>
      <c r="M2804">
        <v>6482.81</v>
      </c>
      <c r="N2804">
        <v>1117068.01</v>
      </c>
      <c r="O2804">
        <v>8501</v>
      </c>
      <c r="P2804">
        <v>5</v>
      </c>
      <c r="Q2804">
        <v>12</v>
      </c>
      <c r="R2804" s="25">
        <f>Clean_Data[[#This Row],[Revenue_EUR]]/Clean_Data[[#This Row],[Units_Sold]]</f>
        <v>147.88241457858769</v>
      </c>
      <c r="S2804" s="19">
        <f>Clean_Data[[#This Row],[Gross_Profit_EUR]]/Clean_Data[[#This Row],[Revenue_EUR]]</f>
        <v>0.63675690129971518</v>
      </c>
      <c r="T2804" s="19">
        <f>Clean_Data[[#This Row],[Revenue_EUR]]/Clean_Data[[#This Row],[Revenue_Target_EUR]]</f>
        <v>1.0908148450092572</v>
      </c>
      <c r="U2804" s="19">
        <f>Clean_Data[[#This Row],[Revenue_EUR]]/Clean_Data[[#This Row],[Market_Revenue_EUR]]</f>
        <v>0.11623353174351488</v>
      </c>
      <c r="V2804" s="19">
        <f>Clean_Data[[#This Row],[Returns_Units]]/Clean_Data[[#This Row],[Units_Sold]]</f>
        <v>1.366742596810934E-2</v>
      </c>
      <c r="W2804" s="21">
        <f>Clean_Data[[#This Row],[Revenue_EUR]]/Clean_Data[[#This Row],[Marketing_Spend_EUR]]</f>
        <v>20.028469136069081</v>
      </c>
    </row>
    <row r="2805" spans="1:23">
      <c r="A2805" s="17">
        <v>45931</v>
      </c>
      <c r="B2805">
        <v>2025</v>
      </c>
      <c r="C2805" s="16" t="s">
        <v>101</v>
      </c>
      <c r="D2805" s="16" t="s">
        <v>86</v>
      </c>
      <c r="E2805" s="16" t="s">
        <v>87</v>
      </c>
      <c r="F2805" s="16" t="s">
        <v>82</v>
      </c>
      <c r="G2805" s="16" t="s">
        <v>81</v>
      </c>
      <c r="H2805">
        <v>176343.82</v>
      </c>
      <c r="I2805">
        <v>173824.98</v>
      </c>
      <c r="J2805">
        <v>1452</v>
      </c>
      <c r="K2805">
        <v>1460</v>
      </c>
      <c r="L2805">
        <v>102991.23</v>
      </c>
      <c r="M2805">
        <v>5700.84</v>
      </c>
      <c r="N2805">
        <v>1484906.61</v>
      </c>
      <c r="O2805">
        <v>13408</v>
      </c>
      <c r="P2805">
        <v>8</v>
      </c>
      <c r="Q2805">
        <v>27</v>
      </c>
      <c r="R2805" s="25">
        <f>Clean_Data[[#This Row],[Revenue_EUR]]/Clean_Data[[#This Row],[Units_Sold]]</f>
        <v>121.44891184573004</v>
      </c>
      <c r="S2805" s="19">
        <f>Clean_Data[[#This Row],[Gross_Profit_EUR]]/Clean_Data[[#This Row],[Revenue_EUR]]</f>
        <v>0.58403651457703476</v>
      </c>
      <c r="T2805" s="19">
        <f>Clean_Data[[#This Row],[Revenue_EUR]]/Clean_Data[[#This Row],[Revenue_Target_EUR]]</f>
        <v>1.0144906675668826</v>
      </c>
      <c r="U2805" s="19">
        <f>Clean_Data[[#This Row],[Revenue_EUR]]/Clean_Data[[#This Row],[Market_Revenue_EUR]]</f>
        <v>0.11875751566625459</v>
      </c>
      <c r="V2805" s="19">
        <f>Clean_Data[[#This Row],[Returns_Units]]/Clean_Data[[#This Row],[Units_Sold]]</f>
        <v>1.859504132231405E-2</v>
      </c>
      <c r="W2805" s="21">
        <f>Clean_Data[[#This Row],[Revenue_EUR]]/Clean_Data[[#This Row],[Marketing_Spend_EUR]]</f>
        <v>30.932953740150573</v>
      </c>
    </row>
    <row r="2806" spans="1:23">
      <c r="A2806" s="17">
        <v>45931</v>
      </c>
      <c r="B2806">
        <v>2025</v>
      </c>
      <c r="C2806" s="16" t="s">
        <v>101</v>
      </c>
      <c r="D2806" s="16" t="s">
        <v>86</v>
      </c>
      <c r="E2806" s="16" t="s">
        <v>87</v>
      </c>
      <c r="F2806" s="16" t="s">
        <v>83</v>
      </c>
      <c r="G2806" s="16" t="s">
        <v>78</v>
      </c>
      <c r="H2806">
        <v>44844.29</v>
      </c>
      <c r="I2806">
        <v>45101.39</v>
      </c>
      <c r="J2806">
        <v>590</v>
      </c>
      <c r="K2806">
        <v>601</v>
      </c>
      <c r="L2806">
        <v>21266.639999999999</v>
      </c>
      <c r="M2806">
        <v>847.45</v>
      </c>
      <c r="N2806">
        <v>569964.25</v>
      </c>
      <c r="O2806">
        <v>7856</v>
      </c>
      <c r="P2806">
        <v>2</v>
      </c>
      <c r="Q2806">
        <v>17</v>
      </c>
      <c r="R2806" s="25">
        <f>Clean_Data[[#This Row],[Revenue_EUR]]/Clean_Data[[#This Row],[Units_Sold]]</f>
        <v>76.007271186440676</v>
      </c>
      <c r="S2806" s="19">
        <f>Clean_Data[[#This Row],[Gross_Profit_EUR]]/Clean_Data[[#This Row],[Revenue_EUR]]</f>
        <v>0.47423295139693367</v>
      </c>
      <c r="T2806" s="19">
        <f>Clean_Data[[#This Row],[Revenue_EUR]]/Clean_Data[[#This Row],[Revenue_Target_EUR]]</f>
        <v>0.99429951050289145</v>
      </c>
      <c r="U2806" s="19">
        <f>Clean_Data[[#This Row],[Revenue_EUR]]/Clean_Data[[#This Row],[Market_Revenue_EUR]]</f>
        <v>7.8679127682130937E-2</v>
      </c>
      <c r="V2806" s="19">
        <f>Clean_Data[[#This Row],[Returns_Units]]/Clean_Data[[#This Row],[Units_Sold]]</f>
        <v>2.8813559322033899E-2</v>
      </c>
      <c r="W2806" s="21">
        <f>Clean_Data[[#This Row],[Revenue_EUR]]/Clean_Data[[#This Row],[Marketing_Spend_EUR]]</f>
        <v>52.916738450646051</v>
      </c>
    </row>
    <row r="2807" spans="1:23">
      <c r="A2807" s="17">
        <v>45931</v>
      </c>
      <c r="B2807">
        <v>2025</v>
      </c>
      <c r="C2807" s="16" t="s">
        <v>101</v>
      </c>
      <c r="D2807" s="16" t="s">
        <v>86</v>
      </c>
      <c r="E2807" s="16" t="s">
        <v>87</v>
      </c>
      <c r="F2807" s="16" t="s">
        <v>83</v>
      </c>
      <c r="G2807" s="16" t="s">
        <v>79</v>
      </c>
      <c r="H2807">
        <v>43176.26</v>
      </c>
      <c r="I2807">
        <v>40887.089999999997</v>
      </c>
      <c r="J2807">
        <v>225</v>
      </c>
      <c r="K2807">
        <v>215</v>
      </c>
      <c r="L2807">
        <v>23679.37</v>
      </c>
      <c r="M2807">
        <v>1174.1300000000001</v>
      </c>
      <c r="N2807">
        <v>470787.07</v>
      </c>
      <c r="O2807">
        <v>2689</v>
      </c>
      <c r="P2807">
        <v>2</v>
      </c>
      <c r="Q2807">
        <v>3</v>
      </c>
      <c r="R2807" s="25">
        <f>Clean_Data[[#This Row],[Revenue_EUR]]/Clean_Data[[#This Row],[Units_Sold]]</f>
        <v>191.8944888888889</v>
      </c>
      <c r="S2807" s="19">
        <f>Clean_Data[[#This Row],[Gross_Profit_EUR]]/Clean_Data[[#This Row],[Revenue_EUR]]</f>
        <v>0.54843495013231802</v>
      </c>
      <c r="T2807" s="19">
        <f>Clean_Data[[#This Row],[Revenue_EUR]]/Clean_Data[[#This Row],[Revenue_Target_EUR]]</f>
        <v>1.0559875990196419</v>
      </c>
      <c r="U2807" s="19">
        <f>Clean_Data[[#This Row],[Revenue_EUR]]/Clean_Data[[#This Row],[Market_Revenue_EUR]]</f>
        <v>9.17108025078089E-2</v>
      </c>
      <c r="V2807" s="19">
        <f>Clean_Data[[#This Row],[Returns_Units]]/Clean_Data[[#This Row],[Units_Sold]]</f>
        <v>1.3333333333333334E-2</v>
      </c>
      <c r="W2807" s="21">
        <f>Clean_Data[[#This Row],[Revenue_EUR]]/Clean_Data[[#This Row],[Marketing_Spend_EUR]]</f>
        <v>36.772980845391906</v>
      </c>
    </row>
    <row r="2808" spans="1:23">
      <c r="A2808" s="17">
        <v>45931</v>
      </c>
      <c r="B2808">
        <v>2025</v>
      </c>
      <c r="C2808" s="16" t="s">
        <v>101</v>
      </c>
      <c r="D2808" s="16" t="s">
        <v>86</v>
      </c>
      <c r="E2808" s="16" t="s">
        <v>87</v>
      </c>
      <c r="F2808" s="16" t="s">
        <v>83</v>
      </c>
      <c r="G2808" s="16" t="s">
        <v>80</v>
      </c>
      <c r="H2808">
        <v>13082.68</v>
      </c>
      <c r="I2808">
        <v>11867.09</v>
      </c>
      <c r="J2808">
        <v>88</v>
      </c>
      <c r="K2808">
        <v>79</v>
      </c>
      <c r="L2808">
        <v>7651.7</v>
      </c>
      <c r="M2808">
        <v>662.41</v>
      </c>
      <c r="N2808">
        <v>162507.23000000001</v>
      </c>
      <c r="O2808">
        <v>1164</v>
      </c>
      <c r="P2808">
        <v>1</v>
      </c>
      <c r="Q2808">
        <v>2</v>
      </c>
      <c r="R2808" s="25">
        <f>Clean_Data[[#This Row],[Revenue_EUR]]/Clean_Data[[#This Row],[Units_Sold]]</f>
        <v>148.66681818181817</v>
      </c>
      <c r="S2808" s="19">
        <f>Clean_Data[[#This Row],[Gross_Profit_EUR]]/Clean_Data[[#This Row],[Revenue_EUR]]</f>
        <v>0.58487251847480792</v>
      </c>
      <c r="T2808" s="19">
        <f>Clean_Data[[#This Row],[Revenue_EUR]]/Clean_Data[[#This Row],[Revenue_Target_EUR]]</f>
        <v>1.1024337053144453</v>
      </c>
      <c r="U2808" s="19">
        <f>Clean_Data[[#This Row],[Revenue_EUR]]/Clean_Data[[#This Row],[Market_Revenue_EUR]]</f>
        <v>8.0505218137063808E-2</v>
      </c>
      <c r="V2808" s="19">
        <f>Clean_Data[[#This Row],[Returns_Units]]/Clean_Data[[#This Row],[Units_Sold]]</f>
        <v>2.2727272727272728E-2</v>
      </c>
      <c r="W2808" s="21">
        <f>Clean_Data[[#This Row],[Revenue_EUR]]/Clean_Data[[#This Row],[Marketing_Spend_EUR]]</f>
        <v>19.75012454522124</v>
      </c>
    </row>
    <row r="2809" spans="1:23">
      <c r="A2809" s="17">
        <v>45931</v>
      </c>
      <c r="B2809">
        <v>2025</v>
      </c>
      <c r="C2809" s="16" t="s">
        <v>101</v>
      </c>
      <c r="D2809" s="16" t="s">
        <v>86</v>
      </c>
      <c r="E2809" s="16" t="s">
        <v>87</v>
      </c>
      <c r="F2809" s="16" t="s">
        <v>83</v>
      </c>
      <c r="G2809" s="16" t="s">
        <v>81</v>
      </c>
      <c r="H2809">
        <v>17810.52</v>
      </c>
      <c r="I2809">
        <v>18436.79</v>
      </c>
      <c r="J2809">
        <v>147</v>
      </c>
      <c r="K2809">
        <v>154</v>
      </c>
      <c r="L2809">
        <v>9279.5</v>
      </c>
      <c r="M2809">
        <v>561.42999999999995</v>
      </c>
      <c r="N2809">
        <v>229330.57</v>
      </c>
      <c r="O2809">
        <v>1995</v>
      </c>
      <c r="P2809">
        <v>1</v>
      </c>
      <c r="Q2809">
        <v>2</v>
      </c>
      <c r="R2809" s="25">
        <f>Clean_Data[[#This Row],[Revenue_EUR]]/Clean_Data[[#This Row],[Units_Sold]]</f>
        <v>121.16</v>
      </c>
      <c r="S2809" s="19">
        <f>Clean_Data[[#This Row],[Gross_Profit_EUR]]/Clean_Data[[#This Row],[Revenue_EUR]]</f>
        <v>0.5210123005953784</v>
      </c>
      <c r="T2809" s="19">
        <f>Clean_Data[[#This Row],[Revenue_EUR]]/Clean_Data[[#This Row],[Revenue_Target_EUR]]</f>
        <v>0.96603150548441452</v>
      </c>
      <c r="U2809" s="19">
        <f>Clean_Data[[#This Row],[Revenue_EUR]]/Clean_Data[[#This Row],[Market_Revenue_EUR]]</f>
        <v>7.7663086957835581E-2</v>
      </c>
      <c r="V2809" s="19">
        <f>Clean_Data[[#This Row],[Returns_Units]]/Clean_Data[[#This Row],[Units_Sold]]</f>
        <v>1.3605442176870748E-2</v>
      </c>
      <c r="W2809" s="21">
        <f>Clean_Data[[#This Row],[Revenue_EUR]]/Clean_Data[[#This Row],[Marketing_Spend_EUR]]</f>
        <v>31.723491797730798</v>
      </c>
    </row>
    <row r="2810" spans="1:23">
      <c r="A2810" s="17">
        <v>45931</v>
      </c>
      <c r="B2810">
        <v>2025</v>
      </c>
      <c r="C2810" s="16" t="s">
        <v>101</v>
      </c>
      <c r="D2810" s="16" t="s">
        <v>88</v>
      </c>
      <c r="E2810" s="16" t="s">
        <v>87</v>
      </c>
      <c r="F2810" s="16" t="s">
        <v>77</v>
      </c>
      <c r="G2810" s="16" t="s">
        <v>78</v>
      </c>
      <c r="H2810">
        <v>382420.96</v>
      </c>
      <c r="I2810">
        <v>374243.07</v>
      </c>
      <c r="J2810">
        <v>5030</v>
      </c>
      <c r="K2810">
        <v>4892</v>
      </c>
      <c r="L2810">
        <v>214152.29</v>
      </c>
      <c r="M2810">
        <v>6389.88</v>
      </c>
      <c r="N2810">
        <v>3387680.41</v>
      </c>
      <c r="O2810">
        <v>46362</v>
      </c>
      <c r="P2810">
        <v>15</v>
      </c>
      <c r="Q2810">
        <v>46</v>
      </c>
      <c r="R2810" s="25">
        <f>Clean_Data[[#This Row],[Revenue_EUR]]/Clean_Data[[#This Row],[Units_Sold]]</f>
        <v>76.028023856858852</v>
      </c>
      <c r="S2810" s="19">
        <f>Clean_Data[[#This Row],[Gross_Profit_EUR]]/Clean_Data[[#This Row],[Revenue_EUR]]</f>
        <v>0.55999098480376175</v>
      </c>
      <c r="T2810" s="19">
        <f>Clean_Data[[#This Row],[Revenue_EUR]]/Clean_Data[[#This Row],[Revenue_Target_EUR]]</f>
        <v>1.0218518141164243</v>
      </c>
      <c r="U2810" s="19">
        <f>Clean_Data[[#This Row],[Revenue_EUR]]/Clean_Data[[#This Row],[Market_Revenue_EUR]]</f>
        <v>0.11288578428801671</v>
      </c>
      <c r="V2810" s="19">
        <f>Clean_Data[[#This Row],[Returns_Units]]/Clean_Data[[#This Row],[Units_Sold]]</f>
        <v>9.145129224652087E-3</v>
      </c>
      <c r="W2810" s="21">
        <f>Clean_Data[[#This Row],[Revenue_EUR]]/Clean_Data[[#This Row],[Marketing_Spend_EUR]]</f>
        <v>59.847909506907797</v>
      </c>
    </row>
    <row r="2811" spans="1:23">
      <c r="A2811" s="17">
        <v>45931</v>
      </c>
      <c r="B2811">
        <v>2025</v>
      </c>
      <c r="C2811" s="16" t="s">
        <v>101</v>
      </c>
      <c r="D2811" s="16" t="s">
        <v>88</v>
      </c>
      <c r="E2811" s="16" t="s">
        <v>87</v>
      </c>
      <c r="F2811" s="16" t="s">
        <v>77</v>
      </c>
      <c r="G2811" s="16" t="s">
        <v>79</v>
      </c>
      <c r="H2811">
        <v>388371.19</v>
      </c>
      <c r="I2811">
        <v>361785.61</v>
      </c>
      <c r="J2811">
        <v>2020</v>
      </c>
      <c r="K2811">
        <v>1890</v>
      </c>
      <c r="L2811">
        <v>251945.45</v>
      </c>
      <c r="M2811">
        <v>10257.200000000001</v>
      </c>
      <c r="N2811">
        <v>2901518.03</v>
      </c>
      <c r="O2811">
        <v>16176</v>
      </c>
      <c r="P2811">
        <v>17</v>
      </c>
      <c r="Q2811">
        <v>20</v>
      </c>
      <c r="R2811" s="25">
        <f>Clean_Data[[#This Row],[Revenue_EUR]]/Clean_Data[[#This Row],[Units_Sold]]</f>
        <v>192.26296534653466</v>
      </c>
      <c r="S2811" s="19">
        <f>Clean_Data[[#This Row],[Gross_Profit_EUR]]/Clean_Data[[#This Row],[Revenue_EUR]]</f>
        <v>0.64872332574411606</v>
      </c>
      <c r="T2811" s="19">
        <f>Clean_Data[[#This Row],[Revenue_EUR]]/Clean_Data[[#This Row],[Revenue_Target_EUR]]</f>
        <v>1.0734843489214512</v>
      </c>
      <c r="U2811" s="19">
        <f>Clean_Data[[#This Row],[Revenue_EUR]]/Clean_Data[[#This Row],[Market_Revenue_EUR]]</f>
        <v>0.13385103452209118</v>
      </c>
      <c r="V2811" s="19">
        <f>Clean_Data[[#This Row],[Returns_Units]]/Clean_Data[[#This Row],[Units_Sold]]</f>
        <v>9.9009900990099011E-3</v>
      </c>
      <c r="W2811" s="21">
        <f>Clean_Data[[#This Row],[Revenue_EUR]]/Clean_Data[[#This Row],[Marketing_Spend_EUR]]</f>
        <v>37.863275552782433</v>
      </c>
    </row>
    <row r="2812" spans="1:23">
      <c r="A2812" s="17">
        <v>45931</v>
      </c>
      <c r="B2812">
        <v>2025</v>
      </c>
      <c r="C2812" s="16" t="s">
        <v>101</v>
      </c>
      <c r="D2812" s="16" t="s">
        <v>88</v>
      </c>
      <c r="E2812" s="16" t="s">
        <v>87</v>
      </c>
      <c r="F2812" s="16" t="s">
        <v>77</v>
      </c>
      <c r="G2812" s="16" t="s">
        <v>80</v>
      </c>
      <c r="H2812">
        <v>118907.99</v>
      </c>
      <c r="I2812">
        <v>104424.02</v>
      </c>
      <c r="J2812">
        <v>804</v>
      </c>
      <c r="K2812">
        <v>718</v>
      </c>
      <c r="L2812">
        <v>82352.100000000006</v>
      </c>
      <c r="M2812">
        <v>6812.55</v>
      </c>
      <c r="N2812">
        <v>1032511.64</v>
      </c>
      <c r="O2812">
        <v>7275</v>
      </c>
      <c r="P2812">
        <v>6</v>
      </c>
      <c r="Q2812">
        <v>8</v>
      </c>
      <c r="R2812" s="25">
        <f>Clean_Data[[#This Row],[Revenue_EUR]]/Clean_Data[[#This Row],[Units_Sold]]</f>
        <v>147.89550995024877</v>
      </c>
      <c r="S2812" s="19">
        <f>Clean_Data[[#This Row],[Gross_Profit_EUR]]/Clean_Data[[#This Row],[Revenue_EUR]]</f>
        <v>0.69256994420644069</v>
      </c>
      <c r="T2812" s="19">
        <f>Clean_Data[[#This Row],[Revenue_EUR]]/Clean_Data[[#This Row],[Revenue_Target_EUR]]</f>
        <v>1.1387034324095164</v>
      </c>
      <c r="U2812" s="19">
        <f>Clean_Data[[#This Row],[Revenue_EUR]]/Clean_Data[[#This Row],[Market_Revenue_EUR]]</f>
        <v>0.11516382517489102</v>
      </c>
      <c r="V2812" s="19">
        <f>Clean_Data[[#This Row],[Returns_Units]]/Clean_Data[[#This Row],[Units_Sold]]</f>
        <v>9.9502487562189053E-3</v>
      </c>
      <c r="W2812" s="21">
        <f>Clean_Data[[#This Row],[Revenue_EUR]]/Clean_Data[[#This Row],[Marketing_Spend_EUR]]</f>
        <v>17.454255748581662</v>
      </c>
    </row>
    <row r="2813" spans="1:23">
      <c r="A2813" s="17">
        <v>45931</v>
      </c>
      <c r="B2813">
        <v>2025</v>
      </c>
      <c r="C2813" s="16" t="s">
        <v>101</v>
      </c>
      <c r="D2813" s="16" t="s">
        <v>88</v>
      </c>
      <c r="E2813" s="16" t="s">
        <v>87</v>
      </c>
      <c r="F2813" s="16" t="s">
        <v>77</v>
      </c>
      <c r="G2813" s="16" t="s">
        <v>81</v>
      </c>
      <c r="H2813">
        <v>173042.95</v>
      </c>
      <c r="I2813">
        <v>168848.96</v>
      </c>
      <c r="J2813">
        <v>1425</v>
      </c>
      <c r="K2813">
        <v>1413</v>
      </c>
      <c r="L2813">
        <v>108411.42</v>
      </c>
      <c r="M2813">
        <v>5183.2700000000004</v>
      </c>
      <c r="N2813">
        <v>1387484.34</v>
      </c>
      <c r="O2813">
        <v>12754</v>
      </c>
      <c r="P2813">
        <v>8</v>
      </c>
      <c r="Q2813">
        <v>25</v>
      </c>
      <c r="R2813" s="25">
        <f>Clean_Data[[#This Row],[Revenue_EUR]]/Clean_Data[[#This Row],[Units_Sold]]</f>
        <v>121.43364912280703</v>
      </c>
      <c r="S2813" s="19">
        <f>Clean_Data[[#This Row],[Gross_Profit_EUR]]/Clean_Data[[#This Row],[Revenue_EUR]]</f>
        <v>0.62650006833563565</v>
      </c>
      <c r="T2813" s="19">
        <f>Clean_Data[[#This Row],[Revenue_EUR]]/Clean_Data[[#This Row],[Revenue_Target_EUR]]</f>
        <v>1.0248387079197883</v>
      </c>
      <c r="U2813" s="19">
        <f>Clean_Data[[#This Row],[Revenue_EUR]]/Clean_Data[[#This Row],[Market_Revenue_EUR]]</f>
        <v>0.12471704725690815</v>
      </c>
      <c r="V2813" s="19">
        <f>Clean_Data[[#This Row],[Returns_Units]]/Clean_Data[[#This Row],[Units_Sold]]</f>
        <v>1.7543859649122806E-2</v>
      </c>
      <c r="W2813" s="21">
        <f>Clean_Data[[#This Row],[Revenue_EUR]]/Clean_Data[[#This Row],[Marketing_Spend_EUR]]</f>
        <v>33.384899879805602</v>
      </c>
    </row>
    <row r="2814" spans="1:23">
      <c r="A2814" s="17">
        <v>45931</v>
      </c>
      <c r="B2814">
        <v>2025</v>
      </c>
      <c r="C2814" s="16" t="s">
        <v>101</v>
      </c>
      <c r="D2814" s="16" t="s">
        <v>88</v>
      </c>
      <c r="E2814" s="16" t="s">
        <v>87</v>
      </c>
      <c r="F2814" s="16" t="s">
        <v>82</v>
      </c>
      <c r="G2814" s="16" t="s">
        <v>78</v>
      </c>
      <c r="H2814">
        <v>353337.64</v>
      </c>
      <c r="I2814">
        <v>333067.45</v>
      </c>
      <c r="J2814">
        <v>4647</v>
      </c>
      <c r="K2814">
        <v>4360</v>
      </c>
      <c r="L2814">
        <v>185972.23</v>
      </c>
      <c r="M2814">
        <v>6885.25</v>
      </c>
      <c r="N2814">
        <v>3204282.36</v>
      </c>
      <c r="O2814">
        <v>43877</v>
      </c>
      <c r="P2814">
        <v>16</v>
      </c>
      <c r="Q2814">
        <v>46</v>
      </c>
      <c r="R2814" s="25">
        <f>Clean_Data[[#This Row],[Revenue_EUR]]/Clean_Data[[#This Row],[Units_Sold]]</f>
        <v>76.03564450182914</v>
      </c>
      <c r="S2814" s="19">
        <f>Clean_Data[[#This Row],[Gross_Profit_EUR]]/Clean_Data[[#This Row],[Revenue_EUR]]</f>
        <v>0.52633008473142007</v>
      </c>
      <c r="T2814" s="19">
        <f>Clean_Data[[#This Row],[Revenue_EUR]]/Clean_Data[[#This Row],[Revenue_Target_EUR]]</f>
        <v>1.0608591142724995</v>
      </c>
      <c r="U2814" s="19">
        <f>Clean_Data[[#This Row],[Revenue_EUR]]/Clean_Data[[#This Row],[Market_Revenue_EUR]]</f>
        <v>0.1102704444560872</v>
      </c>
      <c r="V2814" s="19">
        <f>Clean_Data[[#This Row],[Returns_Units]]/Clean_Data[[#This Row],[Units_Sold]]</f>
        <v>9.8988594792339141E-3</v>
      </c>
      <c r="W2814" s="21">
        <f>Clean_Data[[#This Row],[Revenue_EUR]]/Clean_Data[[#This Row],[Marketing_Spend_EUR]]</f>
        <v>51.318055263062348</v>
      </c>
    </row>
    <row r="2815" spans="1:23">
      <c r="A2815" s="17">
        <v>45931</v>
      </c>
      <c r="B2815">
        <v>2025</v>
      </c>
      <c r="C2815" s="16" t="s">
        <v>101</v>
      </c>
      <c r="D2815" s="16" t="s">
        <v>88</v>
      </c>
      <c r="E2815" s="16" t="s">
        <v>87</v>
      </c>
      <c r="F2815" s="16" t="s">
        <v>82</v>
      </c>
      <c r="G2815" s="16" t="s">
        <v>79</v>
      </c>
      <c r="H2815">
        <v>371345</v>
      </c>
      <c r="I2815">
        <v>349514.32</v>
      </c>
      <c r="J2815">
        <v>1931</v>
      </c>
      <c r="K2815">
        <v>1800</v>
      </c>
      <c r="L2815">
        <v>224510.42</v>
      </c>
      <c r="M2815">
        <v>9004.4599999999991</v>
      </c>
      <c r="N2815">
        <v>2813001.89</v>
      </c>
      <c r="O2815">
        <v>15438</v>
      </c>
      <c r="P2815">
        <v>19</v>
      </c>
      <c r="Q2815">
        <v>17</v>
      </c>
      <c r="R2815" s="25">
        <f>Clean_Data[[#This Row],[Revenue_EUR]]/Clean_Data[[#This Row],[Units_Sold]]</f>
        <v>192.30709476954945</v>
      </c>
      <c r="S2815" s="19">
        <f>Clean_Data[[#This Row],[Gross_Profit_EUR]]/Clean_Data[[#This Row],[Revenue_EUR]]</f>
        <v>0.60458716288087899</v>
      </c>
      <c r="T2815" s="19">
        <f>Clean_Data[[#This Row],[Revenue_EUR]]/Clean_Data[[#This Row],[Revenue_Target_EUR]]</f>
        <v>1.0624600445555421</v>
      </c>
      <c r="U2815" s="19">
        <f>Clean_Data[[#This Row],[Revenue_EUR]]/Clean_Data[[#This Row],[Market_Revenue_EUR]]</f>
        <v>0.13201022058325029</v>
      </c>
      <c r="V2815" s="19">
        <f>Clean_Data[[#This Row],[Returns_Units]]/Clean_Data[[#This Row],[Units_Sold]]</f>
        <v>8.8037286380113922E-3</v>
      </c>
      <c r="W2815" s="21">
        <f>Clean_Data[[#This Row],[Revenue_EUR]]/Clean_Data[[#This Row],[Marketing_Spend_EUR]]</f>
        <v>41.240118785579597</v>
      </c>
    </row>
    <row r="2816" spans="1:23">
      <c r="A2816" s="17">
        <v>45931</v>
      </c>
      <c r="B2816">
        <v>2025</v>
      </c>
      <c r="C2816" s="16" t="s">
        <v>101</v>
      </c>
      <c r="D2816" s="16" t="s">
        <v>88</v>
      </c>
      <c r="E2816" s="16" t="s">
        <v>87</v>
      </c>
      <c r="F2816" s="16" t="s">
        <v>82</v>
      </c>
      <c r="G2816" s="16" t="s">
        <v>80</v>
      </c>
      <c r="H2816">
        <v>112522.99</v>
      </c>
      <c r="I2816">
        <v>101184.19</v>
      </c>
      <c r="J2816">
        <v>761</v>
      </c>
      <c r="K2816">
        <v>689</v>
      </c>
      <c r="L2816">
        <v>72345.22</v>
      </c>
      <c r="M2816">
        <v>6444.36</v>
      </c>
      <c r="N2816">
        <v>975681.15</v>
      </c>
      <c r="O2816">
        <v>7189</v>
      </c>
      <c r="P2816">
        <v>5</v>
      </c>
      <c r="Q2816">
        <v>6</v>
      </c>
      <c r="R2816" s="25">
        <f>Clean_Data[[#This Row],[Revenue_EUR]]/Clean_Data[[#This Row],[Units_Sold]]</f>
        <v>147.86201051248358</v>
      </c>
      <c r="S2816" s="19">
        <f>Clean_Data[[#This Row],[Gross_Profit_EUR]]/Clean_Data[[#This Row],[Revenue_EUR]]</f>
        <v>0.64293723442649364</v>
      </c>
      <c r="T2816" s="19">
        <f>Clean_Data[[#This Row],[Revenue_EUR]]/Clean_Data[[#This Row],[Revenue_Target_EUR]]</f>
        <v>1.1120609850214742</v>
      </c>
      <c r="U2816" s="19">
        <f>Clean_Data[[#This Row],[Revenue_EUR]]/Clean_Data[[#This Row],[Market_Revenue_EUR]]</f>
        <v>0.11532762521854605</v>
      </c>
      <c r="V2816" s="19">
        <f>Clean_Data[[#This Row],[Returns_Units]]/Clean_Data[[#This Row],[Units_Sold]]</f>
        <v>7.8843626806833107E-3</v>
      </c>
      <c r="W2816" s="21">
        <f>Clean_Data[[#This Row],[Revenue_EUR]]/Clean_Data[[#This Row],[Marketing_Spend_EUR]]</f>
        <v>17.460692760801695</v>
      </c>
    </row>
    <row r="2817" spans="1:23">
      <c r="A2817" s="17">
        <v>45931</v>
      </c>
      <c r="B2817">
        <v>2025</v>
      </c>
      <c r="C2817" s="16" t="s">
        <v>101</v>
      </c>
      <c r="D2817" s="16" t="s">
        <v>88</v>
      </c>
      <c r="E2817" s="16" t="s">
        <v>87</v>
      </c>
      <c r="F2817" s="16" t="s">
        <v>82</v>
      </c>
      <c r="G2817" s="16" t="s">
        <v>81</v>
      </c>
      <c r="H2817">
        <v>137086.72</v>
      </c>
      <c r="I2817">
        <v>128304.49</v>
      </c>
      <c r="J2817">
        <v>1129</v>
      </c>
      <c r="K2817">
        <v>1052</v>
      </c>
      <c r="L2817">
        <v>80481.7</v>
      </c>
      <c r="M2817">
        <v>4385.4799999999996</v>
      </c>
      <c r="N2817">
        <v>1287479.53</v>
      </c>
      <c r="O2817">
        <v>11428</v>
      </c>
      <c r="P2817">
        <v>6</v>
      </c>
      <c r="Q2817">
        <v>14</v>
      </c>
      <c r="R2817" s="25">
        <f>Clean_Data[[#This Row],[Revenue_EUR]]/Clean_Data[[#This Row],[Units_Sold]]</f>
        <v>121.42313551815766</v>
      </c>
      <c r="S2817" s="19">
        <f>Clean_Data[[#This Row],[Gross_Profit_EUR]]/Clean_Data[[#This Row],[Revenue_EUR]]</f>
        <v>0.58708604305362322</v>
      </c>
      <c r="T2817" s="19">
        <f>Clean_Data[[#This Row],[Revenue_EUR]]/Clean_Data[[#This Row],[Revenue_Target_EUR]]</f>
        <v>1.0684483450267406</v>
      </c>
      <c r="U2817" s="19">
        <f>Clean_Data[[#This Row],[Revenue_EUR]]/Clean_Data[[#This Row],[Market_Revenue_EUR]]</f>
        <v>0.10647681520808334</v>
      </c>
      <c r="V2817" s="19">
        <f>Clean_Data[[#This Row],[Returns_Units]]/Clean_Data[[#This Row],[Units_Sold]]</f>
        <v>1.2400354295837024E-2</v>
      </c>
      <c r="W2817" s="21">
        <f>Clean_Data[[#This Row],[Revenue_EUR]]/Clean_Data[[#This Row],[Marketing_Spend_EUR]]</f>
        <v>31.259228180267613</v>
      </c>
    </row>
    <row r="2818" spans="1:23">
      <c r="A2818" s="17">
        <v>45931</v>
      </c>
      <c r="B2818">
        <v>2025</v>
      </c>
      <c r="C2818" s="16" t="s">
        <v>101</v>
      </c>
      <c r="D2818" s="16" t="s">
        <v>88</v>
      </c>
      <c r="E2818" s="16" t="s">
        <v>87</v>
      </c>
      <c r="F2818" s="16" t="s">
        <v>83</v>
      </c>
      <c r="G2818" s="16" t="s">
        <v>78</v>
      </c>
      <c r="H2818">
        <v>37749.769999999997</v>
      </c>
      <c r="I2818">
        <v>36157.769999999997</v>
      </c>
      <c r="J2818">
        <v>496</v>
      </c>
      <c r="K2818">
        <v>477</v>
      </c>
      <c r="L2818">
        <v>18042.330000000002</v>
      </c>
      <c r="M2818">
        <v>694.04</v>
      </c>
      <c r="N2818">
        <v>484029.9</v>
      </c>
      <c r="O2818">
        <v>6748</v>
      </c>
      <c r="P2818">
        <v>1</v>
      </c>
      <c r="Q2818">
        <v>16</v>
      </c>
      <c r="R2818" s="25">
        <f>Clean_Data[[#This Row],[Revenue_EUR]]/Clean_Data[[#This Row],[Units_Sold]]</f>
        <v>76.108407258064503</v>
      </c>
      <c r="S2818" s="19">
        <f>Clean_Data[[#This Row],[Gross_Profit_EUR]]/Clean_Data[[#This Row],[Revenue_EUR]]</f>
        <v>0.47794542854168393</v>
      </c>
      <c r="T2818" s="19">
        <f>Clean_Data[[#This Row],[Revenue_EUR]]/Clean_Data[[#This Row],[Revenue_Target_EUR]]</f>
        <v>1.0440292639728612</v>
      </c>
      <c r="U2818" s="19">
        <f>Clean_Data[[#This Row],[Revenue_EUR]]/Clean_Data[[#This Row],[Market_Revenue_EUR]]</f>
        <v>7.7990574549216887E-2</v>
      </c>
      <c r="V2818" s="19">
        <f>Clean_Data[[#This Row],[Returns_Units]]/Clean_Data[[#This Row],[Units_Sold]]</f>
        <v>3.2258064516129031E-2</v>
      </c>
      <c r="W2818" s="21">
        <f>Clean_Data[[#This Row],[Revenue_EUR]]/Clean_Data[[#This Row],[Marketing_Spend_EUR]]</f>
        <v>54.391346320096822</v>
      </c>
    </row>
    <row r="2819" spans="1:23">
      <c r="A2819" s="17">
        <v>45931</v>
      </c>
      <c r="B2819">
        <v>2025</v>
      </c>
      <c r="C2819" s="16" t="s">
        <v>101</v>
      </c>
      <c r="D2819" s="16" t="s">
        <v>88</v>
      </c>
      <c r="E2819" s="16" t="s">
        <v>87</v>
      </c>
      <c r="F2819" s="16" t="s">
        <v>83</v>
      </c>
      <c r="G2819" s="16" t="s">
        <v>79</v>
      </c>
      <c r="H2819">
        <v>38684.18</v>
      </c>
      <c r="I2819">
        <v>34562.949999999997</v>
      </c>
      <c r="J2819">
        <v>201</v>
      </c>
      <c r="K2819">
        <v>178</v>
      </c>
      <c r="L2819">
        <v>21337.439999999999</v>
      </c>
      <c r="M2819">
        <v>946.24</v>
      </c>
      <c r="N2819">
        <v>424156.1</v>
      </c>
      <c r="O2819">
        <v>2340</v>
      </c>
      <c r="P2819">
        <v>1</v>
      </c>
      <c r="Q2819">
        <v>4</v>
      </c>
      <c r="R2819" s="25">
        <f>Clean_Data[[#This Row],[Revenue_EUR]]/Clean_Data[[#This Row],[Units_Sold]]</f>
        <v>192.45860696517414</v>
      </c>
      <c r="S2819" s="19">
        <f>Clean_Data[[#This Row],[Gross_Profit_EUR]]/Clean_Data[[#This Row],[Revenue_EUR]]</f>
        <v>0.5515805168934691</v>
      </c>
      <c r="T2819" s="19">
        <f>Clean_Data[[#This Row],[Revenue_EUR]]/Clean_Data[[#This Row],[Revenue_Target_EUR]]</f>
        <v>1.1192383751965618</v>
      </c>
      <c r="U2819" s="19">
        <f>Clean_Data[[#This Row],[Revenue_EUR]]/Clean_Data[[#This Row],[Market_Revenue_EUR]]</f>
        <v>9.1202696365795519E-2</v>
      </c>
      <c r="V2819" s="19">
        <f>Clean_Data[[#This Row],[Returns_Units]]/Clean_Data[[#This Row],[Units_Sold]]</f>
        <v>1.9900497512437811E-2</v>
      </c>
      <c r="W2819" s="21">
        <f>Clean_Data[[#This Row],[Revenue_EUR]]/Clean_Data[[#This Row],[Marketing_Spend_EUR]]</f>
        <v>40.881996110923232</v>
      </c>
    </row>
    <row r="2820" spans="1:23">
      <c r="A2820" s="17">
        <v>45931</v>
      </c>
      <c r="B2820">
        <v>2025</v>
      </c>
      <c r="C2820" s="16" t="s">
        <v>101</v>
      </c>
      <c r="D2820" s="16" t="s">
        <v>88</v>
      </c>
      <c r="E2820" s="16" t="s">
        <v>87</v>
      </c>
      <c r="F2820" s="16" t="s">
        <v>83</v>
      </c>
      <c r="G2820" s="16" t="s">
        <v>80</v>
      </c>
      <c r="H2820">
        <v>11515.72</v>
      </c>
      <c r="I2820">
        <v>10316.66</v>
      </c>
      <c r="J2820">
        <v>78</v>
      </c>
      <c r="K2820">
        <v>71</v>
      </c>
      <c r="L2820">
        <v>6632.26</v>
      </c>
      <c r="M2820">
        <v>640.82000000000005</v>
      </c>
      <c r="N2820">
        <v>140614.1</v>
      </c>
      <c r="O2820">
        <v>1040</v>
      </c>
      <c r="P2820">
        <v>1</v>
      </c>
      <c r="Q2820">
        <v>2</v>
      </c>
      <c r="R2820" s="25">
        <f>Clean_Data[[#This Row],[Revenue_EUR]]/Clean_Data[[#This Row],[Units_Sold]]</f>
        <v>147.63743589743589</v>
      </c>
      <c r="S2820" s="19">
        <f>Clean_Data[[#This Row],[Gross_Profit_EUR]]/Clean_Data[[#This Row],[Revenue_EUR]]</f>
        <v>0.57593098824910649</v>
      </c>
      <c r="T2820" s="19">
        <f>Clean_Data[[#This Row],[Revenue_EUR]]/Clean_Data[[#This Row],[Revenue_Target_EUR]]</f>
        <v>1.1162256001457835</v>
      </c>
      <c r="U2820" s="19">
        <f>Clean_Data[[#This Row],[Revenue_EUR]]/Clean_Data[[#This Row],[Market_Revenue_EUR]]</f>
        <v>8.1895912287601305E-2</v>
      </c>
      <c r="V2820" s="19">
        <f>Clean_Data[[#This Row],[Returns_Units]]/Clean_Data[[#This Row],[Units_Sold]]</f>
        <v>2.564102564102564E-2</v>
      </c>
      <c r="W2820" s="21">
        <f>Clean_Data[[#This Row],[Revenue_EUR]]/Clean_Data[[#This Row],[Marketing_Spend_EUR]]</f>
        <v>17.970288068412344</v>
      </c>
    </row>
    <row r="2821" spans="1:23">
      <c r="A2821" s="17">
        <v>45931</v>
      </c>
      <c r="B2821">
        <v>2025</v>
      </c>
      <c r="C2821" s="16" t="s">
        <v>101</v>
      </c>
      <c r="D2821" s="16" t="s">
        <v>88</v>
      </c>
      <c r="E2821" s="16" t="s">
        <v>87</v>
      </c>
      <c r="F2821" s="16" t="s">
        <v>83</v>
      </c>
      <c r="G2821" s="16" t="s">
        <v>81</v>
      </c>
      <c r="H2821">
        <v>16556.93</v>
      </c>
      <c r="I2821">
        <v>15640.97</v>
      </c>
      <c r="J2821">
        <v>136</v>
      </c>
      <c r="K2821">
        <v>127</v>
      </c>
      <c r="L2821">
        <v>8771.7900000000009</v>
      </c>
      <c r="M2821">
        <v>529.45000000000005</v>
      </c>
      <c r="N2821">
        <v>194170.57</v>
      </c>
      <c r="O2821">
        <v>1791</v>
      </c>
      <c r="P2821">
        <v>1</v>
      </c>
      <c r="Q2821">
        <v>3</v>
      </c>
      <c r="R2821" s="25">
        <f>Clean_Data[[#This Row],[Revenue_EUR]]/Clean_Data[[#This Row],[Units_Sold]]</f>
        <v>121.74213235294118</v>
      </c>
      <c r="S2821" s="19">
        <f>Clean_Data[[#This Row],[Gross_Profit_EUR]]/Clean_Data[[#This Row],[Revenue_EUR]]</f>
        <v>0.52979568072100325</v>
      </c>
      <c r="T2821" s="19">
        <f>Clean_Data[[#This Row],[Revenue_EUR]]/Clean_Data[[#This Row],[Revenue_Target_EUR]]</f>
        <v>1.0585615853748203</v>
      </c>
      <c r="U2821" s="19">
        <f>Clean_Data[[#This Row],[Revenue_EUR]]/Clean_Data[[#This Row],[Market_Revenue_EUR]]</f>
        <v>8.5270028305525394E-2</v>
      </c>
      <c r="V2821" s="19">
        <f>Clean_Data[[#This Row],[Returns_Units]]/Clean_Data[[#This Row],[Units_Sold]]</f>
        <v>2.2058823529411766E-2</v>
      </c>
      <c r="W2821" s="21">
        <f>Clean_Data[[#This Row],[Revenue_EUR]]/Clean_Data[[#This Row],[Marketing_Spend_EUR]]</f>
        <v>31.271942581924637</v>
      </c>
    </row>
    <row r="2822" spans="1:23">
      <c r="A2822" s="17">
        <v>45931</v>
      </c>
      <c r="B2822">
        <v>2025</v>
      </c>
      <c r="C2822" s="16" t="s">
        <v>101</v>
      </c>
      <c r="D2822" s="16" t="s">
        <v>89</v>
      </c>
      <c r="E2822" s="16" t="s">
        <v>85</v>
      </c>
      <c r="F2822" s="16" t="s">
        <v>77</v>
      </c>
      <c r="G2822" s="16" t="s">
        <v>78</v>
      </c>
      <c r="H2822">
        <v>298554.53999999998</v>
      </c>
      <c r="I2822">
        <v>311989.32</v>
      </c>
      <c r="J2822">
        <v>3927</v>
      </c>
      <c r="K2822">
        <v>4066</v>
      </c>
      <c r="L2822">
        <v>165269.04999999999</v>
      </c>
      <c r="M2822">
        <v>4931.3599999999997</v>
      </c>
      <c r="N2822">
        <v>2022859.96</v>
      </c>
      <c r="O2822">
        <v>27366</v>
      </c>
      <c r="P2822">
        <v>12</v>
      </c>
      <c r="Q2822">
        <v>52</v>
      </c>
      <c r="R2822" s="25">
        <f>Clean_Data[[#This Row],[Revenue_EUR]]/Clean_Data[[#This Row],[Units_Sold]]</f>
        <v>76.026111535523299</v>
      </c>
      <c r="S2822" s="19">
        <f>Clean_Data[[#This Row],[Gross_Profit_EUR]]/Clean_Data[[#This Row],[Revenue_EUR]]</f>
        <v>0.55356401547268386</v>
      </c>
      <c r="T2822" s="19">
        <f>Clean_Data[[#This Row],[Revenue_EUR]]/Clean_Data[[#This Row],[Revenue_Target_EUR]]</f>
        <v>0.95693833365834435</v>
      </c>
      <c r="U2822" s="19">
        <f>Clean_Data[[#This Row],[Revenue_EUR]]/Clean_Data[[#This Row],[Market_Revenue_EUR]]</f>
        <v>0.14759031564399544</v>
      </c>
      <c r="V2822" s="19">
        <f>Clean_Data[[#This Row],[Returns_Units]]/Clean_Data[[#This Row],[Units_Sold]]</f>
        <v>1.3241660300483829E-2</v>
      </c>
      <c r="W2822" s="21">
        <f>Clean_Data[[#This Row],[Revenue_EUR]]/Clean_Data[[#This Row],[Marketing_Spend_EUR]]</f>
        <v>60.542028973751663</v>
      </c>
    </row>
    <row r="2823" spans="1:23">
      <c r="A2823" s="17">
        <v>45931</v>
      </c>
      <c r="B2823">
        <v>2025</v>
      </c>
      <c r="C2823" s="16" t="s">
        <v>101</v>
      </c>
      <c r="D2823" s="16" t="s">
        <v>89</v>
      </c>
      <c r="E2823" s="16" t="s">
        <v>85</v>
      </c>
      <c r="F2823" s="16" t="s">
        <v>77</v>
      </c>
      <c r="G2823" s="16" t="s">
        <v>79</v>
      </c>
      <c r="H2823">
        <v>282432.53999999998</v>
      </c>
      <c r="I2823">
        <v>271364.19</v>
      </c>
      <c r="J2823">
        <v>1469</v>
      </c>
      <c r="K2823">
        <v>1391</v>
      </c>
      <c r="L2823">
        <v>185968.07</v>
      </c>
      <c r="M2823">
        <v>6986.27</v>
      </c>
      <c r="N2823">
        <v>1642821.84</v>
      </c>
      <c r="O2823">
        <v>9691</v>
      </c>
      <c r="P2823">
        <v>14</v>
      </c>
      <c r="Q2823">
        <v>16</v>
      </c>
      <c r="R2823" s="25">
        <f>Clean_Data[[#This Row],[Revenue_EUR]]/Clean_Data[[#This Row],[Units_Sold]]</f>
        <v>192.26176991150442</v>
      </c>
      <c r="S2823" s="19">
        <f>Clean_Data[[#This Row],[Gross_Profit_EUR]]/Clean_Data[[#This Row],[Revenue_EUR]]</f>
        <v>0.65845128893434168</v>
      </c>
      <c r="T2823" s="19">
        <f>Clean_Data[[#This Row],[Revenue_EUR]]/Clean_Data[[#This Row],[Revenue_Target_EUR]]</f>
        <v>1.0407878062319129</v>
      </c>
      <c r="U2823" s="19">
        <f>Clean_Data[[#This Row],[Revenue_EUR]]/Clean_Data[[#This Row],[Market_Revenue_EUR]]</f>
        <v>0.17191915344879999</v>
      </c>
      <c r="V2823" s="19">
        <f>Clean_Data[[#This Row],[Returns_Units]]/Clean_Data[[#This Row],[Units_Sold]]</f>
        <v>1.0891763104152484E-2</v>
      </c>
      <c r="W2823" s="21">
        <f>Clean_Data[[#This Row],[Revenue_EUR]]/Clean_Data[[#This Row],[Marketing_Spend_EUR]]</f>
        <v>40.42679999484703</v>
      </c>
    </row>
    <row r="2824" spans="1:23">
      <c r="A2824" s="17">
        <v>45931</v>
      </c>
      <c r="B2824">
        <v>2025</v>
      </c>
      <c r="C2824" s="16" t="s">
        <v>101</v>
      </c>
      <c r="D2824" s="16" t="s">
        <v>89</v>
      </c>
      <c r="E2824" s="16" t="s">
        <v>85</v>
      </c>
      <c r="F2824" s="16" t="s">
        <v>77</v>
      </c>
      <c r="G2824" s="16" t="s">
        <v>80</v>
      </c>
      <c r="H2824">
        <v>86693.2</v>
      </c>
      <c r="I2824">
        <v>78309.36</v>
      </c>
      <c r="J2824">
        <v>586</v>
      </c>
      <c r="K2824">
        <v>523</v>
      </c>
      <c r="L2824">
        <v>59917.3</v>
      </c>
      <c r="M2824">
        <v>5108.42</v>
      </c>
      <c r="N2824">
        <v>564850.36</v>
      </c>
      <c r="O2824">
        <v>4082</v>
      </c>
      <c r="P2824">
        <v>5</v>
      </c>
      <c r="Q2824">
        <v>11</v>
      </c>
      <c r="R2824" s="25">
        <f>Clean_Data[[#This Row],[Revenue_EUR]]/Clean_Data[[#This Row],[Units_Sold]]</f>
        <v>147.94061433447098</v>
      </c>
      <c r="S2824" s="19">
        <f>Clean_Data[[#This Row],[Gross_Profit_EUR]]/Clean_Data[[#This Row],[Revenue_EUR]]</f>
        <v>0.69114186579800962</v>
      </c>
      <c r="T2824" s="19">
        <f>Clean_Data[[#This Row],[Revenue_EUR]]/Clean_Data[[#This Row],[Revenue_Target_EUR]]</f>
        <v>1.1070605097526016</v>
      </c>
      <c r="U2824" s="19">
        <f>Clean_Data[[#This Row],[Revenue_EUR]]/Clean_Data[[#This Row],[Market_Revenue_EUR]]</f>
        <v>0.15347994112989499</v>
      </c>
      <c r="V2824" s="19">
        <f>Clean_Data[[#This Row],[Returns_Units]]/Clean_Data[[#This Row],[Units_Sold]]</f>
        <v>1.877133105802048E-2</v>
      </c>
      <c r="W2824" s="21">
        <f>Clean_Data[[#This Row],[Revenue_EUR]]/Clean_Data[[#This Row],[Marketing_Spend_EUR]]</f>
        <v>16.970648458818967</v>
      </c>
    </row>
    <row r="2825" spans="1:23">
      <c r="A2825" s="17">
        <v>45931</v>
      </c>
      <c r="B2825">
        <v>2025</v>
      </c>
      <c r="C2825" s="16" t="s">
        <v>101</v>
      </c>
      <c r="D2825" s="16" t="s">
        <v>89</v>
      </c>
      <c r="E2825" s="16" t="s">
        <v>85</v>
      </c>
      <c r="F2825" s="16" t="s">
        <v>77</v>
      </c>
      <c r="G2825" s="16" t="s">
        <v>81</v>
      </c>
      <c r="H2825">
        <v>123058.96</v>
      </c>
      <c r="I2825">
        <v>118237.73</v>
      </c>
      <c r="J2825">
        <v>1013</v>
      </c>
      <c r="K2825">
        <v>957</v>
      </c>
      <c r="L2825">
        <v>76346.58</v>
      </c>
      <c r="M2825">
        <v>3757.57</v>
      </c>
      <c r="N2825">
        <v>797182</v>
      </c>
      <c r="O2825">
        <v>6728</v>
      </c>
      <c r="P2825">
        <v>7</v>
      </c>
      <c r="Q2825">
        <v>18</v>
      </c>
      <c r="R2825" s="25">
        <f>Clean_Data[[#This Row],[Revenue_EUR]]/Clean_Data[[#This Row],[Units_Sold]]</f>
        <v>121.47972359328728</v>
      </c>
      <c r="S2825" s="19">
        <f>Clean_Data[[#This Row],[Gross_Profit_EUR]]/Clean_Data[[#This Row],[Revenue_EUR]]</f>
        <v>0.62040651083025566</v>
      </c>
      <c r="T2825" s="19">
        <f>Clean_Data[[#This Row],[Revenue_EUR]]/Clean_Data[[#This Row],[Revenue_Target_EUR]]</f>
        <v>1.0407757320780771</v>
      </c>
      <c r="U2825" s="19">
        <f>Clean_Data[[#This Row],[Revenue_EUR]]/Clean_Data[[#This Row],[Market_Revenue_EUR]]</f>
        <v>0.15436745937565075</v>
      </c>
      <c r="V2825" s="19">
        <f>Clean_Data[[#This Row],[Returns_Units]]/Clean_Data[[#This Row],[Units_Sold]]</f>
        <v>1.7769002961500493E-2</v>
      </c>
      <c r="W2825" s="21">
        <f>Clean_Data[[#This Row],[Revenue_EUR]]/Clean_Data[[#This Row],[Marketing_Spend_EUR]]</f>
        <v>32.749612116341147</v>
      </c>
    </row>
    <row r="2826" spans="1:23">
      <c r="A2826" s="17">
        <v>45931</v>
      </c>
      <c r="B2826">
        <v>2025</v>
      </c>
      <c r="C2826" s="16" t="s">
        <v>101</v>
      </c>
      <c r="D2826" s="16" t="s">
        <v>89</v>
      </c>
      <c r="E2826" s="16" t="s">
        <v>85</v>
      </c>
      <c r="F2826" s="16" t="s">
        <v>82</v>
      </c>
      <c r="G2826" s="16" t="s">
        <v>78</v>
      </c>
      <c r="H2826">
        <v>230920.23</v>
      </c>
      <c r="I2826">
        <v>240637.68</v>
      </c>
      <c r="J2826">
        <v>3037</v>
      </c>
      <c r="K2826">
        <v>3124</v>
      </c>
      <c r="L2826">
        <v>121176.62</v>
      </c>
      <c r="M2826">
        <v>4230.16</v>
      </c>
      <c r="N2826">
        <v>1722821.22</v>
      </c>
      <c r="O2826">
        <v>25585</v>
      </c>
      <c r="P2826">
        <v>10</v>
      </c>
      <c r="Q2826">
        <v>33</v>
      </c>
      <c r="R2826" s="25">
        <f>Clean_Data[[#This Row],[Revenue_EUR]]/Clean_Data[[#This Row],[Units_Sold]]</f>
        <v>76.035637141916368</v>
      </c>
      <c r="S2826" s="19">
        <f>Clean_Data[[#This Row],[Gross_Profit_EUR]]/Clean_Data[[#This Row],[Revenue_EUR]]</f>
        <v>0.52475532351583054</v>
      </c>
      <c r="T2826" s="19">
        <f>Clean_Data[[#This Row],[Revenue_EUR]]/Clean_Data[[#This Row],[Revenue_Target_EUR]]</f>
        <v>0.95961792018606573</v>
      </c>
      <c r="U2826" s="19">
        <f>Clean_Data[[#This Row],[Revenue_EUR]]/Clean_Data[[#This Row],[Market_Revenue_EUR]]</f>
        <v>0.13403609574764816</v>
      </c>
      <c r="V2826" s="19">
        <f>Clean_Data[[#This Row],[Returns_Units]]/Clean_Data[[#This Row],[Units_Sold]]</f>
        <v>1.0865986170563056E-2</v>
      </c>
      <c r="W2826" s="21">
        <f>Clean_Data[[#This Row],[Revenue_EUR]]/Clean_Data[[#This Row],[Marketing_Spend_EUR]]</f>
        <v>54.589006089604183</v>
      </c>
    </row>
    <row r="2827" spans="1:23">
      <c r="A2827" s="17">
        <v>45931</v>
      </c>
      <c r="B2827">
        <v>2025</v>
      </c>
      <c r="C2827" s="16" t="s">
        <v>101</v>
      </c>
      <c r="D2827" s="16" t="s">
        <v>89</v>
      </c>
      <c r="E2827" s="16" t="s">
        <v>85</v>
      </c>
      <c r="F2827" s="16" t="s">
        <v>82</v>
      </c>
      <c r="G2827" s="16" t="s">
        <v>79</v>
      </c>
      <c r="H2827">
        <v>247721.99</v>
      </c>
      <c r="I2827">
        <v>239120.64000000001</v>
      </c>
      <c r="J2827">
        <v>1288</v>
      </c>
      <c r="K2827">
        <v>1254</v>
      </c>
      <c r="L2827">
        <v>149684.82</v>
      </c>
      <c r="M2827">
        <v>6478.12</v>
      </c>
      <c r="N2827">
        <v>1488300.84</v>
      </c>
      <c r="O2827">
        <v>8308</v>
      </c>
      <c r="P2827">
        <v>10</v>
      </c>
      <c r="Q2827">
        <v>20</v>
      </c>
      <c r="R2827" s="25">
        <f>Clean_Data[[#This Row],[Revenue_EUR]]/Clean_Data[[#This Row],[Units_Sold]]</f>
        <v>192.33073757763975</v>
      </c>
      <c r="S2827" s="19">
        <f>Clean_Data[[#This Row],[Gross_Profit_EUR]]/Clean_Data[[#This Row],[Revenue_EUR]]</f>
        <v>0.60424518630744095</v>
      </c>
      <c r="T2827" s="19">
        <f>Clean_Data[[#This Row],[Revenue_EUR]]/Clean_Data[[#This Row],[Revenue_Target_EUR]]</f>
        <v>1.0359707551803139</v>
      </c>
      <c r="U2827" s="19">
        <f>Clean_Data[[#This Row],[Revenue_EUR]]/Clean_Data[[#This Row],[Market_Revenue_EUR]]</f>
        <v>0.16644618033004668</v>
      </c>
      <c r="V2827" s="19">
        <f>Clean_Data[[#This Row],[Returns_Units]]/Clean_Data[[#This Row],[Units_Sold]]</f>
        <v>1.5527950310559006E-2</v>
      </c>
      <c r="W2827" s="21">
        <f>Clean_Data[[#This Row],[Revenue_EUR]]/Clean_Data[[#This Row],[Marketing_Spend_EUR]]</f>
        <v>38.239796422418848</v>
      </c>
    </row>
    <row r="2828" spans="1:23">
      <c r="A2828" s="17">
        <v>45931</v>
      </c>
      <c r="B2828">
        <v>2025</v>
      </c>
      <c r="C2828" s="16" t="s">
        <v>101</v>
      </c>
      <c r="D2828" s="16" t="s">
        <v>89</v>
      </c>
      <c r="E2828" s="16" t="s">
        <v>85</v>
      </c>
      <c r="F2828" s="16" t="s">
        <v>82</v>
      </c>
      <c r="G2828" s="16" t="s">
        <v>80</v>
      </c>
      <c r="H2828">
        <v>75156.06</v>
      </c>
      <c r="I2828">
        <v>67241.66</v>
      </c>
      <c r="J2828">
        <v>508</v>
      </c>
      <c r="K2828">
        <v>455</v>
      </c>
      <c r="L2828">
        <v>48504.959999999999</v>
      </c>
      <c r="M2828">
        <v>4410.3</v>
      </c>
      <c r="N2828">
        <v>528380.41</v>
      </c>
      <c r="O2828">
        <v>3899</v>
      </c>
      <c r="P2828">
        <v>3</v>
      </c>
      <c r="Q2828">
        <v>10</v>
      </c>
      <c r="R2828" s="25">
        <f>Clean_Data[[#This Row],[Revenue_EUR]]/Clean_Data[[#This Row],[Units_Sold]]</f>
        <v>147.94499999999999</v>
      </c>
      <c r="S2828" s="19">
        <f>Clean_Data[[#This Row],[Gross_Profit_EUR]]/Clean_Data[[#This Row],[Revenue_EUR]]</f>
        <v>0.64538987275277604</v>
      </c>
      <c r="T2828" s="19">
        <f>Clean_Data[[#This Row],[Revenue_EUR]]/Clean_Data[[#This Row],[Revenue_Target_EUR]]</f>
        <v>1.1177008420077672</v>
      </c>
      <c r="U2828" s="19">
        <f>Clean_Data[[#This Row],[Revenue_EUR]]/Clean_Data[[#This Row],[Market_Revenue_EUR]]</f>
        <v>0.14223854362806523</v>
      </c>
      <c r="V2828" s="19">
        <f>Clean_Data[[#This Row],[Returns_Units]]/Clean_Data[[#This Row],[Units_Sold]]</f>
        <v>1.968503937007874E-2</v>
      </c>
      <c r="W2828" s="21">
        <f>Clean_Data[[#This Row],[Revenue_EUR]]/Clean_Data[[#This Row],[Marketing_Spend_EUR]]</f>
        <v>17.041031222365824</v>
      </c>
    </row>
    <row r="2829" spans="1:23">
      <c r="A2829" s="17">
        <v>45931</v>
      </c>
      <c r="B2829">
        <v>2025</v>
      </c>
      <c r="C2829" s="16" t="s">
        <v>101</v>
      </c>
      <c r="D2829" s="16" t="s">
        <v>89</v>
      </c>
      <c r="E2829" s="16" t="s">
        <v>85</v>
      </c>
      <c r="F2829" s="16" t="s">
        <v>82</v>
      </c>
      <c r="G2829" s="16" t="s">
        <v>81</v>
      </c>
      <c r="H2829">
        <v>104280.09</v>
      </c>
      <c r="I2829">
        <v>100088.53</v>
      </c>
      <c r="J2829">
        <v>859</v>
      </c>
      <c r="K2829">
        <v>828</v>
      </c>
      <c r="L2829">
        <v>60988.79</v>
      </c>
      <c r="M2829">
        <v>3361.55</v>
      </c>
      <c r="N2829">
        <v>701552.77</v>
      </c>
      <c r="O2829">
        <v>6043</v>
      </c>
      <c r="P2829">
        <v>5</v>
      </c>
      <c r="Q2829">
        <v>18</v>
      </c>
      <c r="R2829" s="25">
        <f>Clean_Data[[#This Row],[Revenue_EUR]]/Clean_Data[[#This Row],[Units_Sold]]</f>
        <v>121.3970779976717</v>
      </c>
      <c r="S2829" s="19">
        <f>Clean_Data[[#This Row],[Gross_Profit_EUR]]/Clean_Data[[#This Row],[Revenue_EUR]]</f>
        <v>0.58485555584004578</v>
      </c>
      <c r="T2829" s="19">
        <f>Clean_Data[[#This Row],[Revenue_EUR]]/Clean_Data[[#This Row],[Revenue_Target_EUR]]</f>
        <v>1.0418785249418689</v>
      </c>
      <c r="U2829" s="19">
        <f>Clean_Data[[#This Row],[Revenue_EUR]]/Clean_Data[[#This Row],[Market_Revenue_EUR]]</f>
        <v>0.14864183345751739</v>
      </c>
      <c r="V2829" s="19">
        <f>Clean_Data[[#This Row],[Returns_Units]]/Clean_Data[[#This Row],[Units_Sold]]</f>
        <v>2.0954598370197905E-2</v>
      </c>
      <c r="W2829" s="21">
        <f>Clean_Data[[#This Row],[Revenue_EUR]]/Clean_Data[[#This Row],[Marketing_Spend_EUR]]</f>
        <v>31.021430590055179</v>
      </c>
    </row>
    <row r="2830" spans="1:23">
      <c r="A2830" s="17">
        <v>45931</v>
      </c>
      <c r="B2830">
        <v>2025</v>
      </c>
      <c r="C2830" s="16" t="s">
        <v>101</v>
      </c>
      <c r="D2830" s="16" t="s">
        <v>89</v>
      </c>
      <c r="E2830" s="16" t="s">
        <v>85</v>
      </c>
      <c r="F2830" s="16" t="s">
        <v>83</v>
      </c>
      <c r="G2830" s="16" t="s">
        <v>78</v>
      </c>
      <c r="H2830">
        <v>30976.45</v>
      </c>
      <c r="I2830">
        <v>31299.11</v>
      </c>
      <c r="J2830">
        <v>407</v>
      </c>
      <c r="K2830">
        <v>418</v>
      </c>
      <c r="L2830">
        <v>14607.61</v>
      </c>
      <c r="M2830">
        <v>525.20000000000005</v>
      </c>
      <c r="N2830">
        <v>329836.15000000002</v>
      </c>
      <c r="O2830">
        <v>4768</v>
      </c>
      <c r="P2830">
        <v>1</v>
      </c>
      <c r="Q2830">
        <v>10</v>
      </c>
      <c r="R2830" s="25">
        <f>Clean_Data[[#This Row],[Revenue_EUR]]/Clean_Data[[#This Row],[Units_Sold]]</f>
        <v>76.109213759213759</v>
      </c>
      <c r="S2830" s="19">
        <f>Clean_Data[[#This Row],[Gross_Profit_EUR]]/Clean_Data[[#This Row],[Revenue_EUR]]</f>
        <v>0.47157146800230498</v>
      </c>
      <c r="T2830" s="19">
        <f>Clean_Data[[#This Row],[Revenue_EUR]]/Clean_Data[[#This Row],[Revenue_Target_EUR]]</f>
        <v>0.9896910806729009</v>
      </c>
      <c r="U2830" s="19">
        <f>Clean_Data[[#This Row],[Revenue_EUR]]/Clean_Data[[#This Row],[Market_Revenue_EUR]]</f>
        <v>9.3914660354845886E-2</v>
      </c>
      <c r="V2830" s="19">
        <f>Clean_Data[[#This Row],[Returns_Units]]/Clean_Data[[#This Row],[Units_Sold]]</f>
        <v>2.4570024570024569E-2</v>
      </c>
      <c r="W2830" s="21">
        <f>Clean_Data[[#This Row],[Revenue_EUR]]/Clean_Data[[#This Row],[Marketing_Spend_EUR]]</f>
        <v>58.98029322162985</v>
      </c>
    </row>
    <row r="2831" spans="1:23">
      <c r="A2831" s="17">
        <v>45931</v>
      </c>
      <c r="B2831">
        <v>2025</v>
      </c>
      <c r="C2831" s="16" t="s">
        <v>101</v>
      </c>
      <c r="D2831" s="16" t="s">
        <v>89</v>
      </c>
      <c r="E2831" s="16" t="s">
        <v>85</v>
      </c>
      <c r="F2831" s="16" t="s">
        <v>83</v>
      </c>
      <c r="G2831" s="16" t="s">
        <v>79</v>
      </c>
      <c r="H2831">
        <v>34258.68</v>
      </c>
      <c r="I2831">
        <v>31876.63</v>
      </c>
      <c r="J2831">
        <v>178</v>
      </c>
      <c r="K2831">
        <v>163</v>
      </c>
      <c r="L2831">
        <v>19224.72</v>
      </c>
      <c r="M2831">
        <v>880.3</v>
      </c>
      <c r="N2831">
        <v>296473.58</v>
      </c>
      <c r="O2831">
        <v>1649</v>
      </c>
      <c r="P2831">
        <v>2</v>
      </c>
      <c r="Q2831">
        <v>3</v>
      </c>
      <c r="R2831" s="25">
        <f>Clean_Data[[#This Row],[Revenue_EUR]]/Clean_Data[[#This Row],[Units_Sold]]</f>
        <v>192.46449438202248</v>
      </c>
      <c r="S2831" s="19">
        <f>Clean_Data[[#This Row],[Gross_Profit_EUR]]/Clean_Data[[#This Row],[Revenue_EUR]]</f>
        <v>0.5611634774019314</v>
      </c>
      <c r="T2831" s="19">
        <f>Clean_Data[[#This Row],[Revenue_EUR]]/Clean_Data[[#This Row],[Revenue_Target_EUR]]</f>
        <v>1.0747271590503764</v>
      </c>
      <c r="U2831" s="19">
        <f>Clean_Data[[#This Row],[Revenue_EUR]]/Clean_Data[[#This Row],[Market_Revenue_EUR]]</f>
        <v>0.11555390534293139</v>
      </c>
      <c r="V2831" s="19">
        <f>Clean_Data[[#This Row],[Returns_Units]]/Clean_Data[[#This Row],[Units_Sold]]</f>
        <v>1.6853932584269662E-2</v>
      </c>
      <c r="W2831" s="21">
        <f>Clean_Data[[#This Row],[Revenue_EUR]]/Clean_Data[[#This Row],[Marketing_Spend_EUR]]</f>
        <v>38.91705100533909</v>
      </c>
    </row>
    <row r="2832" spans="1:23">
      <c r="A2832" s="17">
        <v>45931</v>
      </c>
      <c r="B2832">
        <v>2025</v>
      </c>
      <c r="C2832" s="16" t="s">
        <v>101</v>
      </c>
      <c r="D2832" s="16" t="s">
        <v>89</v>
      </c>
      <c r="E2832" s="16" t="s">
        <v>85</v>
      </c>
      <c r="F2832" s="16" t="s">
        <v>83</v>
      </c>
      <c r="G2832" s="16" t="s">
        <v>80</v>
      </c>
      <c r="H2832">
        <v>9874.34</v>
      </c>
      <c r="I2832">
        <v>9375.4500000000007</v>
      </c>
      <c r="J2832">
        <v>67</v>
      </c>
      <c r="K2832">
        <v>64</v>
      </c>
      <c r="L2832">
        <v>5697.29</v>
      </c>
      <c r="M2832">
        <v>524.13</v>
      </c>
      <c r="N2832">
        <v>99511.15</v>
      </c>
      <c r="O2832">
        <v>748</v>
      </c>
      <c r="P2832">
        <v>0</v>
      </c>
      <c r="Q2832">
        <v>1</v>
      </c>
      <c r="R2832" s="25">
        <f>Clean_Data[[#This Row],[Revenue_EUR]]/Clean_Data[[#This Row],[Units_Sold]]</f>
        <v>147.37820895522387</v>
      </c>
      <c r="S2832" s="19">
        <f>Clean_Data[[#This Row],[Gross_Profit_EUR]]/Clean_Data[[#This Row],[Revenue_EUR]]</f>
        <v>0.57697932216229131</v>
      </c>
      <c r="T2832" s="19">
        <f>Clean_Data[[#This Row],[Revenue_EUR]]/Clean_Data[[#This Row],[Revenue_Target_EUR]]</f>
        <v>1.0532123791391346</v>
      </c>
      <c r="U2832" s="19">
        <f>Clean_Data[[#This Row],[Revenue_EUR]]/Clean_Data[[#This Row],[Market_Revenue_EUR]]</f>
        <v>9.9228478416740248E-2</v>
      </c>
      <c r="V2832" s="19">
        <f>Clean_Data[[#This Row],[Returns_Units]]/Clean_Data[[#This Row],[Units_Sold]]</f>
        <v>1.4925373134328358E-2</v>
      </c>
      <c r="W2832" s="21">
        <f>Clean_Data[[#This Row],[Revenue_EUR]]/Clean_Data[[#This Row],[Marketing_Spend_EUR]]</f>
        <v>18.839486386965067</v>
      </c>
    </row>
    <row r="2833" spans="1:23">
      <c r="A2833" s="17">
        <v>45931</v>
      </c>
      <c r="B2833">
        <v>2025</v>
      </c>
      <c r="C2833" s="16" t="s">
        <v>101</v>
      </c>
      <c r="D2833" s="16" t="s">
        <v>89</v>
      </c>
      <c r="E2833" s="16" t="s">
        <v>85</v>
      </c>
      <c r="F2833" s="16" t="s">
        <v>83</v>
      </c>
      <c r="G2833" s="16" t="s">
        <v>81</v>
      </c>
      <c r="H2833">
        <v>14240.48</v>
      </c>
      <c r="I2833">
        <v>14277.27</v>
      </c>
      <c r="J2833">
        <v>117</v>
      </c>
      <c r="K2833">
        <v>116</v>
      </c>
      <c r="L2833">
        <v>7483.92</v>
      </c>
      <c r="M2833">
        <v>451.76</v>
      </c>
      <c r="N2833">
        <v>138609.07</v>
      </c>
      <c r="O2833">
        <v>1229</v>
      </c>
      <c r="P2833">
        <v>1</v>
      </c>
      <c r="Q2833">
        <v>3</v>
      </c>
      <c r="R2833" s="25">
        <f>Clean_Data[[#This Row],[Revenue_EUR]]/Clean_Data[[#This Row],[Units_Sold]]</f>
        <v>121.71350427350427</v>
      </c>
      <c r="S2833" s="19">
        <f>Clean_Data[[#This Row],[Gross_Profit_EUR]]/Clean_Data[[#This Row],[Revenue_EUR]]</f>
        <v>0.525538464995562</v>
      </c>
      <c r="T2833" s="19">
        <f>Clean_Data[[#This Row],[Revenue_EUR]]/Clean_Data[[#This Row],[Revenue_Target_EUR]]</f>
        <v>0.99742317683982995</v>
      </c>
      <c r="U2833" s="19">
        <f>Clean_Data[[#This Row],[Revenue_EUR]]/Clean_Data[[#This Row],[Market_Revenue_EUR]]</f>
        <v>0.10273844272961358</v>
      </c>
      <c r="V2833" s="19">
        <f>Clean_Data[[#This Row],[Returns_Units]]/Clean_Data[[#This Row],[Units_Sold]]</f>
        <v>2.564102564102564E-2</v>
      </c>
      <c r="W2833" s="21">
        <f>Clean_Data[[#This Row],[Revenue_EUR]]/Clean_Data[[#This Row],[Marketing_Spend_EUR]]</f>
        <v>31.52222418983531</v>
      </c>
    </row>
    <row r="2834" spans="1:23">
      <c r="A2834" s="17">
        <v>45931</v>
      </c>
      <c r="B2834">
        <v>2025</v>
      </c>
      <c r="C2834" s="16" t="s">
        <v>101</v>
      </c>
      <c r="D2834" s="16" t="s">
        <v>90</v>
      </c>
      <c r="E2834" s="16" t="s">
        <v>91</v>
      </c>
      <c r="F2834" s="16" t="s">
        <v>77</v>
      </c>
      <c r="G2834" s="16" t="s">
        <v>78</v>
      </c>
      <c r="H2834">
        <v>227166.13</v>
      </c>
      <c r="I2834">
        <v>227419.71</v>
      </c>
      <c r="J2834">
        <v>2988</v>
      </c>
      <c r="K2834">
        <v>3002</v>
      </c>
      <c r="L2834">
        <v>126720.84</v>
      </c>
      <c r="M2834">
        <v>4470.88</v>
      </c>
      <c r="N2834">
        <v>2558371.2400000002</v>
      </c>
      <c r="O2834">
        <v>34735</v>
      </c>
      <c r="P2834">
        <v>13</v>
      </c>
      <c r="Q2834">
        <v>40</v>
      </c>
      <c r="R2834" s="25">
        <f>Clean_Data[[#This Row],[Revenue_EUR]]/Clean_Data[[#This Row],[Units_Sold]]</f>
        <v>76.02614792503347</v>
      </c>
      <c r="S2834" s="19">
        <f>Clean_Data[[#This Row],[Gross_Profit_EUR]]/Clean_Data[[#This Row],[Revenue_EUR]]</f>
        <v>0.55783333545366109</v>
      </c>
      <c r="T2834" s="19">
        <f>Clean_Data[[#This Row],[Revenue_EUR]]/Clean_Data[[#This Row],[Revenue_Target_EUR]]</f>
        <v>0.99888496911723268</v>
      </c>
      <c r="U2834" s="19">
        <f>Clean_Data[[#This Row],[Revenue_EUR]]/Clean_Data[[#This Row],[Market_Revenue_EUR]]</f>
        <v>8.8793262857348246E-2</v>
      </c>
      <c r="V2834" s="19">
        <f>Clean_Data[[#This Row],[Returns_Units]]/Clean_Data[[#This Row],[Units_Sold]]</f>
        <v>1.3386880856760375E-2</v>
      </c>
      <c r="W2834" s="21">
        <f>Clean_Data[[#This Row],[Revenue_EUR]]/Clean_Data[[#This Row],[Marketing_Spend_EUR]]</f>
        <v>50.810160415846546</v>
      </c>
    </row>
    <row r="2835" spans="1:23">
      <c r="A2835" s="17">
        <v>45931</v>
      </c>
      <c r="B2835">
        <v>2025</v>
      </c>
      <c r="C2835" s="16" t="s">
        <v>101</v>
      </c>
      <c r="D2835" s="16" t="s">
        <v>90</v>
      </c>
      <c r="E2835" s="16" t="s">
        <v>91</v>
      </c>
      <c r="F2835" s="16" t="s">
        <v>77</v>
      </c>
      <c r="G2835" s="16" t="s">
        <v>79</v>
      </c>
      <c r="H2835">
        <v>235617.68</v>
      </c>
      <c r="I2835">
        <v>223396.96</v>
      </c>
      <c r="J2835">
        <v>1225</v>
      </c>
      <c r="K2835">
        <v>1169</v>
      </c>
      <c r="L2835">
        <v>153558.03</v>
      </c>
      <c r="M2835">
        <v>5443.12</v>
      </c>
      <c r="N2835">
        <v>2219006.15</v>
      </c>
      <c r="O2835">
        <v>12743</v>
      </c>
      <c r="P2835">
        <v>12</v>
      </c>
      <c r="Q2835">
        <v>18</v>
      </c>
      <c r="R2835" s="25">
        <f>Clean_Data[[#This Row],[Revenue_EUR]]/Clean_Data[[#This Row],[Units_Sold]]</f>
        <v>192.34096326530613</v>
      </c>
      <c r="S2835" s="19">
        <f>Clean_Data[[#This Row],[Gross_Profit_EUR]]/Clean_Data[[#This Row],[Revenue_EUR]]</f>
        <v>0.65172541381444726</v>
      </c>
      <c r="T2835" s="19">
        <f>Clean_Data[[#This Row],[Revenue_EUR]]/Clean_Data[[#This Row],[Revenue_Target_EUR]]</f>
        <v>1.0547040568501918</v>
      </c>
      <c r="U2835" s="19">
        <f>Clean_Data[[#This Row],[Revenue_EUR]]/Clean_Data[[#This Row],[Market_Revenue_EUR]]</f>
        <v>0.10618162549932546</v>
      </c>
      <c r="V2835" s="19">
        <f>Clean_Data[[#This Row],[Returns_Units]]/Clean_Data[[#This Row],[Units_Sold]]</f>
        <v>1.4693877551020407E-2</v>
      </c>
      <c r="W2835" s="21">
        <f>Clean_Data[[#This Row],[Revenue_EUR]]/Clean_Data[[#This Row],[Marketing_Spend_EUR]]</f>
        <v>43.287247020091421</v>
      </c>
    </row>
    <row r="2836" spans="1:23">
      <c r="A2836" s="17">
        <v>45931</v>
      </c>
      <c r="B2836">
        <v>2025</v>
      </c>
      <c r="C2836" s="16" t="s">
        <v>101</v>
      </c>
      <c r="D2836" s="16" t="s">
        <v>90</v>
      </c>
      <c r="E2836" s="16" t="s">
        <v>91</v>
      </c>
      <c r="F2836" s="16" t="s">
        <v>77</v>
      </c>
      <c r="G2836" s="16" t="s">
        <v>80</v>
      </c>
      <c r="H2836">
        <v>77693.39</v>
      </c>
      <c r="I2836">
        <v>67420.039999999994</v>
      </c>
      <c r="J2836">
        <v>526</v>
      </c>
      <c r="K2836">
        <v>450</v>
      </c>
      <c r="L2836">
        <v>53097.71</v>
      </c>
      <c r="M2836">
        <v>4117.84</v>
      </c>
      <c r="N2836">
        <v>730318.72</v>
      </c>
      <c r="O2836">
        <v>5249</v>
      </c>
      <c r="P2836">
        <v>4</v>
      </c>
      <c r="Q2836">
        <v>11</v>
      </c>
      <c r="R2836" s="25">
        <f>Clean_Data[[#This Row],[Revenue_EUR]]/Clean_Data[[#This Row],[Units_Sold]]</f>
        <v>147.70606463878326</v>
      </c>
      <c r="S2836" s="19">
        <f>Clean_Data[[#This Row],[Gross_Profit_EUR]]/Clean_Data[[#This Row],[Revenue_EUR]]</f>
        <v>0.68342635068440183</v>
      </c>
      <c r="T2836" s="19">
        <f>Clean_Data[[#This Row],[Revenue_EUR]]/Clean_Data[[#This Row],[Revenue_Target_EUR]]</f>
        <v>1.1523782839642338</v>
      </c>
      <c r="U2836" s="19">
        <f>Clean_Data[[#This Row],[Revenue_EUR]]/Clean_Data[[#This Row],[Market_Revenue_EUR]]</f>
        <v>0.10638285432420519</v>
      </c>
      <c r="V2836" s="19">
        <f>Clean_Data[[#This Row],[Returns_Units]]/Clean_Data[[#This Row],[Units_Sold]]</f>
        <v>2.0912547528517109E-2</v>
      </c>
      <c r="W2836" s="21">
        <f>Clean_Data[[#This Row],[Revenue_EUR]]/Clean_Data[[#This Row],[Marketing_Spend_EUR]]</f>
        <v>18.867510636644454</v>
      </c>
    </row>
    <row r="2837" spans="1:23">
      <c r="A2837" s="17">
        <v>45931</v>
      </c>
      <c r="B2837">
        <v>2025</v>
      </c>
      <c r="C2837" s="16" t="s">
        <v>101</v>
      </c>
      <c r="D2837" s="16" t="s">
        <v>90</v>
      </c>
      <c r="E2837" s="16" t="s">
        <v>91</v>
      </c>
      <c r="F2837" s="16" t="s">
        <v>77</v>
      </c>
      <c r="G2837" s="16" t="s">
        <v>81</v>
      </c>
      <c r="H2837">
        <v>97400.24</v>
      </c>
      <c r="I2837">
        <v>89411.06</v>
      </c>
      <c r="J2837">
        <v>802</v>
      </c>
      <c r="K2837">
        <v>743</v>
      </c>
      <c r="L2837">
        <v>60299.27</v>
      </c>
      <c r="M2837">
        <v>3052.11</v>
      </c>
      <c r="N2837">
        <v>998634.7</v>
      </c>
      <c r="O2837">
        <v>8838</v>
      </c>
      <c r="P2837">
        <v>5</v>
      </c>
      <c r="Q2837">
        <v>10</v>
      </c>
      <c r="R2837" s="25">
        <f>Clean_Data[[#This Row],[Revenue_EUR]]/Clean_Data[[#This Row],[Units_Sold]]</f>
        <v>121.44668329177058</v>
      </c>
      <c r="S2837" s="19">
        <f>Clean_Data[[#This Row],[Gross_Profit_EUR]]/Clean_Data[[#This Row],[Revenue_EUR]]</f>
        <v>0.6190874889014647</v>
      </c>
      <c r="T2837" s="19">
        <f>Clean_Data[[#This Row],[Revenue_EUR]]/Clean_Data[[#This Row],[Revenue_Target_EUR]]</f>
        <v>1.0893533752983133</v>
      </c>
      <c r="U2837" s="19">
        <f>Clean_Data[[#This Row],[Revenue_EUR]]/Clean_Data[[#This Row],[Market_Revenue_EUR]]</f>
        <v>9.7533402354234244E-2</v>
      </c>
      <c r="V2837" s="19">
        <f>Clean_Data[[#This Row],[Returns_Units]]/Clean_Data[[#This Row],[Units_Sold]]</f>
        <v>1.2468827930174564E-2</v>
      </c>
      <c r="W2837" s="21">
        <f>Clean_Data[[#This Row],[Revenue_EUR]]/Clean_Data[[#This Row],[Marketing_Spend_EUR]]</f>
        <v>31.912427795852704</v>
      </c>
    </row>
    <row r="2838" spans="1:23">
      <c r="A2838" s="17">
        <v>45931</v>
      </c>
      <c r="B2838">
        <v>2025</v>
      </c>
      <c r="C2838" s="16" t="s">
        <v>101</v>
      </c>
      <c r="D2838" s="16" t="s">
        <v>90</v>
      </c>
      <c r="E2838" s="16" t="s">
        <v>91</v>
      </c>
      <c r="F2838" s="16" t="s">
        <v>82</v>
      </c>
      <c r="G2838" s="16" t="s">
        <v>78</v>
      </c>
      <c r="H2838">
        <v>197840.35</v>
      </c>
      <c r="I2838">
        <v>187619.22</v>
      </c>
      <c r="J2838">
        <v>2602</v>
      </c>
      <c r="K2838">
        <v>2433</v>
      </c>
      <c r="L2838">
        <v>103305.46</v>
      </c>
      <c r="M2838">
        <v>3341.53</v>
      </c>
      <c r="N2838">
        <v>2237564.54</v>
      </c>
      <c r="O2838">
        <v>31177</v>
      </c>
      <c r="P2838">
        <v>9</v>
      </c>
      <c r="Q2838">
        <v>38</v>
      </c>
      <c r="R2838" s="25">
        <f>Clean_Data[[#This Row],[Revenue_EUR]]/Clean_Data[[#This Row],[Units_Sold]]</f>
        <v>76.033954650269024</v>
      </c>
      <c r="S2838" s="19">
        <f>Clean_Data[[#This Row],[Gross_Profit_EUR]]/Clean_Data[[#This Row],[Revenue_EUR]]</f>
        <v>0.52216577659714003</v>
      </c>
      <c r="T2838" s="19">
        <f>Clean_Data[[#This Row],[Revenue_EUR]]/Clean_Data[[#This Row],[Revenue_Target_EUR]]</f>
        <v>1.0544780540074732</v>
      </c>
      <c r="U2838" s="19">
        <f>Clean_Data[[#This Row],[Revenue_EUR]]/Clean_Data[[#This Row],[Market_Revenue_EUR]]</f>
        <v>8.8417717774522828E-2</v>
      </c>
      <c r="V2838" s="19">
        <f>Clean_Data[[#This Row],[Returns_Units]]/Clean_Data[[#This Row],[Units_Sold]]</f>
        <v>1.4604150653343582E-2</v>
      </c>
      <c r="W2838" s="21">
        <f>Clean_Data[[#This Row],[Revenue_EUR]]/Clean_Data[[#This Row],[Marketing_Spend_EUR]]</f>
        <v>59.206516176721443</v>
      </c>
    </row>
    <row r="2839" spans="1:23">
      <c r="A2839" s="17">
        <v>45931</v>
      </c>
      <c r="B2839">
        <v>2025</v>
      </c>
      <c r="C2839" s="16" t="s">
        <v>101</v>
      </c>
      <c r="D2839" s="16" t="s">
        <v>90</v>
      </c>
      <c r="E2839" s="16" t="s">
        <v>91</v>
      </c>
      <c r="F2839" s="16" t="s">
        <v>82</v>
      </c>
      <c r="G2839" s="16" t="s">
        <v>79</v>
      </c>
      <c r="H2839">
        <v>186747.84</v>
      </c>
      <c r="I2839">
        <v>171926.47</v>
      </c>
      <c r="J2839">
        <v>971</v>
      </c>
      <c r="K2839">
        <v>886</v>
      </c>
      <c r="L2839">
        <v>112842.03</v>
      </c>
      <c r="M2839">
        <v>4463.99</v>
      </c>
      <c r="N2839">
        <v>1880325.4</v>
      </c>
      <c r="O2839">
        <v>10906</v>
      </c>
      <c r="P2839">
        <v>8</v>
      </c>
      <c r="Q2839">
        <v>17</v>
      </c>
      <c r="R2839" s="25">
        <f>Clean_Data[[#This Row],[Revenue_EUR]]/Clean_Data[[#This Row],[Units_Sold]]</f>
        <v>192.32527291452112</v>
      </c>
      <c r="S2839" s="19">
        <f>Clean_Data[[#This Row],[Gross_Profit_EUR]]/Clean_Data[[#This Row],[Revenue_EUR]]</f>
        <v>0.6042481133918336</v>
      </c>
      <c r="T2839" s="19">
        <f>Clean_Data[[#This Row],[Revenue_EUR]]/Clean_Data[[#This Row],[Revenue_Target_EUR]]</f>
        <v>1.0862076095670434</v>
      </c>
      <c r="U2839" s="19">
        <f>Clean_Data[[#This Row],[Revenue_EUR]]/Clean_Data[[#This Row],[Market_Revenue_EUR]]</f>
        <v>9.9316767193593197E-2</v>
      </c>
      <c r="V2839" s="19">
        <f>Clean_Data[[#This Row],[Returns_Units]]/Clean_Data[[#This Row],[Units_Sold]]</f>
        <v>1.7507723995880537E-2</v>
      </c>
      <c r="W2839" s="21">
        <f>Clean_Data[[#This Row],[Revenue_EUR]]/Clean_Data[[#This Row],[Marketing_Spend_EUR]]</f>
        <v>41.834287263188315</v>
      </c>
    </row>
    <row r="2840" spans="1:23">
      <c r="A2840" s="17">
        <v>45931</v>
      </c>
      <c r="B2840">
        <v>2025</v>
      </c>
      <c r="C2840" s="16" t="s">
        <v>101</v>
      </c>
      <c r="D2840" s="16" t="s">
        <v>90</v>
      </c>
      <c r="E2840" s="16" t="s">
        <v>91</v>
      </c>
      <c r="F2840" s="16" t="s">
        <v>82</v>
      </c>
      <c r="G2840" s="16" t="s">
        <v>80</v>
      </c>
      <c r="H2840">
        <v>66974.83</v>
      </c>
      <c r="I2840">
        <v>57763.61</v>
      </c>
      <c r="J2840">
        <v>453</v>
      </c>
      <c r="K2840">
        <v>391</v>
      </c>
      <c r="L2840">
        <v>42964.4</v>
      </c>
      <c r="M2840">
        <v>3698.28</v>
      </c>
      <c r="N2840">
        <v>665758.36</v>
      </c>
      <c r="O2840">
        <v>4774</v>
      </c>
      <c r="P2840">
        <v>3</v>
      </c>
      <c r="Q2840">
        <v>4</v>
      </c>
      <c r="R2840" s="25">
        <f>Clean_Data[[#This Row],[Revenue_EUR]]/Clean_Data[[#This Row],[Units_Sold]]</f>
        <v>147.84730684326712</v>
      </c>
      <c r="S2840" s="19">
        <f>Clean_Data[[#This Row],[Gross_Profit_EUR]]/Clean_Data[[#This Row],[Revenue_EUR]]</f>
        <v>0.64150069511188013</v>
      </c>
      <c r="T2840" s="19">
        <f>Clean_Data[[#This Row],[Revenue_EUR]]/Clean_Data[[#This Row],[Revenue_Target_EUR]]</f>
        <v>1.1594640639669163</v>
      </c>
      <c r="U2840" s="19">
        <f>Clean_Data[[#This Row],[Revenue_EUR]]/Clean_Data[[#This Row],[Market_Revenue_EUR]]</f>
        <v>0.10059930753254079</v>
      </c>
      <c r="V2840" s="19">
        <f>Clean_Data[[#This Row],[Returns_Units]]/Clean_Data[[#This Row],[Units_Sold]]</f>
        <v>8.8300220750551876E-3</v>
      </c>
      <c r="W2840" s="21">
        <f>Clean_Data[[#This Row],[Revenue_EUR]]/Clean_Data[[#This Row],[Marketing_Spend_EUR]]</f>
        <v>18.109723979796012</v>
      </c>
    </row>
    <row r="2841" spans="1:23">
      <c r="A2841" s="17">
        <v>45931</v>
      </c>
      <c r="B2841">
        <v>2025</v>
      </c>
      <c r="C2841" s="16" t="s">
        <v>101</v>
      </c>
      <c r="D2841" s="16" t="s">
        <v>90</v>
      </c>
      <c r="E2841" s="16" t="s">
        <v>91</v>
      </c>
      <c r="F2841" s="16" t="s">
        <v>82</v>
      </c>
      <c r="G2841" s="16" t="s">
        <v>81</v>
      </c>
      <c r="H2841">
        <v>78299.710000000006</v>
      </c>
      <c r="I2841">
        <v>72599.070000000007</v>
      </c>
      <c r="J2841">
        <v>645</v>
      </c>
      <c r="K2841">
        <v>607</v>
      </c>
      <c r="L2841">
        <v>44897.96</v>
      </c>
      <c r="M2841">
        <v>2209.92</v>
      </c>
      <c r="N2841">
        <v>903506.96</v>
      </c>
      <c r="O2841">
        <v>7693</v>
      </c>
      <c r="P2841">
        <v>3</v>
      </c>
      <c r="Q2841">
        <v>13</v>
      </c>
      <c r="R2841" s="25">
        <f>Clean_Data[[#This Row],[Revenue_EUR]]/Clean_Data[[#This Row],[Units_Sold]]</f>
        <v>121.39489922480621</v>
      </c>
      <c r="S2841" s="19">
        <f>Clean_Data[[#This Row],[Gross_Profit_EUR]]/Clean_Data[[#This Row],[Revenue_EUR]]</f>
        <v>0.57341157457671288</v>
      </c>
      <c r="T2841" s="19">
        <f>Clean_Data[[#This Row],[Revenue_EUR]]/Clean_Data[[#This Row],[Revenue_Target_EUR]]</f>
        <v>1.078522217984335</v>
      </c>
      <c r="U2841" s="19">
        <f>Clean_Data[[#This Row],[Revenue_EUR]]/Clean_Data[[#This Row],[Market_Revenue_EUR]]</f>
        <v>8.6661988746605786E-2</v>
      </c>
      <c r="V2841" s="19">
        <f>Clean_Data[[#This Row],[Returns_Units]]/Clean_Data[[#This Row],[Units_Sold]]</f>
        <v>2.0155038759689922E-2</v>
      </c>
      <c r="W2841" s="21">
        <f>Clean_Data[[#This Row],[Revenue_EUR]]/Clean_Data[[#This Row],[Marketing_Spend_EUR]]</f>
        <v>35.43101560237475</v>
      </c>
    </row>
    <row r="2842" spans="1:23">
      <c r="A2842" s="17">
        <v>45931</v>
      </c>
      <c r="B2842">
        <v>2025</v>
      </c>
      <c r="C2842" s="16" t="s">
        <v>101</v>
      </c>
      <c r="D2842" s="16" t="s">
        <v>90</v>
      </c>
      <c r="E2842" s="16" t="s">
        <v>91</v>
      </c>
      <c r="F2842" s="16" t="s">
        <v>83</v>
      </c>
      <c r="G2842" s="16" t="s">
        <v>78</v>
      </c>
      <c r="H2842">
        <v>20959.689999999999</v>
      </c>
      <c r="I2842">
        <v>19949.05</v>
      </c>
      <c r="J2842">
        <v>276</v>
      </c>
      <c r="K2842">
        <v>266</v>
      </c>
      <c r="L2842">
        <v>10048.06</v>
      </c>
      <c r="M2842">
        <v>379.31</v>
      </c>
      <c r="N2842">
        <v>353419.96</v>
      </c>
      <c r="O2842">
        <v>5130</v>
      </c>
      <c r="P2842">
        <v>1</v>
      </c>
      <c r="Q2842">
        <v>5</v>
      </c>
      <c r="R2842" s="25">
        <f>Clean_Data[[#This Row],[Revenue_EUR]]/Clean_Data[[#This Row],[Units_Sold]]</f>
        <v>75.940905797101451</v>
      </c>
      <c r="S2842" s="19">
        <f>Clean_Data[[#This Row],[Gross_Profit_EUR]]/Clean_Data[[#This Row],[Revenue_EUR]]</f>
        <v>0.47939926592425747</v>
      </c>
      <c r="T2842" s="19">
        <f>Clean_Data[[#This Row],[Revenue_EUR]]/Clean_Data[[#This Row],[Revenue_Target_EUR]]</f>
        <v>1.0506610590479246</v>
      </c>
      <c r="U2842" s="19">
        <f>Clean_Data[[#This Row],[Revenue_EUR]]/Clean_Data[[#This Row],[Market_Revenue_EUR]]</f>
        <v>5.9305337480090252E-2</v>
      </c>
      <c r="V2842" s="19">
        <f>Clean_Data[[#This Row],[Returns_Units]]/Clean_Data[[#This Row],[Units_Sold]]</f>
        <v>1.8115942028985508E-2</v>
      </c>
      <c r="W2842" s="21">
        <f>Clean_Data[[#This Row],[Revenue_EUR]]/Clean_Data[[#This Row],[Marketing_Spend_EUR]]</f>
        <v>55.257414779467979</v>
      </c>
    </row>
    <row r="2843" spans="1:23">
      <c r="A2843" s="17">
        <v>45931</v>
      </c>
      <c r="B2843">
        <v>2025</v>
      </c>
      <c r="C2843" s="16" t="s">
        <v>101</v>
      </c>
      <c r="D2843" s="16" t="s">
        <v>90</v>
      </c>
      <c r="E2843" s="16" t="s">
        <v>91</v>
      </c>
      <c r="F2843" s="16" t="s">
        <v>83</v>
      </c>
      <c r="G2843" s="16" t="s">
        <v>79</v>
      </c>
      <c r="H2843">
        <v>20526.63</v>
      </c>
      <c r="I2843">
        <v>19492.150000000001</v>
      </c>
      <c r="J2843">
        <v>107</v>
      </c>
      <c r="K2843">
        <v>100</v>
      </c>
      <c r="L2843">
        <v>11292.92</v>
      </c>
      <c r="M2843">
        <v>477.68</v>
      </c>
      <c r="N2843">
        <v>296745.11</v>
      </c>
      <c r="O2843">
        <v>1586</v>
      </c>
      <c r="P2843">
        <v>1</v>
      </c>
      <c r="Q2843">
        <v>3</v>
      </c>
      <c r="R2843" s="25">
        <f>Clean_Data[[#This Row],[Revenue_EUR]]/Clean_Data[[#This Row],[Units_Sold]]</f>
        <v>191.83766355140187</v>
      </c>
      <c r="S2843" s="19">
        <f>Clean_Data[[#This Row],[Gross_Profit_EUR]]/Clean_Data[[#This Row],[Revenue_EUR]]</f>
        <v>0.55015947576392221</v>
      </c>
      <c r="T2843" s="19">
        <f>Clean_Data[[#This Row],[Revenue_EUR]]/Clean_Data[[#This Row],[Revenue_Target_EUR]]</f>
        <v>1.0530716211397921</v>
      </c>
      <c r="U2843" s="19">
        <f>Clean_Data[[#This Row],[Revenue_EUR]]/Clean_Data[[#This Row],[Market_Revenue_EUR]]</f>
        <v>6.9172597317610399E-2</v>
      </c>
      <c r="V2843" s="19">
        <f>Clean_Data[[#This Row],[Returns_Units]]/Clean_Data[[#This Row],[Units_Sold]]</f>
        <v>2.8037383177570093E-2</v>
      </c>
      <c r="W2843" s="21">
        <f>Clean_Data[[#This Row],[Revenue_EUR]]/Clean_Data[[#This Row],[Marketing_Spend_EUR]]</f>
        <v>42.971508122592532</v>
      </c>
    </row>
    <row r="2844" spans="1:23">
      <c r="A2844" s="17">
        <v>45931</v>
      </c>
      <c r="B2844">
        <v>2025</v>
      </c>
      <c r="C2844" s="16" t="s">
        <v>101</v>
      </c>
      <c r="D2844" s="16" t="s">
        <v>90</v>
      </c>
      <c r="E2844" s="16" t="s">
        <v>91</v>
      </c>
      <c r="F2844" s="16" t="s">
        <v>83</v>
      </c>
      <c r="G2844" s="16" t="s">
        <v>80</v>
      </c>
      <c r="H2844">
        <v>7588.89</v>
      </c>
      <c r="I2844">
        <v>6854.98</v>
      </c>
      <c r="J2844">
        <v>51</v>
      </c>
      <c r="K2844">
        <v>46</v>
      </c>
      <c r="L2844">
        <v>4434.1400000000003</v>
      </c>
      <c r="M2844">
        <v>417.04</v>
      </c>
      <c r="N2844">
        <v>106686.5</v>
      </c>
      <c r="O2844">
        <v>748</v>
      </c>
      <c r="P2844">
        <v>0</v>
      </c>
      <c r="Q2844">
        <v>2</v>
      </c>
      <c r="R2844" s="25">
        <f>Clean_Data[[#This Row],[Revenue_EUR]]/Clean_Data[[#This Row],[Units_Sold]]</f>
        <v>148.80176470588236</v>
      </c>
      <c r="S2844" s="19">
        <f>Clean_Data[[#This Row],[Gross_Profit_EUR]]/Clean_Data[[#This Row],[Revenue_EUR]]</f>
        <v>0.58429361869785967</v>
      </c>
      <c r="T2844" s="19">
        <f>Clean_Data[[#This Row],[Revenue_EUR]]/Clean_Data[[#This Row],[Revenue_Target_EUR]]</f>
        <v>1.1070623109038977</v>
      </c>
      <c r="U2844" s="19">
        <f>Clean_Data[[#This Row],[Revenue_EUR]]/Clean_Data[[#This Row],[Market_Revenue_EUR]]</f>
        <v>7.1132617528928216E-2</v>
      </c>
      <c r="V2844" s="19">
        <f>Clean_Data[[#This Row],[Returns_Units]]/Clean_Data[[#This Row],[Units_Sold]]</f>
        <v>3.9215686274509803E-2</v>
      </c>
      <c r="W2844" s="21">
        <f>Clean_Data[[#This Row],[Revenue_EUR]]/Clean_Data[[#This Row],[Marketing_Spend_EUR]]</f>
        <v>18.19703145981201</v>
      </c>
    </row>
    <row r="2845" spans="1:23">
      <c r="A2845" s="17">
        <v>45931</v>
      </c>
      <c r="B2845">
        <v>2025</v>
      </c>
      <c r="C2845" s="16" t="s">
        <v>101</v>
      </c>
      <c r="D2845" s="16" t="s">
        <v>90</v>
      </c>
      <c r="E2845" s="16" t="s">
        <v>91</v>
      </c>
      <c r="F2845" s="16" t="s">
        <v>83</v>
      </c>
      <c r="G2845" s="16" t="s">
        <v>81</v>
      </c>
      <c r="H2845">
        <v>9165.98</v>
      </c>
      <c r="I2845">
        <v>9080.2999999999993</v>
      </c>
      <c r="J2845">
        <v>75</v>
      </c>
      <c r="K2845">
        <v>75</v>
      </c>
      <c r="L2845">
        <v>4782.59</v>
      </c>
      <c r="M2845">
        <v>285.48</v>
      </c>
      <c r="N2845">
        <v>137466.23999999999</v>
      </c>
      <c r="O2845">
        <v>1201</v>
      </c>
      <c r="P2845">
        <v>0</v>
      </c>
      <c r="Q2845">
        <v>2</v>
      </c>
      <c r="R2845" s="25">
        <f>Clean_Data[[#This Row],[Revenue_EUR]]/Clean_Data[[#This Row],[Units_Sold]]</f>
        <v>122.21306666666666</v>
      </c>
      <c r="S2845" s="19">
        <f>Clean_Data[[#This Row],[Gross_Profit_EUR]]/Clean_Data[[#This Row],[Revenue_EUR]]</f>
        <v>0.52177617668814469</v>
      </c>
      <c r="T2845" s="19">
        <f>Clean_Data[[#This Row],[Revenue_EUR]]/Clean_Data[[#This Row],[Revenue_Target_EUR]]</f>
        <v>1.009435811592128</v>
      </c>
      <c r="U2845" s="19">
        <f>Clean_Data[[#This Row],[Revenue_EUR]]/Clean_Data[[#This Row],[Market_Revenue_EUR]]</f>
        <v>6.6678044005568204E-2</v>
      </c>
      <c r="V2845" s="19">
        <f>Clean_Data[[#This Row],[Returns_Units]]/Clean_Data[[#This Row],[Units_Sold]]</f>
        <v>2.6666666666666668E-2</v>
      </c>
      <c r="W2845" s="21">
        <f>Clean_Data[[#This Row],[Revenue_EUR]]/Clean_Data[[#This Row],[Marketing_Spend_EUR]]</f>
        <v>32.107257951520246</v>
      </c>
    </row>
    <row r="2846" spans="1:23">
      <c r="A2846" s="17">
        <v>45931</v>
      </c>
      <c r="B2846">
        <v>2025</v>
      </c>
      <c r="C2846" s="16" t="s">
        <v>101</v>
      </c>
      <c r="D2846" s="16" t="s">
        <v>92</v>
      </c>
      <c r="E2846" s="16" t="s">
        <v>76</v>
      </c>
      <c r="F2846" s="16" t="s">
        <v>77</v>
      </c>
      <c r="G2846" s="16" t="s">
        <v>78</v>
      </c>
      <c r="H2846">
        <v>246047.4</v>
      </c>
      <c r="I2846">
        <v>256768.45</v>
      </c>
      <c r="J2846">
        <v>3236</v>
      </c>
      <c r="K2846">
        <v>3406</v>
      </c>
      <c r="L2846">
        <v>137618.23000000001</v>
      </c>
      <c r="M2846">
        <v>4023.68</v>
      </c>
      <c r="N2846">
        <v>1559372.42</v>
      </c>
      <c r="O2846">
        <v>21538</v>
      </c>
      <c r="P2846">
        <v>14</v>
      </c>
      <c r="Q2846">
        <v>70</v>
      </c>
      <c r="R2846" s="25">
        <f>Clean_Data[[#This Row],[Revenue_EUR]]/Clean_Data[[#This Row],[Units_Sold]]</f>
        <v>76.034425216316436</v>
      </c>
      <c r="S2846" s="19">
        <f>Clean_Data[[#This Row],[Gross_Profit_EUR]]/Clean_Data[[#This Row],[Revenue_EUR]]</f>
        <v>0.55931592855685541</v>
      </c>
      <c r="T2846" s="19">
        <f>Clean_Data[[#This Row],[Revenue_EUR]]/Clean_Data[[#This Row],[Revenue_Target_EUR]]</f>
        <v>0.95824623313339308</v>
      </c>
      <c r="U2846" s="19">
        <f>Clean_Data[[#This Row],[Revenue_EUR]]/Clean_Data[[#This Row],[Market_Revenue_EUR]]</f>
        <v>0.15778616887427058</v>
      </c>
      <c r="V2846" s="19">
        <f>Clean_Data[[#This Row],[Returns_Units]]/Clean_Data[[#This Row],[Units_Sold]]</f>
        <v>2.1631644004944377E-2</v>
      </c>
      <c r="W2846" s="21">
        <f>Clean_Data[[#This Row],[Revenue_EUR]]/Clean_Data[[#This Row],[Marketing_Spend_EUR]]</f>
        <v>61.149842929855261</v>
      </c>
    </row>
    <row r="2847" spans="1:23">
      <c r="A2847" s="17">
        <v>45931</v>
      </c>
      <c r="B2847">
        <v>2025</v>
      </c>
      <c r="C2847" s="16" t="s">
        <v>101</v>
      </c>
      <c r="D2847" s="16" t="s">
        <v>92</v>
      </c>
      <c r="E2847" s="16" t="s">
        <v>76</v>
      </c>
      <c r="F2847" s="16" t="s">
        <v>77</v>
      </c>
      <c r="G2847" s="16" t="s">
        <v>79</v>
      </c>
      <c r="H2847">
        <v>247127.34</v>
      </c>
      <c r="I2847">
        <v>236958.89</v>
      </c>
      <c r="J2847">
        <v>1285</v>
      </c>
      <c r="K2847">
        <v>1238</v>
      </c>
      <c r="L2847">
        <v>162677.35</v>
      </c>
      <c r="M2847">
        <v>6248.72</v>
      </c>
      <c r="N2847">
        <v>1328878.44</v>
      </c>
      <c r="O2847">
        <v>7393</v>
      </c>
      <c r="P2847">
        <v>11</v>
      </c>
      <c r="Q2847">
        <v>26</v>
      </c>
      <c r="R2847" s="25">
        <f>Clean_Data[[#This Row],[Revenue_EUR]]/Clean_Data[[#This Row],[Units_Sold]]</f>
        <v>192.31699610894941</v>
      </c>
      <c r="S2847" s="19">
        <f>Clean_Data[[#This Row],[Gross_Profit_EUR]]/Clean_Data[[#This Row],[Revenue_EUR]]</f>
        <v>0.65827338245942357</v>
      </c>
      <c r="T2847" s="19">
        <f>Clean_Data[[#This Row],[Revenue_EUR]]/Clean_Data[[#This Row],[Revenue_Target_EUR]]</f>
        <v>1.0429122958838977</v>
      </c>
      <c r="U2847" s="19">
        <f>Clean_Data[[#This Row],[Revenue_EUR]]/Clean_Data[[#This Row],[Market_Revenue_EUR]]</f>
        <v>0.18596685186645062</v>
      </c>
      <c r="V2847" s="19">
        <f>Clean_Data[[#This Row],[Returns_Units]]/Clean_Data[[#This Row],[Units_Sold]]</f>
        <v>2.0233463035019456E-2</v>
      </c>
      <c r="W2847" s="21">
        <f>Clean_Data[[#This Row],[Revenue_EUR]]/Clean_Data[[#This Row],[Marketing_Spend_EUR]]</f>
        <v>39.548473927460343</v>
      </c>
    </row>
    <row r="2848" spans="1:23">
      <c r="A2848" s="17">
        <v>45931</v>
      </c>
      <c r="B2848">
        <v>2025</v>
      </c>
      <c r="C2848" s="16" t="s">
        <v>101</v>
      </c>
      <c r="D2848" s="16" t="s">
        <v>92</v>
      </c>
      <c r="E2848" s="16" t="s">
        <v>76</v>
      </c>
      <c r="F2848" s="16" t="s">
        <v>77</v>
      </c>
      <c r="G2848" s="16" t="s">
        <v>80</v>
      </c>
      <c r="H2848">
        <v>66721.72</v>
      </c>
      <c r="I2848">
        <v>62233.2</v>
      </c>
      <c r="J2848">
        <v>451</v>
      </c>
      <c r="K2848">
        <v>418</v>
      </c>
      <c r="L2848">
        <v>45361.42</v>
      </c>
      <c r="M2848">
        <v>3493.42</v>
      </c>
      <c r="N2848">
        <v>435192.42</v>
      </c>
      <c r="O2848">
        <v>3239</v>
      </c>
      <c r="P2848">
        <v>3</v>
      </c>
      <c r="Q2848">
        <v>7</v>
      </c>
      <c r="R2848" s="25">
        <f>Clean_Data[[#This Row],[Revenue_EUR]]/Clean_Data[[#This Row],[Units_Sold]]</f>
        <v>147.94172949002217</v>
      </c>
      <c r="S2848" s="19">
        <f>Clean_Data[[#This Row],[Gross_Profit_EUR]]/Clean_Data[[#This Row],[Revenue_EUR]]</f>
        <v>0.67985987171793527</v>
      </c>
      <c r="T2848" s="19">
        <f>Clean_Data[[#This Row],[Revenue_EUR]]/Clean_Data[[#This Row],[Revenue_Target_EUR]]</f>
        <v>1.0721242038011867</v>
      </c>
      <c r="U2848" s="19">
        <f>Clean_Data[[#This Row],[Revenue_EUR]]/Clean_Data[[#This Row],[Market_Revenue_EUR]]</f>
        <v>0.15331544607325653</v>
      </c>
      <c r="V2848" s="19">
        <f>Clean_Data[[#This Row],[Returns_Units]]/Clean_Data[[#This Row],[Units_Sold]]</f>
        <v>1.5521064301552107E-2</v>
      </c>
      <c r="W2848" s="21">
        <f>Clean_Data[[#This Row],[Revenue_EUR]]/Clean_Data[[#This Row],[Marketing_Spend_EUR]]</f>
        <v>19.099255171150332</v>
      </c>
    </row>
    <row r="2849" spans="1:23">
      <c r="A2849" s="17">
        <v>45931</v>
      </c>
      <c r="B2849">
        <v>2025</v>
      </c>
      <c r="C2849" s="16" t="s">
        <v>101</v>
      </c>
      <c r="D2849" s="16" t="s">
        <v>92</v>
      </c>
      <c r="E2849" s="16" t="s">
        <v>76</v>
      </c>
      <c r="F2849" s="16" t="s">
        <v>77</v>
      </c>
      <c r="G2849" s="16" t="s">
        <v>81</v>
      </c>
      <c r="H2849">
        <v>97938.8</v>
      </c>
      <c r="I2849">
        <v>99311.15</v>
      </c>
      <c r="J2849">
        <v>806</v>
      </c>
      <c r="K2849">
        <v>825</v>
      </c>
      <c r="L2849">
        <v>61314.59</v>
      </c>
      <c r="M2849">
        <v>3133.37</v>
      </c>
      <c r="N2849">
        <v>599524.63</v>
      </c>
      <c r="O2849">
        <v>5273</v>
      </c>
      <c r="P2849">
        <v>4</v>
      </c>
      <c r="Q2849">
        <v>15</v>
      </c>
      <c r="R2849" s="25">
        <f>Clean_Data[[#This Row],[Revenue_EUR]]/Clean_Data[[#This Row],[Units_Sold]]</f>
        <v>121.51215880893301</v>
      </c>
      <c r="S2849" s="19">
        <f>Clean_Data[[#This Row],[Gross_Profit_EUR]]/Clean_Data[[#This Row],[Revenue_EUR]]</f>
        <v>0.6260500434965508</v>
      </c>
      <c r="T2849" s="19">
        <f>Clean_Data[[#This Row],[Revenue_EUR]]/Clean_Data[[#This Row],[Revenue_Target_EUR]]</f>
        <v>0.98618130995361553</v>
      </c>
      <c r="U2849" s="19">
        <f>Clean_Data[[#This Row],[Revenue_EUR]]/Clean_Data[[#This Row],[Market_Revenue_EUR]]</f>
        <v>0.16336076134186514</v>
      </c>
      <c r="V2849" s="19">
        <f>Clean_Data[[#This Row],[Returns_Units]]/Clean_Data[[#This Row],[Units_Sold]]</f>
        <v>1.8610421836228287E-2</v>
      </c>
      <c r="W2849" s="21">
        <f>Clean_Data[[#This Row],[Revenue_EUR]]/Clean_Data[[#This Row],[Marketing_Spend_EUR]]</f>
        <v>31.256698059916321</v>
      </c>
    </row>
    <row r="2850" spans="1:23">
      <c r="A2850" s="17">
        <v>45931</v>
      </c>
      <c r="B2850">
        <v>2025</v>
      </c>
      <c r="C2850" s="16" t="s">
        <v>101</v>
      </c>
      <c r="D2850" s="16" t="s">
        <v>92</v>
      </c>
      <c r="E2850" s="16" t="s">
        <v>76</v>
      </c>
      <c r="F2850" s="16" t="s">
        <v>82</v>
      </c>
      <c r="G2850" s="16" t="s">
        <v>78</v>
      </c>
      <c r="H2850">
        <v>181133.14</v>
      </c>
      <c r="I2850">
        <v>179800.12</v>
      </c>
      <c r="J2850">
        <v>2382</v>
      </c>
      <c r="K2850">
        <v>2344</v>
      </c>
      <c r="L2850">
        <v>94891.41</v>
      </c>
      <c r="M2850">
        <v>3231.76</v>
      </c>
      <c r="N2850">
        <v>1312169.56</v>
      </c>
      <c r="O2850">
        <v>18967</v>
      </c>
      <c r="P2850">
        <v>9</v>
      </c>
      <c r="Q2850">
        <v>42</v>
      </c>
      <c r="R2850" s="25">
        <f>Clean_Data[[#This Row],[Revenue_EUR]]/Clean_Data[[#This Row],[Units_Sold]]</f>
        <v>76.042460117548288</v>
      </c>
      <c r="S2850" s="19">
        <f>Clean_Data[[#This Row],[Gross_Profit_EUR]]/Clean_Data[[#This Row],[Revenue_EUR]]</f>
        <v>0.52387658050867991</v>
      </c>
      <c r="T2850" s="19">
        <f>Clean_Data[[#This Row],[Revenue_EUR]]/Clean_Data[[#This Row],[Revenue_Target_EUR]]</f>
        <v>1.0074138993900561</v>
      </c>
      <c r="U2850" s="19">
        <f>Clean_Data[[#This Row],[Revenue_EUR]]/Clean_Data[[#This Row],[Market_Revenue_EUR]]</f>
        <v>0.13804095562161953</v>
      </c>
      <c r="V2850" s="19">
        <f>Clean_Data[[#This Row],[Returns_Units]]/Clean_Data[[#This Row],[Units_Sold]]</f>
        <v>1.7632241813602016E-2</v>
      </c>
      <c r="W2850" s="21">
        <f>Clean_Data[[#This Row],[Revenue_EUR]]/Clean_Data[[#This Row],[Marketing_Spend_EUR]]</f>
        <v>56.047831522142737</v>
      </c>
    </row>
    <row r="2851" spans="1:23">
      <c r="A2851" s="17">
        <v>45931</v>
      </c>
      <c r="B2851">
        <v>2025</v>
      </c>
      <c r="C2851" s="16" t="s">
        <v>101</v>
      </c>
      <c r="D2851" s="16" t="s">
        <v>92</v>
      </c>
      <c r="E2851" s="16" t="s">
        <v>76</v>
      </c>
      <c r="F2851" s="16" t="s">
        <v>82</v>
      </c>
      <c r="G2851" s="16" t="s">
        <v>79</v>
      </c>
      <c r="H2851">
        <v>197902.15</v>
      </c>
      <c r="I2851">
        <v>191530.37</v>
      </c>
      <c r="J2851">
        <v>1029</v>
      </c>
      <c r="K2851">
        <v>1008</v>
      </c>
      <c r="L2851">
        <v>119723.34</v>
      </c>
      <c r="M2851">
        <v>4656.6499999999996</v>
      </c>
      <c r="N2851">
        <v>1123347.23</v>
      </c>
      <c r="O2851">
        <v>6112</v>
      </c>
      <c r="P2851">
        <v>10</v>
      </c>
      <c r="Q2851">
        <v>11</v>
      </c>
      <c r="R2851" s="25">
        <f>Clean_Data[[#This Row],[Revenue_EUR]]/Clean_Data[[#This Row],[Units_Sold]]</f>
        <v>192.32473275024296</v>
      </c>
      <c r="S2851" s="19">
        <f>Clean_Data[[#This Row],[Gross_Profit_EUR]]/Clean_Data[[#This Row],[Revenue_EUR]]</f>
        <v>0.6049623008138113</v>
      </c>
      <c r="T2851" s="19">
        <f>Clean_Data[[#This Row],[Revenue_EUR]]/Clean_Data[[#This Row],[Revenue_Target_EUR]]</f>
        <v>1.0332677266795862</v>
      </c>
      <c r="U2851" s="19">
        <f>Clean_Data[[#This Row],[Revenue_EUR]]/Clean_Data[[#This Row],[Market_Revenue_EUR]]</f>
        <v>0.1761718413637785</v>
      </c>
      <c r="V2851" s="19">
        <f>Clean_Data[[#This Row],[Returns_Units]]/Clean_Data[[#This Row],[Units_Sold]]</f>
        <v>1.0689990281827016E-2</v>
      </c>
      <c r="W2851" s="21">
        <f>Clean_Data[[#This Row],[Revenue_EUR]]/Clean_Data[[#This Row],[Marketing_Spend_EUR]]</f>
        <v>42.498824262076816</v>
      </c>
    </row>
    <row r="2852" spans="1:23">
      <c r="A2852" s="17">
        <v>45931</v>
      </c>
      <c r="B2852">
        <v>2025</v>
      </c>
      <c r="C2852" s="16" t="s">
        <v>101</v>
      </c>
      <c r="D2852" s="16" t="s">
        <v>92</v>
      </c>
      <c r="E2852" s="16" t="s">
        <v>76</v>
      </c>
      <c r="F2852" s="16" t="s">
        <v>82</v>
      </c>
      <c r="G2852" s="16" t="s">
        <v>80</v>
      </c>
      <c r="H2852">
        <v>59501.1</v>
      </c>
      <c r="I2852">
        <v>53111.54</v>
      </c>
      <c r="J2852">
        <v>402</v>
      </c>
      <c r="K2852">
        <v>352</v>
      </c>
      <c r="L2852">
        <v>38257.269999999997</v>
      </c>
      <c r="M2852">
        <v>3379.22</v>
      </c>
      <c r="N2852">
        <v>389999.86</v>
      </c>
      <c r="O2852">
        <v>2893</v>
      </c>
      <c r="P2852">
        <v>3</v>
      </c>
      <c r="Q2852">
        <v>5</v>
      </c>
      <c r="R2852" s="25">
        <f>Clean_Data[[#This Row],[Revenue_EUR]]/Clean_Data[[#This Row],[Units_Sold]]</f>
        <v>148.01268656716417</v>
      </c>
      <c r="S2852" s="19">
        <f>Clean_Data[[#This Row],[Gross_Profit_EUR]]/Clean_Data[[#This Row],[Revenue_EUR]]</f>
        <v>0.64296744093806668</v>
      </c>
      <c r="T2852" s="19">
        <f>Clean_Data[[#This Row],[Revenue_EUR]]/Clean_Data[[#This Row],[Revenue_Target_EUR]]</f>
        <v>1.1203045515155463</v>
      </c>
      <c r="U2852" s="19">
        <f>Clean_Data[[#This Row],[Revenue_EUR]]/Clean_Data[[#This Row],[Market_Revenue_EUR]]</f>
        <v>0.15256697784455614</v>
      </c>
      <c r="V2852" s="19">
        <f>Clean_Data[[#This Row],[Returns_Units]]/Clean_Data[[#This Row],[Units_Sold]]</f>
        <v>1.2437810945273632E-2</v>
      </c>
      <c r="W2852" s="21">
        <f>Clean_Data[[#This Row],[Revenue_EUR]]/Clean_Data[[#This Row],[Marketing_Spend_EUR]]</f>
        <v>17.607939110208864</v>
      </c>
    </row>
    <row r="2853" spans="1:23">
      <c r="A2853" s="17">
        <v>45931</v>
      </c>
      <c r="B2853">
        <v>2025</v>
      </c>
      <c r="C2853" s="16" t="s">
        <v>101</v>
      </c>
      <c r="D2853" s="16" t="s">
        <v>92</v>
      </c>
      <c r="E2853" s="16" t="s">
        <v>76</v>
      </c>
      <c r="F2853" s="16" t="s">
        <v>82</v>
      </c>
      <c r="G2853" s="16" t="s">
        <v>81</v>
      </c>
      <c r="H2853">
        <v>82760.429999999993</v>
      </c>
      <c r="I2853">
        <v>82473.75</v>
      </c>
      <c r="J2853">
        <v>681</v>
      </c>
      <c r="K2853">
        <v>688</v>
      </c>
      <c r="L2853">
        <v>47966.65</v>
      </c>
      <c r="M2853">
        <v>2384.9899999999998</v>
      </c>
      <c r="N2853">
        <v>529664.63</v>
      </c>
      <c r="O2853">
        <v>4790</v>
      </c>
      <c r="P2853">
        <v>4</v>
      </c>
      <c r="Q2853">
        <v>12</v>
      </c>
      <c r="R2853" s="25">
        <f>Clean_Data[[#This Row],[Revenue_EUR]]/Clean_Data[[#This Row],[Units_Sold]]</f>
        <v>121.52779735682819</v>
      </c>
      <c r="S2853" s="19">
        <f>Clean_Data[[#This Row],[Gross_Profit_EUR]]/Clean_Data[[#This Row],[Revenue_EUR]]</f>
        <v>0.57958434967048877</v>
      </c>
      <c r="T2853" s="19">
        <f>Clean_Data[[#This Row],[Revenue_EUR]]/Clean_Data[[#This Row],[Revenue_Target_EUR]]</f>
        <v>1.0034760150957123</v>
      </c>
      <c r="U2853" s="19">
        <f>Clean_Data[[#This Row],[Revenue_EUR]]/Clean_Data[[#This Row],[Market_Revenue_EUR]]</f>
        <v>0.15625062598572986</v>
      </c>
      <c r="V2853" s="19">
        <f>Clean_Data[[#This Row],[Returns_Units]]/Clean_Data[[#This Row],[Units_Sold]]</f>
        <v>1.7621145374449341E-2</v>
      </c>
      <c r="W2853" s="21">
        <f>Clean_Data[[#This Row],[Revenue_EUR]]/Clean_Data[[#This Row],[Marketing_Spend_EUR]]</f>
        <v>34.700535432014391</v>
      </c>
    </row>
    <row r="2854" spans="1:23">
      <c r="A2854" s="17">
        <v>45931</v>
      </c>
      <c r="B2854">
        <v>2025</v>
      </c>
      <c r="C2854" s="16" t="s">
        <v>101</v>
      </c>
      <c r="D2854" s="16" t="s">
        <v>92</v>
      </c>
      <c r="E2854" s="16" t="s">
        <v>76</v>
      </c>
      <c r="F2854" s="16" t="s">
        <v>83</v>
      </c>
      <c r="G2854" s="16" t="s">
        <v>78</v>
      </c>
      <c r="H2854">
        <v>21713.93</v>
      </c>
      <c r="I2854">
        <v>22279.4</v>
      </c>
      <c r="J2854">
        <v>286</v>
      </c>
      <c r="K2854">
        <v>293</v>
      </c>
      <c r="L2854">
        <v>10309.4</v>
      </c>
      <c r="M2854">
        <v>390.27</v>
      </c>
      <c r="N2854">
        <v>209701.26</v>
      </c>
      <c r="O2854">
        <v>2895</v>
      </c>
      <c r="P2854">
        <v>1</v>
      </c>
      <c r="Q2854">
        <v>9</v>
      </c>
      <c r="R2854" s="25">
        <f>Clean_Data[[#This Row],[Revenue_EUR]]/Clean_Data[[#This Row],[Units_Sold]]</f>
        <v>75.922832167832169</v>
      </c>
      <c r="S2854" s="19">
        <f>Clean_Data[[#This Row],[Gross_Profit_EUR]]/Clean_Data[[#This Row],[Revenue_EUR]]</f>
        <v>0.47478277769155558</v>
      </c>
      <c r="T2854" s="19">
        <f>Clean_Data[[#This Row],[Revenue_EUR]]/Clean_Data[[#This Row],[Revenue_Target_EUR]]</f>
        <v>0.97461915491440521</v>
      </c>
      <c r="U2854" s="19">
        <f>Clean_Data[[#This Row],[Revenue_EUR]]/Clean_Data[[#This Row],[Market_Revenue_EUR]]</f>
        <v>0.10354696962717344</v>
      </c>
      <c r="V2854" s="19">
        <f>Clean_Data[[#This Row],[Returns_Units]]/Clean_Data[[#This Row],[Units_Sold]]</f>
        <v>3.1468531468531472E-2</v>
      </c>
      <c r="W2854" s="21">
        <f>Clean_Data[[#This Row],[Revenue_EUR]]/Clean_Data[[#This Row],[Marketing_Spend_EUR]]</f>
        <v>55.638224818715251</v>
      </c>
    </row>
    <row r="2855" spans="1:23">
      <c r="A2855" s="17">
        <v>45931</v>
      </c>
      <c r="B2855">
        <v>2025</v>
      </c>
      <c r="C2855" s="16" t="s">
        <v>101</v>
      </c>
      <c r="D2855" s="16" t="s">
        <v>92</v>
      </c>
      <c r="E2855" s="16" t="s">
        <v>76</v>
      </c>
      <c r="F2855" s="16" t="s">
        <v>83</v>
      </c>
      <c r="G2855" s="16" t="s">
        <v>79</v>
      </c>
      <c r="H2855">
        <v>21221.14</v>
      </c>
      <c r="I2855">
        <v>20352.39</v>
      </c>
      <c r="J2855">
        <v>110</v>
      </c>
      <c r="K2855">
        <v>105</v>
      </c>
      <c r="L2855">
        <v>11804.71</v>
      </c>
      <c r="M2855">
        <v>572.72</v>
      </c>
      <c r="N2855">
        <v>174291.54</v>
      </c>
      <c r="O2855">
        <v>1017</v>
      </c>
      <c r="P2855">
        <v>1</v>
      </c>
      <c r="Q2855">
        <v>2</v>
      </c>
      <c r="R2855" s="25">
        <f>Clean_Data[[#This Row],[Revenue_EUR]]/Clean_Data[[#This Row],[Units_Sold]]</f>
        <v>192.91945454545453</v>
      </c>
      <c r="S2855" s="19">
        <f>Clean_Data[[#This Row],[Gross_Profit_EUR]]/Clean_Data[[#This Row],[Revenue_EUR]]</f>
        <v>0.55627124650230853</v>
      </c>
      <c r="T2855" s="19">
        <f>Clean_Data[[#This Row],[Revenue_EUR]]/Clean_Data[[#This Row],[Revenue_Target_EUR]]</f>
        <v>1.0426854045151455</v>
      </c>
      <c r="U2855" s="19">
        <f>Clean_Data[[#This Row],[Revenue_EUR]]/Clean_Data[[#This Row],[Market_Revenue_EUR]]</f>
        <v>0.12175656948122668</v>
      </c>
      <c r="V2855" s="19">
        <f>Clean_Data[[#This Row],[Returns_Units]]/Clean_Data[[#This Row],[Units_Sold]]</f>
        <v>1.8181818181818181E-2</v>
      </c>
      <c r="W2855" s="21">
        <f>Clean_Data[[#This Row],[Revenue_EUR]]/Clean_Data[[#This Row],[Marketing_Spend_EUR]]</f>
        <v>37.053254644503419</v>
      </c>
    </row>
    <row r="2856" spans="1:23">
      <c r="A2856" s="17">
        <v>45931</v>
      </c>
      <c r="B2856">
        <v>2025</v>
      </c>
      <c r="C2856" s="16" t="s">
        <v>101</v>
      </c>
      <c r="D2856" s="16" t="s">
        <v>92</v>
      </c>
      <c r="E2856" s="16" t="s">
        <v>76</v>
      </c>
      <c r="F2856" s="16" t="s">
        <v>83</v>
      </c>
      <c r="G2856" s="16" t="s">
        <v>80</v>
      </c>
      <c r="H2856">
        <v>6400.57</v>
      </c>
      <c r="I2856">
        <v>5808.88</v>
      </c>
      <c r="J2856">
        <v>43</v>
      </c>
      <c r="K2856">
        <v>39</v>
      </c>
      <c r="L2856">
        <v>3713.73</v>
      </c>
      <c r="M2856">
        <v>386.82</v>
      </c>
      <c r="N2856">
        <v>57739.18</v>
      </c>
      <c r="O2856">
        <v>422</v>
      </c>
      <c r="P2856">
        <v>0</v>
      </c>
      <c r="Q2856">
        <v>1</v>
      </c>
      <c r="R2856" s="25">
        <f>Clean_Data[[#This Row],[Revenue_EUR]]/Clean_Data[[#This Row],[Units_Sold]]</f>
        <v>148.85046511627905</v>
      </c>
      <c r="S2856" s="19">
        <f>Clean_Data[[#This Row],[Gross_Profit_EUR]]/Clean_Data[[#This Row],[Revenue_EUR]]</f>
        <v>0.58021863677766206</v>
      </c>
      <c r="T2856" s="19">
        <f>Clean_Data[[#This Row],[Revenue_EUR]]/Clean_Data[[#This Row],[Revenue_Target_EUR]]</f>
        <v>1.1018595667323132</v>
      </c>
      <c r="U2856" s="19">
        <f>Clean_Data[[#This Row],[Revenue_EUR]]/Clean_Data[[#This Row],[Market_Revenue_EUR]]</f>
        <v>0.11085315032184384</v>
      </c>
      <c r="V2856" s="19">
        <f>Clean_Data[[#This Row],[Returns_Units]]/Clean_Data[[#This Row],[Units_Sold]]</f>
        <v>2.3255813953488372E-2</v>
      </c>
      <c r="W2856" s="21">
        <f>Clean_Data[[#This Row],[Revenue_EUR]]/Clean_Data[[#This Row],[Marketing_Spend_EUR]]</f>
        <v>16.546636678558503</v>
      </c>
    </row>
    <row r="2857" spans="1:23">
      <c r="A2857" s="17">
        <v>45931</v>
      </c>
      <c r="B2857">
        <v>2025</v>
      </c>
      <c r="C2857" s="16" t="s">
        <v>101</v>
      </c>
      <c r="D2857" s="16" t="s">
        <v>92</v>
      </c>
      <c r="E2857" s="16" t="s">
        <v>76</v>
      </c>
      <c r="F2857" s="16" t="s">
        <v>83</v>
      </c>
      <c r="G2857" s="16" t="s">
        <v>81</v>
      </c>
      <c r="H2857">
        <v>9506.0499999999993</v>
      </c>
      <c r="I2857">
        <v>9152.6299999999992</v>
      </c>
      <c r="J2857">
        <v>78</v>
      </c>
      <c r="K2857">
        <v>76</v>
      </c>
      <c r="L2857">
        <v>5036.4399999999996</v>
      </c>
      <c r="M2857">
        <v>271.64999999999998</v>
      </c>
      <c r="N2857">
        <v>81696.7</v>
      </c>
      <c r="O2857">
        <v>725</v>
      </c>
      <c r="P2857">
        <v>0</v>
      </c>
      <c r="Q2857">
        <v>2</v>
      </c>
      <c r="R2857" s="25">
        <f>Clean_Data[[#This Row],[Revenue_EUR]]/Clean_Data[[#This Row],[Units_Sold]]</f>
        <v>121.87243589743589</v>
      </c>
      <c r="S2857" s="19">
        <f>Clean_Data[[#This Row],[Gross_Profit_EUR]]/Clean_Data[[#This Row],[Revenue_EUR]]</f>
        <v>0.52981417097532624</v>
      </c>
      <c r="T2857" s="19">
        <f>Clean_Data[[#This Row],[Revenue_EUR]]/Clean_Data[[#This Row],[Revenue_Target_EUR]]</f>
        <v>1.03861403771375</v>
      </c>
      <c r="U2857" s="19">
        <f>Clean_Data[[#This Row],[Revenue_EUR]]/Clean_Data[[#This Row],[Market_Revenue_EUR]]</f>
        <v>0.11635782106253985</v>
      </c>
      <c r="V2857" s="19">
        <f>Clean_Data[[#This Row],[Returns_Units]]/Clean_Data[[#This Row],[Units_Sold]]</f>
        <v>2.564102564102564E-2</v>
      </c>
      <c r="W2857" s="21">
        <f>Clean_Data[[#This Row],[Revenue_EUR]]/Clean_Data[[#This Row],[Marketing_Spend_EUR]]</f>
        <v>34.993741947358735</v>
      </c>
    </row>
    <row r="2858" spans="1:23">
      <c r="A2858" s="17">
        <v>45962</v>
      </c>
      <c r="B2858">
        <v>2025</v>
      </c>
      <c r="C2858" s="16" t="s">
        <v>102</v>
      </c>
      <c r="D2858" s="16" t="s">
        <v>75</v>
      </c>
      <c r="E2858" s="16" t="s">
        <v>76</v>
      </c>
      <c r="F2858" s="16" t="s">
        <v>77</v>
      </c>
      <c r="G2858" s="16" t="s">
        <v>78</v>
      </c>
      <c r="H2858">
        <v>1240451.8799999999</v>
      </c>
      <c r="I2858">
        <v>1212518.3500000001</v>
      </c>
      <c r="J2858">
        <v>16315</v>
      </c>
      <c r="K2858">
        <v>16119</v>
      </c>
      <c r="L2858">
        <v>695975.24</v>
      </c>
      <c r="M2858">
        <v>22330.28</v>
      </c>
      <c r="N2858">
        <v>6892802.6100000003</v>
      </c>
      <c r="O2858">
        <v>95115</v>
      </c>
      <c r="P2858">
        <v>54</v>
      </c>
      <c r="Q2858">
        <v>279</v>
      </c>
      <c r="R2858" s="25">
        <f>Clean_Data[[#This Row],[Revenue_EUR]]/Clean_Data[[#This Row],[Units_Sold]]</f>
        <v>76.031374808458466</v>
      </c>
      <c r="S2858" s="19">
        <f>Clean_Data[[#This Row],[Gross_Profit_EUR]]/Clean_Data[[#This Row],[Revenue_EUR]]</f>
        <v>0.5610658915684823</v>
      </c>
      <c r="T2858" s="19">
        <f>Clean_Data[[#This Row],[Revenue_EUR]]/Clean_Data[[#This Row],[Revenue_Target_EUR]]</f>
        <v>1.0230376142348689</v>
      </c>
      <c r="U2858" s="19">
        <f>Clean_Data[[#This Row],[Revenue_EUR]]/Clean_Data[[#This Row],[Market_Revenue_EUR]]</f>
        <v>0.17996335455774787</v>
      </c>
      <c r="V2858" s="19">
        <f>Clean_Data[[#This Row],[Returns_Units]]/Clean_Data[[#This Row],[Units_Sold]]</f>
        <v>1.7100827459393196E-2</v>
      </c>
      <c r="W2858" s="21">
        <f>Clean_Data[[#This Row],[Revenue_EUR]]/Clean_Data[[#This Row],[Marketing_Spend_EUR]]</f>
        <v>55.550216119099268</v>
      </c>
    </row>
    <row r="2859" spans="1:23">
      <c r="A2859" s="17">
        <v>45962</v>
      </c>
      <c r="B2859">
        <v>2025</v>
      </c>
      <c r="C2859" s="16" t="s">
        <v>102</v>
      </c>
      <c r="D2859" s="16" t="s">
        <v>75</v>
      </c>
      <c r="E2859" s="16" t="s">
        <v>76</v>
      </c>
      <c r="F2859" s="16" t="s">
        <v>77</v>
      </c>
      <c r="G2859" s="16" t="s">
        <v>79</v>
      </c>
      <c r="H2859">
        <v>1160400</v>
      </c>
      <c r="I2859">
        <v>1060448.3</v>
      </c>
      <c r="J2859">
        <v>6035</v>
      </c>
      <c r="K2859">
        <v>5520</v>
      </c>
      <c r="L2859">
        <v>761068.83</v>
      </c>
      <c r="M2859">
        <v>31188.86</v>
      </c>
      <c r="N2859">
        <v>5947581.4000000004</v>
      </c>
      <c r="O2859">
        <v>32021</v>
      </c>
      <c r="P2859">
        <v>58</v>
      </c>
      <c r="Q2859">
        <v>61</v>
      </c>
      <c r="R2859" s="25">
        <f>Clean_Data[[#This Row],[Revenue_EUR]]/Clean_Data[[#This Row],[Units_Sold]]</f>
        <v>192.27837613918808</v>
      </c>
      <c r="S2859" s="19">
        <f>Clean_Data[[#This Row],[Gross_Profit_EUR]]/Clean_Data[[#This Row],[Revenue_EUR]]</f>
        <v>0.65586765770423983</v>
      </c>
      <c r="T2859" s="19">
        <f>Clean_Data[[#This Row],[Revenue_EUR]]/Clean_Data[[#This Row],[Revenue_Target_EUR]]</f>
        <v>1.0942541941931538</v>
      </c>
      <c r="U2859" s="19">
        <f>Clean_Data[[#This Row],[Revenue_EUR]]/Clean_Data[[#This Row],[Market_Revenue_EUR]]</f>
        <v>0.19510451761114189</v>
      </c>
      <c r="V2859" s="19">
        <f>Clean_Data[[#This Row],[Returns_Units]]/Clean_Data[[#This Row],[Units_Sold]]</f>
        <v>1.0107705053852526E-2</v>
      </c>
      <c r="W2859" s="21">
        <f>Clean_Data[[#This Row],[Revenue_EUR]]/Clean_Data[[#This Row],[Marketing_Spend_EUR]]</f>
        <v>37.205591996629565</v>
      </c>
    </row>
    <row r="2860" spans="1:23">
      <c r="A2860" s="17">
        <v>45962</v>
      </c>
      <c r="B2860">
        <v>2025</v>
      </c>
      <c r="C2860" s="16" t="s">
        <v>102</v>
      </c>
      <c r="D2860" s="16" t="s">
        <v>75</v>
      </c>
      <c r="E2860" s="16" t="s">
        <v>76</v>
      </c>
      <c r="F2860" s="16" t="s">
        <v>77</v>
      </c>
      <c r="G2860" s="16" t="s">
        <v>80</v>
      </c>
      <c r="H2860">
        <v>393807.67</v>
      </c>
      <c r="I2860">
        <v>359492.29</v>
      </c>
      <c r="J2860">
        <v>2664</v>
      </c>
      <c r="K2860">
        <v>2457</v>
      </c>
      <c r="L2860">
        <v>269089.28000000003</v>
      </c>
      <c r="M2860">
        <v>19569.95</v>
      </c>
      <c r="N2860">
        <v>2078342.54</v>
      </c>
      <c r="O2860">
        <v>15139</v>
      </c>
      <c r="P2860">
        <v>21</v>
      </c>
      <c r="Q2860">
        <v>53</v>
      </c>
      <c r="R2860" s="25">
        <f>Clean_Data[[#This Row],[Revenue_EUR]]/Clean_Data[[#This Row],[Units_Sold]]</f>
        <v>147.82570195195194</v>
      </c>
      <c r="S2860" s="19">
        <f>Clean_Data[[#This Row],[Gross_Profit_EUR]]/Clean_Data[[#This Row],[Revenue_EUR]]</f>
        <v>0.68330126734199981</v>
      </c>
      <c r="T2860" s="19">
        <f>Clean_Data[[#This Row],[Revenue_EUR]]/Clean_Data[[#This Row],[Revenue_Target_EUR]]</f>
        <v>1.0954551208872936</v>
      </c>
      <c r="U2860" s="19">
        <f>Clean_Data[[#This Row],[Revenue_EUR]]/Clean_Data[[#This Row],[Market_Revenue_EUR]]</f>
        <v>0.18948160008311238</v>
      </c>
      <c r="V2860" s="19">
        <f>Clean_Data[[#This Row],[Returns_Units]]/Clean_Data[[#This Row],[Units_Sold]]</f>
        <v>1.9894894894894894E-2</v>
      </c>
      <c r="W2860" s="21">
        <f>Clean_Data[[#This Row],[Revenue_EUR]]/Clean_Data[[#This Row],[Marketing_Spend_EUR]]</f>
        <v>20.123080028308706</v>
      </c>
    </row>
    <row r="2861" spans="1:23">
      <c r="A2861" s="17">
        <v>45962</v>
      </c>
      <c r="B2861">
        <v>2025</v>
      </c>
      <c r="C2861" s="16" t="s">
        <v>102</v>
      </c>
      <c r="D2861" s="16" t="s">
        <v>75</v>
      </c>
      <c r="E2861" s="16" t="s">
        <v>76</v>
      </c>
      <c r="F2861" s="16" t="s">
        <v>77</v>
      </c>
      <c r="G2861" s="16" t="s">
        <v>81</v>
      </c>
      <c r="H2861">
        <v>538579.43000000005</v>
      </c>
      <c r="I2861">
        <v>503645</v>
      </c>
      <c r="J2861">
        <v>4435</v>
      </c>
      <c r="K2861">
        <v>4128</v>
      </c>
      <c r="L2861">
        <v>334683.48</v>
      </c>
      <c r="M2861">
        <v>16162.51</v>
      </c>
      <c r="N2861">
        <v>2806117.6</v>
      </c>
      <c r="O2861">
        <v>24764</v>
      </c>
      <c r="P2861">
        <v>21</v>
      </c>
      <c r="Q2861">
        <v>91</v>
      </c>
      <c r="R2861" s="25">
        <f>Clean_Data[[#This Row],[Revenue_EUR]]/Clean_Data[[#This Row],[Units_Sold]]</f>
        <v>121.43842841037205</v>
      </c>
      <c r="S2861" s="19">
        <f>Clean_Data[[#This Row],[Gross_Profit_EUR]]/Clean_Data[[#This Row],[Revenue_EUR]]</f>
        <v>0.62141897992650763</v>
      </c>
      <c r="T2861" s="19">
        <f>Clean_Data[[#This Row],[Revenue_EUR]]/Clean_Data[[#This Row],[Revenue_Target_EUR]]</f>
        <v>1.069363202255557</v>
      </c>
      <c r="U2861" s="19">
        <f>Clean_Data[[#This Row],[Revenue_EUR]]/Clean_Data[[#This Row],[Market_Revenue_EUR]]</f>
        <v>0.19193045580128218</v>
      </c>
      <c r="V2861" s="19">
        <f>Clean_Data[[#This Row],[Returns_Units]]/Clean_Data[[#This Row],[Units_Sold]]</f>
        <v>2.0518602029312289E-2</v>
      </c>
      <c r="W2861" s="21">
        <f>Clean_Data[[#This Row],[Revenue_EUR]]/Clean_Data[[#This Row],[Marketing_Spend_EUR]]</f>
        <v>33.322759274394883</v>
      </c>
    </row>
    <row r="2862" spans="1:23">
      <c r="A2862" s="17">
        <v>45962</v>
      </c>
      <c r="B2862">
        <v>2025</v>
      </c>
      <c r="C2862" s="16" t="s">
        <v>102</v>
      </c>
      <c r="D2862" s="16" t="s">
        <v>75</v>
      </c>
      <c r="E2862" s="16" t="s">
        <v>76</v>
      </c>
      <c r="F2862" s="16" t="s">
        <v>82</v>
      </c>
      <c r="G2862" s="16" t="s">
        <v>78</v>
      </c>
      <c r="H2862">
        <v>1025596.97</v>
      </c>
      <c r="I2862">
        <v>1046323.9</v>
      </c>
      <c r="J2862">
        <v>13489</v>
      </c>
      <c r="K2862">
        <v>13852</v>
      </c>
      <c r="L2862">
        <v>531044.16</v>
      </c>
      <c r="M2862">
        <v>17328.79</v>
      </c>
      <c r="N2862">
        <v>6206290.4400000004</v>
      </c>
      <c r="O2862">
        <v>86487</v>
      </c>
      <c r="P2862">
        <v>53</v>
      </c>
      <c r="Q2862">
        <v>257</v>
      </c>
      <c r="R2862" s="25">
        <f>Clean_Data[[#This Row],[Revenue_EUR]]/Clean_Data[[#This Row],[Units_Sold]]</f>
        <v>76.032098005782487</v>
      </c>
      <c r="S2862" s="19">
        <f>Clean_Data[[#This Row],[Gross_Profit_EUR]]/Clean_Data[[#This Row],[Revenue_EUR]]</f>
        <v>0.5177902972938776</v>
      </c>
      <c r="T2862" s="19">
        <f>Clean_Data[[#This Row],[Revenue_EUR]]/Clean_Data[[#This Row],[Revenue_Target_EUR]]</f>
        <v>0.98019071341101927</v>
      </c>
      <c r="U2862" s="19">
        <f>Clean_Data[[#This Row],[Revenue_EUR]]/Clean_Data[[#This Row],[Market_Revenue_EUR]]</f>
        <v>0.16525120438933244</v>
      </c>
      <c r="V2862" s="19">
        <f>Clean_Data[[#This Row],[Returns_Units]]/Clean_Data[[#This Row],[Units_Sold]]</f>
        <v>1.9052561346282155E-2</v>
      </c>
      <c r="W2862" s="21">
        <f>Clean_Data[[#This Row],[Revenue_EUR]]/Clean_Data[[#This Row],[Marketing_Spend_EUR]]</f>
        <v>59.184569147643884</v>
      </c>
    </row>
    <row r="2863" spans="1:23">
      <c r="A2863" s="17">
        <v>45962</v>
      </c>
      <c r="B2863">
        <v>2025</v>
      </c>
      <c r="C2863" s="16" t="s">
        <v>102</v>
      </c>
      <c r="D2863" s="16" t="s">
        <v>75</v>
      </c>
      <c r="E2863" s="16" t="s">
        <v>76</v>
      </c>
      <c r="F2863" s="16" t="s">
        <v>82</v>
      </c>
      <c r="G2863" s="16" t="s">
        <v>79</v>
      </c>
      <c r="H2863">
        <v>959258.71</v>
      </c>
      <c r="I2863">
        <v>870378.74</v>
      </c>
      <c r="J2863">
        <v>4989</v>
      </c>
      <c r="K2863">
        <v>4509</v>
      </c>
      <c r="L2863">
        <v>585587.73</v>
      </c>
      <c r="M2863">
        <v>22790.18</v>
      </c>
      <c r="N2863">
        <v>5032138.18</v>
      </c>
      <c r="O2863">
        <v>28906</v>
      </c>
      <c r="P2863">
        <v>44</v>
      </c>
      <c r="Q2863">
        <v>90</v>
      </c>
      <c r="R2863" s="25">
        <f>Clean_Data[[#This Row],[Revenue_EUR]]/Clean_Data[[#This Row],[Units_Sold]]</f>
        <v>192.27474644217278</v>
      </c>
      <c r="S2863" s="19">
        <f>Clean_Data[[#This Row],[Gross_Profit_EUR]]/Clean_Data[[#This Row],[Revenue_EUR]]</f>
        <v>0.61045860089193249</v>
      </c>
      <c r="T2863" s="19">
        <f>Clean_Data[[#This Row],[Revenue_EUR]]/Clean_Data[[#This Row],[Revenue_Target_EUR]]</f>
        <v>1.1021164303714495</v>
      </c>
      <c r="U2863" s="19">
        <f>Clean_Data[[#This Row],[Revenue_EUR]]/Clean_Data[[#This Row],[Market_Revenue_EUR]]</f>
        <v>0.19062646447439169</v>
      </c>
      <c r="V2863" s="19">
        <f>Clean_Data[[#This Row],[Returns_Units]]/Clean_Data[[#This Row],[Units_Sold]]</f>
        <v>1.8039687312086591E-2</v>
      </c>
      <c r="W2863" s="21">
        <f>Clean_Data[[#This Row],[Revenue_EUR]]/Clean_Data[[#This Row],[Marketing_Spend_EUR]]</f>
        <v>42.090879054048713</v>
      </c>
    </row>
    <row r="2864" spans="1:23">
      <c r="A2864" s="17">
        <v>45962</v>
      </c>
      <c r="B2864">
        <v>2025</v>
      </c>
      <c r="C2864" s="16" t="s">
        <v>102</v>
      </c>
      <c r="D2864" s="16" t="s">
        <v>75</v>
      </c>
      <c r="E2864" s="16" t="s">
        <v>76</v>
      </c>
      <c r="F2864" s="16" t="s">
        <v>82</v>
      </c>
      <c r="G2864" s="16" t="s">
        <v>80</v>
      </c>
      <c r="H2864">
        <v>318549.21999999997</v>
      </c>
      <c r="I2864">
        <v>285210.33</v>
      </c>
      <c r="J2864">
        <v>2155</v>
      </c>
      <c r="K2864">
        <v>1919</v>
      </c>
      <c r="L2864">
        <v>203868.77</v>
      </c>
      <c r="M2864">
        <v>18604.21</v>
      </c>
      <c r="N2864">
        <v>1826940.31</v>
      </c>
      <c r="O2864">
        <v>12989</v>
      </c>
      <c r="P2864">
        <v>13</v>
      </c>
      <c r="Q2864">
        <v>34</v>
      </c>
      <c r="R2864" s="25">
        <f>Clean_Data[[#This Row],[Revenue_EUR]]/Clean_Data[[#This Row],[Units_Sold]]</f>
        <v>147.81866357308584</v>
      </c>
      <c r="S2864" s="19">
        <f>Clean_Data[[#This Row],[Gross_Profit_EUR]]/Clean_Data[[#This Row],[Revenue_EUR]]</f>
        <v>0.63999142738444004</v>
      </c>
      <c r="T2864" s="19">
        <f>Clean_Data[[#This Row],[Revenue_EUR]]/Clean_Data[[#This Row],[Revenue_Target_EUR]]</f>
        <v>1.1168922948898798</v>
      </c>
      <c r="U2864" s="19">
        <f>Clean_Data[[#This Row],[Revenue_EUR]]/Clean_Data[[#This Row],[Market_Revenue_EUR]]</f>
        <v>0.17436213884842244</v>
      </c>
      <c r="V2864" s="19">
        <f>Clean_Data[[#This Row],[Returns_Units]]/Clean_Data[[#This Row],[Units_Sold]]</f>
        <v>1.5777262180974479E-2</v>
      </c>
      <c r="W2864" s="21">
        <f>Clean_Data[[#This Row],[Revenue_EUR]]/Clean_Data[[#This Row],[Marketing_Spend_EUR]]</f>
        <v>17.122426590540528</v>
      </c>
    </row>
    <row r="2865" spans="1:23">
      <c r="A2865" s="17">
        <v>45962</v>
      </c>
      <c r="B2865">
        <v>2025</v>
      </c>
      <c r="C2865" s="16" t="s">
        <v>102</v>
      </c>
      <c r="D2865" s="16" t="s">
        <v>75</v>
      </c>
      <c r="E2865" s="16" t="s">
        <v>76</v>
      </c>
      <c r="F2865" s="16" t="s">
        <v>82</v>
      </c>
      <c r="G2865" s="16" t="s">
        <v>81</v>
      </c>
      <c r="H2865">
        <v>442729.46</v>
      </c>
      <c r="I2865">
        <v>435618.18</v>
      </c>
      <c r="J2865">
        <v>3646</v>
      </c>
      <c r="K2865">
        <v>3557</v>
      </c>
      <c r="L2865">
        <v>257809.25</v>
      </c>
      <c r="M2865">
        <v>12529.47</v>
      </c>
      <c r="N2865">
        <v>2377654.5499999998</v>
      </c>
      <c r="O2865">
        <v>21140</v>
      </c>
      <c r="P2865">
        <v>23</v>
      </c>
      <c r="Q2865">
        <v>31</v>
      </c>
      <c r="R2865" s="25">
        <f>Clean_Data[[#This Row],[Revenue_EUR]]/Clean_Data[[#This Row],[Units_Sold]]</f>
        <v>121.42881513987932</v>
      </c>
      <c r="S2865" s="19">
        <f>Clean_Data[[#This Row],[Gross_Profit_EUR]]/Clean_Data[[#This Row],[Revenue_EUR]]</f>
        <v>0.58231781097196467</v>
      </c>
      <c r="T2865" s="19">
        <f>Clean_Data[[#This Row],[Revenue_EUR]]/Clean_Data[[#This Row],[Revenue_Target_EUR]]</f>
        <v>1.0163245712105038</v>
      </c>
      <c r="U2865" s="19">
        <f>Clean_Data[[#This Row],[Revenue_EUR]]/Clean_Data[[#This Row],[Market_Revenue_EUR]]</f>
        <v>0.18620428270372585</v>
      </c>
      <c r="V2865" s="19">
        <f>Clean_Data[[#This Row],[Returns_Units]]/Clean_Data[[#This Row],[Units_Sold]]</f>
        <v>8.5024684585847509E-3</v>
      </c>
      <c r="W2865" s="21">
        <f>Clean_Data[[#This Row],[Revenue_EUR]]/Clean_Data[[#This Row],[Marketing_Spend_EUR]]</f>
        <v>35.335050884035802</v>
      </c>
    </row>
    <row r="2866" spans="1:23">
      <c r="A2866" s="17">
        <v>45962</v>
      </c>
      <c r="B2866">
        <v>2025</v>
      </c>
      <c r="C2866" s="16" t="s">
        <v>102</v>
      </c>
      <c r="D2866" s="16" t="s">
        <v>75</v>
      </c>
      <c r="E2866" s="16" t="s">
        <v>76</v>
      </c>
      <c r="F2866" s="16" t="s">
        <v>83</v>
      </c>
      <c r="G2866" s="16" t="s">
        <v>78</v>
      </c>
      <c r="H2866">
        <v>110394.51</v>
      </c>
      <c r="I2866">
        <v>111938.86</v>
      </c>
      <c r="J2866">
        <v>1452</v>
      </c>
      <c r="K2866">
        <v>1461</v>
      </c>
      <c r="L2866">
        <v>51831.18</v>
      </c>
      <c r="M2866">
        <v>1819.32</v>
      </c>
      <c r="N2866">
        <v>906768.09</v>
      </c>
      <c r="O2866">
        <v>13393</v>
      </c>
      <c r="P2866">
        <v>6</v>
      </c>
      <c r="Q2866">
        <v>19</v>
      </c>
      <c r="R2866" s="25">
        <f>Clean_Data[[#This Row],[Revenue_EUR]]/Clean_Data[[#This Row],[Units_Sold]]</f>
        <v>76.029276859504122</v>
      </c>
      <c r="S2866" s="19">
        <f>Clean_Data[[#This Row],[Gross_Profit_EUR]]/Clean_Data[[#This Row],[Revenue_EUR]]</f>
        <v>0.46950867393677459</v>
      </c>
      <c r="T2866" s="19">
        <f>Clean_Data[[#This Row],[Revenue_EUR]]/Clean_Data[[#This Row],[Revenue_Target_EUR]]</f>
        <v>0.98620362937410644</v>
      </c>
      <c r="U2866" s="19">
        <f>Clean_Data[[#This Row],[Revenue_EUR]]/Clean_Data[[#This Row],[Market_Revenue_EUR]]</f>
        <v>0.12174503185263169</v>
      </c>
      <c r="V2866" s="19">
        <f>Clean_Data[[#This Row],[Returns_Units]]/Clean_Data[[#This Row],[Units_Sold]]</f>
        <v>1.3085399449035813E-2</v>
      </c>
      <c r="W2866" s="21">
        <f>Clean_Data[[#This Row],[Revenue_EUR]]/Clean_Data[[#This Row],[Marketing_Spend_EUR]]</f>
        <v>60.678995448849022</v>
      </c>
    </row>
    <row r="2867" spans="1:23">
      <c r="A2867" s="17">
        <v>45962</v>
      </c>
      <c r="B2867">
        <v>2025</v>
      </c>
      <c r="C2867" s="16" t="s">
        <v>102</v>
      </c>
      <c r="D2867" s="16" t="s">
        <v>75</v>
      </c>
      <c r="E2867" s="16" t="s">
        <v>76</v>
      </c>
      <c r="F2867" s="16" t="s">
        <v>83</v>
      </c>
      <c r="G2867" s="16" t="s">
        <v>79</v>
      </c>
      <c r="H2867">
        <v>118086.22</v>
      </c>
      <c r="I2867">
        <v>107595.74</v>
      </c>
      <c r="J2867">
        <v>614</v>
      </c>
      <c r="K2867">
        <v>567</v>
      </c>
      <c r="L2867">
        <v>65388.46</v>
      </c>
      <c r="M2867">
        <v>3123.72</v>
      </c>
      <c r="N2867">
        <v>797650.8</v>
      </c>
      <c r="O2867">
        <v>4621</v>
      </c>
      <c r="P2867">
        <v>6</v>
      </c>
      <c r="Q2867">
        <v>17</v>
      </c>
      <c r="R2867" s="25">
        <f>Clean_Data[[#This Row],[Revenue_EUR]]/Clean_Data[[#This Row],[Units_Sold]]</f>
        <v>192.32283387622149</v>
      </c>
      <c r="S2867" s="19">
        <f>Clean_Data[[#This Row],[Gross_Profit_EUR]]/Clean_Data[[#This Row],[Revenue_EUR]]</f>
        <v>0.55373488964250017</v>
      </c>
      <c r="T2867" s="19">
        <f>Clean_Data[[#This Row],[Revenue_EUR]]/Clean_Data[[#This Row],[Revenue_Target_EUR]]</f>
        <v>1.0974990273778498</v>
      </c>
      <c r="U2867" s="19">
        <f>Clean_Data[[#This Row],[Revenue_EUR]]/Clean_Data[[#This Row],[Market_Revenue_EUR]]</f>
        <v>0.14804250180655495</v>
      </c>
      <c r="V2867" s="19">
        <f>Clean_Data[[#This Row],[Returns_Units]]/Clean_Data[[#This Row],[Units_Sold]]</f>
        <v>2.7687296416938109E-2</v>
      </c>
      <c r="W2867" s="21">
        <f>Clean_Data[[#This Row],[Revenue_EUR]]/Clean_Data[[#This Row],[Marketing_Spend_EUR]]</f>
        <v>37.803074539331313</v>
      </c>
    </row>
    <row r="2868" spans="1:23">
      <c r="A2868" s="17">
        <v>45962</v>
      </c>
      <c r="B2868">
        <v>2025</v>
      </c>
      <c r="C2868" s="16" t="s">
        <v>102</v>
      </c>
      <c r="D2868" s="16" t="s">
        <v>75</v>
      </c>
      <c r="E2868" s="16" t="s">
        <v>76</v>
      </c>
      <c r="F2868" s="16" t="s">
        <v>83</v>
      </c>
      <c r="G2868" s="16" t="s">
        <v>80</v>
      </c>
      <c r="H2868">
        <v>32820.74</v>
      </c>
      <c r="I2868">
        <v>29473.11</v>
      </c>
      <c r="J2868">
        <v>222</v>
      </c>
      <c r="K2868">
        <v>197</v>
      </c>
      <c r="L2868">
        <v>18832.32</v>
      </c>
      <c r="M2868">
        <v>1950.95</v>
      </c>
      <c r="N2868">
        <v>272846.69</v>
      </c>
      <c r="O2868">
        <v>2042</v>
      </c>
      <c r="P2868">
        <v>1</v>
      </c>
      <c r="Q2868">
        <v>7</v>
      </c>
      <c r="R2868" s="25">
        <f>Clean_Data[[#This Row],[Revenue_EUR]]/Clean_Data[[#This Row],[Units_Sold]]</f>
        <v>147.84117117117117</v>
      </c>
      <c r="S2868" s="19">
        <f>Clean_Data[[#This Row],[Gross_Profit_EUR]]/Clean_Data[[#This Row],[Revenue_EUR]]</f>
        <v>0.57379327827465199</v>
      </c>
      <c r="T2868" s="19">
        <f>Clean_Data[[#This Row],[Revenue_EUR]]/Clean_Data[[#This Row],[Revenue_Target_EUR]]</f>
        <v>1.113582516402239</v>
      </c>
      <c r="U2868" s="19">
        <f>Clean_Data[[#This Row],[Revenue_EUR]]/Clean_Data[[#This Row],[Market_Revenue_EUR]]</f>
        <v>0.12029004273425489</v>
      </c>
      <c r="V2868" s="19">
        <f>Clean_Data[[#This Row],[Returns_Units]]/Clean_Data[[#This Row],[Units_Sold]]</f>
        <v>3.1531531531531529E-2</v>
      </c>
      <c r="W2868" s="21">
        <f>Clean_Data[[#This Row],[Revenue_EUR]]/Clean_Data[[#This Row],[Marketing_Spend_EUR]]</f>
        <v>16.822952920372124</v>
      </c>
    </row>
    <row r="2869" spans="1:23">
      <c r="A2869" s="17">
        <v>45962</v>
      </c>
      <c r="B2869">
        <v>2025</v>
      </c>
      <c r="C2869" s="16" t="s">
        <v>102</v>
      </c>
      <c r="D2869" s="16" t="s">
        <v>75</v>
      </c>
      <c r="E2869" s="16" t="s">
        <v>76</v>
      </c>
      <c r="F2869" s="16" t="s">
        <v>83</v>
      </c>
      <c r="G2869" s="16" t="s">
        <v>81</v>
      </c>
      <c r="H2869">
        <v>48096</v>
      </c>
      <c r="I2869">
        <v>45371.28</v>
      </c>
      <c r="J2869">
        <v>396</v>
      </c>
      <c r="K2869">
        <v>380</v>
      </c>
      <c r="L2869">
        <v>25459.73</v>
      </c>
      <c r="M2869">
        <v>1427.06</v>
      </c>
      <c r="N2869">
        <v>367199.18</v>
      </c>
      <c r="O2869">
        <v>3085</v>
      </c>
      <c r="P2869">
        <v>2</v>
      </c>
      <c r="Q2869">
        <v>9</v>
      </c>
      <c r="R2869" s="25">
        <f>Clean_Data[[#This Row],[Revenue_EUR]]/Clean_Data[[#This Row],[Units_Sold]]</f>
        <v>121.45454545454545</v>
      </c>
      <c r="S2869" s="19">
        <f>Clean_Data[[#This Row],[Gross_Profit_EUR]]/Clean_Data[[#This Row],[Revenue_EUR]]</f>
        <v>0.52935233699268125</v>
      </c>
      <c r="T2869" s="19">
        <f>Clean_Data[[#This Row],[Revenue_EUR]]/Clean_Data[[#This Row],[Revenue_Target_EUR]]</f>
        <v>1.0600538490428306</v>
      </c>
      <c r="U2869" s="19">
        <f>Clean_Data[[#This Row],[Revenue_EUR]]/Clean_Data[[#This Row],[Market_Revenue_EUR]]</f>
        <v>0.13098068465185569</v>
      </c>
      <c r="V2869" s="19">
        <f>Clean_Data[[#This Row],[Returns_Units]]/Clean_Data[[#This Row],[Units_Sold]]</f>
        <v>2.2727272727272728E-2</v>
      </c>
      <c r="W2869" s="21">
        <f>Clean_Data[[#This Row],[Revenue_EUR]]/Clean_Data[[#This Row],[Marketing_Spend_EUR]]</f>
        <v>33.702857623365524</v>
      </c>
    </row>
    <row r="2870" spans="1:23">
      <c r="A2870" s="17">
        <v>45962</v>
      </c>
      <c r="B2870">
        <v>2025</v>
      </c>
      <c r="C2870" s="16" t="s">
        <v>102</v>
      </c>
      <c r="D2870" s="16" t="s">
        <v>84</v>
      </c>
      <c r="E2870" s="16" t="s">
        <v>85</v>
      </c>
      <c r="F2870" s="16" t="s">
        <v>77</v>
      </c>
      <c r="G2870" s="16" t="s">
        <v>78</v>
      </c>
      <c r="H2870">
        <v>625197.53</v>
      </c>
      <c r="I2870">
        <v>706254.63</v>
      </c>
      <c r="J2870">
        <v>8223</v>
      </c>
      <c r="K2870">
        <v>9432</v>
      </c>
      <c r="L2870">
        <v>349594.62</v>
      </c>
      <c r="M2870">
        <v>11314.75</v>
      </c>
      <c r="N2870">
        <v>5170755.79</v>
      </c>
      <c r="O2870">
        <v>72826</v>
      </c>
      <c r="P2870">
        <v>29</v>
      </c>
      <c r="Q2870">
        <v>81</v>
      </c>
      <c r="R2870" s="25">
        <f>Clean_Data[[#This Row],[Revenue_EUR]]/Clean_Data[[#This Row],[Units_Sold]]</f>
        <v>76.030345372735013</v>
      </c>
      <c r="S2870" s="19">
        <f>Clean_Data[[#This Row],[Gross_Profit_EUR]]/Clean_Data[[#This Row],[Revenue_EUR]]</f>
        <v>0.55917466596517096</v>
      </c>
      <c r="T2870" s="19">
        <f>Clean_Data[[#This Row],[Revenue_EUR]]/Clean_Data[[#This Row],[Revenue_Target_EUR]]</f>
        <v>0.88522963736181104</v>
      </c>
      <c r="U2870" s="19">
        <f>Clean_Data[[#This Row],[Revenue_EUR]]/Clean_Data[[#This Row],[Market_Revenue_EUR]]</f>
        <v>0.12091027992640899</v>
      </c>
      <c r="V2870" s="19">
        <f>Clean_Data[[#This Row],[Returns_Units]]/Clean_Data[[#This Row],[Units_Sold]]</f>
        <v>9.8504195549069685E-3</v>
      </c>
      <c r="W2870" s="21">
        <f>Clean_Data[[#This Row],[Revenue_EUR]]/Clean_Data[[#This Row],[Marketing_Spend_EUR]]</f>
        <v>55.255090037340644</v>
      </c>
    </row>
    <row r="2871" spans="1:23">
      <c r="A2871" s="17">
        <v>45962</v>
      </c>
      <c r="B2871">
        <v>2025</v>
      </c>
      <c r="C2871" s="16" t="s">
        <v>102</v>
      </c>
      <c r="D2871" s="16" t="s">
        <v>84</v>
      </c>
      <c r="E2871" s="16" t="s">
        <v>85</v>
      </c>
      <c r="F2871" s="16" t="s">
        <v>77</v>
      </c>
      <c r="G2871" s="16" t="s">
        <v>79</v>
      </c>
      <c r="H2871">
        <v>582735.56000000006</v>
      </c>
      <c r="I2871">
        <v>628629.63</v>
      </c>
      <c r="J2871">
        <v>3031</v>
      </c>
      <c r="K2871">
        <v>3225</v>
      </c>
      <c r="L2871">
        <v>378528.2</v>
      </c>
      <c r="M2871">
        <v>15444.96</v>
      </c>
      <c r="N2871">
        <v>4314756.55</v>
      </c>
      <c r="O2871">
        <v>24964</v>
      </c>
      <c r="P2871">
        <v>28</v>
      </c>
      <c r="Q2871">
        <v>27</v>
      </c>
      <c r="R2871" s="25">
        <f>Clean_Data[[#This Row],[Revenue_EUR]]/Clean_Data[[#This Row],[Units_Sold]]</f>
        <v>192.25851534147148</v>
      </c>
      <c r="S2871" s="19">
        <f>Clean_Data[[#This Row],[Gross_Profit_EUR]]/Clean_Data[[#This Row],[Revenue_EUR]]</f>
        <v>0.64957113652031118</v>
      </c>
      <c r="T2871" s="19">
        <f>Clean_Data[[#This Row],[Revenue_EUR]]/Clean_Data[[#This Row],[Revenue_Target_EUR]]</f>
        <v>0.92699346672539129</v>
      </c>
      <c r="U2871" s="19">
        <f>Clean_Data[[#This Row],[Revenue_EUR]]/Clean_Data[[#This Row],[Market_Revenue_EUR]]</f>
        <v>0.13505641703006396</v>
      </c>
      <c r="V2871" s="19">
        <f>Clean_Data[[#This Row],[Returns_Units]]/Clean_Data[[#This Row],[Units_Sold]]</f>
        <v>8.9079511712306172E-3</v>
      </c>
      <c r="W2871" s="21">
        <f>Clean_Data[[#This Row],[Revenue_EUR]]/Clean_Data[[#This Row],[Marketing_Spend_EUR]]</f>
        <v>37.729819954211607</v>
      </c>
    </row>
    <row r="2872" spans="1:23">
      <c r="A2872" s="17">
        <v>45962</v>
      </c>
      <c r="B2872">
        <v>2025</v>
      </c>
      <c r="C2872" s="16" t="s">
        <v>102</v>
      </c>
      <c r="D2872" s="16" t="s">
        <v>84</v>
      </c>
      <c r="E2872" s="16" t="s">
        <v>85</v>
      </c>
      <c r="F2872" s="16" t="s">
        <v>77</v>
      </c>
      <c r="G2872" s="16" t="s">
        <v>80</v>
      </c>
      <c r="H2872">
        <v>201315.49</v>
      </c>
      <c r="I2872">
        <v>197206.75</v>
      </c>
      <c r="J2872">
        <v>1362</v>
      </c>
      <c r="K2872">
        <v>1340</v>
      </c>
      <c r="L2872">
        <v>137394.85</v>
      </c>
      <c r="M2872">
        <v>11055.74</v>
      </c>
      <c r="N2872">
        <v>1542739.85</v>
      </c>
      <c r="O2872">
        <v>10733</v>
      </c>
      <c r="P2872">
        <v>9</v>
      </c>
      <c r="Q2872">
        <v>27</v>
      </c>
      <c r="R2872" s="25">
        <f>Clean_Data[[#This Row],[Revenue_EUR]]/Clean_Data[[#This Row],[Units_Sold]]</f>
        <v>147.80872980910425</v>
      </c>
      <c r="S2872" s="19">
        <f>Clean_Data[[#This Row],[Gross_Profit_EUR]]/Clean_Data[[#This Row],[Revenue_EUR]]</f>
        <v>0.68248523747477163</v>
      </c>
      <c r="T2872" s="19">
        <f>Clean_Data[[#This Row],[Revenue_EUR]]/Clean_Data[[#This Row],[Revenue_Target_EUR]]</f>
        <v>1.0208346823828292</v>
      </c>
      <c r="U2872" s="19">
        <f>Clean_Data[[#This Row],[Revenue_EUR]]/Clean_Data[[#This Row],[Market_Revenue_EUR]]</f>
        <v>0.13049218246355662</v>
      </c>
      <c r="V2872" s="19">
        <f>Clean_Data[[#This Row],[Returns_Units]]/Clean_Data[[#This Row],[Units_Sold]]</f>
        <v>1.9823788546255508E-2</v>
      </c>
      <c r="W2872" s="21">
        <f>Clean_Data[[#This Row],[Revenue_EUR]]/Clean_Data[[#This Row],[Marketing_Spend_EUR]]</f>
        <v>18.209137515896717</v>
      </c>
    </row>
    <row r="2873" spans="1:23">
      <c r="A2873" s="17">
        <v>45962</v>
      </c>
      <c r="B2873">
        <v>2025</v>
      </c>
      <c r="C2873" s="16" t="s">
        <v>102</v>
      </c>
      <c r="D2873" s="16" t="s">
        <v>84</v>
      </c>
      <c r="E2873" s="16" t="s">
        <v>85</v>
      </c>
      <c r="F2873" s="16" t="s">
        <v>77</v>
      </c>
      <c r="G2873" s="16" t="s">
        <v>81</v>
      </c>
      <c r="H2873">
        <v>265642.61</v>
      </c>
      <c r="I2873">
        <v>294838.95</v>
      </c>
      <c r="J2873">
        <v>2187</v>
      </c>
      <c r="K2873">
        <v>2427</v>
      </c>
      <c r="L2873">
        <v>166890.72</v>
      </c>
      <c r="M2873">
        <v>7832.28</v>
      </c>
      <c r="N2873">
        <v>2025124.55</v>
      </c>
      <c r="O2873">
        <v>17080</v>
      </c>
      <c r="P2873">
        <v>15</v>
      </c>
      <c r="Q2873">
        <v>26</v>
      </c>
      <c r="R2873" s="25">
        <f>Clean_Data[[#This Row],[Revenue_EUR]]/Clean_Data[[#This Row],[Units_Sold]]</f>
        <v>121.46438500228624</v>
      </c>
      <c r="S2873" s="19">
        <f>Clean_Data[[#This Row],[Gross_Profit_EUR]]/Clean_Data[[#This Row],[Revenue_EUR]]</f>
        <v>0.62825282434922625</v>
      </c>
      <c r="T2873" s="19">
        <f>Clean_Data[[#This Row],[Revenue_EUR]]/Clean_Data[[#This Row],[Revenue_Target_EUR]]</f>
        <v>0.90097529515689834</v>
      </c>
      <c r="U2873" s="19">
        <f>Clean_Data[[#This Row],[Revenue_EUR]]/Clean_Data[[#This Row],[Market_Revenue_EUR]]</f>
        <v>0.13117346782448516</v>
      </c>
      <c r="V2873" s="19">
        <f>Clean_Data[[#This Row],[Returns_Units]]/Clean_Data[[#This Row],[Units_Sold]]</f>
        <v>1.1888431641518061E-2</v>
      </c>
      <c r="W2873" s="21">
        <f>Clean_Data[[#This Row],[Revenue_EUR]]/Clean_Data[[#This Row],[Marketing_Spend_EUR]]</f>
        <v>33.916383224297391</v>
      </c>
    </row>
    <row r="2874" spans="1:23">
      <c r="A2874" s="17">
        <v>45962</v>
      </c>
      <c r="B2874">
        <v>2025</v>
      </c>
      <c r="C2874" s="16" t="s">
        <v>102</v>
      </c>
      <c r="D2874" s="16" t="s">
        <v>84</v>
      </c>
      <c r="E2874" s="16" t="s">
        <v>85</v>
      </c>
      <c r="F2874" s="16" t="s">
        <v>82</v>
      </c>
      <c r="G2874" s="16" t="s">
        <v>78</v>
      </c>
      <c r="H2874">
        <v>566315.68999999994</v>
      </c>
      <c r="I2874">
        <v>646565.34</v>
      </c>
      <c r="J2874">
        <v>7448</v>
      </c>
      <c r="K2874">
        <v>8496</v>
      </c>
      <c r="L2874">
        <v>300848.90999999997</v>
      </c>
      <c r="M2874">
        <v>10535.29</v>
      </c>
      <c r="N2874">
        <v>4864301.07</v>
      </c>
      <c r="O2874">
        <v>69812</v>
      </c>
      <c r="P2874">
        <v>28</v>
      </c>
      <c r="Q2874">
        <v>83</v>
      </c>
      <c r="R2874" s="25">
        <f>Clean_Data[[#This Row],[Revenue_EUR]]/Clean_Data[[#This Row],[Units_Sold]]</f>
        <v>76.035941192266378</v>
      </c>
      <c r="S2874" s="19">
        <f>Clean_Data[[#This Row],[Gross_Profit_EUR]]/Clean_Data[[#This Row],[Revenue_EUR]]</f>
        <v>0.53123887491091759</v>
      </c>
      <c r="T2874" s="19">
        <f>Clean_Data[[#This Row],[Revenue_EUR]]/Clean_Data[[#This Row],[Revenue_Target_EUR]]</f>
        <v>0.87588315513479265</v>
      </c>
      <c r="U2874" s="19">
        <f>Clean_Data[[#This Row],[Revenue_EUR]]/Clean_Data[[#This Row],[Market_Revenue_EUR]]</f>
        <v>0.11642282865521725</v>
      </c>
      <c r="V2874" s="19">
        <f>Clean_Data[[#This Row],[Returns_Units]]/Clean_Data[[#This Row],[Units_Sold]]</f>
        <v>1.1143931256713211E-2</v>
      </c>
      <c r="W2874" s="21">
        <f>Clean_Data[[#This Row],[Revenue_EUR]]/Clean_Data[[#This Row],[Marketing_Spend_EUR]]</f>
        <v>53.754162438812777</v>
      </c>
    </row>
    <row r="2875" spans="1:23">
      <c r="A2875" s="17">
        <v>45962</v>
      </c>
      <c r="B2875">
        <v>2025</v>
      </c>
      <c r="C2875" s="16" t="s">
        <v>102</v>
      </c>
      <c r="D2875" s="16" t="s">
        <v>84</v>
      </c>
      <c r="E2875" s="16" t="s">
        <v>85</v>
      </c>
      <c r="F2875" s="16" t="s">
        <v>82</v>
      </c>
      <c r="G2875" s="16" t="s">
        <v>79</v>
      </c>
      <c r="H2875">
        <v>597109.5</v>
      </c>
      <c r="I2875">
        <v>623032.93000000005</v>
      </c>
      <c r="J2875">
        <v>3106</v>
      </c>
      <c r="K2875">
        <v>3193</v>
      </c>
      <c r="L2875">
        <v>365558.31</v>
      </c>
      <c r="M2875">
        <v>13892.85</v>
      </c>
      <c r="N2875">
        <v>4236645.18</v>
      </c>
      <c r="O2875">
        <v>22604</v>
      </c>
      <c r="P2875">
        <v>34</v>
      </c>
      <c r="Q2875">
        <v>40</v>
      </c>
      <c r="R2875" s="25">
        <f>Clean_Data[[#This Row],[Revenue_EUR]]/Clean_Data[[#This Row],[Units_Sold]]</f>
        <v>192.24388280746942</v>
      </c>
      <c r="S2875" s="19">
        <f>Clean_Data[[#This Row],[Gross_Profit_EUR]]/Clean_Data[[#This Row],[Revenue_EUR]]</f>
        <v>0.6122131870285098</v>
      </c>
      <c r="T2875" s="19">
        <f>Clean_Data[[#This Row],[Revenue_EUR]]/Clean_Data[[#This Row],[Revenue_Target_EUR]]</f>
        <v>0.95839155724882785</v>
      </c>
      <c r="U2875" s="19">
        <f>Clean_Data[[#This Row],[Revenue_EUR]]/Clean_Data[[#This Row],[Market_Revenue_EUR]]</f>
        <v>0.14093922776889237</v>
      </c>
      <c r="V2875" s="19">
        <f>Clean_Data[[#This Row],[Returns_Units]]/Clean_Data[[#This Row],[Units_Sold]]</f>
        <v>1.28783000643915E-2</v>
      </c>
      <c r="W2875" s="21">
        <f>Clean_Data[[#This Row],[Revenue_EUR]]/Clean_Data[[#This Row],[Marketing_Spend_EUR]]</f>
        <v>42.979626210604735</v>
      </c>
    </row>
    <row r="2876" spans="1:23">
      <c r="A2876" s="17">
        <v>45962</v>
      </c>
      <c r="B2876">
        <v>2025</v>
      </c>
      <c r="C2876" s="16" t="s">
        <v>102</v>
      </c>
      <c r="D2876" s="16" t="s">
        <v>84</v>
      </c>
      <c r="E2876" s="16" t="s">
        <v>85</v>
      </c>
      <c r="F2876" s="16" t="s">
        <v>82</v>
      </c>
      <c r="G2876" s="16" t="s">
        <v>80</v>
      </c>
      <c r="H2876">
        <v>169702.61</v>
      </c>
      <c r="I2876">
        <v>176922.13</v>
      </c>
      <c r="J2876">
        <v>1148</v>
      </c>
      <c r="K2876">
        <v>1193</v>
      </c>
      <c r="L2876">
        <v>109391.49</v>
      </c>
      <c r="M2876">
        <v>9911.91</v>
      </c>
      <c r="N2876">
        <v>1479456.08</v>
      </c>
      <c r="O2876">
        <v>10753</v>
      </c>
      <c r="P2876">
        <v>9</v>
      </c>
      <c r="Q2876">
        <v>11</v>
      </c>
      <c r="R2876" s="25">
        <f>Clean_Data[[#This Row],[Revenue_EUR]]/Clean_Data[[#This Row],[Units_Sold]]</f>
        <v>147.8245731707317</v>
      </c>
      <c r="S2876" s="19">
        <f>Clean_Data[[#This Row],[Gross_Profit_EUR]]/Clean_Data[[#This Row],[Revenue_EUR]]</f>
        <v>0.64460699808918676</v>
      </c>
      <c r="T2876" s="19">
        <f>Clean_Data[[#This Row],[Revenue_EUR]]/Clean_Data[[#This Row],[Revenue_Target_EUR]]</f>
        <v>0.9591937989894197</v>
      </c>
      <c r="U2876" s="19">
        <f>Clean_Data[[#This Row],[Revenue_EUR]]/Clean_Data[[#This Row],[Market_Revenue_EUR]]</f>
        <v>0.11470608171078656</v>
      </c>
      <c r="V2876" s="19">
        <f>Clean_Data[[#This Row],[Returns_Units]]/Clean_Data[[#This Row],[Units_Sold]]</f>
        <v>9.5818815331010446E-3</v>
      </c>
      <c r="W2876" s="21">
        <f>Clean_Data[[#This Row],[Revenue_EUR]]/Clean_Data[[#This Row],[Marketing_Spend_EUR]]</f>
        <v>17.12108059899656</v>
      </c>
    </row>
    <row r="2877" spans="1:23">
      <c r="A2877" s="17">
        <v>45962</v>
      </c>
      <c r="B2877">
        <v>2025</v>
      </c>
      <c r="C2877" s="16" t="s">
        <v>102</v>
      </c>
      <c r="D2877" s="16" t="s">
        <v>84</v>
      </c>
      <c r="E2877" s="16" t="s">
        <v>85</v>
      </c>
      <c r="F2877" s="16" t="s">
        <v>82</v>
      </c>
      <c r="G2877" s="16" t="s">
        <v>81</v>
      </c>
      <c r="H2877">
        <v>240749.88</v>
      </c>
      <c r="I2877">
        <v>264808.07</v>
      </c>
      <c r="J2877">
        <v>1982</v>
      </c>
      <c r="K2877">
        <v>2139</v>
      </c>
      <c r="L2877">
        <v>141961.66</v>
      </c>
      <c r="M2877">
        <v>6650.02</v>
      </c>
      <c r="N2877">
        <v>2002562.71</v>
      </c>
      <c r="O2877">
        <v>18391</v>
      </c>
      <c r="P2877">
        <v>13</v>
      </c>
      <c r="Q2877">
        <v>38</v>
      </c>
      <c r="R2877" s="25">
        <f>Clean_Data[[#This Row],[Revenue_EUR]]/Clean_Data[[#This Row],[Units_Sold]]</f>
        <v>121.46815338042381</v>
      </c>
      <c r="S2877" s="19">
        <f>Clean_Data[[#This Row],[Gross_Profit_EUR]]/Clean_Data[[#This Row],[Revenue_EUR]]</f>
        <v>0.58966450990546704</v>
      </c>
      <c r="T2877" s="19">
        <f>Clean_Data[[#This Row],[Revenue_EUR]]/Clean_Data[[#This Row],[Revenue_Target_EUR]]</f>
        <v>0.90914857692969853</v>
      </c>
      <c r="U2877" s="19">
        <f>Clean_Data[[#This Row],[Revenue_EUR]]/Clean_Data[[#This Row],[Market_Revenue_EUR]]</f>
        <v>0.12022089435591259</v>
      </c>
      <c r="V2877" s="19">
        <f>Clean_Data[[#This Row],[Returns_Units]]/Clean_Data[[#This Row],[Units_Sold]]</f>
        <v>1.9172552976791119E-2</v>
      </c>
      <c r="W2877" s="21">
        <f>Clean_Data[[#This Row],[Revenue_EUR]]/Clean_Data[[#This Row],[Marketing_Spend_EUR]]</f>
        <v>36.202880592840323</v>
      </c>
    </row>
    <row r="2878" spans="1:23">
      <c r="A2878" s="17">
        <v>45962</v>
      </c>
      <c r="B2878">
        <v>2025</v>
      </c>
      <c r="C2878" s="16" t="s">
        <v>102</v>
      </c>
      <c r="D2878" s="16" t="s">
        <v>84</v>
      </c>
      <c r="E2878" s="16" t="s">
        <v>85</v>
      </c>
      <c r="F2878" s="16" t="s">
        <v>83</v>
      </c>
      <c r="G2878" s="16" t="s">
        <v>78</v>
      </c>
      <c r="H2878">
        <v>59078.18</v>
      </c>
      <c r="I2878">
        <v>63581.15</v>
      </c>
      <c r="J2878">
        <v>777</v>
      </c>
      <c r="K2878">
        <v>822</v>
      </c>
      <c r="L2878">
        <v>27924.27</v>
      </c>
      <c r="M2878">
        <v>990.9</v>
      </c>
      <c r="N2878">
        <v>713912.58</v>
      </c>
      <c r="O2878">
        <v>10046</v>
      </c>
      <c r="P2878">
        <v>3</v>
      </c>
      <c r="Q2878">
        <v>23</v>
      </c>
      <c r="R2878" s="25">
        <f>Clean_Data[[#This Row],[Revenue_EUR]]/Clean_Data[[#This Row],[Units_Sold]]</f>
        <v>76.033693693693692</v>
      </c>
      <c r="S2878" s="19">
        <f>Clean_Data[[#This Row],[Gross_Profit_EUR]]/Clean_Data[[#This Row],[Revenue_EUR]]</f>
        <v>0.47266638884271656</v>
      </c>
      <c r="T2878" s="19">
        <f>Clean_Data[[#This Row],[Revenue_EUR]]/Clean_Data[[#This Row],[Revenue_Target_EUR]]</f>
        <v>0.92917759430271396</v>
      </c>
      <c r="U2878" s="19">
        <f>Clean_Data[[#This Row],[Revenue_EUR]]/Clean_Data[[#This Row],[Market_Revenue_EUR]]</f>
        <v>8.2752681007526169E-2</v>
      </c>
      <c r="V2878" s="19">
        <f>Clean_Data[[#This Row],[Returns_Units]]/Clean_Data[[#This Row],[Units_Sold]]</f>
        <v>2.9601029601029602E-2</v>
      </c>
      <c r="W2878" s="21">
        <f>Clean_Data[[#This Row],[Revenue_EUR]]/Clean_Data[[#This Row],[Marketing_Spend_EUR]]</f>
        <v>59.620728630537897</v>
      </c>
    </row>
    <row r="2879" spans="1:23">
      <c r="A2879" s="17">
        <v>45962</v>
      </c>
      <c r="B2879">
        <v>2025</v>
      </c>
      <c r="C2879" s="16" t="s">
        <v>102</v>
      </c>
      <c r="D2879" s="16" t="s">
        <v>84</v>
      </c>
      <c r="E2879" s="16" t="s">
        <v>85</v>
      </c>
      <c r="F2879" s="16" t="s">
        <v>83</v>
      </c>
      <c r="G2879" s="16" t="s">
        <v>79</v>
      </c>
      <c r="H2879">
        <v>58519.199999999997</v>
      </c>
      <c r="I2879">
        <v>62791.53</v>
      </c>
      <c r="J2879">
        <v>304</v>
      </c>
      <c r="K2879">
        <v>325</v>
      </c>
      <c r="L2879">
        <v>32280.65</v>
      </c>
      <c r="M2879">
        <v>1497.71</v>
      </c>
      <c r="N2879">
        <v>627028.11</v>
      </c>
      <c r="O2879">
        <v>3598</v>
      </c>
      <c r="P2879">
        <v>3</v>
      </c>
      <c r="Q2879">
        <v>7</v>
      </c>
      <c r="R2879" s="25">
        <f>Clean_Data[[#This Row],[Revenue_EUR]]/Clean_Data[[#This Row],[Units_Sold]]</f>
        <v>192.49736842105261</v>
      </c>
      <c r="S2879" s="19">
        <f>Clean_Data[[#This Row],[Gross_Profit_EUR]]/Clean_Data[[#This Row],[Revenue_EUR]]</f>
        <v>0.55162493677288826</v>
      </c>
      <c r="T2879" s="19">
        <f>Clean_Data[[#This Row],[Revenue_EUR]]/Clean_Data[[#This Row],[Revenue_Target_EUR]]</f>
        <v>0.93196009079568531</v>
      </c>
      <c r="U2879" s="19">
        <f>Clean_Data[[#This Row],[Revenue_EUR]]/Clean_Data[[#This Row],[Market_Revenue_EUR]]</f>
        <v>9.3327873291039531E-2</v>
      </c>
      <c r="V2879" s="19">
        <f>Clean_Data[[#This Row],[Returns_Units]]/Clean_Data[[#This Row],[Units_Sold]]</f>
        <v>2.3026315789473683E-2</v>
      </c>
      <c r="W2879" s="21">
        <f>Clean_Data[[#This Row],[Revenue_EUR]]/Clean_Data[[#This Row],[Marketing_Spend_EUR]]</f>
        <v>39.072450607928104</v>
      </c>
    </row>
    <row r="2880" spans="1:23">
      <c r="A2880" s="17">
        <v>45962</v>
      </c>
      <c r="B2880">
        <v>2025</v>
      </c>
      <c r="C2880" s="16" t="s">
        <v>102</v>
      </c>
      <c r="D2880" s="16" t="s">
        <v>84</v>
      </c>
      <c r="E2880" s="16" t="s">
        <v>85</v>
      </c>
      <c r="F2880" s="16" t="s">
        <v>83</v>
      </c>
      <c r="G2880" s="16" t="s">
        <v>80</v>
      </c>
      <c r="H2880">
        <v>18085.75</v>
      </c>
      <c r="I2880">
        <v>17761.82</v>
      </c>
      <c r="J2880">
        <v>122</v>
      </c>
      <c r="K2880">
        <v>121</v>
      </c>
      <c r="L2880">
        <v>10463.959999999999</v>
      </c>
      <c r="M2880">
        <v>937.97</v>
      </c>
      <c r="N2880">
        <v>215245.96</v>
      </c>
      <c r="O2880">
        <v>1634</v>
      </c>
      <c r="P2880">
        <v>1</v>
      </c>
      <c r="Q2880">
        <v>4</v>
      </c>
      <c r="R2880" s="25">
        <f>Clean_Data[[#This Row],[Revenue_EUR]]/Clean_Data[[#This Row],[Units_Sold]]</f>
        <v>148.24385245901638</v>
      </c>
      <c r="S2880" s="19">
        <f>Clean_Data[[#This Row],[Gross_Profit_EUR]]/Clean_Data[[#This Row],[Revenue_EUR]]</f>
        <v>0.57857484483640431</v>
      </c>
      <c r="T2880" s="19">
        <f>Clean_Data[[#This Row],[Revenue_EUR]]/Clean_Data[[#This Row],[Revenue_Target_EUR]]</f>
        <v>1.0182374328756851</v>
      </c>
      <c r="U2880" s="19">
        <f>Clean_Data[[#This Row],[Revenue_EUR]]/Clean_Data[[#This Row],[Market_Revenue_EUR]]</f>
        <v>8.4023644392675248E-2</v>
      </c>
      <c r="V2880" s="19">
        <f>Clean_Data[[#This Row],[Returns_Units]]/Clean_Data[[#This Row],[Units_Sold]]</f>
        <v>3.2786885245901641E-2</v>
      </c>
      <c r="W2880" s="21">
        <f>Clean_Data[[#This Row],[Revenue_EUR]]/Clean_Data[[#This Row],[Marketing_Spend_EUR]]</f>
        <v>19.281800057571136</v>
      </c>
    </row>
    <row r="2881" spans="1:23">
      <c r="A2881" s="17">
        <v>45962</v>
      </c>
      <c r="B2881">
        <v>2025</v>
      </c>
      <c r="C2881" s="16" t="s">
        <v>102</v>
      </c>
      <c r="D2881" s="16" t="s">
        <v>84</v>
      </c>
      <c r="E2881" s="16" t="s">
        <v>85</v>
      </c>
      <c r="F2881" s="16" t="s">
        <v>83</v>
      </c>
      <c r="G2881" s="16" t="s">
        <v>81</v>
      </c>
      <c r="H2881">
        <v>25093.68</v>
      </c>
      <c r="I2881">
        <v>26802.36</v>
      </c>
      <c r="J2881">
        <v>207</v>
      </c>
      <c r="K2881">
        <v>222</v>
      </c>
      <c r="L2881">
        <v>13262.31</v>
      </c>
      <c r="M2881">
        <v>805.51</v>
      </c>
      <c r="N2881">
        <v>277029.90000000002</v>
      </c>
      <c r="O2881">
        <v>2538</v>
      </c>
      <c r="P2881">
        <v>1</v>
      </c>
      <c r="Q2881">
        <v>7</v>
      </c>
      <c r="R2881" s="25">
        <f>Clean_Data[[#This Row],[Revenue_EUR]]/Clean_Data[[#This Row],[Units_Sold]]</f>
        <v>121.22550724637681</v>
      </c>
      <c r="S2881" s="19">
        <f>Clean_Data[[#This Row],[Gross_Profit_EUR]]/Clean_Data[[#This Row],[Revenue_EUR]]</f>
        <v>0.52851195998354961</v>
      </c>
      <c r="T2881" s="19">
        <f>Clean_Data[[#This Row],[Revenue_EUR]]/Clean_Data[[#This Row],[Revenue_Target_EUR]]</f>
        <v>0.93624889748514684</v>
      </c>
      <c r="U2881" s="19">
        <f>Clean_Data[[#This Row],[Revenue_EUR]]/Clean_Data[[#This Row],[Market_Revenue_EUR]]</f>
        <v>9.0581124997698798E-2</v>
      </c>
      <c r="V2881" s="19">
        <f>Clean_Data[[#This Row],[Returns_Units]]/Clean_Data[[#This Row],[Units_Sold]]</f>
        <v>3.3816425120772944E-2</v>
      </c>
      <c r="W2881" s="21">
        <f>Clean_Data[[#This Row],[Revenue_EUR]]/Clean_Data[[#This Row],[Marketing_Spend_EUR]]</f>
        <v>31.152536902086876</v>
      </c>
    </row>
    <row r="2882" spans="1:23">
      <c r="A2882" s="17">
        <v>45962</v>
      </c>
      <c r="B2882">
        <v>2025</v>
      </c>
      <c r="C2882" s="16" t="s">
        <v>102</v>
      </c>
      <c r="D2882" s="16" t="s">
        <v>86</v>
      </c>
      <c r="E2882" s="16" t="s">
        <v>87</v>
      </c>
      <c r="F2882" s="16" t="s">
        <v>77</v>
      </c>
      <c r="G2882" s="16" t="s">
        <v>78</v>
      </c>
      <c r="H2882">
        <v>477779.09</v>
      </c>
      <c r="I2882">
        <v>476548.49</v>
      </c>
      <c r="J2882">
        <v>6284</v>
      </c>
      <c r="K2882">
        <v>6184</v>
      </c>
      <c r="L2882">
        <v>265458.15999999997</v>
      </c>
      <c r="M2882">
        <v>8094.48</v>
      </c>
      <c r="N2882">
        <v>4238411.21</v>
      </c>
      <c r="O2882">
        <v>60300</v>
      </c>
      <c r="P2882">
        <v>18</v>
      </c>
      <c r="Q2882">
        <v>102</v>
      </c>
      <c r="R2882" s="25">
        <f>Clean_Data[[#This Row],[Revenue_EUR]]/Clean_Data[[#This Row],[Units_Sold]]</f>
        <v>76.031045512412476</v>
      </c>
      <c r="S2882" s="19">
        <f>Clean_Data[[#This Row],[Gross_Profit_EUR]]/Clean_Data[[#This Row],[Revenue_EUR]]</f>
        <v>0.55560857634016581</v>
      </c>
      <c r="T2882" s="19">
        <f>Clean_Data[[#This Row],[Revenue_EUR]]/Clean_Data[[#This Row],[Revenue_Target_EUR]]</f>
        <v>1.002582318538036</v>
      </c>
      <c r="U2882" s="19">
        <f>Clean_Data[[#This Row],[Revenue_EUR]]/Clean_Data[[#This Row],[Market_Revenue_EUR]]</f>
        <v>0.11272598771745888</v>
      </c>
      <c r="V2882" s="19">
        <f>Clean_Data[[#This Row],[Returns_Units]]/Clean_Data[[#This Row],[Units_Sold]]</f>
        <v>1.6231699554423933E-2</v>
      </c>
      <c r="W2882" s="21">
        <f>Clean_Data[[#This Row],[Revenue_EUR]]/Clean_Data[[#This Row],[Marketing_Spend_EUR]]</f>
        <v>59.025297486682291</v>
      </c>
    </row>
    <row r="2883" spans="1:23">
      <c r="A2883" s="17">
        <v>45962</v>
      </c>
      <c r="B2883">
        <v>2025</v>
      </c>
      <c r="C2883" s="16" t="s">
        <v>102</v>
      </c>
      <c r="D2883" s="16" t="s">
        <v>86</v>
      </c>
      <c r="E2883" s="16" t="s">
        <v>87</v>
      </c>
      <c r="F2883" s="16" t="s">
        <v>77</v>
      </c>
      <c r="G2883" s="16" t="s">
        <v>79</v>
      </c>
      <c r="H2883">
        <v>467073.43</v>
      </c>
      <c r="I2883">
        <v>455473.73</v>
      </c>
      <c r="J2883">
        <v>2429</v>
      </c>
      <c r="K2883">
        <v>2411</v>
      </c>
      <c r="L2883">
        <v>304198.69</v>
      </c>
      <c r="M2883">
        <v>10742.03</v>
      </c>
      <c r="N2883">
        <v>3560818.14</v>
      </c>
      <c r="O2883">
        <v>20170</v>
      </c>
      <c r="P2883">
        <v>22</v>
      </c>
      <c r="Q2883">
        <v>22</v>
      </c>
      <c r="R2883" s="25">
        <f>Clean_Data[[#This Row],[Revenue_EUR]]/Clean_Data[[#This Row],[Units_Sold]]</f>
        <v>192.29041992589543</v>
      </c>
      <c r="S2883" s="19">
        <f>Clean_Data[[#This Row],[Gross_Profit_EUR]]/Clean_Data[[#This Row],[Revenue_EUR]]</f>
        <v>0.65128665100902872</v>
      </c>
      <c r="T2883" s="19">
        <f>Clean_Data[[#This Row],[Revenue_EUR]]/Clean_Data[[#This Row],[Revenue_Target_EUR]]</f>
        <v>1.0254673304649207</v>
      </c>
      <c r="U2883" s="19">
        <f>Clean_Data[[#This Row],[Revenue_EUR]]/Clean_Data[[#This Row],[Market_Revenue_EUR]]</f>
        <v>0.13117025684440037</v>
      </c>
      <c r="V2883" s="19">
        <f>Clean_Data[[#This Row],[Returns_Units]]/Clean_Data[[#This Row],[Units_Sold]]</f>
        <v>9.0572251955537263E-3</v>
      </c>
      <c r="W2883" s="21">
        <f>Clean_Data[[#This Row],[Revenue_EUR]]/Clean_Data[[#This Row],[Marketing_Spend_EUR]]</f>
        <v>43.480927720365699</v>
      </c>
    </row>
    <row r="2884" spans="1:23">
      <c r="A2884" s="17">
        <v>45962</v>
      </c>
      <c r="B2884">
        <v>2025</v>
      </c>
      <c r="C2884" s="16" t="s">
        <v>102</v>
      </c>
      <c r="D2884" s="16" t="s">
        <v>86</v>
      </c>
      <c r="E2884" s="16" t="s">
        <v>87</v>
      </c>
      <c r="F2884" s="16" t="s">
        <v>77</v>
      </c>
      <c r="G2884" s="16" t="s">
        <v>80</v>
      </c>
      <c r="H2884">
        <v>126821.61</v>
      </c>
      <c r="I2884">
        <v>121089.78</v>
      </c>
      <c r="J2884">
        <v>858</v>
      </c>
      <c r="K2884">
        <v>822</v>
      </c>
      <c r="L2884">
        <v>85939.16</v>
      </c>
      <c r="M2884">
        <v>7201.01</v>
      </c>
      <c r="N2884">
        <v>1161323.9099999999</v>
      </c>
      <c r="O2884">
        <v>8829</v>
      </c>
      <c r="P2884">
        <v>5</v>
      </c>
      <c r="Q2884">
        <v>8</v>
      </c>
      <c r="R2884" s="25">
        <f>Clean_Data[[#This Row],[Revenue_EUR]]/Clean_Data[[#This Row],[Units_Sold]]</f>
        <v>147.81073426573425</v>
      </c>
      <c r="S2884" s="19">
        <f>Clean_Data[[#This Row],[Gross_Profit_EUR]]/Clean_Data[[#This Row],[Revenue_EUR]]</f>
        <v>0.67763814069226846</v>
      </c>
      <c r="T2884" s="19">
        <f>Clean_Data[[#This Row],[Revenue_EUR]]/Clean_Data[[#This Row],[Revenue_Target_EUR]]</f>
        <v>1.0473353738028097</v>
      </c>
      <c r="U2884" s="19">
        <f>Clean_Data[[#This Row],[Revenue_EUR]]/Clean_Data[[#This Row],[Market_Revenue_EUR]]</f>
        <v>0.10920433903750419</v>
      </c>
      <c r="V2884" s="19">
        <f>Clean_Data[[#This Row],[Returns_Units]]/Clean_Data[[#This Row],[Units_Sold]]</f>
        <v>9.324009324009324E-3</v>
      </c>
      <c r="W2884" s="21">
        <f>Clean_Data[[#This Row],[Revenue_EUR]]/Clean_Data[[#This Row],[Marketing_Spend_EUR]]</f>
        <v>17.611641978000307</v>
      </c>
    </row>
    <row r="2885" spans="1:23">
      <c r="A2885" s="17">
        <v>45962</v>
      </c>
      <c r="B2885">
        <v>2025</v>
      </c>
      <c r="C2885" s="16" t="s">
        <v>102</v>
      </c>
      <c r="D2885" s="16" t="s">
        <v>86</v>
      </c>
      <c r="E2885" s="16" t="s">
        <v>87</v>
      </c>
      <c r="F2885" s="16" t="s">
        <v>77</v>
      </c>
      <c r="G2885" s="16" t="s">
        <v>81</v>
      </c>
      <c r="H2885">
        <v>179145.4</v>
      </c>
      <c r="I2885">
        <v>180869.19</v>
      </c>
      <c r="J2885">
        <v>1475</v>
      </c>
      <c r="K2885">
        <v>1509</v>
      </c>
      <c r="L2885">
        <v>110804.32</v>
      </c>
      <c r="M2885">
        <v>5255.23</v>
      </c>
      <c r="N2885">
        <v>1566773.81</v>
      </c>
      <c r="O2885">
        <v>14192</v>
      </c>
      <c r="P2885">
        <v>10</v>
      </c>
      <c r="Q2885">
        <v>20</v>
      </c>
      <c r="R2885" s="25">
        <f>Clean_Data[[#This Row],[Revenue_EUR]]/Clean_Data[[#This Row],[Units_Sold]]</f>
        <v>121.45450847457627</v>
      </c>
      <c r="S2885" s="19">
        <f>Clean_Data[[#This Row],[Gross_Profit_EUR]]/Clean_Data[[#This Row],[Revenue_EUR]]</f>
        <v>0.61851613270561234</v>
      </c>
      <c r="T2885" s="19">
        <f>Clean_Data[[#This Row],[Revenue_EUR]]/Clean_Data[[#This Row],[Revenue_Target_EUR]]</f>
        <v>0.99046941051707038</v>
      </c>
      <c r="U2885" s="19">
        <f>Clean_Data[[#This Row],[Revenue_EUR]]/Clean_Data[[#This Row],[Market_Revenue_EUR]]</f>
        <v>0.11434030799889359</v>
      </c>
      <c r="V2885" s="19">
        <f>Clean_Data[[#This Row],[Returns_Units]]/Clean_Data[[#This Row],[Units_Sold]]</f>
        <v>1.3559322033898305E-2</v>
      </c>
      <c r="W2885" s="21">
        <f>Clean_Data[[#This Row],[Revenue_EUR]]/Clean_Data[[#This Row],[Marketing_Spend_EUR]]</f>
        <v>34.088974221870409</v>
      </c>
    </row>
    <row r="2886" spans="1:23">
      <c r="A2886" s="17">
        <v>45962</v>
      </c>
      <c r="B2886">
        <v>2025</v>
      </c>
      <c r="C2886" s="16" t="s">
        <v>102</v>
      </c>
      <c r="D2886" s="16" t="s">
        <v>86</v>
      </c>
      <c r="E2886" s="16" t="s">
        <v>87</v>
      </c>
      <c r="F2886" s="16" t="s">
        <v>82</v>
      </c>
      <c r="G2886" s="16" t="s">
        <v>78</v>
      </c>
      <c r="H2886">
        <v>377012.37</v>
      </c>
      <c r="I2886">
        <v>390777.4</v>
      </c>
      <c r="J2886">
        <v>4959</v>
      </c>
      <c r="K2886">
        <v>5126</v>
      </c>
      <c r="L2886">
        <v>197911.62</v>
      </c>
      <c r="M2886">
        <v>7453.15</v>
      </c>
      <c r="N2886">
        <v>3797379.57</v>
      </c>
      <c r="O2886">
        <v>52159</v>
      </c>
      <c r="P2886">
        <v>15</v>
      </c>
      <c r="Q2886">
        <v>77</v>
      </c>
      <c r="R2886" s="25">
        <f>Clean_Data[[#This Row],[Revenue_EUR]]/Clean_Data[[#This Row],[Units_Sold]]</f>
        <v>76.025886267392622</v>
      </c>
      <c r="S2886" s="19">
        <f>Clean_Data[[#This Row],[Gross_Profit_EUR]]/Clean_Data[[#This Row],[Revenue_EUR]]</f>
        <v>0.5249472848861696</v>
      </c>
      <c r="T2886" s="19">
        <f>Clean_Data[[#This Row],[Revenue_EUR]]/Clean_Data[[#This Row],[Revenue_Target_EUR]]</f>
        <v>0.96477526591865337</v>
      </c>
      <c r="U2886" s="19">
        <f>Clean_Data[[#This Row],[Revenue_EUR]]/Clean_Data[[#This Row],[Market_Revenue_EUR]]</f>
        <v>9.9282245308967107E-2</v>
      </c>
      <c r="V2886" s="19">
        <f>Clean_Data[[#This Row],[Returns_Units]]/Clean_Data[[#This Row],[Units_Sold]]</f>
        <v>1.5527324057269611E-2</v>
      </c>
      <c r="W2886" s="21">
        <f>Clean_Data[[#This Row],[Revenue_EUR]]/Clean_Data[[#This Row],[Marketing_Spend_EUR]]</f>
        <v>50.584299256019271</v>
      </c>
    </row>
    <row r="2887" spans="1:23">
      <c r="A2887" s="17">
        <v>45962</v>
      </c>
      <c r="B2887">
        <v>2025</v>
      </c>
      <c r="C2887" s="16" t="s">
        <v>102</v>
      </c>
      <c r="D2887" s="16" t="s">
        <v>86</v>
      </c>
      <c r="E2887" s="16" t="s">
        <v>87</v>
      </c>
      <c r="F2887" s="16" t="s">
        <v>82</v>
      </c>
      <c r="G2887" s="16" t="s">
        <v>79</v>
      </c>
      <c r="H2887">
        <v>397035.7</v>
      </c>
      <c r="I2887">
        <v>397479.48</v>
      </c>
      <c r="J2887">
        <v>2065</v>
      </c>
      <c r="K2887">
        <v>2075</v>
      </c>
      <c r="L2887">
        <v>241705.38</v>
      </c>
      <c r="M2887">
        <v>9892.51</v>
      </c>
      <c r="N2887">
        <v>3062701.14</v>
      </c>
      <c r="O2887">
        <v>16324</v>
      </c>
      <c r="P2887">
        <v>15</v>
      </c>
      <c r="Q2887">
        <v>29</v>
      </c>
      <c r="R2887" s="25">
        <f>Clean_Data[[#This Row],[Revenue_EUR]]/Clean_Data[[#This Row],[Units_Sold]]</f>
        <v>192.26910411622276</v>
      </c>
      <c r="S2887" s="19">
        <f>Clean_Data[[#This Row],[Gross_Profit_EUR]]/Clean_Data[[#This Row],[Revenue_EUR]]</f>
        <v>0.60877492880363149</v>
      </c>
      <c r="T2887" s="19">
        <f>Clean_Data[[#This Row],[Revenue_EUR]]/Clean_Data[[#This Row],[Revenue_Target_EUR]]</f>
        <v>0.99888351469112324</v>
      </c>
      <c r="U2887" s="19">
        <f>Clean_Data[[#This Row],[Revenue_EUR]]/Clean_Data[[#This Row],[Market_Revenue_EUR]]</f>
        <v>0.12963579593665478</v>
      </c>
      <c r="V2887" s="19">
        <f>Clean_Data[[#This Row],[Returns_Units]]/Clean_Data[[#This Row],[Units_Sold]]</f>
        <v>1.4043583535108959E-2</v>
      </c>
      <c r="W2887" s="21">
        <f>Clean_Data[[#This Row],[Revenue_EUR]]/Clean_Data[[#This Row],[Marketing_Spend_EUR]]</f>
        <v>40.134980909799431</v>
      </c>
    </row>
    <row r="2888" spans="1:23">
      <c r="A2888" s="17">
        <v>45962</v>
      </c>
      <c r="B2888">
        <v>2025</v>
      </c>
      <c r="C2888" s="16" t="s">
        <v>102</v>
      </c>
      <c r="D2888" s="16" t="s">
        <v>86</v>
      </c>
      <c r="E2888" s="16" t="s">
        <v>87</v>
      </c>
      <c r="F2888" s="16" t="s">
        <v>82</v>
      </c>
      <c r="G2888" s="16" t="s">
        <v>80</v>
      </c>
      <c r="H2888">
        <v>112166.6</v>
      </c>
      <c r="I2888">
        <v>104703.22</v>
      </c>
      <c r="J2888">
        <v>759</v>
      </c>
      <c r="K2888">
        <v>720</v>
      </c>
      <c r="L2888">
        <v>71907.3</v>
      </c>
      <c r="M2888">
        <v>6595.52</v>
      </c>
      <c r="N2888">
        <v>1076579.23</v>
      </c>
      <c r="O2888">
        <v>7574</v>
      </c>
      <c r="P2888">
        <v>5</v>
      </c>
      <c r="Q2888">
        <v>11</v>
      </c>
      <c r="R2888" s="25">
        <f>Clean_Data[[#This Row],[Revenue_EUR]]/Clean_Data[[#This Row],[Units_Sold]]</f>
        <v>147.78208168642951</v>
      </c>
      <c r="S2888" s="19">
        <f>Clean_Data[[#This Row],[Gross_Profit_EUR]]/Clean_Data[[#This Row],[Revenue_EUR]]</f>
        <v>0.64107586393810634</v>
      </c>
      <c r="T2888" s="19">
        <f>Clean_Data[[#This Row],[Revenue_EUR]]/Clean_Data[[#This Row],[Revenue_Target_EUR]]</f>
        <v>1.0712812843769275</v>
      </c>
      <c r="U2888" s="19">
        <f>Clean_Data[[#This Row],[Revenue_EUR]]/Clean_Data[[#This Row],[Market_Revenue_EUR]]</f>
        <v>0.10418796580350152</v>
      </c>
      <c r="V2888" s="19">
        <f>Clean_Data[[#This Row],[Returns_Units]]/Clean_Data[[#This Row],[Units_Sold]]</f>
        <v>1.4492753623188406E-2</v>
      </c>
      <c r="W2888" s="21">
        <f>Clean_Data[[#This Row],[Revenue_EUR]]/Clean_Data[[#This Row],[Marketing_Spend_EUR]]</f>
        <v>17.006483188588618</v>
      </c>
    </row>
    <row r="2889" spans="1:23">
      <c r="A2889" s="17">
        <v>45962</v>
      </c>
      <c r="B2889">
        <v>2025</v>
      </c>
      <c r="C2889" s="16" t="s">
        <v>102</v>
      </c>
      <c r="D2889" s="16" t="s">
        <v>86</v>
      </c>
      <c r="E2889" s="16" t="s">
        <v>87</v>
      </c>
      <c r="F2889" s="16" t="s">
        <v>82</v>
      </c>
      <c r="G2889" s="16" t="s">
        <v>81</v>
      </c>
      <c r="H2889">
        <v>155130.47</v>
      </c>
      <c r="I2889">
        <v>151722.45000000001</v>
      </c>
      <c r="J2889">
        <v>1277</v>
      </c>
      <c r="K2889">
        <v>1248</v>
      </c>
      <c r="L2889">
        <v>91171.94</v>
      </c>
      <c r="M2889">
        <v>4339.16</v>
      </c>
      <c r="N2889">
        <v>1414469.35</v>
      </c>
      <c r="O2889">
        <v>12620</v>
      </c>
      <c r="P2889">
        <v>8</v>
      </c>
      <c r="Q2889">
        <v>15</v>
      </c>
      <c r="R2889" s="25">
        <f>Clean_Data[[#This Row],[Revenue_EUR]]/Clean_Data[[#This Row],[Units_Sold]]</f>
        <v>121.48039937353171</v>
      </c>
      <c r="S2889" s="19">
        <f>Clean_Data[[#This Row],[Gross_Profit_EUR]]/Clean_Data[[#This Row],[Revenue_EUR]]</f>
        <v>0.5877113632157499</v>
      </c>
      <c r="T2889" s="19">
        <f>Clean_Data[[#This Row],[Revenue_EUR]]/Clean_Data[[#This Row],[Revenue_Target_EUR]]</f>
        <v>1.0224621998919736</v>
      </c>
      <c r="U2889" s="19">
        <f>Clean_Data[[#This Row],[Revenue_EUR]]/Clean_Data[[#This Row],[Market_Revenue_EUR]]</f>
        <v>0.10967397066610174</v>
      </c>
      <c r="V2889" s="19">
        <f>Clean_Data[[#This Row],[Returns_Units]]/Clean_Data[[#This Row],[Units_Sold]]</f>
        <v>1.1746280344557557E-2</v>
      </c>
      <c r="W2889" s="21">
        <f>Clean_Data[[#This Row],[Revenue_EUR]]/Clean_Data[[#This Row],[Marketing_Spend_EUR]]</f>
        <v>35.751267526433686</v>
      </c>
    </row>
    <row r="2890" spans="1:23">
      <c r="A2890" s="17">
        <v>45962</v>
      </c>
      <c r="B2890">
        <v>2025</v>
      </c>
      <c r="C2890" s="16" t="s">
        <v>102</v>
      </c>
      <c r="D2890" s="16" t="s">
        <v>86</v>
      </c>
      <c r="E2890" s="16" t="s">
        <v>87</v>
      </c>
      <c r="F2890" s="16" t="s">
        <v>83</v>
      </c>
      <c r="G2890" s="16" t="s">
        <v>78</v>
      </c>
      <c r="H2890">
        <v>42768.84</v>
      </c>
      <c r="I2890">
        <v>45073.54</v>
      </c>
      <c r="J2890">
        <v>563</v>
      </c>
      <c r="K2890">
        <v>602</v>
      </c>
      <c r="L2890">
        <v>20069.689999999999</v>
      </c>
      <c r="M2890">
        <v>698.55</v>
      </c>
      <c r="N2890">
        <v>559759.12</v>
      </c>
      <c r="O2890">
        <v>8014</v>
      </c>
      <c r="P2890">
        <v>2</v>
      </c>
      <c r="Q2890">
        <v>15</v>
      </c>
      <c r="R2890" s="25">
        <f>Clean_Data[[#This Row],[Revenue_EUR]]/Clean_Data[[#This Row],[Units_Sold]]</f>
        <v>75.965968028419184</v>
      </c>
      <c r="S2890" s="19">
        <f>Clean_Data[[#This Row],[Gross_Profit_EUR]]/Clean_Data[[#This Row],[Revenue_EUR]]</f>
        <v>0.46925962920668413</v>
      </c>
      <c r="T2890" s="19">
        <f>Clean_Data[[#This Row],[Revenue_EUR]]/Clean_Data[[#This Row],[Revenue_Target_EUR]]</f>
        <v>0.94886800548614547</v>
      </c>
      <c r="U2890" s="19">
        <f>Clean_Data[[#This Row],[Revenue_EUR]]/Clean_Data[[#This Row],[Market_Revenue_EUR]]</f>
        <v>7.640579397795251E-2</v>
      </c>
      <c r="V2890" s="19">
        <f>Clean_Data[[#This Row],[Returns_Units]]/Clean_Data[[#This Row],[Units_Sold]]</f>
        <v>2.664298401420959E-2</v>
      </c>
      <c r="W2890" s="21">
        <f>Clean_Data[[#This Row],[Revenue_EUR]]/Clean_Data[[#This Row],[Marketing_Spend_EUR]]</f>
        <v>61.225166416147736</v>
      </c>
    </row>
    <row r="2891" spans="1:23">
      <c r="A2891" s="17">
        <v>45962</v>
      </c>
      <c r="B2891">
        <v>2025</v>
      </c>
      <c r="C2891" s="16" t="s">
        <v>102</v>
      </c>
      <c r="D2891" s="16" t="s">
        <v>86</v>
      </c>
      <c r="E2891" s="16" t="s">
        <v>87</v>
      </c>
      <c r="F2891" s="16" t="s">
        <v>83</v>
      </c>
      <c r="G2891" s="16" t="s">
        <v>79</v>
      </c>
      <c r="H2891">
        <v>46435.82</v>
      </c>
      <c r="I2891">
        <v>45394.2</v>
      </c>
      <c r="J2891">
        <v>242</v>
      </c>
      <c r="K2891">
        <v>233</v>
      </c>
      <c r="L2891">
        <v>25797.41</v>
      </c>
      <c r="M2891">
        <v>1268.92</v>
      </c>
      <c r="N2891">
        <v>494296.27</v>
      </c>
      <c r="O2891">
        <v>2879</v>
      </c>
      <c r="P2891">
        <v>2</v>
      </c>
      <c r="Q2891">
        <v>4</v>
      </c>
      <c r="R2891" s="25">
        <f>Clean_Data[[#This Row],[Revenue_EUR]]/Clean_Data[[#This Row],[Units_Sold]]</f>
        <v>191.88355371900826</v>
      </c>
      <c r="S2891" s="19">
        <f>Clean_Data[[#This Row],[Gross_Profit_EUR]]/Clean_Data[[#This Row],[Revenue_EUR]]</f>
        <v>0.5555497889344907</v>
      </c>
      <c r="T2891" s="19">
        <f>Clean_Data[[#This Row],[Revenue_EUR]]/Clean_Data[[#This Row],[Revenue_Target_EUR]]</f>
        <v>1.0229461032466702</v>
      </c>
      <c r="U2891" s="19">
        <f>Clean_Data[[#This Row],[Revenue_EUR]]/Clean_Data[[#This Row],[Market_Revenue_EUR]]</f>
        <v>9.3943294372826239E-2</v>
      </c>
      <c r="V2891" s="19">
        <f>Clean_Data[[#This Row],[Returns_Units]]/Clean_Data[[#This Row],[Units_Sold]]</f>
        <v>1.6528925619834711E-2</v>
      </c>
      <c r="W2891" s="21">
        <f>Clean_Data[[#This Row],[Revenue_EUR]]/Clean_Data[[#This Row],[Marketing_Spend_EUR]]</f>
        <v>36.594757746745259</v>
      </c>
    </row>
    <row r="2892" spans="1:23">
      <c r="A2892" s="17">
        <v>45962</v>
      </c>
      <c r="B2892">
        <v>2025</v>
      </c>
      <c r="C2892" s="16" t="s">
        <v>102</v>
      </c>
      <c r="D2892" s="16" t="s">
        <v>86</v>
      </c>
      <c r="E2892" s="16" t="s">
        <v>87</v>
      </c>
      <c r="F2892" s="16" t="s">
        <v>83</v>
      </c>
      <c r="G2892" s="16" t="s">
        <v>80</v>
      </c>
      <c r="H2892">
        <v>14365.15</v>
      </c>
      <c r="I2892">
        <v>13343.48</v>
      </c>
      <c r="J2892">
        <v>97</v>
      </c>
      <c r="K2892">
        <v>92</v>
      </c>
      <c r="L2892">
        <v>8394.6299999999992</v>
      </c>
      <c r="M2892">
        <v>805.28</v>
      </c>
      <c r="N2892">
        <v>170761.23</v>
      </c>
      <c r="O2892">
        <v>1234</v>
      </c>
      <c r="P2892">
        <v>1</v>
      </c>
      <c r="Q2892">
        <v>3</v>
      </c>
      <c r="R2892" s="25">
        <f>Clean_Data[[#This Row],[Revenue_EUR]]/Clean_Data[[#This Row],[Units_Sold]]</f>
        <v>148.09432989690723</v>
      </c>
      <c r="S2892" s="19">
        <f>Clean_Data[[#This Row],[Gross_Profit_EUR]]/Clean_Data[[#This Row],[Revenue_EUR]]</f>
        <v>0.58437468456646813</v>
      </c>
      <c r="T2892" s="19">
        <f>Clean_Data[[#This Row],[Revenue_EUR]]/Clean_Data[[#This Row],[Revenue_Target_EUR]]</f>
        <v>1.0765669825262976</v>
      </c>
      <c r="U2892" s="19">
        <f>Clean_Data[[#This Row],[Revenue_EUR]]/Clean_Data[[#This Row],[Market_Revenue_EUR]]</f>
        <v>8.4124189079687467E-2</v>
      </c>
      <c r="V2892" s="19">
        <f>Clean_Data[[#This Row],[Returns_Units]]/Clean_Data[[#This Row],[Units_Sold]]</f>
        <v>3.0927835051546393E-2</v>
      </c>
      <c r="W2892" s="21">
        <f>Clean_Data[[#This Row],[Revenue_EUR]]/Clean_Data[[#This Row],[Marketing_Spend_EUR]]</f>
        <v>17.838702066362011</v>
      </c>
    </row>
    <row r="2893" spans="1:23">
      <c r="A2893" s="17">
        <v>45962</v>
      </c>
      <c r="B2893">
        <v>2025</v>
      </c>
      <c r="C2893" s="16" t="s">
        <v>102</v>
      </c>
      <c r="D2893" s="16" t="s">
        <v>86</v>
      </c>
      <c r="E2893" s="16" t="s">
        <v>87</v>
      </c>
      <c r="F2893" s="16" t="s">
        <v>83</v>
      </c>
      <c r="G2893" s="16" t="s">
        <v>81</v>
      </c>
      <c r="H2893">
        <v>17469.849999999999</v>
      </c>
      <c r="I2893">
        <v>17245.59</v>
      </c>
      <c r="J2893">
        <v>144</v>
      </c>
      <c r="K2893">
        <v>144</v>
      </c>
      <c r="L2893">
        <v>9236.48</v>
      </c>
      <c r="M2893">
        <v>532.44000000000005</v>
      </c>
      <c r="N2893">
        <v>216640.31</v>
      </c>
      <c r="O2893">
        <v>1953</v>
      </c>
      <c r="P2893">
        <v>1</v>
      </c>
      <c r="Q2893">
        <v>2</v>
      </c>
      <c r="R2893" s="25">
        <f>Clean_Data[[#This Row],[Revenue_EUR]]/Clean_Data[[#This Row],[Units_Sold]]</f>
        <v>121.31840277777776</v>
      </c>
      <c r="S2893" s="19">
        <f>Clean_Data[[#This Row],[Gross_Profit_EUR]]/Clean_Data[[#This Row],[Revenue_EUR]]</f>
        <v>0.52870974850957508</v>
      </c>
      <c r="T2893" s="19">
        <f>Clean_Data[[#This Row],[Revenue_EUR]]/Clean_Data[[#This Row],[Revenue_Target_EUR]]</f>
        <v>1.0130039041865195</v>
      </c>
      <c r="U2893" s="19">
        <f>Clean_Data[[#This Row],[Revenue_EUR]]/Clean_Data[[#This Row],[Market_Revenue_EUR]]</f>
        <v>8.0639886455110776E-2</v>
      </c>
      <c r="V2893" s="19">
        <f>Clean_Data[[#This Row],[Returns_Units]]/Clean_Data[[#This Row],[Units_Sold]]</f>
        <v>1.3888888888888888E-2</v>
      </c>
      <c r="W2893" s="21">
        <f>Clean_Data[[#This Row],[Revenue_EUR]]/Clean_Data[[#This Row],[Marketing_Spend_EUR]]</f>
        <v>32.810927052813454</v>
      </c>
    </row>
    <row r="2894" spans="1:23">
      <c r="A2894" s="17">
        <v>45962</v>
      </c>
      <c r="B2894">
        <v>2025</v>
      </c>
      <c r="C2894" s="16" t="s">
        <v>102</v>
      </c>
      <c r="D2894" s="16" t="s">
        <v>88</v>
      </c>
      <c r="E2894" s="16" t="s">
        <v>87</v>
      </c>
      <c r="F2894" s="16" t="s">
        <v>77</v>
      </c>
      <c r="G2894" s="16" t="s">
        <v>78</v>
      </c>
      <c r="H2894">
        <v>376076.23</v>
      </c>
      <c r="I2894">
        <v>358390.34</v>
      </c>
      <c r="J2894">
        <v>4946</v>
      </c>
      <c r="K2894">
        <v>4773</v>
      </c>
      <c r="L2894">
        <v>212076.36</v>
      </c>
      <c r="M2894">
        <v>6631.24</v>
      </c>
      <c r="N2894">
        <v>3387460.07</v>
      </c>
      <c r="O2894">
        <v>50609</v>
      </c>
      <c r="P2894">
        <v>21</v>
      </c>
      <c r="Q2894">
        <v>67</v>
      </c>
      <c r="R2894" s="25">
        <f>Clean_Data[[#This Row],[Revenue_EUR]]/Clean_Data[[#This Row],[Units_Sold]]</f>
        <v>76.03643954710877</v>
      </c>
      <c r="S2894" s="19">
        <f>Clean_Data[[#This Row],[Gross_Profit_EUR]]/Clean_Data[[#This Row],[Revenue_EUR]]</f>
        <v>0.56391854385479245</v>
      </c>
      <c r="T2894" s="19">
        <f>Clean_Data[[#This Row],[Revenue_EUR]]/Clean_Data[[#This Row],[Revenue_Target_EUR]]</f>
        <v>1.0493481213807268</v>
      </c>
      <c r="U2894" s="19">
        <f>Clean_Data[[#This Row],[Revenue_EUR]]/Clean_Data[[#This Row],[Market_Revenue_EUR]]</f>
        <v>0.11102012192869923</v>
      </c>
      <c r="V2894" s="19">
        <f>Clean_Data[[#This Row],[Returns_Units]]/Clean_Data[[#This Row],[Units_Sold]]</f>
        <v>1.3546300040436717E-2</v>
      </c>
      <c r="W2894" s="21">
        <f>Clean_Data[[#This Row],[Revenue_EUR]]/Clean_Data[[#This Row],[Marketing_Spend_EUR]]</f>
        <v>56.712806352959625</v>
      </c>
    </row>
    <row r="2895" spans="1:23">
      <c r="A2895" s="17">
        <v>45962</v>
      </c>
      <c r="B2895">
        <v>2025</v>
      </c>
      <c r="C2895" s="16" t="s">
        <v>102</v>
      </c>
      <c r="D2895" s="16" t="s">
        <v>88</v>
      </c>
      <c r="E2895" s="16" t="s">
        <v>87</v>
      </c>
      <c r="F2895" s="16" t="s">
        <v>77</v>
      </c>
      <c r="G2895" s="16" t="s">
        <v>79</v>
      </c>
      <c r="H2895">
        <v>369516</v>
      </c>
      <c r="I2895">
        <v>344073.83</v>
      </c>
      <c r="J2895">
        <v>1922</v>
      </c>
      <c r="K2895">
        <v>1766</v>
      </c>
      <c r="L2895">
        <v>243813.52</v>
      </c>
      <c r="M2895">
        <v>9712.23</v>
      </c>
      <c r="N2895">
        <v>2832400.18</v>
      </c>
      <c r="O2895">
        <v>16721</v>
      </c>
      <c r="P2895">
        <v>16</v>
      </c>
      <c r="Q2895">
        <v>23</v>
      </c>
      <c r="R2895" s="25">
        <f>Clean_Data[[#This Row],[Revenue_EUR]]/Clean_Data[[#This Row],[Units_Sold]]</f>
        <v>192.25598335067639</v>
      </c>
      <c r="S2895" s="19">
        <f>Clean_Data[[#This Row],[Gross_Profit_EUR]]/Clean_Data[[#This Row],[Revenue_EUR]]</f>
        <v>0.65981857348531592</v>
      </c>
      <c r="T2895" s="19">
        <f>Clean_Data[[#This Row],[Revenue_EUR]]/Clean_Data[[#This Row],[Revenue_Target_EUR]]</f>
        <v>1.0739439265113537</v>
      </c>
      <c r="U2895" s="19">
        <f>Clean_Data[[#This Row],[Revenue_EUR]]/Clean_Data[[#This Row],[Market_Revenue_EUR]]</f>
        <v>0.13046037866019342</v>
      </c>
      <c r="V2895" s="19">
        <f>Clean_Data[[#This Row],[Returns_Units]]/Clean_Data[[#This Row],[Units_Sold]]</f>
        <v>1.1966701352757543E-2</v>
      </c>
      <c r="W2895" s="21">
        <f>Clean_Data[[#This Row],[Revenue_EUR]]/Clean_Data[[#This Row],[Marketing_Spend_EUR]]</f>
        <v>38.046463067699179</v>
      </c>
    </row>
    <row r="2896" spans="1:23">
      <c r="A2896" s="17">
        <v>45962</v>
      </c>
      <c r="B2896">
        <v>2025</v>
      </c>
      <c r="C2896" s="16" t="s">
        <v>102</v>
      </c>
      <c r="D2896" s="16" t="s">
        <v>88</v>
      </c>
      <c r="E2896" s="16" t="s">
        <v>87</v>
      </c>
      <c r="F2896" s="16" t="s">
        <v>77</v>
      </c>
      <c r="G2896" s="16" t="s">
        <v>80</v>
      </c>
      <c r="H2896">
        <v>126199.03999999999</v>
      </c>
      <c r="I2896">
        <v>108905.98</v>
      </c>
      <c r="J2896">
        <v>854</v>
      </c>
      <c r="K2896">
        <v>748</v>
      </c>
      <c r="L2896">
        <v>85926.33</v>
      </c>
      <c r="M2896">
        <v>7319.51</v>
      </c>
      <c r="N2896">
        <v>1041854.16</v>
      </c>
      <c r="O2896">
        <v>7432</v>
      </c>
      <c r="P2896">
        <v>6</v>
      </c>
      <c r="Q2896">
        <v>10</v>
      </c>
      <c r="R2896" s="25">
        <f>Clean_Data[[#This Row],[Revenue_EUR]]/Clean_Data[[#This Row],[Units_Sold]]</f>
        <v>147.77405152224824</v>
      </c>
      <c r="S2896" s="19">
        <f>Clean_Data[[#This Row],[Gross_Profit_EUR]]/Clean_Data[[#This Row],[Revenue_EUR]]</f>
        <v>0.68087942665807921</v>
      </c>
      <c r="T2896" s="19">
        <f>Clean_Data[[#This Row],[Revenue_EUR]]/Clean_Data[[#This Row],[Revenue_Target_EUR]]</f>
        <v>1.1587888929515164</v>
      </c>
      <c r="U2896" s="19">
        <f>Clean_Data[[#This Row],[Revenue_EUR]]/Clean_Data[[#This Row],[Market_Revenue_EUR]]</f>
        <v>0.12112927590556435</v>
      </c>
      <c r="V2896" s="19">
        <f>Clean_Data[[#This Row],[Returns_Units]]/Clean_Data[[#This Row],[Units_Sold]]</f>
        <v>1.1709601873536301E-2</v>
      </c>
      <c r="W2896" s="21">
        <f>Clean_Data[[#This Row],[Revenue_EUR]]/Clean_Data[[#This Row],[Marketing_Spend_EUR]]</f>
        <v>17.241460152387248</v>
      </c>
    </row>
    <row r="2897" spans="1:23">
      <c r="A2897" s="17">
        <v>45962</v>
      </c>
      <c r="B2897">
        <v>2025</v>
      </c>
      <c r="C2897" s="16" t="s">
        <v>102</v>
      </c>
      <c r="D2897" s="16" t="s">
        <v>88</v>
      </c>
      <c r="E2897" s="16" t="s">
        <v>87</v>
      </c>
      <c r="F2897" s="16" t="s">
        <v>77</v>
      </c>
      <c r="G2897" s="16" t="s">
        <v>81</v>
      </c>
      <c r="H2897">
        <v>154596.51999999999</v>
      </c>
      <c r="I2897">
        <v>150853.59</v>
      </c>
      <c r="J2897">
        <v>1273</v>
      </c>
      <c r="K2897">
        <v>1233</v>
      </c>
      <c r="L2897">
        <v>96202.71</v>
      </c>
      <c r="M2897">
        <v>4590.25</v>
      </c>
      <c r="N2897">
        <v>1373353.87</v>
      </c>
      <c r="O2897">
        <v>11637</v>
      </c>
      <c r="P2897">
        <v>6</v>
      </c>
      <c r="Q2897">
        <v>16</v>
      </c>
      <c r="R2897" s="25">
        <f>Clean_Data[[#This Row],[Revenue_EUR]]/Clean_Data[[#This Row],[Units_Sold]]</f>
        <v>121.44267085624509</v>
      </c>
      <c r="S2897" s="19">
        <f>Clean_Data[[#This Row],[Gross_Profit_EUR]]/Clean_Data[[#This Row],[Revenue_EUR]]</f>
        <v>0.62228250674724117</v>
      </c>
      <c r="T2897" s="19">
        <f>Clean_Data[[#This Row],[Revenue_EUR]]/Clean_Data[[#This Row],[Revenue_Target_EUR]]</f>
        <v>1.0248116733582542</v>
      </c>
      <c r="U2897" s="19">
        <f>Clean_Data[[#This Row],[Revenue_EUR]]/Clean_Data[[#This Row],[Market_Revenue_EUR]]</f>
        <v>0.11256859821569511</v>
      </c>
      <c r="V2897" s="19">
        <f>Clean_Data[[#This Row],[Returns_Units]]/Clean_Data[[#This Row],[Units_Sold]]</f>
        <v>1.2568735271013355E-2</v>
      </c>
      <c r="W2897" s="21">
        <f>Clean_Data[[#This Row],[Revenue_EUR]]/Clean_Data[[#This Row],[Marketing_Spend_EUR]]</f>
        <v>33.679324655519849</v>
      </c>
    </row>
    <row r="2898" spans="1:23">
      <c r="A2898" s="17">
        <v>45962</v>
      </c>
      <c r="B2898">
        <v>2025</v>
      </c>
      <c r="C2898" s="16" t="s">
        <v>102</v>
      </c>
      <c r="D2898" s="16" t="s">
        <v>88</v>
      </c>
      <c r="E2898" s="16" t="s">
        <v>87</v>
      </c>
      <c r="F2898" s="16" t="s">
        <v>82</v>
      </c>
      <c r="G2898" s="16" t="s">
        <v>78</v>
      </c>
      <c r="H2898">
        <v>329748.90999999997</v>
      </c>
      <c r="I2898">
        <v>311325.33</v>
      </c>
      <c r="J2898">
        <v>4337</v>
      </c>
      <c r="K2898">
        <v>4152</v>
      </c>
      <c r="L2898">
        <v>173708.39</v>
      </c>
      <c r="M2898">
        <v>5751.67</v>
      </c>
      <c r="N2898">
        <v>3266146.88</v>
      </c>
      <c r="O2898">
        <v>44711</v>
      </c>
      <c r="P2898">
        <v>13</v>
      </c>
      <c r="Q2898">
        <v>38</v>
      </c>
      <c r="R2898" s="25">
        <f>Clean_Data[[#This Row],[Revenue_EUR]]/Clean_Data[[#This Row],[Units_Sold]]</f>
        <v>76.031567904081157</v>
      </c>
      <c r="S2898" s="19">
        <f>Clean_Data[[#This Row],[Gross_Profit_EUR]]/Clean_Data[[#This Row],[Revenue_EUR]]</f>
        <v>0.52678988385435455</v>
      </c>
      <c r="T2898" s="19">
        <f>Clean_Data[[#This Row],[Revenue_EUR]]/Clean_Data[[#This Row],[Revenue_Target_EUR]]</f>
        <v>1.0591779024212387</v>
      </c>
      <c r="U2898" s="19">
        <f>Clean_Data[[#This Row],[Revenue_EUR]]/Clean_Data[[#This Row],[Market_Revenue_EUR]]</f>
        <v>0.1009596084056085</v>
      </c>
      <c r="V2898" s="19">
        <f>Clean_Data[[#This Row],[Returns_Units]]/Clean_Data[[#This Row],[Units_Sold]]</f>
        <v>8.7618169241411113E-3</v>
      </c>
      <c r="W2898" s="21">
        <f>Clean_Data[[#This Row],[Revenue_EUR]]/Clean_Data[[#This Row],[Marketing_Spend_EUR]]</f>
        <v>57.330985609396919</v>
      </c>
    </row>
    <row r="2899" spans="1:23">
      <c r="A2899" s="17">
        <v>45962</v>
      </c>
      <c r="B2899">
        <v>2025</v>
      </c>
      <c r="C2899" s="16" t="s">
        <v>102</v>
      </c>
      <c r="D2899" s="16" t="s">
        <v>88</v>
      </c>
      <c r="E2899" s="16" t="s">
        <v>87</v>
      </c>
      <c r="F2899" s="16" t="s">
        <v>82</v>
      </c>
      <c r="G2899" s="16" t="s">
        <v>79</v>
      </c>
      <c r="H2899">
        <v>353045.63</v>
      </c>
      <c r="I2899">
        <v>314399.40000000002</v>
      </c>
      <c r="J2899">
        <v>1836</v>
      </c>
      <c r="K2899">
        <v>1646</v>
      </c>
      <c r="L2899">
        <v>214092.77</v>
      </c>
      <c r="M2899">
        <v>8096.71</v>
      </c>
      <c r="N2899">
        <v>2683065.06</v>
      </c>
      <c r="O2899">
        <v>14899</v>
      </c>
      <c r="P2899">
        <v>17</v>
      </c>
      <c r="Q2899">
        <v>33</v>
      </c>
      <c r="R2899" s="25">
        <f>Clean_Data[[#This Row],[Revenue_EUR]]/Clean_Data[[#This Row],[Units_Sold]]</f>
        <v>192.29064814814816</v>
      </c>
      <c r="S2899" s="19">
        <f>Clean_Data[[#This Row],[Gross_Profit_EUR]]/Clean_Data[[#This Row],[Revenue_EUR]]</f>
        <v>0.60641671163016519</v>
      </c>
      <c r="T2899" s="19">
        <f>Clean_Data[[#This Row],[Revenue_EUR]]/Clean_Data[[#This Row],[Revenue_Target_EUR]]</f>
        <v>1.122920813462112</v>
      </c>
      <c r="U2899" s="19">
        <f>Clean_Data[[#This Row],[Revenue_EUR]]/Clean_Data[[#This Row],[Market_Revenue_EUR]]</f>
        <v>0.13158295535330775</v>
      </c>
      <c r="V2899" s="19">
        <f>Clean_Data[[#This Row],[Returns_Units]]/Clean_Data[[#This Row],[Units_Sold]]</f>
        <v>1.7973856209150325E-2</v>
      </c>
      <c r="W2899" s="21">
        <f>Clean_Data[[#This Row],[Revenue_EUR]]/Clean_Data[[#This Row],[Marketing_Spend_EUR]]</f>
        <v>43.603590841218221</v>
      </c>
    </row>
    <row r="2900" spans="1:23">
      <c r="A2900" s="17">
        <v>45962</v>
      </c>
      <c r="B2900">
        <v>2025</v>
      </c>
      <c r="C2900" s="16" t="s">
        <v>102</v>
      </c>
      <c r="D2900" s="16" t="s">
        <v>88</v>
      </c>
      <c r="E2900" s="16" t="s">
        <v>87</v>
      </c>
      <c r="F2900" s="16" t="s">
        <v>82</v>
      </c>
      <c r="G2900" s="16" t="s">
        <v>80</v>
      </c>
      <c r="H2900">
        <v>98413.78</v>
      </c>
      <c r="I2900">
        <v>85440.63</v>
      </c>
      <c r="J2900">
        <v>666</v>
      </c>
      <c r="K2900">
        <v>569</v>
      </c>
      <c r="L2900">
        <v>63586.71</v>
      </c>
      <c r="M2900">
        <v>5804.99</v>
      </c>
      <c r="N2900">
        <v>928033.99</v>
      </c>
      <c r="O2900">
        <v>6608</v>
      </c>
      <c r="P2900">
        <v>5</v>
      </c>
      <c r="Q2900">
        <v>13</v>
      </c>
      <c r="R2900" s="25">
        <f>Clean_Data[[#This Row],[Revenue_EUR]]/Clean_Data[[#This Row],[Units_Sold]]</f>
        <v>147.76843843843844</v>
      </c>
      <c r="S2900" s="19">
        <f>Clean_Data[[#This Row],[Gross_Profit_EUR]]/Clean_Data[[#This Row],[Revenue_EUR]]</f>
        <v>0.64611591994535722</v>
      </c>
      <c r="T2900" s="19">
        <f>Clean_Data[[#This Row],[Revenue_EUR]]/Clean_Data[[#This Row],[Revenue_Target_EUR]]</f>
        <v>1.1518381828411142</v>
      </c>
      <c r="U2900" s="19">
        <f>Clean_Data[[#This Row],[Revenue_EUR]]/Clean_Data[[#This Row],[Market_Revenue_EUR]]</f>
        <v>0.10604544775348153</v>
      </c>
      <c r="V2900" s="19">
        <f>Clean_Data[[#This Row],[Returns_Units]]/Clean_Data[[#This Row],[Units_Sold]]</f>
        <v>1.951951951951952E-2</v>
      </c>
      <c r="W2900" s="21">
        <f>Clean_Data[[#This Row],[Revenue_EUR]]/Clean_Data[[#This Row],[Marketing_Spend_EUR]]</f>
        <v>16.953307413104934</v>
      </c>
    </row>
    <row r="2901" spans="1:23">
      <c r="A2901" s="17">
        <v>45962</v>
      </c>
      <c r="B2901">
        <v>2025</v>
      </c>
      <c r="C2901" s="16" t="s">
        <v>102</v>
      </c>
      <c r="D2901" s="16" t="s">
        <v>88</v>
      </c>
      <c r="E2901" s="16" t="s">
        <v>87</v>
      </c>
      <c r="F2901" s="16" t="s">
        <v>82</v>
      </c>
      <c r="G2901" s="16" t="s">
        <v>81</v>
      </c>
      <c r="H2901">
        <v>140187.37</v>
      </c>
      <c r="I2901">
        <v>130709.18</v>
      </c>
      <c r="J2901">
        <v>1154</v>
      </c>
      <c r="K2901">
        <v>1063</v>
      </c>
      <c r="L2901">
        <v>81589.83</v>
      </c>
      <c r="M2901">
        <v>4548.43</v>
      </c>
      <c r="N2901">
        <v>1265614.8999999999</v>
      </c>
      <c r="O2901">
        <v>10972</v>
      </c>
      <c r="P2901">
        <v>5</v>
      </c>
      <c r="Q2901">
        <v>24</v>
      </c>
      <c r="R2901" s="25">
        <f>Clean_Data[[#This Row],[Revenue_EUR]]/Clean_Data[[#This Row],[Units_Sold]]</f>
        <v>121.47952339688041</v>
      </c>
      <c r="S2901" s="19">
        <f>Clean_Data[[#This Row],[Gross_Profit_EUR]]/Clean_Data[[#This Row],[Revenue_EUR]]</f>
        <v>0.58200556868996123</v>
      </c>
      <c r="T2901" s="19">
        <f>Clean_Data[[#This Row],[Revenue_EUR]]/Clean_Data[[#This Row],[Revenue_Target_EUR]]</f>
        <v>1.0725135755575852</v>
      </c>
      <c r="U2901" s="19">
        <f>Clean_Data[[#This Row],[Revenue_EUR]]/Clean_Data[[#This Row],[Market_Revenue_EUR]]</f>
        <v>0.11076621332444807</v>
      </c>
      <c r="V2901" s="19">
        <f>Clean_Data[[#This Row],[Returns_Units]]/Clean_Data[[#This Row],[Units_Sold]]</f>
        <v>2.0797227036395149E-2</v>
      </c>
      <c r="W2901" s="21">
        <f>Clean_Data[[#This Row],[Revenue_EUR]]/Clean_Data[[#This Row],[Marketing_Spend_EUR]]</f>
        <v>30.821045943325498</v>
      </c>
    </row>
    <row r="2902" spans="1:23">
      <c r="A2902" s="17">
        <v>45962</v>
      </c>
      <c r="B2902">
        <v>2025</v>
      </c>
      <c r="C2902" s="16" t="s">
        <v>102</v>
      </c>
      <c r="D2902" s="16" t="s">
        <v>88</v>
      </c>
      <c r="E2902" s="16" t="s">
        <v>87</v>
      </c>
      <c r="F2902" s="16" t="s">
        <v>83</v>
      </c>
      <c r="G2902" s="16" t="s">
        <v>78</v>
      </c>
      <c r="H2902">
        <v>33089.68</v>
      </c>
      <c r="I2902">
        <v>32621.040000000001</v>
      </c>
      <c r="J2902">
        <v>435</v>
      </c>
      <c r="K2902">
        <v>422</v>
      </c>
      <c r="L2902">
        <v>15673.34</v>
      </c>
      <c r="M2902">
        <v>600.48</v>
      </c>
      <c r="N2902">
        <v>462357.55</v>
      </c>
      <c r="O2902">
        <v>6728</v>
      </c>
      <c r="P2902">
        <v>2</v>
      </c>
      <c r="Q2902">
        <v>8</v>
      </c>
      <c r="R2902" s="25">
        <f>Clean_Data[[#This Row],[Revenue_EUR]]/Clean_Data[[#This Row],[Units_Sold]]</f>
        <v>76.068229885057477</v>
      </c>
      <c r="S2902" s="19">
        <f>Clean_Data[[#This Row],[Gross_Profit_EUR]]/Clean_Data[[#This Row],[Revenue_EUR]]</f>
        <v>0.47366248328784077</v>
      </c>
      <c r="T2902" s="19">
        <f>Clean_Data[[#This Row],[Revenue_EUR]]/Clean_Data[[#This Row],[Revenue_Target_EUR]]</f>
        <v>1.0143661882024608</v>
      </c>
      <c r="U2902" s="19">
        <f>Clean_Data[[#This Row],[Revenue_EUR]]/Clean_Data[[#This Row],[Market_Revenue_EUR]]</f>
        <v>7.1567296781462744E-2</v>
      </c>
      <c r="V2902" s="19">
        <f>Clean_Data[[#This Row],[Returns_Units]]/Clean_Data[[#This Row],[Units_Sold]]</f>
        <v>1.8390804597701149E-2</v>
      </c>
      <c r="W2902" s="21">
        <f>Clean_Data[[#This Row],[Revenue_EUR]]/Clean_Data[[#This Row],[Marketing_Spend_EUR]]</f>
        <v>55.105382360778044</v>
      </c>
    </row>
    <row r="2903" spans="1:23">
      <c r="A2903" s="17">
        <v>45962</v>
      </c>
      <c r="B2903">
        <v>2025</v>
      </c>
      <c r="C2903" s="16" t="s">
        <v>102</v>
      </c>
      <c r="D2903" s="16" t="s">
        <v>88</v>
      </c>
      <c r="E2903" s="16" t="s">
        <v>87</v>
      </c>
      <c r="F2903" s="16" t="s">
        <v>83</v>
      </c>
      <c r="G2903" s="16" t="s">
        <v>79</v>
      </c>
      <c r="H2903">
        <v>35176.89</v>
      </c>
      <c r="I2903">
        <v>33424.57</v>
      </c>
      <c r="J2903">
        <v>183</v>
      </c>
      <c r="K2903">
        <v>173</v>
      </c>
      <c r="L2903">
        <v>19651.88</v>
      </c>
      <c r="M2903">
        <v>871.25</v>
      </c>
      <c r="N2903">
        <v>401217.2</v>
      </c>
      <c r="O2903">
        <v>2355</v>
      </c>
      <c r="P2903">
        <v>2</v>
      </c>
      <c r="Q2903">
        <v>4</v>
      </c>
      <c r="R2903" s="25">
        <f>Clean_Data[[#This Row],[Revenue_EUR]]/Clean_Data[[#This Row],[Units_Sold]]</f>
        <v>192.22344262295081</v>
      </c>
      <c r="S2903" s="19">
        <f>Clean_Data[[#This Row],[Gross_Profit_EUR]]/Clean_Data[[#This Row],[Revenue_EUR]]</f>
        <v>0.55865882401770028</v>
      </c>
      <c r="T2903" s="19">
        <f>Clean_Data[[#This Row],[Revenue_EUR]]/Clean_Data[[#This Row],[Revenue_Target_EUR]]</f>
        <v>1.0524261045093475</v>
      </c>
      <c r="U2903" s="19">
        <f>Clean_Data[[#This Row],[Revenue_EUR]]/Clean_Data[[#This Row],[Market_Revenue_EUR]]</f>
        <v>8.76754286705555E-2</v>
      </c>
      <c r="V2903" s="19">
        <f>Clean_Data[[#This Row],[Returns_Units]]/Clean_Data[[#This Row],[Units_Sold]]</f>
        <v>2.185792349726776E-2</v>
      </c>
      <c r="W2903" s="21">
        <f>Clean_Data[[#This Row],[Revenue_EUR]]/Clean_Data[[#This Row],[Marketing_Spend_EUR]]</f>
        <v>40.375196556671447</v>
      </c>
    </row>
    <row r="2904" spans="1:23">
      <c r="A2904" s="17">
        <v>45962</v>
      </c>
      <c r="B2904">
        <v>2025</v>
      </c>
      <c r="C2904" s="16" t="s">
        <v>102</v>
      </c>
      <c r="D2904" s="16" t="s">
        <v>88</v>
      </c>
      <c r="E2904" s="16" t="s">
        <v>87</v>
      </c>
      <c r="F2904" s="16" t="s">
        <v>83</v>
      </c>
      <c r="G2904" s="16" t="s">
        <v>80</v>
      </c>
      <c r="H2904">
        <v>10670.73</v>
      </c>
      <c r="I2904">
        <v>9762.41</v>
      </c>
      <c r="J2904">
        <v>72</v>
      </c>
      <c r="K2904">
        <v>66</v>
      </c>
      <c r="L2904">
        <v>6164.95</v>
      </c>
      <c r="M2904">
        <v>640.20000000000005</v>
      </c>
      <c r="N2904">
        <v>139688.24</v>
      </c>
      <c r="O2904">
        <v>1001</v>
      </c>
      <c r="P2904">
        <v>1</v>
      </c>
      <c r="Q2904">
        <v>2</v>
      </c>
      <c r="R2904" s="25">
        <f>Clean_Data[[#This Row],[Revenue_EUR]]/Clean_Data[[#This Row],[Units_Sold]]</f>
        <v>148.20458333333332</v>
      </c>
      <c r="S2904" s="19">
        <f>Clean_Data[[#This Row],[Gross_Profit_EUR]]/Clean_Data[[#This Row],[Revenue_EUR]]</f>
        <v>0.57774397815332224</v>
      </c>
      <c r="T2904" s="19">
        <f>Clean_Data[[#This Row],[Revenue_EUR]]/Clean_Data[[#This Row],[Revenue_Target_EUR]]</f>
        <v>1.0930425991123094</v>
      </c>
      <c r="U2904" s="19">
        <f>Clean_Data[[#This Row],[Revenue_EUR]]/Clean_Data[[#This Row],[Market_Revenue_EUR]]</f>
        <v>7.6389608745875817E-2</v>
      </c>
      <c r="V2904" s="19">
        <f>Clean_Data[[#This Row],[Returns_Units]]/Clean_Data[[#This Row],[Units_Sold]]</f>
        <v>2.7777777777777776E-2</v>
      </c>
      <c r="W2904" s="21">
        <f>Clean_Data[[#This Row],[Revenue_EUR]]/Clean_Data[[#This Row],[Marketing_Spend_EUR]]</f>
        <v>16.667806935332706</v>
      </c>
    </row>
    <row r="2905" spans="1:23">
      <c r="A2905" s="17">
        <v>45962</v>
      </c>
      <c r="B2905">
        <v>2025</v>
      </c>
      <c r="C2905" s="16" t="s">
        <v>102</v>
      </c>
      <c r="D2905" s="16" t="s">
        <v>88</v>
      </c>
      <c r="E2905" s="16" t="s">
        <v>87</v>
      </c>
      <c r="F2905" s="16" t="s">
        <v>83</v>
      </c>
      <c r="G2905" s="16" t="s">
        <v>81</v>
      </c>
      <c r="H2905">
        <v>16460.59</v>
      </c>
      <c r="I2905">
        <v>15372.4</v>
      </c>
      <c r="J2905">
        <v>136</v>
      </c>
      <c r="K2905">
        <v>126</v>
      </c>
      <c r="L2905">
        <v>8727.4500000000007</v>
      </c>
      <c r="M2905">
        <v>491.09</v>
      </c>
      <c r="N2905">
        <v>194566.19</v>
      </c>
      <c r="O2905">
        <v>1738</v>
      </c>
      <c r="P2905">
        <v>1</v>
      </c>
      <c r="Q2905">
        <v>3</v>
      </c>
      <c r="R2905" s="25">
        <f>Clean_Data[[#This Row],[Revenue_EUR]]/Clean_Data[[#This Row],[Units_Sold]]</f>
        <v>121.03375</v>
      </c>
      <c r="S2905" s="19">
        <f>Clean_Data[[#This Row],[Gross_Profit_EUR]]/Clean_Data[[#This Row],[Revenue_EUR]]</f>
        <v>0.5302027448590847</v>
      </c>
      <c r="T2905" s="19">
        <f>Clean_Data[[#This Row],[Revenue_EUR]]/Clean_Data[[#This Row],[Revenue_Target_EUR]]</f>
        <v>1.0707885561135542</v>
      </c>
      <c r="U2905" s="19">
        <f>Clean_Data[[#This Row],[Revenue_EUR]]/Clean_Data[[#This Row],[Market_Revenue_EUR]]</f>
        <v>8.4601492170864837E-2</v>
      </c>
      <c r="V2905" s="19">
        <f>Clean_Data[[#This Row],[Returns_Units]]/Clean_Data[[#This Row],[Units_Sold]]</f>
        <v>2.2058823529411766E-2</v>
      </c>
      <c r="W2905" s="21">
        <f>Clean_Data[[#This Row],[Revenue_EUR]]/Clean_Data[[#This Row],[Marketing_Spend_EUR]]</f>
        <v>33.518479301146428</v>
      </c>
    </row>
    <row r="2906" spans="1:23">
      <c r="A2906" s="17">
        <v>45962</v>
      </c>
      <c r="B2906">
        <v>2025</v>
      </c>
      <c r="C2906" s="16" t="s">
        <v>102</v>
      </c>
      <c r="D2906" s="16" t="s">
        <v>89</v>
      </c>
      <c r="E2906" s="16" t="s">
        <v>85</v>
      </c>
      <c r="F2906" s="16" t="s">
        <v>77</v>
      </c>
      <c r="G2906" s="16" t="s">
        <v>78</v>
      </c>
      <c r="H2906">
        <v>289536.76</v>
      </c>
      <c r="I2906">
        <v>293139.19</v>
      </c>
      <c r="J2906">
        <v>3808</v>
      </c>
      <c r="K2906">
        <v>3827</v>
      </c>
      <c r="L2906">
        <v>161790.81</v>
      </c>
      <c r="M2906">
        <v>5477.38</v>
      </c>
      <c r="N2906">
        <v>1988818.98</v>
      </c>
      <c r="O2906">
        <v>27306</v>
      </c>
      <c r="P2906">
        <v>16</v>
      </c>
      <c r="Q2906">
        <v>49</v>
      </c>
      <c r="R2906" s="25">
        <f>Clean_Data[[#This Row],[Revenue_EUR]]/Clean_Data[[#This Row],[Units_Sold]]</f>
        <v>76.03381302521008</v>
      </c>
      <c r="S2906" s="19">
        <f>Clean_Data[[#This Row],[Gross_Profit_EUR]]/Clean_Data[[#This Row],[Revenue_EUR]]</f>
        <v>0.55879194752334727</v>
      </c>
      <c r="T2906" s="19">
        <f>Clean_Data[[#This Row],[Revenue_EUR]]/Clean_Data[[#This Row],[Revenue_Target_EUR]]</f>
        <v>0.98771085503784062</v>
      </c>
      <c r="U2906" s="19">
        <f>Clean_Data[[#This Row],[Revenue_EUR]]/Clean_Data[[#This Row],[Market_Revenue_EUR]]</f>
        <v>0.14558225907518241</v>
      </c>
      <c r="V2906" s="19">
        <f>Clean_Data[[#This Row],[Returns_Units]]/Clean_Data[[#This Row],[Units_Sold]]</f>
        <v>1.2867647058823529E-2</v>
      </c>
      <c r="W2906" s="21">
        <f>Clean_Data[[#This Row],[Revenue_EUR]]/Clean_Data[[#This Row],[Marketing_Spend_EUR]]</f>
        <v>52.860447878365207</v>
      </c>
    </row>
    <row r="2907" spans="1:23">
      <c r="A2907" s="17">
        <v>45962</v>
      </c>
      <c r="B2907">
        <v>2025</v>
      </c>
      <c r="C2907" s="16" t="s">
        <v>102</v>
      </c>
      <c r="D2907" s="16" t="s">
        <v>89</v>
      </c>
      <c r="E2907" s="16" t="s">
        <v>85</v>
      </c>
      <c r="F2907" s="16" t="s">
        <v>77</v>
      </c>
      <c r="G2907" s="16" t="s">
        <v>79</v>
      </c>
      <c r="H2907">
        <v>265694.45</v>
      </c>
      <c r="I2907">
        <v>265830.84000000003</v>
      </c>
      <c r="J2907">
        <v>1382</v>
      </c>
      <c r="K2907">
        <v>1392</v>
      </c>
      <c r="L2907">
        <v>174257.07</v>
      </c>
      <c r="M2907">
        <v>6035.5</v>
      </c>
      <c r="N2907">
        <v>1604165.24</v>
      </c>
      <c r="O2907">
        <v>8652</v>
      </c>
      <c r="P2907">
        <v>12</v>
      </c>
      <c r="Q2907">
        <v>27</v>
      </c>
      <c r="R2907" s="25">
        <f>Clean_Data[[#This Row],[Revenue_EUR]]/Clean_Data[[#This Row],[Units_Sold]]</f>
        <v>192.25358176555719</v>
      </c>
      <c r="S2907" s="19">
        <f>Clean_Data[[#This Row],[Gross_Profit_EUR]]/Clean_Data[[#This Row],[Revenue_EUR]]</f>
        <v>0.65585513735796885</v>
      </c>
      <c r="T2907" s="19">
        <f>Clean_Data[[#This Row],[Revenue_EUR]]/Clean_Data[[#This Row],[Revenue_Target_EUR]]</f>
        <v>0.99948692935703021</v>
      </c>
      <c r="U2907" s="19">
        <f>Clean_Data[[#This Row],[Revenue_EUR]]/Clean_Data[[#This Row],[Market_Revenue_EUR]]</f>
        <v>0.16562785639215072</v>
      </c>
      <c r="V2907" s="19">
        <f>Clean_Data[[#This Row],[Returns_Units]]/Clean_Data[[#This Row],[Units_Sold]]</f>
        <v>1.9536903039073805E-2</v>
      </c>
      <c r="W2907" s="21">
        <f>Clean_Data[[#This Row],[Revenue_EUR]]/Clean_Data[[#This Row],[Marketing_Spend_EUR]]</f>
        <v>44.021945157816255</v>
      </c>
    </row>
    <row r="2908" spans="1:23">
      <c r="A2908" s="17">
        <v>45962</v>
      </c>
      <c r="B2908">
        <v>2025</v>
      </c>
      <c r="C2908" s="16" t="s">
        <v>102</v>
      </c>
      <c r="D2908" s="16" t="s">
        <v>89</v>
      </c>
      <c r="E2908" s="16" t="s">
        <v>85</v>
      </c>
      <c r="F2908" s="16" t="s">
        <v>77</v>
      </c>
      <c r="G2908" s="16" t="s">
        <v>80</v>
      </c>
      <c r="H2908">
        <v>89715.839999999997</v>
      </c>
      <c r="I2908">
        <v>84790.84</v>
      </c>
      <c r="J2908">
        <v>607</v>
      </c>
      <c r="K2908">
        <v>579</v>
      </c>
      <c r="L2908">
        <v>61372.22</v>
      </c>
      <c r="M2908">
        <v>5286.14</v>
      </c>
      <c r="N2908">
        <v>569248.76</v>
      </c>
      <c r="O2908">
        <v>3991</v>
      </c>
      <c r="P2908">
        <v>3</v>
      </c>
      <c r="Q2908">
        <v>10</v>
      </c>
      <c r="R2908" s="25">
        <f>Clean_Data[[#This Row],[Revenue_EUR]]/Clean_Data[[#This Row],[Units_Sold]]</f>
        <v>147.80204283360791</v>
      </c>
      <c r="S2908" s="19">
        <f>Clean_Data[[#This Row],[Gross_Profit_EUR]]/Clean_Data[[#This Row],[Revenue_EUR]]</f>
        <v>0.68407340331428657</v>
      </c>
      <c r="T2908" s="19">
        <f>Clean_Data[[#This Row],[Revenue_EUR]]/Clean_Data[[#This Row],[Revenue_Target_EUR]]</f>
        <v>1.0580841043678775</v>
      </c>
      <c r="U2908" s="19">
        <f>Clean_Data[[#This Row],[Revenue_EUR]]/Clean_Data[[#This Row],[Market_Revenue_EUR]]</f>
        <v>0.15760392697210265</v>
      </c>
      <c r="V2908" s="19">
        <f>Clean_Data[[#This Row],[Returns_Units]]/Clean_Data[[#This Row],[Units_Sold]]</f>
        <v>1.6474464579901153E-2</v>
      </c>
      <c r="W2908" s="21">
        <f>Clean_Data[[#This Row],[Revenue_EUR]]/Clean_Data[[#This Row],[Marketing_Spend_EUR]]</f>
        <v>16.971900101018889</v>
      </c>
    </row>
    <row r="2909" spans="1:23">
      <c r="A2909" s="17">
        <v>45962</v>
      </c>
      <c r="B2909">
        <v>2025</v>
      </c>
      <c r="C2909" s="16" t="s">
        <v>102</v>
      </c>
      <c r="D2909" s="16" t="s">
        <v>89</v>
      </c>
      <c r="E2909" s="16" t="s">
        <v>85</v>
      </c>
      <c r="F2909" s="16" t="s">
        <v>77</v>
      </c>
      <c r="G2909" s="16" t="s">
        <v>81</v>
      </c>
      <c r="H2909">
        <v>118329.18</v>
      </c>
      <c r="I2909">
        <v>114316.38</v>
      </c>
      <c r="J2909">
        <v>974</v>
      </c>
      <c r="K2909">
        <v>960</v>
      </c>
      <c r="L2909">
        <v>74014</v>
      </c>
      <c r="M2909">
        <v>3826.6</v>
      </c>
      <c r="N2909">
        <v>786157.57</v>
      </c>
      <c r="O2909">
        <v>6973</v>
      </c>
      <c r="P2909">
        <v>5</v>
      </c>
      <c r="Q2909">
        <v>9</v>
      </c>
      <c r="R2909" s="25">
        <f>Clean_Data[[#This Row],[Revenue_EUR]]/Clean_Data[[#This Row],[Units_Sold]]</f>
        <v>121.48786447638604</v>
      </c>
      <c r="S2909" s="19">
        <f>Clean_Data[[#This Row],[Gross_Profit_EUR]]/Clean_Data[[#This Row],[Revenue_EUR]]</f>
        <v>0.62549237643664901</v>
      </c>
      <c r="T2909" s="19">
        <f>Clean_Data[[#This Row],[Revenue_EUR]]/Clean_Data[[#This Row],[Revenue_Target_EUR]]</f>
        <v>1.0351025810999264</v>
      </c>
      <c r="U2909" s="19">
        <f>Clean_Data[[#This Row],[Revenue_EUR]]/Clean_Data[[#This Row],[Market_Revenue_EUR]]</f>
        <v>0.15051585650952901</v>
      </c>
      <c r="V2909" s="19">
        <f>Clean_Data[[#This Row],[Returns_Units]]/Clean_Data[[#This Row],[Units_Sold]]</f>
        <v>9.2402464065708418E-3</v>
      </c>
      <c r="W2909" s="21">
        <f>Clean_Data[[#This Row],[Revenue_EUR]]/Clean_Data[[#This Row],[Marketing_Spend_EUR]]</f>
        <v>30.922798306590707</v>
      </c>
    </row>
    <row r="2910" spans="1:23">
      <c r="A2910" s="17">
        <v>45962</v>
      </c>
      <c r="B2910">
        <v>2025</v>
      </c>
      <c r="C2910" s="16" t="s">
        <v>102</v>
      </c>
      <c r="D2910" s="16" t="s">
        <v>89</v>
      </c>
      <c r="E2910" s="16" t="s">
        <v>85</v>
      </c>
      <c r="F2910" s="16" t="s">
        <v>82</v>
      </c>
      <c r="G2910" s="16" t="s">
        <v>78</v>
      </c>
      <c r="H2910">
        <v>243937.21</v>
      </c>
      <c r="I2910">
        <v>246635.44</v>
      </c>
      <c r="J2910">
        <v>3208</v>
      </c>
      <c r="K2910">
        <v>3259</v>
      </c>
      <c r="L2910">
        <v>127033.24</v>
      </c>
      <c r="M2910">
        <v>4346.59</v>
      </c>
      <c r="N2910">
        <v>1812890.78</v>
      </c>
      <c r="O2910">
        <v>25606</v>
      </c>
      <c r="P2910">
        <v>11</v>
      </c>
      <c r="Q2910">
        <v>46</v>
      </c>
      <c r="R2910" s="25">
        <f>Clean_Data[[#This Row],[Revenue_EUR]]/Clean_Data[[#This Row],[Units_Sold]]</f>
        <v>76.040277431421444</v>
      </c>
      <c r="S2910" s="19">
        <f>Clean_Data[[#This Row],[Gross_Profit_EUR]]/Clean_Data[[#This Row],[Revenue_EUR]]</f>
        <v>0.52076204364229639</v>
      </c>
      <c r="T2910" s="19">
        <f>Clean_Data[[#This Row],[Revenue_EUR]]/Clean_Data[[#This Row],[Revenue_Target_EUR]]</f>
        <v>0.98905984476521291</v>
      </c>
      <c r="U2910" s="19">
        <f>Clean_Data[[#This Row],[Revenue_EUR]]/Clean_Data[[#This Row],[Market_Revenue_EUR]]</f>
        <v>0.13455703602839217</v>
      </c>
      <c r="V2910" s="19">
        <f>Clean_Data[[#This Row],[Returns_Units]]/Clean_Data[[#This Row],[Units_Sold]]</f>
        <v>1.4339152119700748E-2</v>
      </c>
      <c r="W2910" s="21">
        <f>Clean_Data[[#This Row],[Revenue_EUR]]/Clean_Data[[#This Row],[Marketing_Spend_EUR]]</f>
        <v>56.121513646329646</v>
      </c>
    </row>
    <row r="2911" spans="1:23">
      <c r="A2911" s="17">
        <v>45962</v>
      </c>
      <c r="B2911">
        <v>2025</v>
      </c>
      <c r="C2911" s="16" t="s">
        <v>102</v>
      </c>
      <c r="D2911" s="16" t="s">
        <v>89</v>
      </c>
      <c r="E2911" s="16" t="s">
        <v>85</v>
      </c>
      <c r="F2911" s="16" t="s">
        <v>82</v>
      </c>
      <c r="G2911" s="16" t="s">
        <v>79</v>
      </c>
      <c r="H2911">
        <v>233002.75</v>
      </c>
      <c r="I2911">
        <v>226810.9</v>
      </c>
      <c r="J2911">
        <v>1212</v>
      </c>
      <c r="K2911">
        <v>1184</v>
      </c>
      <c r="L2911">
        <v>141907</v>
      </c>
      <c r="M2911">
        <v>5914.33</v>
      </c>
      <c r="N2911">
        <v>1501025.29</v>
      </c>
      <c r="O2911">
        <v>8168</v>
      </c>
      <c r="P2911">
        <v>13</v>
      </c>
      <c r="Q2911">
        <v>21</v>
      </c>
      <c r="R2911" s="25">
        <f>Clean_Data[[#This Row],[Revenue_EUR]]/Clean_Data[[#This Row],[Units_Sold]]</f>
        <v>192.24649339933993</v>
      </c>
      <c r="S2911" s="19">
        <f>Clean_Data[[#This Row],[Gross_Profit_EUR]]/Clean_Data[[#This Row],[Revenue_EUR]]</f>
        <v>0.60903573026498614</v>
      </c>
      <c r="T2911" s="19">
        <f>Clean_Data[[#This Row],[Revenue_EUR]]/Clean_Data[[#This Row],[Revenue_Target_EUR]]</f>
        <v>1.0272996139074446</v>
      </c>
      <c r="U2911" s="19">
        <f>Clean_Data[[#This Row],[Revenue_EUR]]/Clean_Data[[#This Row],[Market_Revenue_EUR]]</f>
        <v>0.15522906346234847</v>
      </c>
      <c r="V2911" s="19">
        <f>Clean_Data[[#This Row],[Returns_Units]]/Clean_Data[[#This Row],[Units_Sold]]</f>
        <v>1.7326732673267328E-2</v>
      </c>
      <c r="W2911" s="21">
        <f>Clean_Data[[#This Row],[Revenue_EUR]]/Clean_Data[[#This Row],[Marketing_Spend_EUR]]</f>
        <v>39.396305245057341</v>
      </c>
    </row>
    <row r="2912" spans="1:23">
      <c r="A2912" s="17">
        <v>45962</v>
      </c>
      <c r="B2912">
        <v>2025</v>
      </c>
      <c r="C2912" s="16" t="s">
        <v>102</v>
      </c>
      <c r="D2912" s="16" t="s">
        <v>89</v>
      </c>
      <c r="E2912" s="16" t="s">
        <v>85</v>
      </c>
      <c r="F2912" s="16" t="s">
        <v>82</v>
      </c>
      <c r="G2912" s="16" t="s">
        <v>80</v>
      </c>
      <c r="H2912">
        <v>73796.789999999994</v>
      </c>
      <c r="I2912">
        <v>65241.52</v>
      </c>
      <c r="J2912">
        <v>499</v>
      </c>
      <c r="K2912">
        <v>441</v>
      </c>
      <c r="L2912">
        <v>46901.46</v>
      </c>
      <c r="M2912">
        <v>4209.2299999999996</v>
      </c>
      <c r="N2912">
        <v>513899.44</v>
      </c>
      <c r="O2912">
        <v>3787</v>
      </c>
      <c r="P2912">
        <v>3</v>
      </c>
      <c r="Q2912">
        <v>10</v>
      </c>
      <c r="R2912" s="25">
        <f>Clean_Data[[#This Row],[Revenue_EUR]]/Clean_Data[[#This Row],[Units_Sold]]</f>
        <v>147.88935871743485</v>
      </c>
      <c r="S2912" s="19">
        <f>Clean_Data[[#This Row],[Gross_Profit_EUR]]/Clean_Data[[#This Row],[Revenue_EUR]]</f>
        <v>0.63554878199986753</v>
      </c>
      <c r="T2912" s="19">
        <f>Clean_Data[[#This Row],[Revenue_EUR]]/Clean_Data[[#This Row],[Revenue_Target_EUR]]</f>
        <v>1.131132291215778</v>
      </c>
      <c r="U2912" s="19">
        <f>Clean_Data[[#This Row],[Revenue_EUR]]/Clean_Data[[#This Row],[Market_Revenue_EUR]]</f>
        <v>0.14360161591147091</v>
      </c>
      <c r="V2912" s="19">
        <f>Clean_Data[[#This Row],[Returns_Units]]/Clean_Data[[#This Row],[Units_Sold]]</f>
        <v>2.004008016032064E-2</v>
      </c>
      <c r="W2912" s="21">
        <f>Clean_Data[[#This Row],[Revenue_EUR]]/Clean_Data[[#This Row],[Marketing_Spend_EUR]]</f>
        <v>17.532135331165083</v>
      </c>
    </row>
    <row r="2913" spans="1:23">
      <c r="A2913" s="17">
        <v>45962</v>
      </c>
      <c r="B2913">
        <v>2025</v>
      </c>
      <c r="C2913" s="16" t="s">
        <v>102</v>
      </c>
      <c r="D2913" s="16" t="s">
        <v>89</v>
      </c>
      <c r="E2913" s="16" t="s">
        <v>85</v>
      </c>
      <c r="F2913" s="16" t="s">
        <v>82</v>
      </c>
      <c r="G2913" s="16" t="s">
        <v>81</v>
      </c>
      <c r="H2913">
        <v>101930.22</v>
      </c>
      <c r="I2913">
        <v>99419.49</v>
      </c>
      <c r="J2913">
        <v>839</v>
      </c>
      <c r="K2913">
        <v>809</v>
      </c>
      <c r="L2913">
        <v>60074.720000000001</v>
      </c>
      <c r="M2913">
        <v>3335.48</v>
      </c>
      <c r="N2913">
        <v>691028.24</v>
      </c>
      <c r="O2913">
        <v>6179</v>
      </c>
      <c r="P2913">
        <v>4</v>
      </c>
      <c r="Q2913">
        <v>8</v>
      </c>
      <c r="R2913" s="25">
        <f>Clean_Data[[#This Row],[Revenue_EUR]]/Clean_Data[[#This Row],[Units_Sold]]</f>
        <v>121.49013110846246</v>
      </c>
      <c r="S2913" s="19">
        <f>Clean_Data[[#This Row],[Gross_Profit_EUR]]/Clean_Data[[#This Row],[Revenue_EUR]]</f>
        <v>0.58937104226793591</v>
      </c>
      <c r="T2913" s="19">
        <f>Clean_Data[[#This Row],[Revenue_EUR]]/Clean_Data[[#This Row],[Revenue_Target_EUR]]</f>
        <v>1.0252539014231514</v>
      </c>
      <c r="U2913" s="19">
        <f>Clean_Data[[#This Row],[Revenue_EUR]]/Clean_Data[[#This Row],[Market_Revenue_EUR]]</f>
        <v>0.14750514392870542</v>
      </c>
      <c r="V2913" s="19">
        <f>Clean_Data[[#This Row],[Returns_Units]]/Clean_Data[[#This Row],[Units_Sold]]</f>
        <v>9.5351609058402856E-3</v>
      </c>
      <c r="W2913" s="21">
        <f>Clean_Data[[#This Row],[Revenue_EUR]]/Clean_Data[[#This Row],[Marketing_Spend_EUR]]</f>
        <v>30.559385755573413</v>
      </c>
    </row>
    <row r="2914" spans="1:23">
      <c r="A2914" s="17">
        <v>45962</v>
      </c>
      <c r="B2914">
        <v>2025</v>
      </c>
      <c r="C2914" s="16" t="s">
        <v>102</v>
      </c>
      <c r="D2914" s="16" t="s">
        <v>89</v>
      </c>
      <c r="E2914" s="16" t="s">
        <v>85</v>
      </c>
      <c r="F2914" s="16" t="s">
        <v>83</v>
      </c>
      <c r="G2914" s="16" t="s">
        <v>78</v>
      </c>
      <c r="H2914">
        <v>31068.35</v>
      </c>
      <c r="I2914">
        <v>31510.36</v>
      </c>
      <c r="J2914">
        <v>409</v>
      </c>
      <c r="K2914">
        <v>415</v>
      </c>
      <c r="L2914">
        <v>14882.17</v>
      </c>
      <c r="M2914">
        <v>552.84</v>
      </c>
      <c r="N2914">
        <v>338575.68</v>
      </c>
      <c r="O2914">
        <v>4660</v>
      </c>
      <c r="P2914">
        <v>2</v>
      </c>
      <c r="Q2914">
        <v>9</v>
      </c>
      <c r="R2914" s="25">
        <f>Clean_Data[[#This Row],[Revenue_EUR]]/Clean_Data[[#This Row],[Units_Sold]]</f>
        <v>75.961735941320285</v>
      </c>
      <c r="S2914" s="19">
        <f>Clean_Data[[#This Row],[Gross_Profit_EUR]]/Clean_Data[[#This Row],[Revenue_EUR]]</f>
        <v>0.47901385171726213</v>
      </c>
      <c r="T2914" s="19">
        <f>Clean_Data[[#This Row],[Revenue_EUR]]/Clean_Data[[#This Row],[Revenue_Target_EUR]]</f>
        <v>0.9859725499803873</v>
      </c>
      <c r="U2914" s="19">
        <f>Clean_Data[[#This Row],[Revenue_EUR]]/Clean_Data[[#This Row],[Market_Revenue_EUR]]</f>
        <v>9.1761906820950631E-2</v>
      </c>
      <c r="V2914" s="19">
        <f>Clean_Data[[#This Row],[Returns_Units]]/Clean_Data[[#This Row],[Units_Sold]]</f>
        <v>2.2004889975550123E-2</v>
      </c>
      <c r="W2914" s="21">
        <f>Clean_Data[[#This Row],[Revenue_EUR]]/Clean_Data[[#This Row],[Marketing_Spend_EUR]]</f>
        <v>56.197724477244769</v>
      </c>
    </row>
    <row r="2915" spans="1:23">
      <c r="A2915" s="17">
        <v>45962</v>
      </c>
      <c r="B2915">
        <v>2025</v>
      </c>
      <c r="C2915" s="16" t="s">
        <v>102</v>
      </c>
      <c r="D2915" s="16" t="s">
        <v>89</v>
      </c>
      <c r="E2915" s="16" t="s">
        <v>85</v>
      </c>
      <c r="F2915" s="16" t="s">
        <v>83</v>
      </c>
      <c r="G2915" s="16" t="s">
        <v>79</v>
      </c>
      <c r="H2915">
        <v>32561.51</v>
      </c>
      <c r="I2915">
        <v>31926.44</v>
      </c>
      <c r="J2915">
        <v>169</v>
      </c>
      <c r="K2915">
        <v>163</v>
      </c>
      <c r="L2915">
        <v>18228.330000000002</v>
      </c>
      <c r="M2915">
        <v>756.13</v>
      </c>
      <c r="N2915">
        <v>277001.81</v>
      </c>
      <c r="O2915">
        <v>1507</v>
      </c>
      <c r="P2915">
        <v>1</v>
      </c>
      <c r="Q2915">
        <v>5</v>
      </c>
      <c r="R2915" s="25">
        <f>Clean_Data[[#This Row],[Revenue_EUR]]/Clean_Data[[#This Row],[Units_Sold]]</f>
        <v>192.67165680473371</v>
      </c>
      <c r="S2915" s="19">
        <f>Clean_Data[[#This Row],[Gross_Profit_EUR]]/Clean_Data[[#This Row],[Revenue_EUR]]</f>
        <v>0.5598121831573537</v>
      </c>
      <c r="T2915" s="19">
        <f>Clean_Data[[#This Row],[Revenue_EUR]]/Clean_Data[[#This Row],[Revenue_Target_EUR]]</f>
        <v>1.0198916634613819</v>
      </c>
      <c r="U2915" s="19">
        <f>Clean_Data[[#This Row],[Revenue_EUR]]/Clean_Data[[#This Row],[Market_Revenue_EUR]]</f>
        <v>0.11754980951207503</v>
      </c>
      <c r="V2915" s="19">
        <f>Clean_Data[[#This Row],[Returns_Units]]/Clean_Data[[#This Row],[Units_Sold]]</f>
        <v>2.9585798816568046E-2</v>
      </c>
      <c r="W2915" s="21">
        <f>Clean_Data[[#This Row],[Revenue_EUR]]/Clean_Data[[#This Row],[Marketing_Spend_EUR]]</f>
        <v>43.063375345509371</v>
      </c>
    </row>
    <row r="2916" spans="1:23">
      <c r="A2916" s="17">
        <v>45962</v>
      </c>
      <c r="B2916">
        <v>2025</v>
      </c>
      <c r="C2916" s="16" t="s">
        <v>102</v>
      </c>
      <c r="D2916" s="16" t="s">
        <v>89</v>
      </c>
      <c r="E2916" s="16" t="s">
        <v>85</v>
      </c>
      <c r="F2916" s="16" t="s">
        <v>83</v>
      </c>
      <c r="G2916" s="16" t="s">
        <v>80</v>
      </c>
      <c r="H2916">
        <v>10238.15</v>
      </c>
      <c r="I2916">
        <v>9503.35</v>
      </c>
      <c r="J2916">
        <v>69</v>
      </c>
      <c r="K2916">
        <v>64</v>
      </c>
      <c r="L2916">
        <v>5872.36</v>
      </c>
      <c r="M2916">
        <v>613.37</v>
      </c>
      <c r="N2916">
        <v>98308.58</v>
      </c>
      <c r="O2916">
        <v>721</v>
      </c>
      <c r="P2916">
        <v>0</v>
      </c>
      <c r="Q2916">
        <v>2</v>
      </c>
      <c r="R2916" s="25">
        <f>Clean_Data[[#This Row],[Revenue_EUR]]/Clean_Data[[#This Row],[Units_Sold]]</f>
        <v>148.37898550724637</v>
      </c>
      <c r="S2916" s="19">
        <f>Clean_Data[[#This Row],[Gross_Profit_EUR]]/Clean_Data[[#This Row],[Revenue_EUR]]</f>
        <v>0.57357628087105583</v>
      </c>
      <c r="T2916" s="19">
        <f>Clean_Data[[#This Row],[Revenue_EUR]]/Clean_Data[[#This Row],[Revenue_Target_EUR]]</f>
        <v>1.0773201029110786</v>
      </c>
      <c r="U2916" s="19">
        <f>Clean_Data[[#This Row],[Revenue_EUR]]/Clean_Data[[#This Row],[Market_Revenue_EUR]]</f>
        <v>0.10414299545370302</v>
      </c>
      <c r="V2916" s="19">
        <f>Clean_Data[[#This Row],[Returns_Units]]/Clean_Data[[#This Row],[Units_Sold]]</f>
        <v>2.8985507246376812E-2</v>
      </c>
      <c r="W2916" s="21">
        <f>Clean_Data[[#This Row],[Revenue_EUR]]/Clean_Data[[#This Row],[Marketing_Spend_EUR]]</f>
        <v>16.691637999902181</v>
      </c>
    </row>
    <row r="2917" spans="1:23">
      <c r="A2917" s="17">
        <v>45962</v>
      </c>
      <c r="B2917">
        <v>2025</v>
      </c>
      <c r="C2917" s="16" t="s">
        <v>102</v>
      </c>
      <c r="D2917" s="16" t="s">
        <v>89</v>
      </c>
      <c r="E2917" s="16" t="s">
        <v>85</v>
      </c>
      <c r="F2917" s="16" t="s">
        <v>83</v>
      </c>
      <c r="G2917" s="16" t="s">
        <v>81</v>
      </c>
      <c r="H2917">
        <v>14057.41</v>
      </c>
      <c r="I2917">
        <v>13503.64</v>
      </c>
      <c r="J2917">
        <v>116</v>
      </c>
      <c r="K2917">
        <v>110</v>
      </c>
      <c r="L2917">
        <v>7401.58</v>
      </c>
      <c r="M2917">
        <v>461.1</v>
      </c>
      <c r="N2917">
        <v>129362.73</v>
      </c>
      <c r="O2917">
        <v>1123</v>
      </c>
      <c r="P2917">
        <v>1</v>
      </c>
      <c r="Q2917">
        <v>2</v>
      </c>
      <c r="R2917" s="25">
        <f>Clean_Data[[#This Row],[Revenue_EUR]]/Clean_Data[[#This Row],[Units_Sold]]</f>
        <v>121.18456896551724</v>
      </c>
      <c r="S2917" s="19">
        <f>Clean_Data[[#This Row],[Gross_Profit_EUR]]/Clean_Data[[#This Row],[Revenue_EUR]]</f>
        <v>0.52652515648330667</v>
      </c>
      <c r="T2917" s="19">
        <f>Clean_Data[[#This Row],[Revenue_EUR]]/Clean_Data[[#This Row],[Revenue_Target_EUR]]</f>
        <v>1.0410089427739484</v>
      </c>
      <c r="U2917" s="19">
        <f>Clean_Data[[#This Row],[Revenue_EUR]]/Clean_Data[[#This Row],[Market_Revenue_EUR]]</f>
        <v>0.10866661518352311</v>
      </c>
      <c r="V2917" s="19">
        <f>Clean_Data[[#This Row],[Returns_Units]]/Clean_Data[[#This Row],[Units_Sold]]</f>
        <v>1.7241379310344827E-2</v>
      </c>
      <c r="W2917" s="21">
        <f>Clean_Data[[#This Row],[Revenue_EUR]]/Clean_Data[[#This Row],[Marketing_Spend_EUR]]</f>
        <v>30.486684016482322</v>
      </c>
    </row>
    <row r="2918" spans="1:23">
      <c r="A2918" s="17">
        <v>45962</v>
      </c>
      <c r="B2918">
        <v>2025</v>
      </c>
      <c r="C2918" s="16" t="s">
        <v>102</v>
      </c>
      <c r="D2918" s="16" t="s">
        <v>90</v>
      </c>
      <c r="E2918" s="16" t="s">
        <v>91</v>
      </c>
      <c r="F2918" s="16" t="s">
        <v>77</v>
      </c>
      <c r="G2918" s="16" t="s">
        <v>78</v>
      </c>
      <c r="H2918">
        <v>218133.96</v>
      </c>
      <c r="I2918">
        <v>210035.15</v>
      </c>
      <c r="J2918">
        <v>2869</v>
      </c>
      <c r="K2918">
        <v>2737</v>
      </c>
      <c r="L2918">
        <v>121192.37</v>
      </c>
      <c r="M2918">
        <v>4018.12</v>
      </c>
      <c r="N2918">
        <v>2582974.0499999998</v>
      </c>
      <c r="O2918">
        <v>35335</v>
      </c>
      <c r="P2918">
        <v>10</v>
      </c>
      <c r="Q2918">
        <v>55</v>
      </c>
      <c r="R2918" s="25">
        <f>Clean_Data[[#This Row],[Revenue_EUR]]/Clean_Data[[#This Row],[Units_Sold]]</f>
        <v>76.031355873126529</v>
      </c>
      <c r="S2918" s="19">
        <f>Clean_Data[[#This Row],[Gross_Profit_EUR]]/Clean_Data[[#This Row],[Revenue_EUR]]</f>
        <v>0.55558689715255705</v>
      </c>
      <c r="T2918" s="19">
        <f>Clean_Data[[#This Row],[Revenue_EUR]]/Clean_Data[[#This Row],[Revenue_Target_EUR]]</f>
        <v>1.0385593078110973</v>
      </c>
      <c r="U2918" s="19">
        <f>Clean_Data[[#This Row],[Revenue_EUR]]/Clean_Data[[#This Row],[Market_Revenue_EUR]]</f>
        <v>8.4450697443127623E-2</v>
      </c>
      <c r="V2918" s="19">
        <f>Clean_Data[[#This Row],[Returns_Units]]/Clean_Data[[#This Row],[Units_Sold]]</f>
        <v>1.9170442662948761E-2</v>
      </c>
      <c r="W2918" s="21">
        <f>Clean_Data[[#This Row],[Revenue_EUR]]/Clean_Data[[#This Row],[Marketing_Spend_EUR]]</f>
        <v>54.287567320040218</v>
      </c>
    </row>
    <row r="2919" spans="1:23">
      <c r="A2919" s="17">
        <v>45962</v>
      </c>
      <c r="B2919">
        <v>2025</v>
      </c>
      <c r="C2919" s="16" t="s">
        <v>102</v>
      </c>
      <c r="D2919" s="16" t="s">
        <v>90</v>
      </c>
      <c r="E2919" s="16" t="s">
        <v>91</v>
      </c>
      <c r="F2919" s="16" t="s">
        <v>77</v>
      </c>
      <c r="G2919" s="16" t="s">
        <v>79</v>
      </c>
      <c r="H2919">
        <v>244168.94</v>
      </c>
      <c r="I2919">
        <v>233358.07</v>
      </c>
      <c r="J2919">
        <v>1270</v>
      </c>
      <c r="K2919">
        <v>1228</v>
      </c>
      <c r="L2919">
        <v>162148.49</v>
      </c>
      <c r="M2919">
        <v>5955.09</v>
      </c>
      <c r="N2919">
        <v>2191836.86</v>
      </c>
      <c r="O2919">
        <v>12393</v>
      </c>
      <c r="P2919">
        <v>10</v>
      </c>
      <c r="Q2919">
        <v>26</v>
      </c>
      <c r="R2919" s="25">
        <f>Clean_Data[[#This Row],[Revenue_EUR]]/Clean_Data[[#This Row],[Units_Sold]]</f>
        <v>192.25900787401574</v>
      </c>
      <c r="S2919" s="19">
        <f>Clean_Data[[#This Row],[Gross_Profit_EUR]]/Clean_Data[[#This Row],[Revenue_EUR]]</f>
        <v>0.66408319583973285</v>
      </c>
      <c r="T2919" s="19">
        <f>Clean_Data[[#This Row],[Revenue_EUR]]/Clean_Data[[#This Row],[Revenue_Target_EUR]]</f>
        <v>1.0463273886349849</v>
      </c>
      <c r="U2919" s="19">
        <f>Clean_Data[[#This Row],[Revenue_EUR]]/Clean_Data[[#This Row],[Market_Revenue_EUR]]</f>
        <v>0.11139923068909427</v>
      </c>
      <c r="V2919" s="19">
        <f>Clean_Data[[#This Row],[Returns_Units]]/Clean_Data[[#This Row],[Units_Sold]]</f>
        <v>2.0472440944881889E-2</v>
      </c>
      <c r="W2919" s="21">
        <f>Clean_Data[[#This Row],[Revenue_EUR]]/Clean_Data[[#This Row],[Marketing_Spend_EUR]]</f>
        <v>41.001721216639879</v>
      </c>
    </row>
    <row r="2920" spans="1:23">
      <c r="A2920" s="17">
        <v>45962</v>
      </c>
      <c r="B2920">
        <v>2025</v>
      </c>
      <c r="C2920" s="16" t="s">
        <v>102</v>
      </c>
      <c r="D2920" s="16" t="s">
        <v>90</v>
      </c>
      <c r="E2920" s="16" t="s">
        <v>91</v>
      </c>
      <c r="F2920" s="16" t="s">
        <v>77</v>
      </c>
      <c r="G2920" s="16" t="s">
        <v>80</v>
      </c>
      <c r="H2920">
        <v>73286.960000000006</v>
      </c>
      <c r="I2920">
        <v>67812.740000000005</v>
      </c>
      <c r="J2920">
        <v>496</v>
      </c>
      <c r="K2920">
        <v>458</v>
      </c>
      <c r="L2920">
        <v>50064.25</v>
      </c>
      <c r="M2920">
        <v>4061.16</v>
      </c>
      <c r="N2920">
        <v>730645.87</v>
      </c>
      <c r="O2920">
        <v>5311</v>
      </c>
      <c r="P2920">
        <v>4</v>
      </c>
      <c r="Q2920">
        <v>5</v>
      </c>
      <c r="R2920" s="25">
        <f>Clean_Data[[#This Row],[Revenue_EUR]]/Clean_Data[[#This Row],[Units_Sold]]</f>
        <v>147.75596774193551</v>
      </c>
      <c r="S2920" s="19">
        <f>Clean_Data[[#This Row],[Gross_Profit_EUR]]/Clean_Data[[#This Row],[Revenue_EUR]]</f>
        <v>0.68312630241450856</v>
      </c>
      <c r="T2920" s="19">
        <f>Clean_Data[[#This Row],[Revenue_EUR]]/Clean_Data[[#This Row],[Revenue_Target_EUR]]</f>
        <v>1.0807255391833452</v>
      </c>
      <c r="U2920" s="19">
        <f>Clean_Data[[#This Row],[Revenue_EUR]]/Clean_Data[[#This Row],[Market_Revenue_EUR]]</f>
        <v>0.10030435127211491</v>
      </c>
      <c r="V2920" s="19">
        <f>Clean_Data[[#This Row],[Returns_Units]]/Clean_Data[[#This Row],[Units_Sold]]</f>
        <v>1.0080645161290322E-2</v>
      </c>
      <c r="W2920" s="21">
        <f>Clean_Data[[#This Row],[Revenue_EUR]]/Clean_Data[[#This Row],[Marketing_Spend_EUR]]</f>
        <v>18.045819421052116</v>
      </c>
    </row>
    <row r="2921" spans="1:23">
      <c r="A2921" s="17">
        <v>45962</v>
      </c>
      <c r="B2921">
        <v>2025</v>
      </c>
      <c r="C2921" s="16" t="s">
        <v>102</v>
      </c>
      <c r="D2921" s="16" t="s">
        <v>90</v>
      </c>
      <c r="E2921" s="16" t="s">
        <v>91</v>
      </c>
      <c r="F2921" s="16" t="s">
        <v>77</v>
      </c>
      <c r="G2921" s="16" t="s">
        <v>81</v>
      </c>
      <c r="H2921">
        <v>96273.88</v>
      </c>
      <c r="I2921">
        <v>89942.74</v>
      </c>
      <c r="J2921">
        <v>793</v>
      </c>
      <c r="K2921">
        <v>739</v>
      </c>
      <c r="L2921">
        <v>59261.29</v>
      </c>
      <c r="M2921">
        <v>3053.12</v>
      </c>
      <c r="N2921">
        <v>973628.65</v>
      </c>
      <c r="O2921">
        <v>8775</v>
      </c>
      <c r="P2921">
        <v>5</v>
      </c>
      <c r="Q2921">
        <v>16</v>
      </c>
      <c r="R2921" s="25">
        <f>Clean_Data[[#This Row],[Revenue_EUR]]/Clean_Data[[#This Row],[Units_Sold]]</f>
        <v>121.40464060529635</v>
      </c>
      <c r="S2921" s="19">
        <f>Clean_Data[[#This Row],[Gross_Profit_EUR]]/Clean_Data[[#This Row],[Revenue_EUR]]</f>
        <v>0.61554899418201492</v>
      </c>
      <c r="T2921" s="19">
        <f>Clean_Data[[#This Row],[Revenue_EUR]]/Clean_Data[[#This Row],[Revenue_Target_EUR]]</f>
        <v>1.0703907841811358</v>
      </c>
      <c r="U2921" s="19">
        <f>Clean_Data[[#This Row],[Revenue_EUR]]/Clean_Data[[#This Row],[Market_Revenue_EUR]]</f>
        <v>9.8881519150037345E-2</v>
      </c>
      <c r="V2921" s="19">
        <f>Clean_Data[[#This Row],[Returns_Units]]/Clean_Data[[#This Row],[Units_Sold]]</f>
        <v>2.0176544766708701E-2</v>
      </c>
      <c r="W2921" s="21">
        <f>Clean_Data[[#This Row],[Revenue_EUR]]/Clean_Data[[#This Row],[Marketing_Spend_EUR]]</f>
        <v>31.532949900429728</v>
      </c>
    </row>
    <row r="2922" spans="1:23">
      <c r="A2922" s="17">
        <v>45962</v>
      </c>
      <c r="B2922">
        <v>2025</v>
      </c>
      <c r="C2922" s="16" t="s">
        <v>102</v>
      </c>
      <c r="D2922" s="16" t="s">
        <v>90</v>
      </c>
      <c r="E2922" s="16" t="s">
        <v>91</v>
      </c>
      <c r="F2922" s="16" t="s">
        <v>82</v>
      </c>
      <c r="G2922" s="16" t="s">
        <v>78</v>
      </c>
      <c r="H2922">
        <v>200323.63</v>
      </c>
      <c r="I2922">
        <v>195354.62</v>
      </c>
      <c r="J2922">
        <v>2635</v>
      </c>
      <c r="K2922">
        <v>2552</v>
      </c>
      <c r="L2922">
        <v>104427.88</v>
      </c>
      <c r="M2922">
        <v>3322.14</v>
      </c>
      <c r="N2922">
        <v>2280169.77</v>
      </c>
      <c r="O2922">
        <v>34041</v>
      </c>
      <c r="P2922">
        <v>10</v>
      </c>
      <c r="Q2922">
        <v>40</v>
      </c>
      <c r="R2922" s="25">
        <f>Clean_Data[[#This Row],[Revenue_EUR]]/Clean_Data[[#This Row],[Units_Sold]]</f>
        <v>76.024148007590128</v>
      </c>
      <c r="S2922" s="19">
        <f>Clean_Data[[#This Row],[Gross_Profit_EUR]]/Clean_Data[[#This Row],[Revenue_EUR]]</f>
        <v>0.52129586509589509</v>
      </c>
      <c r="T2922" s="19">
        <f>Clean_Data[[#This Row],[Revenue_EUR]]/Clean_Data[[#This Row],[Revenue_Target_EUR]]</f>
        <v>1.0254358458479251</v>
      </c>
      <c r="U2922" s="19">
        <f>Clean_Data[[#This Row],[Revenue_EUR]]/Clean_Data[[#This Row],[Market_Revenue_EUR]]</f>
        <v>8.7854699520904536E-2</v>
      </c>
      <c r="V2922" s="19">
        <f>Clean_Data[[#This Row],[Returns_Units]]/Clean_Data[[#This Row],[Units_Sold]]</f>
        <v>1.5180265654648957E-2</v>
      </c>
      <c r="W2922" s="21">
        <f>Clean_Data[[#This Row],[Revenue_EUR]]/Clean_Data[[#This Row],[Marketing_Spend_EUR]]</f>
        <v>60.299574972758528</v>
      </c>
    </row>
    <row r="2923" spans="1:23">
      <c r="A2923" s="17">
        <v>45962</v>
      </c>
      <c r="B2923">
        <v>2025</v>
      </c>
      <c r="C2923" s="16" t="s">
        <v>102</v>
      </c>
      <c r="D2923" s="16" t="s">
        <v>90</v>
      </c>
      <c r="E2923" s="16" t="s">
        <v>91</v>
      </c>
      <c r="F2923" s="16" t="s">
        <v>82</v>
      </c>
      <c r="G2923" s="16" t="s">
        <v>79</v>
      </c>
      <c r="H2923">
        <v>186509.03</v>
      </c>
      <c r="I2923">
        <v>171125.35</v>
      </c>
      <c r="J2923">
        <v>970</v>
      </c>
      <c r="K2923">
        <v>886</v>
      </c>
      <c r="L2923">
        <v>113329.49</v>
      </c>
      <c r="M2923">
        <v>4329.97</v>
      </c>
      <c r="N2923">
        <v>1862022.23</v>
      </c>
      <c r="O2923">
        <v>9889</v>
      </c>
      <c r="P2923">
        <v>10</v>
      </c>
      <c r="Q2923">
        <v>13</v>
      </c>
      <c r="R2923" s="25">
        <f>Clean_Data[[#This Row],[Revenue_EUR]]/Clean_Data[[#This Row],[Units_Sold]]</f>
        <v>192.27735051546392</v>
      </c>
      <c r="S2923" s="19">
        <f>Clean_Data[[#This Row],[Gross_Profit_EUR]]/Clean_Data[[#This Row],[Revenue_EUR]]</f>
        <v>0.60763540510612279</v>
      </c>
      <c r="T2923" s="19">
        <f>Clean_Data[[#This Row],[Revenue_EUR]]/Clean_Data[[#This Row],[Revenue_Target_EUR]]</f>
        <v>1.0898971426501098</v>
      </c>
      <c r="U2923" s="19">
        <f>Clean_Data[[#This Row],[Revenue_EUR]]/Clean_Data[[#This Row],[Market_Revenue_EUR]]</f>
        <v>0.10016477085775716</v>
      </c>
      <c r="V2923" s="19">
        <f>Clean_Data[[#This Row],[Returns_Units]]/Clean_Data[[#This Row],[Units_Sold]]</f>
        <v>1.3402061855670102E-2</v>
      </c>
      <c r="W2923" s="21">
        <f>Clean_Data[[#This Row],[Revenue_EUR]]/Clean_Data[[#This Row],[Marketing_Spend_EUR]]</f>
        <v>43.073977417857392</v>
      </c>
    </row>
    <row r="2924" spans="1:23">
      <c r="A2924" s="17">
        <v>45962</v>
      </c>
      <c r="B2924">
        <v>2025</v>
      </c>
      <c r="C2924" s="16" t="s">
        <v>102</v>
      </c>
      <c r="D2924" s="16" t="s">
        <v>90</v>
      </c>
      <c r="E2924" s="16" t="s">
        <v>91</v>
      </c>
      <c r="F2924" s="16" t="s">
        <v>82</v>
      </c>
      <c r="G2924" s="16" t="s">
        <v>80</v>
      </c>
      <c r="H2924">
        <v>67952.19</v>
      </c>
      <c r="I2924">
        <v>59497.07</v>
      </c>
      <c r="J2924">
        <v>460</v>
      </c>
      <c r="K2924">
        <v>397</v>
      </c>
      <c r="L2924">
        <v>43895.45</v>
      </c>
      <c r="M2924">
        <v>3722.18</v>
      </c>
      <c r="N2924">
        <v>690974.08</v>
      </c>
      <c r="O2924">
        <v>5055</v>
      </c>
      <c r="P2924">
        <v>3</v>
      </c>
      <c r="Q2924">
        <v>8</v>
      </c>
      <c r="R2924" s="25">
        <f>Clean_Data[[#This Row],[Revenue_EUR]]/Clean_Data[[#This Row],[Units_Sold]]</f>
        <v>147.72215217391306</v>
      </c>
      <c r="S2924" s="19">
        <f>Clean_Data[[#This Row],[Gross_Profit_EUR]]/Clean_Data[[#This Row],[Revenue_EUR]]</f>
        <v>0.64597550130466719</v>
      </c>
      <c r="T2924" s="19">
        <f>Clean_Data[[#This Row],[Revenue_EUR]]/Clean_Data[[#This Row],[Revenue_Target_EUR]]</f>
        <v>1.1421098551575732</v>
      </c>
      <c r="U2924" s="19">
        <f>Clean_Data[[#This Row],[Revenue_EUR]]/Clean_Data[[#This Row],[Market_Revenue_EUR]]</f>
        <v>9.8342603531524658E-2</v>
      </c>
      <c r="V2924" s="19">
        <f>Clean_Data[[#This Row],[Returns_Units]]/Clean_Data[[#This Row],[Units_Sold]]</f>
        <v>1.7391304347826087E-2</v>
      </c>
      <c r="W2924" s="21">
        <f>Clean_Data[[#This Row],[Revenue_EUR]]/Clean_Data[[#This Row],[Marketing_Spend_EUR]]</f>
        <v>18.256019322010221</v>
      </c>
    </row>
    <row r="2925" spans="1:23">
      <c r="A2925" s="17">
        <v>45962</v>
      </c>
      <c r="B2925">
        <v>2025</v>
      </c>
      <c r="C2925" s="16" t="s">
        <v>102</v>
      </c>
      <c r="D2925" s="16" t="s">
        <v>90</v>
      </c>
      <c r="E2925" s="16" t="s">
        <v>91</v>
      </c>
      <c r="F2925" s="16" t="s">
        <v>82</v>
      </c>
      <c r="G2925" s="16" t="s">
        <v>81</v>
      </c>
      <c r="H2925">
        <v>83203.11</v>
      </c>
      <c r="I2925">
        <v>80330.31</v>
      </c>
      <c r="J2925">
        <v>685</v>
      </c>
      <c r="K2925">
        <v>671</v>
      </c>
      <c r="L2925">
        <v>47758.93</v>
      </c>
      <c r="M2925">
        <v>2606.9699999999998</v>
      </c>
      <c r="N2925">
        <v>887320.52</v>
      </c>
      <c r="O2925">
        <v>7873</v>
      </c>
      <c r="P2925">
        <v>3</v>
      </c>
      <c r="Q2925">
        <v>6</v>
      </c>
      <c r="R2925" s="25">
        <f>Clean_Data[[#This Row],[Revenue_EUR]]/Clean_Data[[#This Row],[Units_Sold]]</f>
        <v>121.46439416058394</v>
      </c>
      <c r="S2925" s="19">
        <f>Clean_Data[[#This Row],[Gross_Profit_EUR]]/Clean_Data[[#This Row],[Revenue_EUR]]</f>
        <v>0.57400414479699136</v>
      </c>
      <c r="T2925" s="19">
        <f>Clean_Data[[#This Row],[Revenue_EUR]]/Clean_Data[[#This Row],[Revenue_Target_EUR]]</f>
        <v>1.035762341761161</v>
      </c>
      <c r="U2925" s="19">
        <f>Clean_Data[[#This Row],[Revenue_EUR]]/Clean_Data[[#This Row],[Market_Revenue_EUR]]</f>
        <v>9.3768946085006577E-2</v>
      </c>
      <c r="V2925" s="19">
        <f>Clean_Data[[#This Row],[Returns_Units]]/Clean_Data[[#This Row],[Units_Sold]]</f>
        <v>8.7591240875912416E-3</v>
      </c>
      <c r="W2925" s="21">
        <f>Clean_Data[[#This Row],[Revenue_EUR]]/Clean_Data[[#This Row],[Marketing_Spend_EUR]]</f>
        <v>31.915637694334805</v>
      </c>
    </row>
    <row r="2926" spans="1:23">
      <c r="A2926" s="17">
        <v>45962</v>
      </c>
      <c r="B2926">
        <v>2025</v>
      </c>
      <c r="C2926" s="16" t="s">
        <v>102</v>
      </c>
      <c r="D2926" s="16" t="s">
        <v>90</v>
      </c>
      <c r="E2926" s="16" t="s">
        <v>91</v>
      </c>
      <c r="F2926" s="16" t="s">
        <v>83</v>
      </c>
      <c r="G2926" s="16" t="s">
        <v>78</v>
      </c>
      <c r="H2926">
        <v>21141.75</v>
      </c>
      <c r="I2926">
        <v>20049.62</v>
      </c>
      <c r="J2926">
        <v>278</v>
      </c>
      <c r="K2926">
        <v>260</v>
      </c>
      <c r="L2926">
        <v>10187.870000000001</v>
      </c>
      <c r="M2926">
        <v>411.27</v>
      </c>
      <c r="N2926">
        <v>363190.32</v>
      </c>
      <c r="O2926">
        <v>4988</v>
      </c>
      <c r="P2926">
        <v>1</v>
      </c>
      <c r="Q2926">
        <v>9</v>
      </c>
      <c r="R2926" s="25">
        <f>Clean_Data[[#This Row],[Revenue_EUR]]/Clean_Data[[#This Row],[Units_Sold]]</f>
        <v>76.04946043165468</v>
      </c>
      <c r="S2926" s="19">
        <f>Clean_Data[[#This Row],[Gross_Profit_EUR]]/Clean_Data[[#This Row],[Revenue_EUR]]</f>
        <v>0.48188395000413875</v>
      </c>
      <c r="T2926" s="19">
        <f>Clean_Data[[#This Row],[Revenue_EUR]]/Clean_Data[[#This Row],[Revenue_Target_EUR]]</f>
        <v>1.054471356564364</v>
      </c>
      <c r="U2926" s="19">
        <f>Clean_Data[[#This Row],[Revenue_EUR]]/Clean_Data[[#This Row],[Market_Revenue_EUR]]</f>
        <v>5.8211215541207152E-2</v>
      </c>
      <c r="V2926" s="19">
        <f>Clean_Data[[#This Row],[Returns_Units]]/Clean_Data[[#This Row],[Units_Sold]]</f>
        <v>3.237410071942446E-2</v>
      </c>
      <c r="W2926" s="21">
        <f>Clean_Data[[#This Row],[Revenue_EUR]]/Clean_Data[[#This Row],[Marketing_Spend_EUR]]</f>
        <v>51.406010649937997</v>
      </c>
    </row>
    <row r="2927" spans="1:23">
      <c r="A2927" s="17">
        <v>45962</v>
      </c>
      <c r="B2927">
        <v>2025</v>
      </c>
      <c r="C2927" s="16" t="s">
        <v>102</v>
      </c>
      <c r="D2927" s="16" t="s">
        <v>90</v>
      </c>
      <c r="E2927" s="16" t="s">
        <v>91</v>
      </c>
      <c r="F2927" s="16" t="s">
        <v>83</v>
      </c>
      <c r="G2927" s="16" t="s">
        <v>79</v>
      </c>
      <c r="H2927">
        <v>22122.74</v>
      </c>
      <c r="I2927">
        <v>19951.12</v>
      </c>
      <c r="J2927">
        <v>115</v>
      </c>
      <c r="K2927">
        <v>105</v>
      </c>
      <c r="L2927">
        <v>12254.54</v>
      </c>
      <c r="M2927">
        <v>555.78</v>
      </c>
      <c r="N2927">
        <v>299798.52</v>
      </c>
      <c r="O2927">
        <v>1625</v>
      </c>
      <c r="P2927">
        <v>1</v>
      </c>
      <c r="Q2927">
        <v>2</v>
      </c>
      <c r="R2927" s="25">
        <f>Clean_Data[[#This Row],[Revenue_EUR]]/Clean_Data[[#This Row],[Units_Sold]]</f>
        <v>192.37165217391305</v>
      </c>
      <c r="S2927" s="19">
        <f>Clean_Data[[#This Row],[Gross_Profit_EUR]]/Clean_Data[[#This Row],[Revenue_EUR]]</f>
        <v>0.55393409677101479</v>
      </c>
      <c r="T2927" s="19">
        <f>Clean_Data[[#This Row],[Revenue_EUR]]/Clean_Data[[#This Row],[Revenue_Target_EUR]]</f>
        <v>1.1088470221220665</v>
      </c>
      <c r="U2927" s="19">
        <f>Clean_Data[[#This Row],[Revenue_EUR]]/Clean_Data[[#This Row],[Market_Revenue_EUR]]</f>
        <v>7.3792025390919211E-2</v>
      </c>
      <c r="V2927" s="19">
        <f>Clean_Data[[#This Row],[Returns_Units]]/Clean_Data[[#This Row],[Units_Sold]]</f>
        <v>1.7391304347826087E-2</v>
      </c>
      <c r="W2927" s="21">
        <f>Clean_Data[[#This Row],[Revenue_EUR]]/Clean_Data[[#This Row],[Marketing_Spend_EUR]]</f>
        <v>39.804850840260542</v>
      </c>
    </row>
    <row r="2928" spans="1:23">
      <c r="A2928" s="17">
        <v>45962</v>
      </c>
      <c r="B2928">
        <v>2025</v>
      </c>
      <c r="C2928" s="16" t="s">
        <v>102</v>
      </c>
      <c r="D2928" s="16" t="s">
        <v>90</v>
      </c>
      <c r="E2928" s="16" t="s">
        <v>91</v>
      </c>
      <c r="F2928" s="16" t="s">
        <v>83</v>
      </c>
      <c r="G2928" s="16" t="s">
        <v>80</v>
      </c>
      <c r="H2928">
        <v>7422.44</v>
      </c>
      <c r="I2928">
        <v>6505.78</v>
      </c>
      <c r="J2928">
        <v>50</v>
      </c>
      <c r="K2928">
        <v>44</v>
      </c>
      <c r="L2928">
        <v>4350.47</v>
      </c>
      <c r="M2928">
        <v>413.74</v>
      </c>
      <c r="N2928">
        <v>99530.44</v>
      </c>
      <c r="O2928">
        <v>711</v>
      </c>
      <c r="P2928">
        <v>0</v>
      </c>
      <c r="Q2928">
        <v>1</v>
      </c>
      <c r="R2928" s="25">
        <f>Clean_Data[[#This Row],[Revenue_EUR]]/Clean_Data[[#This Row],[Units_Sold]]</f>
        <v>148.44880000000001</v>
      </c>
      <c r="S2928" s="19">
        <f>Clean_Data[[#This Row],[Gross_Profit_EUR]]/Clean_Data[[#This Row],[Revenue_EUR]]</f>
        <v>0.58612397001525107</v>
      </c>
      <c r="T2928" s="19">
        <f>Clean_Data[[#This Row],[Revenue_EUR]]/Clean_Data[[#This Row],[Revenue_Target_EUR]]</f>
        <v>1.1408993233709102</v>
      </c>
      <c r="U2928" s="19">
        <f>Clean_Data[[#This Row],[Revenue_EUR]]/Clean_Data[[#This Row],[Market_Revenue_EUR]]</f>
        <v>7.4574572361982921E-2</v>
      </c>
      <c r="V2928" s="19">
        <f>Clean_Data[[#This Row],[Returns_Units]]/Clean_Data[[#This Row],[Units_Sold]]</f>
        <v>0.02</v>
      </c>
      <c r="W2928" s="21">
        <f>Clean_Data[[#This Row],[Revenue_EUR]]/Clean_Data[[#This Row],[Marketing_Spend_EUR]]</f>
        <v>17.939865616087395</v>
      </c>
    </row>
    <row r="2929" spans="1:23">
      <c r="A2929" s="17">
        <v>45962</v>
      </c>
      <c r="B2929">
        <v>2025</v>
      </c>
      <c r="C2929" s="16" t="s">
        <v>102</v>
      </c>
      <c r="D2929" s="16" t="s">
        <v>90</v>
      </c>
      <c r="E2929" s="16" t="s">
        <v>91</v>
      </c>
      <c r="F2929" s="16" t="s">
        <v>83</v>
      </c>
      <c r="G2929" s="16" t="s">
        <v>81</v>
      </c>
      <c r="H2929">
        <v>8852.9599999999991</v>
      </c>
      <c r="I2929">
        <v>8745.73</v>
      </c>
      <c r="J2929">
        <v>73</v>
      </c>
      <c r="K2929">
        <v>73</v>
      </c>
      <c r="L2929">
        <v>4664.1400000000003</v>
      </c>
      <c r="M2929">
        <v>251.48</v>
      </c>
      <c r="N2929">
        <v>137227.56</v>
      </c>
      <c r="O2929">
        <v>1281</v>
      </c>
      <c r="P2929">
        <v>0</v>
      </c>
      <c r="Q2929">
        <v>2</v>
      </c>
      <c r="R2929" s="25">
        <f>Clean_Data[[#This Row],[Revenue_EUR]]/Clean_Data[[#This Row],[Units_Sold]]</f>
        <v>121.27342465753424</v>
      </c>
      <c r="S2929" s="19">
        <f>Clean_Data[[#This Row],[Gross_Profit_EUR]]/Clean_Data[[#This Row],[Revenue_EUR]]</f>
        <v>0.52684525853499853</v>
      </c>
      <c r="T2929" s="19">
        <f>Clean_Data[[#This Row],[Revenue_EUR]]/Clean_Data[[#This Row],[Revenue_Target_EUR]]</f>
        <v>1.0122608404329885</v>
      </c>
      <c r="U2929" s="19">
        <f>Clean_Data[[#This Row],[Revenue_EUR]]/Clean_Data[[#This Row],[Market_Revenue_EUR]]</f>
        <v>6.4512988498811749E-2</v>
      </c>
      <c r="V2929" s="19">
        <f>Clean_Data[[#This Row],[Returns_Units]]/Clean_Data[[#This Row],[Units_Sold]]</f>
        <v>2.7397260273972601E-2</v>
      </c>
      <c r="W2929" s="21">
        <f>Clean_Data[[#This Row],[Revenue_EUR]]/Clean_Data[[#This Row],[Marketing_Spend_EUR]]</f>
        <v>35.203435660887543</v>
      </c>
    </row>
    <row r="2930" spans="1:23">
      <c r="A2930" s="17">
        <v>45962</v>
      </c>
      <c r="B2930">
        <v>2025</v>
      </c>
      <c r="C2930" s="16" t="s">
        <v>102</v>
      </c>
      <c r="D2930" s="16" t="s">
        <v>92</v>
      </c>
      <c r="E2930" s="16" t="s">
        <v>76</v>
      </c>
      <c r="F2930" s="16" t="s">
        <v>77</v>
      </c>
      <c r="G2930" s="16" t="s">
        <v>78</v>
      </c>
      <c r="H2930">
        <v>211680.59</v>
      </c>
      <c r="I2930">
        <v>214547.91</v>
      </c>
      <c r="J2930">
        <v>2784</v>
      </c>
      <c r="K2930">
        <v>2874</v>
      </c>
      <c r="L2930">
        <v>118976.36</v>
      </c>
      <c r="M2930">
        <v>3667.15</v>
      </c>
      <c r="N2930">
        <v>1471331.82</v>
      </c>
      <c r="O2930">
        <v>20305</v>
      </c>
      <c r="P2930">
        <v>8</v>
      </c>
      <c r="Q2930">
        <v>49</v>
      </c>
      <c r="R2930" s="25">
        <f>Clean_Data[[#This Row],[Revenue_EUR]]/Clean_Data[[#This Row],[Units_Sold]]</f>
        <v>76.034694683908043</v>
      </c>
      <c r="S2930" s="19">
        <f>Clean_Data[[#This Row],[Gross_Profit_EUR]]/Clean_Data[[#This Row],[Revenue_EUR]]</f>
        <v>0.56205606758749116</v>
      </c>
      <c r="T2930" s="19">
        <f>Clean_Data[[#This Row],[Revenue_EUR]]/Clean_Data[[#This Row],[Revenue_Target_EUR]]</f>
        <v>0.98663552583663017</v>
      </c>
      <c r="U2930" s="19">
        <f>Clean_Data[[#This Row],[Revenue_EUR]]/Clean_Data[[#This Row],[Market_Revenue_EUR]]</f>
        <v>0.14387005509063211</v>
      </c>
      <c r="V2930" s="19">
        <f>Clean_Data[[#This Row],[Returns_Units]]/Clean_Data[[#This Row],[Units_Sold]]</f>
        <v>1.7600574712643677E-2</v>
      </c>
      <c r="W2930" s="21">
        <f>Clean_Data[[#This Row],[Revenue_EUR]]/Clean_Data[[#This Row],[Marketing_Spend_EUR]]</f>
        <v>57.723460998322949</v>
      </c>
    </row>
    <row r="2931" spans="1:23">
      <c r="A2931" s="17">
        <v>45962</v>
      </c>
      <c r="B2931">
        <v>2025</v>
      </c>
      <c r="C2931" s="16" t="s">
        <v>102</v>
      </c>
      <c r="D2931" s="16" t="s">
        <v>92</v>
      </c>
      <c r="E2931" s="16" t="s">
        <v>76</v>
      </c>
      <c r="F2931" s="16" t="s">
        <v>77</v>
      </c>
      <c r="G2931" s="16" t="s">
        <v>79</v>
      </c>
      <c r="H2931">
        <v>222800.39</v>
      </c>
      <c r="I2931">
        <v>223898.94</v>
      </c>
      <c r="J2931">
        <v>1159</v>
      </c>
      <c r="K2931">
        <v>1157</v>
      </c>
      <c r="L2931">
        <v>146956.10999999999</v>
      </c>
      <c r="M2931">
        <v>5557.87</v>
      </c>
      <c r="N2931">
        <v>1296726.93</v>
      </c>
      <c r="O2931">
        <v>7253</v>
      </c>
      <c r="P2931">
        <v>8</v>
      </c>
      <c r="Q2931">
        <v>14</v>
      </c>
      <c r="R2931" s="25">
        <f>Clean_Data[[#This Row],[Revenue_EUR]]/Clean_Data[[#This Row],[Units_Sold]]</f>
        <v>192.23502157031925</v>
      </c>
      <c r="S2931" s="19">
        <f>Clean_Data[[#This Row],[Gross_Profit_EUR]]/Clean_Data[[#This Row],[Revenue_EUR]]</f>
        <v>0.65958641275268848</v>
      </c>
      <c r="T2931" s="19">
        <f>Clean_Data[[#This Row],[Revenue_EUR]]/Clean_Data[[#This Row],[Revenue_Target_EUR]]</f>
        <v>0.99509354532897754</v>
      </c>
      <c r="U2931" s="19">
        <f>Clean_Data[[#This Row],[Revenue_EUR]]/Clean_Data[[#This Row],[Market_Revenue_EUR]]</f>
        <v>0.17181750825518832</v>
      </c>
      <c r="V2931" s="19">
        <f>Clean_Data[[#This Row],[Returns_Units]]/Clean_Data[[#This Row],[Units_Sold]]</f>
        <v>1.2079378774805867E-2</v>
      </c>
      <c r="W2931" s="21">
        <f>Clean_Data[[#This Row],[Revenue_EUR]]/Clean_Data[[#This Row],[Marketing_Spend_EUR]]</f>
        <v>40.0873698017406</v>
      </c>
    </row>
    <row r="2932" spans="1:23">
      <c r="A2932" s="17">
        <v>45962</v>
      </c>
      <c r="B2932">
        <v>2025</v>
      </c>
      <c r="C2932" s="16" t="s">
        <v>102</v>
      </c>
      <c r="D2932" s="16" t="s">
        <v>92</v>
      </c>
      <c r="E2932" s="16" t="s">
        <v>76</v>
      </c>
      <c r="F2932" s="16" t="s">
        <v>77</v>
      </c>
      <c r="G2932" s="16" t="s">
        <v>80</v>
      </c>
      <c r="H2932">
        <v>72231.38</v>
      </c>
      <c r="I2932">
        <v>66258.14</v>
      </c>
      <c r="J2932">
        <v>489</v>
      </c>
      <c r="K2932">
        <v>452</v>
      </c>
      <c r="L2932">
        <v>48937.29</v>
      </c>
      <c r="M2932">
        <v>4265.47</v>
      </c>
      <c r="N2932">
        <v>432880.05</v>
      </c>
      <c r="O2932">
        <v>3069</v>
      </c>
      <c r="P2932">
        <v>4</v>
      </c>
      <c r="Q2932">
        <v>6</v>
      </c>
      <c r="R2932" s="25">
        <f>Clean_Data[[#This Row],[Revenue_EUR]]/Clean_Data[[#This Row],[Units_Sold]]</f>
        <v>147.71243353783231</v>
      </c>
      <c r="S2932" s="19">
        <f>Clean_Data[[#This Row],[Gross_Profit_EUR]]/Clean_Data[[#This Row],[Revenue_EUR]]</f>
        <v>0.6775073382233594</v>
      </c>
      <c r="T2932" s="19">
        <f>Clean_Data[[#This Row],[Revenue_EUR]]/Clean_Data[[#This Row],[Revenue_Target_EUR]]</f>
        <v>1.0901510365367939</v>
      </c>
      <c r="U2932" s="19">
        <f>Clean_Data[[#This Row],[Revenue_EUR]]/Clean_Data[[#This Row],[Market_Revenue_EUR]]</f>
        <v>0.16686234443005632</v>
      </c>
      <c r="V2932" s="19">
        <f>Clean_Data[[#This Row],[Returns_Units]]/Clean_Data[[#This Row],[Units_Sold]]</f>
        <v>1.2269938650306749E-2</v>
      </c>
      <c r="W2932" s="21">
        <f>Clean_Data[[#This Row],[Revenue_EUR]]/Clean_Data[[#This Row],[Marketing_Spend_EUR]]</f>
        <v>16.933979139461773</v>
      </c>
    </row>
    <row r="2933" spans="1:23">
      <c r="A2933" s="17">
        <v>45962</v>
      </c>
      <c r="B2933">
        <v>2025</v>
      </c>
      <c r="C2933" s="16" t="s">
        <v>102</v>
      </c>
      <c r="D2933" s="16" t="s">
        <v>92</v>
      </c>
      <c r="E2933" s="16" t="s">
        <v>76</v>
      </c>
      <c r="F2933" s="16" t="s">
        <v>77</v>
      </c>
      <c r="G2933" s="16" t="s">
        <v>81</v>
      </c>
      <c r="H2933">
        <v>98950.67</v>
      </c>
      <c r="I2933">
        <v>96016.16</v>
      </c>
      <c r="J2933">
        <v>815</v>
      </c>
      <c r="K2933">
        <v>776</v>
      </c>
      <c r="L2933">
        <v>61570.64</v>
      </c>
      <c r="M2933">
        <v>3075.71</v>
      </c>
      <c r="N2933">
        <v>612398</v>
      </c>
      <c r="O2933">
        <v>5296</v>
      </c>
      <c r="P2933">
        <v>5</v>
      </c>
      <c r="Q2933">
        <v>9</v>
      </c>
      <c r="R2933" s="25">
        <f>Clean_Data[[#This Row],[Revenue_EUR]]/Clean_Data[[#This Row],[Units_Sold]]</f>
        <v>121.41186503067485</v>
      </c>
      <c r="S2933" s="19">
        <f>Clean_Data[[#This Row],[Gross_Profit_EUR]]/Clean_Data[[#This Row],[Revenue_EUR]]</f>
        <v>0.62223570593306743</v>
      </c>
      <c r="T2933" s="19">
        <f>Clean_Data[[#This Row],[Revenue_EUR]]/Clean_Data[[#This Row],[Revenue_Target_EUR]]</f>
        <v>1.0305626677842563</v>
      </c>
      <c r="U2933" s="19">
        <f>Clean_Data[[#This Row],[Revenue_EUR]]/Clean_Data[[#This Row],[Market_Revenue_EUR]]</f>
        <v>0.16157902213919706</v>
      </c>
      <c r="V2933" s="19">
        <f>Clean_Data[[#This Row],[Returns_Units]]/Clean_Data[[#This Row],[Units_Sold]]</f>
        <v>1.1042944785276074E-2</v>
      </c>
      <c r="W2933" s="21">
        <f>Clean_Data[[#This Row],[Revenue_EUR]]/Clean_Data[[#This Row],[Marketing_Spend_EUR]]</f>
        <v>32.171651423573742</v>
      </c>
    </row>
    <row r="2934" spans="1:23">
      <c r="A2934" s="17">
        <v>45962</v>
      </c>
      <c r="B2934">
        <v>2025</v>
      </c>
      <c r="C2934" s="16" t="s">
        <v>102</v>
      </c>
      <c r="D2934" s="16" t="s">
        <v>92</v>
      </c>
      <c r="E2934" s="16" t="s">
        <v>76</v>
      </c>
      <c r="F2934" s="16" t="s">
        <v>82</v>
      </c>
      <c r="G2934" s="16" t="s">
        <v>78</v>
      </c>
      <c r="H2934">
        <v>181542.42</v>
      </c>
      <c r="I2934">
        <v>188761.67</v>
      </c>
      <c r="J2934">
        <v>2388</v>
      </c>
      <c r="K2934">
        <v>2506</v>
      </c>
      <c r="L2934">
        <v>95853.61</v>
      </c>
      <c r="M2934">
        <v>3132.06</v>
      </c>
      <c r="N2934">
        <v>1246846.7</v>
      </c>
      <c r="O2934">
        <v>16789</v>
      </c>
      <c r="P2934">
        <v>7</v>
      </c>
      <c r="Q2934">
        <v>20</v>
      </c>
      <c r="R2934" s="25">
        <f>Clean_Data[[#This Row],[Revenue_EUR]]/Clean_Data[[#This Row],[Units_Sold]]</f>
        <v>76.022788944723629</v>
      </c>
      <c r="S2934" s="19">
        <f>Clean_Data[[#This Row],[Gross_Profit_EUR]]/Clean_Data[[#This Row],[Revenue_EUR]]</f>
        <v>0.52799566073868576</v>
      </c>
      <c r="T2934" s="19">
        <f>Clean_Data[[#This Row],[Revenue_EUR]]/Clean_Data[[#This Row],[Revenue_Target_EUR]]</f>
        <v>0.96175468250519291</v>
      </c>
      <c r="U2934" s="19">
        <f>Clean_Data[[#This Row],[Revenue_EUR]]/Clean_Data[[#This Row],[Market_Revenue_EUR]]</f>
        <v>0.14560123550072357</v>
      </c>
      <c r="V2934" s="19">
        <f>Clean_Data[[#This Row],[Returns_Units]]/Clean_Data[[#This Row],[Units_Sold]]</f>
        <v>8.3752093802345051E-3</v>
      </c>
      <c r="W2934" s="21">
        <f>Clean_Data[[#This Row],[Revenue_EUR]]/Clean_Data[[#This Row],[Marketing_Spend_EUR]]</f>
        <v>57.962625237064429</v>
      </c>
    </row>
    <row r="2935" spans="1:23">
      <c r="A2935" s="17">
        <v>45962</v>
      </c>
      <c r="B2935">
        <v>2025</v>
      </c>
      <c r="C2935" s="16" t="s">
        <v>102</v>
      </c>
      <c r="D2935" s="16" t="s">
        <v>92</v>
      </c>
      <c r="E2935" s="16" t="s">
        <v>76</v>
      </c>
      <c r="F2935" s="16" t="s">
        <v>82</v>
      </c>
      <c r="G2935" s="16" t="s">
        <v>79</v>
      </c>
      <c r="H2935">
        <v>189177.13</v>
      </c>
      <c r="I2935">
        <v>190748.32</v>
      </c>
      <c r="J2935">
        <v>984</v>
      </c>
      <c r="K2935">
        <v>986</v>
      </c>
      <c r="L2935">
        <v>117000.66</v>
      </c>
      <c r="M2935">
        <v>4908.01</v>
      </c>
      <c r="N2935">
        <v>1088085.2</v>
      </c>
      <c r="O2935">
        <v>5898</v>
      </c>
      <c r="P2935">
        <v>9</v>
      </c>
      <c r="Q2935">
        <v>14</v>
      </c>
      <c r="R2935" s="25">
        <f>Clean_Data[[#This Row],[Revenue_EUR]]/Clean_Data[[#This Row],[Units_Sold]]</f>
        <v>192.25318089430894</v>
      </c>
      <c r="S2935" s="19">
        <f>Clean_Data[[#This Row],[Gross_Profit_EUR]]/Clean_Data[[#This Row],[Revenue_EUR]]</f>
        <v>0.61847148225580972</v>
      </c>
      <c r="T2935" s="19">
        <f>Clean_Data[[#This Row],[Revenue_EUR]]/Clean_Data[[#This Row],[Revenue_Target_EUR]]</f>
        <v>0.9917630205078608</v>
      </c>
      <c r="U2935" s="19">
        <f>Clean_Data[[#This Row],[Revenue_EUR]]/Clean_Data[[#This Row],[Market_Revenue_EUR]]</f>
        <v>0.17386242364108989</v>
      </c>
      <c r="V2935" s="19">
        <f>Clean_Data[[#This Row],[Returns_Units]]/Clean_Data[[#This Row],[Units_Sold]]</f>
        <v>1.4227642276422764E-2</v>
      </c>
      <c r="W2935" s="21">
        <f>Clean_Data[[#This Row],[Revenue_EUR]]/Clean_Data[[#This Row],[Marketing_Spend_EUR]]</f>
        <v>38.544568980095804</v>
      </c>
    </row>
    <row r="2936" spans="1:23">
      <c r="A2936" s="17">
        <v>45962</v>
      </c>
      <c r="B2936">
        <v>2025</v>
      </c>
      <c r="C2936" s="16" t="s">
        <v>102</v>
      </c>
      <c r="D2936" s="16" t="s">
        <v>92</v>
      </c>
      <c r="E2936" s="16" t="s">
        <v>76</v>
      </c>
      <c r="F2936" s="16" t="s">
        <v>82</v>
      </c>
      <c r="G2936" s="16" t="s">
        <v>80</v>
      </c>
      <c r="H2936">
        <v>58139.1</v>
      </c>
      <c r="I2936">
        <v>54138.98</v>
      </c>
      <c r="J2936">
        <v>393</v>
      </c>
      <c r="K2936">
        <v>365</v>
      </c>
      <c r="L2936">
        <v>37754.199999999997</v>
      </c>
      <c r="M2936">
        <v>2976.07</v>
      </c>
      <c r="N2936">
        <v>389552.38</v>
      </c>
      <c r="O2936">
        <v>2882</v>
      </c>
      <c r="P2936">
        <v>2</v>
      </c>
      <c r="Q2936">
        <v>7</v>
      </c>
      <c r="R2936" s="25">
        <f>Clean_Data[[#This Row],[Revenue_EUR]]/Clean_Data[[#This Row],[Units_Sold]]</f>
        <v>147.93664122137403</v>
      </c>
      <c r="S2936" s="19">
        <f>Clean_Data[[#This Row],[Gross_Profit_EUR]]/Clean_Data[[#This Row],[Revenue_EUR]]</f>
        <v>0.64937709734068805</v>
      </c>
      <c r="T2936" s="19">
        <f>Clean_Data[[#This Row],[Revenue_EUR]]/Clean_Data[[#This Row],[Revenue_Target_EUR]]</f>
        <v>1.0738861352762832</v>
      </c>
      <c r="U2936" s="19">
        <f>Clean_Data[[#This Row],[Revenue_EUR]]/Clean_Data[[#This Row],[Market_Revenue_EUR]]</f>
        <v>0.14924591142274626</v>
      </c>
      <c r="V2936" s="19">
        <f>Clean_Data[[#This Row],[Returns_Units]]/Clean_Data[[#This Row],[Units_Sold]]</f>
        <v>1.7811704834605598E-2</v>
      </c>
      <c r="W2936" s="21">
        <f>Clean_Data[[#This Row],[Revenue_EUR]]/Clean_Data[[#This Row],[Marketing_Spend_EUR]]</f>
        <v>19.535528398189559</v>
      </c>
    </row>
    <row r="2937" spans="1:23">
      <c r="A2937" s="17">
        <v>45962</v>
      </c>
      <c r="B2937">
        <v>2025</v>
      </c>
      <c r="C2937" s="16" t="s">
        <v>102</v>
      </c>
      <c r="D2937" s="16" t="s">
        <v>92</v>
      </c>
      <c r="E2937" s="16" t="s">
        <v>76</v>
      </c>
      <c r="F2937" s="16" t="s">
        <v>82</v>
      </c>
      <c r="G2937" s="16" t="s">
        <v>81</v>
      </c>
      <c r="H2937">
        <v>82115.039999999994</v>
      </c>
      <c r="I2937">
        <v>82271.13</v>
      </c>
      <c r="J2937">
        <v>676</v>
      </c>
      <c r="K2937">
        <v>672</v>
      </c>
      <c r="L2937">
        <v>47734.04</v>
      </c>
      <c r="M2937">
        <v>2264.23</v>
      </c>
      <c r="N2937">
        <v>516859.33</v>
      </c>
      <c r="O2937">
        <v>4412</v>
      </c>
      <c r="P2937">
        <v>4</v>
      </c>
      <c r="Q2937">
        <v>11</v>
      </c>
      <c r="R2937" s="25">
        <f>Clean_Data[[#This Row],[Revenue_EUR]]/Clean_Data[[#This Row],[Units_Sold]]</f>
        <v>121.47195266272189</v>
      </c>
      <c r="S2937" s="19">
        <f>Clean_Data[[#This Row],[Gross_Profit_EUR]]/Clean_Data[[#This Row],[Revenue_EUR]]</f>
        <v>0.58130690796716422</v>
      </c>
      <c r="T2937" s="19">
        <f>Clean_Data[[#This Row],[Revenue_EUR]]/Clean_Data[[#This Row],[Revenue_Target_EUR]]</f>
        <v>0.99810273664650029</v>
      </c>
      <c r="U2937" s="19">
        <f>Clean_Data[[#This Row],[Revenue_EUR]]/Clean_Data[[#This Row],[Market_Revenue_EUR]]</f>
        <v>0.15887309222027585</v>
      </c>
      <c r="V2937" s="19">
        <f>Clean_Data[[#This Row],[Returns_Units]]/Clean_Data[[#This Row],[Units_Sold]]</f>
        <v>1.6272189349112426E-2</v>
      </c>
      <c r="W2937" s="21">
        <f>Clean_Data[[#This Row],[Revenue_EUR]]/Clean_Data[[#This Row],[Marketing_Spend_EUR]]</f>
        <v>36.266209704844471</v>
      </c>
    </row>
    <row r="2938" spans="1:23">
      <c r="A2938" s="17">
        <v>45962</v>
      </c>
      <c r="B2938">
        <v>2025</v>
      </c>
      <c r="C2938" s="16" t="s">
        <v>102</v>
      </c>
      <c r="D2938" s="16" t="s">
        <v>92</v>
      </c>
      <c r="E2938" s="16" t="s">
        <v>76</v>
      </c>
      <c r="F2938" s="16" t="s">
        <v>83</v>
      </c>
      <c r="G2938" s="16" t="s">
        <v>78</v>
      </c>
      <c r="H2938">
        <v>19933.509999999998</v>
      </c>
      <c r="I2938">
        <v>20082.59</v>
      </c>
      <c r="J2938">
        <v>262</v>
      </c>
      <c r="K2938">
        <v>264</v>
      </c>
      <c r="L2938">
        <v>9505.77</v>
      </c>
      <c r="M2938">
        <v>348.07</v>
      </c>
      <c r="N2938">
        <v>199749.32</v>
      </c>
      <c r="O2938">
        <v>2759</v>
      </c>
      <c r="P2938">
        <v>1</v>
      </c>
      <c r="Q2938">
        <v>4</v>
      </c>
      <c r="R2938" s="25">
        <f>Clean_Data[[#This Row],[Revenue_EUR]]/Clean_Data[[#This Row],[Units_Sold]]</f>
        <v>76.082099236641213</v>
      </c>
      <c r="S2938" s="19">
        <f>Clean_Data[[#This Row],[Gross_Profit_EUR]]/Clean_Data[[#This Row],[Revenue_EUR]]</f>
        <v>0.47687386717141139</v>
      </c>
      <c r="T2938" s="19">
        <f>Clean_Data[[#This Row],[Revenue_EUR]]/Clean_Data[[#This Row],[Revenue_Target_EUR]]</f>
        <v>0.99257665470439815</v>
      </c>
      <c r="U2938" s="19">
        <f>Clean_Data[[#This Row],[Revenue_EUR]]/Clean_Data[[#This Row],[Market_Revenue_EUR]]</f>
        <v>9.979263008254545E-2</v>
      </c>
      <c r="V2938" s="19">
        <f>Clean_Data[[#This Row],[Returns_Units]]/Clean_Data[[#This Row],[Units_Sold]]</f>
        <v>1.5267175572519083E-2</v>
      </c>
      <c r="W2938" s="21">
        <f>Clean_Data[[#This Row],[Revenue_EUR]]/Clean_Data[[#This Row],[Marketing_Spend_EUR]]</f>
        <v>57.268681587037086</v>
      </c>
    </row>
    <row r="2939" spans="1:23">
      <c r="A2939" s="17">
        <v>45962</v>
      </c>
      <c r="B2939">
        <v>2025</v>
      </c>
      <c r="C2939" s="16" t="s">
        <v>102</v>
      </c>
      <c r="D2939" s="16" t="s">
        <v>92</v>
      </c>
      <c r="E2939" s="16" t="s">
        <v>76</v>
      </c>
      <c r="F2939" s="16" t="s">
        <v>83</v>
      </c>
      <c r="G2939" s="16" t="s">
        <v>79</v>
      </c>
      <c r="H2939">
        <v>20174.23</v>
      </c>
      <c r="I2939">
        <v>20220.39</v>
      </c>
      <c r="J2939">
        <v>105</v>
      </c>
      <c r="K2939">
        <v>107</v>
      </c>
      <c r="L2939">
        <v>11253.39</v>
      </c>
      <c r="M2939">
        <v>551.72</v>
      </c>
      <c r="N2939">
        <v>166254.68</v>
      </c>
      <c r="O2939">
        <v>961</v>
      </c>
      <c r="P2939">
        <v>1</v>
      </c>
      <c r="Q2939">
        <v>3</v>
      </c>
      <c r="R2939" s="25">
        <f>Clean_Data[[#This Row],[Revenue_EUR]]/Clean_Data[[#This Row],[Units_Sold]]</f>
        <v>192.13552380952382</v>
      </c>
      <c r="S2939" s="19">
        <f>Clean_Data[[#This Row],[Gross_Profit_EUR]]/Clean_Data[[#This Row],[Revenue_EUR]]</f>
        <v>0.55781013699159765</v>
      </c>
      <c r="T2939" s="19">
        <f>Clean_Data[[#This Row],[Revenue_EUR]]/Clean_Data[[#This Row],[Revenue_Target_EUR]]</f>
        <v>0.99771715580164377</v>
      </c>
      <c r="U2939" s="19">
        <f>Clean_Data[[#This Row],[Revenue_EUR]]/Clean_Data[[#This Row],[Market_Revenue_EUR]]</f>
        <v>0.12134533596287335</v>
      </c>
      <c r="V2939" s="19">
        <f>Clean_Data[[#This Row],[Returns_Units]]/Clean_Data[[#This Row],[Units_Sold]]</f>
        <v>2.8571428571428571E-2</v>
      </c>
      <c r="W2939" s="21">
        <f>Clean_Data[[#This Row],[Revenue_EUR]]/Clean_Data[[#This Row],[Marketing_Spend_EUR]]</f>
        <v>36.566066120495904</v>
      </c>
    </row>
    <row r="2940" spans="1:23">
      <c r="A2940" s="17">
        <v>45962</v>
      </c>
      <c r="B2940">
        <v>2025</v>
      </c>
      <c r="C2940" s="16" t="s">
        <v>102</v>
      </c>
      <c r="D2940" s="16" t="s">
        <v>92</v>
      </c>
      <c r="E2940" s="16" t="s">
        <v>76</v>
      </c>
      <c r="F2940" s="16" t="s">
        <v>83</v>
      </c>
      <c r="G2940" s="16" t="s">
        <v>80</v>
      </c>
      <c r="H2940">
        <v>6284.76</v>
      </c>
      <c r="I2940">
        <v>6037.7</v>
      </c>
      <c r="J2940">
        <v>43</v>
      </c>
      <c r="K2940">
        <v>41</v>
      </c>
      <c r="L2940">
        <v>3613.12</v>
      </c>
      <c r="M2940">
        <v>373.97</v>
      </c>
      <c r="N2940">
        <v>58451.24</v>
      </c>
      <c r="O2940">
        <v>433</v>
      </c>
      <c r="P2940">
        <v>0</v>
      </c>
      <c r="Q2940">
        <v>1</v>
      </c>
      <c r="R2940" s="25">
        <f>Clean_Data[[#This Row],[Revenue_EUR]]/Clean_Data[[#This Row],[Units_Sold]]</f>
        <v>146.15720930232558</v>
      </c>
      <c r="S2940" s="19">
        <f>Clean_Data[[#This Row],[Gross_Profit_EUR]]/Clean_Data[[#This Row],[Revenue_EUR]]</f>
        <v>0.57490182600449335</v>
      </c>
      <c r="T2940" s="19">
        <f>Clean_Data[[#This Row],[Revenue_EUR]]/Clean_Data[[#This Row],[Revenue_Target_EUR]]</f>
        <v>1.0409195554598607</v>
      </c>
      <c r="U2940" s="19">
        <f>Clean_Data[[#This Row],[Revenue_EUR]]/Clean_Data[[#This Row],[Market_Revenue_EUR]]</f>
        <v>0.10752141443021569</v>
      </c>
      <c r="V2940" s="19">
        <f>Clean_Data[[#This Row],[Returns_Units]]/Clean_Data[[#This Row],[Units_Sold]]</f>
        <v>2.3255813953488372E-2</v>
      </c>
      <c r="W2940" s="21">
        <f>Clean_Data[[#This Row],[Revenue_EUR]]/Clean_Data[[#This Row],[Marketing_Spend_EUR]]</f>
        <v>16.805519159290853</v>
      </c>
    </row>
    <row r="2941" spans="1:23">
      <c r="A2941" s="17">
        <v>45962</v>
      </c>
      <c r="B2941">
        <v>2025</v>
      </c>
      <c r="C2941" s="16" t="s">
        <v>102</v>
      </c>
      <c r="D2941" s="16" t="s">
        <v>92</v>
      </c>
      <c r="E2941" s="16" t="s">
        <v>76</v>
      </c>
      <c r="F2941" s="16" t="s">
        <v>83</v>
      </c>
      <c r="G2941" s="16" t="s">
        <v>81</v>
      </c>
      <c r="H2941">
        <v>8532.35</v>
      </c>
      <c r="I2941">
        <v>8530.75</v>
      </c>
      <c r="J2941">
        <v>70</v>
      </c>
      <c r="K2941">
        <v>71</v>
      </c>
      <c r="L2941">
        <v>4466.0200000000004</v>
      </c>
      <c r="M2941">
        <v>261.31</v>
      </c>
      <c r="N2941">
        <v>76320.59</v>
      </c>
      <c r="O2941">
        <v>655</v>
      </c>
      <c r="P2941">
        <v>0</v>
      </c>
      <c r="Q2941">
        <v>1</v>
      </c>
      <c r="R2941" s="25">
        <f>Clean_Data[[#This Row],[Revenue_EUR]]/Clean_Data[[#This Row],[Units_Sold]]</f>
        <v>121.8907142857143</v>
      </c>
      <c r="S2941" s="19">
        <f>Clean_Data[[#This Row],[Gross_Profit_EUR]]/Clean_Data[[#This Row],[Revenue_EUR]]</f>
        <v>0.52342203496105999</v>
      </c>
      <c r="T2941" s="19">
        <f>Clean_Data[[#This Row],[Revenue_EUR]]/Clean_Data[[#This Row],[Revenue_Target_EUR]]</f>
        <v>1.0001875567798846</v>
      </c>
      <c r="U2941" s="19">
        <f>Clean_Data[[#This Row],[Revenue_EUR]]/Clean_Data[[#This Row],[Market_Revenue_EUR]]</f>
        <v>0.11179617453166964</v>
      </c>
      <c r="V2941" s="19">
        <f>Clean_Data[[#This Row],[Returns_Units]]/Clean_Data[[#This Row],[Units_Sold]]</f>
        <v>1.4285714285714285E-2</v>
      </c>
      <c r="W2941" s="21">
        <f>Clean_Data[[#This Row],[Revenue_EUR]]/Clean_Data[[#This Row],[Marketing_Spend_EUR]]</f>
        <v>32.652213845623976</v>
      </c>
    </row>
    <row r="2942" spans="1:23">
      <c r="A2942" s="17">
        <v>45992</v>
      </c>
      <c r="B2942">
        <v>2025</v>
      </c>
      <c r="C2942" s="16" t="s">
        <v>103</v>
      </c>
      <c r="D2942" s="16" t="s">
        <v>75</v>
      </c>
      <c r="E2942" s="16" t="s">
        <v>76</v>
      </c>
      <c r="F2942" s="16" t="s">
        <v>77</v>
      </c>
      <c r="G2942" s="16" t="s">
        <v>78</v>
      </c>
      <c r="H2942">
        <v>1185561.96</v>
      </c>
      <c r="I2942">
        <v>1181843.06</v>
      </c>
      <c r="J2942">
        <v>15593</v>
      </c>
      <c r="K2942">
        <v>15733</v>
      </c>
      <c r="L2942">
        <v>661870.74</v>
      </c>
      <c r="M2942">
        <v>22873.24</v>
      </c>
      <c r="N2942">
        <v>6592502.1399999997</v>
      </c>
      <c r="O2942">
        <v>90219</v>
      </c>
      <c r="P2942">
        <v>65</v>
      </c>
      <c r="Q2942">
        <v>190</v>
      </c>
      <c r="R2942" s="25">
        <f>Clean_Data[[#This Row],[Revenue_EUR]]/Clean_Data[[#This Row],[Units_Sold]]</f>
        <v>76.031678317193609</v>
      </c>
      <c r="S2942" s="19">
        <f>Clean_Data[[#This Row],[Gross_Profit_EUR]]/Clean_Data[[#This Row],[Revenue_EUR]]</f>
        <v>0.55827595885414538</v>
      </c>
      <c r="T2942" s="19">
        <f>Clean_Data[[#This Row],[Revenue_EUR]]/Clean_Data[[#This Row],[Revenue_Target_EUR]]</f>
        <v>1.003146695298105</v>
      </c>
      <c r="U2942" s="19">
        <f>Clean_Data[[#This Row],[Revenue_EUR]]/Clean_Data[[#This Row],[Market_Revenue_EUR]]</f>
        <v>0.17983489953027151</v>
      </c>
      <c r="V2942" s="19">
        <f>Clean_Data[[#This Row],[Returns_Units]]/Clean_Data[[#This Row],[Units_Sold]]</f>
        <v>1.2184954787404605E-2</v>
      </c>
      <c r="W2942" s="21">
        <f>Clean_Data[[#This Row],[Revenue_EUR]]/Clean_Data[[#This Row],[Marketing_Spend_EUR]]</f>
        <v>51.831833181481933</v>
      </c>
    </row>
    <row r="2943" spans="1:23">
      <c r="A2943" s="17">
        <v>45992</v>
      </c>
      <c r="B2943">
        <v>2025</v>
      </c>
      <c r="C2943" s="16" t="s">
        <v>103</v>
      </c>
      <c r="D2943" s="16" t="s">
        <v>75</v>
      </c>
      <c r="E2943" s="16" t="s">
        <v>76</v>
      </c>
      <c r="F2943" s="16" t="s">
        <v>77</v>
      </c>
      <c r="G2943" s="16" t="s">
        <v>79</v>
      </c>
      <c r="H2943">
        <v>1194248.1200000001</v>
      </c>
      <c r="I2943">
        <v>1167061.1599999999</v>
      </c>
      <c r="J2943">
        <v>6211</v>
      </c>
      <c r="K2943">
        <v>6057</v>
      </c>
      <c r="L2943">
        <v>774453.81</v>
      </c>
      <c r="M2943">
        <v>27648.55</v>
      </c>
      <c r="N2943">
        <v>5766442.1399999997</v>
      </c>
      <c r="O2943">
        <v>33407</v>
      </c>
      <c r="P2943">
        <v>57</v>
      </c>
      <c r="Q2943">
        <v>110</v>
      </c>
      <c r="R2943" s="25">
        <f>Clean_Data[[#This Row],[Revenue_EUR]]/Clean_Data[[#This Row],[Units_Sold]]</f>
        <v>192.27952342617937</v>
      </c>
      <c r="S2943" s="19">
        <f>Clean_Data[[#This Row],[Gross_Profit_EUR]]/Clean_Data[[#This Row],[Revenue_EUR]]</f>
        <v>0.64848652221449588</v>
      </c>
      <c r="T2943" s="19">
        <f>Clean_Data[[#This Row],[Revenue_EUR]]/Clean_Data[[#This Row],[Revenue_Target_EUR]]</f>
        <v>1.0232952315883772</v>
      </c>
      <c r="U2943" s="19">
        <f>Clean_Data[[#This Row],[Revenue_EUR]]/Clean_Data[[#This Row],[Market_Revenue_EUR]]</f>
        <v>0.20710311332457074</v>
      </c>
      <c r="V2943" s="19">
        <f>Clean_Data[[#This Row],[Returns_Units]]/Clean_Data[[#This Row],[Units_Sold]]</f>
        <v>1.7710513604894541E-2</v>
      </c>
      <c r="W2943" s="21">
        <f>Clean_Data[[#This Row],[Revenue_EUR]]/Clean_Data[[#This Row],[Marketing_Spend_EUR]]</f>
        <v>43.193878883341085</v>
      </c>
    </row>
    <row r="2944" spans="1:23">
      <c r="A2944" s="17">
        <v>45992</v>
      </c>
      <c r="B2944">
        <v>2025</v>
      </c>
      <c r="C2944" s="16" t="s">
        <v>103</v>
      </c>
      <c r="D2944" s="16" t="s">
        <v>75</v>
      </c>
      <c r="E2944" s="16" t="s">
        <v>76</v>
      </c>
      <c r="F2944" s="16" t="s">
        <v>77</v>
      </c>
      <c r="G2944" s="16" t="s">
        <v>80</v>
      </c>
      <c r="H2944">
        <v>374577.86</v>
      </c>
      <c r="I2944">
        <v>346104.05</v>
      </c>
      <c r="J2944">
        <v>2534</v>
      </c>
      <c r="K2944">
        <v>2338</v>
      </c>
      <c r="L2944">
        <v>260718.89</v>
      </c>
      <c r="M2944">
        <v>22311.46</v>
      </c>
      <c r="N2944">
        <v>1980066.62</v>
      </c>
      <c r="O2944">
        <v>13967</v>
      </c>
      <c r="P2944">
        <v>21</v>
      </c>
      <c r="Q2944">
        <v>36</v>
      </c>
      <c r="R2944" s="25">
        <f>Clean_Data[[#This Row],[Revenue_EUR]]/Clean_Data[[#This Row],[Units_Sold]]</f>
        <v>147.8207813733228</v>
      </c>
      <c r="S2944" s="19">
        <f>Clean_Data[[#This Row],[Gross_Profit_EUR]]/Clean_Data[[#This Row],[Revenue_EUR]]</f>
        <v>0.69603390333854764</v>
      </c>
      <c r="T2944" s="19">
        <f>Clean_Data[[#This Row],[Revenue_EUR]]/Clean_Data[[#This Row],[Revenue_Target_EUR]]</f>
        <v>1.0822695082591491</v>
      </c>
      <c r="U2944" s="19">
        <f>Clean_Data[[#This Row],[Revenue_EUR]]/Clean_Data[[#This Row],[Market_Revenue_EUR]]</f>
        <v>0.18917437232490691</v>
      </c>
      <c r="V2944" s="19">
        <f>Clean_Data[[#This Row],[Returns_Units]]/Clean_Data[[#This Row],[Units_Sold]]</f>
        <v>1.4206787687450671E-2</v>
      </c>
      <c r="W2944" s="21">
        <f>Clean_Data[[#This Row],[Revenue_EUR]]/Clean_Data[[#This Row],[Marketing_Spend_EUR]]</f>
        <v>16.78858577609892</v>
      </c>
    </row>
    <row r="2945" spans="1:23">
      <c r="A2945" s="17">
        <v>45992</v>
      </c>
      <c r="B2945">
        <v>2025</v>
      </c>
      <c r="C2945" s="16" t="s">
        <v>103</v>
      </c>
      <c r="D2945" s="16" t="s">
        <v>75</v>
      </c>
      <c r="E2945" s="16" t="s">
        <v>76</v>
      </c>
      <c r="F2945" s="16" t="s">
        <v>77</v>
      </c>
      <c r="G2945" s="16" t="s">
        <v>81</v>
      </c>
      <c r="H2945">
        <v>506473.24</v>
      </c>
      <c r="I2945">
        <v>502053.95</v>
      </c>
      <c r="J2945">
        <v>4171</v>
      </c>
      <c r="K2945">
        <v>4179</v>
      </c>
      <c r="L2945">
        <v>313743.74</v>
      </c>
      <c r="M2945">
        <v>14256.01</v>
      </c>
      <c r="N2945">
        <v>2623999.5299999998</v>
      </c>
      <c r="O2945">
        <v>22283</v>
      </c>
      <c r="P2945">
        <v>22</v>
      </c>
      <c r="Q2945">
        <v>51</v>
      </c>
      <c r="R2945" s="25">
        <f>Clean_Data[[#This Row],[Revenue_EUR]]/Clean_Data[[#This Row],[Units_Sold]]</f>
        <v>121.42729321505634</v>
      </c>
      <c r="S2945" s="19">
        <f>Clean_Data[[#This Row],[Gross_Profit_EUR]]/Clean_Data[[#This Row],[Revenue_EUR]]</f>
        <v>0.61946755567974332</v>
      </c>
      <c r="T2945" s="19">
        <f>Clean_Data[[#This Row],[Revenue_EUR]]/Clean_Data[[#This Row],[Revenue_Target_EUR]]</f>
        <v>1.0088024205366772</v>
      </c>
      <c r="U2945" s="19">
        <f>Clean_Data[[#This Row],[Revenue_EUR]]/Clean_Data[[#This Row],[Market_Revenue_EUR]]</f>
        <v>0.19301575103559565</v>
      </c>
      <c r="V2945" s="19">
        <f>Clean_Data[[#This Row],[Returns_Units]]/Clean_Data[[#This Row],[Units_Sold]]</f>
        <v>1.2227283625029969E-2</v>
      </c>
      <c r="W2945" s="21">
        <f>Clean_Data[[#This Row],[Revenue_EUR]]/Clean_Data[[#This Row],[Marketing_Spend_EUR]]</f>
        <v>35.52699808712255</v>
      </c>
    </row>
    <row r="2946" spans="1:23">
      <c r="A2946" s="17">
        <v>45992</v>
      </c>
      <c r="B2946">
        <v>2025</v>
      </c>
      <c r="C2946" s="16" t="s">
        <v>103</v>
      </c>
      <c r="D2946" s="16" t="s">
        <v>75</v>
      </c>
      <c r="E2946" s="16" t="s">
        <v>76</v>
      </c>
      <c r="F2946" s="16" t="s">
        <v>82</v>
      </c>
      <c r="G2946" s="16" t="s">
        <v>78</v>
      </c>
      <c r="H2946">
        <v>887422.78</v>
      </c>
      <c r="I2946">
        <v>880973.28</v>
      </c>
      <c r="J2946">
        <v>11672</v>
      </c>
      <c r="K2946">
        <v>11620</v>
      </c>
      <c r="L2946">
        <v>471448.74</v>
      </c>
      <c r="M2946">
        <v>15578.72</v>
      </c>
      <c r="N2946">
        <v>5681201.3499999996</v>
      </c>
      <c r="O2946">
        <v>82045</v>
      </c>
      <c r="P2946">
        <v>40</v>
      </c>
      <c r="Q2946">
        <v>210</v>
      </c>
      <c r="R2946" s="25">
        <f>Clean_Data[[#This Row],[Revenue_EUR]]/Clean_Data[[#This Row],[Units_Sold]]</f>
        <v>76.030053118574372</v>
      </c>
      <c r="S2946" s="19">
        <f>Clean_Data[[#This Row],[Gross_Profit_EUR]]/Clean_Data[[#This Row],[Revenue_EUR]]</f>
        <v>0.53125607165504585</v>
      </c>
      <c r="T2946" s="19">
        <f>Clean_Data[[#This Row],[Revenue_EUR]]/Clean_Data[[#This Row],[Revenue_Target_EUR]]</f>
        <v>1.0073208803790281</v>
      </c>
      <c r="U2946" s="19">
        <f>Clean_Data[[#This Row],[Revenue_EUR]]/Clean_Data[[#This Row],[Market_Revenue_EUR]]</f>
        <v>0.15620336709241964</v>
      </c>
      <c r="V2946" s="19">
        <f>Clean_Data[[#This Row],[Returns_Units]]/Clean_Data[[#This Row],[Units_Sold]]</f>
        <v>1.7991775188485264E-2</v>
      </c>
      <c r="W2946" s="21">
        <f>Clean_Data[[#This Row],[Revenue_EUR]]/Clean_Data[[#This Row],[Marketing_Spend_EUR]]</f>
        <v>56.963780079493056</v>
      </c>
    </row>
    <row r="2947" spans="1:23">
      <c r="A2947" s="17">
        <v>45992</v>
      </c>
      <c r="B2947">
        <v>2025</v>
      </c>
      <c r="C2947" s="16" t="s">
        <v>103</v>
      </c>
      <c r="D2947" s="16" t="s">
        <v>75</v>
      </c>
      <c r="E2947" s="16" t="s">
        <v>76</v>
      </c>
      <c r="F2947" s="16" t="s">
        <v>82</v>
      </c>
      <c r="G2947" s="16" t="s">
        <v>79</v>
      </c>
      <c r="H2947">
        <v>1003516.05</v>
      </c>
      <c r="I2947">
        <v>971351.74</v>
      </c>
      <c r="J2947">
        <v>5219</v>
      </c>
      <c r="K2947">
        <v>5099</v>
      </c>
      <c r="L2947">
        <v>615963.93000000005</v>
      </c>
      <c r="M2947">
        <v>26768.38</v>
      </c>
      <c r="N2947">
        <v>4921839.58</v>
      </c>
      <c r="O2947">
        <v>26315</v>
      </c>
      <c r="P2947">
        <v>52</v>
      </c>
      <c r="Q2947">
        <v>58</v>
      </c>
      <c r="R2947" s="25">
        <f>Clean_Data[[#This Row],[Revenue_EUR]]/Clean_Data[[#This Row],[Units_Sold]]</f>
        <v>192.28128951906496</v>
      </c>
      <c r="S2947" s="19">
        <f>Clean_Data[[#This Row],[Gross_Profit_EUR]]/Clean_Data[[#This Row],[Revenue_EUR]]</f>
        <v>0.61380575826365713</v>
      </c>
      <c r="T2947" s="19">
        <f>Clean_Data[[#This Row],[Revenue_EUR]]/Clean_Data[[#This Row],[Revenue_Target_EUR]]</f>
        <v>1.0331129380588746</v>
      </c>
      <c r="U2947" s="19">
        <f>Clean_Data[[#This Row],[Revenue_EUR]]/Clean_Data[[#This Row],[Market_Revenue_EUR]]</f>
        <v>0.20389044252433763</v>
      </c>
      <c r="V2947" s="19">
        <f>Clean_Data[[#This Row],[Returns_Units]]/Clean_Data[[#This Row],[Units_Sold]]</f>
        <v>1.1113240084307339E-2</v>
      </c>
      <c r="W2947" s="21">
        <f>Clean_Data[[#This Row],[Revenue_EUR]]/Clean_Data[[#This Row],[Marketing_Spend_EUR]]</f>
        <v>37.488859990780171</v>
      </c>
    </row>
    <row r="2948" spans="1:23">
      <c r="A2948" s="17">
        <v>45992</v>
      </c>
      <c r="B2948">
        <v>2025</v>
      </c>
      <c r="C2948" s="16" t="s">
        <v>103</v>
      </c>
      <c r="D2948" s="16" t="s">
        <v>75</v>
      </c>
      <c r="E2948" s="16" t="s">
        <v>76</v>
      </c>
      <c r="F2948" s="16" t="s">
        <v>82</v>
      </c>
      <c r="G2948" s="16" t="s">
        <v>80</v>
      </c>
      <c r="H2948">
        <v>292009.71999999997</v>
      </c>
      <c r="I2948">
        <v>255239.95</v>
      </c>
      <c r="J2948">
        <v>1975</v>
      </c>
      <c r="K2948">
        <v>1699</v>
      </c>
      <c r="L2948">
        <v>184843.51999999999</v>
      </c>
      <c r="M2948">
        <v>15967.06</v>
      </c>
      <c r="N2948">
        <v>1680409.87</v>
      </c>
      <c r="O2948">
        <v>12134</v>
      </c>
      <c r="P2948">
        <v>14</v>
      </c>
      <c r="Q2948">
        <v>36</v>
      </c>
      <c r="R2948" s="25">
        <f>Clean_Data[[#This Row],[Revenue_EUR]]/Clean_Data[[#This Row],[Units_Sold]]</f>
        <v>147.85302278481012</v>
      </c>
      <c r="S2948" s="19">
        <f>Clean_Data[[#This Row],[Gross_Profit_EUR]]/Clean_Data[[#This Row],[Revenue_EUR]]</f>
        <v>0.63300468217290851</v>
      </c>
      <c r="T2948" s="19">
        <f>Clean_Data[[#This Row],[Revenue_EUR]]/Clean_Data[[#This Row],[Revenue_Target_EUR]]</f>
        <v>1.1440596191936252</v>
      </c>
      <c r="U2948" s="19">
        <f>Clean_Data[[#This Row],[Revenue_EUR]]/Clean_Data[[#This Row],[Market_Revenue_EUR]]</f>
        <v>0.1737729141045809</v>
      </c>
      <c r="V2948" s="19">
        <f>Clean_Data[[#This Row],[Returns_Units]]/Clean_Data[[#This Row],[Units_Sold]]</f>
        <v>1.8227848101265823E-2</v>
      </c>
      <c r="W2948" s="21">
        <f>Clean_Data[[#This Row],[Revenue_EUR]]/Clean_Data[[#This Row],[Marketing_Spend_EUR]]</f>
        <v>18.288258452088236</v>
      </c>
    </row>
    <row r="2949" spans="1:23">
      <c r="A2949" s="17">
        <v>45992</v>
      </c>
      <c r="B2949">
        <v>2025</v>
      </c>
      <c r="C2949" s="16" t="s">
        <v>103</v>
      </c>
      <c r="D2949" s="16" t="s">
        <v>75</v>
      </c>
      <c r="E2949" s="16" t="s">
        <v>76</v>
      </c>
      <c r="F2949" s="16" t="s">
        <v>82</v>
      </c>
      <c r="G2949" s="16" t="s">
        <v>81</v>
      </c>
      <c r="H2949">
        <v>357203.64</v>
      </c>
      <c r="I2949">
        <v>345362</v>
      </c>
      <c r="J2949">
        <v>2941</v>
      </c>
      <c r="K2949">
        <v>2820</v>
      </c>
      <c r="L2949">
        <v>209133.65</v>
      </c>
      <c r="M2949">
        <v>10679.52</v>
      </c>
      <c r="N2949">
        <v>2143924.9500000002</v>
      </c>
      <c r="O2949">
        <v>18594</v>
      </c>
      <c r="P2949">
        <v>19</v>
      </c>
      <c r="Q2949">
        <v>40</v>
      </c>
      <c r="R2949" s="25">
        <f>Clean_Data[[#This Row],[Revenue_EUR]]/Clean_Data[[#This Row],[Units_Sold]]</f>
        <v>121.45652499149949</v>
      </c>
      <c r="S2949" s="19">
        <f>Clean_Data[[#This Row],[Gross_Profit_EUR]]/Clean_Data[[#This Row],[Revenue_EUR]]</f>
        <v>0.5854745769108064</v>
      </c>
      <c r="T2949" s="19">
        <f>Clean_Data[[#This Row],[Revenue_EUR]]/Clean_Data[[#This Row],[Revenue_Target_EUR]]</f>
        <v>1.0342876170510942</v>
      </c>
      <c r="U2949" s="19">
        <f>Clean_Data[[#This Row],[Revenue_EUR]]/Clean_Data[[#This Row],[Market_Revenue_EUR]]</f>
        <v>0.16661200757050754</v>
      </c>
      <c r="V2949" s="19">
        <f>Clean_Data[[#This Row],[Returns_Units]]/Clean_Data[[#This Row],[Units_Sold]]</f>
        <v>1.3600816048962938E-2</v>
      </c>
      <c r="W2949" s="21">
        <f>Clean_Data[[#This Row],[Revenue_EUR]]/Clean_Data[[#This Row],[Marketing_Spend_EUR]]</f>
        <v>33.447536967953617</v>
      </c>
    </row>
    <row r="2950" spans="1:23">
      <c r="A2950" s="17">
        <v>45992</v>
      </c>
      <c r="B2950">
        <v>2025</v>
      </c>
      <c r="C2950" s="16" t="s">
        <v>103</v>
      </c>
      <c r="D2950" s="16" t="s">
        <v>75</v>
      </c>
      <c r="E2950" s="16" t="s">
        <v>76</v>
      </c>
      <c r="F2950" s="16" t="s">
        <v>83</v>
      </c>
      <c r="G2950" s="16" t="s">
        <v>78</v>
      </c>
      <c r="H2950">
        <v>110965.28</v>
      </c>
      <c r="I2950">
        <v>113313.44</v>
      </c>
      <c r="J2950">
        <v>1459</v>
      </c>
      <c r="K2950">
        <v>1499</v>
      </c>
      <c r="L2950">
        <v>52138.89</v>
      </c>
      <c r="M2950">
        <v>1902.18</v>
      </c>
      <c r="N2950">
        <v>910547.21</v>
      </c>
      <c r="O2950">
        <v>13527</v>
      </c>
      <c r="P2950">
        <v>5</v>
      </c>
      <c r="Q2950">
        <v>37</v>
      </c>
      <c r="R2950" s="25">
        <f>Clean_Data[[#This Row],[Revenue_EUR]]/Clean_Data[[#This Row],[Units_Sold]]</f>
        <v>76.05570938999314</v>
      </c>
      <c r="S2950" s="19">
        <f>Clean_Data[[#This Row],[Gross_Profit_EUR]]/Clean_Data[[#This Row],[Revenue_EUR]]</f>
        <v>0.46986670064726554</v>
      </c>
      <c r="T2950" s="19">
        <f>Clean_Data[[#This Row],[Revenue_EUR]]/Clean_Data[[#This Row],[Revenue_Target_EUR]]</f>
        <v>0.97927730373378474</v>
      </c>
      <c r="U2950" s="19">
        <f>Clean_Data[[#This Row],[Revenue_EUR]]/Clean_Data[[#This Row],[Market_Revenue_EUR]]</f>
        <v>0.12186658613780169</v>
      </c>
      <c r="V2950" s="19">
        <f>Clean_Data[[#This Row],[Returns_Units]]/Clean_Data[[#This Row],[Units_Sold]]</f>
        <v>2.5359835503769704E-2</v>
      </c>
      <c r="W2950" s="21">
        <f>Clean_Data[[#This Row],[Revenue_EUR]]/Clean_Data[[#This Row],[Marketing_Spend_EUR]]</f>
        <v>58.335846239577748</v>
      </c>
    </row>
    <row r="2951" spans="1:23">
      <c r="A2951" s="17">
        <v>45992</v>
      </c>
      <c r="B2951">
        <v>2025</v>
      </c>
      <c r="C2951" s="16" t="s">
        <v>103</v>
      </c>
      <c r="D2951" s="16" t="s">
        <v>75</v>
      </c>
      <c r="E2951" s="16" t="s">
        <v>76</v>
      </c>
      <c r="F2951" s="16" t="s">
        <v>83</v>
      </c>
      <c r="G2951" s="16" t="s">
        <v>79</v>
      </c>
      <c r="H2951">
        <v>108732.26</v>
      </c>
      <c r="I2951">
        <v>105031.53</v>
      </c>
      <c r="J2951">
        <v>566</v>
      </c>
      <c r="K2951">
        <v>543</v>
      </c>
      <c r="L2951">
        <v>59862.39</v>
      </c>
      <c r="M2951">
        <v>2897.81</v>
      </c>
      <c r="N2951">
        <v>753558.73</v>
      </c>
      <c r="O2951">
        <v>4335</v>
      </c>
      <c r="P2951">
        <v>5</v>
      </c>
      <c r="Q2951">
        <v>9</v>
      </c>
      <c r="R2951" s="25">
        <f>Clean_Data[[#This Row],[Revenue_EUR]]/Clean_Data[[#This Row],[Units_Sold]]</f>
        <v>192.10646643109538</v>
      </c>
      <c r="S2951" s="19">
        <f>Clean_Data[[#This Row],[Gross_Profit_EUR]]/Clean_Data[[#This Row],[Revenue_EUR]]</f>
        <v>0.55054856764680515</v>
      </c>
      <c r="T2951" s="19">
        <f>Clean_Data[[#This Row],[Revenue_EUR]]/Clean_Data[[#This Row],[Revenue_Target_EUR]]</f>
        <v>1.0352344672118934</v>
      </c>
      <c r="U2951" s="19">
        <f>Clean_Data[[#This Row],[Revenue_EUR]]/Clean_Data[[#This Row],[Market_Revenue_EUR]]</f>
        <v>0.14429168646218191</v>
      </c>
      <c r="V2951" s="19">
        <f>Clean_Data[[#This Row],[Returns_Units]]/Clean_Data[[#This Row],[Units_Sold]]</f>
        <v>1.5901060070671377E-2</v>
      </c>
      <c r="W2951" s="21">
        <f>Clean_Data[[#This Row],[Revenue_EUR]]/Clean_Data[[#This Row],[Marketing_Spend_EUR]]</f>
        <v>37.522218502938422</v>
      </c>
    </row>
    <row r="2952" spans="1:23">
      <c r="A2952" s="17">
        <v>45992</v>
      </c>
      <c r="B2952">
        <v>2025</v>
      </c>
      <c r="C2952" s="16" t="s">
        <v>103</v>
      </c>
      <c r="D2952" s="16" t="s">
        <v>75</v>
      </c>
      <c r="E2952" s="16" t="s">
        <v>76</v>
      </c>
      <c r="F2952" s="16" t="s">
        <v>83</v>
      </c>
      <c r="G2952" s="16" t="s">
        <v>80</v>
      </c>
      <c r="H2952">
        <v>31220.66</v>
      </c>
      <c r="I2952">
        <v>27869.09</v>
      </c>
      <c r="J2952">
        <v>211</v>
      </c>
      <c r="K2952">
        <v>188</v>
      </c>
      <c r="L2952">
        <v>18111.259999999998</v>
      </c>
      <c r="M2952">
        <v>1826.89</v>
      </c>
      <c r="N2952">
        <v>266082.17</v>
      </c>
      <c r="O2952">
        <v>1972</v>
      </c>
      <c r="P2952">
        <v>1</v>
      </c>
      <c r="Q2952">
        <v>7</v>
      </c>
      <c r="R2952" s="25">
        <f>Clean_Data[[#This Row],[Revenue_EUR]]/Clean_Data[[#This Row],[Units_Sold]]</f>
        <v>147.96521327014219</v>
      </c>
      <c r="S2952" s="19">
        <f>Clean_Data[[#This Row],[Gross_Profit_EUR]]/Clean_Data[[#This Row],[Revenue_EUR]]</f>
        <v>0.58010496895325081</v>
      </c>
      <c r="T2952" s="19">
        <f>Clean_Data[[#This Row],[Revenue_EUR]]/Clean_Data[[#This Row],[Revenue_Target_EUR]]</f>
        <v>1.1202611925972465</v>
      </c>
      <c r="U2952" s="19">
        <f>Clean_Data[[#This Row],[Revenue_EUR]]/Clean_Data[[#This Row],[Market_Revenue_EUR]]</f>
        <v>0.11733465643338672</v>
      </c>
      <c r="V2952" s="19">
        <f>Clean_Data[[#This Row],[Returns_Units]]/Clean_Data[[#This Row],[Units_Sold]]</f>
        <v>3.3175355450236969E-2</v>
      </c>
      <c r="W2952" s="21">
        <f>Clean_Data[[#This Row],[Revenue_EUR]]/Clean_Data[[#This Row],[Marketing_Spend_EUR]]</f>
        <v>17.089512778547146</v>
      </c>
    </row>
    <row r="2953" spans="1:23">
      <c r="A2953" s="17">
        <v>45992</v>
      </c>
      <c r="B2953">
        <v>2025</v>
      </c>
      <c r="C2953" s="16" t="s">
        <v>103</v>
      </c>
      <c r="D2953" s="16" t="s">
        <v>75</v>
      </c>
      <c r="E2953" s="16" t="s">
        <v>76</v>
      </c>
      <c r="F2953" s="16" t="s">
        <v>83</v>
      </c>
      <c r="G2953" s="16" t="s">
        <v>81</v>
      </c>
      <c r="H2953">
        <v>45459.79</v>
      </c>
      <c r="I2953">
        <v>42038.75</v>
      </c>
      <c r="J2953">
        <v>374</v>
      </c>
      <c r="K2953">
        <v>342</v>
      </c>
      <c r="L2953">
        <v>24275.54</v>
      </c>
      <c r="M2953">
        <v>1400.38</v>
      </c>
      <c r="N2953">
        <v>347213.45</v>
      </c>
      <c r="O2953">
        <v>2924</v>
      </c>
      <c r="P2953">
        <v>2</v>
      </c>
      <c r="Q2953">
        <v>6</v>
      </c>
      <c r="R2953" s="25">
        <f>Clean_Data[[#This Row],[Revenue_EUR]]/Clean_Data[[#This Row],[Units_Sold]]</f>
        <v>121.55024064171123</v>
      </c>
      <c r="S2953" s="19">
        <f>Clean_Data[[#This Row],[Gross_Profit_EUR]]/Clean_Data[[#This Row],[Revenue_EUR]]</f>
        <v>0.5340002670491879</v>
      </c>
      <c r="T2953" s="19">
        <f>Clean_Data[[#This Row],[Revenue_EUR]]/Clean_Data[[#This Row],[Revenue_Target_EUR]]</f>
        <v>1.0813782522077846</v>
      </c>
      <c r="U2953" s="19">
        <f>Clean_Data[[#This Row],[Revenue_EUR]]/Clean_Data[[#This Row],[Market_Revenue_EUR]]</f>
        <v>0.13092750295243458</v>
      </c>
      <c r="V2953" s="19">
        <f>Clean_Data[[#This Row],[Returns_Units]]/Clean_Data[[#This Row],[Units_Sold]]</f>
        <v>1.6042780748663103E-2</v>
      </c>
      <c r="W2953" s="21">
        <f>Clean_Data[[#This Row],[Revenue_EUR]]/Clean_Data[[#This Row],[Marketing_Spend_EUR]]</f>
        <v>32.462467330296057</v>
      </c>
    </row>
    <row r="2954" spans="1:23">
      <c r="A2954" s="17">
        <v>45992</v>
      </c>
      <c r="B2954">
        <v>2025</v>
      </c>
      <c r="C2954" s="16" t="s">
        <v>103</v>
      </c>
      <c r="D2954" s="16" t="s">
        <v>84</v>
      </c>
      <c r="E2954" s="16" t="s">
        <v>85</v>
      </c>
      <c r="F2954" s="16" t="s">
        <v>77</v>
      </c>
      <c r="G2954" s="16" t="s">
        <v>78</v>
      </c>
      <c r="H2954">
        <v>623740.13</v>
      </c>
      <c r="I2954">
        <v>714872.15</v>
      </c>
      <c r="J2954">
        <v>8204</v>
      </c>
      <c r="K2954">
        <v>9387</v>
      </c>
      <c r="L2954">
        <v>347905.89</v>
      </c>
      <c r="M2954">
        <v>11903.49</v>
      </c>
      <c r="N2954">
        <v>4976625.3499999996</v>
      </c>
      <c r="O2954">
        <v>67044</v>
      </c>
      <c r="P2954">
        <v>31</v>
      </c>
      <c r="Q2954">
        <v>161</v>
      </c>
      <c r="R2954" s="25">
        <f>Clean_Data[[#This Row],[Revenue_EUR]]/Clean_Data[[#This Row],[Units_Sold]]</f>
        <v>76.028782301316426</v>
      </c>
      <c r="S2954" s="19">
        <f>Clean_Data[[#This Row],[Gross_Profit_EUR]]/Clean_Data[[#This Row],[Revenue_EUR]]</f>
        <v>0.55777377992337929</v>
      </c>
      <c r="T2954" s="19">
        <f>Clean_Data[[#This Row],[Revenue_EUR]]/Clean_Data[[#This Row],[Revenue_Target_EUR]]</f>
        <v>0.87251983449068482</v>
      </c>
      <c r="U2954" s="19">
        <f>Clean_Data[[#This Row],[Revenue_EUR]]/Clean_Data[[#This Row],[Market_Revenue_EUR]]</f>
        <v>0.1253339534590443</v>
      </c>
      <c r="V2954" s="19">
        <f>Clean_Data[[#This Row],[Returns_Units]]/Clean_Data[[#This Row],[Units_Sold]]</f>
        <v>1.9624573378839591E-2</v>
      </c>
      <c r="W2954" s="21">
        <f>Clean_Data[[#This Row],[Revenue_EUR]]/Clean_Data[[#This Row],[Marketing_Spend_EUR]]</f>
        <v>52.399769311353225</v>
      </c>
    </row>
    <row r="2955" spans="1:23">
      <c r="A2955" s="17">
        <v>45992</v>
      </c>
      <c r="B2955">
        <v>2025</v>
      </c>
      <c r="C2955" s="16" t="s">
        <v>103</v>
      </c>
      <c r="D2955" s="16" t="s">
        <v>84</v>
      </c>
      <c r="E2955" s="16" t="s">
        <v>85</v>
      </c>
      <c r="F2955" s="16" t="s">
        <v>77</v>
      </c>
      <c r="G2955" s="16" t="s">
        <v>79</v>
      </c>
      <c r="H2955">
        <v>583989.18999999994</v>
      </c>
      <c r="I2955">
        <v>605067.26</v>
      </c>
      <c r="J2955">
        <v>3037</v>
      </c>
      <c r="K2955">
        <v>3137</v>
      </c>
      <c r="L2955">
        <v>381679.91</v>
      </c>
      <c r="M2955">
        <v>14352.81</v>
      </c>
      <c r="N2955">
        <v>4198041.38</v>
      </c>
      <c r="O2955">
        <v>23855</v>
      </c>
      <c r="P2955">
        <v>31</v>
      </c>
      <c r="Q2955">
        <v>28</v>
      </c>
      <c r="R2955" s="25">
        <f>Clean_Data[[#This Row],[Revenue_EUR]]/Clean_Data[[#This Row],[Units_Sold]]</f>
        <v>192.29146855449454</v>
      </c>
      <c r="S2955" s="19">
        <f>Clean_Data[[#This Row],[Gross_Profit_EUR]]/Clean_Data[[#This Row],[Revenue_EUR]]</f>
        <v>0.6535735875521943</v>
      </c>
      <c r="T2955" s="19">
        <f>Clean_Data[[#This Row],[Revenue_EUR]]/Clean_Data[[#This Row],[Revenue_Target_EUR]]</f>
        <v>0.9651640877081995</v>
      </c>
      <c r="U2955" s="19">
        <f>Clean_Data[[#This Row],[Revenue_EUR]]/Clean_Data[[#This Row],[Market_Revenue_EUR]]</f>
        <v>0.13910991749204721</v>
      </c>
      <c r="V2955" s="19">
        <f>Clean_Data[[#This Row],[Returns_Units]]/Clean_Data[[#This Row],[Units_Sold]]</f>
        <v>9.2196246295686533E-3</v>
      </c>
      <c r="W2955" s="21">
        <f>Clean_Data[[#This Row],[Revenue_EUR]]/Clean_Data[[#This Row],[Marketing_Spend_EUR]]</f>
        <v>40.688143297375213</v>
      </c>
    </row>
    <row r="2956" spans="1:23">
      <c r="A2956" s="17">
        <v>45992</v>
      </c>
      <c r="B2956">
        <v>2025</v>
      </c>
      <c r="C2956" s="16" t="s">
        <v>103</v>
      </c>
      <c r="D2956" s="16" t="s">
        <v>84</v>
      </c>
      <c r="E2956" s="16" t="s">
        <v>85</v>
      </c>
      <c r="F2956" s="16" t="s">
        <v>77</v>
      </c>
      <c r="G2956" s="16" t="s">
        <v>80</v>
      </c>
      <c r="H2956">
        <v>174178.97</v>
      </c>
      <c r="I2956">
        <v>176011.56</v>
      </c>
      <c r="J2956">
        <v>1178</v>
      </c>
      <c r="K2956">
        <v>1194</v>
      </c>
      <c r="L2956">
        <v>118368.57</v>
      </c>
      <c r="M2956">
        <v>9448.17</v>
      </c>
      <c r="N2956">
        <v>1486207.41</v>
      </c>
      <c r="O2956">
        <v>10924</v>
      </c>
      <c r="P2956">
        <v>8</v>
      </c>
      <c r="Q2956">
        <v>22</v>
      </c>
      <c r="R2956" s="25">
        <f>Clean_Data[[#This Row],[Revenue_EUR]]/Clean_Data[[#This Row],[Units_Sold]]</f>
        <v>147.85990662139218</v>
      </c>
      <c r="S2956" s="19">
        <f>Clean_Data[[#This Row],[Gross_Profit_EUR]]/Clean_Data[[#This Row],[Revenue_EUR]]</f>
        <v>0.67958014678809964</v>
      </c>
      <c r="T2956" s="19">
        <f>Clean_Data[[#This Row],[Revenue_EUR]]/Clean_Data[[#This Row],[Revenue_Target_EUR]]</f>
        <v>0.98958824068146434</v>
      </c>
      <c r="U2956" s="19">
        <f>Clean_Data[[#This Row],[Revenue_EUR]]/Clean_Data[[#This Row],[Market_Revenue_EUR]]</f>
        <v>0.11719694628625221</v>
      </c>
      <c r="V2956" s="19">
        <f>Clean_Data[[#This Row],[Returns_Units]]/Clean_Data[[#This Row],[Units_Sold]]</f>
        <v>1.8675721561969439E-2</v>
      </c>
      <c r="W2956" s="21">
        <f>Clean_Data[[#This Row],[Revenue_EUR]]/Clean_Data[[#This Row],[Marketing_Spend_EUR]]</f>
        <v>18.435207029509417</v>
      </c>
    </row>
    <row r="2957" spans="1:23">
      <c r="A2957" s="17">
        <v>45992</v>
      </c>
      <c r="B2957">
        <v>2025</v>
      </c>
      <c r="C2957" s="16" t="s">
        <v>103</v>
      </c>
      <c r="D2957" s="16" t="s">
        <v>84</v>
      </c>
      <c r="E2957" s="16" t="s">
        <v>85</v>
      </c>
      <c r="F2957" s="16" t="s">
        <v>77</v>
      </c>
      <c r="G2957" s="16" t="s">
        <v>81</v>
      </c>
      <c r="H2957">
        <v>244788.45</v>
      </c>
      <c r="I2957">
        <v>253066.7</v>
      </c>
      <c r="J2957">
        <v>2016</v>
      </c>
      <c r="K2957">
        <v>2092</v>
      </c>
      <c r="L2957">
        <v>151113.21</v>
      </c>
      <c r="M2957">
        <v>7435.84</v>
      </c>
      <c r="N2957">
        <v>1864520.72</v>
      </c>
      <c r="O2957">
        <v>15923</v>
      </c>
      <c r="P2957">
        <v>12</v>
      </c>
      <c r="Q2957">
        <v>28</v>
      </c>
      <c r="R2957" s="25">
        <f>Clean_Data[[#This Row],[Revenue_EUR]]/Clean_Data[[#This Row],[Units_Sold]]</f>
        <v>121.42284226190476</v>
      </c>
      <c r="S2957" s="19">
        <f>Clean_Data[[#This Row],[Gross_Profit_EUR]]/Clean_Data[[#This Row],[Revenue_EUR]]</f>
        <v>0.61732165059258304</v>
      </c>
      <c r="T2957" s="19">
        <f>Clean_Data[[#This Row],[Revenue_EUR]]/Clean_Data[[#This Row],[Revenue_Target_EUR]]</f>
        <v>0.96728826827077607</v>
      </c>
      <c r="U2957" s="19">
        <f>Clean_Data[[#This Row],[Revenue_EUR]]/Clean_Data[[#This Row],[Market_Revenue_EUR]]</f>
        <v>0.1312875997430589</v>
      </c>
      <c r="V2957" s="19">
        <f>Clean_Data[[#This Row],[Returns_Units]]/Clean_Data[[#This Row],[Units_Sold]]</f>
        <v>1.3888888888888888E-2</v>
      </c>
      <c r="W2957" s="21">
        <f>Clean_Data[[#This Row],[Revenue_EUR]]/Clean_Data[[#This Row],[Marketing_Spend_EUR]]</f>
        <v>32.920080313723801</v>
      </c>
    </row>
    <row r="2958" spans="1:23">
      <c r="A2958" s="17">
        <v>45992</v>
      </c>
      <c r="B2958">
        <v>2025</v>
      </c>
      <c r="C2958" s="16" t="s">
        <v>103</v>
      </c>
      <c r="D2958" s="16" t="s">
        <v>84</v>
      </c>
      <c r="E2958" s="16" t="s">
        <v>85</v>
      </c>
      <c r="F2958" s="16" t="s">
        <v>82</v>
      </c>
      <c r="G2958" s="16" t="s">
        <v>78</v>
      </c>
      <c r="H2958">
        <v>549922.82999999996</v>
      </c>
      <c r="I2958">
        <v>601511.43999999994</v>
      </c>
      <c r="J2958">
        <v>7233</v>
      </c>
      <c r="K2958">
        <v>7908</v>
      </c>
      <c r="L2958">
        <v>289301.90999999997</v>
      </c>
      <c r="M2958">
        <v>9504.86</v>
      </c>
      <c r="N2958">
        <v>4670808.57</v>
      </c>
      <c r="O2958">
        <v>67374</v>
      </c>
      <c r="P2958">
        <v>29</v>
      </c>
      <c r="Q2958">
        <v>129</v>
      </c>
      <c r="R2958" s="25">
        <f>Clean_Data[[#This Row],[Revenue_EUR]]/Clean_Data[[#This Row],[Units_Sold]]</f>
        <v>76.029701368726663</v>
      </c>
      <c r="S2958" s="19">
        <f>Clean_Data[[#This Row],[Gross_Profit_EUR]]/Clean_Data[[#This Row],[Revenue_EUR]]</f>
        <v>0.52607728615304072</v>
      </c>
      <c r="T2958" s="19">
        <f>Clean_Data[[#This Row],[Revenue_EUR]]/Clean_Data[[#This Row],[Revenue_Target_EUR]]</f>
        <v>0.91423503100788905</v>
      </c>
      <c r="U2958" s="19">
        <f>Clean_Data[[#This Row],[Revenue_EUR]]/Clean_Data[[#This Row],[Market_Revenue_EUR]]</f>
        <v>0.11773610966034515</v>
      </c>
      <c r="V2958" s="19">
        <f>Clean_Data[[#This Row],[Returns_Units]]/Clean_Data[[#This Row],[Units_Sold]]</f>
        <v>1.783492326835338E-2</v>
      </c>
      <c r="W2958" s="21">
        <f>Clean_Data[[#This Row],[Revenue_EUR]]/Clean_Data[[#This Row],[Marketing_Spend_EUR]]</f>
        <v>57.857015253249379</v>
      </c>
    </row>
    <row r="2959" spans="1:23">
      <c r="A2959" s="17">
        <v>45992</v>
      </c>
      <c r="B2959">
        <v>2025</v>
      </c>
      <c r="C2959" s="16" t="s">
        <v>103</v>
      </c>
      <c r="D2959" s="16" t="s">
        <v>84</v>
      </c>
      <c r="E2959" s="16" t="s">
        <v>85</v>
      </c>
      <c r="F2959" s="16" t="s">
        <v>82</v>
      </c>
      <c r="G2959" s="16" t="s">
        <v>79</v>
      </c>
      <c r="H2959">
        <v>513453.64</v>
      </c>
      <c r="I2959">
        <v>529031.34</v>
      </c>
      <c r="J2959">
        <v>2671</v>
      </c>
      <c r="K2959">
        <v>2713</v>
      </c>
      <c r="L2959">
        <v>317735.18</v>
      </c>
      <c r="M2959">
        <v>12004.64</v>
      </c>
      <c r="N2959">
        <v>4008502.78</v>
      </c>
      <c r="O2959">
        <v>21934</v>
      </c>
      <c r="P2959">
        <v>24</v>
      </c>
      <c r="Q2959">
        <v>27</v>
      </c>
      <c r="R2959" s="25">
        <f>Clean_Data[[#This Row],[Revenue_EUR]]/Clean_Data[[#This Row],[Units_Sold]]</f>
        <v>192.23273680269563</v>
      </c>
      <c r="S2959" s="19">
        <f>Clean_Data[[#This Row],[Gross_Profit_EUR]]/Clean_Data[[#This Row],[Revenue_EUR]]</f>
        <v>0.61881960755015775</v>
      </c>
      <c r="T2959" s="19">
        <f>Clean_Data[[#This Row],[Revenue_EUR]]/Clean_Data[[#This Row],[Revenue_Target_EUR]]</f>
        <v>0.97055429646190727</v>
      </c>
      <c r="U2959" s="19">
        <f>Clean_Data[[#This Row],[Revenue_EUR]]/Clean_Data[[#This Row],[Market_Revenue_EUR]]</f>
        <v>0.12809112733108796</v>
      </c>
      <c r="V2959" s="19">
        <f>Clean_Data[[#This Row],[Returns_Units]]/Clean_Data[[#This Row],[Units_Sold]]</f>
        <v>1.0108573567952079E-2</v>
      </c>
      <c r="W2959" s="21">
        <f>Clean_Data[[#This Row],[Revenue_EUR]]/Clean_Data[[#This Row],[Marketing_Spend_EUR]]</f>
        <v>42.771265110823819</v>
      </c>
    </row>
    <row r="2960" spans="1:23">
      <c r="A2960" s="17">
        <v>45992</v>
      </c>
      <c r="B2960">
        <v>2025</v>
      </c>
      <c r="C2960" s="16" t="s">
        <v>103</v>
      </c>
      <c r="D2960" s="16" t="s">
        <v>84</v>
      </c>
      <c r="E2960" s="16" t="s">
        <v>85</v>
      </c>
      <c r="F2960" s="16" t="s">
        <v>82</v>
      </c>
      <c r="G2960" s="16" t="s">
        <v>80</v>
      </c>
      <c r="H2960">
        <v>156192.04</v>
      </c>
      <c r="I2960">
        <v>161469.09</v>
      </c>
      <c r="J2960">
        <v>1056</v>
      </c>
      <c r="K2960">
        <v>1078</v>
      </c>
      <c r="L2960">
        <v>101345.16</v>
      </c>
      <c r="M2960">
        <v>9125.6299999999992</v>
      </c>
      <c r="N2960">
        <v>1329453.9099999999</v>
      </c>
      <c r="O2960">
        <v>9957</v>
      </c>
      <c r="P2960">
        <v>8</v>
      </c>
      <c r="Q2960">
        <v>13</v>
      </c>
      <c r="R2960" s="25">
        <f>Clean_Data[[#This Row],[Revenue_EUR]]/Clean_Data[[#This Row],[Units_Sold]]</f>
        <v>147.90912878787879</v>
      </c>
      <c r="S2960" s="19">
        <f>Clean_Data[[#This Row],[Gross_Profit_EUR]]/Clean_Data[[#This Row],[Revenue_EUR]]</f>
        <v>0.6488497109071627</v>
      </c>
      <c r="T2960" s="19">
        <f>Clean_Data[[#This Row],[Revenue_EUR]]/Clean_Data[[#This Row],[Revenue_Target_EUR]]</f>
        <v>0.96731851278780356</v>
      </c>
      <c r="U2960" s="19">
        <f>Clean_Data[[#This Row],[Revenue_EUR]]/Clean_Data[[#This Row],[Market_Revenue_EUR]]</f>
        <v>0.11748586304883636</v>
      </c>
      <c r="V2960" s="19">
        <f>Clean_Data[[#This Row],[Returns_Units]]/Clean_Data[[#This Row],[Units_Sold]]</f>
        <v>1.231060606060606E-2</v>
      </c>
      <c r="W2960" s="21">
        <f>Clean_Data[[#This Row],[Revenue_EUR]]/Clean_Data[[#This Row],[Marketing_Spend_EUR]]</f>
        <v>17.115754199984003</v>
      </c>
    </row>
    <row r="2961" spans="1:23">
      <c r="A2961" s="17">
        <v>45992</v>
      </c>
      <c r="B2961">
        <v>2025</v>
      </c>
      <c r="C2961" s="16" t="s">
        <v>103</v>
      </c>
      <c r="D2961" s="16" t="s">
        <v>84</v>
      </c>
      <c r="E2961" s="16" t="s">
        <v>85</v>
      </c>
      <c r="F2961" s="16" t="s">
        <v>82</v>
      </c>
      <c r="G2961" s="16" t="s">
        <v>81</v>
      </c>
      <c r="H2961">
        <v>229251.56</v>
      </c>
      <c r="I2961">
        <v>255404.02</v>
      </c>
      <c r="J2961">
        <v>1888</v>
      </c>
      <c r="K2961">
        <v>2089</v>
      </c>
      <c r="L2961">
        <v>132532.51</v>
      </c>
      <c r="M2961">
        <v>7364.03</v>
      </c>
      <c r="N2961">
        <v>1862276.06</v>
      </c>
      <c r="O2961">
        <v>16161</v>
      </c>
      <c r="P2961">
        <v>12</v>
      </c>
      <c r="Q2961">
        <v>36</v>
      </c>
      <c r="R2961" s="25">
        <f>Clean_Data[[#This Row],[Revenue_EUR]]/Clean_Data[[#This Row],[Units_Sold]]</f>
        <v>121.42561440677966</v>
      </c>
      <c r="S2961" s="19">
        <f>Clean_Data[[#This Row],[Gross_Profit_EUR]]/Clean_Data[[#This Row],[Revenue_EUR]]</f>
        <v>0.57810952300608121</v>
      </c>
      <c r="T2961" s="19">
        <f>Clean_Data[[#This Row],[Revenue_EUR]]/Clean_Data[[#This Row],[Revenue_Target_EUR]]</f>
        <v>0.89760356943481157</v>
      </c>
      <c r="U2961" s="19">
        <f>Clean_Data[[#This Row],[Revenue_EUR]]/Clean_Data[[#This Row],[Market_Revenue_EUR]]</f>
        <v>0.1231028873345448</v>
      </c>
      <c r="V2961" s="19">
        <f>Clean_Data[[#This Row],[Returns_Units]]/Clean_Data[[#This Row],[Units_Sold]]</f>
        <v>1.9067796610169493E-2</v>
      </c>
      <c r="W2961" s="21">
        <f>Clean_Data[[#This Row],[Revenue_EUR]]/Clean_Data[[#This Row],[Marketing_Spend_EUR]]</f>
        <v>31.131263723803407</v>
      </c>
    </row>
    <row r="2962" spans="1:23">
      <c r="A2962" s="17">
        <v>45992</v>
      </c>
      <c r="B2962">
        <v>2025</v>
      </c>
      <c r="C2962" s="16" t="s">
        <v>103</v>
      </c>
      <c r="D2962" s="16" t="s">
        <v>84</v>
      </c>
      <c r="E2962" s="16" t="s">
        <v>85</v>
      </c>
      <c r="F2962" s="16" t="s">
        <v>83</v>
      </c>
      <c r="G2962" s="16" t="s">
        <v>78</v>
      </c>
      <c r="H2962">
        <v>54127.81</v>
      </c>
      <c r="I2962">
        <v>59800.79</v>
      </c>
      <c r="J2962">
        <v>712</v>
      </c>
      <c r="K2962">
        <v>796</v>
      </c>
      <c r="L2962">
        <v>25871.17</v>
      </c>
      <c r="M2962">
        <v>942.03</v>
      </c>
      <c r="N2962">
        <v>668971.18999999994</v>
      </c>
      <c r="O2962">
        <v>9753</v>
      </c>
      <c r="P2962">
        <v>3</v>
      </c>
      <c r="Q2962">
        <v>10</v>
      </c>
      <c r="R2962" s="25">
        <f>Clean_Data[[#This Row],[Revenue_EUR]]/Clean_Data[[#This Row],[Units_Sold]]</f>
        <v>76.022205056179772</v>
      </c>
      <c r="S2962" s="19">
        <f>Clean_Data[[#This Row],[Gross_Profit_EUR]]/Clean_Data[[#This Row],[Revenue_EUR]]</f>
        <v>0.47796446965062878</v>
      </c>
      <c r="T2962" s="19">
        <f>Clean_Data[[#This Row],[Revenue_EUR]]/Clean_Data[[#This Row],[Revenue_Target_EUR]]</f>
        <v>0.90513536694080454</v>
      </c>
      <c r="U2962" s="19">
        <f>Clean_Data[[#This Row],[Revenue_EUR]]/Clean_Data[[#This Row],[Market_Revenue_EUR]]</f>
        <v>8.0912019544518807E-2</v>
      </c>
      <c r="V2962" s="19">
        <f>Clean_Data[[#This Row],[Returns_Units]]/Clean_Data[[#This Row],[Units_Sold]]</f>
        <v>1.4044943820224719E-2</v>
      </c>
      <c r="W2962" s="21">
        <f>Clean_Data[[#This Row],[Revenue_EUR]]/Clean_Data[[#This Row],[Marketing_Spend_EUR]]</f>
        <v>57.458690275256629</v>
      </c>
    </row>
    <row r="2963" spans="1:23">
      <c r="A2963" s="17">
        <v>45992</v>
      </c>
      <c r="B2963">
        <v>2025</v>
      </c>
      <c r="C2963" s="16" t="s">
        <v>103</v>
      </c>
      <c r="D2963" s="16" t="s">
        <v>84</v>
      </c>
      <c r="E2963" s="16" t="s">
        <v>85</v>
      </c>
      <c r="F2963" s="16" t="s">
        <v>83</v>
      </c>
      <c r="G2963" s="16" t="s">
        <v>79</v>
      </c>
      <c r="H2963">
        <v>54020.18</v>
      </c>
      <c r="I2963">
        <v>57990.74</v>
      </c>
      <c r="J2963">
        <v>281</v>
      </c>
      <c r="K2963">
        <v>301</v>
      </c>
      <c r="L2963">
        <v>29748.639999999999</v>
      </c>
      <c r="M2963">
        <v>1282.5899999999999</v>
      </c>
      <c r="N2963">
        <v>555524.92000000004</v>
      </c>
      <c r="O2963">
        <v>3133</v>
      </c>
      <c r="P2963">
        <v>2</v>
      </c>
      <c r="Q2963">
        <v>9</v>
      </c>
      <c r="R2963" s="25">
        <f>Clean_Data[[#This Row],[Revenue_EUR]]/Clean_Data[[#This Row],[Units_Sold]]</f>
        <v>192.24263345195729</v>
      </c>
      <c r="S2963" s="19">
        <f>Clean_Data[[#This Row],[Gross_Profit_EUR]]/Clean_Data[[#This Row],[Revenue_EUR]]</f>
        <v>0.55069494400055685</v>
      </c>
      <c r="T2963" s="19">
        <f>Clean_Data[[#This Row],[Revenue_EUR]]/Clean_Data[[#This Row],[Revenue_Target_EUR]]</f>
        <v>0.93153113755747907</v>
      </c>
      <c r="U2963" s="19">
        <f>Clean_Data[[#This Row],[Revenue_EUR]]/Clean_Data[[#This Row],[Market_Revenue_EUR]]</f>
        <v>9.7241686295549079E-2</v>
      </c>
      <c r="V2963" s="19">
        <f>Clean_Data[[#This Row],[Returns_Units]]/Clean_Data[[#This Row],[Units_Sold]]</f>
        <v>3.2028469750889681E-2</v>
      </c>
      <c r="W2963" s="21">
        <f>Clean_Data[[#This Row],[Revenue_EUR]]/Clean_Data[[#This Row],[Marketing_Spend_EUR]]</f>
        <v>42.118042398584116</v>
      </c>
    </row>
    <row r="2964" spans="1:23">
      <c r="A2964" s="17">
        <v>45992</v>
      </c>
      <c r="B2964">
        <v>2025</v>
      </c>
      <c r="C2964" s="16" t="s">
        <v>103</v>
      </c>
      <c r="D2964" s="16" t="s">
        <v>84</v>
      </c>
      <c r="E2964" s="16" t="s">
        <v>85</v>
      </c>
      <c r="F2964" s="16" t="s">
        <v>83</v>
      </c>
      <c r="G2964" s="16" t="s">
        <v>80</v>
      </c>
      <c r="H2964">
        <v>15962.23</v>
      </c>
      <c r="I2964">
        <v>15514.76</v>
      </c>
      <c r="J2964">
        <v>108</v>
      </c>
      <c r="K2964">
        <v>103</v>
      </c>
      <c r="L2964">
        <v>9213.32</v>
      </c>
      <c r="M2964">
        <v>873.65</v>
      </c>
      <c r="N2964">
        <v>194687.39</v>
      </c>
      <c r="O2964">
        <v>1369</v>
      </c>
      <c r="P2964">
        <v>1</v>
      </c>
      <c r="Q2964">
        <v>2</v>
      </c>
      <c r="R2964" s="25">
        <f>Clean_Data[[#This Row],[Revenue_EUR]]/Clean_Data[[#This Row],[Units_Sold]]</f>
        <v>147.79842592592593</v>
      </c>
      <c r="S2964" s="19">
        <f>Clean_Data[[#This Row],[Gross_Profit_EUR]]/Clean_Data[[#This Row],[Revenue_EUR]]</f>
        <v>0.57719504104376396</v>
      </c>
      <c r="T2964" s="19">
        <f>Clean_Data[[#This Row],[Revenue_EUR]]/Clean_Data[[#This Row],[Revenue_Target_EUR]]</f>
        <v>1.0288415676426834</v>
      </c>
      <c r="U2964" s="19">
        <f>Clean_Data[[#This Row],[Revenue_EUR]]/Clean_Data[[#This Row],[Market_Revenue_EUR]]</f>
        <v>8.1989028667958402E-2</v>
      </c>
      <c r="V2964" s="19">
        <f>Clean_Data[[#This Row],[Returns_Units]]/Clean_Data[[#This Row],[Units_Sold]]</f>
        <v>1.8518518518518517E-2</v>
      </c>
      <c r="W2964" s="21">
        <f>Clean_Data[[#This Row],[Revenue_EUR]]/Clean_Data[[#This Row],[Marketing_Spend_EUR]]</f>
        <v>18.270737709609111</v>
      </c>
    </row>
    <row r="2965" spans="1:23">
      <c r="A2965" s="17">
        <v>45992</v>
      </c>
      <c r="B2965">
        <v>2025</v>
      </c>
      <c r="C2965" s="16" t="s">
        <v>103</v>
      </c>
      <c r="D2965" s="16" t="s">
        <v>84</v>
      </c>
      <c r="E2965" s="16" t="s">
        <v>85</v>
      </c>
      <c r="F2965" s="16" t="s">
        <v>83</v>
      </c>
      <c r="G2965" s="16" t="s">
        <v>81</v>
      </c>
      <c r="H2965">
        <v>22335.49</v>
      </c>
      <c r="I2965">
        <v>23203.279999999999</v>
      </c>
      <c r="J2965">
        <v>184</v>
      </c>
      <c r="K2965">
        <v>191</v>
      </c>
      <c r="L2965">
        <v>11738.95</v>
      </c>
      <c r="M2965">
        <v>646.5</v>
      </c>
      <c r="N2965">
        <v>262786.53999999998</v>
      </c>
      <c r="O2965">
        <v>2433</v>
      </c>
      <c r="P2965">
        <v>1</v>
      </c>
      <c r="Q2965">
        <v>3</v>
      </c>
      <c r="R2965" s="25">
        <f>Clean_Data[[#This Row],[Revenue_EUR]]/Clean_Data[[#This Row],[Units_Sold]]</f>
        <v>121.38853260869566</v>
      </c>
      <c r="S2965" s="19">
        <f>Clean_Data[[#This Row],[Gross_Profit_EUR]]/Clean_Data[[#This Row],[Revenue_EUR]]</f>
        <v>0.52557387368712305</v>
      </c>
      <c r="T2965" s="19">
        <f>Clean_Data[[#This Row],[Revenue_EUR]]/Clean_Data[[#This Row],[Revenue_Target_EUR]]</f>
        <v>0.96260054612968526</v>
      </c>
      <c r="U2965" s="19">
        <f>Clean_Data[[#This Row],[Revenue_EUR]]/Clean_Data[[#This Row],[Market_Revenue_EUR]]</f>
        <v>8.4994802245198717E-2</v>
      </c>
      <c r="V2965" s="19">
        <f>Clean_Data[[#This Row],[Returns_Units]]/Clean_Data[[#This Row],[Units_Sold]]</f>
        <v>1.6304347826086956E-2</v>
      </c>
      <c r="W2965" s="21">
        <f>Clean_Data[[#This Row],[Revenue_EUR]]/Clean_Data[[#This Row],[Marketing_Spend_EUR]]</f>
        <v>34.548321732405263</v>
      </c>
    </row>
    <row r="2966" spans="1:23">
      <c r="A2966" s="17">
        <v>45992</v>
      </c>
      <c r="B2966">
        <v>2025</v>
      </c>
      <c r="C2966" s="16" t="s">
        <v>103</v>
      </c>
      <c r="D2966" s="16" t="s">
        <v>86</v>
      </c>
      <c r="E2966" s="16" t="s">
        <v>87</v>
      </c>
      <c r="F2966" s="16" t="s">
        <v>77</v>
      </c>
      <c r="G2966" s="16" t="s">
        <v>78</v>
      </c>
      <c r="H2966">
        <v>419419.9</v>
      </c>
      <c r="I2966">
        <v>424872.61</v>
      </c>
      <c r="J2966">
        <v>5516</v>
      </c>
      <c r="K2966">
        <v>5643</v>
      </c>
      <c r="L2966">
        <v>234596.76</v>
      </c>
      <c r="M2966">
        <v>7332.88</v>
      </c>
      <c r="N2966">
        <v>3711315.17</v>
      </c>
      <c r="O2966">
        <v>53837</v>
      </c>
      <c r="P2966">
        <v>22</v>
      </c>
      <c r="Q2966">
        <v>118</v>
      </c>
      <c r="R2966" s="25">
        <f>Clean_Data[[#This Row],[Revenue_EUR]]/Clean_Data[[#This Row],[Units_Sold]]</f>
        <v>76.036965192168239</v>
      </c>
      <c r="S2966" s="19">
        <f>Clean_Data[[#This Row],[Gross_Profit_EUR]]/Clean_Data[[#This Row],[Revenue_EUR]]</f>
        <v>0.5593362642068247</v>
      </c>
      <c r="T2966" s="19">
        <f>Clean_Data[[#This Row],[Revenue_EUR]]/Clean_Data[[#This Row],[Revenue_Target_EUR]]</f>
        <v>0.98716624731351832</v>
      </c>
      <c r="U2966" s="19">
        <f>Clean_Data[[#This Row],[Revenue_EUR]]/Clean_Data[[#This Row],[Market_Revenue_EUR]]</f>
        <v>0.113011124301793</v>
      </c>
      <c r="V2966" s="19">
        <f>Clean_Data[[#This Row],[Returns_Units]]/Clean_Data[[#This Row],[Units_Sold]]</f>
        <v>2.1392313270485859E-2</v>
      </c>
      <c r="W2966" s="21">
        <f>Clean_Data[[#This Row],[Revenue_EUR]]/Clean_Data[[#This Row],[Marketing_Spend_EUR]]</f>
        <v>57.197158551619559</v>
      </c>
    </row>
    <row r="2967" spans="1:23">
      <c r="A2967" s="17">
        <v>45992</v>
      </c>
      <c r="B2967">
        <v>2025</v>
      </c>
      <c r="C2967" s="16" t="s">
        <v>103</v>
      </c>
      <c r="D2967" s="16" t="s">
        <v>86</v>
      </c>
      <c r="E2967" s="16" t="s">
        <v>87</v>
      </c>
      <c r="F2967" s="16" t="s">
        <v>77</v>
      </c>
      <c r="G2967" s="16" t="s">
        <v>79</v>
      </c>
      <c r="H2967">
        <v>422300.21</v>
      </c>
      <c r="I2967">
        <v>398371.36</v>
      </c>
      <c r="J2967">
        <v>2196</v>
      </c>
      <c r="K2967">
        <v>2105</v>
      </c>
      <c r="L2967">
        <v>273801.49</v>
      </c>
      <c r="M2967">
        <v>11392.31</v>
      </c>
      <c r="N2967">
        <v>3373200.25</v>
      </c>
      <c r="O2967">
        <v>19777</v>
      </c>
      <c r="P2967">
        <v>24</v>
      </c>
      <c r="Q2967">
        <v>30</v>
      </c>
      <c r="R2967" s="25">
        <f>Clean_Data[[#This Row],[Revenue_EUR]]/Clean_Data[[#This Row],[Units_Sold]]</f>
        <v>192.30428506375227</v>
      </c>
      <c r="S2967" s="19">
        <f>Clean_Data[[#This Row],[Gross_Profit_EUR]]/Clean_Data[[#This Row],[Revenue_EUR]]</f>
        <v>0.64835745641708298</v>
      </c>
      <c r="T2967" s="19">
        <f>Clean_Data[[#This Row],[Revenue_EUR]]/Clean_Data[[#This Row],[Revenue_Target_EUR]]</f>
        <v>1.0600666925453679</v>
      </c>
      <c r="U2967" s="19">
        <f>Clean_Data[[#This Row],[Revenue_EUR]]/Clean_Data[[#This Row],[Market_Revenue_EUR]]</f>
        <v>0.12519274834039279</v>
      </c>
      <c r="V2967" s="19">
        <f>Clean_Data[[#This Row],[Returns_Units]]/Clean_Data[[#This Row],[Units_Sold]]</f>
        <v>1.3661202185792349E-2</v>
      </c>
      <c r="W2967" s="21">
        <f>Clean_Data[[#This Row],[Revenue_EUR]]/Clean_Data[[#This Row],[Marketing_Spend_EUR]]</f>
        <v>37.068883308126274</v>
      </c>
    </row>
    <row r="2968" spans="1:23">
      <c r="A2968" s="17">
        <v>45992</v>
      </c>
      <c r="B2968">
        <v>2025</v>
      </c>
      <c r="C2968" s="16" t="s">
        <v>103</v>
      </c>
      <c r="D2968" s="16" t="s">
        <v>86</v>
      </c>
      <c r="E2968" s="16" t="s">
        <v>87</v>
      </c>
      <c r="F2968" s="16" t="s">
        <v>77</v>
      </c>
      <c r="G2968" s="16" t="s">
        <v>80</v>
      </c>
      <c r="H2968">
        <v>126268.49</v>
      </c>
      <c r="I2968">
        <v>122353.83</v>
      </c>
      <c r="J2968">
        <v>854</v>
      </c>
      <c r="K2968">
        <v>827</v>
      </c>
      <c r="L2968">
        <v>87484.56</v>
      </c>
      <c r="M2968">
        <v>7439.03</v>
      </c>
      <c r="N2968">
        <v>1137681.42</v>
      </c>
      <c r="O2968">
        <v>8287</v>
      </c>
      <c r="P2968">
        <v>7</v>
      </c>
      <c r="Q2968">
        <v>7</v>
      </c>
      <c r="R2968" s="25">
        <f>Clean_Data[[#This Row],[Revenue_EUR]]/Clean_Data[[#This Row],[Units_Sold]]</f>
        <v>147.85537470725995</v>
      </c>
      <c r="S2968" s="19">
        <f>Clean_Data[[#This Row],[Gross_Profit_EUR]]/Clean_Data[[#This Row],[Revenue_EUR]]</f>
        <v>0.69284553889889711</v>
      </c>
      <c r="T2968" s="19">
        <f>Clean_Data[[#This Row],[Revenue_EUR]]/Clean_Data[[#This Row],[Revenue_Target_EUR]]</f>
        <v>1.0319945848854915</v>
      </c>
      <c r="U2968" s="19">
        <f>Clean_Data[[#This Row],[Revenue_EUR]]/Clean_Data[[#This Row],[Market_Revenue_EUR]]</f>
        <v>0.11098756451520499</v>
      </c>
      <c r="V2968" s="19">
        <f>Clean_Data[[#This Row],[Returns_Units]]/Clean_Data[[#This Row],[Units_Sold]]</f>
        <v>8.1967213114754103E-3</v>
      </c>
      <c r="W2968" s="21">
        <f>Clean_Data[[#This Row],[Revenue_EUR]]/Clean_Data[[#This Row],[Marketing_Spend_EUR]]</f>
        <v>16.973784216490593</v>
      </c>
    </row>
    <row r="2969" spans="1:23">
      <c r="A2969" s="17">
        <v>45992</v>
      </c>
      <c r="B2969">
        <v>2025</v>
      </c>
      <c r="C2969" s="16" t="s">
        <v>103</v>
      </c>
      <c r="D2969" s="16" t="s">
        <v>86</v>
      </c>
      <c r="E2969" s="16" t="s">
        <v>87</v>
      </c>
      <c r="F2969" s="16" t="s">
        <v>77</v>
      </c>
      <c r="G2969" s="16" t="s">
        <v>81</v>
      </c>
      <c r="H2969">
        <v>182772.16</v>
      </c>
      <c r="I2969">
        <v>180367.71</v>
      </c>
      <c r="J2969">
        <v>1505</v>
      </c>
      <c r="K2969">
        <v>1513</v>
      </c>
      <c r="L2969">
        <v>115228.47</v>
      </c>
      <c r="M2969">
        <v>5836.6</v>
      </c>
      <c r="N2969">
        <v>1519249.21</v>
      </c>
      <c r="O2969">
        <v>13109</v>
      </c>
      <c r="P2969">
        <v>10</v>
      </c>
      <c r="Q2969">
        <v>19</v>
      </c>
      <c r="R2969" s="25">
        <f>Clean_Data[[#This Row],[Revenue_EUR]]/Clean_Data[[#This Row],[Units_Sold]]</f>
        <v>121.44329568106312</v>
      </c>
      <c r="S2969" s="19">
        <f>Clean_Data[[#This Row],[Gross_Profit_EUR]]/Clean_Data[[#This Row],[Revenue_EUR]]</f>
        <v>0.63044869634412593</v>
      </c>
      <c r="T2969" s="19">
        <f>Clean_Data[[#This Row],[Revenue_EUR]]/Clean_Data[[#This Row],[Revenue_Target_EUR]]</f>
        <v>1.0133308229061622</v>
      </c>
      <c r="U2969" s="19">
        <f>Clean_Data[[#This Row],[Revenue_EUR]]/Clean_Data[[#This Row],[Market_Revenue_EUR]]</f>
        <v>0.12030426528903708</v>
      </c>
      <c r="V2969" s="19">
        <f>Clean_Data[[#This Row],[Returns_Units]]/Clean_Data[[#This Row],[Units_Sold]]</f>
        <v>1.2624584717607974E-2</v>
      </c>
      <c r="W2969" s="21">
        <f>Clean_Data[[#This Row],[Revenue_EUR]]/Clean_Data[[#This Row],[Marketing_Spend_EUR]]</f>
        <v>31.31483397868622</v>
      </c>
    </row>
    <row r="2970" spans="1:23">
      <c r="A2970" s="17">
        <v>45992</v>
      </c>
      <c r="B2970">
        <v>2025</v>
      </c>
      <c r="C2970" s="16" t="s">
        <v>103</v>
      </c>
      <c r="D2970" s="16" t="s">
        <v>86</v>
      </c>
      <c r="E2970" s="16" t="s">
        <v>87</v>
      </c>
      <c r="F2970" s="16" t="s">
        <v>82</v>
      </c>
      <c r="G2970" s="16" t="s">
        <v>78</v>
      </c>
      <c r="H2970">
        <v>362695.96</v>
      </c>
      <c r="I2970">
        <v>387287.56</v>
      </c>
      <c r="J2970">
        <v>4770</v>
      </c>
      <c r="K2970">
        <v>5194</v>
      </c>
      <c r="L2970">
        <v>192607.56</v>
      </c>
      <c r="M2970">
        <v>7092.07</v>
      </c>
      <c r="N2970">
        <v>3534815.45</v>
      </c>
      <c r="O2970">
        <v>48979</v>
      </c>
      <c r="P2970">
        <v>20</v>
      </c>
      <c r="Q2970">
        <v>46</v>
      </c>
      <c r="R2970" s="25">
        <f>Clean_Data[[#This Row],[Revenue_EUR]]/Clean_Data[[#This Row],[Units_Sold]]</f>
        <v>76.036888888888896</v>
      </c>
      <c r="S2970" s="19">
        <f>Clean_Data[[#This Row],[Gross_Profit_EUR]]/Clean_Data[[#This Row],[Revenue_EUR]]</f>
        <v>0.53104412853123584</v>
      </c>
      <c r="T2970" s="19">
        <f>Clean_Data[[#This Row],[Revenue_EUR]]/Clean_Data[[#This Row],[Revenue_Target_EUR]]</f>
        <v>0.93650299534537085</v>
      </c>
      <c r="U2970" s="19">
        <f>Clean_Data[[#This Row],[Revenue_EUR]]/Clean_Data[[#This Row],[Market_Revenue_EUR]]</f>
        <v>0.10260675985220105</v>
      </c>
      <c r="V2970" s="19">
        <f>Clean_Data[[#This Row],[Returns_Units]]/Clean_Data[[#This Row],[Units_Sold]]</f>
        <v>9.6436058700209645E-3</v>
      </c>
      <c r="W2970" s="21">
        <f>Clean_Data[[#This Row],[Revenue_EUR]]/Clean_Data[[#This Row],[Marketing_Spend_EUR]]</f>
        <v>51.141057547373336</v>
      </c>
    </row>
    <row r="2971" spans="1:23">
      <c r="A2971" s="17">
        <v>45992</v>
      </c>
      <c r="B2971">
        <v>2025</v>
      </c>
      <c r="C2971" s="16" t="s">
        <v>103</v>
      </c>
      <c r="D2971" s="16" t="s">
        <v>86</v>
      </c>
      <c r="E2971" s="16" t="s">
        <v>87</v>
      </c>
      <c r="F2971" s="16" t="s">
        <v>82</v>
      </c>
      <c r="G2971" s="16" t="s">
        <v>79</v>
      </c>
      <c r="H2971">
        <v>369976.32000000001</v>
      </c>
      <c r="I2971">
        <v>365257.35</v>
      </c>
      <c r="J2971">
        <v>1924</v>
      </c>
      <c r="K2971">
        <v>1870</v>
      </c>
      <c r="L2971">
        <v>226066.6</v>
      </c>
      <c r="M2971">
        <v>8548.81</v>
      </c>
      <c r="N2971">
        <v>3003333.16</v>
      </c>
      <c r="O2971">
        <v>16562</v>
      </c>
      <c r="P2971">
        <v>15</v>
      </c>
      <c r="Q2971">
        <v>41</v>
      </c>
      <c r="R2971" s="25">
        <f>Clean_Data[[#This Row],[Revenue_EUR]]/Clean_Data[[#This Row],[Units_Sold]]</f>
        <v>192.29538461538462</v>
      </c>
      <c r="S2971" s="19">
        <f>Clean_Data[[#This Row],[Gross_Profit_EUR]]/Clean_Data[[#This Row],[Revenue_EUR]]</f>
        <v>0.61102991672548124</v>
      </c>
      <c r="T2971" s="19">
        <f>Clean_Data[[#This Row],[Revenue_EUR]]/Clean_Data[[#This Row],[Revenue_Target_EUR]]</f>
        <v>1.0129195757457037</v>
      </c>
      <c r="U2971" s="19">
        <f>Clean_Data[[#This Row],[Revenue_EUR]]/Clean_Data[[#This Row],[Market_Revenue_EUR]]</f>
        <v>0.12318857092764227</v>
      </c>
      <c r="V2971" s="19">
        <f>Clean_Data[[#This Row],[Returns_Units]]/Clean_Data[[#This Row],[Units_Sold]]</f>
        <v>2.1309771309771311E-2</v>
      </c>
      <c r="W2971" s="21">
        <f>Clean_Data[[#This Row],[Revenue_EUR]]/Clean_Data[[#This Row],[Marketing_Spend_EUR]]</f>
        <v>43.278107713237283</v>
      </c>
    </row>
    <row r="2972" spans="1:23">
      <c r="A2972" s="17">
        <v>45992</v>
      </c>
      <c r="B2972">
        <v>2025</v>
      </c>
      <c r="C2972" s="16" t="s">
        <v>103</v>
      </c>
      <c r="D2972" s="16" t="s">
        <v>86</v>
      </c>
      <c r="E2972" s="16" t="s">
        <v>87</v>
      </c>
      <c r="F2972" s="16" t="s">
        <v>82</v>
      </c>
      <c r="G2972" s="16" t="s">
        <v>80</v>
      </c>
      <c r="H2972">
        <v>105841.54</v>
      </c>
      <c r="I2972">
        <v>100496.65</v>
      </c>
      <c r="J2972">
        <v>716</v>
      </c>
      <c r="K2972">
        <v>688</v>
      </c>
      <c r="L2972">
        <v>67243.490000000005</v>
      </c>
      <c r="M2972">
        <v>6217.01</v>
      </c>
      <c r="N2972">
        <v>986329.13</v>
      </c>
      <c r="O2972">
        <v>7044</v>
      </c>
      <c r="P2972">
        <v>4</v>
      </c>
      <c r="Q2972">
        <v>14</v>
      </c>
      <c r="R2972" s="25">
        <f>Clean_Data[[#This Row],[Revenue_EUR]]/Clean_Data[[#This Row],[Units_Sold]]</f>
        <v>147.82337988826814</v>
      </c>
      <c r="S2972" s="19">
        <f>Clean_Data[[#This Row],[Gross_Profit_EUR]]/Clean_Data[[#This Row],[Revenue_EUR]]</f>
        <v>0.63532229406337071</v>
      </c>
      <c r="T2972" s="19">
        <f>Clean_Data[[#This Row],[Revenue_EUR]]/Clean_Data[[#This Row],[Revenue_Target_EUR]]</f>
        <v>1.0531847578998903</v>
      </c>
      <c r="U2972" s="19">
        <f>Clean_Data[[#This Row],[Revenue_EUR]]/Clean_Data[[#This Row],[Market_Revenue_EUR]]</f>
        <v>0.10730854111547937</v>
      </c>
      <c r="V2972" s="19">
        <f>Clean_Data[[#This Row],[Returns_Units]]/Clean_Data[[#This Row],[Units_Sold]]</f>
        <v>1.9553072625698324E-2</v>
      </c>
      <c r="W2972" s="21">
        <f>Clean_Data[[#This Row],[Revenue_EUR]]/Clean_Data[[#This Row],[Marketing_Spend_EUR]]</f>
        <v>17.024508566014852</v>
      </c>
    </row>
    <row r="2973" spans="1:23">
      <c r="A2973" s="17">
        <v>45992</v>
      </c>
      <c r="B2973">
        <v>2025</v>
      </c>
      <c r="C2973" s="16" t="s">
        <v>103</v>
      </c>
      <c r="D2973" s="16" t="s">
        <v>86</v>
      </c>
      <c r="E2973" s="16" t="s">
        <v>87</v>
      </c>
      <c r="F2973" s="16" t="s">
        <v>82</v>
      </c>
      <c r="G2973" s="16" t="s">
        <v>81</v>
      </c>
      <c r="H2973">
        <v>162468.1</v>
      </c>
      <c r="I2973">
        <v>157307.85</v>
      </c>
      <c r="J2973">
        <v>1338</v>
      </c>
      <c r="K2973">
        <v>1320</v>
      </c>
      <c r="L2973">
        <v>95667.79</v>
      </c>
      <c r="M2973">
        <v>5084.72</v>
      </c>
      <c r="N2973">
        <v>1406184.32</v>
      </c>
      <c r="O2973">
        <v>12537</v>
      </c>
      <c r="P2973">
        <v>9</v>
      </c>
      <c r="Q2973">
        <v>11</v>
      </c>
      <c r="R2973" s="25">
        <f>Clean_Data[[#This Row],[Revenue_EUR]]/Clean_Data[[#This Row],[Units_Sold]]</f>
        <v>121.42608370702541</v>
      </c>
      <c r="S2973" s="19">
        <f>Clean_Data[[#This Row],[Gross_Profit_EUR]]/Clean_Data[[#This Row],[Revenue_EUR]]</f>
        <v>0.58884045544940811</v>
      </c>
      <c r="T2973" s="19">
        <f>Clean_Data[[#This Row],[Revenue_EUR]]/Clean_Data[[#This Row],[Revenue_Target_EUR]]</f>
        <v>1.0328035123485573</v>
      </c>
      <c r="U2973" s="19">
        <f>Clean_Data[[#This Row],[Revenue_EUR]]/Clean_Data[[#This Row],[Market_Revenue_EUR]]</f>
        <v>0.11553826741575386</v>
      </c>
      <c r="V2973" s="19">
        <f>Clean_Data[[#This Row],[Returns_Units]]/Clean_Data[[#This Row],[Units_Sold]]</f>
        <v>8.2212257100149483E-3</v>
      </c>
      <c r="W2973" s="21">
        <f>Clean_Data[[#This Row],[Revenue_EUR]]/Clean_Data[[#This Row],[Marketing_Spend_EUR]]</f>
        <v>31.952221557922559</v>
      </c>
    </row>
    <row r="2974" spans="1:23">
      <c r="A2974" s="17">
        <v>45992</v>
      </c>
      <c r="B2974">
        <v>2025</v>
      </c>
      <c r="C2974" s="16" t="s">
        <v>103</v>
      </c>
      <c r="D2974" s="16" t="s">
        <v>86</v>
      </c>
      <c r="E2974" s="16" t="s">
        <v>87</v>
      </c>
      <c r="F2974" s="16" t="s">
        <v>83</v>
      </c>
      <c r="G2974" s="16" t="s">
        <v>78</v>
      </c>
      <c r="H2974">
        <v>37055.57</v>
      </c>
      <c r="I2974">
        <v>38324.31</v>
      </c>
      <c r="J2974">
        <v>487</v>
      </c>
      <c r="K2974">
        <v>512</v>
      </c>
      <c r="L2974">
        <v>17425.939999999999</v>
      </c>
      <c r="M2974">
        <v>642.24</v>
      </c>
      <c r="N2974">
        <v>518689.1</v>
      </c>
      <c r="O2974">
        <v>7399</v>
      </c>
      <c r="P2974">
        <v>2</v>
      </c>
      <c r="Q2974">
        <v>13</v>
      </c>
      <c r="R2974" s="25">
        <f>Clean_Data[[#This Row],[Revenue_EUR]]/Clean_Data[[#This Row],[Units_Sold]]</f>
        <v>76.089466119096514</v>
      </c>
      <c r="S2974" s="19">
        <f>Clean_Data[[#This Row],[Gross_Profit_EUR]]/Clean_Data[[#This Row],[Revenue_EUR]]</f>
        <v>0.47026506406459267</v>
      </c>
      <c r="T2974" s="19">
        <f>Clean_Data[[#This Row],[Revenue_EUR]]/Clean_Data[[#This Row],[Revenue_Target_EUR]]</f>
        <v>0.96689464206922449</v>
      </c>
      <c r="U2974" s="19">
        <f>Clean_Data[[#This Row],[Revenue_EUR]]/Clean_Data[[#This Row],[Market_Revenue_EUR]]</f>
        <v>7.1440811075459271E-2</v>
      </c>
      <c r="V2974" s="19">
        <f>Clean_Data[[#This Row],[Returns_Units]]/Clean_Data[[#This Row],[Units_Sold]]</f>
        <v>2.6694045174537988E-2</v>
      </c>
      <c r="W2974" s="21">
        <f>Clean_Data[[#This Row],[Revenue_EUR]]/Clean_Data[[#This Row],[Marketing_Spend_EUR]]</f>
        <v>57.69738726955655</v>
      </c>
    </row>
    <row r="2975" spans="1:23">
      <c r="A2975" s="17">
        <v>45992</v>
      </c>
      <c r="B2975">
        <v>2025</v>
      </c>
      <c r="C2975" s="16" t="s">
        <v>103</v>
      </c>
      <c r="D2975" s="16" t="s">
        <v>86</v>
      </c>
      <c r="E2975" s="16" t="s">
        <v>87</v>
      </c>
      <c r="F2975" s="16" t="s">
        <v>83</v>
      </c>
      <c r="G2975" s="16" t="s">
        <v>79</v>
      </c>
      <c r="H2975">
        <v>42646.32</v>
      </c>
      <c r="I2975">
        <v>41007.07</v>
      </c>
      <c r="J2975">
        <v>222</v>
      </c>
      <c r="K2975">
        <v>210</v>
      </c>
      <c r="L2975">
        <v>23505.57</v>
      </c>
      <c r="M2975">
        <v>1105.78</v>
      </c>
      <c r="N2975">
        <v>449727.39</v>
      </c>
      <c r="O2975">
        <v>2451</v>
      </c>
      <c r="P2975">
        <v>2</v>
      </c>
      <c r="Q2975">
        <v>5</v>
      </c>
      <c r="R2975" s="25">
        <f>Clean_Data[[#This Row],[Revenue_EUR]]/Clean_Data[[#This Row],[Units_Sold]]</f>
        <v>192.10054054054055</v>
      </c>
      <c r="S2975" s="19">
        <f>Clean_Data[[#This Row],[Gross_Profit_EUR]]/Clean_Data[[#This Row],[Revenue_EUR]]</f>
        <v>0.55117463828063007</v>
      </c>
      <c r="T2975" s="19">
        <f>Clean_Data[[#This Row],[Revenue_EUR]]/Clean_Data[[#This Row],[Revenue_Target_EUR]]</f>
        <v>1.0399748140991298</v>
      </c>
      <c r="U2975" s="19">
        <f>Clean_Data[[#This Row],[Revenue_EUR]]/Clean_Data[[#This Row],[Market_Revenue_EUR]]</f>
        <v>9.4827046224602862E-2</v>
      </c>
      <c r="V2975" s="19">
        <f>Clean_Data[[#This Row],[Returns_Units]]/Clean_Data[[#This Row],[Units_Sold]]</f>
        <v>2.2522522522522521E-2</v>
      </c>
      <c r="W2975" s="21">
        <f>Clean_Data[[#This Row],[Revenue_EUR]]/Clean_Data[[#This Row],[Marketing_Spend_EUR]]</f>
        <v>38.566731176183332</v>
      </c>
    </row>
    <row r="2976" spans="1:23">
      <c r="A2976" s="17">
        <v>45992</v>
      </c>
      <c r="B2976">
        <v>2025</v>
      </c>
      <c r="C2976" s="16" t="s">
        <v>103</v>
      </c>
      <c r="D2976" s="16" t="s">
        <v>86</v>
      </c>
      <c r="E2976" s="16" t="s">
        <v>87</v>
      </c>
      <c r="F2976" s="16" t="s">
        <v>83</v>
      </c>
      <c r="G2976" s="16" t="s">
        <v>80</v>
      </c>
      <c r="H2976">
        <v>11984.27</v>
      </c>
      <c r="I2976">
        <v>11008.79</v>
      </c>
      <c r="J2976">
        <v>81</v>
      </c>
      <c r="K2976">
        <v>75</v>
      </c>
      <c r="L2976">
        <v>6872.48</v>
      </c>
      <c r="M2976">
        <v>630.73</v>
      </c>
      <c r="N2976">
        <v>158399.81</v>
      </c>
      <c r="O2976">
        <v>1140</v>
      </c>
      <c r="P2976">
        <v>1</v>
      </c>
      <c r="Q2976">
        <v>2</v>
      </c>
      <c r="R2976" s="25">
        <f>Clean_Data[[#This Row],[Revenue_EUR]]/Clean_Data[[#This Row],[Units_Sold]]</f>
        <v>147.95395061728397</v>
      </c>
      <c r="S2976" s="19">
        <f>Clean_Data[[#This Row],[Gross_Profit_EUR]]/Clean_Data[[#This Row],[Revenue_EUR]]</f>
        <v>0.57345837501992192</v>
      </c>
      <c r="T2976" s="19">
        <f>Clean_Data[[#This Row],[Revenue_EUR]]/Clean_Data[[#This Row],[Revenue_Target_EUR]]</f>
        <v>1.0886091931992525</v>
      </c>
      <c r="U2976" s="19">
        <f>Clean_Data[[#This Row],[Revenue_EUR]]/Clean_Data[[#This Row],[Market_Revenue_EUR]]</f>
        <v>7.5658360953842055E-2</v>
      </c>
      <c r="V2976" s="19">
        <f>Clean_Data[[#This Row],[Returns_Units]]/Clean_Data[[#This Row],[Units_Sold]]</f>
        <v>2.4691358024691357E-2</v>
      </c>
      <c r="W2976" s="21">
        <f>Clean_Data[[#This Row],[Revenue_EUR]]/Clean_Data[[#This Row],[Marketing_Spend_EUR]]</f>
        <v>19.000634185784726</v>
      </c>
    </row>
    <row r="2977" spans="1:23">
      <c r="A2977" s="17">
        <v>45992</v>
      </c>
      <c r="B2977">
        <v>2025</v>
      </c>
      <c r="C2977" s="16" t="s">
        <v>103</v>
      </c>
      <c r="D2977" s="16" t="s">
        <v>86</v>
      </c>
      <c r="E2977" s="16" t="s">
        <v>87</v>
      </c>
      <c r="F2977" s="16" t="s">
        <v>83</v>
      </c>
      <c r="G2977" s="16" t="s">
        <v>81</v>
      </c>
      <c r="H2977">
        <v>17256.47</v>
      </c>
      <c r="I2977">
        <v>16908.18</v>
      </c>
      <c r="J2977">
        <v>142</v>
      </c>
      <c r="K2977">
        <v>141</v>
      </c>
      <c r="L2977">
        <v>9111.65</v>
      </c>
      <c r="M2977">
        <v>476.09</v>
      </c>
      <c r="N2977">
        <v>211011.61</v>
      </c>
      <c r="O2977">
        <v>1837</v>
      </c>
      <c r="P2977">
        <v>1</v>
      </c>
      <c r="Q2977">
        <v>5</v>
      </c>
      <c r="R2977" s="25">
        <f>Clean_Data[[#This Row],[Revenue_EUR]]/Clean_Data[[#This Row],[Units_Sold]]</f>
        <v>121.52443661971832</v>
      </c>
      <c r="S2977" s="19">
        <f>Clean_Data[[#This Row],[Gross_Profit_EUR]]/Clean_Data[[#This Row],[Revenue_EUR]]</f>
        <v>0.52801355085947466</v>
      </c>
      <c r="T2977" s="19">
        <f>Clean_Data[[#This Row],[Revenue_EUR]]/Clean_Data[[#This Row],[Revenue_Target_EUR]]</f>
        <v>1.020598905381892</v>
      </c>
      <c r="U2977" s="19">
        <f>Clean_Data[[#This Row],[Revenue_EUR]]/Clean_Data[[#This Row],[Market_Revenue_EUR]]</f>
        <v>8.1779718187070374E-2</v>
      </c>
      <c r="V2977" s="19">
        <f>Clean_Data[[#This Row],[Returns_Units]]/Clean_Data[[#This Row],[Units_Sold]]</f>
        <v>3.5211267605633804E-2</v>
      </c>
      <c r="W2977" s="21">
        <f>Clean_Data[[#This Row],[Revenue_EUR]]/Clean_Data[[#This Row],[Marketing_Spend_EUR]]</f>
        <v>36.24623495557563</v>
      </c>
    </row>
    <row r="2978" spans="1:23">
      <c r="A2978" s="17">
        <v>45992</v>
      </c>
      <c r="B2978">
        <v>2025</v>
      </c>
      <c r="C2978" s="16" t="s">
        <v>103</v>
      </c>
      <c r="D2978" s="16" t="s">
        <v>88</v>
      </c>
      <c r="E2978" s="16" t="s">
        <v>87</v>
      </c>
      <c r="F2978" s="16" t="s">
        <v>77</v>
      </c>
      <c r="G2978" s="16" t="s">
        <v>78</v>
      </c>
      <c r="H2978">
        <v>343896.53</v>
      </c>
      <c r="I2978">
        <v>330374.75</v>
      </c>
      <c r="J2978">
        <v>4523</v>
      </c>
      <c r="K2978">
        <v>4280</v>
      </c>
      <c r="L2978">
        <v>193265.57</v>
      </c>
      <c r="M2978">
        <v>6075.78</v>
      </c>
      <c r="N2978">
        <v>3233871.76</v>
      </c>
      <c r="O2978">
        <v>44226</v>
      </c>
      <c r="P2978">
        <v>18</v>
      </c>
      <c r="Q2978">
        <v>42</v>
      </c>
      <c r="R2978" s="25">
        <f>Clean_Data[[#This Row],[Revenue_EUR]]/Clean_Data[[#This Row],[Units_Sold]]</f>
        <v>76.032838823789533</v>
      </c>
      <c r="S2978" s="19">
        <f>Clean_Data[[#This Row],[Gross_Profit_EUR]]/Clean_Data[[#This Row],[Revenue_EUR]]</f>
        <v>0.56198755480318452</v>
      </c>
      <c r="T2978" s="19">
        <f>Clean_Data[[#This Row],[Revenue_EUR]]/Clean_Data[[#This Row],[Revenue_Target_EUR]]</f>
        <v>1.040928612129105</v>
      </c>
      <c r="U2978" s="19">
        <f>Clean_Data[[#This Row],[Revenue_EUR]]/Clean_Data[[#This Row],[Market_Revenue_EUR]]</f>
        <v>0.10634204307470747</v>
      </c>
      <c r="V2978" s="19">
        <f>Clean_Data[[#This Row],[Returns_Units]]/Clean_Data[[#This Row],[Units_Sold]]</f>
        <v>9.2858722087110317E-3</v>
      </c>
      <c r="W2978" s="21">
        <f>Clean_Data[[#This Row],[Revenue_EUR]]/Clean_Data[[#This Row],[Marketing_Spend_EUR]]</f>
        <v>56.601214988034464</v>
      </c>
    </row>
    <row r="2979" spans="1:23">
      <c r="A2979" s="17">
        <v>45992</v>
      </c>
      <c r="B2979">
        <v>2025</v>
      </c>
      <c r="C2979" s="16" t="s">
        <v>103</v>
      </c>
      <c r="D2979" s="16" t="s">
        <v>88</v>
      </c>
      <c r="E2979" s="16" t="s">
        <v>87</v>
      </c>
      <c r="F2979" s="16" t="s">
        <v>77</v>
      </c>
      <c r="G2979" s="16" t="s">
        <v>79</v>
      </c>
      <c r="H2979">
        <v>353795.85</v>
      </c>
      <c r="I2979">
        <v>330989.98</v>
      </c>
      <c r="J2979">
        <v>1840</v>
      </c>
      <c r="K2979">
        <v>1688</v>
      </c>
      <c r="L2979">
        <v>232473.84</v>
      </c>
      <c r="M2979">
        <v>9717.02</v>
      </c>
      <c r="N2979">
        <v>2712881.63</v>
      </c>
      <c r="O2979">
        <v>14761</v>
      </c>
      <c r="P2979">
        <v>16</v>
      </c>
      <c r="Q2979">
        <v>40</v>
      </c>
      <c r="R2979" s="25">
        <f>Clean_Data[[#This Row],[Revenue_EUR]]/Clean_Data[[#This Row],[Units_Sold]]</f>
        <v>192.28035326086956</v>
      </c>
      <c r="S2979" s="19">
        <f>Clean_Data[[#This Row],[Gross_Profit_EUR]]/Clean_Data[[#This Row],[Revenue_EUR]]</f>
        <v>0.65708470011731346</v>
      </c>
      <c r="T2979" s="19">
        <f>Clean_Data[[#This Row],[Revenue_EUR]]/Clean_Data[[#This Row],[Revenue_Target_EUR]]</f>
        <v>1.0689019951600951</v>
      </c>
      <c r="U2979" s="19">
        <f>Clean_Data[[#This Row],[Revenue_EUR]]/Clean_Data[[#This Row],[Market_Revenue_EUR]]</f>
        <v>0.1304133015195359</v>
      </c>
      <c r="V2979" s="19">
        <f>Clean_Data[[#This Row],[Returns_Units]]/Clean_Data[[#This Row],[Units_Sold]]</f>
        <v>2.1739130434782608E-2</v>
      </c>
      <c r="W2979" s="21">
        <f>Clean_Data[[#This Row],[Revenue_EUR]]/Clean_Data[[#This Row],[Marketing_Spend_EUR]]</f>
        <v>36.409912709863718</v>
      </c>
    </row>
    <row r="2980" spans="1:23">
      <c r="A2980" s="17">
        <v>45992</v>
      </c>
      <c r="B2980">
        <v>2025</v>
      </c>
      <c r="C2980" s="16" t="s">
        <v>103</v>
      </c>
      <c r="D2980" s="16" t="s">
        <v>88</v>
      </c>
      <c r="E2980" s="16" t="s">
        <v>87</v>
      </c>
      <c r="F2980" s="16" t="s">
        <v>77</v>
      </c>
      <c r="G2980" s="16" t="s">
        <v>80</v>
      </c>
      <c r="H2980">
        <v>105908.46</v>
      </c>
      <c r="I2980">
        <v>93624.39</v>
      </c>
      <c r="J2980">
        <v>716</v>
      </c>
      <c r="K2980">
        <v>627</v>
      </c>
      <c r="L2980">
        <v>72648.97</v>
      </c>
      <c r="M2980">
        <v>5852.93</v>
      </c>
      <c r="N2980">
        <v>958317.96</v>
      </c>
      <c r="O2980">
        <v>7365</v>
      </c>
      <c r="P2980">
        <v>5</v>
      </c>
      <c r="Q2980">
        <v>7</v>
      </c>
      <c r="R2980" s="25">
        <f>Clean_Data[[#This Row],[Revenue_EUR]]/Clean_Data[[#This Row],[Units_Sold]]</f>
        <v>147.91684357541899</v>
      </c>
      <c r="S2980" s="19">
        <f>Clean_Data[[#This Row],[Gross_Profit_EUR]]/Clean_Data[[#This Row],[Revenue_EUR]]</f>
        <v>0.68596002623397601</v>
      </c>
      <c r="T2980" s="19">
        <f>Clean_Data[[#This Row],[Revenue_EUR]]/Clean_Data[[#This Row],[Revenue_Target_EUR]]</f>
        <v>1.1312058748793985</v>
      </c>
      <c r="U2980" s="19">
        <f>Clean_Data[[#This Row],[Revenue_EUR]]/Clean_Data[[#This Row],[Market_Revenue_EUR]]</f>
        <v>0.11051494850414784</v>
      </c>
      <c r="V2980" s="19">
        <f>Clean_Data[[#This Row],[Returns_Units]]/Clean_Data[[#This Row],[Units_Sold]]</f>
        <v>9.7765363128491621E-3</v>
      </c>
      <c r="W2980" s="21">
        <f>Clean_Data[[#This Row],[Revenue_EUR]]/Clean_Data[[#This Row],[Marketing_Spend_EUR]]</f>
        <v>18.094947316984825</v>
      </c>
    </row>
    <row r="2981" spans="1:23">
      <c r="A2981" s="17">
        <v>45992</v>
      </c>
      <c r="B2981">
        <v>2025</v>
      </c>
      <c r="C2981" s="16" t="s">
        <v>103</v>
      </c>
      <c r="D2981" s="16" t="s">
        <v>88</v>
      </c>
      <c r="E2981" s="16" t="s">
        <v>87</v>
      </c>
      <c r="F2981" s="16" t="s">
        <v>77</v>
      </c>
      <c r="G2981" s="16" t="s">
        <v>81</v>
      </c>
      <c r="H2981">
        <v>154820.92000000001</v>
      </c>
      <c r="I2981">
        <v>151249.10999999999</v>
      </c>
      <c r="J2981">
        <v>1275</v>
      </c>
      <c r="K2981">
        <v>1246</v>
      </c>
      <c r="L2981">
        <v>97110.31</v>
      </c>
      <c r="M2981">
        <v>5056.74</v>
      </c>
      <c r="N2981">
        <v>1298064.8600000001</v>
      </c>
      <c r="O2981">
        <v>11593</v>
      </c>
      <c r="P2981">
        <v>6</v>
      </c>
      <c r="Q2981">
        <v>14</v>
      </c>
      <c r="R2981" s="25">
        <f>Clean_Data[[#This Row],[Revenue_EUR]]/Clean_Data[[#This Row],[Units_Sold]]</f>
        <v>121.42817254901962</v>
      </c>
      <c r="S2981" s="19">
        <f>Clean_Data[[#This Row],[Gross_Profit_EUR]]/Clean_Data[[#This Row],[Revenue_EUR]]</f>
        <v>0.6272428170559895</v>
      </c>
      <c r="T2981" s="19">
        <f>Clean_Data[[#This Row],[Revenue_EUR]]/Clean_Data[[#This Row],[Revenue_Target_EUR]]</f>
        <v>1.0236154116873812</v>
      </c>
      <c r="U2981" s="19">
        <f>Clean_Data[[#This Row],[Revenue_EUR]]/Clean_Data[[#This Row],[Market_Revenue_EUR]]</f>
        <v>0.11927055786719316</v>
      </c>
      <c r="V2981" s="19">
        <f>Clean_Data[[#This Row],[Returns_Units]]/Clean_Data[[#This Row],[Units_Sold]]</f>
        <v>1.0980392156862745E-2</v>
      </c>
      <c r="W2981" s="21">
        <f>Clean_Data[[#This Row],[Revenue_EUR]]/Clean_Data[[#This Row],[Marketing_Spend_EUR]]</f>
        <v>30.616745175745642</v>
      </c>
    </row>
    <row r="2982" spans="1:23">
      <c r="A2982" s="17">
        <v>45992</v>
      </c>
      <c r="B2982">
        <v>2025</v>
      </c>
      <c r="C2982" s="16" t="s">
        <v>103</v>
      </c>
      <c r="D2982" s="16" t="s">
        <v>88</v>
      </c>
      <c r="E2982" s="16" t="s">
        <v>87</v>
      </c>
      <c r="F2982" s="16" t="s">
        <v>82</v>
      </c>
      <c r="G2982" s="16" t="s">
        <v>78</v>
      </c>
      <c r="H2982">
        <v>313404</v>
      </c>
      <c r="I2982">
        <v>311266.48</v>
      </c>
      <c r="J2982">
        <v>4122</v>
      </c>
      <c r="K2982">
        <v>4099</v>
      </c>
      <c r="L2982">
        <v>165279.70000000001</v>
      </c>
      <c r="M2982">
        <v>5880.37</v>
      </c>
      <c r="N2982">
        <v>2993418.37</v>
      </c>
      <c r="O2982">
        <v>42593</v>
      </c>
      <c r="P2982">
        <v>12</v>
      </c>
      <c r="Q2982">
        <v>56</v>
      </c>
      <c r="R2982" s="25">
        <f>Clean_Data[[#This Row],[Revenue_EUR]]/Clean_Data[[#This Row],[Units_Sold]]</f>
        <v>76.032023289665204</v>
      </c>
      <c r="S2982" s="19">
        <f>Clean_Data[[#This Row],[Gross_Profit_EUR]]/Clean_Data[[#This Row],[Revenue_EUR]]</f>
        <v>0.52736946560988374</v>
      </c>
      <c r="T2982" s="19">
        <f>Clean_Data[[#This Row],[Revenue_EUR]]/Clean_Data[[#This Row],[Revenue_Target_EUR]]</f>
        <v>1.0068671705350349</v>
      </c>
      <c r="U2982" s="19">
        <f>Clean_Data[[#This Row],[Revenue_EUR]]/Clean_Data[[#This Row],[Market_Revenue_EUR]]</f>
        <v>0.10469769382754206</v>
      </c>
      <c r="V2982" s="19">
        <f>Clean_Data[[#This Row],[Returns_Units]]/Clean_Data[[#This Row],[Units_Sold]]</f>
        <v>1.3585638039786511E-2</v>
      </c>
      <c r="W2982" s="21">
        <f>Clean_Data[[#This Row],[Revenue_EUR]]/Clean_Data[[#This Row],[Marketing_Spend_EUR]]</f>
        <v>53.296646299467554</v>
      </c>
    </row>
    <row r="2983" spans="1:23">
      <c r="A2983" s="17">
        <v>45992</v>
      </c>
      <c r="B2983">
        <v>2025</v>
      </c>
      <c r="C2983" s="16" t="s">
        <v>103</v>
      </c>
      <c r="D2983" s="16" t="s">
        <v>88</v>
      </c>
      <c r="E2983" s="16" t="s">
        <v>87</v>
      </c>
      <c r="F2983" s="16" t="s">
        <v>82</v>
      </c>
      <c r="G2983" s="16" t="s">
        <v>79</v>
      </c>
      <c r="H2983">
        <v>349069.91</v>
      </c>
      <c r="I2983">
        <v>332269.49</v>
      </c>
      <c r="J2983">
        <v>1816</v>
      </c>
      <c r="K2983">
        <v>1695</v>
      </c>
      <c r="L2983">
        <v>213854.11</v>
      </c>
      <c r="M2983">
        <v>9579.61</v>
      </c>
      <c r="N2983">
        <v>2699355.59</v>
      </c>
      <c r="O2983">
        <v>15018</v>
      </c>
      <c r="P2983">
        <v>15</v>
      </c>
      <c r="Q2983">
        <v>22</v>
      </c>
      <c r="R2983" s="25">
        <f>Clean_Data[[#This Row],[Revenue_EUR]]/Clean_Data[[#This Row],[Units_Sold]]</f>
        <v>192.21911343612334</v>
      </c>
      <c r="S2983" s="19">
        <f>Clean_Data[[#This Row],[Gross_Profit_EUR]]/Clean_Data[[#This Row],[Revenue_EUR]]</f>
        <v>0.61263977178668882</v>
      </c>
      <c r="T2983" s="19">
        <f>Clean_Data[[#This Row],[Revenue_EUR]]/Clean_Data[[#This Row],[Revenue_Target_EUR]]</f>
        <v>1.0505626321574093</v>
      </c>
      <c r="U2983" s="19">
        <f>Clean_Data[[#This Row],[Revenue_EUR]]/Clean_Data[[#This Row],[Market_Revenue_EUR]]</f>
        <v>0.12931601575322649</v>
      </c>
      <c r="V2983" s="19">
        <f>Clean_Data[[#This Row],[Returns_Units]]/Clean_Data[[#This Row],[Units_Sold]]</f>
        <v>1.2114537444933921E-2</v>
      </c>
      <c r="W2983" s="21">
        <f>Clean_Data[[#This Row],[Revenue_EUR]]/Clean_Data[[#This Row],[Marketing_Spend_EUR]]</f>
        <v>36.438843543735075</v>
      </c>
    </row>
    <row r="2984" spans="1:23">
      <c r="A2984" s="17">
        <v>45992</v>
      </c>
      <c r="B2984">
        <v>2025</v>
      </c>
      <c r="C2984" s="16" t="s">
        <v>103</v>
      </c>
      <c r="D2984" s="16" t="s">
        <v>88</v>
      </c>
      <c r="E2984" s="16" t="s">
        <v>87</v>
      </c>
      <c r="F2984" s="16" t="s">
        <v>82</v>
      </c>
      <c r="G2984" s="16" t="s">
        <v>80</v>
      </c>
      <c r="H2984">
        <v>103985.34</v>
      </c>
      <c r="I2984">
        <v>92506.57</v>
      </c>
      <c r="J2984">
        <v>703</v>
      </c>
      <c r="K2984">
        <v>627</v>
      </c>
      <c r="L2984">
        <v>66092.53</v>
      </c>
      <c r="M2984">
        <v>5697.24</v>
      </c>
      <c r="N2984">
        <v>905145.22</v>
      </c>
      <c r="O2984">
        <v>6642</v>
      </c>
      <c r="P2984">
        <v>5</v>
      </c>
      <c r="Q2984">
        <v>11</v>
      </c>
      <c r="R2984" s="25">
        <f>Clean_Data[[#This Row],[Revenue_EUR]]/Clean_Data[[#This Row],[Units_Sold]]</f>
        <v>147.91655761024182</v>
      </c>
      <c r="S2984" s="19">
        <f>Clean_Data[[#This Row],[Gross_Profit_EUR]]/Clean_Data[[#This Row],[Revenue_EUR]]</f>
        <v>0.63559469055926543</v>
      </c>
      <c r="T2984" s="19">
        <f>Clean_Data[[#This Row],[Revenue_EUR]]/Clean_Data[[#This Row],[Revenue_Target_EUR]]</f>
        <v>1.1240859973513231</v>
      </c>
      <c r="U2984" s="19">
        <f>Clean_Data[[#This Row],[Revenue_EUR]]/Clean_Data[[#This Row],[Market_Revenue_EUR]]</f>
        <v>0.11488249366217722</v>
      </c>
      <c r="V2984" s="19">
        <f>Clean_Data[[#This Row],[Returns_Units]]/Clean_Data[[#This Row],[Units_Sold]]</f>
        <v>1.5647226173541962E-2</v>
      </c>
      <c r="W2984" s="21">
        <f>Clean_Data[[#This Row],[Revenue_EUR]]/Clean_Data[[#This Row],[Marketing_Spend_EUR]]</f>
        <v>18.251879857615265</v>
      </c>
    </row>
    <row r="2985" spans="1:23">
      <c r="A2985" s="17">
        <v>45992</v>
      </c>
      <c r="B2985">
        <v>2025</v>
      </c>
      <c r="C2985" s="16" t="s">
        <v>103</v>
      </c>
      <c r="D2985" s="16" t="s">
        <v>88</v>
      </c>
      <c r="E2985" s="16" t="s">
        <v>87</v>
      </c>
      <c r="F2985" s="16" t="s">
        <v>82</v>
      </c>
      <c r="G2985" s="16" t="s">
        <v>81</v>
      </c>
      <c r="H2985">
        <v>142870.47</v>
      </c>
      <c r="I2985">
        <v>135206.24</v>
      </c>
      <c r="J2985">
        <v>1176</v>
      </c>
      <c r="K2985">
        <v>1110</v>
      </c>
      <c r="L2985">
        <v>82745.570000000007</v>
      </c>
      <c r="M2985">
        <v>4278.76</v>
      </c>
      <c r="N2985">
        <v>1212315.17</v>
      </c>
      <c r="O2985">
        <v>10543</v>
      </c>
      <c r="P2985">
        <v>6</v>
      </c>
      <c r="Q2985">
        <v>10</v>
      </c>
      <c r="R2985" s="25">
        <f>Clean_Data[[#This Row],[Revenue_EUR]]/Clean_Data[[#This Row],[Units_Sold]]</f>
        <v>121.48849489795919</v>
      </c>
      <c r="S2985" s="19">
        <f>Clean_Data[[#This Row],[Gross_Profit_EUR]]/Clean_Data[[#This Row],[Revenue_EUR]]</f>
        <v>0.57916495970090953</v>
      </c>
      <c r="T2985" s="19">
        <f>Clean_Data[[#This Row],[Revenue_EUR]]/Clean_Data[[#This Row],[Revenue_Target_EUR]]</f>
        <v>1.0566854754632626</v>
      </c>
      <c r="U2985" s="19">
        <f>Clean_Data[[#This Row],[Revenue_EUR]]/Clean_Data[[#This Row],[Market_Revenue_EUR]]</f>
        <v>0.1178492800679876</v>
      </c>
      <c r="V2985" s="19">
        <f>Clean_Data[[#This Row],[Returns_Units]]/Clean_Data[[#This Row],[Units_Sold]]</f>
        <v>8.5034013605442185E-3</v>
      </c>
      <c r="W2985" s="21">
        <f>Clean_Data[[#This Row],[Revenue_EUR]]/Clean_Data[[#This Row],[Marketing_Spend_EUR]]</f>
        <v>33.390624853929644</v>
      </c>
    </row>
    <row r="2986" spans="1:23">
      <c r="A2986" s="17">
        <v>45992</v>
      </c>
      <c r="B2986">
        <v>2025</v>
      </c>
      <c r="C2986" s="16" t="s">
        <v>103</v>
      </c>
      <c r="D2986" s="16" t="s">
        <v>88</v>
      </c>
      <c r="E2986" s="16" t="s">
        <v>87</v>
      </c>
      <c r="F2986" s="16" t="s">
        <v>83</v>
      </c>
      <c r="G2986" s="16" t="s">
        <v>78</v>
      </c>
      <c r="H2986">
        <v>36348.46</v>
      </c>
      <c r="I2986">
        <v>35916.839999999997</v>
      </c>
      <c r="J2986">
        <v>478</v>
      </c>
      <c r="K2986">
        <v>478</v>
      </c>
      <c r="L2986">
        <v>17121.080000000002</v>
      </c>
      <c r="M2986">
        <v>628.58000000000004</v>
      </c>
      <c r="N2986">
        <v>465179.96</v>
      </c>
      <c r="O2986">
        <v>6622</v>
      </c>
      <c r="P2986">
        <v>1</v>
      </c>
      <c r="Q2986">
        <v>12</v>
      </c>
      <c r="R2986" s="25">
        <f>Clean_Data[[#This Row],[Revenue_EUR]]/Clean_Data[[#This Row],[Units_Sold]]</f>
        <v>76.042803347280326</v>
      </c>
      <c r="S2986" s="19">
        <f>Clean_Data[[#This Row],[Gross_Profit_EUR]]/Clean_Data[[#This Row],[Revenue_EUR]]</f>
        <v>0.47102628281913461</v>
      </c>
      <c r="T2986" s="19">
        <f>Clean_Data[[#This Row],[Revenue_EUR]]/Clean_Data[[#This Row],[Revenue_Target_EUR]]</f>
        <v>1.0120172041861144</v>
      </c>
      <c r="U2986" s="19">
        <f>Clean_Data[[#This Row],[Revenue_EUR]]/Clean_Data[[#This Row],[Market_Revenue_EUR]]</f>
        <v>7.8138490746677905E-2</v>
      </c>
      <c r="V2986" s="19">
        <f>Clean_Data[[#This Row],[Returns_Units]]/Clean_Data[[#This Row],[Units_Sold]]</f>
        <v>2.5104602510460251E-2</v>
      </c>
      <c r="W2986" s="21">
        <f>Clean_Data[[#This Row],[Revenue_EUR]]/Clean_Data[[#This Row],[Marketing_Spend_EUR]]</f>
        <v>57.826306913996625</v>
      </c>
    </row>
    <row r="2987" spans="1:23">
      <c r="A2987" s="17">
        <v>45992</v>
      </c>
      <c r="B2987">
        <v>2025</v>
      </c>
      <c r="C2987" s="16" t="s">
        <v>103</v>
      </c>
      <c r="D2987" s="16" t="s">
        <v>88</v>
      </c>
      <c r="E2987" s="16" t="s">
        <v>87</v>
      </c>
      <c r="F2987" s="16" t="s">
        <v>83</v>
      </c>
      <c r="G2987" s="16" t="s">
        <v>79</v>
      </c>
      <c r="H2987">
        <v>33281.19</v>
      </c>
      <c r="I2987">
        <v>31055.58</v>
      </c>
      <c r="J2987">
        <v>173</v>
      </c>
      <c r="K2987">
        <v>163</v>
      </c>
      <c r="L2987">
        <v>18572.740000000002</v>
      </c>
      <c r="M2987">
        <v>771.24</v>
      </c>
      <c r="N2987">
        <v>384938.27</v>
      </c>
      <c r="O2987">
        <v>2221</v>
      </c>
      <c r="P2987">
        <v>2</v>
      </c>
      <c r="Q2987">
        <v>5</v>
      </c>
      <c r="R2987" s="25">
        <f>Clean_Data[[#This Row],[Revenue_EUR]]/Clean_Data[[#This Row],[Units_Sold]]</f>
        <v>192.37682080924856</v>
      </c>
      <c r="S2987" s="19">
        <f>Clean_Data[[#This Row],[Gross_Profit_EUR]]/Clean_Data[[#This Row],[Revenue_EUR]]</f>
        <v>0.5580551656956978</v>
      </c>
      <c r="T2987" s="19">
        <f>Clean_Data[[#This Row],[Revenue_EUR]]/Clean_Data[[#This Row],[Revenue_Target_EUR]]</f>
        <v>1.0716653818734025</v>
      </c>
      <c r="U2987" s="19">
        <f>Clean_Data[[#This Row],[Revenue_EUR]]/Clean_Data[[#This Row],[Market_Revenue_EUR]]</f>
        <v>8.6458511906337604E-2</v>
      </c>
      <c r="V2987" s="19">
        <f>Clean_Data[[#This Row],[Returns_Units]]/Clean_Data[[#This Row],[Units_Sold]]</f>
        <v>2.8901734104046242E-2</v>
      </c>
      <c r="W2987" s="21">
        <f>Clean_Data[[#This Row],[Revenue_EUR]]/Clean_Data[[#This Row],[Marketing_Spend_EUR]]</f>
        <v>43.152831803329704</v>
      </c>
    </row>
    <row r="2988" spans="1:23">
      <c r="A2988" s="17">
        <v>45992</v>
      </c>
      <c r="B2988">
        <v>2025</v>
      </c>
      <c r="C2988" s="16" t="s">
        <v>103</v>
      </c>
      <c r="D2988" s="16" t="s">
        <v>88</v>
      </c>
      <c r="E2988" s="16" t="s">
        <v>87</v>
      </c>
      <c r="F2988" s="16" t="s">
        <v>83</v>
      </c>
      <c r="G2988" s="16" t="s">
        <v>80</v>
      </c>
      <c r="H2988">
        <v>11000.93</v>
      </c>
      <c r="I2988">
        <v>9716.7800000000007</v>
      </c>
      <c r="J2988">
        <v>74</v>
      </c>
      <c r="K2988">
        <v>67</v>
      </c>
      <c r="L2988">
        <v>6385.91</v>
      </c>
      <c r="M2988">
        <v>573.83000000000004</v>
      </c>
      <c r="N2988">
        <v>135929.31</v>
      </c>
      <c r="O2988">
        <v>1032</v>
      </c>
      <c r="P2988">
        <v>1</v>
      </c>
      <c r="Q2988">
        <v>2</v>
      </c>
      <c r="R2988" s="25">
        <f>Clean_Data[[#This Row],[Revenue_EUR]]/Clean_Data[[#This Row],[Units_Sold]]</f>
        <v>148.66121621621622</v>
      </c>
      <c r="S2988" s="19">
        <f>Clean_Data[[#This Row],[Gross_Profit_EUR]]/Clean_Data[[#This Row],[Revenue_EUR]]</f>
        <v>0.58048819508896066</v>
      </c>
      <c r="T2988" s="19">
        <f>Clean_Data[[#This Row],[Revenue_EUR]]/Clean_Data[[#This Row],[Revenue_Target_EUR]]</f>
        <v>1.1321579782602877</v>
      </c>
      <c r="U2988" s="19">
        <f>Clean_Data[[#This Row],[Revenue_EUR]]/Clean_Data[[#This Row],[Market_Revenue_EUR]]</f>
        <v>8.0931257577927823E-2</v>
      </c>
      <c r="V2988" s="19">
        <f>Clean_Data[[#This Row],[Returns_Units]]/Clean_Data[[#This Row],[Units_Sold]]</f>
        <v>2.7027027027027029E-2</v>
      </c>
      <c r="W2988" s="21">
        <f>Clean_Data[[#This Row],[Revenue_EUR]]/Clean_Data[[#This Row],[Marketing_Spend_EUR]]</f>
        <v>19.171061115661431</v>
      </c>
    </row>
    <row r="2989" spans="1:23">
      <c r="A2989" s="17">
        <v>45992</v>
      </c>
      <c r="B2989">
        <v>2025</v>
      </c>
      <c r="C2989" s="16" t="s">
        <v>103</v>
      </c>
      <c r="D2989" s="16" t="s">
        <v>88</v>
      </c>
      <c r="E2989" s="16" t="s">
        <v>87</v>
      </c>
      <c r="F2989" s="16" t="s">
        <v>83</v>
      </c>
      <c r="G2989" s="16" t="s">
        <v>81</v>
      </c>
      <c r="H2989">
        <v>15460.31</v>
      </c>
      <c r="I2989">
        <v>14190.41</v>
      </c>
      <c r="J2989">
        <v>127</v>
      </c>
      <c r="K2989">
        <v>115</v>
      </c>
      <c r="L2989">
        <v>8066.98</v>
      </c>
      <c r="M2989">
        <v>443.7</v>
      </c>
      <c r="N2989">
        <v>182808.3</v>
      </c>
      <c r="O2989">
        <v>1590</v>
      </c>
      <c r="P2989">
        <v>1</v>
      </c>
      <c r="Q2989">
        <v>2</v>
      </c>
      <c r="R2989" s="25">
        <f>Clean_Data[[#This Row],[Revenue_EUR]]/Clean_Data[[#This Row],[Units_Sold]]</f>
        <v>121.73472440944882</v>
      </c>
      <c r="S2989" s="19">
        <f>Clean_Data[[#This Row],[Gross_Profit_EUR]]/Clean_Data[[#This Row],[Revenue_EUR]]</f>
        <v>0.52178643248421275</v>
      </c>
      <c r="T2989" s="19">
        <f>Clean_Data[[#This Row],[Revenue_EUR]]/Clean_Data[[#This Row],[Revenue_Target_EUR]]</f>
        <v>1.0894900147353037</v>
      </c>
      <c r="U2989" s="19">
        <f>Clean_Data[[#This Row],[Revenue_EUR]]/Clean_Data[[#This Row],[Market_Revenue_EUR]]</f>
        <v>8.4571160062207246E-2</v>
      </c>
      <c r="V2989" s="19">
        <f>Clean_Data[[#This Row],[Returns_Units]]/Clean_Data[[#This Row],[Units_Sold]]</f>
        <v>1.5748031496062992E-2</v>
      </c>
      <c r="W2989" s="21">
        <f>Clean_Data[[#This Row],[Revenue_EUR]]/Clean_Data[[#This Row],[Marketing_Spend_EUR]]</f>
        <v>34.844061302681993</v>
      </c>
    </row>
    <row r="2990" spans="1:23">
      <c r="A2990" s="17">
        <v>45992</v>
      </c>
      <c r="B2990">
        <v>2025</v>
      </c>
      <c r="C2990" s="16" t="s">
        <v>103</v>
      </c>
      <c r="D2990" s="16" t="s">
        <v>89</v>
      </c>
      <c r="E2990" s="16" t="s">
        <v>85</v>
      </c>
      <c r="F2990" s="16" t="s">
        <v>77</v>
      </c>
      <c r="G2990" s="16" t="s">
        <v>78</v>
      </c>
      <c r="H2990">
        <v>248011.07</v>
      </c>
      <c r="I2990">
        <v>245328.31</v>
      </c>
      <c r="J2990">
        <v>3262</v>
      </c>
      <c r="K2990">
        <v>3168</v>
      </c>
      <c r="L2990">
        <v>140612.04999999999</v>
      </c>
      <c r="M2990">
        <v>4318.68</v>
      </c>
      <c r="N2990">
        <v>1776292.53</v>
      </c>
      <c r="O2990">
        <v>26454</v>
      </c>
      <c r="P2990">
        <v>11</v>
      </c>
      <c r="Q2990">
        <v>53</v>
      </c>
      <c r="R2990" s="25">
        <f>Clean_Data[[#This Row],[Revenue_EUR]]/Clean_Data[[#This Row],[Units_Sold]]</f>
        <v>76.030370938074796</v>
      </c>
      <c r="S2990" s="19">
        <f>Clean_Data[[#This Row],[Gross_Profit_EUR]]/Clean_Data[[#This Row],[Revenue_EUR]]</f>
        <v>0.56695876518737642</v>
      </c>
      <c r="T2990" s="19">
        <f>Clean_Data[[#This Row],[Revenue_EUR]]/Clean_Data[[#This Row],[Revenue_Target_EUR]]</f>
        <v>1.0109353869514692</v>
      </c>
      <c r="U2990" s="19">
        <f>Clean_Data[[#This Row],[Revenue_EUR]]/Clean_Data[[#This Row],[Market_Revenue_EUR]]</f>
        <v>0.13962287506776827</v>
      </c>
      <c r="V2990" s="19">
        <f>Clean_Data[[#This Row],[Returns_Units]]/Clean_Data[[#This Row],[Units_Sold]]</f>
        <v>1.6247700797057021E-2</v>
      </c>
      <c r="W2990" s="21">
        <f>Clean_Data[[#This Row],[Revenue_EUR]]/Clean_Data[[#This Row],[Marketing_Spend_EUR]]</f>
        <v>57.427517204330954</v>
      </c>
    </row>
    <row r="2991" spans="1:23">
      <c r="A2991" s="17">
        <v>45992</v>
      </c>
      <c r="B2991">
        <v>2025</v>
      </c>
      <c r="C2991" s="16" t="s">
        <v>103</v>
      </c>
      <c r="D2991" s="16" t="s">
        <v>89</v>
      </c>
      <c r="E2991" s="16" t="s">
        <v>85</v>
      </c>
      <c r="F2991" s="16" t="s">
        <v>77</v>
      </c>
      <c r="G2991" s="16" t="s">
        <v>79</v>
      </c>
      <c r="H2991">
        <v>279221.03999999998</v>
      </c>
      <c r="I2991">
        <v>260265.29</v>
      </c>
      <c r="J2991">
        <v>1452</v>
      </c>
      <c r="K2991">
        <v>1338</v>
      </c>
      <c r="L2991">
        <v>183855.64</v>
      </c>
      <c r="M2991">
        <v>7100.8</v>
      </c>
      <c r="N2991">
        <v>1599304.59</v>
      </c>
      <c r="O2991">
        <v>8985</v>
      </c>
      <c r="P2991">
        <v>15</v>
      </c>
      <c r="Q2991">
        <v>20</v>
      </c>
      <c r="R2991" s="25">
        <f>Clean_Data[[#This Row],[Revenue_EUR]]/Clean_Data[[#This Row],[Units_Sold]]</f>
        <v>192.30099173553717</v>
      </c>
      <c r="S2991" s="19">
        <f>Clean_Data[[#This Row],[Gross_Profit_EUR]]/Clean_Data[[#This Row],[Revenue_EUR]]</f>
        <v>0.65845911898329734</v>
      </c>
      <c r="T2991" s="19">
        <f>Clean_Data[[#This Row],[Revenue_EUR]]/Clean_Data[[#This Row],[Revenue_Target_EUR]]</f>
        <v>1.0728324164931866</v>
      </c>
      <c r="U2991" s="19">
        <f>Clean_Data[[#This Row],[Revenue_EUR]]/Clean_Data[[#This Row],[Market_Revenue_EUR]]</f>
        <v>0.17458903184914887</v>
      </c>
      <c r="V2991" s="19">
        <f>Clean_Data[[#This Row],[Returns_Units]]/Clean_Data[[#This Row],[Units_Sold]]</f>
        <v>1.3774104683195593E-2</v>
      </c>
      <c r="W2991" s="21">
        <f>Clean_Data[[#This Row],[Revenue_EUR]]/Clean_Data[[#This Row],[Marketing_Spend_EUR]]</f>
        <v>39.322476340694003</v>
      </c>
    </row>
    <row r="2992" spans="1:23">
      <c r="A2992" s="17">
        <v>45992</v>
      </c>
      <c r="B2992">
        <v>2025</v>
      </c>
      <c r="C2992" s="16" t="s">
        <v>103</v>
      </c>
      <c r="D2992" s="16" t="s">
        <v>89</v>
      </c>
      <c r="E2992" s="16" t="s">
        <v>85</v>
      </c>
      <c r="F2992" s="16" t="s">
        <v>77</v>
      </c>
      <c r="G2992" s="16" t="s">
        <v>80</v>
      </c>
      <c r="H2992">
        <v>79633.05</v>
      </c>
      <c r="I2992">
        <v>70147.839999999997</v>
      </c>
      <c r="J2992">
        <v>539</v>
      </c>
      <c r="K2992">
        <v>467</v>
      </c>
      <c r="L2992">
        <v>54348.33</v>
      </c>
      <c r="M2992">
        <v>4027.15</v>
      </c>
      <c r="N2992">
        <v>536429.69999999995</v>
      </c>
      <c r="O2992">
        <v>3891</v>
      </c>
      <c r="P2992">
        <v>4</v>
      </c>
      <c r="Q2992">
        <v>6</v>
      </c>
      <c r="R2992" s="25">
        <f>Clean_Data[[#This Row],[Revenue_EUR]]/Clean_Data[[#This Row],[Units_Sold]]</f>
        <v>147.74220779220781</v>
      </c>
      <c r="S2992" s="19">
        <f>Clean_Data[[#This Row],[Gross_Profit_EUR]]/Clean_Data[[#This Row],[Revenue_EUR]]</f>
        <v>0.68248459653372562</v>
      </c>
      <c r="T2992" s="19">
        <f>Clean_Data[[#This Row],[Revenue_EUR]]/Clean_Data[[#This Row],[Revenue_Target_EUR]]</f>
        <v>1.1352174208072552</v>
      </c>
      <c r="U2992" s="19">
        <f>Clean_Data[[#This Row],[Revenue_EUR]]/Clean_Data[[#This Row],[Market_Revenue_EUR]]</f>
        <v>0.14845011378005357</v>
      </c>
      <c r="V2992" s="19">
        <f>Clean_Data[[#This Row],[Returns_Units]]/Clean_Data[[#This Row],[Units_Sold]]</f>
        <v>1.1131725417439703E-2</v>
      </c>
      <c r="W2992" s="21">
        <f>Clean_Data[[#This Row],[Revenue_EUR]]/Clean_Data[[#This Row],[Marketing_Spend_EUR]]</f>
        <v>19.774046161677614</v>
      </c>
    </row>
    <row r="2993" spans="1:23">
      <c r="A2993" s="17">
        <v>45992</v>
      </c>
      <c r="B2993">
        <v>2025</v>
      </c>
      <c r="C2993" s="16" t="s">
        <v>103</v>
      </c>
      <c r="D2993" s="16" t="s">
        <v>89</v>
      </c>
      <c r="E2993" s="16" t="s">
        <v>85</v>
      </c>
      <c r="F2993" s="16" t="s">
        <v>77</v>
      </c>
      <c r="G2993" s="16" t="s">
        <v>81</v>
      </c>
      <c r="H2993">
        <v>106608.62</v>
      </c>
      <c r="I2993">
        <v>104423.21</v>
      </c>
      <c r="J2993">
        <v>878</v>
      </c>
      <c r="K2993">
        <v>866</v>
      </c>
      <c r="L2993">
        <v>65585.61</v>
      </c>
      <c r="M2993">
        <v>2929.26</v>
      </c>
      <c r="N2993">
        <v>735249.4</v>
      </c>
      <c r="O2993">
        <v>6187</v>
      </c>
      <c r="P2993">
        <v>5</v>
      </c>
      <c r="Q2993">
        <v>19</v>
      </c>
      <c r="R2993" s="25">
        <f>Clean_Data[[#This Row],[Revenue_EUR]]/Clean_Data[[#This Row],[Units_Sold]]</f>
        <v>121.42211845102506</v>
      </c>
      <c r="S2993" s="19">
        <f>Clean_Data[[#This Row],[Gross_Profit_EUR]]/Clean_Data[[#This Row],[Revenue_EUR]]</f>
        <v>0.61519987783351859</v>
      </c>
      <c r="T2993" s="19">
        <f>Clean_Data[[#This Row],[Revenue_EUR]]/Clean_Data[[#This Row],[Revenue_Target_EUR]]</f>
        <v>1.0209283932183275</v>
      </c>
      <c r="U2993" s="19">
        <f>Clean_Data[[#This Row],[Revenue_EUR]]/Clean_Data[[#This Row],[Market_Revenue_EUR]]</f>
        <v>0.14499654130965628</v>
      </c>
      <c r="V2993" s="19">
        <f>Clean_Data[[#This Row],[Returns_Units]]/Clean_Data[[#This Row],[Units_Sold]]</f>
        <v>2.164009111617312E-2</v>
      </c>
      <c r="W2993" s="21">
        <f>Clean_Data[[#This Row],[Revenue_EUR]]/Clean_Data[[#This Row],[Marketing_Spend_EUR]]</f>
        <v>36.394386295514906</v>
      </c>
    </row>
    <row r="2994" spans="1:23">
      <c r="A2994" s="17">
        <v>45992</v>
      </c>
      <c r="B2994">
        <v>2025</v>
      </c>
      <c r="C2994" s="16" t="s">
        <v>103</v>
      </c>
      <c r="D2994" s="16" t="s">
        <v>89</v>
      </c>
      <c r="E2994" s="16" t="s">
        <v>85</v>
      </c>
      <c r="F2994" s="16" t="s">
        <v>82</v>
      </c>
      <c r="G2994" s="16" t="s">
        <v>78</v>
      </c>
      <c r="H2994">
        <v>234723.69</v>
      </c>
      <c r="I2994">
        <v>245032.73</v>
      </c>
      <c r="J2994">
        <v>3087</v>
      </c>
      <c r="K2994">
        <v>3186</v>
      </c>
      <c r="L2994">
        <v>122129.36</v>
      </c>
      <c r="M2994">
        <v>4172.37</v>
      </c>
      <c r="N2994">
        <v>1645183.41</v>
      </c>
      <c r="O2994">
        <v>23486</v>
      </c>
      <c r="P2994">
        <v>11</v>
      </c>
      <c r="Q2994">
        <v>67</v>
      </c>
      <c r="R2994" s="25">
        <f>Clean_Data[[#This Row],[Revenue_EUR]]/Clean_Data[[#This Row],[Units_Sold]]</f>
        <v>76.036180758017494</v>
      </c>
      <c r="S2994" s="19">
        <f>Clean_Data[[#This Row],[Gross_Profit_EUR]]/Clean_Data[[#This Row],[Revenue_EUR]]</f>
        <v>0.5203111794979024</v>
      </c>
      <c r="T2994" s="19">
        <f>Clean_Data[[#This Row],[Revenue_EUR]]/Clean_Data[[#This Row],[Revenue_Target_EUR]]</f>
        <v>0.9579279062025714</v>
      </c>
      <c r="U2994" s="19">
        <f>Clean_Data[[#This Row],[Revenue_EUR]]/Clean_Data[[#This Row],[Market_Revenue_EUR]]</f>
        <v>0.14267326583362522</v>
      </c>
      <c r="V2994" s="19">
        <f>Clean_Data[[#This Row],[Returns_Units]]/Clean_Data[[#This Row],[Units_Sold]]</f>
        <v>2.1703919663103338E-2</v>
      </c>
      <c r="W2994" s="21">
        <f>Clean_Data[[#This Row],[Revenue_EUR]]/Clean_Data[[#This Row],[Marketing_Spend_EUR]]</f>
        <v>56.256681454425184</v>
      </c>
    </row>
    <row r="2995" spans="1:23">
      <c r="A2995" s="17">
        <v>45992</v>
      </c>
      <c r="B2995">
        <v>2025</v>
      </c>
      <c r="C2995" s="16" t="s">
        <v>103</v>
      </c>
      <c r="D2995" s="16" t="s">
        <v>89</v>
      </c>
      <c r="E2995" s="16" t="s">
        <v>85</v>
      </c>
      <c r="F2995" s="16" t="s">
        <v>82</v>
      </c>
      <c r="G2995" s="16" t="s">
        <v>79</v>
      </c>
      <c r="H2995">
        <v>222622.44</v>
      </c>
      <c r="I2995">
        <v>209189.34</v>
      </c>
      <c r="J2995">
        <v>1158</v>
      </c>
      <c r="K2995">
        <v>1090</v>
      </c>
      <c r="L2995">
        <v>136030.41</v>
      </c>
      <c r="M2995">
        <v>5225.67</v>
      </c>
      <c r="N2995">
        <v>1372239.09</v>
      </c>
      <c r="O2995">
        <v>7970</v>
      </c>
      <c r="P2995">
        <v>10</v>
      </c>
      <c r="Q2995">
        <v>12</v>
      </c>
      <c r="R2995" s="25">
        <f>Clean_Data[[#This Row],[Revenue_EUR]]/Clean_Data[[#This Row],[Units_Sold]]</f>
        <v>192.24735751295336</v>
      </c>
      <c r="S2995" s="19">
        <f>Clean_Data[[#This Row],[Gross_Profit_EUR]]/Clean_Data[[#This Row],[Revenue_EUR]]</f>
        <v>0.61103638069908861</v>
      </c>
      <c r="T2995" s="19">
        <f>Clean_Data[[#This Row],[Revenue_EUR]]/Clean_Data[[#This Row],[Revenue_Target_EUR]]</f>
        <v>1.0642150312248224</v>
      </c>
      <c r="U2995" s="19">
        <f>Clean_Data[[#This Row],[Revenue_EUR]]/Clean_Data[[#This Row],[Market_Revenue_EUR]]</f>
        <v>0.16223298230048233</v>
      </c>
      <c r="V2995" s="19">
        <f>Clean_Data[[#This Row],[Returns_Units]]/Clean_Data[[#This Row],[Units_Sold]]</f>
        <v>1.0362694300518135E-2</v>
      </c>
      <c r="W2995" s="21">
        <f>Clean_Data[[#This Row],[Revenue_EUR]]/Clean_Data[[#This Row],[Marketing_Spend_EUR]]</f>
        <v>42.60170274816435</v>
      </c>
    </row>
    <row r="2996" spans="1:23">
      <c r="A2996" s="17">
        <v>45992</v>
      </c>
      <c r="B2996">
        <v>2025</v>
      </c>
      <c r="C2996" s="16" t="s">
        <v>103</v>
      </c>
      <c r="D2996" s="16" t="s">
        <v>89</v>
      </c>
      <c r="E2996" s="16" t="s">
        <v>85</v>
      </c>
      <c r="F2996" s="16" t="s">
        <v>82</v>
      </c>
      <c r="G2996" s="16" t="s">
        <v>80</v>
      </c>
      <c r="H2996">
        <v>70947.75</v>
      </c>
      <c r="I2996">
        <v>63463.38</v>
      </c>
      <c r="J2996">
        <v>480</v>
      </c>
      <c r="K2996">
        <v>438</v>
      </c>
      <c r="L2996">
        <v>44815.32</v>
      </c>
      <c r="M2996">
        <v>3641.41</v>
      </c>
      <c r="N2996">
        <v>492718.25</v>
      </c>
      <c r="O2996">
        <v>3634</v>
      </c>
      <c r="P2996">
        <v>4</v>
      </c>
      <c r="Q2996">
        <v>6</v>
      </c>
      <c r="R2996" s="25">
        <f>Clean_Data[[#This Row],[Revenue_EUR]]/Clean_Data[[#This Row],[Units_Sold]]</f>
        <v>147.80781250000001</v>
      </c>
      <c r="S2996" s="19">
        <f>Clean_Data[[#This Row],[Gross_Profit_EUR]]/Clean_Data[[#This Row],[Revenue_EUR]]</f>
        <v>0.63166654333646943</v>
      </c>
      <c r="T2996" s="19">
        <f>Clean_Data[[#This Row],[Revenue_EUR]]/Clean_Data[[#This Row],[Revenue_Target_EUR]]</f>
        <v>1.1179321050974593</v>
      </c>
      <c r="U2996" s="19">
        <f>Clean_Data[[#This Row],[Revenue_EUR]]/Clean_Data[[#This Row],[Market_Revenue_EUR]]</f>
        <v>0.14399253528766187</v>
      </c>
      <c r="V2996" s="19">
        <f>Clean_Data[[#This Row],[Returns_Units]]/Clean_Data[[#This Row],[Units_Sold]]</f>
        <v>1.2500000000000001E-2</v>
      </c>
      <c r="W2996" s="21">
        <f>Clean_Data[[#This Row],[Revenue_EUR]]/Clean_Data[[#This Row],[Marketing_Spend_EUR]]</f>
        <v>19.483592893961404</v>
      </c>
    </row>
    <row r="2997" spans="1:23">
      <c r="A2997" s="17">
        <v>45992</v>
      </c>
      <c r="B2997">
        <v>2025</v>
      </c>
      <c r="C2997" s="16" t="s">
        <v>103</v>
      </c>
      <c r="D2997" s="16" t="s">
        <v>89</v>
      </c>
      <c r="E2997" s="16" t="s">
        <v>85</v>
      </c>
      <c r="F2997" s="16" t="s">
        <v>82</v>
      </c>
      <c r="G2997" s="16" t="s">
        <v>81</v>
      </c>
      <c r="H2997">
        <v>95702.21</v>
      </c>
      <c r="I2997">
        <v>97393.49</v>
      </c>
      <c r="J2997">
        <v>788</v>
      </c>
      <c r="K2997">
        <v>811</v>
      </c>
      <c r="L2997">
        <v>56280.19</v>
      </c>
      <c r="M2997">
        <v>3131.45</v>
      </c>
      <c r="N2997">
        <v>660227.76</v>
      </c>
      <c r="O2997">
        <v>6148</v>
      </c>
      <c r="P2997">
        <v>4</v>
      </c>
      <c r="Q2997">
        <v>13</v>
      </c>
      <c r="R2997" s="25">
        <f>Clean_Data[[#This Row],[Revenue_EUR]]/Clean_Data[[#This Row],[Units_Sold]]</f>
        <v>121.44950507614215</v>
      </c>
      <c r="S2997" s="19">
        <f>Clean_Data[[#This Row],[Gross_Profit_EUR]]/Clean_Data[[#This Row],[Revenue_EUR]]</f>
        <v>0.58807617922302946</v>
      </c>
      <c r="T2997" s="19">
        <f>Clean_Data[[#This Row],[Revenue_EUR]]/Clean_Data[[#This Row],[Revenue_Target_EUR]]</f>
        <v>0.98263456828582696</v>
      </c>
      <c r="U2997" s="19">
        <f>Clean_Data[[#This Row],[Revenue_EUR]]/Clean_Data[[#This Row],[Market_Revenue_EUR]]</f>
        <v>0.14495332640966202</v>
      </c>
      <c r="V2997" s="19">
        <f>Clean_Data[[#This Row],[Returns_Units]]/Clean_Data[[#This Row],[Units_Sold]]</f>
        <v>1.6497461928934011E-2</v>
      </c>
      <c r="W2997" s="21">
        <f>Clean_Data[[#This Row],[Revenue_EUR]]/Clean_Data[[#This Row],[Marketing_Spend_EUR]]</f>
        <v>30.561627999808401</v>
      </c>
    </row>
    <row r="2998" spans="1:23">
      <c r="A2998" s="17">
        <v>45992</v>
      </c>
      <c r="B2998">
        <v>2025</v>
      </c>
      <c r="C2998" s="16" t="s">
        <v>103</v>
      </c>
      <c r="D2998" s="16" t="s">
        <v>89</v>
      </c>
      <c r="E2998" s="16" t="s">
        <v>85</v>
      </c>
      <c r="F2998" s="16" t="s">
        <v>83</v>
      </c>
      <c r="G2998" s="16" t="s">
        <v>78</v>
      </c>
      <c r="H2998">
        <v>31898.49</v>
      </c>
      <c r="I2998">
        <v>31601.37</v>
      </c>
      <c r="J2998">
        <v>420</v>
      </c>
      <c r="K2998">
        <v>412</v>
      </c>
      <c r="L2998">
        <v>15317.7</v>
      </c>
      <c r="M2998">
        <v>535.82000000000005</v>
      </c>
      <c r="N2998">
        <v>312319.38</v>
      </c>
      <c r="O2998">
        <v>4464</v>
      </c>
      <c r="P2998">
        <v>1</v>
      </c>
      <c r="Q2998">
        <v>6</v>
      </c>
      <c r="R2998" s="25">
        <f>Clean_Data[[#This Row],[Revenue_EUR]]/Clean_Data[[#This Row],[Units_Sold]]</f>
        <v>75.948785714285719</v>
      </c>
      <c r="S2998" s="19">
        <f>Clean_Data[[#This Row],[Gross_Profit_EUR]]/Clean_Data[[#This Row],[Revenue_EUR]]</f>
        <v>0.48020141392272803</v>
      </c>
      <c r="T2998" s="19">
        <f>Clean_Data[[#This Row],[Revenue_EUR]]/Clean_Data[[#This Row],[Revenue_Target_EUR]]</f>
        <v>1.0094021240218385</v>
      </c>
      <c r="U2998" s="19">
        <f>Clean_Data[[#This Row],[Revenue_EUR]]/Clean_Data[[#This Row],[Market_Revenue_EUR]]</f>
        <v>0.10213419993341431</v>
      </c>
      <c r="V2998" s="19">
        <f>Clean_Data[[#This Row],[Returns_Units]]/Clean_Data[[#This Row],[Units_Sold]]</f>
        <v>1.4285714285714285E-2</v>
      </c>
      <c r="W2998" s="21">
        <f>Clean_Data[[#This Row],[Revenue_EUR]]/Clean_Data[[#This Row],[Marketing_Spend_EUR]]</f>
        <v>59.532100332201111</v>
      </c>
    </row>
    <row r="2999" spans="1:23">
      <c r="A2999" s="17">
        <v>45992</v>
      </c>
      <c r="B2999">
        <v>2025</v>
      </c>
      <c r="C2999" s="16" t="s">
        <v>103</v>
      </c>
      <c r="D2999" s="16" t="s">
        <v>89</v>
      </c>
      <c r="E2999" s="16" t="s">
        <v>85</v>
      </c>
      <c r="F2999" s="16" t="s">
        <v>83</v>
      </c>
      <c r="G2999" s="16" t="s">
        <v>79</v>
      </c>
      <c r="H2999">
        <v>30246.38</v>
      </c>
      <c r="I2999">
        <v>30082.69</v>
      </c>
      <c r="J2999">
        <v>157</v>
      </c>
      <c r="K2999">
        <v>155</v>
      </c>
      <c r="L2999">
        <v>16574.8</v>
      </c>
      <c r="M2999">
        <v>707.72</v>
      </c>
      <c r="N2999">
        <v>258005.43</v>
      </c>
      <c r="O2999">
        <v>1445</v>
      </c>
      <c r="P2999">
        <v>1</v>
      </c>
      <c r="Q2999">
        <v>5</v>
      </c>
      <c r="R2999" s="25">
        <f>Clean_Data[[#This Row],[Revenue_EUR]]/Clean_Data[[#This Row],[Units_Sold]]</f>
        <v>192.65210191082804</v>
      </c>
      <c r="S2999" s="19">
        <f>Clean_Data[[#This Row],[Gross_Profit_EUR]]/Clean_Data[[#This Row],[Revenue_EUR]]</f>
        <v>0.54799285071469706</v>
      </c>
      <c r="T2999" s="19">
        <f>Clean_Data[[#This Row],[Revenue_EUR]]/Clean_Data[[#This Row],[Revenue_Target_EUR]]</f>
        <v>1.0054413351997444</v>
      </c>
      <c r="U2999" s="19">
        <f>Clean_Data[[#This Row],[Revenue_EUR]]/Clean_Data[[#This Row],[Market_Revenue_EUR]]</f>
        <v>0.11723156369228353</v>
      </c>
      <c r="V2999" s="19">
        <f>Clean_Data[[#This Row],[Returns_Units]]/Clean_Data[[#This Row],[Units_Sold]]</f>
        <v>3.1847133757961783E-2</v>
      </c>
      <c r="W2999" s="21">
        <f>Clean_Data[[#This Row],[Revenue_EUR]]/Clean_Data[[#This Row],[Marketing_Spend_EUR]]</f>
        <v>42.737777652178828</v>
      </c>
    </row>
    <row r="3000" spans="1:23">
      <c r="A3000" s="17">
        <v>45992</v>
      </c>
      <c r="B3000">
        <v>2025</v>
      </c>
      <c r="C3000" s="16" t="s">
        <v>103</v>
      </c>
      <c r="D3000" s="16" t="s">
        <v>89</v>
      </c>
      <c r="E3000" s="16" t="s">
        <v>85</v>
      </c>
      <c r="F3000" s="16" t="s">
        <v>83</v>
      </c>
      <c r="G3000" s="16" t="s">
        <v>80</v>
      </c>
      <c r="H3000">
        <v>9696.7000000000007</v>
      </c>
      <c r="I3000">
        <v>8737.0300000000007</v>
      </c>
      <c r="J3000">
        <v>66</v>
      </c>
      <c r="K3000">
        <v>60</v>
      </c>
      <c r="L3000">
        <v>5611.84</v>
      </c>
      <c r="M3000">
        <v>500.65</v>
      </c>
      <c r="N3000">
        <v>94064.93</v>
      </c>
      <c r="O3000">
        <v>680</v>
      </c>
      <c r="P3000">
        <v>0</v>
      </c>
      <c r="Q3000">
        <v>1</v>
      </c>
      <c r="R3000" s="25">
        <f>Clean_Data[[#This Row],[Revenue_EUR]]/Clean_Data[[#This Row],[Units_Sold]]</f>
        <v>146.91969696969699</v>
      </c>
      <c r="S3000" s="19">
        <f>Clean_Data[[#This Row],[Gross_Profit_EUR]]/Clean_Data[[#This Row],[Revenue_EUR]]</f>
        <v>0.57873709612548596</v>
      </c>
      <c r="T3000" s="19">
        <f>Clean_Data[[#This Row],[Revenue_EUR]]/Clean_Data[[#This Row],[Revenue_Target_EUR]]</f>
        <v>1.1098393847794961</v>
      </c>
      <c r="U3000" s="19">
        <f>Clean_Data[[#This Row],[Revenue_EUR]]/Clean_Data[[#This Row],[Market_Revenue_EUR]]</f>
        <v>0.10308517744073165</v>
      </c>
      <c r="V3000" s="19">
        <f>Clean_Data[[#This Row],[Returns_Units]]/Clean_Data[[#This Row],[Units_Sold]]</f>
        <v>1.5151515151515152E-2</v>
      </c>
      <c r="W3000" s="21">
        <f>Clean_Data[[#This Row],[Revenue_EUR]]/Clean_Data[[#This Row],[Marketing_Spend_EUR]]</f>
        <v>19.368221312294022</v>
      </c>
    </row>
    <row r="3001" spans="1:23">
      <c r="A3001" s="17">
        <v>45992</v>
      </c>
      <c r="B3001">
        <v>2025</v>
      </c>
      <c r="C3001" s="16" t="s">
        <v>103</v>
      </c>
      <c r="D3001" s="16" t="s">
        <v>89</v>
      </c>
      <c r="E3001" s="16" t="s">
        <v>85</v>
      </c>
      <c r="F3001" s="16" t="s">
        <v>83</v>
      </c>
      <c r="G3001" s="16" t="s">
        <v>81</v>
      </c>
      <c r="H3001">
        <v>14053.96</v>
      </c>
      <c r="I3001">
        <v>13434.37</v>
      </c>
      <c r="J3001">
        <v>116</v>
      </c>
      <c r="K3001">
        <v>109</v>
      </c>
      <c r="L3001">
        <v>7376.58</v>
      </c>
      <c r="M3001">
        <v>392.55</v>
      </c>
      <c r="N3001">
        <v>128366.63</v>
      </c>
      <c r="O3001">
        <v>1168</v>
      </c>
      <c r="P3001">
        <v>1</v>
      </c>
      <c r="Q3001">
        <v>3</v>
      </c>
      <c r="R3001" s="25">
        <f>Clean_Data[[#This Row],[Revenue_EUR]]/Clean_Data[[#This Row],[Units_Sold]]</f>
        <v>121.15482758620689</v>
      </c>
      <c r="S3001" s="19">
        <f>Clean_Data[[#This Row],[Gross_Profit_EUR]]/Clean_Data[[#This Row],[Revenue_EUR]]</f>
        <v>0.52487555109022654</v>
      </c>
      <c r="T3001" s="19">
        <f>Clean_Data[[#This Row],[Revenue_EUR]]/Clean_Data[[#This Row],[Revenue_Target_EUR]]</f>
        <v>1.0461197659436205</v>
      </c>
      <c r="U3001" s="19">
        <f>Clean_Data[[#This Row],[Revenue_EUR]]/Clean_Data[[#This Row],[Market_Revenue_EUR]]</f>
        <v>0.10948297076896074</v>
      </c>
      <c r="V3001" s="19">
        <f>Clean_Data[[#This Row],[Returns_Units]]/Clean_Data[[#This Row],[Units_Sold]]</f>
        <v>2.5862068965517241E-2</v>
      </c>
      <c r="W3001" s="21">
        <f>Clean_Data[[#This Row],[Revenue_EUR]]/Clean_Data[[#This Row],[Marketing_Spend_EUR]]</f>
        <v>35.801706788944081</v>
      </c>
    </row>
    <row r="3002" spans="1:23">
      <c r="A3002" s="17">
        <v>45992</v>
      </c>
      <c r="B3002">
        <v>2025</v>
      </c>
      <c r="C3002" s="16" t="s">
        <v>103</v>
      </c>
      <c r="D3002" s="16" t="s">
        <v>90</v>
      </c>
      <c r="E3002" s="16" t="s">
        <v>91</v>
      </c>
      <c r="F3002" s="16" t="s">
        <v>77</v>
      </c>
      <c r="G3002" s="16" t="s">
        <v>78</v>
      </c>
      <c r="H3002">
        <v>210904.3</v>
      </c>
      <c r="I3002">
        <v>208995.57</v>
      </c>
      <c r="J3002">
        <v>2774</v>
      </c>
      <c r="K3002">
        <v>2753</v>
      </c>
      <c r="L3002">
        <v>119240.46</v>
      </c>
      <c r="M3002">
        <v>3602.15</v>
      </c>
      <c r="N3002">
        <v>2393842.9700000002</v>
      </c>
      <c r="O3002">
        <v>32315</v>
      </c>
      <c r="P3002">
        <v>9</v>
      </c>
      <c r="Q3002">
        <v>24</v>
      </c>
      <c r="R3002" s="25">
        <f>Clean_Data[[#This Row],[Revenue_EUR]]/Clean_Data[[#This Row],[Units_Sold]]</f>
        <v>76.028947368421044</v>
      </c>
      <c r="S3002" s="19">
        <f>Clean_Data[[#This Row],[Gross_Profit_EUR]]/Clean_Data[[#This Row],[Revenue_EUR]]</f>
        <v>0.56537709283310023</v>
      </c>
      <c r="T3002" s="19">
        <f>Clean_Data[[#This Row],[Revenue_EUR]]/Clean_Data[[#This Row],[Revenue_Target_EUR]]</f>
        <v>1.0091328730077866</v>
      </c>
      <c r="U3002" s="19">
        <f>Clean_Data[[#This Row],[Revenue_EUR]]/Clean_Data[[#This Row],[Market_Revenue_EUR]]</f>
        <v>8.810281319329813E-2</v>
      </c>
      <c r="V3002" s="19">
        <f>Clean_Data[[#This Row],[Returns_Units]]/Clean_Data[[#This Row],[Units_Sold]]</f>
        <v>8.6517664023071372E-3</v>
      </c>
      <c r="W3002" s="21">
        <f>Clean_Data[[#This Row],[Revenue_EUR]]/Clean_Data[[#This Row],[Marketing_Spend_EUR]]</f>
        <v>58.549560679038905</v>
      </c>
    </row>
    <row r="3003" spans="1:23">
      <c r="A3003" s="17">
        <v>45992</v>
      </c>
      <c r="B3003">
        <v>2025</v>
      </c>
      <c r="C3003" s="16" t="s">
        <v>103</v>
      </c>
      <c r="D3003" s="16" t="s">
        <v>90</v>
      </c>
      <c r="E3003" s="16" t="s">
        <v>91</v>
      </c>
      <c r="F3003" s="16" t="s">
        <v>77</v>
      </c>
      <c r="G3003" s="16" t="s">
        <v>79</v>
      </c>
      <c r="H3003">
        <v>230526.48</v>
      </c>
      <c r="I3003">
        <v>224108.96</v>
      </c>
      <c r="J3003">
        <v>1199</v>
      </c>
      <c r="K3003">
        <v>1179</v>
      </c>
      <c r="L3003">
        <v>152914.16</v>
      </c>
      <c r="M3003">
        <v>5223.2299999999996</v>
      </c>
      <c r="N3003">
        <v>2060583.71</v>
      </c>
      <c r="O3003">
        <v>11026</v>
      </c>
      <c r="P3003">
        <v>11</v>
      </c>
      <c r="Q3003">
        <v>23</v>
      </c>
      <c r="R3003" s="25">
        <f>Clean_Data[[#This Row],[Revenue_EUR]]/Clean_Data[[#This Row],[Units_Sold]]</f>
        <v>192.26562135112596</v>
      </c>
      <c r="S3003" s="19">
        <f>Clean_Data[[#This Row],[Gross_Profit_EUR]]/Clean_Data[[#This Row],[Revenue_EUR]]</f>
        <v>0.6633257923341388</v>
      </c>
      <c r="T3003" s="19">
        <f>Clean_Data[[#This Row],[Revenue_EUR]]/Clean_Data[[#This Row],[Revenue_Target_EUR]]</f>
        <v>1.0286357136278712</v>
      </c>
      <c r="U3003" s="19">
        <f>Clean_Data[[#This Row],[Revenue_EUR]]/Clean_Data[[#This Row],[Market_Revenue_EUR]]</f>
        <v>0.11187435816426988</v>
      </c>
      <c r="V3003" s="19">
        <f>Clean_Data[[#This Row],[Returns_Units]]/Clean_Data[[#This Row],[Units_Sold]]</f>
        <v>1.9182652210175146E-2</v>
      </c>
      <c r="W3003" s="21">
        <f>Clean_Data[[#This Row],[Revenue_EUR]]/Clean_Data[[#This Row],[Marketing_Spend_EUR]]</f>
        <v>44.134851423352991</v>
      </c>
    </row>
    <row r="3004" spans="1:23">
      <c r="A3004" s="17">
        <v>45992</v>
      </c>
      <c r="B3004">
        <v>2025</v>
      </c>
      <c r="C3004" s="16" t="s">
        <v>103</v>
      </c>
      <c r="D3004" s="16" t="s">
        <v>90</v>
      </c>
      <c r="E3004" s="16" t="s">
        <v>91</v>
      </c>
      <c r="F3004" s="16" t="s">
        <v>77</v>
      </c>
      <c r="G3004" s="16" t="s">
        <v>80</v>
      </c>
      <c r="H3004">
        <v>75930.23</v>
      </c>
      <c r="I3004">
        <v>66450.259999999995</v>
      </c>
      <c r="J3004">
        <v>514</v>
      </c>
      <c r="K3004">
        <v>457</v>
      </c>
      <c r="L3004">
        <v>51725.33</v>
      </c>
      <c r="M3004">
        <v>4237.76</v>
      </c>
      <c r="N3004">
        <v>714493.32</v>
      </c>
      <c r="O3004">
        <v>5041</v>
      </c>
      <c r="P3004">
        <v>3</v>
      </c>
      <c r="Q3004">
        <v>11</v>
      </c>
      <c r="R3004" s="25">
        <f>Clean_Data[[#This Row],[Revenue_EUR]]/Clean_Data[[#This Row],[Units_Sold]]</f>
        <v>147.72418287937742</v>
      </c>
      <c r="S3004" s="19">
        <f>Clean_Data[[#This Row],[Gross_Profit_EUR]]/Clean_Data[[#This Row],[Revenue_EUR]]</f>
        <v>0.68122182693243527</v>
      </c>
      <c r="T3004" s="19">
        <f>Clean_Data[[#This Row],[Revenue_EUR]]/Clean_Data[[#This Row],[Revenue_Target_EUR]]</f>
        <v>1.1426626472191381</v>
      </c>
      <c r="U3004" s="19">
        <f>Clean_Data[[#This Row],[Revenue_EUR]]/Clean_Data[[#This Row],[Market_Revenue_EUR]]</f>
        <v>0.10627143442012867</v>
      </c>
      <c r="V3004" s="19">
        <f>Clean_Data[[#This Row],[Returns_Units]]/Clean_Data[[#This Row],[Units_Sold]]</f>
        <v>2.1400778210116732E-2</v>
      </c>
      <c r="W3004" s="21">
        <f>Clean_Data[[#This Row],[Revenue_EUR]]/Clean_Data[[#This Row],[Marketing_Spend_EUR]]</f>
        <v>17.917538982858868</v>
      </c>
    </row>
    <row r="3005" spans="1:23">
      <c r="A3005" s="17">
        <v>45992</v>
      </c>
      <c r="B3005">
        <v>2025</v>
      </c>
      <c r="C3005" s="16" t="s">
        <v>103</v>
      </c>
      <c r="D3005" s="16" t="s">
        <v>90</v>
      </c>
      <c r="E3005" s="16" t="s">
        <v>91</v>
      </c>
      <c r="F3005" s="16" t="s">
        <v>77</v>
      </c>
      <c r="G3005" s="16" t="s">
        <v>81</v>
      </c>
      <c r="H3005">
        <v>93909.39</v>
      </c>
      <c r="I3005">
        <v>89405.42</v>
      </c>
      <c r="J3005">
        <v>773</v>
      </c>
      <c r="K3005">
        <v>751</v>
      </c>
      <c r="L3005">
        <v>59029.04</v>
      </c>
      <c r="M3005">
        <v>3003.68</v>
      </c>
      <c r="N3005">
        <v>966395.24</v>
      </c>
      <c r="O3005">
        <v>8249</v>
      </c>
      <c r="P3005">
        <v>5</v>
      </c>
      <c r="Q3005">
        <v>14</v>
      </c>
      <c r="R3005" s="25">
        <f>Clean_Data[[#This Row],[Revenue_EUR]]/Clean_Data[[#This Row],[Units_Sold]]</f>
        <v>121.4869210866753</v>
      </c>
      <c r="S3005" s="19">
        <f>Clean_Data[[#This Row],[Gross_Profit_EUR]]/Clean_Data[[#This Row],[Revenue_EUR]]</f>
        <v>0.62857441625379529</v>
      </c>
      <c r="T3005" s="19">
        <f>Clean_Data[[#This Row],[Revenue_EUR]]/Clean_Data[[#This Row],[Revenue_Target_EUR]]</f>
        <v>1.0503769234572133</v>
      </c>
      <c r="U3005" s="19">
        <f>Clean_Data[[#This Row],[Revenue_EUR]]/Clean_Data[[#This Row],[Market_Revenue_EUR]]</f>
        <v>9.7174930207644644E-2</v>
      </c>
      <c r="V3005" s="19">
        <f>Clean_Data[[#This Row],[Returns_Units]]/Clean_Data[[#This Row],[Units_Sold]]</f>
        <v>1.8111254851228976E-2</v>
      </c>
      <c r="W3005" s="21">
        <f>Clean_Data[[#This Row],[Revenue_EUR]]/Clean_Data[[#This Row],[Marketing_Spend_EUR]]</f>
        <v>31.264778538326322</v>
      </c>
    </row>
    <row r="3006" spans="1:23">
      <c r="A3006" s="17">
        <v>45992</v>
      </c>
      <c r="B3006">
        <v>2025</v>
      </c>
      <c r="C3006" s="16" t="s">
        <v>103</v>
      </c>
      <c r="D3006" s="16" t="s">
        <v>90</v>
      </c>
      <c r="E3006" s="16" t="s">
        <v>91</v>
      </c>
      <c r="F3006" s="16" t="s">
        <v>82</v>
      </c>
      <c r="G3006" s="16" t="s">
        <v>78</v>
      </c>
      <c r="H3006">
        <v>184129.12</v>
      </c>
      <c r="I3006">
        <v>183233.57</v>
      </c>
      <c r="J3006">
        <v>2422</v>
      </c>
      <c r="K3006">
        <v>2408</v>
      </c>
      <c r="L3006">
        <v>96734</v>
      </c>
      <c r="M3006">
        <v>3571.77</v>
      </c>
      <c r="N3006">
        <v>2125973.2599999998</v>
      </c>
      <c r="O3006">
        <v>30763</v>
      </c>
      <c r="P3006">
        <v>9</v>
      </c>
      <c r="Q3006">
        <v>46</v>
      </c>
      <c r="R3006" s="25">
        <f>Clean_Data[[#This Row],[Revenue_EUR]]/Clean_Data[[#This Row],[Units_Sold]]</f>
        <v>76.0235838150289</v>
      </c>
      <c r="S3006" s="19">
        <f>Clean_Data[[#This Row],[Gross_Profit_EUR]]/Clean_Data[[#This Row],[Revenue_EUR]]</f>
        <v>0.52535959548386479</v>
      </c>
      <c r="T3006" s="19">
        <f>Clean_Data[[#This Row],[Revenue_EUR]]/Clean_Data[[#This Row],[Revenue_Target_EUR]]</f>
        <v>1.0048874777694938</v>
      </c>
      <c r="U3006" s="19">
        <f>Clean_Data[[#This Row],[Revenue_EUR]]/Clean_Data[[#This Row],[Market_Revenue_EUR]]</f>
        <v>8.6609330166269358E-2</v>
      </c>
      <c r="V3006" s="19">
        <f>Clean_Data[[#This Row],[Returns_Units]]/Clean_Data[[#This Row],[Units_Sold]]</f>
        <v>1.8992568125516102E-2</v>
      </c>
      <c r="W3006" s="21">
        <f>Clean_Data[[#This Row],[Revenue_EUR]]/Clean_Data[[#This Row],[Marketing_Spend_EUR]]</f>
        <v>51.551225302861049</v>
      </c>
    </row>
    <row r="3007" spans="1:23">
      <c r="A3007" s="17">
        <v>45992</v>
      </c>
      <c r="B3007">
        <v>2025</v>
      </c>
      <c r="C3007" s="16" t="s">
        <v>103</v>
      </c>
      <c r="D3007" s="16" t="s">
        <v>90</v>
      </c>
      <c r="E3007" s="16" t="s">
        <v>91</v>
      </c>
      <c r="F3007" s="16" t="s">
        <v>82</v>
      </c>
      <c r="G3007" s="16" t="s">
        <v>79</v>
      </c>
      <c r="H3007">
        <v>184684.56</v>
      </c>
      <c r="I3007">
        <v>169091.04</v>
      </c>
      <c r="J3007">
        <v>961</v>
      </c>
      <c r="K3007">
        <v>873</v>
      </c>
      <c r="L3007">
        <v>111433.59</v>
      </c>
      <c r="M3007">
        <v>4241.5</v>
      </c>
      <c r="N3007">
        <v>1873482.05</v>
      </c>
      <c r="O3007">
        <v>10093</v>
      </c>
      <c r="P3007">
        <v>7</v>
      </c>
      <c r="Q3007">
        <v>19</v>
      </c>
      <c r="R3007" s="25">
        <f>Clean_Data[[#This Row],[Revenue_EUR]]/Clean_Data[[#This Row],[Units_Sold]]</f>
        <v>192.17956295525494</v>
      </c>
      <c r="S3007" s="19">
        <f>Clean_Data[[#This Row],[Gross_Profit_EUR]]/Clean_Data[[#This Row],[Revenue_EUR]]</f>
        <v>0.6033725288134536</v>
      </c>
      <c r="T3007" s="19">
        <f>Clean_Data[[#This Row],[Revenue_EUR]]/Clean_Data[[#This Row],[Revenue_Target_EUR]]</f>
        <v>1.0922196705396099</v>
      </c>
      <c r="U3007" s="19">
        <f>Clean_Data[[#This Row],[Revenue_EUR]]/Clean_Data[[#This Row],[Market_Revenue_EUR]]</f>
        <v>9.8578238312985164E-2</v>
      </c>
      <c r="V3007" s="19">
        <f>Clean_Data[[#This Row],[Returns_Units]]/Clean_Data[[#This Row],[Units_Sold]]</f>
        <v>1.9771071800208116E-2</v>
      </c>
      <c r="W3007" s="21">
        <f>Clean_Data[[#This Row],[Revenue_EUR]]/Clean_Data[[#This Row],[Marketing_Spend_EUR]]</f>
        <v>43.542275138512316</v>
      </c>
    </row>
    <row r="3008" spans="1:23">
      <c r="A3008" s="17">
        <v>45992</v>
      </c>
      <c r="B3008">
        <v>2025</v>
      </c>
      <c r="C3008" s="16" t="s">
        <v>103</v>
      </c>
      <c r="D3008" s="16" t="s">
        <v>90</v>
      </c>
      <c r="E3008" s="16" t="s">
        <v>91</v>
      </c>
      <c r="F3008" s="16" t="s">
        <v>82</v>
      </c>
      <c r="G3008" s="16" t="s">
        <v>80</v>
      </c>
      <c r="H3008">
        <v>62069.87</v>
      </c>
      <c r="I3008">
        <v>54122.16</v>
      </c>
      <c r="J3008">
        <v>420</v>
      </c>
      <c r="K3008">
        <v>364</v>
      </c>
      <c r="L3008">
        <v>40272.120000000003</v>
      </c>
      <c r="M3008">
        <v>3305.83</v>
      </c>
      <c r="N3008">
        <v>635275.04</v>
      </c>
      <c r="O3008">
        <v>4648</v>
      </c>
      <c r="P3008">
        <v>2</v>
      </c>
      <c r="Q3008">
        <v>7</v>
      </c>
      <c r="R3008" s="25">
        <f>Clean_Data[[#This Row],[Revenue_EUR]]/Clean_Data[[#This Row],[Units_Sold]]</f>
        <v>147.78540476190477</v>
      </c>
      <c r="S3008" s="19">
        <f>Clean_Data[[#This Row],[Gross_Profit_EUR]]/Clean_Data[[#This Row],[Revenue_EUR]]</f>
        <v>0.64881914526323325</v>
      </c>
      <c r="T3008" s="19">
        <f>Clean_Data[[#This Row],[Revenue_EUR]]/Clean_Data[[#This Row],[Revenue_Target_EUR]]</f>
        <v>1.1468476128816736</v>
      </c>
      <c r="U3008" s="19">
        <f>Clean_Data[[#This Row],[Revenue_EUR]]/Clean_Data[[#This Row],[Market_Revenue_EUR]]</f>
        <v>9.7705507208342382E-2</v>
      </c>
      <c r="V3008" s="19">
        <f>Clean_Data[[#This Row],[Returns_Units]]/Clean_Data[[#This Row],[Units_Sold]]</f>
        <v>1.6666666666666666E-2</v>
      </c>
      <c r="W3008" s="21">
        <f>Clean_Data[[#This Row],[Revenue_EUR]]/Clean_Data[[#This Row],[Marketing_Spend_EUR]]</f>
        <v>18.775880792418246</v>
      </c>
    </row>
    <row r="3009" spans="1:23">
      <c r="A3009" s="17">
        <v>45992</v>
      </c>
      <c r="B3009">
        <v>2025</v>
      </c>
      <c r="C3009" s="16" t="s">
        <v>103</v>
      </c>
      <c r="D3009" s="16" t="s">
        <v>90</v>
      </c>
      <c r="E3009" s="16" t="s">
        <v>91</v>
      </c>
      <c r="F3009" s="16" t="s">
        <v>82</v>
      </c>
      <c r="G3009" s="16" t="s">
        <v>81</v>
      </c>
      <c r="H3009">
        <v>73405.759999999995</v>
      </c>
      <c r="I3009">
        <v>69964.53</v>
      </c>
      <c r="J3009">
        <v>604</v>
      </c>
      <c r="K3009">
        <v>579</v>
      </c>
      <c r="L3009">
        <v>42480.97</v>
      </c>
      <c r="M3009">
        <v>1998.94</v>
      </c>
      <c r="N3009">
        <v>850425.35</v>
      </c>
      <c r="O3009">
        <v>7290</v>
      </c>
      <c r="P3009">
        <v>4</v>
      </c>
      <c r="Q3009">
        <v>12</v>
      </c>
      <c r="R3009" s="25">
        <f>Clean_Data[[#This Row],[Revenue_EUR]]/Clean_Data[[#This Row],[Units_Sold]]</f>
        <v>121.53271523178807</v>
      </c>
      <c r="S3009" s="19">
        <f>Clean_Data[[#This Row],[Gross_Profit_EUR]]/Clean_Data[[#This Row],[Revenue_EUR]]</f>
        <v>0.57871439516463019</v>
      </c>
      <c r="T3009" s="19">
        <f>Clean_Data[[#This Row],[Revenue_EUR]]/Clean_Data[[#This Row],[Revenue_Target_EUR]]</f>
        <v>1.0491853514916771</v>
      </c>
      <c r="U3009" s="19">
        <f>Clean_Data[[#This Row],[Revenue_EUR]]/Clean_Data[[#This Row],[Market_Revenue_EUR]]</f>
        <v>8.6316523843039242E-2</v>
      </c>
      <c r="V3009" s="19">
        <f>Clean_Data[[#This Row],[Returns_Units]]/Clean_Data[[#This Row],[Units_Sold]]</f>
        <v>1.9867549668874173E-2</v>
      </c>
      <c r="W3009" s="21">
        <f>Clean_Data[[#This Row],[Revenue_EUR]]/Clean_Data[[#This Row],[Marketing_Spend_EUR]]</f>
        <v>36.722342841706102</v>
      </c>
    </row>
    <row r="3010" spans="1:23">
      <c r="A3010" s="17">
        <v>45992</v>
      </c>
      <c r="B3010">
        <v>2025</v>
      </c>
      <c r="C3010" s="16" t="s">
        <v>103</v>
      </c>
      <c r="D3010" s="16" t="s">
        <v>90</v>
      </c>
      <c r="E3010" s="16" t="s">
        <v>91</v>
      </c>
      <c r="F3010" s="16" t="s">
        <v>83</v>
      </c>
      <c r="G3010" s="16" t="s">
        <v>78</v>
      </c>
      <c r="H3010">
        <v>20864.37</v>
      </c>
      <c r="I3010">
        <v>21034.06</v>
      </c>
      <c r="J3010">
        <v>274</v>
      </c>
      <c r="K3010">
        <v>273</v>
      </c>
      <c r="L3010">
        <v>9854.0400000000009</v>
      </c>
      <c r="M3010">
        <v>399.41</v>
      </c>
      <c r="N3010">
        <v>342844.98</v>
      </c>
      <c r="O3010">
        <v>4693</v>
      </c>
      <c r="P3010">
        <v>1</v>
      </c>
      <c r="Q3010">
        <v>4</v>
      </c>
      <c r="R3010" s="25">
        <f>Clean_Data[[#This Row],[Revenue_EUR]]/Clean_Data[[#This Row],[Units_Sold]]</f>
        <v>76.147335766423353</v>
      </c>
      <c r="S3010" s="19">
        <f>Clean_Data[[#This Row],[Gross_Profit_EUR]]/Clean_Data[[#This Row],[Revenue_EUR]]</f>
        <v>0.47229032077172717</v>
      </c>
      <c r="T3010" s="19">
        <f>Clean_Data[[#This Row],[Revenue_EUR]]/Clean_Data[[#This Row],[Revenue_Target_EUR]]</f>
        <v>0.99193260835045627</v>
      </c>
      <c r="U3010" s="19">
        <f>Clean_Data[[#This Row],[Revenue_EUR]]/Clean_Data[[#This Row],[Market_Revenue_EUR]]</f>
        <v>6.0856571386869951E-2</v>
      </c>
      <c r="V3010" s="19">
        <f>Clean_Data[[#This Row],[Returns_Units]]/Clean_Data[[#This Row],[Units_Sold]]</f>
        <v>1.4598540145985401E-2</v>
      </c>
      <c r="W3010" s="21">
        <f>Clean_Data[[#This Row],[Revenue_EUR]]/Clean_Data[[#This Row],[Marketing_Spend_EUR]]</f>
        <v>52.237976014621559</v>
      </c>
    </row>
    <row r="3011" spans="1:23">
      <c r="A3011" s="17">
        <v>45992</v>
      </c>
      <c r="B3011">
        <v>2025</v>
      </c>
      <c r="C3011" s="16" t="s">
        <v>103</v>
      </c>
      <c r="D3011" s="16" t="s">
        <v>90</v>
      </c>
      <c r="E3011" s="16" t="s">
        <v>91</v>
      </c>
      <c r="F3011" s="16" t="s">
        <v>83</v>
      </c>
      <c r="G3011" s="16" t="s">
        <v>79</v>
      </c>
      <c r="H3011">
        <v>21275.47</v>
      </c>
      <c r="I3011">
        <v>20563.88</v>
      </c>
      <c r="J3011">
        <v>111</v>
      </c>
      <c r="K3011">
        <v>107</v>
      </c>
      <c r="L3011">
        <v>11714.36</v>
      </c>
      <c r="M3011">
        <v>529.1</v>
      </c>
      <c r="N3011">
        <v>276100.45</v>
      </c>
      <c r="O3011">
        <v>1528</v>
      </c>
      <c r="P3011">
        <v>1</v>
      </c>
      <c r="Q3011">
        <v>4</v>
      </c>
      <c r="R3011" s="25">
        <f>Clean_Data[[#This Row],[Revenue_EUR]]/Clean_Data[[#This Row],[Units_Sold]]</f>
        <v>191.6709009009009</v>
      </c>
      <c r="S3011" s="19">
        <f>Clean_Data[[#This Row],[Gross_Profit_EUR]]/Clean_Data[[#This Row],[Revenue_EUR]]</f>
        <v>0.55060405246041566</v>
      </c>
      <c r="T3011" s="19">
        <f>Clean_Data[[#This Row],[Revenue_EUR]]/Clean_Data[[#This Row],[Revenue_Target_EUR]]</f>
        <v>1.034603878256438</v>
      </c>
      <c r="U3011" s="19">
        <f>Clean_Data[[#This Row],[Revenue_EUR]]/Clean_Data[[#This Row],[Market_Revenue_EUR]]</f>
        <v>7.7056991395703989E-2</v>
      </c>
      <c r="V3011" s="19">
        <f>Clean_Data[[#This Row],[Returns_Units]]/Clean_Data[[#This Row],[Units_Sold]]</f>
        <v>3.6036036036036036E-2</v>
      </c>
      <c r="W3011" s="21">
        <f>Clean_Data[[#This Row],[Revenue_EUR]]/Clean_Data[[#This Row],[Marketing_Spend_EUR]]</f>
        <v>40.210678510678513</v>
      </c>
    </row>
    <row r="3012" spans="1:23">
      <c r="A3012" s="17">
        <v>45992</v>
      </c>
      <c r="B3012">
        <v>2025</v>
      </c>
      <c r="C3012" s="16" t="s">
        <v>103</v>
      </c>
      <c r="D3012" s="16" t="s">
        <v>90</v>
      </c>
      <c r="E3012" s="16" t="s">
        <v>91</v>
      </c>
      <c r="F3012" s="16" t="s">
        <v>83</v>
      </c>
      <c r="G3012" s="16" t="s">
        <v>80</v>
      </c>
      <c r="H3012">
        <v>7122.89</v>
      </c>
      <c r="I3012">
        <v>6095.52</v>
      </c>
      <c r="J3012">
        <v>48</v>
      </c>
      <c r="K3012">
        <v>42</v>
      </c>
      <c r="L3012">
        <v>4108.1499999999996</v>
      </c>
      <c r="M3012">
        <v>370.02</v>
      </c>
      <c r="N3012">
        <v>99506.07</v>
      </c>
      <c r="O3012">
        <v>718</v>
      </c>
      <c r="P3012">
        <v>0</v>
      </c>
      <c r="Q3012">
        <v>1</v>
      </c>
      <c r="R3012" s="25">
        <f>Clean_Data[[#This Row],[Revenue_EUR]]/Clean_Data[[#This Row],[Units_Sold]]</f>
        <v>148.39354166666666</v>
      </c>
      <c r="S3012" s="19">
        <f>Clean_Data[[#This Row],[Gross_Profit_EUR]]/Clean_Data[[#This Row],[Revenue_EUR]]</f>
        <v>0.57675325605196759</v>
      </c>
      <c r="T3012" s="19">
        <f>Clean_Data[[#This Row],[Revenue_EUR]]/Clean_Data[[#This Row],[Revenue_Target_EUR]]</f>
        <v>1.168545095414337</v>
      </c>
      <c r="U3012" s="19">
        <f>Clean_Data[[#This Row],[Revenue_EUR]]/Clean_Data[[#This Row],[Market_Revenue_EUR]]</f>
        <v>7.1582467280639259E-2</v>
      </c>
      <c r="V3012" s="19">
        <f>Clean_Data[[#This Row],[Returns_Units]]/Clean_Data[[#This Row],[Units_Sold]]</f>
        <v>2.0833333333333332E-2</v>
      </c>
      <c r="W3012" s="21">
        <f>Clean_Data[[#This Row],[Revenue_EUR]]/Clean_Data[[#This Row],[Marketing_Spend_EUR]]</f>
        <v>19.250013512783095</v>
      </c>
    </row>
    <row r="3013" spans="1:23">
      <c r="A3013" s="17">
        <v>45992</v>
      </c>
      <c r="B3013">
        <v>2025</v>
      </c>
      <c r="C3013" s="16" t="s">
        <v>103</v>
      </c>
      <c r="D3013" s="16" t="s">
        <v>90</v>
      </c>
      <c r="E3013" s="16" t="s">
        <v>91</v>
      </c>
      <c r="F3013" s="16" t="s">
        <v>83</v>
      </c>
      <c r="G3013" s="16" t="s">
        <v>81</v>
      </c>
      <c r="H3013">
        <v>8953.99</v>
      </c>
      <c r="I3013">
        <v>8630.24</v>
      </c>
      <c r="J3013">
        <v>74</v>
      </c>
      <c r="K3013">
        <v>72</v>
      </c>
      <c r="L3013">
        <v>4657.32</v>
      </c>
      <c r="M3013">
        <v>292.39999999999998</v>
      </c>
      <c r="N3013">
        <v>135059.98000000001</v>
      </c>
      <c r="O3013">
        <v>1135</v>
      </c>
      <c r="P3013">
        <v>0</v>
      </c>
      <c r="Q3013">
        <v>2</v>
      </c>
      <c r="R3013" s="25">
        <f>Clean_Data[[#This Row],[Revenue_EUR]]/Clean_Data[[#This Row],[Units_Sold]]</f>
        <v>120.99986486486486</v>
      </c>
      <c r="S3013" s="19">
        <f>Clean_Data[[#This Row],[Gross_Profit_EUR]]/Clean_Data[[#This Row],[Revenue_EUR]]</f>
        <v>0.52013906649437847</v>
      </c>
      <c r="T3013" s="19">
        <f>Clean_Data[[#This Row],[Revenue_EUR]]/Clean_Data[[#This Row],[Revenue_Target_EUR]]</f>
        <v>1.0375134411094014</v>
      </c>
      <c r="U3013" s="19">
        <f>Clean_Data[[#This Row],[Revenue_EUR]]/Clean_Data[[#This Row],[Market_Revenue_EUR]]</f>
        <v>6.629639660838095E-2</v>
      </c>
      <c r="V3013" s="19">
        <f>Clean_Data[[#This Row],[Returns_Units]]/Clean_Data[[#This Row],[Units_Sold]]</f>
        <v>2.7027027027027029E-2</v>
      </c>
      <c r="W3013" s="21">
        <f>Clean_Data[[#This Row],[Revenue_EUR]]/Clean_Data[[#This Row],[Marketing_Spend_EUR]]</f>
        <v>30.622400820793434</v>
      </c>
    </row>
    <row r="3014" spans="1:23">
      <c r="A3014" s="17">
        <v>45992</v>
      </c>
      <c r="B3014">
        <v>2025</v>
      </c>
      <c r="C3014" s="16" t="s">
        <v>103</v>
      </c>
      <c r="D3014" s="16" t="s">
        <v>92</v>
      </c>
      <c r="E3014" s="16" t="s">
        <v>76</v>
      </c>
      <c r="F3014" s="16" t="s">
        <v>77</v>
      </c>
      <c r="G3014" s="16" t="s">
        <v>78</v>
      </c>
      <c r="H3014">
        <v>207020.61</v>
      </c>
      <c r="I3014">
        <v>216103.03</v>
      </c>
      <c r="J3014">
        <v>2723</v>
      </c>
      <c r="K3014">
        <v>2849</v>
      </c>
      <c r="L3014">
        <v>116716.46</v>
      </c>
      <c r="M3014">
        <v>4071.78</v>
      </c>
      <c r="N3014">
        <v>1413013.79</v>
      </c>
      <c r="O3014">
        <v>19442</v>
      </c>
      <c r="P3014">
        <v>8</v>
      </c>
      <c r="Q3014">
        <v>28</v>
      </c>
      <c r="R3014" s="25">
        <f>Clean_Data[[#This Row],[Revenue_EUR]]/Clean_Data[[#This Row],[Units_Sold]]</f>
        <v>76.026665442526621</v>
      </c>
      <c r="S3014" s="19">
        <f>Clean_Data[[#This Row],[Gross_Profit_EUR]]/Clean_Data[[#This Row],[Revenue_EUR]]</f>
        <v>0.56379149882709756</v>
      </c>
      <c r="T3014" s="19">
        <f>Clean_Data[[#This Row],[Revenue_EUR]]/Clean_Data[[#This Row],[Revenue_Target_EUR]]</f>
        <v>0.95797180631849532</v>
      </c>
      <c r="U3014" s="19">
        <f>Clean_Data[[#This Row],[Revenue_EUR]]/Clean_Data[[#This Row],[Market_Revenue_EUR]]</f>
        <v>0.14650997142780892</v>
      </c>
      <c r="V3014" s="19">
        <f>Clean_Data[[#This Row],[Returns_Units]]/Clean_Data[[#This Row],[Units_Sold]]</f>
        <v>1.0282776349614395E-2</v>
      </c>
      <c r="W3014" s="21">
        <f>Clean_Data[[#This Row],[Revenue_EUR]]/Clean_Data[[#This Row],[Marketing_Spend_EUR]]</f>
        <v>50.842778833826969</v>
      </c>
    </row>
    <row r="3015" spans="1:23">
      <c r="A3015" s="17">
        <v>45992</v>
      </c>
      <c r="B3015">
        <v>2025</v>
      </c>
      <c r="C3015" s="16" t="s">
        <v>103</v>
      </c>
      <c r="D3015" s="16" t="s">
        <v>92</v>
      </c>
      <c r="E3015" s="16" t="s">
        <v>76</v>
      </c>
      <c r="F3015" s="16" t="s">
        <v>77</v>
      </c>
      <c r="G3015" s="16" t="s">
        <v>79</v>
      </c>
      <c r="H3015">
        <v>212972.83</v>
      </c>
      <c r="I3015">
        <v>210073.49</v>
      </c>
      <c r="J3015">
        <v>1108</v>
      </c>
      <c r="K3015">
        <v>1095</v>
      </c>
      <c r="L3015">
        <v>137720.34</v>
      </c>
      <c r="M3015">
        <v>5479.69</v>
      </c>
      <c r="N3015">
        <v>1204171.23</v>
      </c>
      <c r="O3015">
        <v>6603</v>
      </c>
      <c r="P3015">
        <v>12</v>
      </c>
      <c r="Q3015">
        <v>13</v>
      </c>
      <c r="R3015" s="25">
        <f>Clean_Data[[#This Row],[Revenue_EUR]]/Clean_Data[[#This Row],[Units_Sold]]</f>
        <v>192.2137454873646</v>
      </c>
      <c r="S3015" s="19">
        <f>Clean_Data[[#This Row],[Gross_Profit_EUR]]/Clean_Data[[#This Row],[Revenue_EUR]]</f>
        <v>0.64665685289527308</v>
      </c>
      <c r="T3015" s="19">
        <f>Clean_Data[[#This Row],[Revenue_EUR]]/Clean_Data[[#This Row],[Revenue_Target_EUR]]</f>
        <v>1.0138015510667242</v>
      </c>
      <c r="U3015" s="19">
        <f>Clean_Data[[#This Row],[Revenue_EUR]]/Clean_Data[[#This Row],[Market_Revenue_EUR]]</f>
        <v>0.17686257958513091</v>
      </c>
      <c r="V3015" s="19">
        <f>Clean_Data[[#This Row],[Returns_Units]]/Clean_Data[[#This Row],[Units_Sold]]</f>
        <v>1.1732851985559567E-2</v>
      </c>
      <c r="W3015" s="21">
        <f>Clean_Data[[#This Row],[Revenue_EUR]]/Clean_Data[[#This Row],[Marketing_Spend_EUR]]</f>
        <v>38.865853725301982</v>
      </c>
    </row>
    <row r="3016" spans="1:23">
      <c r="A3016" s="17">
        <v>45992</v>
      </c>
      <c r="B3016">
        <v>2025</v>
      </c>
      <c r="C3016" s="16" t="s">
        <v>103</v>
      </c>
      <c r="D3016" s="16" t="s">
        <v>92</v>
      </c>
      <c r="E3016" s="16" t="s">
        <v>76</v>
      </c>
      <c r="F3016" s="16" t="s">
        <v>77</v>
      </c>
      <c r="G3016" s="16" t="s">
        <v>80</v>
      </c>
      <c r="H3016">
        <v>61097.24</v>
      </c>
      <c r="I3016">
        <v>58048.18</v>
      </c>
      <c r="J3016">
        <v>413</v>
      </c>
      <c r="K3016">
        <v>388</v>
      </c>
      <c r="L3016">
        <v>41979.69</v>
      </c>
      <c r="M3016">
        <v>3297.2</v>
      </c>
      <c r="N3016">
        <v>405196.72</v>
      </c>
      <c r="O3016">
        <v>2980</v>
      </c>
      <c r="P3016">
        <v>2</v>
      </c>
      <c r="Q3016">
        <v>5</v>
      </c>
      <c r="R3016" s="25">
        <f>Clean_Data[[#This Row],[Revenue_EUR]]/Clean_Data[[#This Row],[Units_Sold]]</f>
        <v>147.93520581113802</v>
      </c>
      <c r="S3016" s="19">
        <f>Clean_Data[[#This Row],[Gross_Profit_EUR]]/Clean_Data[[#This Row],[Revenue_EUR]]</f>
        <v>0.6870963401947453</v>
      </c>
      <c r="T3016" s="19">
        <f>Clean_Data[[#This Row],[Revenue_EUR]]/Clean_Data[[#This Row],[Revenue_Target_EUR]]</f>
        <v>1.0525263668904004</v>
      </c>
      <c r="U3016" s="19">
        <f>Clean_Data[[#This Row],[Revenue_EUR]]/Clean_Data[[#This Row],[Market_Revenue_EUR]]</f>
        <v>0.15078414257647496</v>
      </c>
      <c r="V3016" s="19">
        <f>Clean_Data[[#This Row],[Returns_Units]]/Clean_Data[[#This Row],[Units_Sold]]</f>
        <v>1.2106537530266344E-2</v>
      </c>
      <c r="W3016" s="21">
        <f>Clean_Data[[#This Row],[Revenue_EUR]]/Clean_Data[[#This Row],[Marketing_Spend_EUR]]</f>
        <v>18.530037607667111</v>
      </c>
    </row>
    <row r="3017" spans="1:23">
      <c r="A3017" s="17">
        <v>45992</v>
      </c>
      <c r="B3017">
        <v>2025</v>
      </c>
      <c r="C3017" s="16" t="s">
        <v>103</v>
      </c>
      <c r="D3017" s="16" t="s">
        <v>92</v>
      </c>
      <c r="E3017" s="16" t="s">
        <v>76</v>
      </c>
      <c r="F3017" s="16" t="s">
        <v>77</v>
      </c>
      <c r="G3017" s="16" t="s">
        <v>81</v>
      </c>
      <c r="H3017">
        <v>89801.73</v>
      </c>
      <c r="I3017">
        <v>91933.7</v>
      </c>
      <c r="J3017">
        <v>739</v>
      </c>
      <c r="K3017">
        <v>757</v>
      </c>
      <c r="L3017">
        <v>55299.01</v>
      </c>
      <c r="M3017">
        <v>2662.16</v>
      </c>
      <c r="N3017">
        <v>560353.25</v>
      </c>
      <c r="O3017">
        <v>5027</v>
      </c>
      <c r="P3017">
        <v>4</v>
      </c>
      <c r="Q3017">
        <v>15</v>
      </c>
      <c r="R3017" s="25">
        <f>Clean_Data[[#This Row],[Revenue_EUR]]/Clean_Data[[#This Row],[Units_Sold]]</f>
        <v>121.51790257104194</v>
      </c>
      <c r="S3017" s="19">
        <f>Clean_Data[[#This Row],[Gross_Profit_EUR]]/Clean_Data[[#This Row],[Revenue_EUR]]</f>
        <v>0.61579002988027076</v>
      </c>
      <c r="T3017" s="19">
        <f>Clean_Data[[#This Row],[Revenue_EUR]]/Clean_Data[[#This Row],[Revenue_Target_EUR]]</f>
        <v>0.97680970090402108</v>
      </c>
      <c r="U3017" s="19">
        <f>Clean_Data[[#This Row],[Revenue_EUR]]/Clean_Data[[#This Row],[Market_Revenue_EUR]]</f>
        <v>0.16025914010492487</v>
      </c>
      <c r="V3017" s="19">
        <f>Clean_Data[[#This Row],[Returns_Units]]/Clean_Data[[#This Row],[Units_Sold]]</f>
        <v>2.0297699594046009E-2</v>
      </c>
      <c r="W3017" s="21">
        <f>Clean_Data[[#This Row],[Revenue_EUR]]/Clean_Data[[#This Row],[Marketing_Spend_EUR]]</f>
        <v>33.732656940228985</v>
      </c>
    </row>
    <row r="3018" spans="1:23">
      <c r="A3018" s="17">
        <v>45992</v>
      </c>
      <c r="B3018">
        <v>2025</v>
      </c>
      <c r="C3018" s="16" t="s">
        <v>103</v>
      </c>
      <c r="D3018" s="16" t="s">
        <v>92</v>
      </c>
      <c r="E3018" s="16" t="s">
        <v>76</v>
      </c>
      <c r="F3018" s="16" t="s">
        <v>82</v>
      </c>
      <c r="G3018" s="16" t="s">
        <v>78</v>
      </c>
      <c r="H3018">
        <v>180668.13</v>
      </c>
      <c r="I3018">
        <v>182802.45</v>
      </c>
      <c r="J3018">
        <v>2376</v>
      </c>
      <c r="K3018">
        <v>2365</v>
      </c>
      <c r="L3018">
        <v>94687.41</v>
      </c>
      <c r="M3018">
        <v>3103.49</v>
      </c>
      <c r="N3018">
        <v>1233570.73</v>
      </c>
      <c r="O3018">
        <v>17625</v>
      </c>
      <c r="P3018">
        <v>7</v>
      </c>
      <c r="Q3018">
        <v>41</v>
      </c>
      <c r="R3018" s="25">
        <f>Clean_Data[[#This Row],[Revenue_EUR]]/Clean_Data[[#This Row],[Units_Sold]]</f>
        <v>76.038775252525255</v>
      </c>
      <c r="S3018" s="19">
        <f>Clean_Data[[#This Row],[Gross_Profit_EUR]]/Clean_Data[[#This Row],[Revenue_EUR]]</f>
        <v>0.52409581036788278</v>
      </c>
      <c r="T3018" s="19">
        <f>Clean_Data[[#This Row],[Revenue_EUR]]/Clean_Data[[#This Row],[Revenue_Target_EUR]]</f>
        <v>0.98832444532335317</v>
      </c>
      <c r="U3018" s="19">
        <f>Clean_Data[[#This Row],[Revenue_EUR]]/Clean_Data[[#This Row],[Market_Revenue_EUR]]</f>
        <v>0.14645948189772628</v>
      </c>
      <c r="V3018" s="19">
        <f>Clean_Data[[#This Row],[Returns_Units]]/Clean_Data[[#This Row],[Units_Sold]]</f>
        <v>1.7255892255892257E-2</v>
      </c>
      <c r="W3018" s="21">
        <f>Clean_Data[[#This Row],[Revenue_EUR]]/Clean_Data[[#This Row],[Marketing_Spend_EUR]]</f>
        <v>58.214503671672865</v>
      </c>
    </row>
    <row r="3019" spans="1:23">
      <c r="A3019" s="17">
        <v>45992</v>
      </c>
      <c r="B3019">
        <v>2025</v>
      </c>
      <c r="C3019" s="16" t="s">
        <v>103</v>
      </c>
      <c r="D3019" s="16" t="s">
        <v>92</v>
      </c>
      <c r="E3019" s="16" t="s">
        <v>76</v>
      </c>
      <c r="F3019" s="16" t="s">
        <v>82</v>
      </c>
      <c r="G3019" s="16" t="s">
        <v>79</v>
      </c>
      <c r="H3019">
        <v>183112.86</v>
      </c>
      <c r="I3019">
        <v>182506.27</v>
      </c>
      <c r="J3019">
        <v>952</v>
      </c>
      <c r="K3019">
        <v>957</v>
      </c>
      <c r="L3019">
        <v>113314.75</v>
      </c>
      <c r="M3019">
        <v>4537.53</v>
      </c>
      <c r="N3019">
        <v>994129.34</v>
      </c>
      <c r="O3019">
        <v>5406</v>
      </c>
      <c r="P3019">
        <v>8</v>
      </c>
      <c r="Q3019">
        <v>20</v>
      </c>
      <c r="R3019" s="25">
        <f>Clean_Data[[#This Row],[Revenue_EUR]]/Clean_Data[[#This Row],[Units_Sold]]</f>
        <v>192.34544117647059</v>
      </c>
      <c r="S3019" s="19">
        <f>Clean_Data[[#This Row],[Gross_Profit_EUR]]/Clean_Data[[#This Row],[Revenue_EUR]]</f>
        <v>0.61882464180833618</v>
      </c>
      <c r="T3019" s="19">
        <f>Clean_Data[[#This Row],[Revenue_EUR]]/Clean_Data[[#This Row],[Revenue_Target_EUR]]</f>
        <v>1.0033236666334806</v>
      </c>
      <c r="U3019" s="19">
        <f>Clean_Data[[#This Row],[Revenue_EUR]]/Clean_Data[[#This Row],[Market_Revenue_EUR]]</f>
        <v>0.18419420153116092</v>
      </c>
      <c r="V3019" s="19">
        <f>Clean_Data[[#This Row],[Returns_Units]]/Clean_Data[[#This Row],[Units_Sold]]</f>
        <v>2.100840336134454E-2</v>
      </c>
      <c r="W3019" s="21">
        <f>Clean_Data[[#This Row],[Revenue_EUR]]/Clean_Data[[#This Row],[Marketing_Spend_EUR]]</f>
        <v>40.355184428532702</v>
      </c>
    </row>
    <row r="3020" spans="1:23">
      <c r="A3020" s="17">
        <v>45992</v>
      </c>
      <c r="B3020">
        <v>2025</v>
      </c>
      <c r="C3020" s="16" t="s">
        <v>103</v>
      </c>
      <c r="D3020" s="16" t="s">
        <v>92</v>
      </c>
      <c r="E3020" s="16" t="s">
        <v>76</v>
      </c>
      <c r="F3020" s="16" t="s">
        <v>82</v>
      </c>
      <c r="G3020" s="16" t="s">
        <v>80</v>
      </c>
      <c r="H3020">
        <v>53062.89</v>
      </c>
      <c r="I3020">
        <v>48365.5</v>
      </c>
      <c r="J3020">
        <v>359</v>
      </c>
      <c r="K3020">
        <v>328</v>
      </c>
      <c r="L3020">
        <v>34046.400000000001</v>
      </c>
      <c r="M3020">
        <v>2807.52</v>
      </c>
      <c r="N3020">
        <v>349343.39</v>
      </c>
      <c r="O3020">
        <v>2533</v>
      </c>
      <c r="P3020">
        <v>3</v>
      </c>
      <c r="Q3020">
        <v>3</v>
      </c>
      <c r="R3020" s="25">
        <f>Clean_Data[[#This Row],[Revenue_EUR]]/Clean_Data[[#This Row],[Units_Sold]]</f>
        <v>147.8074930362117</v>
      </c>
      <c r="S3020" s="19">
        <f>Clean_Data[[#This Row],[Gross_Profit_EUR]]/Clean_Data[[#This Row],[Revenue_EUR]]</f>
        <v>0.6416235527314853</v>
      </c>
      <c r="T3020" s="19">
        <f>Clean_Data[[#This Row],[Revenue_EUR]]/Clean_Data[[#This Row],[Revenue_Target_EUR]]</f>
        <v>1.0971227424507137</v>
      </c>
      <c r="U3020" s="19">
        <f>Clean_Data[[#This Row],[Revenue_EUR]]/Clean_Data[[#This Row],[Market_Revenue_EUR]]</f>
        <v>0.15189321315053361</v>
      </c>
      <c r="V3020" s="19">
        <f>Clean_Data[[#This Row],[Returns_Units]]/Clean_Data[[#This Row],[Units_Sold]]</f>
        <v>8.356545961002786E-3</v>
      </c>
      <c r="W3020" s="21">
        <f>Clean_Data[[#This Row],[Revenue_EUR]]/Clean_Data[[#This Row],[Marketing_Spend_EUR]]</f>
        <v>18.900271413916908</v>
      </c>
    </row>
    <row r="3021" spans="1:23">
      <c r="A3021" s="17">
        <v>45992</v>
      </c>
      <c r="B3021">
        <v>2025</v>
      </c>
      <c r="C3021" s="16" t="s">
        <v>103</v>
      </c>
      <c r="D3021" s="16" t="s">
        <v>92</v>
      </c>
      <c r="E3021" s="16" t="s">
        <v>76</v>
      </c>
      <c r="F3021" s="16" t="s">
        <v>82</v>
      </c>
      <c r="G3021" s="16" t="s">
        <v>81</v>
      </c>
      <c r="H3021">
        <v>76199.5</v>
      </c>
      <c r="I3021">
        <v>74956.92</v>
      </c>
      <c r="J3021">
        <v>627</v>
      </c>
      <c r="K3021">
        <v>607</v>
      </c>
      <c r="L3021">
        <v>44271.41</v>
      </c>
      <c r="M3021">
        <v>2319.6999999999998</v>
      </c>
      <c r="N3021">
        <v>465101.02</v>
      </c>
      <c r="O3021">
        <v>4340</v>
      </c>
      <c r="P3021">
        <v>4</v>
      </c>
      <c r="Q3021">
        <v>7</v>
      </c>
      <c r="R3021" s="25">
        <f>Clean_Data[[#This Row],[Revenue_EUR]]/Clean_Data[[#This Row],[Units_Sold]]</f>
        <v>121.53030303030303</v>
      </c>
      <c r="S3021" s="19">
        <f>Clean_Data[[#This Row],[Gross_Profit_EUR]]/Clean_Data[[#This Row],[Revenue_EUR]]</f>
        <v>0.58099344483887694</v>
      </c>
      <c r="T3021" s="19">
        <f>Clean_Data[[#This Row],[Revenue_EUR]]/Clean_Data[[#This Row],[Revenue_Target_EUR]]</f>
        <v>1.0165772553087826</v>
      </c>
      <c r="U3021" s="19">
        <f>Clean_Data[[#This Row],[Revenue_EUR]]/Clean_Data[[#This Row],[Market_Revenue_EUR]]</f>
        <v>0.1638342999118772</v>
      </c>
      <c r="V3021" s="19">
        <f>Clean_Data[[#This Row],[Returns_Units]]/Clean_Data[[#This Row],[Units_Sold]]</f>
        <v>1.1164274322169059E-2</v>
      </c>
      <c r="W3021" s="21">
        <f>Clean_Data[[#This Row],[Revenue_EUR]]/Clean_Data[[#This Row],[Marketing_Spend_EUR]]</f>
        <v>32.848859766349101</v>
      </c>
    </row>
    <row r="3022" spans="1:23">
      <c r="A3022" s="17">
        <v>45992</v>
      </c>
      <c r="B3022">
        <v>2025</v>
      </c>
      <c r="C3022" s="16" t="s">
        <v>103</v>
      </c>
      <c r="D3022" s="16" t="s">
        <v>92</v>
      </c>
      <c r="E3022" s="16" t="s">
        <v>76</v>
      </c>
      <c r="F3022" s="16" t="s">
        <v>83</v>
      </c>
      <c r="G3022" s="16" t="s">
        <v>78</v>
      </c>
      <c r="H3022">
        <v>19808.8</v>
      </c>
      <c r="I3022">
        <v>20616.88</v>
      </c>
      <c r="J3022">
        <v>261</v>
      </c>
      <c r="K3022">
        <v>269</v>
      </c>
      <c r="L3022">
        <v>9354.89</v>
      </c>
      <c r="M3022">
        <v>388.28</v>
      </c>
      <c r="N3022">
        <v>195171.9</v>
      </c>
      <c r="O3022">
        <v>2844</v>
      </c>
      <c r="P3022">
        <v>1</v>
      </c>
      <c r="Q3022">
        <v>6</v>
      </c>
      <c r="R3022" s="25">
        <f>Clean_Data[[#This Row],[Revenue_EUR]]/Clean_Data[[#This Row],[Units_Sold]]</f>
        <v>75.895785440613025</v>
      </c>
      <c r="S3022" s="19">
        <f>Clean_Data[[#This Row],[Gross_Profit_EUR]]/Clean_Data[[#This Row],[Revenue_EUR]]</f>
        <v>0.47225929889745971</v>
      </c>
      <c r="T3022" s="19">
        <f>Clean_Data[[#This Row],[Revenue_EUR]]/Clean_Data[[#This Row],[Revenue_Target_EUR]]</f>
        <v>0.96080493265712363</v>
      </c>
      <c r="U3022" s="19">
        <f>Clean_Data[[#This Row],[Revenue_EUR]]/Clean_Data[[#This Row],[Market_Revenue_EUR]]</f>
        <v>0.10149411877427027</v>
      </c>
      <c r="V3022" s="19">
        <f>Clean_Data[[#This Row],[Returns_Units]]/Clean_Data[[#This Row],[Units_Sold]]</f>
        <v>2.2988505747126436E-2</v>
      </c>
      <c r="W3022" s="21">
        <f>Clean_Data[[#This Row],[Revenue_EUR]]/Clean_Data[[#This Row],[Marketing_Spend_EUR]]</f>
        <v>51.016792005769034</v>
      </c>
    </row>
    <row r="3023" spans="1:23">
      <c r="A3023" s="17">
        <v>45992</v>
      </c>
      <c r="B3023">
        <v>2025</v>
      </c>
      <c r="C3023" s="16" t="s">
        <v>103</v>
      </c>
      <c r="D3023" s="16" t="s">
        <v>92</v>
      </c>
      <c r="E3023" s="16" t="s">
        <v>76</v>
      </c>
      <c r="F3023" s="16" t="s">
        <v>83</v>
      </c>
      <c r="G3023" s="16" t="s">
        <v>79</v>
      </c>
      <c r="H3023">
        <v>19848.64</v>
      </c>
      <c r="I3023">
        <v>19688.89</v>
      </c>
      <c r="J3023">
        <v>103</v>
      </c>
      <c r="K3023">
        <v>104</v>
      </c>
      <c r="L3023">
        <v>10939.06</v>
      </c>
      <c r="M3023">
        <v>502.63</v>
      </c>
      <c r="N3023">
        <v>155413.35999999999</v>
      </c>
      <c r="O3023">
        <v>895</v>
      </c>
      <c r="P3023">
        <v>1</v>
      </c>
      <c r="Q3023">
        <v>3</v>
      </c>
      <c r="R3023" s="25">
        <f>Clean_Data[[#This Row],[Revenue_EUR]]/Clean_Data[[#This Row],[Units_Sold]]</f>
        <v>192.70524271844658</v>
      </c>
      <c r="S3023" s="19">
        <f>Clean_Data[[#This Row],[Gross_Profit_EUR]]/Clean_Data[[#This Row],[Revenue_EUR]]</f>
        <v>0.55112390571847747</v>
      </c>
      <c r="T3023" s="19">
        <f>Clean_Data[[#This Row],[Revenue_EUR]]/Clean_Data[[#This Row],[Revenue_Target_EUR]]</f>
        <v>1.0081137128603999</v>
      </c>
      <c r="U3023" s="19">
        <f>Clean_Data[[#This Row],[Revenue_EUR]]/Clean_Data[[#This Row],[Market_Revenue_EUR]]</f>
        <v>0.12771514623967978</v>
      </c>
      <c r="V3023" s="19">
        <f>Clean_Data[[#This Row],[Returns_Units]]/Clean_Data[[#This Row],[Units_Sold]]</f>
        <v>2.9126213592233011E-2</v>
      </c>
      <c r="W3023" s="21">
        <f>Clean_Data[[#This Row],[Revenue_EUR]]/Clean_Data[[#This Row],[Marketing_Spend_EUR]]</f>
        <v>39.489564888685514</v>
      </c>
    </row>
    <row r="3024" spans="1:23">
      <c r="A3024" s="17">
        <v>45992</v>
      </c>
      <c r="B3024">
        <v>2025</v>
      </c>
      <c r="C3024" s="16" t="s">
        <v>103</v>
      </c>
      <c r="D3024" s="16" t="s">
        <v>92</v>
      </c>
      <c r="E3024" s="16" t="s">
        <v>76</v>
      </c>
      <c r="F3024" s="16" t="s">
        <v>83</v>
      </c>
      <c r="G3024" s="16" t="s">
        <v>80</v>
      </c>
      <c r="H3024">
        <v>6279.81</v>
      </c>
      <c r="I3024">
        <v>5743.64</v>
      </c>
      <c r="J3024">
        <v>42</v>
      </c>
      <c r="K3024">
        <v>38</v>
      </c>
      <c r="L3024">
        <v>3666.98</v>
      </c>
      <c r="M3024">
        <v>367.39</v>
      </c>
      <c r="N3024">
        <v>57424.57</v>
      </c>
      <c r="O3024">
        <v>406</v>
      </c>
      <c r="P3024">
        <v>0</v>
      </c>
      <c r="Q3024">
        <v>1</v>
      </c>
      <c r="R3024" s="25">
        <f>Clean_Data[[#This Row],[Revenue_EUR]]/Clean_Data[[#This Row],[Units_Sold]]</f>
        <v>149.51928571428573</v>
      </c>
      <c r="S3024" s="19">
        <f>Clean_Data[[#This Row],[Gross_Profit_EUR]]/Clean_Data[[#This Row],[Revenue_EUR]]</f>
        <v>0.58393167946163971</v>
      </c>
      <c r="T3024" s="19">
        <f>Clean_Data[[#This Row],[Revenue_EUR]]/Clean_Data[[#This Row],[Revenue_Target_EUR]]</f>
        <v>1.093350209971377</v>
      </c>
      <c r="U3024" s="19">
        <f>Clean_Data[[#This Row],[Revenue_EUR]]/Clean_Data[[#This Row],[Market_Revenue_EUR]]</f>
        <v>0.10935754503690669</v>
      </c>
      <c r="V3024" s="19">
        <f>Clean_Data[[#This Row],[Returns_Units]]/Clean_Data[[#This Row],[Units_Sold]]</f>
        <v>2.3809523809523808E-2</v>
      </c>
      <c r="W3024" s="21">
        <f>Clean_Data[[#This Row],[Revenue_EUR]]/Clean_Data[[#This Row],[Marketing_Spend_EUR]]</f>
        <v>17.09303464982716</v>
      </c>
    </row>
    <row r="3025" spans="1:23">
      <c r="A3025" s="17">
        <v>45992</v>
      </c>
      <c r="B3025">
        <v>2025</v>
      </c>
      <c r="C3025" s="16" t="s">
        <v>103</v>
      </c>
      <c r="D3025" s="16" t="s">
        <v>92</v>
      </c>
      <c r="E3025" s="16" t="s">
        <v>76</v>
      </c>
      <c r="F3025" s="16" t="s">
        <v>83</v>
      </c>
      <c r="G3025" s="16" t="s">
        <v>81</v>
      </c>
      <c r="H3025">
        <v>8440.24</v>
      </c>
      <c r="I3025">
        <v>8683.27</v>
      </c>
      <c r="J3025">
        <v>70</v>
      </c>
      <c r="K3025">
        <v>73</v>
      </c>
      <c r="L3025">
        <v>4467.8999999999996</v>
      </c>
      <c r="M3025">
        <v>237.01</v>
      </c>
      <c r="N3025">
        <v>73147.39</v>
      </c>
      <c r="O3025">
        <v>676</v>
      </c>
      <c r="P3025">
        <v>0</v>
      </c>
      <c r="Q3025">
        <v>1</v>
      </c>
      <c r="R3025" s="25">
        <f>Clean_Data[[#This Row],[Revenue_EUR]]/Clean_Data[[#This Row],[Units_Sold]]</f>
        <v>120.57485714285714</v>
      </c>
      <c r="S3025" s="19">
        <f>Clean_Data[[#This Row],[Gross_Profit_EUR]]/Clean_Data[[#This Row],[Revenue_EUR]]</f>
        <v>0.52935698510942819</v>
      </c>
      <c r="T3025" s="19">
        <f>Clean_Data[[#This Row],[Revenue_EUR]]/Clean_Data[[#This Row],[Revenue_Target_EUR]]</f>
        <v>0.97201169605459692</v>
      </c>
      <c r="U3025" s="19">
        <f>Clean_Data[[#This Row],[Revenue_EUR]]/Clean_Data[[#This Row],[Market_Revenue_EUR]]</f>
        <v>0.11538675542627017</v>
      </c>
      <c r="V3025" s="19">
        <f>Clean_Data[[#This Row],[Returns_Units]]/Clean_Data[[#This Row],[Units_Sold]]</f>
        <v>1.4285714285714285E-2</v>
      </c>
      <c r="W3025" s="21">
        <f>Clean_Data[[#This Row],[Revenue_EUR]]/Clean_Data[[#This Row],[Marketing_Spend_EUR]]</f>
        <v>35.611324416691282</v>
      </c>
    </row>
    <row r="3026" spans="1:23">
      <c r="A3026" s="17">
        <v>46023</v>
      </c>
      <c r="B3026">
        <v>2026</v>
      </c>
      <c r="C3026" s="16" t="s">
        <v>74</v>
      </c>
      <c r="D3026" s="16" t="s">
        <v>75</v>
      </c>
      <c r="E3026" s="16" t="s">
        <v>76</v>
      </c>
      <c r="F3026" s="16" t="s">
        <v>77</v>
      </c>
      <c r="G3026" s="16" t="s">
        <v>78</v>
      </c>
      <c r="H3026">
        <v>1112672.51</v>
      </c>
      <c r="I3026">
        <v>1124297.71</v>
      </c>
      <c r="J3026">
        <v>14256</v>
      </c>
      <c r="K3026">
        <v>14438</v>
      </c>
      <c r="L3026">
        <v>631090.75</v>
      </c>
      <c r="M3026">
        <v>18968.05</v>
      </c>
      <c r="N3026">
        <v>6528671.8799999999</v>
      </c>
      <c r="O3026">
        <v>90652</v>
      </c>
      <c r="P3026">
        <v>53</v>
      </c>
      <c r="Q3026">
        <v>175</v>
      </c>
      <c r="R3026" s="25">
        <f>Clean_Data[[#This Row],[Revenue_EUR]]/Clean_Data[[#This Row],[Units_Sold]]</f>
        <v>78.049418490460155</v>
      </c>
      <c r="S3026" s="19">
        <f>Clean_Data[[#This Row],[Gross_Profit_EUR]]/Clean_Data[[#This Row],[Revenue_EUR]]</f>
        <v>0.56718463368884708</v>
      </c>
      <c r="T3026" s="19">
        <f>Clean_Data[[#This Row],[Revenue_EUR]]/Clean_Data[[#This Row],[Revenue_Target_EUR]]</f>
        <v>0.98966003408474434</v>
      </c>
      <c r="U3026" s="19">
        <f>Clean_Data[[#This Row],[Revenue_EUR]]/Clean_Data[[#This Row],[Market_Revenue_EUR]]</f>
        <v>0.17042861556706079</v>
      </c>
      <c r="V3026" s="19">
        <f>Clean_Data[[#This Row],[Returns_Units]]/Clean_Data[[#This Row],[Units_Sold]]</f>
        <v>1.2275533108866442E-2</v>
      </c>
      <c r="W3026" s="21">
        <f>Clean_Data[[#This Row],[Revenue_EUR]]/Clean_Data[[#This Row],[Marketing_Spend_EUR]]</f>
        <v>58.660353067394908</v>
      </c>
    </row>
    <row r="3027" spans="1:23">
      <c r="A3027" s="17">
        <v>46023</v>
      </c>
      <c r="B3027">
        <v>2026</v>
      </c>
      <c r="C3027" s="16" t="s">
        <v>74</v>
      </c>
      <c r="D3027" s="16" t="s">
        <v>75</v>
      </c>
      <c r="E3027" s="16" t="s">
        <v>76</v>
      </c>
      <c r="F3027" s="16" t="s">
        <v>77</v>
      </c>
      <c r="G3027" s="16" t="s">
        <v>79</v>
      </c>
      <c r="H3027">
        <v>1148796.8700000001</v>
      </c>
      <c r="I3027">
        <v>1119979.93</v>
      </c>
      <c r="J3027">
        <v>5707</v>
      </c>
      <c r="K3027">
        <v>5527</v>
      </c>
      <c r="L3027">
        <v>752585.81</v>
      </c>
      <c r="M3027">
        <v>29999.53</v>
      </c>
      <c r="N3027">
        <v>5758952.7800000003</v>
      </c>
      <c r="O3027">
        <v>31268</v>
      </c>
      <c r="P3027">
        <v>59</v>
      </c>
      <c r="Q3027">
        <v>90</v>
      </c>
      <c r="R3027" s="25">
        <f>Clean_Data[[#This Row],[Revenue_EUR]]/Clean_Data[[#This Row],[Units_Sold]]</f>
        <v>201.29610478359911</v>
      </c>
      <c r="S3027" s="19">
        <f>Clean_Data[[#This Row],[Gross_Profit_EUR]]/Clean_Data[[#This Row],[Revenue_EUR]]</f>
        <v>0.65510781727669576</v>
      </c>
      <c r="T3027" s="19">
        <f>Clean_Data[[#This Row],[Revenue_EUR]]/Clean_Data[[#This Row],[Revenue_Target_EUR]]</f>
        <v>1.025729871784399</v>
      </c>
      <c r="U3027" s="19">
        <f>Clean_Data[[#This Row],[Revenue_EUR]]/Clean_Data[[#This Row],[Market_Revenue_EUR]]</f>
        <v>0.199480168337133</v>
      </c>
      <c r="V3027" s="19">
        <f>Clean_Data[[#This Row],[Returns_Units]]/Clean_Data[[#This Row],[Units_Sold]]</f>
        <v>1.5770106886280007E-2</v>
      </c>
      <c r="W3027" s="21">
        <f>Clean_Data[[#This Row],[Revenue_EUR]]/Clean_Data[[#This Row],[Marketing_Spend_EUR]]</f>
        <v>38.293828936653348</v>
      </c>
    </row>
    <row r="3028" spans="1:23">
      <c r="A3028" s="17">
        <v>46023</v>
      </c>
      <c r="B3028">
        <v>2026</v>
      </c>
      <c r="C3028" s="16" t="s">
        <v>74</v>
      </c>
      <c r="D3028" s="16" t="s">
        <v>75</v>
      </c>
      <c r="E3028" s="16" t="s">
        <v>76</v>
      </c>
      <c r="F3028" s="16" t="s">
        <v>77</v>
      </c>
      <c r="G3028" s="16" t="s">
        <v>80</v>
      </c>
      <c r="H3028">
        <v>390012.86</v>
      </c>
      <c r="I3028">
        <v>338470.61</v>
      </c>
      <c r="J3028">
        <v>2570</v>
      </c>
      <c r="K3028">
        <v>2250</v>
      </c>
      <c r="L3028">
        <v>271477.45</v>
      </c>
      <c r="M3028">
        <v>20350.72</v>
      </c>
      <c r="N3028">
        <v>2084109.53</v>
      </c>
      <c r="O3028">
        <v>14841</v>
      </c>
      <c r="P3028">
        <v>19</v>
      </c>
      <c r="Q3028">
        <v>35</v>
      </c>
      <c r="R3028" s="25">
        <f>Clean_Data[[#This Row],[Revenue_EUR]]/Clean_Data[[#This Row],[Units_Sold]]</f>
        <v>151.75597665369648</v>
      </c>
      <c r="S3028" s="19">
        <f>Clean_Data[[#This Row],[Gross_Profit_EUR]]/Clean_Data[[#This Row],[Revenue_EUR]]</f>
        <v>0.69607307307764166</v>
      </c>
      <c r="T3028" s="19">
        <f>Clean_Data[[#This Row],[Revenue_EUR]]/Clean_Data[[#This Row],[Revenue_Target_EUR]]</f>
        <v>1.1522798390087694</v>
      </c>
      <c r="U3028" s="19">
        <f>Clean_Data[[#This Row],[Revenue_EUR]]/Clean_Data[[#This Row],[Market_Revenue_EUR]]</f>
        <v>0.18713645054921849</v>
      </c>
      <c r="V3028" s="19">
        <f>Clean_Data[[#This Row],[Returns_Units]]/Clean_Data[[#This Row],[Units_Sold]]</f>
        <v>1.3618677042801557E-2</v>
      </c>
      <c r="W3028" s="21">
        <f>Clean_Data[[#This Row],[Revenue_EUR]]/Clean_Data[[#This Row],[Marketing_Spend_EUR]]</f>
        <v>19.164573047046982</v>
      </c>
    </row>
    <row r="3029" spans="1:23">
      <c r="A3029" s="17">
        <v>46023</v>
      </c>
      <c r="B3029">
        <v>2026</v>
      </c>
      <c r="C3029" s="16" t="s">
        <v>74</v>
      </c>
      <c r="D3029" s="16" t="s">
        <v>75</v>
      </c>
      <c r="E3029" s="16" t="s">
        <v>76</v>
      </c>
      <c r="F3029" s="16" t="s">
        <v>77</v>
      </c>
      <c r="G3029" s="16" t="s">
        <v>81</v>
      </c>
      <c r="H3029">
        <v>483589.36</v>
      </c>
      <c r="I3029">
        <v>462247.18</v>
      </c>
      <c r="J3029">
        <v>3879</v>
      </c>
      <c r="K3029">
        <v>3688</v>
      </c>
      <c r="L3029">
        <v>306204.98</v>
      </c>
      <c r="M3029">
        <v>15839.37</v>
      </c>
      <c r="N3029">
        <v>2558449.2400000002</v>
      </c>
      <c r="O3029">
        <v>21120</v>
      </c>
      <c r="P3029">
        <v>19</v>
      </c>
      <c r="Q3029">
        <v>73</v>
      </c>
      <c r="R3029" s="25">
        <f>Clean_Data[[#This Row],[Revenue_EUR]]/Clean_Data[[#This Row],[Units_Sold]]</f>
        <v>124.6685640629028</v>
      </c>
      <c r="S3029" s="19">
        <f>Clean_Data[[#This Row],[Gross_Profit_EUR]]/Clean_Data[[#This Row],[Revenue_EUR]]</f>
        <v>0.63319213640267025</v>
      </c>
      <c r="T3029" s="19">
        <f>Clean_Data[[#This Row],[Revenue_EUR]]/Clean_Data[[#This Row],[Revenue_Target_EUR]]</f>
        <v>1.0461704925922966</v>
      </c>
      <c r="U3029" s="19">
        <f>Clean_Data[[#This Row],[Revenue_EUR]]/Clean_Data[[#This Row],[Market_Revenue_EUR]]</f>
        <v>0.18901659350489985</v>
      </c>
      <c r="V3029" s="19">
        <f>Clean_Data[[#This Row],[Returns_Units]]/Clean_Data[[#This Row],[Units_Sold]]</f>
        <v>1.8819283320443414E-2</v>
      </c>
      <c r="W3029" s="21">
        <f>Clean_Data[[#This Row],[Revenue_EUR]]/Clean_Data[[#This Row],[Marketing_Spend_EUR]]</f>
        <v>30.530845608127088</v>
      </c>
    </row>
    <row r="3030" spans="1:23">
      <c r="A3030" s="17">
        <v>46023</v>
      </c>
      <c r="B3030">
        <v>2026</v>
      </c>
      <c r="C3030" s="16" t="s">
        <v>74</v>
      </c>
      <c r="D3030" s="16" t="s">
        <v>75</v>
      </c>
      <c r="E3030" s="16" t="s">
        <v>76</v>
      </c>
      <c r="F3030" s="16" t="s">
        <v>82</v>
      </c>
      <c r="G3030" s="16" t="s">
        <v>78</v>
      </c>
      <c r="H3030">
        <v>923466.73</v>
      </c>
      <c r="I3030">
        <v>900670.13</v>
      </c>
      <c r="J3030">
        <v>11832</v>
      </c>
      <c r="K3030">
        <v>11691</v>
      </c>
      <c r="L3030">
        <v>482702.19</v>
      </c>
      <c r="M3030">
        <v>16174.56</v>
      </c>
      <c r="N3030">
        <v>5391278.1399999997</v>
      </c>
      <c r="O3030">
        <v>74576</v>
      </c>
      <c r="P3030">
        <v>50</v>
      </c>
      <c r="Q3030">
        <v>231</v>
      </c>
      <c r="R3030" s="25">
        <f>Clean_Data[[#This Row],[Revenue_EUR]]/Clean_Data[[#This Row],[Units_Sold]]</f>
        <v>78.048236139283304</v>
      </c>
      <c r="S3030" s="19">
        <f>Clean_Data[[#This Row],[Gross_Profit_EUR]]/Clean_Data[[#This Row],[Revenue_EUR]]</f>
        <v>0.52270663827813268</v>
      </c>
      <c r="T3030" s="19">
        <f>Clean_Data[[#This Row],[Revenue_EUR]]/Clean_Data[[#This Row],[Revenue_Target_EUR]]</f>
        <v>1.0253107094825049</v>
      </c>
      <c r="U3030" s="19">
        <f>Clean_Data[[#This Row],[Revenue_EUR]]/Clean_Data[[#This Row],[Market_Revenue_EUR]]</f>
        <v>0.17128901644833336</v>
      </c>
      <c r="V3030" s="19">
        <f>Clean_Data[[#This Row],[Returns_Units]]/Clean_Data[[#This Row],[Units_Sold]]</f>
        <v>1.9523326572008115E-2</v>
      </c>
      <c r="W3030" s="21">
        <f>Clean_Data[[#This Row],[Revenue_EUR]]/Clean_Data[[#This Row],[Marketing_Spend_EUR]]</f>
        <v>57.093777512340367</v>
      </c>
    </row>
    <row r="3031" spans="1:23">
      <c r="A3031" s="17">
        <v>46023</v>
      </c>
      <c r="B3031">
        <v>2026</v>
      </c>
      <c r="C3031" s="16" t="s">
        <v>74</v>
      </c>
      <c r="D3031" s="16" t="s">
        <v>75</v>
      </c>
      <c r="E3031" s="16" t="s">
        <v>76</v>
      </c>
      <c r="F3031" s="16" t="s">
        <v>82</v>
      </c>
      <c r="G3031" s="16" t="s">
        <v>79</v>
      </c>
      <c r="H3031">
        <v>937677.6</v>
      </c>
      <c r="I3031">
        <v>886109.9</v>
      </c>
      <c r="J3031">
        <v>4658</v>
      </c>
      <c r="K3031">
        <v>4449</v>
      </c>
      <c r="L3031">
        <v>566507.07999999996</v>
      </c>
      <c r="M3031">
        <v>21736.53</v>
      </c>
      <c r="N3031">
        <v>4591388.4800000004</v>
      </c>
      <c r="O3031">
        <v>23430</v>
      </c>
      <c r="P3031">
        <v>45</v>
      </c>
      <c r="Q3031">
        <v>77</v>
      </c>
      <c r="R3031" s="25">
        <f>Clean_Data[[#This Row],[Revenue_EUR]]/Clean_Data[[#This Row],[Units_Sold]]</f>
        <v>201.30476599398884</v>
      </c>
      <c r="S3031" s="19">
        <f>Clean_Data[[#This Row],[Gross_Profit_EUR]]/Clean_Data[[#This Row],[Revenue_EUR]]</f>
        <v>0.60415976664047422</v>
      </c>
      <c r="T3031" s="19">
        <f>Clean_Data[[#This Row],[Revenue_EUR]]/Clean_Data[[#This Row],[Revenue_Target_EUR]]</f>
        <v>1.0581956030510435</v>
      </c>
      <c r="U3031" s="19">
        <f>Clean_Data[[#This Row],[Revenue_EUR]]/Clean_Data[[#This Row],[Market_Revenue_EUR]]</f>
        <v>0.20422528045372451</v>
      </c>
      <c r="V3031" s="19">
        <f>Clean_Data[[#This Row],[Returns_Units]]/Clean_Data[[#This Row],[Units_Sold]]</f>
        <v>1.6530699871189353E-2</v>
      </c>
      <c r="W3031" s="21">
        <f>Clean_Data[[#This Row],[Revenue_EUR]]/Clean_Data[[#This Row],[Marketing_Spend_EUR]]</f>
        <v>43.138329807011516</v>
      </c>
    </row>
    <row r="3032" spans="1:23">
      <c r="A3032" s="17">
        <v>46023</v>
      </c>
      <c r="B3032">
        <v>2026</v>
      </c>
      <c r="C3032" s="16" t="s">
        <v>74</v>
      </c>
      <c r="D3032" s="16" t="s">
        <v>75</v>
      </c>
      <c r="E3032" s="16" t="s">
        <v>76</v>
      </c>
      <c r="F3032" s="16" t="s">
        <v>82</v>
      </c>
      <c r="G3032" s="16" t="s">
        <v>80</v>
      </c>
      <c r="H3032">
        <v>290152.34000000003</v>
      </c>
      <c r="I3032">
        <v>250680.17</v>
      </c>
      <c r="J3032">
        <v>1912</v>
      </c>
      <c r="K3032">
        <v>1657</v>
      </c>
      <c r="L3032">
        <v>184653.59</v>
      </c>
      <c r="M3032">
        <v>15028.41</v>
      </c>
      <c r="N3032">
        <v>1747622.31</v>
      </c>
      <c r="O3032">
        <v>12660</v>
      </c>
      <c r="P3032">
        <v>13</v>
      </c>
      <c r="Q3032">
        <v>18</v>
      </c>
      <c r="R3032" s="25">
        <f>Clean_Data[[#This Row],[Revenue_EUR]]/Clean_Data[[#This Row],[Units_Sold]]</f>
        <v>151.75331589958159</v>
      </c>
      <c r="S3032" s="19">
        <f>Clean_Data[[#This Row],[Gross_Profit_EUR]]/Clean_Data[[#This Row],[Revenue_EUR]]</f>
        <v>0.63640220857774221</v>
      </c>
      <c r="T3032" s="19">
        <f>Clean_Data[[#This Row],[Revenue_EUR]]/Clean_Data[[#This Row],[Revenue_Target_EUR]]</f>
        <v>1.1574602809627903</v>
      </c>
      <c r="U3032" s="19">
        <f>Clean_Data[[#This Row],[Revenue_EUR]]/Clean_Data[[#This Row],[Market_Revenue_EUR]]</f>
        <v>0.16602691459117389</v>
      </c>
      <c r="V3032" s="19">
        <f>Clean_Data[[#This Row],[Returns_Units]]/Clean_Data[[#This Row],[Units_Sold]]</f>
        <v>9.4142259414225944E-3</v>
      </c>
      <c r="W3032" s="21">
        <f>Clean_Data[[#This Row],[Revenue_EUR]]/Clean_Data[[#This Row],[Marketing_Spend_EUR]]</f>
        <v>19.30692202302173</v>
      </c>
    </row>
    <row r="3033" spans="1:23">
      <c r="A3033" s="17">
        <v>46023</v>
      </c>
      <c r="B3033">
        <v>2026</v>
      </c>
      <c r="C3033" s="16" t="s">
        <v>74</v>
      </c>
      <c r="D3033" s="16" t="s">
        <v>75</v>
      </c>
      <c r="E3033" s="16" t="s">
        <v>76</v>
      </c>
      <c r="F3033" s="16" t="s">
        <v>82</v>
      </c>
      <c r="G3033" s="16" t="s">
        <v>81</v>
      </c>
      <c r="H3033">
        <v>416927.05</v>
      </c>
      <c r="I3033">
        <v>408444.63</v>
      </c>
      <c r="J3033">
        <v>3345</v>
      </c>
      <c r="K3033">
        <v>3295</v>
      </c>
      <c r="L3033">
        <v>241636.92</v>
      </c>
      <c r="M3033">
        <v>11269.29</v>
      </c>
      <c r="N3033">
        <v>2331192.27</v>
      </c>
      <c r="O3033">
        <v>20161</v>
      </c>
      <c r="P3033">
        <v>17</v>
      </c>
      <c r="Q3033">
        <v>58</v>
      </c>
      <c r="R3033" s="25">
        <f>Clean_Data[[#This Row],[Revenue_EUR]]/Clean_Data[[#This Row],[Units_Sold]]</f>
        <v>124.64186846038864</v>
      </c>
      <c r="S3033" s="19">
        <f>Clean_Data[[#This Row],[Gross_Profit_EUR]]/Clean_Data[[#This Row],[Revenue_EUR]]</f>
        <v>0.57956642534947067</v>
      </c>
      <c r="T3033" s="19">
        <f>Clean_Data[[#This Row],[Revenue_EUR]]/Clean_Data[[#This Row],[Revenue_Target_EUR]]</f>
        <v>1.0207676129809811</v>
      </c>
      <c r="U3033" s="19">
        <f>Clean_Data[[#This Row],[Revenue_EUR]]/Clean_Data[[#This Row],[Market_Revenue_EUR]]</f>
        <v>0.17884713130075711</v>
      </c>
      <c r="V3033" s="19">
        <f>Clean_Data[[#This Row],[Returns_Units]]/Clean_Data[[#This Row],[Units_Sold]]</f>
        <v>1.733931240657698E-2</v>
      </c>
      <c r="W3033" s="21">
        <f>Clean_Data[[#This Row],[Revenue_EUR]]/Clean_Data[[#This Row],[Marketing_Spend_EUR]]</f>
        <v>36.996745136561394</v>
      </c>
    </row>
    <row r="3034" spans="1:23">
      <c r="A3034" s="17">
        <v>46023</v>
      </c>
      <c r="B3034">
        <v>2026</v>
      </c>
      <c r="C3034" s="16" t="s">
        <v>74</v>
      </c>
      <c r="D3034" s="16" t="s">
        <v>75</v>
      </c>
      <c r="E3034" s="16" t="s">
        <v>76</v>
      </c>
      <c r="F3034" s="16" t="s">
        <v>83</v>
      </c>
      <c r="G3034" s="16" t="s">
        <v>78</v>
      </c>
      <c r="H3034">
        <v>113764.61</v>
      </c>
      <c r="I3034">
        <v>110079.15</v>
      </c>
      <c r="J3034">
        <v>1458</v>
      </c>
      <c r="K3034">
        <v>1383</v>
      </c>
      <c r="L3034">
        <v>54127.45</v>
      </c>
      <c r="M3034">
        <v>2004.81</v>
      </c>
      <c r="N3034">
        <v>1019925.41</v>
      </c>
      <c r="O3034">
        <v>13896</v>
      </c>
      <c r="P3034">
        <v>4</v>
      </c>
      <c r="Q3034">
        <v>28</v>
      </c>
      <c r="R3034" s="25">
        <f>Clean_Data[[#This Row],[Revenue_EUR]]/Clean_Data[[#This Row],[Units_Sold]]</f>
        <v>78.027853223593965</v>
      </c>
      <c r="S3034" s="19">
        <f>Clean_Data[[#This Row],[Gross_Profit_EUR]]/Clean_Data[[#This Row],[Revenue_EUR]]</f>
        <v>0.47578460472022011</v>
      </c>
      <c r="T3034" s="19">
        <f>Clean_Data[[#This Row],[Revenue_EUR]]/Clean_Data[[#This Row],[Revenue_Target_EUR]]</f>
        <v>1.0334800913706184</v>
      </c>
      <c r="U3034" s="19">
        <f>Clean_Data[[#This Row],[Revenue_EUR]]/Clean_Data[[#This Row],[Market_Revenue_EUR]]</f>
        <v>0.11154208816113327</v>
      </c>
      <c r="V3034" s="19">
        <f>Clean_Data[[#This Row],[Returns_Units]]/Clean_Data[[#This Row],[Units_Sold]]</f>
        <v>1.9204389574759947E-2</v>
      </c>
      <c r="W3034" s="21">
        <f>Clean_Data[[#This Row],[Revenue_EUR]]/Clean_Data[[#This Row],[Marketing_Spend_EUR]]</f>
        <v>56.745831275781747</v>
      </c>
    </row>
    <row r="3035" spans="1:23">
      <c r="A3035" s="17">
        <v>46023</v>
      </c>
      <c r="B3035">
        <v>2026</v>
      </c>
      <c r="C3035" s="16" t="s">
        <v>74</v>
      </c>
      <c r="D3035" s="16" t="s">
        <v>75</v>
      </c>
      <c r="E3035" s="16" t="s">
        <v>76</v>
      </c>
      <c r="F3035" s="16" t="s">
        <v>83</v>
      </c>
      <c r="G3035" s="16" t="s">
        <v>79</v>
      </c>
      <c r="H3035">
        <v>118255.75</v>
      </c>
      <c r="I3035">
        <v>108403.75</v>
      </c>
      <c r="J3035">
        <v>587</v>
      </c>
      <c r="K3035">
        <v>549</v>
      </c>
      <c r="L3035">
        <v>64624.49</v>
      </c>
      <c r="M3035">
        <v>3207.05</v>
      </c>
      <c r="N3035">
        <v>888452.49</v>
      </c>
      <c r="O3035">
        <v>4523</v>
      </c>
      <c r="P3035">
        <v>4</v>
      </c>
      <c r="Q3035">
        <v>8</v>
      </c>
      <c r="R3035" s="25">
        <f>Clean_Data[[#This Row],[Revenue_EUR]]/Clean_Data[[#This Row],[Units_Sold]]</f>
        <v>201.45783645655877</v>
      </c>
      <c r="S3035" s="19">
        <f>Clean_Data[[#This Row],[Gross_Profit_EUR]]/Clean_Data[[#This Row],[Revenue_EUR]]</f>
        <v>0.54648074195123708</v>
      </c>
      <c r="T3035" s="19">
        <f>Clean_Data[[#This Row],[Revenue_EUR]]/Clean_Data[[#This Row],[Revenue_Target_EUR]]</f>
        <v>1.0908824648593798</v>
      </c>
      <c r="U3035" s="19">
        <f>Clean_Data[[#This Row],[Revenue_EUR]]/Clean_Data[[#This Row],[Market_Revenue_EUR]]</f>
        <v>0.1331030655336449</v>
      </c>
      <c r="V3035" s="19">
        <f>Clean_Data[[#This Row],[Returns_Units]]/Clean_Data[[#This Row],[Units_Sold]]</f>
        <v>1.3628620102214651E-2</v>
      </c>
      <c r="W3035" s="21">
        <f>Clean_Data[[#This Row],[Revenue_EUR]]/Clean_Data[[#This Row],[Marketing_Spend_EUR]]</f>
        <v>36.87368453875056</v>
      </c>
    </row>
    <row r="3036" spans="1:23">
      <c r="A3036" s="17">
        <v>46023</v>
      </c>
      <c r="B3036">
        <v>2026</v>
      </c>
      <c r="C3036" s="16" t="s">
        <v>74</v>
      </c>
      <c r="D3036" s="16" t="s">
        <v>75</v>
      </c>
      <c r="E3036" s="16" t="s">
        <v>76</v>
      </c>
      <c r="F3036" s="16" t="s">
        <v>83</v>
      </c>
      <c r="G3036" s="16" t="s">
        <v>80</v>
      </c>
      <c r="H3036">
        <v>41492.78</v>
      </c>
      <c r="I3036">
        <v>35840.51</v>
      </c>
      <c r="J3036">
        <v>273</v>
      </c>
      <c r="K3036">
        <v>232</v>
      </c>
      <c r="L3036">
        <v>24279.64</v>
      </c>
      <c r="M3036">
        <v>2091.85</v>
      </c>
      <c r="N3036">
        <v>330598.74</v>
      </c>
      <c r="O3036">
        <v>2422</v>
      </c>
      <c r="P3036">
        <v>2</v>
      </c>
      <c r="Q3036">
        <v>7</v>
      </c>
      <c r="R3036" s="25">
        <f>Clean_Data[[#This Row],[Revenue_EUR]]/Clean_Data[[#This Row],[Units_Sold]]</f>
        <v>151.98820512820512</v>
      </c>
      <c r="S3036" s="19">
        <f>Clean_Data[[#This Row],[Gross_Profit_EUR]]/Clean_Data[[#This Row],[Revenue_EUR]]</f>
        <v>0.58515336885115921</v>
      </c>
      <c r="T3036" s="19">
        <f>Clean_Data[[#This Row],[Revenue_EUR]]/Clean_Data[[#This Row],[Revenue_Target_EUR]]</f>
        <v>1.1577061821943939</v>
      </c>
      <c r="U3036" s="19">
        <f>Clean_Data[[#This Row],[Revenue_EUR]]/Clean_Data[[#This Row],[Market_Revenue_EUR]]</f>
        <v>0.12550797985497464</v>
      </c>
      <c r="V3036" s="19">
        <f>Clean_Data[[#This Row],[Returns_Units]]/Clean_Data[[#This Row],[Units_Sold]]</f>
        <v>2.564102564102564E-2</v>
      </c>
      <c r="W3036" s="21">
        <f>Clean_Data[[#This Row],[Revenue_EUR]]/Clean_Data[[#This Row],[Marketing_Spend_EUR]]</f>
        <v>19.835447092286731</v>
      </c>
    </row>
    <row r="3037" spans="1:23">
      <c r="A3037" s="17">
        <v>46023</v>
      </c>
      <c r="B3037">
        <v>2026</v>
      </c>
      <c r="C3037" s="16" t="s">
        <v>74</v>
      </c>
      <c r="D3037" s="16" t="s">
        <v>75</v>
      </c>
      <c r="E3037" s="16" t="s">
        <v>76</v>
      </c>
      <c r="F3037" s="16" t="s">
        <v>83</v>
      </c>
      <c r="G3037" s="16" t="s">
        <v>81</v>
      </c>
      <c r="H3037">
        <v>49362.25</v>
      </c>
      <c r="I3037">
        <v>49407.21</v>
      </c>
      <c r="J3037">
        <v>396</v>
      </c>
      <c r="K3037">
        <v>402</v>
      </c>
      <c r="L3037">
        <v>26275.41</v>
      </c>
      <c r="M3037">
        <v>1517.44</v>
      </c>
      <c r="N3037">
        <v>401992.69</v>
      </c>
      <c r="O3037">
        <v>3645</v>
      </c>
      <c r="P3037">
        <v>2</v>
      </c>
      <c r="Q3037">
        <v>7</v>
      </c>
      <c r="R3037" s="25">
        <f>Clean_Data[[#This Row],[Revenue_EUR]]/Clean_Data[[#This Row],[Units_Sold]]</f>
        <v>124.65214646464646</v>
      </c>
      <c r="S3037" s="19">
        <f>Clean_Data[[#This Row],[Gross_Profit_EUR]]/Clean_Data[[#This Row],[Revenue_EUR]]</f>
        <v>0.53229765661006134</v>
      </c>
      <c r="T3037" s="19">
        <f>Clean_Data[[#This Row],[Revenue_EUR]]/Clean_Data[[#This Row],[Revenue_Target_EUR]]</f>
        <v>0.9990900113566421</v>
      </c>
      <c r="U3037" s="19">
        <f>Clean_Data[[#This Row],[Revenue_EUR]]/Clean_Data[[#This Row],[Market_Revenue_EUR]]</f>
        <v>0.12279389956071092</v>
      </c>
      <c r="V3037" s="19">
        <f>Clean_Data[[#This Row],[Returns_Units]]/Clean_Data[[#This Row],[Units_Sold]]</f>
        <v>1.7676767676767676E-2</v>
      </c>
      <c r="W3037" s="21">
        <f>Clean_Data[[#This Row],[Revenue_EUR]]/Clean_Data[[#This Row],[Marketing_Spend_EUR]]</f>
        <v>32.529951760860392</v>
      </c>
    </row>
    <row r="3038" spans="1:23">
      <c r="A3038" s="17">
        <v>46023</v>
      </c>
      <c r="B3038">
        <v>2026</v>
      </c>
      <c r="C3038" s="16" t="s">
        <v>74</v>
      </c>
      <c r="D3038" s="16" t="s">
        <v>84</v>
      </c>
      <c r="E3038" s="16" t="s">
        <v>85</v>
      </c>
      <c r="F3038" s="16" t="s">
        <v>77</v>
      </c>
      <c r="G3038" s="16" t="s">
        <v>78</v>
      </c>
      <c r="H3038">
        <v>607053.99</v>
      </c>
      <c r="I3038">
        <v>644326.80000000005</v>
      </c>
      <c r="J3038">
        <v>7778</v>
      </c>
      <c r="K3038">
        <v>8256</v>
      </c>
      <c r="L3038">
        <v>342508.33</v>
      </c>
      <c r="M3038">
        <v>10256.530000000001</v>
      </c>
      <c r="N3038">
        <v>4810964.62</v>
      </c>
      <c r="O3038">
        <v>69641</v>
      </c>
      <c r="P3038">
        <v>27</v>
      </c>
      <c r="Q3038">
        <v>125</v>
      </c>
      <c r="R3038" s="25">
        <f>Clean_Data[[#This Row],[Revenue_EUR]]/Clean_Data[[#This Row],[Units_Sold]]</f>
        <v>78.047568783749028</v>
      </c>
      <c r="S3038" s="19">
        <f>Clean_Data[[#This Row],[Gross_Profit_EUR]]/Clean_Data[[#This Row],[Revenue_EUR]]</f>
        <v>0.56421395072290037</v>
      </c>
      <c r="T3038" s="19">
        <f>Clean_Data[[#This Row],[Revenue_EUR]]/Clean_Data[[#This Row],[Revenue_Target_EUR]]</f>
        <v>0.94215232084091483</v>
      </c>
      <c r="U3038" s="19">
        <f>Clean_Data[[#This Row],[Revenue_EUR]]/Clean_Data[[#This Row],[Market_Revenue_EUR]]</f>
        <v>0.12618134572770978</v>
      </c>
      <c r="V3038" s="19">
        <f>Clean_Data[[#This Row],[Returns_Units]]/Clean_Data[[#This Row],[Units_Sold]]</f>
        <v>1.6070969400874262E-2</v>
      </c>
      <c r="W3038" s="21">
        <f>Clean_Data[[#This Row],[Revenue_EUR]]/Clean_Data[[#This Row],[Marketing_Spend_EUR]]</f>
        <v>59.187073015922536</v>
      </c>
    </row>
    <row r="3039" spans="1:23">
      <c r="A3039" s="17">
        <v>46023</v>
      </c>
      <c r="B3039">
        <v>2026</v>
      </c>
      <c r="C3039" s="16" t="s">
        <v>74</v>
      </c>
      <c r="D3039" s="16" t="s">
        <v>84</v>
      </c>
      <c r="E3039" s="16" t="s">
        <v>85</v>
      </c>
      <c r="F3039" s="16" t="s">
        <v>77</v>
      </c>
      <c r="G3039" s="16" t="s">
        <v>79</v>
      </c>
      <c r="H3039">
        <v>664121.48</v>
      </c>
      <c r="I3039">
        <v>699117.13</v>
      </c>
      <c r="J3039">
        <v>3299</v>
      </c>
      <c r="K3039">
        <v>3444</v>
      </c>
      <c r="L3039">
        <v>440526.37</v>
      </c>
      <c r="M3039">
        <v>17665.36</v>
      </c>
      <c r="N3039">
        <v>4167250.41</v>
      </c>
      <c r="O3039">
        <v>23328</v>
      </c>
      <c r="P3039">
        <v>27</v>
      </c>
      <c r="Q3039">
        <v>69</v>
      </c>
      <c r="R3039" s="25">
        <f>Clean_Data[[#This Row],[Revenue_EUR]]/Clean_Data[[#This Row],[Units_Sold]]</f>
        <v>201.30993634434677</v>
      </c>
      <c r="S3039" s="19">
        <f>Clean_Data[[#This Row],[Gross_Profit_EUR]]/Clean_Data[[#This Row],[Revenue_EUR]]</f>
        <v>0.66332197235963519</v>
      </c>
      <c r="T3039" s="19">
        <f>Clean_Data[[#This Row],[Revenue_EUR]]/Clean_Data[[#This Row],[Revenue_Target_EUR]]</f>
        <v>0.94994308035335939</v>
      </c>
      <c r="U3039" s="19">
        <f>Clean_Data[[#This Row],[Revenue_EUR]]/Clean_Data[[#This Row],[Market_Revenue_EUR]]</f>
        <v>0.15936682816236136</v>
      </c>
      <c r="V3039" s="19">
        <f>Clean_Data[[#This Row],[Returns_Units]]/Clean_Data[[#This Row],[Units_Sold]]</f>
        <v>2.0915428917853897E-2</v>
      </c>
      <c r="W3039" s="21">
        <f>Clean_Data[[#This Row],[Revenue_EUR]]/Clean_Data[[#This Row],[Marketing_Spend_EUR]]</f>
        <v>37.594562465752183</v>
      </c>
    </row>
    <row r="3040" spans="1:23">
      <c r="A3040" s="17">
        <v>46023</v>
      </c>
      <c r="B3040">
        <v>2026</v>
      </c>
      <c r="C3040" s="16" t="s">
        <v>74</v>
      </c>
      <c r="D3040" s="16" t="s">
        <v>84</v>
      </c>
      <c r="E3040" s="16" t="s">
        <v>85</v>
      </c>
      <c r="F3040" s="16" t="s">
        <v>77</v>
      </c>
      <c r="G3040" s="16" t="s">
        <v>80</v>
      </c>
      <c r="H3040">
        <v>193253.14</v>
      </c>
      <c r="I3040">
        <v>193798.94</v>
      </c>
      <c r="J3040">
        <v>1273</v>
      </c>
      <c r="K3040">
        <v>1266</v>
      </c>
      <c r="L3040">
        <v>131156.13</v>
      </c>
      <c r="M3040">
        <v>11003.63</v>
      </c>
      <c r="N3040">
        <v>1503589.58</v>
      </c>
      <c r="O3040">
        <v>10754</v>
      </c>
      <c r="P3040">
        <v>10</v>
      </c>
      <c r="Q3040">
        <v>21</v>
      </c>
      <c r="R3040" s="25">
        <f>Clean_Data[[#This Row],[Revenue_EUR]]/Clean_Data[[#This Row],[Units_Sold]]</f>
        <v>151.80922230950512</v>
      </c>
      <c r="S3040" s="19">
        <f>Clean_Data[[#This Row],[Gross_Profit_EUR]]/Clean_Data[[#This Row],[Revenue_EUR]]</f>
        <v>0.67867528569005398</v>
      </c>
      <c r="T3040" s="19">
        <f>Clean_Data[[#This Row],[Revenue_EUR]]/Clean_Data[[#This Row],[Revenue_Target_EUR]]</f>
        <v>0.99718367912641837</v>
      </c>
      <c r="U3040" s="19">
        <f>Clean_Data[[#This Row],[Revenue_EUR]]/Clean_Data[[#This Row],[Market_Revenue_EUR]]</f>
        <v>0.12852785266043146</v>
      </c>
      <c r="V3040" s="19">
        <f>Clean_Data[[#This Row],[Returns_Units]]/Clean_Data[[#This Row],[Units_Sold]]</f>
        <v>1.6496465043205028E-2</v>
      </c>
      <c r="W3040" s="21">
        <f>Clean_Data[[#This Row],[Revenue_EUR]]/Clean_Data[[#This Row],[Marketing_Spend_EUR]]</f>
        <v>17.562671591102212</v>
      </c>
    </row>
    <row r="3041" spans="1:23">
      <c r="A3041" s="17">
        <v>46023</v>
      </c>
      <c r="B3041">
        <v>2026</v>
      </c>
      <c r="C3041" s="16" t="s">
        <v>74</v>
      </c>
      <c r="D3041" s="16" t="s">
        <v>84</v>
      </c>
      <c r="E3041" s="16" t="s">
        <v>85</v>
      </c>
      <c r="F3041" s="16" t="s">
        <v>77</v>
      </c>
      <c r="G3041" s="16" t="s">
        <v>81</v>
      </c>
      <c r="H3041">
        <v>269198.21999999997</v>
      </c>
      <c r="I3041">
        <v>270386.74</v>
      </c>
      <c r="J3041">
        <v>2159</v>
      </c>
      <c r="K3041">
        <v>2159</v>
      </c>
      <c r="L3041">
        <v>167057.53</v>
      </c>
      <c r="M3041">
        <v>7945.1</v>
      </c>
      <c r="N3041">
        <v>2011349.74</v>
      </c>
      <c r="O3041">
        <v>17262</v>
      </c>
      <c r="P3041">
        <v>10</v>
      </c>
      <c r="Q3041">
        <v>47</v>
      </c>
      <c r="R3041" s="25">
        <f>Clean_Data[[#This Row],[Revenue_EUR]]/Clean_Data[[#This Row],[Units_Sold]]</f>
        <v>124.68653080129688</v>
      </c>
      <c r="S3041" s="19">
        <f>Clean_Data[[#This Row],[Gross_Profit_EUR]]/Clean_Data[[#This Row],[Revenue_EUR]]</f>
        <v>0.62057442281750608</v>
      </c>
      <c r="T3041" s="19">
        <f>Clean_Data[[#This Row],[Revenue_EUR]]/Clean_Data[[#This Row],[Revenue_Target_EUR]]</f>
        <v>0.99560437024389581</v>
      </c>
      <c r="U3041" s="19">
        <f>Clean_Data[[#This Row],[Revenue_EUR]]/Clean_Data[[#This Row],[Market_Revenue_EUR]]</f>
        <v>0.13383958773872912</v>
      </c>
      <c r="V3041" s="19">
        <f>Clean_Data[[#This Row],[Returns_Units]]/Clean_Data[[#This Row],[Units_Sold]]</f>
        <v>2.1769337656322371E-2</v>
      </c>
      <c r="W3041" s="21">
        <f>Clean_Data[[#This Row],[Revenue_EUR]]/Clean_Data[[#This Row],[Marketing_Spend_EUR]]</f>
        <v>33.882294747706126</v>
      </c>
    </row>
    <row r="3042" spans="1:23">
      <c r="A3042" s="17">
        <v>46023</v>
      </c>
      <c r="B3042">
        <v>2026</v>
      </c>
      <c r="C3042" s="16" t="s">
        <v>74</v>
      </c>
      <c r="D3042" s="16" t="s">
        <v>84</v>
      </c>
      <c r="E3042" s="16" t="s">
        <v>85</v>
      </c>
      <c r="F3042" s="16" t="s">
        <v>82</v>
      </c>
      <c r="G3042" s="16" t="s">
        <v>78</v>
      </c>
      <c r="H3042">
        <v>524761.44999999995</v>
      </c>
      <c r="I3042">
        <v>569561.81000000006</v>
      </c>
      <c r="J3042">
        <v>6724</v>
      </c>
      <c r="K3042">
        <v>7434</v>
      </c>
      <c r="L3042">
        <v>272506.08</v>
      </c>
      <c r="M3042">
        <v>8655.31</v>
      </c>
      <c r="N3042">
        <v>4639707.3499999996</v>
      </c>
      <c r="O3042">
        <v>67072</v>
      </c>
      <c r="P3042">
        <v>22</v>
      </c>
      <c r="Q3042">
        <v>99</v>
      </c>
      <c r="R3042" s="25">
        <f>Clean_Data[[#This Row],[Revenue_EUR]]/Clean_Data[[#This Row],[Units_Sold]]</f>
        <v>78.043047293277809</v>
      </c>
      <c r="S3042" s="19">
        <f>Clean_Data[[#This Row],[Gross_Profit_EUR]]/Clean_Data[[#This Row],[Revenue_EUR]]</f>
        <v>0.51929515782838098</v>
      </c>
      <c r="T3042" s="19">
        <f>Clean_Data[[#This Row],[Revenue_EUR]]/Clean_Data[[#This Row],[Revenue_Target_EUR]]</f>
        <v>0.92134240882477692</v>
      </c>
      <c r="U3042" s="19">
        <f>Clean_Data[[#This Row],[Revenue_EUR]]/Clean_Data[[#This Row],[Market_Revenue_EUR]]</f>
        <v>0.11310227357335371</v>
      </c>
      <c r="V3042" s="19">
        <f>Clean_Data[[#This Row],[Returns_Units]]/Clean_Data[[#This Row],[Units_Sold]]</f>
        <v>1.4723378941106485E-2</v>
      </c>
      <c r="W3042" s="21">
        <f>Clean_Data[[#This Row],[Revenue_EUR]]/Clean_Data[[#This Row],[Marketing_Spend_EUR]]</f>
        <v>60.628845182899283</v>
      </c>
    </row>
    <row r="3043" spans="1:23">
      <c r="A3043" s="17">
        <v>46023</v>
      </c>
      <c r="B3043">
        <v>2026</v>
      </c>
      <c r="C3043" s="16" t="s">
        <v>74</v>
      </c>
      <c r="D3043" s="16" t="s">
        <v>84</v>
      </c>
      <c r="E3043" s="16" t="s">
        <v>85</v>
      </c>
      <c r="F3043" s="16" t="s">
        <v>82</v>
      </c>
      <c r="G3043" s="16" t="s">
        <v>79</v>
      </c>
      <c r="H3043">
        <v>602674.57999999996</v>
      </c>
      <c r="I3043">
        <v>637239.01</v>
      </c>
      <c r="J3043">
        <v>2994</v>
      </c>
      <c r="K3043">
        <v>3216</v>
      </c>
      <c r="L3043">
        <v>365237.71</v>
      </c>
      <c r="M3043">
        <v>13647.73</v>
      </c>
      <c r="N3043">
        <v>3959659.52</v>
      </c>
      <c r="O3043">
        <v>20908</v>
      </c>
      <c r="P3043">
        <v>23</v>
      </c>
      <c r="Q3043">
        <v>50</v>
      </c>
      <c r="R3043" s="25">
        <f>Clean_Data[[#This Row],[Revenue_EUR]]/Clean_Data[[#This Row],[Units_Sold]]</f>
        <v>201.29411489645958</v>
      </c>
      <c r="S3043" s="19">
        <f>Clean_Data[[#This Row],[Gross_Profit_EUR]]/Clean_Data[[#This Row],[Revenue_EUR]]</f>
        <v>0.60602806575980028</v>
      </c>
      <c r="T3043" s="19">
        <f>Clean_Data[[#This Row],[Revenue_EUR]]/Clean_Data[[#This Row],[Revenue_Target_EUR]]</f>
        <v>0.94575908025467548</v>
      </c>
      <c r="U3043" s="19">
        <f>Clean_Data[[#This Row],[Revenue_EUR]]/Clean_Data[[#This Row],[Market_Revenue_EUR]]</f>
        <v>0.15220363694300665</v>
      </c>
      <c r="V3043" s="19">
        <f>Clean_Data[[#This Row],[Returns_Units]]/Clean_Data[[#This Row],[Units_Sold]]</f>
        <v>1.6700066800267203E-2</v>
      </c>
      <c r="W3043" s="21">
        <f>Clean_Data[[#This Row],[Revenue_EUR]]/Clean_Data[[#This Row],[Marketing_Spend_EUR]]</f>
        <v>44.159327595138528</v>
      </c>
    </row>
    <row r="3044" spans="1:23">
      <c r="A3044" s="17">
        <v>46023</v>
      </c>
      <c r="B3044">
        <v>2026</v>
      </c>
      <c r="C3044" s="16" t="s">
        <v>74</v>
      </c>
      <c r="D3044" s="16" t="s">
        <v>84</v>
      </c>
      <c r="E3044" s="16" t="s">
        <v>85</v>
      </c>
      <c r="F3044" s="16" t="s">
        <v>82</v>
      </c>
      <c r="G3044" s="16" t="s">
        <v>80</v>
      </c>
      <c r="H3044">
        <v>176266.48</v>
      </c>
      <c r="I3044">
        <v>172249.68</v>
      </c>
      <c r="J3044">
        <v>1161</v>
      </c>
      <c r="K3044">
        <v>1145</v>
      </c>
      <c r="L3044">
        <v>114244.16</v>
      </c>
      <c r="M3044">
        <v>9906.9500000000007</v>
      </c>
      <c r="N3044">
        <v>1453123.02</v>
      </c>
      <c r="O3044">
        <v>10587</v>
      </c>
      <c r="P3044">
        <v>8</v>
      </c>
      <c r="Q3044">
        <v>10</v>
      </c>
      <c r="R3044" s="25">
        <f>Clean_Data[[#This Row],[Revenue_EUR]]/Clean_Data[[#This Row],[Units_Sold]]</f>
        <v>151.82298018949183</v>
      </c>
      <c r="S3044" s="19">
        <f>Clean_Data[[#This Row],[Gross_Profit_EUR]]/Clean_Data[[#This Row],[Revenue_EUR]]</f>
        <v>0.64813321284909076</v>
      </c>
      <c r="T3044" s="19">
        <f>Clean_Data[[#This Row],[Revenue_EUR]]/Clean_Data[[#This Row],[Revenue_Target_EUR]]</f>
        <v>1.0233196369363358</v>
      </c>
      <c r="U3044" s="19">
        <f>Clean_Data[[#This Row],[Revenue_EUR]]/Clean_Data[[#This Row],[Market_Revenue_EUR]]</f>
        <v>0.12130182893943832</v>
      </c>
      <c r="V3044" s="19">
        <f>Clean_Data[[#This Row],[Returns_Units]]/Clean_Data[[#This Row],[Units_Sold]]</f>
        <v>8.6132644272179162E-3</v>
      </c>
      <c r="W3044" s="21">
        <f>Clean_Data[[#This Row],[Revenue_EUR]]/Clean_Data[[#This Row],[Marketing_Spend_EUR]]</f>
        <v>17.792204462523785</v>
      </c>
    </row>
    <row r="3045" spans="1:23">
      <c r="A3045" s="17">
        <v>46023</v>
      </c>
      <c r="B3045">
        <v>2026</v>
      </c>
      <c r="C3045" s="16" t="s">
        <v>74</v>
      </c>
      <c r="D3045" s="16" t="s">
        <v>84</v>
      </c>
      <c r="E3045" s="16" t="s">
        <v>85</v>
      </c>
      <c r="F3045" s="16" t="s">
        <v>82</v>
      </c>
      <c r="G3045" s="16" t="s">
        <v>81</v>
      </c>
      <c r="H3045">
        <v>237843.89</v>
      </c>
      <c r="I3045">
        <v>242082.32</v>
      </c>
      <c r="J3045">
        <v>1908</v>
      </c>
      <c r="K3045">
        <v>1953</v>
      </c>
      <c r="L3045">
        <v>136629.99</v>
      </c>
      <c r="M3045">
        <v>7237.44</v>
      </c>
      <c r="N3045">
        <v>1818325.44</v>
      </c>
      <c r="O3045">
        <v>15628</v>
      </c>
      <c r="P3045">
        <v>10</v>
      </c>
      <c r="Q3045">
        <v>36</v>
      </c>
      <c r="R3045" s="25">
        <f>Clean_Data[[#This Row],[Revenue_EUR]]/Clean_Data[[#This Row],[Units_Sold]]</f>
        <v>124.65612683438155</v>
      </c>
      <c r="S3045" s="19">
        <f>Clean_Data[[#This Row],[Gross_Profit_EUR]]/Clean_Data[[#This Row],[Revenue_EUR]]</f>
        <v>0.57445238555423883</v>
      </c>
      <c r="T3045" s="19">
        <f>Clean_Data[[#This Row],[Revenue_EUR]]/Clean_Data[[#This Row],[Revenue_Target_EUR]]</f>
        <v>0.98249178213427568</v>
      </c>
      <c r="U3045" s="19">
        <f>Clean_Data[[#This Row],[Revenue_EUR]]/Clean_Data[[#This Row],[Market_Revenue_EUR]]</f>
        <v>0.13080380704567385</v>
      </c>
      <c r="V3045" s="19">
        <f>Clean_Data[[#This Row],[Returns_Units]]/Clean_Data[[#This Row],[Units_Sold]]</f>
        <v>1.8867924528301886E-2</v>
      </c>
      <c r="W3045" s="21">
        <f>Clean_Data[[#This Row],[Revenue_EUR]]/Clean_Data[[#This Row],[Marketing_Spend_EUR]]</f>
        <v>32.862986083477033</v>
      </c>
    </row>
    <row r="3046" spans="1:23">
      <c r="A3046" s="17">
        <v>46023</v>
      </c>
      <c r="B3046">
        <v>2026</v>
      </c>
      <c r="C3046" s="16" t="s">
        <v>74</v>
      </c>
      <c r="D3046" s="16" t="s">
        <v>84</v>
      </c>
      <c r="E3046" s="16" t="s">
        <v>85</v>
      </c>
      <c r="F3046" s="16" t="s">
        <v>83</v>
      </c>
      <c r="G3046" s="16" t="s">
        <v>78</v>
      </c>
      <c r="H3046">
        <v>70195.81</v>
      </c>
      <c r="I3046">
        <v>75723.460000000006</v>
      </c>
      <c r="J3046">
        <v>899</v>
      </c>
      <c r="K3046">
        <v>972</v>
      </c>
      <c r="L3046">
        <v>33259.300000000003</v>
      </c>
      <c r="M3046">
        <v>1251.95</v>
      </c>
      <c r="N3046">
        <v>799493.52</v>
      </c>
      <c r="O3046">
        <v>11306</v>
      </c>
      <c r="P3046">
        <v>3</v>
      </c>
      <c r="Q3046">
        <v>20</v>
      </c>
      <c r="R3046" s="25">
        <f>Clean_Data[[#This Row],[Revenue_EUR]]/Clean_Data[[#This Row],[Units_Sold]]</f>
        <v>78.082102335928809</v>
      </c>
      <c r="S3046" s="19">
        <f>Clean_Data[[#This Row],[Gross_Profit_EUR]]/Clean_Data[[#This Row],[Revenue_EUR]]</f>
        <v>0.47380748224146146</v>
      </c>
      <c r="T3046" s="19">
        <f>Clean_Data[[#This Row],[Revenue_EUR]]/Clean_Data[[#This Row],[Revenue_Target_EUR]]</f>
        <v>0.92700214702286443</v>
      </c>
      <c r="U3046" s="19">
        <f>Clean_Data[[#This Row],[Revenue_EUR]]/Clean_Data[[#This Row],[Market_Revenue_EUR]]</f>
        <v>8.7800348900889141E-2</v>
      </c>
      <c r="V3046" s="19">
        <f>Clean_Data[[#This Row],[Returns_Units]]/Clean_Data[[#This Row],[Units_Sold]]</f>
        <v>2.224694104560623E-2</v>
      </c>
      <c r="W3046" s="21">
        <f>Clean_Data[[#This Row],[Revenue_EUR]]/Clean_Data[[#This Row],[Marketing_Spend_EUR]]</f>
        <v>56.069180079076638</v>
      </c>
    </row>
    <row r="3047" spans="1:23">
      <c r="A3047" s="17">
        <v>46023</v>
      </c>
      <c r="B3047">
        <v>2026</v>
      </c>
      <c r="C3047" s="16" t="s">
        <v>74</v>
      </c>
      <c r="D3047" s="16" t="s">
        <v>84</v>
      </c>
      <c r="E3047" s="16" t="s">
        <v>85</v>
      </c>
      <c r="F3047" s="16" t="s">
        <v>83</v>
      </c>
      <c r="G3047" s="16" t="s">
        <v>79</v>
      </c>
      <c r="H3047">
        <v>72498.39</v>
      </c>
      <c r="I3047">
        <v>72314.11</v>
      </c>
      <c r="J3047">
        <v>360</v>
      </c>
      <c r="K3047">
        <v>353</v>
      </c>
      <c r="L3047">
        <v>40609.9</v>
      </c>
      <c r="M3047">
        <v>1691.18</v>
      </c>
      <c r="N3047">
        <v>693618.96</v>
      </c>
      <c r="O3047">
        <v>3804</v>
      </c>
      <c r="P3047">
        <v>4</v>
      </c>
      <c r="Q3047">
        <v>10</v>
      </c>
      <c r="R3047" s="25">
        <f>Clean_Data[[#This Row],[Revenue_EUR]]/Clean_Data[[#This Row],[Units_Sold]]</f>
        <v>201.38441666666665</v>
      </c>
      <c r="S3047" s="19">
        <f>Clean_Data[[#This Row],[Gross_Profit_EUR]]/Clean_Data[[#This Row],[Revenue_EUR]]</f>
        <v>0.56014899089483228</v>
      </c>
      <c r="T3047" s="19">
        <f>Clean_Data[[#This Row],[Revenue_EUR]]/Clean_Data[[#This Row],[Revenue_Target_EUR]]</f>
        <v>1.0025483270139119</v>
      </c>
      <c r="U3047" s="19">
        <f>Clean_Data[[#This Row],[Revenue_EUR]]/Clean_Data[[#This Row],[Market_Revenue_EUR]]</f>
        <v>0.10452192656325313</v>
      </c>
      <c r="V3047" s="19">
        <f>Clean_Data[[#This Row],[Returns_Units]]/Clean_Data[[#This Row],[Units_Sold]]</f>
        <v>2.7777777777777776E-2</v>
      </c>
      <c r="W3047" s="21">
        <f>Clean_Data[[#This Row],[Revenue_EUR]]/Clean_Data[[#This Row],[Marketing_Spend_EUR]]</f>
        <v>42.868523752646077</v>
      </c>
    </row>
    <row r="3048" spans="1:23">
      <c r="A3048" s="17">
        <v>46023</v>
      </c>
      <c r="B3048">
        <v>2026</v>
      </c>
      <c r="C3048" s="16" t="s">
        <v>74</v>
      </c>
      <c r="D3048" s="16" t="s">
        <v>84</v>
      </c>
      <c r="E3048" s="16" t="s">
        <v>85</v>
      </c>
      <c r="F3048" s="16" t="s">
        <v>83</v>
      </c>
      <c r="G3048" s="16" t="s">
        <v>80</v>
      </c>
      <c r="H3048">
        <v>22563.279999999999</v>
      </c>
      <c r="I3048">
        <v>22735.65</v>
      </c>
      <c r="J3048">
        <v>149</v>
      </c>
      <c r="K3048">
        <v>149</v>
      </c>
      <c r="L3048">
        <v>13286.16</v>
      </c>
      <c r="M3048">
        <v>1315.8</v>
      </c>
      <c r="N3048">
        <v>255507.20000000001</v>
      </c>
      <c r="O3048">
        <v>1809</v>
      </c>
      <c r="P3048">
        <v>1</v>
      </c>
      <c r="Q3048">
        <v>4</v>
      </c>
      <c r="R3048" s="25">
        <f>Clean_Data[[#This Row],[Revenue_EUR]]/Clean_Data[[#This Row],[Units_Sold]]</f>
        <v>151.43140939597313</v>
      </c>
      <c r="S3048" s="19">
        <f>Clean_Data[[#This Row],[Gross_Profit_EUR]]/Clean_Data[[#This Row],[Revenue_EUR]]</f>
        <v>0.58883992043709954</v>
      </c>
      <c r="T3048" s="19">
        <f>Clean_Data[[#This Row],[Revenue_EUR]]/Clean_Data[[#This Row],[Revenue_Target_EUR]]</f>
        <v>0.99241851453554208</v>
      </c>
      <c r="U3048" s="19">
        <f>Clean_Data[[#This Row],[Revenue_EUR]]/Clean_Data[[#This Row],[Market_Revenue_EUR]]</f>
        <v>8.8307805024672489E-2</v>
      </c>
      <c r="V3048" s="19">
        <f>Clean_Data[[#This Row],[Returns_Units]]/Clean_Data[[#This Row],[Units_Sold]]</f>
        <v>2.6845637583892617E-2</v>
      </c>
      <c r="W3048" s="21">
        <f>Clean_Data[[#This Row],[Revenue_EUR]]/Clean_Data[[#This Row],[Marketing_Spend_EUR]]</f>
        <v>17.14795561635507</v>
      </c>
    </row>
    <row r="3049" spans="1:23">
      <c r="A3049" s="17">
        <v>46023</v>
      </c>
      <c r="B3049">
        <v>2026</v>
      </c>
      <c r="C3049" s="16" t="s">
        <v>74</v>
      </c>
      <c r="D3049" s="16" t="s">
        <v>84</v>
      </c>
      <c r="E3049" s="16" t="s">
        <v>85</v>
      </c>
      <c r="F3049" s="16" t="s">
        <v>83</v>
      </c>
      <c r="G3049" s="16" t="s">
        <v>81</v>
      </c>
      <c r="H3049">
        <v>32184.78</v>
      </c>
      <c r="I3049">
        <v>33418.31</v>
      </c>
      <c r="J3049">
        <v>258</v>
      </c>
      <c r="K3049">
        <v>270</v>
      </c>
      <c r="L3049">
        <v>16776.580000000002</v>
      </c>
      <c r="M3049">
        <v>1020.22</v>
      </c>
      <c r="N3049">
        <v>329729.96999999997</v>
      </c>
      <c r="O3049">
        <v>2838</v>
      </c>
      <c r="P3049">
        <v>1</v>
      </c>
      <c r="Q3049">
        <v>7</v>
      </c>
      <c r="R3049" s="25">
        <f>Clean_Data[[#This Row],[Revenue_EUR]]/Clean_Data[[#This Row],[Units_Sold]]</f>
        <v>124.74720930232557</v>
      </c>
      <c r="S3049" s="19">
        <f>Clean_Data[[#This Row],[Gross_Profit_EUR]]/Clean_Data[[#This Row],[Revenue_EUR]]</f>
        <v>0.52125818476932273</v>
      </c>
      <c r="T3049" s="19">
        <f>Clean_Data[[#This Row],[Revenue_EUR]]/Clean_Data[[#This Row],[Revenue_Target_EUR]]</f>
        <v>0.96308819925364275</v>
      </c>
      <c r="U3049" s="19">
        <f>Clean_Data[[#This Row],[Revenue_EUR]]/Clean_Data[[#This Row],[Market_Revenue_EUR]]</f>
        <v>9.7609507561596545E-2</v>
      </c>
      <c r="V3049" s="19">
        <f>Clean_Data[[#This Row],[Returns_Units]]/Clean_Data[[#This Row],[Units_Sold]]</f>
        <v>2.7131782945736434E-2</v>
      </c>
      <c r="W3049" s="21">
        <f>Clean_Data[[#This Row],[Revenue_EUR]]/Clean_Data[[#This Row],[Marketing_Spend_EUR]]</f>
        <v>31.546901648664011</v>
      </c>
    </row>
    <row r="3050" spans="1:23">
      <c r="A3050" s="17">
        <v>46023</v>
      </c>
      <c r="B3050">
        <v>2026</v>
      </c>
      <c r="C3050" s="16" t="s">
        <v>74</v>
      </c>
      <c r="D3050" s="16" t="s">
        <v>86</v>
      </c>
      <c r="E3050" s="16" t="s">
        <v>87</v>
      </c>
      <c r="F3050" s="16" t="s">
        <v>77</v>
      </c>
      <c r="G3050" s="16" t="s">
        <v>78</v>
      </c>
      <c r="H3050">
        <v>403403.37</v>
      </c>
      <c r="I3050">
        <v>400541.08</v>
      </c>
      <c r="J3050">
        <v>5169</v>
      </c>
      <c r="K3050">
        <v>5053</v>
      </c>
      <c r="L3050">
        <v>223731.94</v>
      </c>
      <c r="M3050">
        <v>7020.1</v>
      </c>
      <c r="N3050">
        <v>3659127.01</v>
      </c>
      <c r="O3050">
        <v>48985</v>
      </c>
      <c r="P3050">
        <v>20</v>
      </c>
      <c r="Q3050">
        <v>92</v>
      </c>
      <c r="R3050" s="25">
        <f>Clean_Data[[#This Row],[Revenue_EUR]]/Clean_Data[[#This Row],[Units_Sold]]</f>
        <v>78.042826465467201</v>
      </c>
      <c r="S3050" s="19">
        <f>Clean_Data[[#This Row],[Gross_Profit_EUR]]/Clean_Data[[#This Row],[Revenue_EUR]]</f>
        <v>0.55461098403813536</v>
      </c>
      <c r="T3050" s="19">
        <f>Clean_Data[[#This Row],[Revenue_EUR]]/Clean_Data[[#This Row],[Revenue_Target_EUR]]</f>
        <v>1.007146058526631</v>
      </c>
      <c r="U3050" s="19">
        <f>Clean_Data[[#This Row],[Revenue_EUR]]/Clean_Data[[#This Row],[Market_Revenue_EUR]]</f>
        <v>0.11024579603209783</v>
      </c>
      <c r="V3050" s="19">
        <f>Clean_Data[[#This Row],[Returns_Units]]/Clean_Data[[#This Row],[Units_Sold]]</f>
        <v>1.7798413619655638E-2</v>
      </c>
      <c r="W3050" s="21">
        <f>Clean_Data[[#This Row],[Revenue_EUR]]/Clean_Data[[#This Row],[Marketing_Spend_EUR]]</f>
        <v>57.464048945171719</v>
      </c>
    </row>
    <row r="3051" spans="1:23">
      <c r="A3051" s="17">
        <v>46023</v>
      </c>
      <c r="B3051">
        <v>2026</v>
      </c>
      <c r="C3051" s="16" t="s">
        <v>74</v>
      </c>
      <c r="D3051" s="16" t="s">
        <v>86</v>
      </c>
      <c r="E3051" s="16" t="s">
        <v>87</v>
      </c>
      <c r="F3051" s="16" t="s">
        <v>77</v>
      </c>
      <c r="G3051" s="16" t="s">
        <v>79</v>
      </c>
      <c r="H3051">
        <v>451969.45</v>
      </c>
      <c r="I3051">
        <v>437655.27</v>
      </c>
      <c r="J3051">
        <v>2245</v>
      </c>
      <c r="K3051">
        <v>2172</v>
      </c>
      <c r="L3051">
        <v>293171.15000000002</v>
      </c>
      <c r="M3051">
        <v>11257.39</v>
      </c>
      <c r="N3051">
        <v>3336725.8</v>
      </c>
      <c r="O3051">
        <v>18628</v>
      </c>
      <c r="P3051">
        <v>18</v>
      </c>
      <c r="Q3051">
        <v>29</v>
      </c>
      <c r="R3051" s="25">
        <f>Clean_Data[[#This Row],[Revenue_EUR]]/Clean_Data[[#This Row],[Units_Sold]]</f>
        <v>201.32269487750557</v>
      </c>
      <c r="S3051" s="19">
        <f>Clean_Data[[#This Row],[Gross_Profit_EUR]]/Clean_Data[[#This Row],[Revenue_EUR]]</f>
        <v>0.64865258039011264</v>
      </c>
      <c r="T3051" s="19">
        <f>Clean_Data[[#This Row],[Revenue_EUR]]/Clean_Data[[#This Row],[Revenue_Target_EUR]]</f>
        <v>1.0327065180775727</v>
      </c>
      <c r="U3051" s="19">
        <f>Clean_Data[[#This Row],[Revenue_EUR]]/Clean_Data[[#This Row],[Market_Revenue_EUR]]</f>
        <v>0.13545297908506598</v>
      </c>
      <c r="V3051" s="19">
        <f>Clean_Data[[#This Row],[Returns_Units]]/Clean_Data[[#This Row],[Units_Sold]]</f>
        <v>1.2917594654788419E-2</v>
      </c>
      <c r="W3051" s="21">
        <f>Clean_Data[[#This Row],[Revenue_EUR]]/Clean_Data[[#This Row],[Marketing_Spend_EUR]]</f>
        <v>40.148688994518274</v>
      </c>
    </row>
    <row r="3052" spans="1:23">
      <c r="A3052" s="17">
        <v>46023</v>
      </c>
      <c r="B3052">
        <v>2026</v>
      </c>
      <c r="C3052" s="16" t="s">
        <v>74</v>
      </c>
      <c r="D3052" s="16" t="s">
        <v>86</v>
      </c>
      <c r="E3052" s="16" t="s">
        <v>87</v>
      </c>
      <c r="F3052" s="16" t="s">
        <v>77</v>
      </c>
      <c r="G3052" s="16" t="s">
        <v>80</v>
      </c>
      <c r="H3052">
        <v>139116.16</v>
      </c>
      <c r="I3052">
        <v>127192.3</v>
      </c>
      <c r="J3052">
        <v>917</v>
      </c>
      <c r="K3052">
        <v>827</v>
      </c>
      <c r="L3052">
        <v>94820.28</v>
      </c>
      <c r="M3052">
        <v>7483.32</v>
      </c>
      <c r="N3052">
        <v>1171754.06</v>
      </c>
      <c r="O3052">
        <v>7906</v>
      </c>
      <c r="P3052">
        <v>6</v>
      </c>
      <c r="Q3052">
        <v>19</v>
      </c>
      <c r="R3052" s="25">
        <f>Clean_Data[[#This Row],[Revenue_EUR]]/Clean_Data[[#This Row],[Units_Sold]]</f>
        <v>151.7079171210469</v>
      </c>
      <c r="S3052" s="19">
        <f>Clean_Data[[#This Row],[Gross_Profit_EUR]]/Clean_Data[[#This Row],[Revenue_EUR]]</f>
        <v>0.68159069370517411</v>
      </c>
      <c r="T3052" s="19">
        <f>Clean_Data[[#This Row],[Revenue_EUR]]/Clean_Data[[#This Row],[Revenue_Target_EUR]]</f>
        <v>1.0937467126547755</v>
      </c>
      <c r="U3052" s="19">
        <f>Clean_Data[[#This Row],[Revenue_EUR]]/Clean_Data[[#This Row],[Market_Revenue_EUR]]</f>
        <v>0.11872470917659973</v>
      </c>
      <c r="V3052" s="19">
        <f>Clean_Data[[#This Row],[Returns_Units]]/Clean_Data[[#This Row],[Units_Sold]]</f>
        <v>2.0719738276990186E-2</v>
      </c>
      <c r="W3052" s="21">
        <f>Clean_Data[[#This Row],[Revenue_EUR]]/Clean_Data[[#This Row],[Marketing_Spend_EUR]]</f>
        <v>18.590165862210892</v>
      </c>
    </row>
    <row r="3053" spans="1:23">
      <c r="A3053" s="17">
        <v>46023</v>
      </c>
      <c r="B3053">
        <v>2026</v>
      </c>
      <c r="C3053" s="16" t="s">
        <v>74</v>
      </c>
      <c r="D3053" s="16" t="s">
        <v>86</v>
      </c>
      <c r="E3053" s="16" t="s">
        <v>87</v>
      </c>
      <c r="F3053" s="16" t="s">
        <v>77</v>
      </c>
      <c r="G3053" s="16" t="s">
        <v>81</v>
      </c>
      <c r="H3053">
        <v>170599.06</v>
      </c>
      <c r="I3053">
        <v>165765.45000000001</v>
      </c>
      <c r="J3053">
        <v>1369</v>
      </c>
      <c r="K3053">
        <v>1319</v>
      </c>
      <c r="L3053">
        <v>105322.49</v>
      </c>
      <c r="M3053">
        <v>4937.82</v>
      </c>
      <c r="N3053">
        <v>1519852.62</v>
      </c>
      <c r="O3053">
        <v>13332</v>
      </c>
      <c r="P3053">
        <v>6</v>
      </c>
      <c r="Q3053">
        <v>23</v>
      </c>
      <c r="R3053" s="25">
        <f>Clean_Data[[#This Row],[Revenue_EUR]]/Clean_Data[[#This Row],[Units_Sold]]</f>
        <v>124.61582176771365</v>
      </c>
      <c r="S3053" s="19">
        <f>Clean_Data[[#This Row],[Gross_Profit_EUR]]/Clean_Data[[#This Row],[Revenue_EUR]]</f>
        <v>0.61736852477381765</v>
      </c>
      <c r="T3053" s="19">
        <f>Clean_Data[[#This Row],[Revenue_EUR]]/Clean_Data[[#This Row],[Revenue_Target_EUR]]</f>
        <v>1.0291593332627516</v>
      </c>
      <c r="U3053" s="19">
        <f>Clean_Data[[#This Row],[Revenue_EUR]]/Clean_Data[[#This Row],[Market_Revenue_EUR]]</f>
        <v>0.11224710722280426</v>
      </c>
      <c r="V3053" s="19">
        <f>Clean_Data[[#This Row],[Returns_Units]]/Clean_Data[[#This Row],[Units_Sold]]</f>
        <v>1.6800584368151936E-2</v>
      </c>
      <c r="W3053" s="21">
        <f>Clean_Data[[#This Row],[Revenue_EUR]]/Clean_Data[[#This Row],[Marketing_Spend_EUR]]</f>
        <v>34.549469198958249</v>
      </c>
    </row>
    <row r="3054" spans="1:23">
      <c r="A3054" s="17">
        <v>46023</v>
      </c>
      <c r="B3054">
        <v>2026</v>
      </c>
      <c r="C3054" s="16" t="s">
        <v>74</v>
      </c>
      <c r="D3054" s="16" t="s">
        <v>86</v>
      </c>
      <c r="E3054" s="16" t="s">
        <v>87</v>
      </c>
      <c r="F3054" s="16" t="s">
        <v>82</v>
      </c>
      <c r="G3054" s="16" t="s">
        <v>78</v>
      </c>
      <c r="H3054">
        <v>357052.79</v>
      </c>
      <c r="I3054">
        <v>357454.52</v>
      </c>
      <c r="J3054">
        <v>4575</v>
      </c>
      <c r="K3054">
        <v>4560</v>
      </c>
      <c r="L3054">
        <v>186966.5</v>
      </c>
      <c r="M3054">
        <v>6773.44</v>
      </c>
      <c r="N3054">
        <v>3373070.06</v>
      </c>
      <c r="O3054">
        <v>44876</v>
      </c>
      <c r="P3054">
        <v>19</v>
      </c>
      <c r="Q3054">
        <v>49</v>
      </c>
      <c r="R3054" s="25">
        <f>Clean_Data[[#This Row],[Revenue_EUR]]/Clean_Data[[#This Row],[Units_Sold]]</f>
        <v>78.044325683060109</v>
      </c>
      <c r="S3054" s="19">
        <f>Clean_Data[[#This Row],[Gross_Profit_EUR]]/Clean_Data[[#This Row],[Revenue_EUR]]</f>
        <v>0.52363825528432373</v>
      </c>
      <c r="T3054" s="19">
        <f>Clean_Data[[#This Row],[Revenue_EUR]]/Clean_Data[[#This Row],[Revenue_Target_EUR]]</f>
        <v>0.99887613674601161</v>
      </c>
      <c r="U3054" s="19">
        <f>Clean_Data[[#This Row],[Revenue_EUR]]/Clean_Data[[#This Row],[Market_Revenue_EUR]]</f>
        <v>0.10585395015483312</v>
      </c>
      <c r="V3054" s="19">
        <f>Clean_Data[[#This Row],[Returns_Units]]/Clean_Data[[#This Row],[Units_Sold]]</f>
        <v>1.0710382513661203E-2</v>
      </c>
      <c r="W3054" s="21">
        <f>Clean_Data[[#This Row],[Revenue_EUR]]/Clean_Data[[#This Row],[Marketing_Spend_EUR]]</f>
        <v>52.713656576274388</v>
      </c>
    </row>
    <row r="3055" spans="1:23">
      <c r="A3055" s="17">
        <v>46023</v>
      </c>
      <c r="B3055">
        <v>2026</v>
      </c>
      <c r="C3055" s="16" t="s">
        <v>74</v>
      </c>
      <c r="D3055" s="16" t="s">
        <v>86</v>
      </c>
      <c r="E3055" s="16" t="s">
        <v>87</v>
      </c>
      <c r="F3055" s="16" t="s">
        <v>82</v>
      </c>
      <c r="G3055" s="16" t="s">
        <v>79</v>
      </c>
      <c r="H3055">
        <v>396443.94</v>
      </c>
      <c r="I3055">
        <v>401892.62</v>
      </c>
      <c r="J3055">
        <v>1969</v>
      </c>
      <c r="K3055">
        <v>1993</v>
      </c>
      <c r="L3055">
        <v>240928.47</v>
      </c>
      <c r="M3055">
        <v>9606.35</v>
      </c>
      <c r="N3055">
        <v>3018615.22</v>
      </c>
      <c r="O3055">
        <v>16533</v>
      </c>
      <c r="P3055">
        <v>16</v>
      </c>
      <c r="Q3055">
        <v>36</v>
      </c>
      <c r="R3055" s="25">
        <f>Clean_Data[[#This Row],[Revenue_EUR]]/Clean_Data[[#This Row],[Units_Sold]]</f>
        <v>201.34278313864905</v>
      </c>
      <c r="S3055" s="19">
        <f>Clean_Data[[#This Row],[Gross_Profit_EUR]]/Clean_Data[[#This Row],[Revenue_EUR]]</f>
        <v>0.60772393191329899</v>
      </c>
      <c r="T3055" s="19">
        <f>Clean_Data[[#This Row],[Revenue_EUR]]/Clean_Data[[#This Row],[Revenue_Target_EUR]]</f>
        <v>0.98644244823405813</v>
      </c>
      <c r="U3055" s="19">
        <f>Clean_Data[[#This Row],[Revenue_EUR]]/Clean_Data[[#This Row],[Market_Revenue_EUR]]</f>
        <v>0.13133304880109892</v>
      </c>
      <c r="V3055" s="19">
        <f>Clean_Data[[#This Row],[Returns_Units]]/Clean_Data[[#This Row],[Units_Sold]]</f>
        <v>1.8283392585068562E-2</v>
      </c>
      <c r="W3055" s="21">
        <f>Clean_Data[[#This Row],[Revenue_EUR]]/Clean_Data[[#This Row],[Marketing_Spend_EUR]]</f>
        <v>41.268946061719589</v>
      </c>
    </row>
    <row r="3056" spans="1:23">
      <c r="A3056" s="17">
        <v>46023</v>
      </c>
      <c r="B3056">
        <v>2026</v>
      </c>
      <c r="C3056" s="16" t="s">
        <v>74</v>
      </c>
      <c r="D3056" s="16" t="s">
        <v>86</v>
      </c>
      <c r="E3056" s="16" t="s">
        <v>87</v>
      </c>
      <c r="F3056" s="16" t="s">
        <v>82</v>
      </c>
      <c r="G3056" s="16" t="s">
        <v>80</v>
      </c>
      <c r="H3056">
        <v>109585.68</v>
      </c>
      <c r="I3056">
        <v>100055.96</v>
      </c>
      <c r="J3056">
        <v>722</v>
      </c>
      <c r="K3056">
        <v>647</v>
      </c>
      <c r="L3056">
        <v>70525.95</v>
      </c>
      <c r="M3056">
        <v>6615.03</v>
      </c>
      <c r="N3056">
        <v>1048798.43</v>
      </c>
      <c r="O3056">
        <v>7723</v>
      </c>
      <c r="P3056">
        <v>4</v>
      </c>
      <c r="Q3056">
        <v>11</v>
      </c>
      <c r="R3056" s="25">
        <f>Clean_Data[[#This Row],[Revenue_EUR]]/Clean_Data[[#This Row],[Units_Sold]]</f>
        <v>151.78072022160663</v>
      </c>
      <c r="S3056" s="19">
        <f>Clean_Data[[#This Row],[Gross_Profit_EUR]]/Clean_Data[[#This Row],[Revenue_EUR]]</f>
        <v>0.64356903201221183</v>
      </c>
      <c r="T3056" s="19">
        <f>Clean_Data[[#This Row],[Revenue_EUR]]/Clean_Data[[#This Row],[Revenue_Target_EUR]]</f>
        <v>1.0952439015127133</v>
      </c>
      <c r="U3056" s="19">
        <f>Clean_Data[[#This Row],[Revenue_EUR]]/Clean_Data[[#This Row],[Market_Revenue_EUR]]</f>
        <v>0.10448688410031277</v>
      </c>
      <c r="V3056" s="19">
        <f>Clean_Data[[#This Row],[Returns_Units]]/Clean_Data[[#This Row],[Units_Sold]]</f>
        <v>1.5235457063711912E-2</v>
      </c>
      <c r="W3056" s="21">
        <f>Clean_Data[[#This Row],[Revenue_EUR]]/Clean_Data[[#This Row],[Marketing_Spend_EUR]]</f>
        <v>16.566165232810736</v>
      </c>
    </row>
    <row r="3057" spans="1:23">
      <c r="A3057" s="17">
        <v>46023</v>
      </c>
      <c r="B3057">
        <v>2026</v>
      </c>
      <c r="C3057" s="16" t="s">
        <v>74</v>
      </c>
      <c r="D3057" s="16" t="s">
        <v>86</v>
      </c>
      <c r="E3057" s="16" t="s">
        <v>87</v>
      </c>
      <c r="F3057" s="16" t="s">
        <v>82</v>
      </c>
      <c r="G3057" s="16" t="s">
        <v>81</v>
      </c>
      <c r="H3057">
        <v>163108.70000000001</v>
      </c>
      <c r="I3057">
        <v>160213.82999999999</v>
      </c>
      <c r="J3057">
        <v>1308</v>
      </c>
      <c r="K3057">
        <v>1276</v>
      </c>
      <c r="L3057">
        <v>94823.94</v>
      </c>
      <c r="M3057">
        <v>4825.82</v>
      </c>
      <c r="N3057">
        <v>1363439.57</v>
      </c>
      <c r="O3057">
        <v>12206</v>
      </c>
      <c r="P3057">
        <v>8</v>
      </c>
      <c r="Q3057">
        <v>24</v>
      </c>
      <c r="R3057" s="25">
        <f>Clean_Data[[#This Row],[Revenue_EUR]]/Clean_Data[[#This Row],[Units_Sold]]</f>
        <v>124.70084097859328</v>
      </c>
      <c r="S3057" s="19">
        <f>Clean_Data[[#This Row],[Gross_Profit_EUR]]/Clean_Data[[#This Row],[Revenue_EUR]]</f>
        <v>0.58135427478730439</v>
      </c>
      <c r="T3057" s="19">
        <f>Clean_Data[[#This Row],[Revenue_EUR]]/Clean_Data[[#This Row],[Revenue_Target_EUR]]</f>
        <v>1.0180687896918763</v>
      </c>
      <c r="U3057" s="19">
        <f>Clean_Data[[#This Row],[Revenue_EUR]]/Clean_Data[[#This Row],[Market_Revenue_EUR]]</f>
        <v>0.11963031115489776</v>
      </c>
      <c r="V3057" s="19">
        <f>Clean_Data[[#This Row],[Returns_Units]]/Clean_Data[[#This Row],[Units_Sold]]</f>
        <v>1.834862385321101E-2</v>
      </c>
      <c r="W3057" s="21">
        <f>Clean_Data[[#This Row],[Revenue_EUR]]/Clean_Data[[#This Row],[Marketing_Spend_EUR]]</f>
        <v>33.799167809822997</v>
      </c>
    </row>
    <row r="3058" spans="1:23">
      <c r="A3058" s="17">
        <v>46023</v>
      </c>
      <c r="B3058">
        <v>2026</v>
      </c>
      <c r="C3058" s="16" t="s">
        <v>74</v>
      </c>
      <c r="D3058" s="16" t="s">
        <v>86</v>
      </c>
      <c r="E3058" s="16" t="s">
        <v>87</v>
      </c>
      <c r="F3058" s="16" t="s">
        <v>83</v>
      </c>
      <c r="G3058" s="16" t="s">
        <v>78</v>
      </c>
      <c r="H3058">
        <v>46638.54</v>
      </c>
      <c r="I3058">
        <v>49670.75</v>
      </c>
      <c r="J3058">
        <v>598</v>
      </c>
      <c r="K3058">
        <v>648</v>
      </c>
      <c r="L3058">
        <v>22191.25</v>
      </c>
      <c r="M3058">
        <v>816.24</v>
      </c>
      <c r="N3058">
        <v>595717.54</v>
      </c>
      <c r="O3058">
        <v>8139</v>
      </c>
      <c r="P3058">
        <v>3</v>
      </c>
      <c r="Q3058">
        <v>16</v>
      </c>
      <c r="R3058" s="25">
        <f>Clean_Data[[#This Row],[Revenue_EUR]]/Clean_Data[[#This Row],[Units_Sold]]</f>
        <v>77.990869565217395</v>
      </c>
      <c r="S3058" s="19">
        <f>Clean_Data[[#This Row],[Gross_Profit_EUR]]/Clean_Data[[#This Row],[Revenue_EUR]]</f>
        <v>0.47581356534745728</v>
      </c>
      <c r="T3058" s="19">
        <f>Clean_Data[[#This Row],[Revenue_EUR]]/Clean_Data[[#This Row],[Revenue_Target_EUR]]</f>
        <v>0.93895381084441043</v>
      </c>
      <c r="U3058" s="19">
        <f>Clean_Data[[#This Row],[Revenue_EUR]]/Clean_Data[[#This Row],[Market_Revenue_EUR]]</f>
        <v>7.8289687424681162E-2</v>
      </c>
      <c r="V3058" s="19">
        <f>Clean_Data[[#This Row],[Returns_Units]]/Clean_Data[[#This Row],[Units_Sold]]</f>
        <v>2.6755852842809364E-2</v>
      </c>
      <c r="W3058" s="21">
        <f>Clean_Data[[#This Row],[Revenue_EUR]]/Clean_Data[[#This Row],[Marketing_Spend_EUR]]</f>
        <v>57.13826815642458</v>
      </c>
    </row>
    <row r="3059" spans="1:23">
      <c r="A3059" s="17">
        <v>46023</v>
      </c>
      <c r="B3059">
        <v>2026</v>
      </c>
      <c r="C3059" s="16" t="s">
        <v>74</v>
      </c>
      <c r="D3059" s="16" t="s">
        <v>86</v>
      </c>
      <c r="E3059" s="16" t="s">
        <v>87</v>
      </c>
      <c r="F3059" s="16" t="s">
        <v>83</v>
      </c>
      <c r="G3059" s="16" t="s">
        <v>79</v>
      </c>
      <c r="H3059">
        <v>45479.97</v>
      </c>
      <c r="I3059">
        <v>46364.18</v>
      </c>
      <c r="J3059">
        <v>226</v>
      </c>
      <c r="K3059">
        <v>228</v>
      </c>
      <c r="L3059">
        <v>25318.1</v>
      </c>
      <c r="M3059">
        <v>1054.98</v>
      </c>
      <c r="N3059">
        <v>516651.7</v>
      </c>
      <c r="O3059">
        <v>2880</v>
      </c>
      <c r="P3059">
        <v>2</v>
      </c>
      <c r="Q3059">
        <v>4</v>
      </c>
      <c r="R3059" s="25">
        <f>Clean_Data[[#This Row],[Revenue_EUR]]/Clean_Data[[#This Row],[Units_Sold]]</f>
        <v>201.23880530973452</v>
      </c>
      <c r="S3059" s="19">
        <f>Clean_Data[[#This Row],[Gross_Profit_EUR]]/Clean_Data[[#This Row],[Revenue_EUR]]</f>
        <v>0.55668682279253923</v>
      </c>
      <c r="T3059" s="19">
        <f>Clean_Data[[#This Row],[Revenue_EUR]]/Clean_Data[[#This Row],[Revenue_Target_EUR]]</f>
        <v>0.98092902753806932</v>
      </c>
      <c r="U3059" s="19">
        <f>Clean_Data[[#This Row],[Revenue_EUR]]/Clean_Data[[#This Row],[Market_Revenue_EUR]]</f>
        <v>8.8028298368126923E-2</v>
      </c>
      <c r="V3059" s="19">
        <f>Clean_Data[[#This Row],[Returns_Units]]/Clean_Data[[#This Row],[Units_Sold]]</f>
        <v>1.7699115044247787E-2</v>
      </c>
      <c r="W3059" s="21">
        <f>Clean_Data[[#This Row],[Revenue_EUR]]/Clean_Data[[#This Row],[Marketing_Spend_EUR]]</f>
        <v>43.109793550588634</v>
      </c>
    </row>
    <row r="3060" spans="1:23">
      <c r="A3060" s="17">
        <v>46023</v>
      </c>
      <c r="B3060">
        <v>2026</v>
      </c>
      <c r="C3060" s="16" t="s">
        <v>74</v>
      </c>
      <c r="D3060" s="16" t="s">
        <v>86</v>
      </c>
      <c r="E3060" s="16" t="s">
        <v>87</v>
      </c>
      <c r="F3060" s="16" t="s">
        <v>83</v>
      </c>
      <c r="G3060" s="16" t="s">
        <v>80</v>
      </c>
      <c r="H3060">
        <v>16563.95</v>
      </c>
      <c r="I3060">
        <v>14884.67</v>
      </c>
      <c r="J3060">
        <v>109</v>
      </c>
      <c r="K3060">
        <v>99</v>
      </c>
      <c r="L3060">
        <v>9626.61</v>
      </c>
      <c r="M3060">
        <v>856.85</v>
      </c>
      <c r="N3060">
        <v>204183.88</v>
      </c>
      <c r="O3060">
        <v>1407</v>
      </c>
      <c r="P3060">
        <v>1</v>
      </c>
      <c r="Q3060">
        <v>4</v>
      </c>
      <c r="R3060" s="25">
        <f>Clean_Data[[#This Row],[Revenue_EUR]]/Clean_Data[[#This Row],[Units_Sold]]</f>
        <v>151.96284403669725</v>
      </c>
      <c r="S3060" s="19">
        <f>Clean_Data[[#This Row],[Gross_Profit_EUR]]/Clean_Data[[#This Row],[Revenue_EUR]]</f>
        <v>0.58117840249457409</v>
      </c>
      <c r="T3060" s="19">
        <f>Clean_Data[[#This Row],[Revenue_EUR]]/Clean_Data[[#This Row],[Revenue_Target_EUR]]</f>
        <v>1.1128194309984702</v>
      </c>
      <c r="U3060" s="19">
        <f>Clean_Data[[#This Row],[Revenue_EUR]]/Clean_Data[[#This Row],[Market_Revenue_EUR]]</f>
        <v>8.112271154804189E-2</v>
      </c>
      <c r="V3060" s="19">
        <f>Clean_Data[[#This Row],[Returns_Units]]/Clean_Data[[#This Row],[Units_Sold]]</f>
        <v>3.669724770642202E-2</v>
      </c>
      <c r="W3060" s="21">
        <f>Clean_Data[[#This Row],[Revenue_EUR]]/Clean_Data[[#This Row],[Marketing_Spend_EUR]]</f>
        <v>19.331213164497871</v>
      </c>
    </row>
    <row r="3061" spans="1:23">
      <c r="A3061" s="17">
        <v>46023</v>
      </c>
      <c r="B3061">
        <v>2026</v>
      </c>
      <c r="C3061" s="16" t="s">
        <v>74</v>
      </c>
      <c r="D3061" s="16" t="s">
        <v>86</v>
      </c>
      <c r="E3061" s="16" t="s">
        <v>87</v>
      </c>
      <c r="F3061" s="16" t="s">
        <v>83</v>
      </c>
      <c r="G3061" s="16" t="s">
        <v>81</v>
      </c>
      <c r="H3061">
        <v>19850.22</v>
      </c>
      <c r="I3061">
        <v>20539.23</v>
      </c>
      <c r="J3061">
        <v>159</v>
      </c>
      <c r="K3061">
        <v>164</v>
      </c>
      <c r="L3061">
        <v>10381.530000000001</v>
      </c>
      <c r="M3061">
        <v>592.16</v>
      </c>
      <c r="N3061">
        <v>247608.12</v>
      </c>
      <c r="O3061">
        <v>2222</v>
      </c>
      <c r="P3061">
        <v>1</v>
      </c>
      <c r="Q3061">
        <v>4</v>
      </c>
      <c r="R3061" s="25">
        <f>Clean_Data[[#This Row],[Revenue_EUR]]/Clean_Data[[#This Row],[Units_Sold]]</f>
        <v>124.84415094339623</v>
      </c>
      <c r="S3061" s="19">
        <f>Clean_Data[[#This Row],[Gross_Profit_EUR]]/Clean_Data[[#This Row],[Revenue_EUR]]</f>
        <v>0.52299319604518235</v>
      </c>
      <c r="T3061" s="19">
        <f>Clean_Data[[#This Row],[Revenue_EUR]]/Clean_Data[[#This Row],[Revenue_Target_EUR]]</f>
        <v>0.96645395177910765</v>
      </c>
      <c r="U3061" s="19">
        <f>Clean_Data[[#This Row],[Revenue_EUR]]/Clean_Data[[#This Row],[Market_Revenue_EUR]]</f>
        <v>8.016788787055934E-2</v>
      </c>
      <c r="V3061" s="19">
        <f>Clean_Data[[#This Row],[Returns_Units]]/Clean_Data[[#This Row],[Units_Sold]]</f>
        <v>2.5157232704402517E-2</v>
      </c>
      <c r="W3061" s="21">
        <f>Clean_Data[[#This Row],[Revenue_EUR]]/Clean_Data[[#This Row],[Marketing_Spend_EUR]]</f>
        <v>33.52171710348555</v>
      </c>
    </row>
    <row r="3062" spans="1:23">
      <c r="A3062" s="17">
        <v>46023</v>
      </c>
      <c r="B3062">
        <v>2026</v>
      </c>
      <c r="C3062" s="16" t="s">
        <v>74</v>
      </c>
      <c r="D3062" s="16" t="s">
        <v>88</v>
      </c>
      <c r="E3062" s="16" t="s">
        <v>87</v>
      </c>
      <c r="F3062" s="16" t="s">
        <v>77</v>
      </c>
      <c r="G3062" s="16" t="s">
        <v>78</v>
      </c>
      <c r="H3062">
        <v>362358.5</v>
      </c>
      <c r="I3062">
        <v>341687.82</v>
      </c>
      <c r="J3062">
        <v>4643</v>
      </c>
      <c r="K3062">
        <v>4352</v>
      </c>
      <c r="L3062">
        <v>200871.44</v>
      </c>
      <c r="M3062">
        <v>6759.71</v>
      </c>
      <c r="N3062">
        <v>3176774.76</v>
      </c>
      <c r="O3062">
        <v>43167</v>
      </c>
      <c r="P3062">
        <v>16</v>
      </c>
      <c r="Q3062">
        <v>95</v>
      </c>
      <c r="R3062" s="25">
        <f>Clean_Data[[#This Row],[Revenue_EUR]]/Clean_Data[[#This Row],[Units_Sold]]</f>
        <v>78.044044798621584</v>
      </c>
      <c r="S3062" s="19">
        <f>Clean_Data[[#This Row],[Gross_Profit_EUR]]/Clean_Data[[#This Row],[Revenue_EUR]]</f>
        <v>0.55434449585148415</v>
      </c>
      <c r="T3062" s="19">
        <f>Clean_Data[[#This Row],[Revenue_EUR]]/Clean_Data[[#This Row],[Revenue_Target_EUR]]</f>
        <v>1.06049580579138</v>
      </c>
      <c r="U3062" s="19">
        <f>Clean_Data[[#This Row],[Revenue_EUR]]/Clean_Data[[#This Row],[Market_Revenue_EUR]]</f>
        <v>0.11406490147258663</v>
      </c>
      <c r="V3062" s="19">
        <f>Clean_Data[[#This Row],[Returns_Units]]/Clean_Data[[#This Row],[Units_Sold]]</f>
        <v>2.0460908895110919E-2</v>
      </c>
      <c r="W3062" s="21">
        <f>Clean_Data[[#This Row],[Revenue_EUR]]/Clean_Data[[#This Row],[Marketing_Spend_EUR]]</f>
        <v>53.605628052090992</v>
      </c>
    </row>
    <row r="3063" spans="1:23">
      <c r="A3063" s="17">
        <v>46023</v>
      </c>
      <c r="B3063">
        <v>2026</v>
      </c>
      <c r="C3063" s="16" t="s">
        <v>74</v>
      </c>
      <c r="D3063" s="16" t="s">
        <v>88</v>
      </c>
      <c r="E3063" s="16" t="s">
        <v>87</v>
      </c>
      <c r="F3063" s="16" t="s">
        <v>77</v>
      </c>
      <c r="G3063" s="16" t="s">
        <v>79</v>
      </c>
      <c r="H3063">
        <v>345012.76</v>
      </c>
      <c r="I3063">
        <v>313903.34999999998</v>
      </c>
      <c r="J3063">
        <v>1714</v>
      </c>
      <c r="K3063">
        <v>1560</v>
      </c>
      <c r="L3063">
        <v>227621.4</v>
      </c>
      <c r="M3063">
        <v>8327.2900000000009</v>
      </c>
      <c r="N3063">
        <v>2732760.83</v>
      </c>
      <c r="O3063">
        <v>14016</v>
      </c>
      <c r="P3063">
        <v>13</v>
      </c>
      <c r="Q3063">
        <v>37</v>
      </c>
      <c r="R3063" s="25">
        <f>Clean_Data[[#This Row],[Revenue_EUR]]/Clean_Data[[#This Row],[Units_Sold]]</f>
        <v>201.29099183197201</v>
      </c>
      <c r="S3063" s="19">
        <f>Clean_Data[[#This Row],[Gross_Profit_EUR]]/Clean_Data[[#This Row],[Revenue_EUR]]</f>
        <v>0.65974777280701147</v>
      </c>
      <c r="T3063" s="19">
        <f>Clean_Data[[#This Row],[Revenue_EUR]]/Clean_Data[[#This Row],[Revenue_Target_EUR]]</f>
        <v>1.0991050589297631</v>
      </c>
      <c r="U3063" s="19">
        <f>Clean_Data[[#This Row],[Revenue_EUR]]/Clean_Data[[#This Row],[Market_Revenue_EUR]]</f>
        <v>0.12625062398892772</v>
      </c>
      <c r="V3063" s="19">
        <f>Clean_Data[[#This Row],[Returns_Units]]/Clean_Data[[#This Row],[Units_Sold]]</f>
        <v>2.1586931155192533E-2</v>
      </c>
      <c r="W3063" s="21">
        <f>Clean_Data[[#This Row],[Revenue_EUR]]/Clean_Data[[#This Row],[Marketing_Spend_EUR]]</f>
        <v>41.431577379915915</v>
      </c>
    </row>
    <row r="3064" spans="1:23">
      <c r="A3064" s="17">
        <v>46023</v>
      </c>
      <c r="B3064">
        <v>2026</v>
      </c>
      <c r="C3064" s="16" t="s">
        <v>74</v>
      </c>
      <c r="D3064" s="16" t="s">
        <v>88</v>
      </c>
      <c r="E3064" s="16" t="s">
        <v>87</v>
      </c>
      <c r="F3064" s="16" t="s">
        <v>77</v>
      </c>
      <c r="G3064" s="16" t="s">
        <v>80</v>
      </c>
      <c r="H3064">
        <v>109359.23</v>
      </c>
      <c r="I3064">
        <v>95739.8</v>
      </c>
      <c r="J3064">
        <v>721</v>
      </c>
      <c r="K3064">
        <v>640</v>
      </c>
      <c r="L3064">
        <v>74621.84</v>
      </c>
      <c r="M3064">
        <v>6060.19</v>
      </c>
      <c r="N3064">
        <v>995205.72</v>
      </c>
      <c r="O3064">
        <v>6910</v>
      </c>
      <c r="P3064">
        <v>5</v>
      </c>
      <c r="Q3064">
        <v>8</v>
      </c>
      <c r="R3064" s="25">
        <f>Clean_Data[[#This Row],[Revenue_EUR]]/Clean_Data[[#This Row],[Units_Sold]]</f>
        <v>151.67715672676837</v>
      </c>
      <c r="S3064" s="19">
        <f>Clean_Data[[#This Row],[Gross_Profit_EUR]]/Clean_Data[[#This Row],[Revenue_EUR]]</f>
        <v>0.68235520678044281</v>
      </c>
      <c r="T3064" s="19">
        <f>Clean_Data[[#This Row],[Revenue_EUR]]/Clean_Data[[#This Row],[Revenue_Target_EUR]]</f>
        <v>1.1422546318250089</v>
      </c>
      <c r="U3064" s="19">
        <f>Clean_Data[[#This Row],[Revenue_EUR]]/Clean_Data[[#This Row],[Market_Revenue_EUR]]</f>
        <v>0.10988605451343265</v>
      </c>
      <c r="V3064" s="19">
        <f>Clean_Data[[#This Row],[Returns_Units]]/Clean_Data[[#This Row],[Units_Sold]]</f>
        <v>1.1095700416088766E-2</v>
      </c>
      <c r="W3064" s="21">
        <f>Clean_Data[[#This Row],[Revenue_EUR]]/Clean_Data[[#This Row],[Marketing_Spend_EUR]]</f>
        <v>18.045511774383311</v>
      </c>
    </row>
    <row r="3065" spans="1:23">
      <c r="A3065" s="17">
        <v>46023</v>
      </c>
      <c r="B3065">
        <v>2026</v>
      </c>
      <c r="C3065" s="16" t="s">
        <v>74</v>
      </c>
      <c r="D3065" s="16" t="s">
        <v>88</v>
      </c>
      <c r="E3065" s="16" t="s">
        <v>87</v>
      </c>
      <c r="F3065" s="16" t="s">
        <v>77</v>
      </c>
      <c r="G3065" s="16" t="s">
        <v>81</v>
      </c>
      <c r="H3065">
        <v>148257.29999999999</v>
      </c>
      <c r="I3065">
        <v>141553.65</v>
      </c>
      <c r="J3065">
        <v>1189</v>
      </c>
      <c r="K3065">
        <v>1158</v>
      </c>
      <c r="L3065">
        <v>93889.23</v>
      </c>
      <c r="M3065">
        <v>4122.72</v>
      </c>
      <c r="N3065">
        <v>1263465.5</v>
      </c>
      <c r="O3065">
        <v>11514</v>
      </c>
      <c r="P3065">
        <v>8</v>
      </c>
      <c r="Q3065">
        <v>18</v>
      </c>
      <c r="R3065" s="25">
        <f>Clean_Data[[#This Row],[Revenue_EUR]]/Clean_Data[[#This Row],[Units_Sold]]</f>
        <v>124.69074852817492</v>
      </c>
      <c r="S3065" s="19">
        <f>Clean_Data[[#This Row],[Gross_Profit_EUR]]/Clean_Data[[#This Row],[Revenue_EUR]]</f>
        <v>0.63328571341849615</v>
      </c>
      <c r="T3065" s="19">
        <f>Clean_Data[[#This Row],[Revenue_EUR]]/Clean_Data[[#This Row],[Revenue_Target_EUR]]</f>
        <v>1.0473576626247363</v>
      </c>
      <c r="U3065" s="19">
        <f>Clean_Data[[#This Row],[Revenue_EUR]]/Clean_Data[[#This Row],[Market_Revenue_EUR]]</f>
        <v>0.11734178733016452</v>
      </c>
      <c r="V3065" s="19">
        <f>Clean_Data[[#This Row],[Returns_Units]]/Clean_Data[[#This Row],[Units_Sold]]</f>
        <v>1.5138772077375946E-2</v>
      </c>
      <c r="W3065" s="21">
        <f>Clean_Data[[#This Row],[Revenue_EUR]]/Clean_Data[[#This Row],[Marketing_Spend_EUR]]</f>
        <v>35.961040284084291</v>
      </c>
    </row>
    <row r="3066" spans="1:23">
      <c r="A3066" s="17">
        <v>46023</v>
      </c>
      <c r="B3066">
        <v>2026</v>
      </c>
      <c r="C3066" s="16" t="s">
        <v>74</v>
      </c>
      <c r="D3066" s="16" t="s">
        <v>88</v>
      </c>
      <c r="E3066" s="16" t="s">
        <v>87</v>
      </c>
      <c r="F3066" s="16" t="s">
        <v>82</v>
      </c>
      <c r="G3066" s="16" t="s">
        <v>78</v>
      </c>
      <c r="H3066">
        <v>334408.8</v>
      </c>
      <c r="I3066">
        <v>330172.49</v>
      </c>
      <c r="J3066">
        <v>4285</v>
      </c>
      <c r="K3066">
        <v>4263</v>
      </c>
      <c r="L3066">
        <v>176123.94</v>
      </c>
      <c r="M3066">
        <v>6473.4</v>
      </c>
      <c r="N3066">
        <v>3136230.94</v>
      </c>
      <c r="O3066">
        <v>42865</v>
      </c>
      <c r="P3066">
        <v>15</v>
      </c>
      <c r="Q3066">
        <v>83</v>
      </c>
      <c r="R3066" s="25">
        <f>Clean_Data[[#This Row],[Revenue_EUR]]/Clean_Data[[#This Row],[Units_Sold]]</f>
        <v>78.041726954492418</v>
      </c>
      <c r="S3066" s="19">
        <f>Clean_Data[[#This Row],[Gross_Profit_EUR]]/Clean_Data[[#This Row],[Revenue_EUR]]</f>
        <v>0.52667256364066972</v>
      </c>
      <c r="T3066" s="19">
        <f>Clean_Data[[#This Row],[Revenue_EUR]]/Clean_Data[[#This Row],[Revenue_Target_EUR]]</f>
        <v>1.0128305965163844</v>
      </c>
      <c r="U3066" s="19">
        <f>Clean_Data[[#This Row],[Revenue_EUR]]/Clean_Data[[#This Row],[Market_Revenue_EUR]]</f>
        <v>0.10662760695805137</v>
      </c>
      <c r="V3066" s="19">
        <f>Clean_Data[[#This Row],[Returns_Units]]/Clean_Data[[#This Row],[Units_Sold]]</f>
        <v>1.9369894982497082E-2</v>
      </c>
      <c r="W3066" s="21">
        <f>Clean_Data[[#This Row],[Revenue_EUR]]/Clean_Data[[#This Row],[Marketing_Spend_EUR]]</f>
        <v>51.65891185466679</v>
      </c>
    </row>
    <row r="3067" spans="1:23">
      <c r="A3067" s="17">
        <v>46023</v>
      </c>
      <c r="B3067">
        <v>2026</v>
      </c>
      <c r="C3067" s="16" t="s">
        <v>74</v>
      </c>
      <c r="D3067" s="16" t="s">
        <v>88</v>
      </c>
      <c r="E3067" s="16" t="s">
        <v>87</v>
      </c>
      <c r="F3067" s="16" t="s">
        <v>82</v>
      </c>
      <c r="G3067" s="16" t="s">
        <v>79</v>
      </c>
      <c r="H3067">
        <v>355332.22</v>
      </c>
      <c r="I3067">
        <v>323781.17</v>
      </c>
      <c r="J3067">
        <v>1765</v>
      </c>
      <c r="K3067">
        <v>1597</v>
      </c>
      <c r="L3067">
        <v>214808.44</v>
      </c>
      <c r="M3067">
        <v>9694.7099999999991</v>
      </c>
      <c r="N3067">
        <v>2745454.56</v>
      </c>
      <c r="O3067">
        <v>15118</v>
      </c>
      <c r="P3067">
        <v>19</v>
      </c>
      <c r="Q3067">
        <v>32</v>
      </c>
      <c r="R3067" s="25">
        <f>Clean_Data[[#This Row],[Revenue_EUR]]/Clean_Data[[#This Row],[Units_Sold]]</f>
        <v>201.32137110481585</v>
      </c>
      <c r="S3067" s="19">
        <f>Clean_Data[[#This Row],[Gross_Profit_EUR]]/Clean_Data[[#This Row],[Revenue_EUR]]</f>
        <v>0.60452846071769128</v>
      </c>
      <c r="T3067" s="19">
        <f>Clean_Data[[#This Row],[Revenue_EUR]]/Clean_Data[[#This Row],[Revenue_Target_EUR]]</f>
        <v>1.0974455988283691</v>
      </c>
      <c r="U3067" s="19">
        <f>Clean_Data[[#This Row],[Revenue_EUR]]/Clean_Data[[#This Row],[Market_Revenue_EUR]]</f>
        <v>0.12942564236065884</v>
      </c>
      <c r="V3067" s="19">
        <f>Clean_Data[[#This Row],[Returns_Units]]/Clean_Data[[#This Row],[Units_Sold]]</f>
        <v>1.8130311614730877E-2</v>
      </c>
      <c r="W3067" s="21">
        <f>Clean_Data[[#This Row],[Revenue_EUR]]/Clean_Data[[#This Row],[Marketing_Spend_EUR]]</f>
        <v>36.652176289956067</v>
      </c>
    </row>
    <row r="3068" spans="1:23">
      <c r="A3068" s="17">
        <v>46023</v>
      </c>
      <c r="B3068">
        <v>2026</v>
      </c>
      <c r="C3068" s="16" t="s">
        <v>74</v>
      </c>
      <c r="D3068" s="16" t="s">
        <v>88</v>
      </c>
      <c r="E3068" s="16" t="s">
        <v>87</v>
      </c>
      <c r="F3068" s="16" t="s">
        <v>82</v>
      </c>
      <c r="G3068" s="16" t="s">
        <v>80</v>
      </c>
      <c r="H3068">
        <v>112709.98</v>
      </c>
      <c r="I3068">
        <v>99805.72</v>
      </c>
      <c r="J3068">
        <v>743</v>
      </c>
      <c r="K3068">
        <v>671</v>
      </c>
      <c r="L3068">
        <v>71997.33</v>
      </c>
      <c r="M3068">
        <v>6057.1</v>
      </c>
      <c r="N3068">
        <v>980173.26</v>
      </c>
      <c r="O3068">
        <v>6687</v>
      </c>
      <c r="P3068">
        <v>5</v>
      </c>
      <c r="Q3068">
        <v>9</v>
      </c>
      <c r="R3068" s="25">
        <f>Clean_Data[[#This Row],[Revenue_EUR]]/Clean_Data[[#This Row],[Units_Sold]]</f>
        <v>151.69580080753701</v>
      </c>
      <c r="S3068" s="19">
        <f>Clean_Data[[#This Row],[Gross_Profit_EUR]]/Clean_Data[[#This Row],[Revenue_EUR]]</f>
        <v>0.63878398345914</v>
      </c>
      <c r="T3068" s="19">
        <f>Clean_Data[[#This Row],[Revenue_EUR]]/Clean_Data[[#This Row],[Revenue_Target_EUR]]</f>
        <v>1.1292937919790569</v>
      </c>
      <c r="U3068" s="19">
        <f>Clean_Data[[#This Row],[Revenue_EUR]]/Clean_Data[[#This Row],[Market_Revenue_EUR]]</f>
        <v>0.11498985393663973</v>
      </c>
      <c r="V3068" s="19">
        <f>Clean_Data[[#This Row],[Returns_Units]]/Clean_Data[[#This Row],[Units_Sold]]</f>
        <v>1.2113055181695828E-2</v>
      </c>
      <c r="W3068" s="21">
        <f>Clean_Data[[#This Row],[Revenue_EUR]]/Clean_Data[[#This Row],[Marketing_Spend_EUR]]</f>
        <v>18.607911376731437</v>
      </c>
    </row>
    <row r="3069" spans="1:23">
      <c r="A3069" s="17">
        <v>46023</v>
      </c>
      <c r="B3069">
        <v>2026</v>
      </c>
      <c r="C3069" s="16" t="s">
        <v>74</v>
      </c>
      <c r="D3069" s="16" t="s">
        <v>88</v>
      </c>
      <c r="E3069" s="16" t="s">
        <v>87</v>
      </c>
      <c r="F3069" s="16" t="s">
        <v>82</v>
      </c>
      <c r="G3069" s="16" t="s">
        <v>81</v>
      </c>
      <c r="H3069">
        <v>135079.38</v>
      </c>
      <c r="I3069">
        <v>127406.61</v>
      </c>
      <c r="J3069">
        <v>1084</v>
      </c>
      <c r="K3069">
        <v>1036</v>
      </c>
      <c r="L3069">
        <v>78033</v>
      </c>
      <c r="M3069">
        <v>4411.3100000000004</v>
      </c>
      <c r="N3069">
        <v>1229565.0900000001</v>
      </c>
      <c r="O3069">
        <v>11169</v>
      </c>
      <c r="P3069">
        <v>6</v>
      </c>
      <c r="Q3069">
        <v>16</v>
      </c>
      <c r="R3069" s="25">
        <f>Clean_Data[[#This Row],[Revenue_EUR]]/Clean_Data[[#This Row],[Units_Sold]]</f>
        <v>124.6119741697417</v>
      </c>
      <c r="S3069" s="19">
        <f>Clean_Data[[#This Row],[Gross_Profit_EUR]]/Clean_Data[[#This Row],[Revenue_EUR]]</f>
        <v>0.57768254488582937</v>
      </c>
      <c r="T3069" s="19">
        <f>Clean_Data[[#This Row],[Revenue_EUR]]/Clean_Data[[#This Row],[Revenue_Target_EUR]]</f>
        <v>1.060222699591489</v>
      </c>
      <c r="U3069" s="19">
        <f>Clean_Data[[#This Row],[Revenue_EUR]]/Clean_Data[[#This Row],[Market_Revenue_EUR]]</f>
        <v>0.10985947885036326</v>
      </c>
      <c r="V3069" s="19">
        <f>Clean_Data[[#This Row],[Returns_Units]]/Clean_Data[[#This Row],[Units_Sold]]</f>
        <v>1.4760147601476014E-2</v>
      </c>
      <c r="W3069" s="21">
        <f>Clean_Data[[#This Row],[Revenue_EUR]]/Clean_Data[[#This Row],[Marketing_Spend_EUR]]</f>
        <v>30.621148819738352</v>
      </c>
    </row>
    <row r="3070" spans="1:23">
      <c r="A3070" s="17">
        <v>46023</v>
      </c>
      <c r="B3070">
        <v>2026</v>
      </c>
      <c r="C3070" s="16" t="s">
        <v>74</v>
      </c>
      <c r="D3070" s="16" t="s">
        <v>88</v>
      </c>
      <c r="E3070" s="16" t="s">
        <v>87</v>
      </c>
      <c r="F3070" s="16" t="s">
        <v>83</v>
      </c>
      <c r="G3070" s="16" t="s">
        <v>78</v>
      </c>
      <c r="H3070">
        <v>38518.17</v>
      </c>
      <c r="I3070">
        <v>36374.75</v>
      </c>
      <c r="J3070">
        <v>494</v>
      </c>
      <c r="K3070">
        <v>470</v>
      </c>
      <c r="L3070">
        <v>18432.53</v>
      </c>
      <c r="M3070">
        <v>700.58</v>
      </c>
      <c r="N3070">
        <v>525161.97</v>
      </c>
      <c r="O3070">
        <v>7524</v>
      </c>
      <c r="P3070">
        <v>1</v>
      </c>
      <c r="Q3070">
        <v>10</v>
      </c>
      <c r="R3070" s="25">
        <f>Clean_Data[[#This Row],[Revenue_EUR]]/Clean_Data[[#This Row],[Units_Sold]]</f>
        <v>77.972004048582988</v>
      </c>
      <c r="S3070" s="19">
        <f>Clean_Data[[#This Row],[Gross_Profit_EUR]]/Clean_Data[[#This Row],[Revenue_EUR]]</f>
        <v>0.47854116641574612</v>
      </c>
      <c r="T3070" s="19">
        <f>Clean_Data[[#This Row],[Revenue_EUR]]/Clean_Data[[#This Row],[Revenue_Target_EUR]]</f>
        <v>1.0589260407288021</v>
      </c>
      <c r="U3070" s="19">
        <f>Clean_Data[[#This Row],[Revenue_EUR]]/Clean_Data[[#This Row],[Market_Revenue_EUR]]</f>
        <v>7.3345314779743098E-2</v>
      </c>
      <c r="V3070" s="19">
        <f>Clean_Data[[#This Row],[Returns_Units]]/Clean_Data[[#This Row],[Units_Sold]]</f>
        <v>2.0242914979757085E-2</v>
      </c>
      <c r="W3070" s="21">
        <f>Clean_Data[[#This Row],[Revenue_EUR]]/Clean_Data[[#This Row],[Marketing_Spend_EUR]]</f>
        <v>54.980401952667783</v>
      </c>
    </row>
    <row r="3071" spans="1:23">
      <c r="A3071" s="17">
        <v>46023</v>
      </c>
      <c r="B3071">
        <v>2026</v>
      </c>
      <c r="C3071" s="16" t="s">
        <v>74</v>
      </c>
      <c r="D3071" s="16" t="s">
        <v>88</v>
      </c>
      <c r="E3071" s="16" t="s">
        <v>87</v>
      </c>
      <c r="F3071" s="16" t="s">
        <v>83</v>
      </c>
      <c r="G3071" s="16" t="s">
        <v>79</v>
      </c>
      <c r="H3071">
        <v>44262.34</v>
      </c>
      <c r="I3071">
        <v>40103.83</v>
      </c>
      <c r="J3071">
        <v>220</v>
      </c>
      <c r="K3071">
        <v>201</v>
      </c>
      <c r="L3071">
        <v>24296.07</v>
      </c>
      <c r="M3071">
        <v>996.7</v>
      </c>
      <c r="N3071">
        <v>471553.82</v>
      </c>
      <c r="O3071">
        <v>2656</v>
      </c>
      <c r="P3071">
        <v>2</v>
      </c>
      <c r="Q3071">
        <v>4</v>
      </c>
      <c r="R3071" s="25">
        <f>Clean_Data[[#This Row],[Revenue_EUR]]/Clean_Data[[#This Row],[Units_Sold]]</f>
        <v>201.19245454545452</v>
      </c>
      <c r="S3071" s="19">
        <f>Clean_Data[[#This Row],[Gross_Profit_EUR]]/Clean_Data[[#This Row],[Revenue_EUR]]</f>
        <v>0.54891065406844741</v>
      </c>
      <c r="T3071" s="19">
        <f>Clean_Data[[#This Row],[Revenue_EUR]]/Clean_Data[[#This Row],[Revenue_Target_EUR]]</f>
        <v>1.1036935873705827</v>
      </c>
      <c r="U3071" s="19">
        <f>Clean_Data[[#This Row],[Revenue_EUR]]/Clean_Data[[#This Row],[Market_Revenue_EUR]]</f>
        <v>9.3864874215206215E-2</v>
      </c>
      <c r="V3071" s="19">
        <f>Clean_Data[[#This Row],[Returns_Units]]/Clean_Data[[#This Row],[Units_Sold]]</f>
        <v>1.8181818181818181E-2</v>
      </c>
      <c r="W3071" s="21">
        <f>Clean_Data[[#This Row],[Revenue_EUR]]/Clean_Data[[#This Row],[Marketing_Spend_EUR]]</f>
        <v>44.408889334804847</v>
      </c>
    </row>
    <row r="3072" spans="1:23">
      <c r="A3072" s="17">
        <v>46023</v>
      </c>
      <c r="B3072">
        <v>2026</v>
      </c>
      <c r="C3072" s="16" t="s">
        <v>74</v>
      </c>
      <c r="D3072" s="16" t="s">
        <v>88</v>
      </c>
      <c r="E3072" s="16" t="s">
        <v>87</v>
      </c>
      <c r="F3072" s="16" t="s">
        <v>83</v>
      </c>
      <c r="G3072" s="16" t="s">
        <v>80</v>
      </c>
      <c r="H3072">
        <v>14035.24</v>
      </c>
      <c r="I3072">
        <v>12321.24</v>
      </c>
      <c r="J3072">
        <v>92</v>
      </c>
      <c r="K3072">
        <v>82</v>
      </c>
      <c r="L3072">
        <v>8179.86</v>
      </c>
      <c r="M3072">
        <v>845.77</v>
      </c>
      <c r="N3072">
        <v>171363.21</v>
      </c>
      <c r="O3072">
        <v>1172</v>
      </c>
      <c r="P3072">
        <v>1</v>
      </c>
      <c r="Q3072">
        <v>1</v>
      </c>
      <c r="R3072" s="25">
        <f>Clean_Data[[#This Row],[Revenue_EUR]]/Clean_Data[[#This Row],[Units_Sold]]</f>
        <v>152.55695652173912</v>
      </c>
      <c r="S3072" s="19">
        <f>Clean_Data[[#This Row],[Gross_Profit_EUR]]/Clean_Data[[#This Row],[Revenue_EUR]]</f>
        <v>0.58280870152558839</v>
      </c>
      <c r="T3072" s="19">
        <f>Clean_Data[[#This Row],[Revenue_EUR]]/Clean_Data[[#This Row],[Revenue_Target_EUR]]</f>
        <v>1.1391093753550778</v>
      </c>
      <c r="U3072" s="19">
        <f>Clean_Data[[#This Row],[Revenue_EUR]]/Clean_Data[[#This Row],[Market_Revenue_EUR]]</f>
        <v>8.1903461075454875E-2</v>
      </c>
      <c r="V3072" s="19">
        <f>Clean_Data[[#This Row],[Returns_Units]]/Clean_Data[[#This Row],[Units_Sold]]</f>
        <v>1.0869565217391304E-2</v>
      </c>
      <c r="W3072" s="21">
        <f>Clean_Data[[#This Row],[Revenue_EUR]]/Clean_Data[[#This Row],[Marketing_Spend_EUR]]</f>
        <v>16.594629745675537</v>
      </c>
    </row>
    <row r="3073" spans="1:23">
      <c r="A3073" s="17">
        <v>46023</v>
      </c>
      <c r="B3073">
        <v>2026</v>
      </c>
      <c r="C3073" s="16" t="s">
        <v>74</v>
      </c>
      <c r="D3073" s="16" t="s">
        <v>88</v>
      </c>
      <c r="E3073" s="16" t="s">
        <v>87</v>
      </c>
      <c r="F3073" s="16" t="s">
        <v>83</v>
      </c>
      <c r="G3073" s="16" t="s">
        <v>81</v>
      </c>
      <c r="H3073">
        <v>17572.240000000002</v>
      </c>
      <c r="I3073">
        <v>16537.36</v>
      </c>
      <c r="J3073">
        <v>141</v>
      </c>
      <c r="K3073">
        <v>134</v>
      </c>
      <c r="L3073">
        <v>9333.2900000000009</v>
      </c>
      <c r="M3073">
        <v>547.87</v>
      </c>
      <c r="N3073">
        <v>219609.91</v>
      </c>
      <c r="O3073">
        <v>1894</v>
      </c>
      <c r="P3073">
        <v>1</v>
      </c>
      <c r="Q3073">
        <v>2</v>
      </c>
      <c r="R3073" s="25">
        <f>Clean_Data[[#This Row],[Revenue_EUR]]/Clean_Data[[#This Row],[Units_Sold]]</f>
        <v>124.62581560283689</v>
      </c>
      <c r="S3073" s="19">
        <f>Clean_Data[[#This Row],[Gross_Profit_EUR]]/Clean_Data[[#This Row],[Revenue_EUR]]</f>
        <v>0.53113831816547008</v>
      </c>
      <c r="T3073" s="19">
        <f>Clean_Data[[#This Row],[Revenue_EUR]]/Clean_Data[[#This Row],[Revenue_Target_EUR]]</f>
        <v>1.0625783075412278</v>
      </c>
      <c r="U3073" s="19">
        <f>Clean_Data[[#This Row],[Revenue_EUR]]/Clean_Data[[#This Row],[Market_Revenue_EUR]]</f>
        <v>8.0015696923695298E-2</v>
      </c>
      <c r="V3073" s="19">
        <f>Clean_Data[[#This Row],[Returns_Units]]/Clean_Data[[#This Row],[Units_Sold]]</f>
        <v>1.4184397163120567E-2</v>
      </c>
      <c r="W3073" s="21">
        <f>Clean_Data[[#This Row],[Revenue_EUR]]/Clean_Data[[#This Row],[Marketing_Spend_EUR]]</f>
        <v>32.073740120831587</v>
      </c>
    </row>
    <row r="3074" spans="1:23">
      <c r="A3074" s="17">
        <v>46023</v>
      </c>
      <c r="B3074">
        <v>2026</v>
      </c>
      <c r="C3074" s="16" t="s">
        <v>74</v>
      </c>
      <c r="D3074" s="16" t="s">
        <v>89</v>
      </c>
      <c r="E3074" s="16" t="s">
        <v>85</v>
      </c>
      <c r="F3074" s="16" t="s">
        <v>77</v>
      </c>
      <c r="G3074" s="16" t="s">
        <v>78</v>
      </c>
      <c r="H3074">
        <v>266134.07</v>
      </c>
      <c r="I3074">
        <v>275306.37</v>
      </c>
      <c r="J3074">
        <v>3410</v>
      </c>
      <c r="K3074">
        <v>3528</v>
      </c>
      <c r="L3074">
        <v>150124.15</v>
      </c>
      <c r="M3074">
        <v>4920.68</v>
      </c>
      <c r="N3074">
        <v>1774408.81</v>
      </c>
      <c r="O3074">
        <v>23557</v>
      </c>
      <c r="P3074">
        <v>14</v>
      </c>
      <c r="Q3074">
        <v>73</v>
      </c>
      <c r="R3074" s="25">
        <f>Clean_Data[[#This Row],[Revenue_EUR]]/Clean_Data[[#This Row],[Units_Sold]]</f>
        <v>78.045181818181817</v>
      </c>
      <c r="S3074" s="19">
        <f>Clean_Data[[#This Row],[Gross_Profit_EUR]]/Clean_Data[[#This Row],[Revenue_EUR]]</f>
        <v>0.56409218857247401</v>
      </c>
      <c r="T3074" s="19">
        <f>Clean_Data[[#This Row],[Revenue_EUR]]/Clean_Data[[#This Row],[Revenue_Target_EUR]]</f>
        <v>0.9666832990460773</v>
      </c>
      <c r="U3074" s="19">
        <f>Clean_Data[[#This Row],[Revenue_EUR]]/Clean_Data[[#This Row],[Market_Revenue_EUR]]</f>
        <v>0.14998464192702018</v>
      </c>
      <c r="V3074" s="19">
        <f>Clean_Data[[#This Row],[Returns_Units]]/Clean_Data[[#This Row],[Units_Sold]]</f>
        <v>2.1407624633431085E-2</v>
      </c>
      <c r="W3074" s="21">
        <f>Clean_Data[[#This Row],[Revenue_EUR]]/Clean_Data[[#This Row],[Marketing_Spend_EUR]]</f>
        <v>54.084815513303035</v>
      </c>
    </row>
    <row r="3075" spans="1:23">
      <c r="A3075" s="17">
        <v>46023</v>
      </c>
      <c r="B3075">
        <v>2026</v>
      </c>
      <c r="C3075" s="16" t="s">
        <v>74</v>
      </c>
      <c r="D3075" s="16" t="s">
        <v>89</v>
      </c>
      <c r="E3075" s="16" t="s">
        <v>85</v>
      </c>
      <c r="F3075" s="16" t="s">
        <v>77</v>
      </c>
      <c r="G3075" s="16" t="s">
        <v>79</v>
      </c>
      <c r="H3075">
        <v>272901.71000000002</v>
      </c>
      <c r="I3075">
        <v>266633.77</v>
      </c>
      <c r="J3075">
        <v>1356</v>
      </c>
      <c r="K3075">
        <v>1316</v>
      </c>
      <c r="L3075">
        <v>177058.4</v>
      </c>
      <c r="M3075">
        <v>6604.03</v>
      </c>
      <c r="N3075">
        <v>1514394.78</v>
      </c>
      <c r="O3075">
        <v>8465</v>
      </c>
      <c r="P3075">
        <v>12</v>
      </c>
      <c r="Q3075">
        <v>25</v>
      </c>
      <c r="R3075" s="25">
        <f>Clean_Data[[#This Row],[Revenue_EUR]]/Clean_Data[[#This Row],[Units_Sold]]</f>
        <v>201.25494837758114</v>
      </c>
      <c r="S3075" s="19">
        <f>Clean_Data[[#This Row],[Gross_Profit_EUR]]/Clean_Data[[#This Row],[Revenue_EUR]]</f>
        <v>0.6487991592284269</v>
      </c>
      <c r="T3075" s="19">
        <f>Clean_Data[[#This Row],[Revenue_EUR]]/Clean_Data[[#This Row],[Revenue_Target_EUR]]</f>
        <v>1.0235076749655529</v>
      </c>
      <c r="U3075" s="19">
        <f>Clean_Data[[#This Row],[Revenue_EUR]]/Clean_Data[[#This Row],[Market_Revenue_EUR]]</f>
        <v>0.18020513118778711</v>
      </c>
      <c r="V3075" s="19">
        <f>Clean_Data[[#This Row],[Returns_Units]]/Clean_Data[[#This Row],[Units_Sold]]</f>
        <v>1.8436578171091445E-2</v>
      </c>
      <c r="W3075" s="21">
        <f>Clean_Data[[#This Row],[Revenue_EUR]]/Clean_Data[[#This Row],[Marketing_Spend_EUR]]</f>
        <v>41.323511552794287</v>
      </c>
    </row>
    <row r="3076" spans="1:23">
      <c r="A3076" s="17">
        <v>46023</v>
      </c>
      <c r="B3076">
        <v>2026</v>
      </c>
      <c r="C3076" s="16" t="s">
        <v>74</v>
      </c>
      <c r="D3076" s="16" t="s">
        <v>89</v>
      </c>
      <c r="E3076" s="16" t="s">
        <v>85</v>
      </c>
      <c r="F3076" s="16" t="s">
        <v>77</v>
      </c>
      <c r="G3076" s="16" t="s">
        <v>80</v>
      </c>
      <c r="H3076">
        <v>91174.07</v>
      </c>
      <c r="I3076">
        <v>83062.27</v>
      </c>
      <c r="J3076">
        <v>601</v>
      </c>
      <c r="K3076">
        <v>548</v>
      </c>
      <c r="L3076">
        <v>63177.17</v>
      </c>
      <c r="M3076">
        <v>4833.3900000000003</v>
      </c>
      <c r="N3076">
        <v>592916.31000000006</v>
      </c>
      <c r="O3076">
        <v>4178</v>
      </c>
      <c r="P3076">
        <v>4</v>
      </c>
      <c r="Q3076">
        <v>11</v>
      </c>
      <c r="R3076" s="25">
        <f>Clean_Data[[#This Row],[Revenue_EUR]]/Clean_Data[[#This Row],[Units_Sold]]</f>
        <v>151.70394342762066</v>
      </c>
      <c r="S3076" s="19">
        <f>Clean_Data[[#This Row],[Gross_Profit_EUR]]/Clean_Data[[#This Row],[Revenue_EUR]]</f>
        <v>0.69292914092789748</v>
      </c>
      <c r="T3076" s="19">
        <f>Clean_Data[[#This Row],[Revenue_EUR]]/Clean_Data[[#This Row],[Revenue_Target_EUR]]</f>
        <v>1.0976592621415235</v>
      </c>
      <c r="U3076" s="19">
        <f>Clean_Data[[#This Row],[Revenue_EUR]]/Clean_Data[[#This Row],[Market_Revenue_EUR]]</f>
        <v>0.1537722414821073</v>
      </c>
      <c r="V3076" s="19">
        <f>Clean_Data[[#This Row],[Returns_Units]]/Clean_Data[[#This Row],[Units_Sold]]</f>
        <v>1.8302828618968387E-2</v>
      </c>
      <c r="W3076" s="21">
        <f>Clean_Data[[#This Row],[Revenue_EUR]]/Clean_Data[[#This Row],[Marketing_Spend_EUR]]</f>
        <v>18.863379532791686</v>
      </c>
    </row>
    <row r="3077" spans="1:23">
      <c r="A3077" s="17">
        <v>46023</v>
      </c>
      <c r="B3077">
        <v>2026</v>
      </c>
      <c r="C3077" s="16" t="s">
        <v>74</v>
      </c>
      <c r="D3077" s="16" t="s">
        <v>89</v>
      </c>
      <c r="E3077" s="16" t="s">
        <v>85</v>
      </c>
      <c r="F3077" s="16" t="s">
        <v>77</v>
      </c>
      <c r="G3077" s="16" t="s">
        <v>81</v>
      </c>
      <c r="H3077">
        <v>102830</v>
      </c>
      <c r="I3077">
        <v>98816.44</v>
      </c>
      <c r="J3077">
        <v>825</v>
      </c>
      <c r="K3077">
        <v>803</v>
      </c>
      <c r="L3077">
        <v>63362.16</v>
      </c>
      <c r="M3077">
        <v>3051.05</v>
      </c>
      <c r="N3077">
        <v>710906.26</v>
      </c>
      <c r="O3077">
        <v>5841</v>
      </c>
      <c r="P3077">
        <v>4</v>
      </c>
      <c r="Q3077">
        <v>10</v>
      </c>
      <c r="R3077" s="25">
        <f>Clean_Data[[#This Row],[Revenue_EUR]]/Clean_Data[[#This Row],[Units_Sold]]</f>
        <v>124.64242424242424</v>
      </c>
      <c r="S3077" s="19">
        <f>Clean_Data[[#This Row],[Gross_Profit_EUR]]/Clean_Data[[#This Row],[Revenue_EUR]]</f>
        <v>0.61618360400661287</v>
      </c>
      <c r="T3077" s="19">
        <f>Clean_Data[[#This Row],[Revenue_EUR]]/Clean_Data[[#This Row],[Revenue_Target_EUR]]</f>
        <v>1.0406163184992294</v>
      </c>
      <c r="U3077" s="19">
        <f>Clean_Data[[#This Row],[Revenue_EUR]]/Clean_Data[[#This Row],[Market_Revenue_EUR]]</f>
        <v>0.14464635604699838</v>
      </c>
      <c r="V3077" s="19">
        <f>Clean_Data[[#This Row],[Returns_Units]]/Clean_Data[[#This Row],[Units_Sold]]</f>
        <v>1.2121212121212121E-2</v>
      </c>
      <c r="W3077" s="21">
        <f>Clean_Data[[#This Row],[Revenue_EUR]]/Clean_Data[[#This Row],[Marketing_Spend_EUR]]</f>
        <v>33.703151374117105</v>
      </c>
    </row>
    <row r="3078" spans="1:23">
      <c r="A3078" s="17">
        <v>46023</v>
      </c>
      <c r="B3078">
        <v>2026</v>
      </c>
      <c r="C3078" s="16" t="s">
        <v>74</v>
      </c>
      <c r="D3078" s="16" t="s">
        <v>89</v>
      </c>
      <c r="E3078" s="16" t="s">
        <v>85</v>
      </c>
      <c r="F3078" s="16" t="s">
        <v>82</v>
      </c>
      <c r="G3078" s="16" t="s">
        <v>78</v>
      </c>
      <c r="H3078">
        <v>220844.33</v>
      </c>
      <c r="I3078">
        <v>219716.15</v>
      </c>
      <c r="J3078">
        <v>2830</v>
      </c>
      <c r="K3078">
        <v>2777</v>
      </c>
      <c r="L3078">
        <v>116710.8</v>
      </c>
      <c r="M3078">
        <v>3583.24</v>
      </c>
      <c r="N3078">
        <v>1629305.45</v>
      </c>
      <c r="O3078">
        <v>21747</v>
      </c>
      <c r="P3078">
        <v>12</v>
      </c>
      <c r="Q3078">
        <v>40</v>
      </c>
      <c r="R3078" s="25">
        <f>Clean_Data[[#This Row],[Revenue_EUR]]/Clean_Data[[#This Row],[Units_Sold]]</f>
        <v>78.036865724381627</v>
      </c>
      <c r="S3078" s="19">
        <f>Clean_Data[[#This Row],[Gross_Profit_EUR]]/Clean_Data[[#This Row],[Revenue_EUR]]</f>
        <v>0.52847541976739909</v>
      </c>
      <c r="T3078" s="19">
        <f>Clean_Data[[#This Row],[Revenue_EUR]]/Clean_Data[[#This Row],[Revenue_Target_EUR]]</f>
        <v>1.0051347158595305</v>
      </c>
      <c r="U3078" s="19">
        <f>Clean_Data[[#This Row],[Revenue_EUR]]/Clean_Data[[#This Row],[Market_Revenue_EUR]]</f>
        <v>0.13554507535711</v>
      </c>
      <c r="V3078" s="19">
        <f>Clean_Data[[#This Row],[Returns_Units]]/Clean_Data[[#This Row],[Units_Sold]]</f>
        <v>1.4134275618374558E-2</v>
      </c>
      <c r="W3078" s="21">
        <f>Clean_Data[[#This Row],[Revenue_EUR]]/Clean_Data[[#This Row],[Marketing_Spend_EUR]]</f>
        <v>61.632581127694486</v>
      </c>
    </row>
    <row r="3079" spans="1:23">
      <c r="A3079" s="17">
        <v>46023</v>
      </c>
      <c r="B3079">
        <v>2026</v>
      </c>
      <c r="C3079" s="16" t="s">
        <v>74</v>
      </c>
      <c r="D3079" s="16" t="s">
        <v>89</v>
      </c>
      <c r="E3079" s="16" t="s">
        <v>85</v>
      </c>
      <c r="F3079" s="16" t="s">
        <v>82</v>
      </c>
      <c r="G3079" s="16" t="s">
        <v>79</v>
      </c>
      <c r="H3079">
        <v>225279.66</v>
      </c>
      <c r="I3079">
        <v>212269.11</v>
      </c>
      <c r="J3079">
        <v>1119</v>
      </c>
      <c r="K3079">
        <v>1055</v>
      </c>
      <c r="L3079">
        <v>139324.93</v>
      </c>
      <c r="M3079">
        <v>5269.39</v>
      </c>
      <c r="N3079">
        <v>1423148.66</v>
      </c>
      <c r="O3079">
        <v>7448</v>
      </c>
      <c r="P3079">
        <v>13</v>
      </c>
      <c r="Q3079">
        <v>14</v>
      </c>
      <c r="R3079" s="25">
        <f>Clean_Data[[#This Row],[Revenue_EUR]]/Clean_Data[[#This Row],[Units_Sold]]</f>
        <v>201.32230563002682</v>
      </c>
      <c r="S3079" s="19">
        <f>Clean_Data[[#This Row],[Gross_Profit_EUR]]/Clean_Data[[#This Row],[Revenue_EUR]]</f>
        <v>0.61845321499508654</v>
      </c>
      <c r="T3079" s="19">
        <f>Clean_Data[[#This Row],[Revenue_EUR]]/Clean_Data[[#This Row],[Revenue_Target_EUR]]</f>
        <v>1.0612927147054041</v>
      </c>
      <c r="U3079" s="19">
        <f>Clean_Data[[#This Row],[Revenue_EUR]]/Clean_Data[[#This Row],[Market_Revenue_EUR]]</f>
        <v>0.15829664625479112</v>
      </c>
      <c r="V3079" s="19">
        <f>Clean_Data[[#This Row],[Returns_Units]]/Clean_Data[[#This Row],[Units_Sold]]</f>
        <v>1.2511170688114389E-2</v>
      </c>
      <c r="W3079" s="21">
        <f>Clean_Data[[#This Row],[Revenue_EUR]]/Clean_Data[[#This Row],[Marketing_Spend_EUR]]</f>
        <v>42.752512150362755</v>
      </c>
    </row>
    <row r="3080" spans="1:23">
      <c r="A3080" s="17">
        <v>46023</v>
      </c>
      <c r="B3080">
        <v>2026</v>
      </c>
      <c r="C3080" s="16" t="s">
        <v>74</v>
      </c>
      <c r="D3080" s="16" t="s">
        <v>89</v>
      </c>
      <c r="E3080" s="16" t="s">
        <v>85</v>
      </c>
      <c r="F3080" s="16" t="s">
        <v>82</v>
      </c>
      <c r="G3080" s="16" t="s">
        <v>80</v>
      </c>
      <c r="H3080">
        <v>74006.95</v>
      </c>
      <c r="I3080">
        <v>69760.72</v>
      </c>
      <c r="J3080">
        <v>488</v>
      </c>
      <c r="K3080">
        <v>452</v>
      </c>
      <c r="L3080">
        <v>47516.07</v>
      </c>
      <c r="M3080">
        <v>3810.73</v>
      </c>
      <c r="N3080">
        <v>508022.41</v>
      </c>
      <c r="O3080">
        <v>3621</v>
      </c>
      <c r="P3080">
        <v>4</v>
      </c>
      <c r="Q3080">
        <v>7</v>
      </c>
      <c r="R3080" s="25">
        <f>Clean_Data[[#This Row],[Revenue_EUR]]/Clean_Data[[#This Row],[Units_Sold]]</f>
        <v>151.65358606557376</v>
      </c>
      <c r="S3080" s="19">
        <f>Clean_Data[[#This Row],[Gross_Profit_EUR]]/Clean_Data[[#This Row],[Revenue_EUR]]</f>
        <v>0.64204875352922941</v>
      </c>
      <c r="T3080" s="19">
        <f>Clean_Data[[#This Row],[Revenue_EUR]]/Clean_Data[[#This Row],[Revenue_Target_EUR]]</f>
        <v>1.0608684944765479</v>
      </c>
      <c r="U3080" s="19">
        <f>Clean_Data[[#This Row],[Revenue_EUR]]/Clean_Data[[#This Row],[Market_Revenue_EUR]]</f>
        <v>0.14567654604055755</v>
      </c>
      <c r="V3080" s="19">
        <f>Clean_Data[[#This Row],[Returns_Units]]/Clean_Data[[#This Row],[Units_Sold]]</f>
        <v>1.4344262295081968E-2</v>
      </c>
      <c r="W3080" s="21">
        <f>Clean_Data[[#This Row],[Revenue_EUR]]/Clean_Data[[#This Row],[Marketing_Spend_EUR]]</f>
        <v>19.420675303681971</v>
      </c>
    </row>
    <row r="3081" spans="1:23">
      <c r="A3081" s="17">
        <v>46023</v>
      </c>
      <c r="B3081">
        <v>2026</v>
      </c>
      <c r="C3081" s="16" t="s">
        <v>74</v>
      </c>
      <c r="D3081" s="16" t="s">
        <v>89</v>
      </c>
      <c r="E3081" s="16" t="s">
        <v>85</v>
      </c>
      <c r="F3081" s="16" t="s">
        <v>82</v>
      </c>
      <c r="G3081" s="16" t="s">
        <v>81</v>
      </c>
      <c r="H3081">
        <v>102110.31</v>
      </c>
      <c r="I3081">
        <v>103975.63</v>
      </c>
      <c r="J3081">
        <v>819</v>
      </c>
      <c r="K3081">
        <v>840</v>
      </c>
      <c r="L3081">
        <v>58694.14</v>
      </c>
      <c r="M3081">
        <v>3173.97</v>
      </c>
      <c r="N3081">
        <v>662010.31999999995</v>
      </c>
      <c r="O3081">
        <v>5585</v>
      </c>
      <c r="P3081">
        <v>5</v>
      </c>
      <c r="Q3081">
        <v>9</v>
      </c>
      <c r="R3081" s="25">
        <f>Clean_Data[[#This Row],[Revenue_EUR]]/Clean_Data[[#This Row],[Units_Sold]]</f>
        <v>124.67681318681318</v>
      </c>
      <c r="S3081" s="19">
        <f>Clean_Data[[#This Row],[Gross_Profit_EUR]]/Clean_Data[[#This Row],[Revenue_EUR]]</f>
        <v>0.57481110379549338</v>
      </c>
      <c r="T3081" s="19">
        <f>Clean_Data[[#This Row],[Revenue_EUR]]/Clean_Data[[#This Row],[Revenue_Target_EUR]]</f>
        <v>0.98206002695054595</v>
      </c>
      <c r="U3081" s="19">
        <f>Clean_Data[[#This Row],[Revenue_EUR]]/Clean_Data[[#This Row],[Market_Revenue_EUR]]</f>
        <v>0.15424277675912967</v>
      </c>
      <c r="V3081" s="19">
        <f>Clean_Data[[#This Row],[Returns_Units]]/Clean_Data[[#This Row],[Units_Sold]]</f>
        <v>1.098901098901099E-2</v>
      </c>
      <c r="W3081" s="21">
        <f>Clean_Data[[#This Row],[Revenue_EUR]]/Clean_Data[[#This Row],[Marketing_Spend_EUR]]</f>
        <v>32.171164188697439</v>
      </c>
    </row>
    <row r="3082" spans="1:23">
      <c r="A3082" s="17">
        <v>46023</v>
      </c>
      <c r="B3082">
        <v>2026</v>
      </c>
      <c r="C3082" s="16" t="s">
        <v>74</v>
      </c>
      <c r="D3082" s="16" t="s">
        <v>89</v>
      </c>
      <c r="E3082" s="16" t="s">
        <v>85</v>
      </c>
      <c r="F3082" s="16" t="s">
        <v>83</v>
      </c>
      <c r="G3082" s="16" t="s">
        <v>78</v>
      </c>
      <c r="H3082">
        <v>35876.58</v>
      </c>
      <c r="I3082">
        <v>36079.81</v>
      </c>
      <c r="J3082">
        <v>460</v>
      </c>
      <c r="K3082">
        <v>466</v>
      </c>
      <c r="L3082">
        <v>17289.740000000002</v>
      </c>
      <c r="M3082">
        <v>638.30999999999995</v>
      </c>
      <c r="N3082">
        <v>370535.24</v>
      </c>
      <c r="O3082">
        <v>5167</v>
      </c>
      <c r="P3082">
        <v>2</v>
      </c>
      <c r="Q3082">
        <v>7</v>
      </c>
      <c r="R3082" s="25">
        <f>Clean_Data[[#This Row],[Revenue_EUR]]/Clean_Data[[#This Row],[Units_Sold]]</f>
        <v>77.992565217391302</v>
      </c>
      <c r="S3082" s="19">
        <f>Clean_Data[[#This Row],[Gross_Profit_EUR]]/Clean_Data[[#This Row],[Revenue_EUR]]</f>
        <v>0.48192274737447105</v>
      </c>
      <c r="T3082" s="19">
        <f>Clean_Data[[#This Row],[Revenue_EUR]]/Clean_Data[[#This Row],[Revenue_Target_EUR]]</f>
        <v>0.99436720980515148</v>
      </c>
      <c r="U3082" s="19">
        <f>Clean_Data[[#This Row],[Revenue_EUR]]/Clean_Data[[#This Row],[Market_Revenue_EUR]]</f>
        <v>9.6823665139110657E-2</v>
      </c>
      <c r="V3082" s="19">
        <f>Clean_Data[[#This Row],[Returns_Units]]/Clean_Data[[#This Row],[Units_Sold]]</f>
        <v>1.5217391304347827E-2</v>
      </c>
      <c r="W3082" s="21">
        <f>Clean_Data[[#This Row],[Revenue_EUR]]/Clean_Data[[#This Row],[Marketing_Spend_EUR]]</f>
        <v>56.205574094092221</v>
      </c>
    </row>
    <row r="3083" spans="1:23">
      <c r="A3083" s="17">
        <v>46023</v>
      </c>
      <c r="B3083">
        <v>2026</v>
      </c>
      <c r="C3083" s="16" t="s">
        <v>74</v>
      </c>
      <c r="D3083" s="16" t="s">
        <v>89</v>
      </c>
      <c r="E3083" s="16" t="s">
        <v>85</v>
      </c>
      <c r="F3083" s="16" t="s">
        <v>83</v>
      </c>
      <c r="G3083" s="16" t="s">
        <v>79</v>
      </c>
      <c r="H3083">
        <v>39121.65</v>
      </c>
      <c r="I3083">
        <v>39163.19</v>
      </c>
      <c r="J3083">
        <v>194</v>
      </c>
      <c r="K3083">
        <v>196</v>
      </c>
      <c r="L3083">
        <v>21916.04</v>
      </c>
      <c r="M3083">
        <v>1069.58</v>
      </c>
      <c r="N3083">
        <v>317177.36</v>
      </c>
      <c r="O3083">
        <v>1628</v>
      </c>
      <c r="P3083">
        <v>1</v>
      </c>
      <c r="Q3083">
        <v>6</v>
      </c>
      <c r="R3083" s="25">
        <f>Clean_Data[[#This Row],[Revenue_EUR]]/Clean_Data[[#This Row],[Units_Sold]]</f>
        <v>201.65798969072165</v>
      </c>
      <c r="S3083" s="19">
        <f>Clean_Data[[#This Row],[Gross_Profit_EUR]]/Clean_Data[[#This Row],[Revenue_EUR]]</f>
        <v>0.560202343203827</v>
      </c>
      <c r="T3083" s="19">
        <f>Clean_Data[[#This Row],[Revenue_EUR]]/Clean_Data[[#This Row],[Revenue_Target_EUR]]</f>
        <v>0.99893931010216475</v>
      </c>
      <c r="U3083" s="19">
        <f>Clean_Data[[#This Row],[Revenue_EUR]]/Clean_Data[[#This Row],[Market_Revenue_EUR]]</f>
        <v>0.12334313520990275</v>
      </c>
      <c r="V3083" s="19">
        <f>Clean_Data[[#This Row],[Returns_Units]]/Clean_Data[[#This Row],[Units_Sold]]</f>
        <v>3.0927835051546393E-2</v>
      </c>
      <c r="W3083" s="21">
        <f>Clean_Data[[#This Row],[Revenue_EUR]]/Clean_Data[[#This Row],[Marketing_Spend_EUR]]</f>
        <v>36.576646908132169</v>
      </c>
    </row>
    <row r="3084" spans="1:23">
      <c r="A3084" s="17">
        <v>46023</v>
      </c>
      <c r="B3084">
        <v>2026</v>
      </c>
      <c r="C3084" s="16" t="s">
        <v>74</v>
      </c>
      <c r="D3084" s="16" t="s">
        <v>89</v>
      </c>
      <c r="E3084" s="16" t="s">
        <v>85</v>
      </c>
      <c r="F3084" s="16" t="s">
        <v>83</v>
      </c>
      <c r="G3084" s="16" t="s">
        <v>80</v>
      </c>
      <c r="H3084">
        <v>12861.09</v>
      </c>
      <c r="I3084">
        <v>11336.67</v>
      </c>
      <c r="J3084">
        <v>85</v>
      </c>
      <c r="K3084">
        <v>74</v>
      </c>
      <c r="L3084">
        <v>7398.35</v>
      </c>
      <c r="M3084">
        <v>746.49</v>
      </c>
      <c r="N3084">
        <v>119364.97</v>
      </c>
      <c r="O3084">
        <v>893</v>
      </c>
      <c r="P3084">
        <v>1</v>
      </c>
      <c r="Q3084">
        <v>2</v>
      </c>
      <c r="R3084" s="25">
        <f>Clean_Data[[#This Row],[Revenue_EUR]]/Clean_Data[[#This Row],[Units_Sold]]</f>
        <v>151.30694117647059</v>
      </c>
      <c r="S3084" s="19">
        <f>Clean_Data[[#This Row],[Gross_Profit_EUR]]/Clean_Data[[#This Row],[Revenue_EUR]]</f>
        <v>0.57525062028179574</v>
      </c>
      <c r="T3084" s="19">
        <f>Clean_Data[[#This Row],[Revenue_EUR]]/Clean_Data[[#This Row],[Revenue_Target_EUR]]</f>
        <v>1.1344680580805475</v>
      </c>
      <c r="U3084" s="19">
        <f>Clean_Data[[#This Row],[Revenue_EUR]]/Clean_Data[[#This Row],[Market_Revenue_EUR]]</f>
        <v>0.1077459324959408</v>
      </c>
      <c r="V3084" s="19">
        <f>Clean_Data[[#This Row],[Returns_Units]]/Clean_Data[[#This Row],[Units_Sold]]</f>
        <v>2.3529411764705882E-2</v>
      </c>
      <c r="W3084" s="21">
        <f>Clean_Data[[#This Row],[Revenue_EUR]]/Clean_Data[[#This Row],[Marketing_Spend_EUR]]</f>
        <v>17.228750552586103</v>
      </c>
    </row>
    <row r="3085" spans="1:23">
      <c r="A3085" s="17">
        <v>46023</v>
      </c>
      <c r="B3085">
        <v>2026</v>
      </c>
      <c r="C3085" s="16" t="s">
        <v>74</v>
      </c>
      <c r="D3085" s="16" t="s">
        <v>89</v>
      </c>
      <c r="E3085" s="16" t="s">
        <v>85</v>
      </c>
      <c r="F3085" s="16" t="s">
        <v>83</v>
      </c>
      <c r="G3085" s="16" t="s">
        <v>81</v>
      </c>
      <c r="H3085">
        <v>15320.64</v>
      </c>
      <c r="I3085">
        <v>15639.56</v>
      </c>
      <c r="J3085">
        <v>123</v>
      </c>
      <c r="K3085">
        <v>125</v>
      </c>
      <c r="L3085">
        <v>8072.94</v>
      </c>
      <c r="M3085">
        <v>482.45</v>
      </c>
      <c r="N3085">
        <v>150044.07</v>
      </c>
      <c r="O3085">
        <v>1278</v>
      </c>
      <c r="P3085">
        <v>1</v>
      </c>
      <c r="Q3085">
        <v>3</v>
      </c>
      <c r="R3085" s="25">
        <f>Clean_Data[[#This Row],[Revenue_EUR]]/Clean_Data[[#This Row],[Units_Sold]]</f>
        <v>124.55804878048779</v>
      </c>
      <c r="S3085" s="19">
        <f>Clean_Data[[#This Row],[Gross_Profit_EUR]]/Clean_Data[[#This Row],[Revenue_EUR]]</f>
        <v>0.52693229525659502</v>
      </c>
      <c r="T3085" s="19">
        <f>Clean_Data[[#This Row],[Revenue_EUR]]/Clean_Data[[#This Row],[Revenue_Target_EUR]]</f>
        <v>0.9796081219676257</v>
      </c>
      <c r="U3085" s="19">
        <f>Clean_Data[[#This Row],[Revenue_EUR]]/Clean_Data[[#This Row],[Market_Revenue_EUR]]</f>
        <v>0.1021076007868888</v>
      </c>
      <c r="V3085" s="19">
        <f>Clean_Data[[#This Row],[Returns_Units]]/Clean_Data[[#This Row],[Units_Sold]]</f>
        <v>2.4390243902439025E-2</v>
      </c>
      <c r="W3085" s="21">
        <f>Clean_Data[[#This Row],[Revenue_EUR]]/Clean_Data[[#This Row],[Marketing_Spend_EUR]]</f>
        <v>31.755912529795832</v>
      </c>
    </row>
    <row r="3086" spans="1:23">
      <c r="A3086" s="17">
        <v>46023</v>
      </c>
      <c r="B3086">
        <v>2026</v>
      </c>
      <c r="C3086" s="16" t="s">
        <v>74</v>
      </c>
      <c r="D3086" s="16" t="s">
        <v>90</v>
      </c>
      <c r="E3086" s="16" t="s">
        <v>91</v>
      </c>
      <c r="F3086" s="16" t="s">
        <v>77</v>
      </c>
      <c r="G3086" s="16" t="s">
        <v>78</v>
      </c>
      <c r="H3086">
        <v>210154.13</v>
      </c>
      <c r="I3086">
        <v>203118.25</v>
      </c>
      <c r="J3086">
        <v>2693</v>
      </c>
      <c r="K3086">
        <v>2589</v>
      </c>
      <c r="L3086">
        <v>119512.06</v>
      </c>
      <c r="M3086">
        <v>3616.91</v>
      </c>
      <c r="N3086">
        <v>2303027.14</v>
      </c>
      <c r="O3086">
        <v>31484</v>
      </c>
      <c r="P3086">
        <v>11</v>
      </c>
      <c r="Q3086">
        <v>49</v>
      </c>
      <c r="R3086" s="25">
        <f>Clean_Data[[#This Row],[Revenue_EUR]]/Clean_Data[[#This Row],[Units_Sold]]</f>
        <v>78.03718158187894</v>
      </c>
      <c r="S3086" s="19">
        <f>Clean_Data[[#This Row],[Gross_Profit_EUR]]/Clean_Data[[#This Row],[Revenue_EUR]]</f>
        <v>0.56868765795847076</v>
      </c>
      <c r="T3086" s="19">
        <f>Clean_Data[[#This Row],[Revenue_EUR]]/Clean_Data[[#This Row],[Revenue_Target_EUR]]</f>
        <v>1.0346393295531051</v>
      </c>
      <c r="U3086" s="19">
        <f>Clean_Data[[#This Row],[Revenue_EUR]]/Clean_Data[[#This Row],[Market_Revenue_EUR]]</f>
        <v>9.1251260721139399E-2</v>
      </c>
      <c r="V3086" s="19">
        <f>Clean_Data[[#This Row],[Returns_Units]]/Clean_Data[[#This Row],[Units_Sold]]</f>
        <v>1.8195321203119199E-2</v>
      </c>
      <c r="W3086" s="21">
        <f>Clean_Data[[#This Row],[Revenue_EUR]]/Clean_Data[[#This Row],[Marketing_Spend_EUR]]</f>
        <v>58.103223469757339</v>
      </c>
    </row>
    <row r="3087" spans="1:23">
      <c r="A3087" s="17">
        <v>46023</v>
      </c>
      <c r="B3087">
        <v>2026</v>
      </c>
      <c r="C3087" s="16" t="s">
        <v>74</v>
      </c>
      <c r="D3087" s="16" t="s">
        <v>90</v>
      </c>
      <c r="E3087" s="16" t="s">
        <v>91</v>
      </c>
      <c r="F3087" s="16" t="s">
        <v>77</v>
      </c>
      <c r="G3087" s="16" t="s">
        <v>79</v>
      </c>
      <c r="H3087">
        <v>223359.65</v>
      </c>
      <c r="I3087">
        <v>206036.37</v>
      </c>
      <c r="J3087">
        <v>1110</v>
      </c>
      <c r="K3087">
        <v>1032</v>
      </c>
      <c r="L3087">
        <v>148030.51</v>
      </c>
      <c r="M3087">
        <v>5970</v>
      </c>
      <c r="N3087">
        <v>2090751.74</v>
      </c>
      <c r="O3087">
        <v>11296</v>
      </c>
      <c r="P3087">
        <v>12</v>
      </c>
      <c r="Q3087">
        <v>14</v>
      </c>
      <c r="R3087" s="25">
        <f>Clean_Data[[#This Row],[Revenue_EUR]]/Clean_Data[[#This Row],[Units_Sold]]</f>
        <v>201.22490990990991</v>
      </c>
      <c r="S3087" s="19">
        <f>Clean_Data[[#This Row],[Gross_Profit_EUR]]/Clean_Data[[#This Row],[Revenue_EUR]]</f>
        <v>0.66274508399346088</v>
      </c>
      <c r="T3087" s="19">
        <f>Clean_Data[[#This Row],[Revenue_EUR]]/Clean_Data[[#This Row],[Revenue_Target_EUR]]</f>
        <v>1.0840787478443732</v>
      </c>
      <c r="U3087" s="19">
        <f>Clean_Data[[#This Row],[Revenue_EUR]]/Clean_Data[[#This Row],[Market_Revenue_EUR]]</f>
        <v>0.10683222007027959</v>
      </c>
      <c r="V3087" s="19">
        <f>Clean_Data[[#This Row],[Returns_Units]]/Clean_Data[[#This Row],[Units_Sold]]</f>
        <v>1.2612612612612612E-2</v>
      </c>
      <c r="W3087" s="21">
        <f>Clean_Data[[#This Row],[Revenue_EUR]]/Clean_Data[[#This Row],[Marketing_Spend_EUR]]</f>
        <v>37.413676716917919</v>
      </c>
    </row>
    <row r="3088" spans="1:23">
      <c r="A3088" s="17">
        <v>46023</v>
      </c>
      <c r="B3088">
        <v>2026</v>
      </c>
      <c r="C3088" s="16" t="s">
        <v>74</v>
      </c>
      <c r="D3088" s="16" t="s">
        <v>90</v>
      </c>
      <c r="E3088" s="16" t="s">
        <v>91</v>
      </c>
      <c r="F3088" s="16" t="s">
        <v>77</v>
      </c>
      <c r="G3088" s="16" t="s">
        <v>80</v>
      </c>
      <c r="H3088">
        <v>79960.3</v>
      </c>
      <c r="I3088">
        <v>69700.55</v>
      </c>
      <c r="J3088">
        <v>527</v>
      </c>
      <c r="K3088">
        <v>463</v>
      </c>
      <c r="L3088">
        <v>55459.34</v>
      </c>
      <c r="M3088">
        <v>4143.84</v>
      </c>
      <c r="N3088">
        <v>736796.9</v>
      </c>
      <c r="O3088">
        <v>5014</v>
      </c>
      <c r="P3088">
        <v>4</v>
      </c>
      <c r="Q3088">
        <v>9</v>
      </c>
      <c r="R3088" s="25">
        <f>Clean_Data[[#This Row],[Revenue_EUR]]/Clean_Data[[#This Row],[Units_Sold]]</f>
        <v>151.72732447817836</v>
      </c>
      <c r="S3088" s="19">
        <f>Clean_Data[[#This Row],[Gross_Profit_EUR]]/Clean_Data[[#This Row],[Revenue_EUR]]</f>
        <v>0.69358594202372925</v>
      </c>
      <c r="T3088" s="19">
        <f>Clean_Data[[#This Row],[Revenue_EUR]]/Clean_Data[[#This Row],[Revenue_Target_EUR]]</f>
        <v>1.1471975472216502</v>
      </c>
      <c r="U3088" s="19">
        <f>Clean_Data[[#This Row],[Revenue_EUR]]/Clean_Data[[#This Row],[Market_Revenue_EUR]]</f>
        <v>0.10852420796015835</v>
      </c>
      <c r="V3088" s="19">
        <f>Clean_Data[[#This Row],[Returns_Units]]/Clean_Data[[#This Row],[Units_Sold]]</f>
        <v>1.7077798861480076E-2</v>
      </c>
      <c r="W3088" s="21">
        <f>Clean_Data[[#This Row],[Revenue_EUR]]/Clean_Data[[#This Row],[Marketing_Spend_EUR]]</f>
        <v>19.296184215606779</v>
      </c>
    </row>
    <row r="3089" spans="1:23">
      <c r="A3089" s="17">
        <v>46023</v>
      </c>
      <c r="B3089">
        <v>2026</v>
      </c>
      <c r="C3089" s="16" t="s">
        <v>74</v>
      </c>
      <c r="D3089" s="16" t="s">
        <v>90</v>
      </c>
      <c r="E3089" s="16" t="s">
        <v>91</v>
      </c>
      <c r="F3089" s="16" t="s">
        <v>77</v>
      </c>
      <c r="G3089" s="16" t="s">
        <v>81</v>
      </c>
      <c r="H3089">
        <v>89566.63</v>
      </c>
      <c r="I3089">
        <v>84183.039999999994</v>
      </c>
      <c r="J3089">
        <v>718</v>
      </c>
      <c r="K3089">
        <v>676</v>
      </c>
      <c r="L3089">
        <v>56128.85</v>
      </c>
      <c r="M3089">
        <v>2925.27</v>
      </c>
      <c r="N3089">
        <v>944454.86</v>
      </c>
      <c r="O3089">
        <v>7914</v>
      </c>
      <c r="P3089">
        <v>4</v>
      </c>
      <c r="Q3089">
        <v>7</v>
      </c>
      <c r="R3089" s="25">
        <f>Clean_Data[[#This Row],[Revenue_EUR]]/Clean_Data[[#This Row],[Units_Sold]]</f>
        <v>124.74461002785516</v>
      </c>
      <c r="S3089" s="19">
        <f>Clean_Data[[#This Row],[Gross_Profit_EUR]]/Clean_Data[[#This Row],[Revenue_EUR]]</f>
        <v>0.62667145118667522</v>
      </c>
      <c r="T3089" s="19">
        <f>Clean_Data[[#This Row],[Revenue_EUR]]/Clean_Data[[#This Row],[Revenue_Target_EUR]]</f>
        <v>1.0639510048579859</v>
      </c>
      <c r="U3089" s="19">
        <f>Clean_Data[[#This Row],[Revenue_EUR]]/Clean_Data[[#This Row],[Market_Revenue_EUR]]</f>
        <v>9.4834209440142023E-2</v>
      </c>
      <c r="V3089" s="19">
        <f>Clean_Data[[#This Row],[Returns_Units]]/Clean_Data[[#This Row],[Units_Sold]]</f>
        <v>9.7493036211699167E-3</v>
      </c>
      <c r="W3089" s="21">
        <f>Clean_Data[[#This Row],[Revenue_EUR]]/Clean_Data[[#This Row],[Marketing_Spend_EUR]]</f>
        <v>30.618243786043685</v>
      </c>
    </row>
    <row r="3090" spans="1:23">
      <c r="A3090" s="17">
        <v>46023</v>
      </c>
      <c r="B3090">
        <v>2026</v>
      </c>
      <c r="C3090" s="16" t="s">
        <v>74</v>
      </c>
      <c r="D3090" s="16" t="s">
        <v>90</v>
      </c>
      <c r="E3090" s="16" t="s">
        <v>91</v>
      </c>
      <c r="F3090" s="16" t="s">
        <v>82</v>
      </c>
      <c r="G3090" s="16" t="s">
        <v>78</v>
      </c>
      <c r="H3090">
        <v>171007.24</v>
      </c>
      <c r="I3090">
        <v>172470.63</v>
      </c>
      <c r="J3090">
        <v>2191</v>
      </c>
      <c r="K3090">
        <v>2232</v>
      </c>
      <c r="L3090">
        <v>89776.16</v>
      </c>
      <c r="M3090">
        <v>3014.06</v>
      </c>
      <c r="N3090">
        <v>2077966.11</v>
      </c>
      <c r="O3090">
        <v>30241</v>
      </c>
      <c r="P3090">
        <v>9</v>
      </c>
      <c r="Q3090">
        <v>18</v>
      </c>
      <c r="R3090" s="25">
        <f>Clean_Data[[#This Row],[Revenue_EUR]]/Clean_Data[[#This Row],[Units_Sold]]</f>
        <v>78.049858512094929</v>
      </c>
      <c r="S3090" s="19">
        <f>Clean_Data[[#This Row],[Gross_Profit_EUR]]/Clean_Data[[#This Row],[Revenue_EUR]]</f>
        <v>0.52498455620943307</v>
      </c>
      <c r="T3090" s="19">
        <f>Clean_Data[[#This Row],[Revenue_EUR]]/Clean_Data[[#This Row],[Revenue_Target_EUR]]</f>
        <v>0.99151513506966371</v>
      </c>
      <c r="U3090" s="19">
        <f>Clean_Data[[#This Row],[Revenue_EUR]]/Clean_Data[[#This Row],[Market_Revenue_EUR]]</f>
        <v>8.2295490372554722E-2</v>
      </c>
      <c r="V3090" s="19">
        <f>Clean_Data[[#This Row],[Returns_Units]]/Clean_Data[[#This Row],[Units_Sold]]</f>
        <v>8.2154267457781836E-3</v>
      </c>
      <c r="W3090" s="21">
        <f>Clean_Data[[#This Row],[Revenue_EUR]]/Clean_Data[[#This Row],[Marketing_Spend_EUR]]</f>
        <v>56.736508231422064</v>
      </c>
    </row>
    <row r="3091" spans="1:23">
      <c r="A3091" s="17">
        <v>46023</v>
      </c>
      <c r="B3091">
        <v>2026</v>
      </c>
      <c r="C3091" s="16" t="s">
        <v>74</v>
      </c>
      <c r="D3091" s="16" t="s">
        <v>90</v>
      </c>
      <c r="E3091" s="16" t="s">
        <v>91</v>
      </c>
      <c r="F3091" s="16" t="s">
        <v>82</v>
      </c>
      <c r="G3091" s="16" t="s">
        <v>79</v>
      </c>
      <c r="H3091">
        <v>186069.05</v>
      </c>
      <c r="I3091">
        <v>177786.71</v>
      </c>
      <c r="J3091">
        <v>924</v>
      </c>
      <c r="K3091">
        <v>867</v>
      </c>
      <c r="L3091">
        <v>114100.71</v>
      </c>
      <c r="M3091">
        <v>5098.49</v>
      </c>
      <c r="N3091">
        <v>1805275.73</v>
      </c>
      <c r="O3091">
        <v>9880</v>
      </c>
      <c r="P3091">
        <v>9</v>
      </c>
      <c r="Q3091">
        <v>11</v>
      </c>
      <c r="R3091" s="25">
        <f>Clean_Data[[#This Row],[Revenue_EUR]]/Clean_Data[[#This Row],[Units_Sold]]</f>
        <v>201.37343073593073</v>
      </c>
      <c r="S3091" s="19">
        <f>Clean_Data[[#This Row],[Gross_Profit_EUR]]/Clean_Data[[#This Row],[Revenue_EUR]]</f>
        <v>0.61321702883956264</v>
      </c>
      <c r="T3091" s="19">
        <f>Clean_Data[[#This Row],[Revenue_EUR]]/Clean_Data[[#This Row],[Revenue_Target_EUR]]</f>
        <v>1.0465858218536133</v>
      </c>
      <c r="U3091" s="19">
        <f>Clean_Data[[#This Row],[Revenue_EUR]]/Clean_Data[[#This Row],[Market_Revenue_EUR]]</f>
        <v>0.10306960145085427</v>
      </c>
      <c r="V3091" s="19">
        <f>Clean_Data[[#This Row],[Returns_Units]]/Clean_Data[[#This Row],[Units_Sold]]</f>
        <v>1.1904761904761904E-2</v>
      </c>
      <c r="W3091" s="21">
        <f>Clean_Data[[#This Row],[Revenue_EUR]]/Clean_Data[[#This Row],[Marketing_Spend_EUR]]</f>
        <v>36.49493281344084</v>
      </c>
    </row>
    <row r="3092" spans="1:23">
      <c r="A3092" s="17">
        <v>46023</v>
      </c>
      <c r="B3092">
        <v>2026</v>
      </c>
      <c r="C3092" s="16" t="s">
        <v>74</v>
      </c>
      <c r="D3092" s="16" t="s">
        <v>90</v>
      </c>
      <c r="E3092" s="16" t="s">
        <v>91</v>
      </c>
      <c r="F3092" s="16" t="s">
        <v>82</v>
      </c>
      <c r="G3092" s="16" t="s">
        <v>80</v>
      </c>
      <c r="H3092">
        <v>71858.720000000001</v>
      </c>
      <c r="I3092">
        <v>62378.8</v>
      </c>
      <c r="J3092">
        <v>474</v>
      </c>
      <c r="K3092">
        <v>408</v>
      </c>
      <c r="L3092">
        <v>46224.01</v>
      </c>
      <c r="M3092">
        <v>4244.34</v>
      </c>
      <c r="N3092">
        <v>685897.79</v>
      </c>
      <c r="O3092">
        <v>4818</v>
      </c>
      <c r="P3092">
        <v>4</v>
      </c>
      <c r="Q3092">
        <v>7</v>
      </c>
      <c r="R3092" s="25">
        <f>Clean_Data[[#This Row],[Revenue_EUR]]/Clean_Data[[#This Row],[Units_Sold]]</f>
        <v>151.60067510548524</v>
      </c>
      <c r="S3092" s="19">
        <f>Clean_Data[[#This Row],[Gross_Profit_EUR]]/Clean_Data[[#This Row],[Revenue_EUR]]</f>
        <v>0.64326236259148506</v>
      </c>
      <c r="T3092" s="19">
        <f>Clean_Data[[#This Row],[Revenue_EUR]]/Clean_Data[[#This Row],[Revenue_Target_EUR]]</f>
        <v>1.1519734268693851</v>
      </c>
      <c r="U3092" s="19">
        <f>Clean_Data[[#This Row],[Revenue_EUR]]/Clean_Data[[#This Row],[Market_Revenue_EUR]]</f>
        <v>0.10476593021243004</v>
      </c>
      <c r="V3092" s="19">
        <f>Clean_Data[[#This Row],[Returns_Units]]/Clean_Data[[#This Row],[Units_Sold]]</f>
        <v>1.4767932489451477E-2</v>
      </c>
      <c r="W3092" s="21">
        <f>Clean_Data[[#This Row],[Revenue_EUR]]/Clean_Data[[#This Row],[Marketing_Spend_EUR]]</f>
        <v>16.930481535409509</v>
      </c>
    </row>
    <row r="3093" spans="1:23">
      <c r="A3093" s="17">
        <v>46023</v>
      </c>
      <c r="B3093">
        <v>2026</v>
      </c>
      <c r="C3093" s="16" t="s">
        <v>74</v>
      </c>
      <c r="D3093" s="16" t="s">
        <v>90</v>
      </c>
      <c r="E3093" s="16" t="s">
        <v>91</v>
      </c>
      <c r="F3093" s="16" t="s">
        <v>82</v>
      </c>
      <c r="G3093" s="16" t="s">
        <v>81</v>
      </c>
      <c r="H3093">
        <v>84829.03</v>
      </c>
      <c r="I3093">
        <v>80781.899999999994</v>
      </c>
      <c r="J3093">
        <v>680</v>
      </c>
      <c r="K3093">
        <v>657</v>
      </c>
      <c r="L3093">
        <v>48830.54</v>
      </c>
      <c r="M3093">
        <v>2616.25</v>
      </c>
      <c r="N3093">
        <v>897795.72</v>
      </c>
      <c r="O3093">
        <v>7478</v>
      </c>
      <c r="P3093">
        <v>3</v>
      </c>
      <c r="Q3093">
        <v>13</v>
      </c>
      <c r="R3093" s="25">
        <f>Clean_Data[[#This Row],[Revenue_EUR]]/Clean_Data[[#This Row],[Units_Sold]]</f>
        <v>124.74857352941176</v>
      </c>
      <c r="S3093" s="19">
        <f>Clean_Data[[#This Row],[Gross_Profit_EUR]]/Clean_Data[[#This Row],[Revenue_EUR]]</f>
        <v>0.57563477974462285</v>
      </c>
      <c r="T3093" s="19">
        <f>Clean_Data[[#This Row],[Revenue_EUR]]/Clean_Data[[#This Row],[Revenue_Target_EUR]]</f>
        <v>1.0500994653505302</v>
      </c>
      <c r="U3093" s="19">
        <f>Clean_Data[[#This Row],[Revenue_EUR]]/Clean_Data[[#This Row],[Market_Revenue_EUR]]</f>
        <v>9.4485892625997367E-2</v>
      </c>
      <c r="V3093" s="19">
        <f>Clean_Data[[#This Row],[Returns_Units]]/Clean_Data[[#This Row],[Units_Sold]]</f>
        <v>1.9117647058823531E-2</v>
      </c>
      <c r="W3093" s="21">
        <f>Clean_Data[[#This Row],[Revenue_EUR]]/Clean_Data[[#This Row],[Marketing_Spend_EUR]]</f>
        <v>32.423900621118015</v>
      </c>
    </row>
    <row r="3094" spans="1:23">
      <c r="A3094" s="17">
        <v>46023</v>
      </c>
      <c r="B3094">
        <v>2026</v>
      </c>
      <c r="C3094" s="16" t="s">
        <v>74</v>
      </c>
      <c r="D3094" s="16" t="s">
        <v>90</v>
      </c>
      <c r="E3094" s="16" t="s">
        <v>91</v>
      </c>
      <c r="F3094" s="16" t="s">
        <v>83</v>
      </c>
      <c r="G3094" s="16" t="s">
        <v>78</v>
      </c>
      <c r="H3094">
        <v>23454.68</v>
      </c>
      <c r="I3094">
        <v>22686.720000000001</v>
      </c>
      <c r="J3094">
        <v>301</v>
      </c>
      <c r="K3094">
        <v>285</v>
      </c>
      <c r="L3094">
        <v>11109.22</v>
      </c>
      <c r="M3094">
        <v>459.06</v>
      </c>
      <c r="N3094">
        <v>402107.16</v>
      </c>
      <c r="O3094">
        <v>5719</v>
      </c>
      <c r="P3094">
        <v>1</v>
      </c>
      <c r="Q3094">
        <v>10</v>
      </c>
      <c r="R3094" s="25">
        <f>Clean_Data[[#This Row],[Revenue_EUR]]/Clean_Data[[#This Row],[Units_Sold]]</f>
        <v>77.922524916943516</v>
      </c>
      <c r="S3094" s="19">
        <f>Clean_Data[[#This Row],[Gross_Profit_EUR]]/Clean_Data[[#This Row],[Revenue_EUR]]</f>
        <v>0.47364619768847832</v>
      </c>
      <c r="T3094" s="19">
        <f>Clean_Data[[#This Row],[Revenue_EUR]]/Clean_Data[[#This Row],[Revenue_Target_EUR]]</f>
        <v>1.0338506403746333</v>
      </c>
      <c r="U3094" s="19">
        <f>Clean_Data[[#This Row],[Revenue_EUR]]/Clean_Data[[#This Row],[Market_Revenue_EUR]]</f>
        <v>5.8329426414590581E-2</v>
      </c>
      <c r="V3094" s="19">
        <f>Clean_Data[[#This Row],[Returns_Units]]/Clean_Data[[#This Row],[Units_Sold]]</f>
        <v>3.3222591362126248E-2</v>
      </c>
      <c r="W3094" s="21">
        <f>Clean_Data[[#This Row],[Revenue_EUR]]/Clean_Data[[#This Row],[Marketing_Spend_EUR]]</f>
        <v>51.092841894305757</v>
      </c>
    </row>
    <row r="3095" spans="1:23">
      <c r="A3095" s="17">
        <v>46023</v>
      </c>
      <c r="B3095">
        <v>2026</v>
      </c>
      <c r="C3095" s="16" t="s">
        <v>74</v>
      </c>
      <c r="D3095" s="16" t="s">
        <v>90</v>
      </c>
      <c r="E3095" s="16" t="s">
        <v>91</v>
      </c>
      <c r="F3095" s="16" t="s">
        <v>83</v>
      </c>
      <c r="G3095" s="16" t="s">
        <v>79</v>
      </c>
      <c r="H3095">
        <v>24432.66</v>
      </c>
      <c r="I3095">
        <v>22884.29</v>
      </c>
      <c r="J3095">
        <v>121</v>
      </c>
      <c r="K3095">
        <v>111</v>
      </c>
      <c r="L3095">
        <v>13596.94</v>
      </c>
      <c r="M3095">
        <v>636.54999999999995</v>
      </c>
      <c r="N3095">
        <v>339642.33</v>
      </c>
      <c r="O3095">
        <v>1800</v>
      </c>
      <c r="P3095">
        <v>1</v>
      </c>
      <c r="Q3095">
        <v>3</v>
      </c>
      <c r="R3095" s="25">
        <f>Clean_Data[[#This Row],[Revenue_EUR]]/Clean_Data[[#This Row],[Units_Sold]]</f>
        <v>201.92280991735538</v>
      </c>
      <c r="S3095" s="19">
        <f>Clean_Data[[#This Row],[Gross_Profit_EUR]]/Clean_Data[[#This Row],[Revenue_EUR]]</f>
        <v>0.55650674138632472</v>
      </c>
      <c r="T3095" s="19">
        <f>Clean_Data[[#This Row],[Revenue_EUR]]/Clean_Data[[#This Row],[Revenue_Target_EUR]]</f>
        <v>1.0676608275808426</v>
      </c>
      <c r="U3095" s="19">
        <f>Clean_Data[[#This Row],[Revenue_EUR]]/Clean_Data[[#This Row],[Market_Revenue_EUR]]</f>
        <v>7.1936439724695087E-2</v>
      </c>
      <c r="V3095" s="19">
        <f>Clean_Data[[#This Row],[Returns_Units]]/Clean_Data[[#This Row],[Units_Sold]]</f>
        <v>2.4793388429752067E-2</v>
      </c>
      <c r="W3095" s="21">
        <f>Clean_Data[[#This Row],[Revenue_EUR]]/Clean_Data[[#This Row],[Marketing_Spend_EUR]]</f>
        <v>38.382939282067397</v>
      </c>
    </row>
    <row r="3096" spans="1:23">
      <c r="A3096" s="17">
        <v>46023</v>
      </c>
      <c r="B3096">
        <v>2026</v>
      </c>
      <c r="C3096" s="16" t="s">
        <v>74</v>
      </c>
      <c r="D3096" s="16" t="s">
        <v>90</v>
      </c>
      <c r="E3096" s="16" t="s">
        <v>91</v>
      </c>
      <c r="F3096" s="16" t="s">
        <v>83</v>
      </c>
      <c r="G3096" s="16" t="s">
        <v>80</v>
      </c>
      <c r="H3096">
        <v>8994.66</v>
      </c>
      <c r="I3096">
        <v>8074.38</v>
      </c>
      <c r="J3096">
        <v>59</v>
      </c>
      <c r="K3096">
        <v>53</v>
      </c>
      <c r="L3096">
        <v>5194.9799999999996</v>
      </c>
      <c r="M3096">
        <v>495.44</v>
      </c>
      <c r="N3096">
        <v>124881.69</v>
      </c>
      <c r="O3096">
        <v>857</v>
      </c>
      <c r="P3096">
        <v>0</v>
      </c>
      <c r="Q3096">
        <v>2</v>
      </c>
      <c r="R3096" s="25">
        <f>Clean_Data[[#This Row],[Revenue_EUR]]/Clean_Data[[#This Row],[Units_Sold]]</f>
        <v>152.45186440677966</v>
      </c>
      <c r="S3096" s="19">
        <f>Clean_Data[[#This Row],[Gross_Profit_EUR]]/Clean_Data[[#This Row],[Revenue_EUR]]</f>
        <v>0.57756268719440196</v>
      </c>
      <c r="T3096" s="19">
        <f>Clean_Data[[#This Row],[Revenue_EUR]]/Clean_Data[[#This Row],[Revenue_Target_EUR]]</f>
        <v>1.1139753145133124</v>
      </c>
      <c r="U3096" s="19">
        <f>Clean_Data[[#This Row],[Revenue_EUR]]/Clean_Data[[#This Row],[Market_Revenue_EUR]]</f>
        <v>7.2025450648529818E-2</v>
      </c>
      <c r="V3096" s="19">
        <f>Clean_Data[[#This Row],[Returns_Units]]/Clean_Data[[#This Row],[Units_Sold]]</f>
        <v>3.3898305084745763E-2</v>
      </c>
      <c r="W3096" s="21">
        <f>Clean_Data[[#This Row],[Revenue_EUR]]/Clean_Data[[#This Row],[Marketing_Spend_EUR]]</f>
        <v>18.154892620700792</v>
      </c>
    </row>
    <row r="3097" spans="1:23">
      <c r="A3097" s="17">
        <v>46023</v>
      </c>
      <c r="B3097">
        <v>2026</v>
      </c>
      <c r="C3097" s="16" t="s">
        <v>74</v>
      </c>
      <c r="D3097" s="16" t="s">
        <v>90</v>
      </c>
      <c r="E3097" s="16" t="s">
        <v>91</v>
      </c>
      <c r="F3097" s="16" t="s">
        <v>83</v>
      </c>
      <c r="G3097" s="16" t="s">
        <v>81</v>
      </c>
      <c r="H3097">
        <v>10166.32</v>
      </c>
      <c r="I3097">
        <v>9543.74</v>
      </c>
      <c r="J3097">
        <v>82</v>
      </c>
      <c r="K3097">
        <v>78</v>
      </c>
      <c r="L3097">
        <v>5337.13</v>
      </c>
      <c r="M3097">
        <v>324.74</v>
      </c>
      <c r="N3097">
        <v>154238.01</v>
      </c>
      <c r="O3097">
        <v>1373</v>
      </c>
      <c r="P3097">
        <v>0</v>
      </c>
      <c r="Q3097">
        <v>3</v>
      </c>
      <c r="R3097" s="25">
        <f>Clean_Data[[#This Row],[Revenue_EUR]]/Clean_Data[[#This Row],[Units_Sold]]</f>
        <v>123.97951219512194</v>
      </c>
      <c r="S3097" s="19">
        <f>Clean_Data[[#This Row],[Gross_Profit_EUR]]/Clean_Data[[#This Row],[Revenue_EUR]]</f>
        <v>0.52498150756615969</v>
      </c>
      <c r="T3097" s="19">
        <f>Clean_Data[[#This Row],[Revenue_EUR]]/Clean_Data[[#This Row],[Revenue_Target_EUR]]</f>
        <v>1.0652343840045935</v>
      </c>
      <c r="U3097" s="19">
        <f>Clean_Data[[#This Row],[Revenue_EUR]]/Clean_Data[[#This Row],[Market_Revenue_EUR]]</f>
        <v>6.5913194808465164E-2</v>
      </c>
      <c r="V3097" s="19">
        <f>Clean_Data[[#This Row],[Returns_Units]]/Clean_Data[[#This Row],[Units_Sold]]</f>
        <v>3.6585365853658534E-2</v>
      </c>
      <c r="W3097" s="21">
        <f>Clean_Data[[#This Row],[Revenue_EUR]]/Clean_Data[[#This Row],[Marketing_Spend_EUR]]</f>
        <v>31.306029438935763</v>
      </c>
    </row>
    <row r="3098" spans="1:23">
      <c r="A3098" s="17">
        <v>46023</v>
      </c>
      <c r="B3098">
        <v>2026</v>
      </c>
      <c r="C3098" s="16" t="s">
        <v>74</v>
      </c>
      <c r="D3098" s="16" t="s">
        <v>92</v>
      </c>
      <c r="E3098" s="16" t="s">
        <v>76</v>
      </c>
      <c r="F3098" s="16" t="s">
        <v>77</v>
      </c>
      <c r="G3098" s="16" t="s">
        <v>78</v>
      </c>
      <c r="H3098">
        <v>222555.72</v>
      </c>
      <c r="I3098">
        <v>227306.02</v>
      </c>
      <c r="J3098">
        <v>2852</v>
      </c>
      <c r="K3098">
        <v>2965</v>
      </c>
      <c r="L3098">
        <v>123479.43</v>
      </c>
      <c r="M3098">
        <v>4155.59</v>
      </c>
      <c r="N3098">
        <v>1435566.75</v>
      </c>
      <c r="O3098">
        <v>19491</v>
      </c>
      <c r="P3098">
        <v>9</v>
      </c>
      <c r="Q3098">
        <v>60</v>
      </c>
      <c r="R3098" s="25">
        <f>Clean_Data[[#This Row],[Revenue_EUR]]/Clean_Data[[#This Row],[Units_Sold]]</f>
        <v>78.034964936886396</v>
      </c>
      <c r="S3098" s="19">
        <f>Clean_Data[[#This Row],[Gross_Profit_EUR]]/Clean_Data[[#This Row],[Revenue_EUR]]</f>
        <v>0.55482478724878426</v>
      </c>
      <c r="T3098" s="19">
        <f>Clean_Data[[#This Row],[Revenue_EUR]]/Clean_Data[[#This Row],[Revenue_Target_EUR]]</f>
        <v>0.97910174134411398</v>
      </c>
      <c r="U3098" s="19">
        <f>Clean_Data[[#This Row],[Revenue_EUR]]/Clean_Data[[#This Row],[Market_Revenue_EUR]]</f>
        <v>0.15502986538243518</v>
      </c>
      <c r="V3098" s="19">
        <f>Clean_Data[[#This Row],[Returns_Units]]/Clean_Data[[#This Row],[Units_Sold]]</f>
        <v>2.1037868162692847E-2</v>
      </c>
      <c r="W3098" s="21">
        <f>Clean_Data[[#This Row],[Revenue_EUR]]/Clean_Data[[#This Row],[Marketing_Spend_EUR]]</f>
        <v>53.555745393554226</v>
      </c>
    </row>
    <row r="3099" spans="1:23">
      <c r="A3099" s="17">
        <v>46023</v>
      </c>
      <c r="B3099">
        <v>2026</v>
      </c>
      <c r="C3099" s="16" t="s">
        <v>74</v>
      </c>
      <c r="D3099" s="16" t="s">
        <v>92</v>
      </c>
      <c r="E3099" s="16" t="s">
        <v>76</v>
      </c>
      <c r="F3099" s="16" t="s">
        <v>77</v>
      </c>
      <c r="G3099" s="16" t="s">
        <v>79</v>
      </c>
      <c r="H3099">
        <v>218200.91</v>
      </c>
      <c r="I3099">
        <v>212445.16</v>
      </c>
      <c r="J3099">
        <v>1084</v>
      </c>
      <c r="K3099">
        <v>1076</v>
      </c>
      <c r="L3099">
        <v>143573.92000000001</v>
      </c>
      <c r="M3099">
        <v>4912.37</v>
      </c>
      <c r="N3099">
        <v>1172146.52</v>
      </c>
      <c r="O3099">
        <v>6471</v>
      </c>
      <c r="P3099">
        <v>11</v>
      </c>
      <c r="Q3099">
        <v>11</v>
      </c>
      <c r="R3099" s="25">
        <f>Clean_Data[[#This Row],[Revenue_EUR]]/Clean_Data[[#This Row],[Units_Sold]]</f>
        <v>201.292352398524</v>
      </c>
      <c r="S3099" s="19">
        <f>Clean_Data[[#This Row],[Gross_Profit_EUR]]/Clean_Data[[#This Row],[Revenue_EUR]]</f>
        <v>0.65798955650551605</v>
      </c>
      <c r="T3099" s="19">
        <f>Clean_Data[[#This Row],[Revenue_EUR]]/Clean_Data[[#This Row],[Revenue_Target_EUR]]</f>
        <v>1.0270928742269299</v>
      </c>
      <c r="U3099" s="19">
        <f>Clean_Data[[#This Row],[Revenue_EUR]]/Clean_Data[[#This Row],[Market_Revenue_EUR]]</f>
        <v>0.18615497830424818</v>
      </c>
      <c r="V3099" s="19">
        <f>Clean_Data[[#This Row],[Returns_Units]]/Clean_Data[[#This Row],[Units_Sold]]</f>
        <v>1.014760147601476E-2</v>
      </c>
      <c r="W3099" s="21">
        <f>Clean_Data[[#This Row],[Revenue_EUR]]/Clean_Data[[#This Row],[Marketing_Spend_EUR]]</f>
        <v>44.418663496438583</v>
      </c>
    </row>
    <row r="3100" spans="1:23">
      <c r="A3100" s="17">
        <v>46023</v>
      </c>
      <c r="B3100">
        <v>2026</v>
      </c>
      <c r="C3100" s="16" t="s">
        <v>74</v>
      </c>
      <c r="D3100" s="16" t="s">
        <v>92</v>
      </c>
      <c r="E3100" s="16" t="s">
        <v>76</v>
      </c>
      <c r="F3100" s="16" t="s">
        <v>77</v>
      </c>
      <c r="G3100" s="16" t="s">
        <v>80</v>
      </c>
      <c r="H3100">
        <v>71317.7</v>
      </c>
      <c r="I3100">
        <v>68330.929999999993</v>
      </c>
      <c r="J3100">
        <v>470</v>
      </c>
      <c r="K3100">
        <v>445</v>
      </c>
      <c r="L3100">
        <v>48238.239999999998</v>
      </c>
      <c r="M3100">
        <v>4239.5600000000004</v>
      </c>
      <c r="N3100">
        <v>455881.44</v>
      </c>
      <c r="O3100">
        <v>3289</v>
      </c>
      <c r="P3100">
        <v>3</v>
      </c>
      <c r="Q3100">
        <v>10</v>
      </c>
      <c r="R3100" s="25">
        <f>Clean_Data[[#This Row],[Revenue_EUR]]/Clean_Data[[#This Row],[Units_Sold]]</f>
        <v>151.73978723404255</v>
      </c>
      <c r="S3100" s="19">
        <f>Clean_Data[[#This Row],[Gross_Profit_EUR]]/Clean_Data[[#This Row],[Revenue_EUR]]</f>
        <v>0.6763852451775646</v>
      </c>
      <c r="T3100" s="19">
        <f>Clean_Data[[#This Row],[Revenue_EUR]]/Clean_Data[[#This Row],[Revenue_Target_EUR]]</f>
        <v>1.043710366593869</v>
      </c>
      <c r="U3100" s="19">
        <f>Clean_Data[[#This Row],[Revenue_EUR]]/Clean_Data[[#This Row],[Market_Revenue_EUR]]</f>
        <v>0.1564391390884437</v>
      </c>
      <c r="V3100" s="19">
        <f>Clean_Data[[#This Row],[Returns_Units]]/Clean_Data[[#This Row],[Units_Sold]]</f>
        <v>2.1276595744680851E-2</v>
      </c>
      <c r="W3100" s="21">
        <f>Clean_Data[[#This Row],[Revenue_EUR]]/Clean_Data[[#This Row],[Marketing_Spend_EUR]]</f>
        <v>16.821957939031407</v>
      </c>
    </row>
    <row r="3101" spans="1:23">
      <c r="A3101" s="17">
        <v>46023</v>
      </c>
      <c r="B3101">
        <v>2026</v>
      </c>
      <c r="C3101" s="16" t="s">
        <v>74</v>
      </c>
      <c r="D3101" s="16" t="s">
        <v>92</v>
      </c>
      <c r="E3101" s="16" t="s">
        <v>76</v>
      </c>
      <c r="F3101" s="16" t="s">
        <v>77</v>
      </c>
      <c r="G3101" s="16" t="s">
        <v>81</v>
      </c>
      <c r="H3101">
        <v>98347.08</v>
      </c>
      <c r="I3101">
        <v>94463.31</v>
      </c>
      <c r="J3101">
        <v>789</v>
      </c>
      <c r="K3101">
        <v>766</v>
      </c>
      <c r="L3101">
        <v>60860.83</v>
      </c>
      <c r="M3101">
        <v>3106.77</v>
      </c>
      <c r="N3101">
        <v>582177.57999999996</v>
      </c>
      <c r="O3101">
        <v>5192</v>
      </c>
      <c r="P3101">
        <v>5</v>
      </c>
      <c r="Q3101">
        <v>11</v>
      </c>
      <c r="R3101" s="25">
        <f>Clean_Data[[#This Row],[Revenue_EUR]]/Clean_Data[[#This Row],[Units_Sold]]</f>
        <v>124.6477566539924</v>
      </c>
      <c r="S3101" s="19">
        <f>Clean_Data[[#This Row],[Gross_Profit_EUR]]/Clean_Data[[#This Row],[Revenue_EUR]]</f>
        <v>0.61883718357474371</v>
      </c>
      <c r="T3101" s="19">
        <f>Clean_Data[[#This Row],[Revenue_EUR]]/Clean_Data[[#This Row],[Revenue_Target_EUR]]</f>
        <v>1.0411140579342393</v>
      </c>
      <c r="U3101" s="19">
        <f>Clean_Data[[#This Row],[Revenue_EUR]]/Clean_Data[[#This Row],[Market_Revenue_EUR]]</f>
        <v>0.16892969323895984</v>
      </c>
      <c r="V3101" s="19">
        <f>Clean_Data[[#This Row],[Returns_Units]]/Clean_Data[[#This Row],[Units_Sold]]</f>
        <v>1.3941698352344741E-2</v>
      </c>
      <c r="W3101" s="21">
        <f>Clean_Data[[#This Row],[Revenue_EUR]]/Clean_Data[[#This Row],[Marketing_Spend_EUR]]</f>
        <v>31.65573248100117</v>
      </c>
    </row>
    <row r="3102" spans="1:23">
      <c r="A3102" s="17">
        <v>46023</v>
      </c>
      <c r="B3102">
        <v>2026</v>
      </c>
      <c r="C3102" s="16" t="s">
        <v>74</v>
      </c>
      <c r="D3102" s="16" t="s">
        <v>92</v>
      </c>
      <c r="E3102" s="16" t="s">
        <v>76</v>
      </c>
      <c r="F3102" s="16" t="s">
        <v>82</v>
      </c>
      <c r="G3102" s="16" t="s">
        <v>78</v>
      </c>
      <c r="H3102">
        <v>165637.38</v>
      </c>
      <c r="I3102">
        <v>163291.04999999999</v>
      </c>
      <c r="J3102">
        <v>2122</v>
      </c>
      <c r="K3102">
        <v>2061</v>
      </c>
      <c r="L3102">
        <v>87205.87</v>
      </c>
      <c r="M3102">
        <v>2880.71</v>
      </c>
      <c r="N3102">
        <v>1168468.3999999999</v>
      </c>
      <c r="O3102">
        <v>16910</v>
      </c>
      <c r="P3102">
        <v>7</v>
      </c>
      <c r="Q3102">
        <v>35</v>
      </c>
      <c r="R3102" s="25">
        <f>Clean_Data[[#This Row],[Revenue_EUR]]/Clean_Data[[#This Row],[Units_Sold]]</f>
        <v>78.057200754005663</v>
      </c>
      <c r="S3102" s="19">
        <f>Clean_Data[[#This Row],[Gross_Profit_EUR]]/Clean_Data[[#This Row],[Revenue_EUR]]</f>
        <v>0.52648665415982787</v>
      </c>
      <c r="T3102" s="19">
        <f>Clean_Data[[#This Row],[Revenue_EUR]]/Clean_Data[[#This Row],[Revenue_Target_EUR]]</f>
        <v>1.0143690055272474</v>
      </c>
      <c r="U3102" s="19">
        <f>Clean_Data[[#This Row],[Revenue_EUR]]/Clean_Data[[#This Row],[Market_Revenue_EUR]]</f>
        <v>0.14175597731183831</v>
      </c>
      <c r="V3102" s="19">
        <f>Clean_Data[[#This Row],[Returns_Units]]/Clean_Data[[#This Row],[Units_Sold]]</f>
        <v>1.6493873704052781E-2</v>
      </c>
      <c r="W3102" s="21">
        <f>Clean_Data[[#This Row],[Revenue_EUR]]/Clean_Data[[#This Row],[Marketing_Spend_EUR]]</f>
        <v>57.4988041142635</v>
      </c>
    </row>
    <row r="3103" spans="1:23">
      <c r="A3103" s="17">
        <v>46023</v>
      </c>
      <c r="B3103">
        <v>2026</v>
      </c>
      <c r="C3103" s="16" t="s">
        <v>74</v>
      </c>
      <c r="D3103" s="16" t="s">
        <v>92</v>
      </c>
      <c r="E3103" s="16" t="s">
        <v>76</v>
      </c>
      <c r="F3103" s="16" t="s">
        <v>82</v>
      </c>
      <c r="G3103" s="16" t="s">
        <v>79</v>
      </c>
      <c r="H3103">
        <v>164709.06</v>
      </c>
      <c r="I3103">
        <v>157090.32999999999</v>
      </c>
      <c r="J3103">
        <v>818</v>
      </c>
      <c r="K3103">
        <v>782</v>
      </c>
      <c r="L3103">
        <v>99952.67</v>
      </c>
      <c r="M3103">
        <v>4107.2700000000004</v>
      </c>
      <c r="N3103">
        <v>990839.74</v>
      </c>
      <c r="O3103">
        <v>5443</v>
      </c>
      <c r="P3103">
        <v>7</v>
      </c>
      <c r="Q3103">
        <v>7</v>
      </c>
      <c r="R3103" s="25">
        <f>Clean_Data[[#This Row],[Revenue_EUR]]/Clean_Data[[#This Row],[Units_Sold]]</f>
        <v>201.35581907090463</v>
      </c>
      <c r="S3103" s="19">
        <f>Clean_Data[[#This Row],[Gross_Profit_EUR]]/Clean_Data[[#This Row],[Revenue_EUR]]</f>
        <v>0.60684378867804845</v>
      </c>
      <c r="T3103" s="19">
        <f>Clean_Data[[#This Row],[Revenue_EUR]]/Clean_Data[[#This Row],[Revenue_Target_EUR]]</f>
        <v>1.0484990387377759</v>
      </c>
      <c r="U3103" s="19">
        <f>Clean_Data[[#This Row],[Revenue_EUR]]/Clean_Data[[#This Row],[Market_Revenue_EUR]]</f>
        <v>0.16623178638353767</v>
      </c>
      <c r="V3103" s="19">
        <f>Clean_Data[[#This Row],[Returns_Units]]/Clean_Data[[#This Row],[Units_Sold]]</f>
        <v>8.557457212713936E-3</v>
      </c>
      <c r="W3103" s="21">
        <f>Clean_Data[[#This Row],[Revenue_EUR]]/Clean_Data[[#This Row],[Marketing_Spend_EUR]]</f>
        <v>40.101834064962851</v>
      </c>
    </row>
    <row r="3104" spans="1:23">
      <c r="A3104" s="17">
        <v>46023</v>
      </c>
      <c r="B3104">
        <v>2026</v>
      </c>
      <c r="C3104" s="16" t="s">
        <v>74</v>
      </c>
      <c r="D3104" s="16" t="s">
        <v>92</v>
      </c>
      <c r="E3104" s="16" t="s">
        <v>76</v>
      </c>
      <c r="F3104" s="16" t="s">
        <v>82</v>
      </c>
      <c r="G3104" s="16" t="s">
        <v>80</v>
      </c>
      <c r="H3104">
        <v>56380.61</v>
      </c>
      <c r="I3104">
        <v>50700.24</v>
      </c>
      <c r="J3104">
        <v>372</v>
      </c>
      <c r="K3104">
        <v>338</v>
      </c>
      <c r="L3104">
        <v>36305.870000000003</v>
      </c>
      <c r="M3104">
        <v>3402.78</v>
      </c>
      <c r="N3104">
        <v>376269.59</v>
      </c>
      <c r="O3104">
        <v>2675</v>
      </c>
      <c r="P3104">
        <v>2</v>
      </c>
      <c r="Q3104">
        <v>5</v>
      </c>
      <c r="R3104" s="25">
        <f>Clean_Data[[#This Row],[Revenue_EUR]]/Clean_Data[[#This Row],[Units_Sold]]</f>
        <v>151.56077956989247</v>
      </c>
      <c r="S3104" s="19">
        <f>Clean_Data[[#This Row],[Gross_Profit_EUR]]/Clean_Data[[#This Row],[Revenue_EUR]]</f>
        <v>0.64394248306288282</v>
      </c>
      <c r="T3104" s="19">
        <f>Clean_Data[[#This Row],[Revenue_EUR]]/Clean_Data[[#This Row],[Revenue_Target_EUR]]</f>
        <v>1.1120383256568411</v>
      </c>
      <c r="U3104" s="19">
        <f>Clean_Data[[#This Row],[Revenue_EUR]]/Clean_Data[[#This Row],[Market_Revenue_EUR]]</f>
        <v>0.14984099565420633</v>
      </c>
      <c r="V3104" s="19">
        <f>Clean_Data[[#This Row],[Returns_Units]]/Clean_Data[[#This Row],[Units_Sold]]</f>
        <v>1.3440860215053764E-2</v>
      </c>
      <c r="W3104" s="21">
        <f>Clean_Data[[#This Row],[Revenue_EUR]]/Clean_Data[[#This Row],[Marketing_Spend_EUR]]</f>
        <v>16.56898477127525</v>
      </c>
    </row>
    <row r="3105" spans="1:23">
      <c r="A3105" s="17">
        <v>46023</v>
      </c>
      <c r="B3105">
        <v>2026</v>
      </c>
      <c r="C3105" s="16" t="s">
        <v>74</v>
      </c>
      <c r="D3105" s="16" t="s">
        <v>92</v>
      </c>
      <c r="E3105" s="16" t="s">
        <v>76</v>
      </c>
      <c r="F3105" s="16" t="s">
        <v>82</v>
      </c>
      <c r="G3105" s="16" t="s">
        <v>81</v>
      </c>
      <c r="H3105">
        <v>72490.929999999993</v>
      </c>
      <c r="I3105">
        <v>71316.95</v>
      </c>
      <c r="J3105">
        <v>582</v>
      </c>
      <c r="K3105">
        <v>573</v>
      </c>
      <c r="L3105">
        <v>41948.19</v>
      </c>
      <c r="M3105">
        <v>2364.81</v>
      </c>
      <c r="N3105">
        <v>467499.85</v>
      </c>
      <c r="O3105">
        <v>4208</v>
      </c>
      <c r="P3105">
        <v>4</v>
      </c>
      <c r="Q3105">
        <v>11</v>
      </c>
      <c r="R3105" s="25">
        <f>Clean_Data[[#This Row],[Revenue_EUR]]/Clean_Data[[#This Row],[Units_Sold]]</f>
        <v>124.55486254295532</v>
      </c>
      <c r="S3105" s="19">
        <f>Clean_Data[[#This Row],[Gross_Profit_EUR]]/Clean_Data[[#This Row],[Revenue_EUR]]</f>
        <v>0.57866811751483949</v>
      </c>
      <c r="T3105" s="19">
        <f>Clean_Data[[#This Row],[Revenue_EUR]]/Clean_Data[[#This Row],[Revenue_Target_EUR]]</f>
        <v>1.0164614442990061</v>
      </c>
      <c r="U3105" s="19">
        <f>Clean_Data[[#This Row],[Revenue_EUR]]/Clean_Data[[#This Row],[Market_Revenue_EUR]]</f>
        <v>0.15506086258637303</v>
      </c>
      <c r="V3105" s="19">
        <f>Clean_Data[[#This Row],[Returns_Units]]/Clean_Data[[#This Row],[Units_Sold]]</f>
        <v>1.8900343642611683E-2</v>
      </c>
      <c r="W3105" s="21">
        <f>Clean_Data[[#This Row],[Revenue_EUR]]/Clean_Data[[#This Row],[Marketing_Spend_EUR]]</f>
        <v>30.654018716091354</v>
      </c>
    </row>
    <row r="3106" spans="1:23">
      <c r="A3106" s="17">
        <v>46023</v>
      </c>
      <c r="B3106">
        <v>2026</v>
      </c>
      <c r="C3106" s="16" t="s">
        <v>74</v>
      </c>
      <c r="D3106" s="16" t="s">
        <v>92</v>
      </c>
      <c r="E3106" s="16" t="s">
        <v>76</v>
      </c>
      <c r="F3106" s="16" t="s">
        <v>83</v>
      </c>
      <c r="G3106" s="16" t="s">
        <v>78</v>
      </c>
      <c r="H3106">
        <v>21869.55</v>
      </c>
      <c r="I3106">
        <v>22758.34</v>
      </c>
      <c r="J3106">
        <v>280</v>
      </c>
      <c r="K3106">
        <v>297</v>
      </c>
      <c r="L3106">
        <v>10314.24</v>
      </c>
      <c r="M3106">
        <v>406.46</v>
      </c>
      <c r="N3106">
        <v>208203.96</v>
      </c>
      <c r="O3106">
        <v>2783</v>
      </c>
      <c r="P3106">
        <v>1</v>
      </c>
      <c r="Q3106">
        <v>8</v>
      </c>
      <c r="R3106" s="25">
        <f>Clean_Data[[#This Row],[Revenue_EUR]]/Clean_Data[[#This Row],[Units_Sold]]</f>
        <v>78.105535714285708</v>
      </c>
      <c r="S3106" s="19">
        <f>Clean_Data[[#This Row],[Gross_Profit_EUR]]/Clean_Data[[#This Row],[Revenue_EUR]]</f>
        <v>0.47162561643929574</v>
      </c>
      <c r="T3106" s="19">
        <f>Clean_Data[[#This Row],[Revenue_EUR]]/Clean_Data[[#This Row],[Revenue_Target_EUR]]</f>
        <v>0.96094662440230694</v>
      </c>
      <c r="U3106" s="19">
        <f>Clean_Data[[#This Row],[Revenue_EUR]]/Clean_Data[[#This Row],[Market_Revenue_EUR]]</f>
        <v>0.10503906842117701</v>
      </c>
      <c r="V3106" s="19">
        <f>Clean_Data[[#This Row],[Returns_Units]]/Clean_Data[[#This Row],[Units_Sold]]</f>
        <v>2.8571428571428571E-2</v>
      </c>
      <c r="W3106" s="21">
        <f>Clean_Data[[#This Row],[Revenue_EUR]]/Clean_Data[[#This Row],[Marketing_Spend_EUR]]</f>
        <v>53.804925453919203</v>
      </c>
    </row>
    <row r="3107" spans="1:23">
      <c r="A3107" s="17">
        <v>46023</v>
      </c>
      <c r="B3107">
        <v>2026</v>
      </c>
      <c r="C3107" s="16" t="s">
        <v>74</v>
      </c>
      <c r="D3107" s="16" t="s">
        <v>92</v>
      </c>
      <c r="E3107" s="16" t="s">
        <v>76</v>
      </c>
      <c r="F3107" s="16" t="s">
        <v>83</v>
      </c>
      <c r="G3107" s="16" t="s">
        <v>79</v>
      </c>
      <c r="H3107">
        <v>23470.31</v>
      </c>
      <c r="I3107">
        <v>23115.47</v>
      </c>
      <c r="J3107">
        <v>117</v>
      </c>
      <c r="K3107">
        <v>114</v>
      </c>
      <c r="L3107">
        <v>12987.58</v>
      </c>
      <c r="M3107">
        <v>575.64</v>
      </c>
      <c r="N3107">
        <v>191363.13</v>
      </c>
      <c r="O3107">
        <v>1006</v>
      </c>
      <c r="P3107">
        <v>1</v>
      </c>
      <c r="Q3107">
        <v>4</v>
      </c>
      <c r="R3107" s="25">
        <f>Clean_Data[[#This Row],[Revenue_EUR]]/Clean_Data[[#This Row],[Units_Sold]]</f>
        <v>200.60094017094019</v>
      </c>
      <c r="S3107" s="19">
        <f>Clean_Data[[#This Row],[Gross_Profit_EUR]]/Clean_Data[[#This Row],[Revenue_EUR]]</f>
        <v>0.55336209875370201</v>
      </c>
      <c r="T3107" s="19">
        <f>Clean_Data[[#This Row],[Revenue_EUR]]/Clean_Data[[#This Row],[Revenue_Target_EUR]]</f>
        <v>1.015350758604519</v>
      </c>
      <c r="U3107" s="19">
        <f>Clean_Data[[#This Row],[Revenue_EUR]]/Clean_Data[[#This Row],[Market_Revenue_EUR]]</f>
        <v>0.12264802524916896</v>
      </c>
      <c r="V3107" s="19">
        <f>Clean_Data[[#This Row],[Returns_Units]]/Clean_Data[[#This Row],[Units_Sold]]</f>
        <v>3.4188034188034191E-2</v>
      </c>
      <c r="W3107" s="21">
        <f>Clean_Data[[#This Row],[Revenue_EUR]]/Clean_Data[[#This Row],[Marketing_Spend_EUR]]</f>
        <v>40.772548815231744</v>
      </c>
    </row>
    <row r="3108" spans="1:23">
      <c r="A3108" s="17">
        <v>46023</v>
      </c>
      <c r="B3108">
        <v>2026</v>
      </c>
      <c r="C3108" s="16" t="s">
        <v>74</v>
      </c>
      <c r="D3108" s="16" t="s">
        <v>92</v>
      </c>
      <c r="E3108" s="16" t="s">
        <v>76</v>
      </c>
      <c r="F3108" s="16" t="s">
        <v>83</v>
      </c>
      <c r="G3108" s="16" t="s">
        <v>80</v>
      </c>
      <c r="H3108">
        <v>7834.79</v>
      </c>
      <c r="I3108">
        <v>7438.97</v>
      </c>
      <c r="J3108">
        <v>52</v>
      </c>
      <c r="K3108">
        <v>50</v>
      </c>
      <c r="L3108">
        <v>4531.97</v>
      </c>
      <c r="M3108">
        <v>413.34</v>
      </c>
      <c r="N3108">
        <v>70355.12</v>
      </c>
      <c r="O3108">
        <v>512</v>
      </c>
      <c r="P3108">
        <v>0</v>
      </c>
      <c r="Q3108">
        <v>1</v>
      </c>
      <c r="R3108" s="25">
        <f>Clean_Data[[#This Row],[Revenue_EUR]]/Clean_Data[[#This Row],[Units_Sold]]</f>
        <v>150.66903846153846</v>
      </c>
      <c r="S3108" s="19">
        <f>Clean_Data[[#This Row],[Gross_Profit_EUR]]/Clean_Data[[#This Row],[Revenue_EUR]]</f>
        <v>0.57844179614258973</v>
      </c>
      <c r="T3108" s="19">
        <f>Clean_Data[[#This Row],[Revenue_EUR]]/Clean_Data[[#This Row],[Revenue_Target_EUR]]</f>
        <v>1.0532089792000774</v>
      </c>
      <c r="U3108" s="19">
        <f>Clean_Data[[#This Row],[Revenue_EUR]]/Clean_Data[[#This Row],[Market_Revenue_EUR]]</f>
        <v>0.11136062307903107</v>
      </c>
      <c r="V3108" s="19">
        <f>Clean_Data[[#This Row],[Returns_Units]]/Clean_Data[[#This Row],[Units_Sold]]</f>
        <v>1.9230769230769232E-2</v>
      </c>
      <c r="W3108" s="21">
        <f>Clean_Data[[#This Row],[Revenue_EUR]]/Clean_Data[[#This Row],[Marketing_Spend_EUR]]</f>
        <v>18.954831373687522</v>
      </c>
    </row>
    <row r="3109" spans="1:23">
      <c r="A3109" s="17">
        <v>46023</v>
      </c>
      <c r="B3109">
        <v>2026</v>
      </c>
      <c r="C3109" s="16" t="s">
        <v>74</v>
      </c>
      <c r="D3109" s="16" t="s">
        <v>92</v>
      </c>
      <c r="E3109" s="16" t="s">
        <v>76</v>
      </c>
      <c r="F3109" s="16" t="s">
        <v>83</v>
      </c>
      <c r="G3109" s="16" t="s">
        <v>81</v>
      </c>
      <c r="H3109">
        <v>10227.219999999999</v>
      </c>
      <c r="I3109">
        <v>10156.08</v>
      </c>
      <c r="J3109">
        <v>82</v>
      </c>
      <c r="K3109">
        <v>82</v>
      </c>
      <c r="L3109">
        <v>5374.07</v>
      </c>
      <c r="M3109">
        <v>296.57</v>
      </c>
      <c r="N3109">
        <v>87439.25</v>
      </c>
      <c r="O3109">
        <v>754</v>
      </c>
      <c r="P3109">
        <v>1</v>
      </c>
      <c r="Q3109">
        <v>2</v>
      </c>
      <c r="R3109" s="25">
        <f>Clean_Data[[#This Row],[Revenue_EUR]]/Clean_Data[[#This Row],[Units_Sold]]</f>
        <v>124.72219512195122</v>
      </c>
      <c r="S3109" s="19">
        <f>Clean_Data[[#This Row],[Gross_Profit_EUR]]/Clean_Data[[#This Row],[Revenue_EUR]]</f>
        <v>0.52546733129824141</v>
      </c>
      <c r="T3109" s="19">
        <f>Clean_Data[[#This Row],[Revenue_EUR]]/Clean_Data[[#This Row],[Revenue_Target_EUR]]</f>
        <v>1.0070046710935714</v>
      </c>
      <c r="U3109" s="19">
        <f>Clean_Data[[#This Row],[Revenue_EUR]]/Clean_Data[[#This Row],[Market_Revenue_EUR]]</f>
        <v>0.11696372052596517</v>
      </c>
      <c r="V3109" s="19">
        <f>Clean_Data[[#This Row],[Returns_Units]]/Clean_Data[[#This Row],[Units_Sold]]</f>
        <v>2.4390243902439025E-2</v>
      </c>
      <c r="W3109" s="21">
        <f>Clean_Data[[#This Row],[Revenue_EUR]]/Clean_Data[[#This Row],[Marketing_Spend_EUR]]</f>
        <v>34.485011970192531</v>
      </c>
    </row>
    <row r="3110" spans="1:23">
      <c r="A3110" s="17">
        <v>46054</v>
      </c>
      <c r="B3110">
        <v>2026</v>
      </c>
      <c r="C3110" s="16" t="s">
        <v>93</v>
      </c>
      <c r="D3110" s="16" t="s">
        <v>75</v>
      </c>
      <c r="E3110" s="16" t="s">
        <v>76</v>
      </c>
      <c r="F3110" s="16" t="s">
        <v>77</v>
      </c>
      <c r="G3110" s="16" t="s">
        <v>78</v>
      </c>
      <c r="H3110">
        <v>1122048.95</v>
      </c>
      <c r="I3110">
        <v>1146434.3500000001</v>
      </c>
      <c r="J3110">
        <v>14376</v>
      </c>
      <c r="K3110">
        <v>14513</v>
      </c>
      <c r="L3110">
        <v>635851.97</v>
      </c>
      <c r="M3110">
        <v>19435.919999999998</v>
      </c>
      <c r="N3110">
        <v>6535475.5800000001</v>
      </c>
      <c r="O3110">
        <v>85566</v>
      </c>
      <c r="P3110">
        <v>44</v>
      </c>
      <c r="Q3110">
        <v>198</v>
      </c>
      <c r="R3110" s="25">
        <f>Clean_Data[[#This Row],[Revenue_EUR]]/Clean_Data[[#This Row],[Units_Sold]]</f>
        <v>78.050149554813572</v>
      </c>
      <c r="S3110" s="19">
        <f>Clean_Data[[#This Row],[Gross_Profit_EUR]]/Clean_Data[[#This Row],[Revenue_EUR]]</f>
        <v>0.56668826257535376</v>
      </c>
      <c r="T3110" s="19">
        <f>Clean_Data[[#This Row],[Revenue_EUR]]/Clean_Data[[#This Row],[Revenue_Target_EUR]]</f>
        <v>0.97872935332058031</v>
      </c>
      <c r="U3110" s="19">
        <f>Clean_Data[[#This Row],[Revenue_EUR]]/Clean_Data[[#This Row],[Market_Revenue_EUR]]</f>
        <v>0.17168589129668202</v>
      </c>
      <c r="V3110" s="19">
        <f>Clean_Data[[#This Row],[Returns_Units]]/Clean_Data[[#This Row],[Units_Sold]]</f>
        <v>1.3772954924874792E-2</v>
      </c>
      <c r="W3110" s="21">
        <f>Clean_Data[[#This Row],[Revenue_EUR]]/Clean_Data[[#This Row],[Marketing_Spend_EUR]]</f>
        <v>57.73068370316404</v>
      </c>
    </row>
    <row r="3111" spans="1:23">
      <c r="A3111" s="17">
        <v>46054</v>
      </c>
      <c r="B3111">
        <v>2026</v>
      </c>
      <c r="C3111" s="16" t="s">
        <v>93</v>
      </c>
      <c r="D3111" s="16" t="s">
        <v>75</v>
      </c>
      <c r="E3111" s="16" t="s">
        <v>76</v>
      </c>
      <c r="F3111" s="16" t="s">
        <v>77</v>
      </c>
      <c r="G3111" s="16" t="s">
        <v>79</v>
      </c>
      <c r="H3111">
        <v>1188840.3</v>
      </c>
      <c r="I3111">
        <v>1118799.23</v>
      </c>
      <c r="J3111">
        <v>5905</v>
      </c>
      <c r="K3111">
        <v>5497</v>
      </c>
      <c r="L3111">
        <v>773386.55</v>
      </c>
      <c r="M3111">
        <v>31643.84</v>
      </c>
      <c r="N3111">
        <v>5728227.5</v>
      </c>
      <c r="O3111">
        <v>30928</v>
      </c>
      <c r="P3111">
        <v>60</v>
      </c>
      <c r="Q3111">
        <v>115</v>
      </c>
      <c r="R3111" s="25">
        <f>Clean_Data[[#This Row],[Revenue_EUR]]/Clean_Data[[#This Row],[Units_Sold]]</f>
        <v>201.32773920406436</v>
      </c>
      <c r="S3111" s="19">
        <f>Clean_Data[[#This Row],[Gross_Profit_EUR]]/Clean_Data[[#This Row],[Revenue_EUR]]</f>
        <v>0.6505386383688373</v>
      </c>
      <c r="T3111" s="19">
        <f>Clean_Data[[#This Row],[Revenue_EUR]]/Clean_Data[[#This Row],[Revenue_Target_EUR]]</f>
        <v>1.0626037881702868</v>
      </c>
      <c r="U3111" s="19">
        <f>Clean_Data[[#This Row],[Revenue_EUR]]/Clean_Data[[#This Row],[Market_Revenue_EUR]]</f>
        <v>0.20754069212509454</v>
      </c>
      <c r="V3111" s="19">
        <f>Clean_Data[[#This Row],[Returns_Units]]/Clean_Data[[#This Row],[Units_Sold]]</f>
        <v>1.9475021168501271E-2</v>
      </c>
      <c r="W3111" s="21">
        <f>Clean_Data[[#This Row],[Revenue_EUR]]/Clean_Data[[#This Row],[Marketing_Spend_EUR]]</f>
        <v>37.569406873502082</v>
      </c>
    </row>
    <row r="3112" spans="1:23">
      <c r="A3112" s="17">
        <v>46054</v>
      </c>
      <c r="B3112">
        <v>2026</v>
      </c>
      <c r="C3112" s="16" t="s">
        <v>93</v>
      </c>
      <c r="D3112" s="16" t="s">
        <v>75</v>
      </c>
      <c r="E3112" s="16" t="s">
        <v>76</v>
      </c>
      <c r="F3112" s="16" t="s">
        <v>77</v>
      </c>
      <c r="G3112" s="16" t="s">
        <v>80</v>
      </c>
      <c r="H3112">
        <v>384645.27</v>
      </c>
      <c r="I3112">
        <v>338795.81</v>
      </c>
      <c r="J3112">
        <v>2535</v>
      </c>
      <c r="K3112">
        <v>2261</v>
      </c>
      <c r="L3112">
        <v>266552.08</v>
      </c>
      <c r="M3112">
        <v>19641.25</v>
      </c>
      <c r="N3112">
        <v>2103130.09</v>
      </c>
      <c r="O3112">
        <v>14610</v>
      </c>
      <c r="P3112">
        <v>18</v>
      </c>
      <c r="Q3112">
        <v>27</v>
      </c>
      <c r="R3112" s="25">
        <f>Clean_Data[[#This Row],[Revenue_EUR]]/Clean_Data[[#This Row],[Units_Sold]]</f>
        <v>151.73383431952664</v>
      </c>
      <c r="S3112" s="19">
        <f>Clean_Data[[#This Row],[Gross_Profit_EUR]]/Clean_Data[[#This Row],[Revenue_EUR]]</f>
        <v>0.6929815619466736</v>
      </c>
      <c r="T3112" s="19">
        <f>Clean_Data[[#This Row],[Revenue_EUR]]/Clean_Data[[#This Row],[Revenue_Target_EUR]]</f>
        <v>1.1353306583100895</v>
      </c>
      <c r="U3112" s="19">
        <f>Clean_Data[[#This Row],[Revenue_EUR]]/Clean_Data[[#This Row],[Market_Revenue_EUR]]</f>
        <v>0.18289181055842343</v>
      </c>
      <c r="V3112" s="19">
        <f>Clean_Data[[#This Row],[Returns_Units]]/Clean_Data[[#This Row],[Units_Sold]]</f>
        <v>1.0650887573964497E-2</v>
      </c>
      <c r="W3112" s="21">
        <f>Clean_Data[[#This Row],[Revenue_EUR]]/Clean_Data[[#This Row],[Marketing_Spend_EUR]]</f>
        <v>19.583543308088846</v>
      </c>
    </row>
    <row r="3113" spans="1:23">
      <c r="A3113" s="17">
        <v>46054</v>
      </c>
      <c r="B3113">
        <v>2026</v>
      </c>
      <c r="C3113" s="16" t="s">
        <v>93</v>
      </c>
      <c r="D3113" s="16" t="s">
        <v>75</v>
      </c>
      <c r="E3113" s="16" t="s">
        <v>76</v>
      </c>
      <c r="F3113" s="16" t="s">
        <v>77</v>
      </c>
      <c r="G3113" s="16" t="s">
        <v>81</v>
      </c>
      <c r="H3113">
        <v>488244.81</v>
      </c>
      <c r="I3113">
        <v>480547.9</v>
      </c>
      <c r="J3113">
        <v>3917</v>
      </c>
      <c r="K3113">
        <v>3788</v>
      </c>
      <c r="L3113">
        <v>303517.92</v>
      </c>
      <c r="M3113">
        <v>14170.31</v>
      </c>
      <c r="N3113">
        <v>2625239.04</v>
      </c>
      <c r="O3113">
        <v>22301</v>
      </c>
      <c r="P3113">
        <v>25</v>
      </c>
      <c r="Q3113">
        <v>33</v>
      </c>
      <c r="R3113" s="25">
        <f>Clean_Data[[#This Row],[Revenue_EUR]]/Clean_Data[[#This Row],[Units_Sold]]</f>
        <v>124.64764105182537</v>
      </c>
      <c r="S3113" s="19">
        <f>Clean_Data[[#This Row],[Gross_Profit_EUR]]/Clean_Data[[#This Row],[Revenue_EUR]]</f>
        <v>0.62165109343405001</v>
      </c>
      <c r="T3113" s="19">
        <f>Clean_Data[[#This Row],[Revenue_EUR]]/Clean_Data[[#This Row],[Revenue_Target_EUR]]</f>
        <v>1.0160169464896214</v>
      </c>
      <c r="U3113" s="19">
        <f>Clean_Data[[#This Row],[Revenue_EUR]]/Clean_Data[[#This Row],[Market_Revenue_EUR]]</f>
        <v>0.18598108688799631</v>
      </c>
      <c r="V3113" s="19">
        <f>Clean_Data[[#This Row],[Returns_Units]]/Clean_Data[[#This Row],[Units_Sold]]</f>
        <v>8.4248149093694158E-3</v>
      </c>
      <c r="W3113" s="21">
        <f>Clean_Data[[#This Row],[Revenue_EUR]]/Clean_Data[[#This Row],[Marketing_Spend_EUR]]</f>
        <v>34.455478391086714</v>
      </c>
    </row>
    <row r="3114" spans="1:23">
      <c r="A3114" s="17">
        <v>46054</v>
      </c>
      <c r="B3114">
        <v>2026</v>
      </c>
      <c r="C3114" s="16" t="s">
        <v>93</v>
      </c>
      <c r="D3114" s="16" t="s">
        <v>75</v>
      </c>
      <c r="E3114" s="16" t="s">
        <v>76</v>
      </c>
      <c r="F3114" s="16" t="s">
        <v>82</v>
      </c>
      <c r="G3114" s="16" t="s">
        <v>78</v>
      </c>
      <c r="H3114">
        <v>880720.26</v>
      </c>
      <c r="I3114">
        <v>878074.56</v>
      </c>
      <c r="J3114">
        <v>11284</v>
      </c>
      <c r="K3114">
        <v>11421</v>
      </c>
      <c r="L3114">
        <v>464384.01</v>
      </c>
      <c r="M3114">
        <v>17299.34</v>
      </c>
      <c r="N3114">
        <v>5739499.1500000004</v>
      </c>
      <c r="O3114">
        <v>81629</v>
      </c>
      <c r="P3114">
        <v>33</v>
      </c>
      <c r="Q3114">
        <v>183</v>
      </c>
      <c r="R3114" s="25">
        <f>Clean_Data[[#This Row],[Revenue_EUR]]/Clean_Data[[#This Row],[Units_Sold]]</f>
        <v>78.050359801488838</v>
      </c>
      <c r="S3114" s="19">
        <f>Clean_Data[[#This Row],[Gross_Profit_EUR]]/Clean_Data[[#This Row],[Revenue_EUR]]</f>
        <v>0.52727753759178875</v>
      </c>
      <c r="T3114" s="19">
        <f>Clean_Data[[#This Row],[Revenue_EUR]]/Clean_Data[[#This Row],[Revenue_Target_EUR]]</f>
        <v>1.0030130698696018</v>
      </c>
      <c r="U3114" s="19">
        <f>Clean_Data[[#This Row],[Revenue_EUR]]/Clean_Data[[#This Row],[Market_Revenue_EUR]]</f>
        <v>0.15344897472456284</v>
      </c>
      <c r="V3114" s="19">
        <f>Clean_Data[[#This Row],[Returns_Units]]/Clean_Data[[#This Row],[Units_Sold]]</f>
        <v>1.6217653314427507E-2</v>
      </c>
      <c r="W3114" s="21">
        <f>Clean_Data[[#This Row],[Revenue_EUR]]/Clean_Data[[#This Row],[Marketing_Spend_EUR]]</f>
        <v>50.910627804297739</v>
      </c>
    </row>
    <row r="3115" spans="1:23">
      <c r="A3115" s="17">
        <v>46054</v>
      </c>
      <c r="B3115">
        <v>2026</v>
      </c>
      <c r="C3115" s="16" t="s">
        <v>93</v>
      </c>
      <c r="D3115" s="16" t="s">
        <v>75</v>
      </c>
      <c r="E3115" s="16" t="s">
        <v>76</v>
      </c>
      <c r="F3115" s="16" t="s">
        <v>82</v>
      </c>
      <c r="G3115" s="16" t="s">
        <v>79</v>
      </c>
      <c r="H3115">
        <v>877596.2</v>
      </c>
      <c r="I3115">
        <v>845522.16</v>
      </c>
      <c r="J3115">
        <v>4359</v>
      </c>
      <c r="K3115">
        <v>4279</v>
      </c>
      <c r="L3115">
        <v>535276.16</v>
      </c>
      <c r="M3115">
        <v>21832.94</v>
      </c>
      <c r="N3115">
        <v>4760250.57</v>
      </c>
      <c r="O3115">
        <v>25025</v>
      </c>
      <c r="P3115">
        <v>35</v>
      </c>
      <c r="Q3115">
        <v>39</v>
      </c>
      <c r="R3115" s="25">
        <f>Clean_Data[[#This Row],[Revenue_EUR]]/Clean_Data[[#This Row],[Units_Sold]]</f>
        <v>201.32970864877265</v>
      </c>
      <c r="S3115" s="19">
        <f>Clean_Data[[#This Row],[Gross_Profit_EUR]]/Clean_Data[[#This Row],[Revenue_EUR]]</f>
        <v>0.60993445504891664</v>
      </c>
      <c r="T3115" s="19">
        <f>Clean_Data[[#This Row],[Revenue_EUR]]/Clean_Data[[#This Row],[Revenue_Target_EUR]]</f>
        <v>1.0379340028178563</v>
      </c>
      <c r="U3115" s="19">
        <f>Clean_Data[[#This Row],[Revenue_EUR]]/Clean_Data[[#This Row],[Market_Revenue_EUR]]</f>
        <v>0.18435924476975588</v>
      </c>
      <c r="V3115" s="19">
        <f>Clean_Data[[#This Row],[Returns_Units]]/Clean_Data[[#This Row],[Units_Sold]]</f>
        <v>8.9470061940812116E-3</v>
      </c>
      <c r="W3115" s="21">
        <f>Clean_Data[[#This Row],[Revenue_EUR]]/Clean_Data[[#This Row],[Marketing_Spend_EUR]]</f>
        <v>40.195969942664618</v>
      </c>
    </row>
    <row r="3116" spans="1:23">
      <c r="A3116" s="17">
        <v>46054</v>
      </c>
      <c r="B3116">
        <v>2026</v>
      </c>
      <c r="C3116" s="16" t="s">
        <v>93</v>
      </c>
      <c r="D3116" s="16" t="s">
        <v>75</v>
      </c>
      <c r="E3116" s="16" t="s">
        <v>76</v>
      </c>
      <c r="F3116" s="16" t="s">
        <v>82</v>
      </c>
      <c r="G3116" s="16" t="s">
        <v>80</v>
      </c>
      <c r="H3116">
        <v>322331.2</v>
      </c>
      <c r="I3116">
        <v>289725.19</v>
      </c>
      <c r="J3116">
        <v>2124</v>
      </c>
      <c r="K3116">
        <v>1926</v>
      </c>
      <c r="L3116">
        <v>208324.44</v>
      </c>
      <c r="M3116">
        <v>18040.82</v>
      </c>
      <c r="N3116">
        <v>1830233.52</v>
      </c>
      <c r="O3116">
        <v>12408</v>
      </c>
      <c r="P3116">
        <v>17</v>
      </c>
      <c r="Q3116">
        <v>22</v>
      </c>
      <c r="R3116" s="25">
        <f>Clean_Data[[#This Row],[Revenue_EUR]]/Clean_Data[[#This Row],[Units_Sold]]</f>
        <v>151.75668549905839</v>
      </c>
      <c r="S3116" s="19">
        <f>Clean_Data[[#This Row],[Gross_Profit_EUR]]/Clean_Data[[#This Row],[Revenue_EUR]]</f>
        <v>0.64630553914731181</v>
      </c>
      <c r="T3116" s="19">
        <f>Clean_Data[[#This Row],[Revenue_EUR]]/Clean_Data[[#This Row],[Revenue_Target_EUR]]</f>
        <v>1.1125411635764222</v>
      </c>
      <c r="U3116" s="19">
        <f>Clean_Data[[#This Row],[Revenue_EUR]]/Clean_Data[[#This Row],[Market_Revenue_EUR]]</f>
        <v>0.17611479435695179</v>
      </c>
      <c r="V3116" s="19">
        <f>Clean_Data[[#This Row],[Returns_Units]]/Clean_Data[[#This Row],[Units_Sold]]</f>
        <v>1.0357815442561206E-2</v>
      </c>
      <c r="W3116" s="21">
        <f>Clean_Data[[#This Row],[Revenue_EUR]]/Clean_Data[[#This Row],[Marketing_Spend_EUR]]</f>
        <v>17.866771022603185</v>
      </c>
    </row>
    <row r="3117" spans="1:23">
      <c r="A3117" s="17">
        <v>46054</v>
      </c>
      <c r="B3117">
        <v>2026</v>
      </c>
      <c r="C3117" s="16" t="s">
        <v>93</v>
      </c>
      <c r="D3117" s="16" t="s">
        <v>75</v>
      </c>
      <c r="E3117" s="16" t="s">
        <v>76</v>
      </c>
      <c r="F3117" s="16" t="s">
        <v>82</v>
      </c>
      <c r="G3117" s="16" t="s">
        <v>81</v>
      </c>
      <c r="H3117">
        <v>417628.08</v>
      </c>
      <c r="I3117">
        <v>388593</v>
      </c>
      <c r="J3117">
        <v>3350</v>
      </c>
      <c r="K3117">
        <v>3165</v>
      </c>
      <c r="L3117">
        <v>240233.79</v>
      </c>
      <c r="M3117">
        <v>13406.11</v>
      </c>
      <c r="N3117">
        <v>2345203.88</v>
      </c>
      <c r="O3117">
        <v>21276</v>
      </c>
      <c r="P3117">
        <v>17</v>
      </c>
      <c r="Q3117">
        <v>70</v>
      </c>
      <c r="R3117" s="25">
        <f>Clean_Data[[#This Row],[Revenue_EUR]]/Clean_Data[[#This Row],[Units_Sold]]</f>
        <v>124.66509850746269</v>
      </c>
      <c r="S3117" s="19">
        <f>Clean_Data[[#This Row],[Gross_Profit_EUR]]/Clean_Data[[#This Row],[Revenue_EUR]]</f>
        <v>0.57523380611763464</v>
      </c>
      <c r="T3117" s="19">
        <f>Clean_Data[[#This Row],[Revenue_EUR]]/Clean_Data[[#This Row],[Revenue_Target_EUR]]</f>
        <v>1.0747184843782569</v>
      </c>
      <c r="U3117" s="19">
        <f>Clean_Data[[#This Row],[Revenue_EUR]]/Clean_Data[[#This Row],[Market_Revenue_EUR]]</f>
        <v>0.17807751537576341</v>
      </c>
      <c r="V3117" s="19">
        <f>Clean_Data[[#This Row],[Returns_Units]]/Clean_Data[[#This Row],[Units_Sold]]</f>
        <v>2.0895522388059702E-2</v>
      </c>
      <c r="W3117" s="21">
        <f>Clean_Data[[#This Row],[Revenue_EUR]]/Clean_Data[[#This Row],[Marketing_Spend_EUR]]</f>
        <v>31.152070212761195</v>
      </c>
    </row>
    <row r="3118" spans="1:23">
      <c r="A3118" s="17">
        <v>46054</v>
      </c>
      <c r="B3118">
        <v>2026</v>
      </c>
      <c r="C3118" s="16" t="s">
        <v>93</v>
      </c>
      <c r="D3118" s="16" t="s">
        <v>75</v>
      </c>
      <c r="E3118" s="16" t="s">
        <v>76</v>
      </c>
      <c r="F3118" s="16" t="s">
        <v>83</v>
      </c>
      <c r="G3118" s="16" t="s">
        <v>78</v>
      </c>
      <c r="H3118">
        <v>115416.82</v>
      </c>
      <c r="I3118">
        <v>113715.22</v>
      </c>
      <c r="J3118">
        <v>1479</v>
      </c>
      <c r="K3118">
        <v>1434</v>
      </c>
      <c r="L3118">
        <v>55478.66</v>
      </c>
      <c r="M3118">
        <v>2082.0300000000002</v>
      </c>
      <c r="N3118">
        <v>978002.48</v>
      </c>
      <c r="O3118">
        <v>14152</v>
      </c>
      <c r="P3118">
        <v>5</v>
      </c>
      <c r="Q3118">
        <v>33</v>
      </c>
      <c r="R3118" s="25">
        <f>Clean_Data[[#This Row],[Revenue_EUR]]/Clean_Data[[#This Row],[Units_Sold]]</f>
        <v>78.037065584854631</v>
      </c>
      <c r="S3118" s="19">
        <f>Clean_Data[[#This Row],[Gross_Profit_EUR]]/Clean_Data[[#This Row],[Revenue_EUR]]</f>
        <v>0.48068089209181125</v>
      </c>
      <c r="T3118" s="19">
        <f>Clean_Data[[#This Row],[Revenue_EUR]]/Clean_Data[[#This Row],[Revenue_Target_EUR]]</f>
        <v>1.0149636961525468</v>
      </c>
      <c r="U3118" s="19">
        <f>Clean_Data[[#This Row],[Revenue_EUR]]/Clean_Data[[#This Row],[Market_Revenue_EUR]]</f>
        <v>0.11801280912907297</v>
      </c>
      <c r="V3118" s="19">
        <f>Clean_Data[[#This Row],[Returns_Units]]/Clean_Data[[#This Row],[Units_Sold]]</f>
        <v>2.231237322515213E-2</v>
      </c>
      <c r="W3118" s="21">
        <f>Clean_Data[[#This Row],[Revenue_EUR]]/Clean_Data[[#This Row],[Marketing_Spend_EUR]]</f>
        <v>55.434753581840795</v>
      </c>
    </row>
    <row r="3119" spans="1:23">
      <c r="A3119" s="17">
        <v>46054</v>
      </c>
      <c r="B3119">
        <v>2026</v>
      </c>
      <c r="C3119" s="16" t="s">
        <v>93</v>
      </c>
      <c r="D3119" s="16" t="s">
        <v>75</v>
      </c>
      <c r="E3119" s="16" t="s">
        <v>76</v>
      </c>
      <c r="F3119" s="16" t="s">
        <v>83</v>
      </c>
      <c r="G3119" s="16" t="s">
        <v>79</v>
      </c>
      <c r="H3119">
        <v>122841.33</v>
      </c>
      <c r="I3119">
        <v>113768.23</v>
      </c>
      <c r="J3119">
        <v>610</v>
      </c>
      <c r="K3119">
        <v>572</v>
      </c>
      <c r="L3119">
        <v>68084.84</v>
      </c>
      <c r="M3119">
        <v>3096.51</v>
      </c>
      <c r="N3119">
        <v>867384.5</v>
      </c>
      <c r="O3119">
        <v>4862</v>
      </c>
      <c r="P3119">
        <v>7</v>
      </c>
      <c r="Q3119">
        <v>20</v>
      </c>
      <c r="R3119" s="25">
        <f>Clean_Data[[#This Row],[Revenue_EUR]]/Clean_Data[[#This Row],[Units_Sold]]</f>
        <v>201.37922950819672</v>
      </c>
      <c r="S3119" s="19">
        <f>Clean_Data[[#This Row],[Gross_Profit_EUR]]/Clean_Data[[#This Row],[Revenue_EUR]]</f>
        <v>0.5542502673977886</v>
      </c>
      <c r="T3119" s="19">
        <f>Clean_Data[[#This Row],[Revenue_EUR]]/Clean_Data[[#This Row],[Revenue_Target_EUR]]</f>
        <v>1.0797507353327023</v>
      </c>
      <c r="U3119" s="19">
        <f>Clean_Data[[#This Row],[Revenue_EUR]]/Clean_Data[[#This Row],[Market_Revenue_EUR]]</f>
        <v>0.14162269443366812</v>
      </c>
      <c r="V3119" s="19">
        <f>Clean_Data[[#This Row],[Returns_Units]]/Clean_Data[[#This Row],[Units_Sold]]</f>
        <v>3.2786885245901641E-2</v>
      </c>
      <c r="W3119" s="21">
        <f>Clean_Data[[#This Row],[Revenue_EUR]]/Clean_Data[[#This Row],[Marketing_Spend_EUR]]</f>
        <v>39.670897235920435</v>
      </c>
    </row>
    <row r="3120" spans="1:23">
      <c r="A3120" s="17">
        <v>46054</v>
      </c>
      <c r="B3120">
        <v>2026</v>
      </c>
      <c r="C3120" s="16" t="s">
        <v>93</v>
      </c>
      <c r="D3120" s="16" t="s">
        <v>75</v>
      </c>
      <c r="E3120" s="16" t="s">
        <v>76</v>
      </c>
      <c r="F3120" s="16" t="s">
        <v>83</v>
      </c>
      <c r="G3120" s="16" t="s">
        <v>80</v>
      </c>
      <c r="H3120">
        <v>37896.97</v>
      </c>
      <c r="I3120">
        <v>34786.07</v>
      </c>
      <c r="J3120">
        <v>250</v>
      </c>
      <c r="K3120">
        <v>228</v>
      </c>
      <c r="L3120">
        <v>22116.36</v>
      </c>
      <c r="M3120">
        <v>2222.15</v>
      </c>
      <c r="N3120">
        <v>321158.03999999998</v>
      </c>
      <c r="O3120">
        <v>2295</v>
      </c>
      <c r="P3120">
        <v>1</v>
      </c>
      <c r="Q3120">
        <v>9</v>
      </c>
      <c r="R3120" s="25">
        <f>Clean_Data[[#This Row],[Revenue_EUR]]/Clean_Data[[#This Row],[Units_Sold]]</f>
        <v>151.58788000000001</v>
      </c>
      <c r="S3120" s="19">
        <f>Clean_Data[[#This Row],[Gross_Profit_EUR]]/Clean_Data[[#This Row],[Revenue_EUR]]</f>
        <v>0.58359177527913186</v>
      </c>
      <c r="T3120" s="19">
        <f>Clean_Data[[#This Row],[Revenue_EUR]]/Clean_Data[[#This Row],[Revenue_Target_EUR]]</f>
        <v>1.0894294756493046</v>
      </c>
      <c r="U3120" s="19">
        <f>Clean_Data[[#This Row],[Revenue_EUR]]/Clean_Data[[#This Row],[Market_Revenue_EUR]]</f>
        <v>0.11800100037975074</v>
      </c>
      <c r="V3120" s="19">
        <f>Clean_Data[[#This Row],[Returns_Units]]/Clean_Data[[#This Row],[Units_Sold]]</f>
        <v>3.5999999999999997E-2</v>
      </c>
      <c r="W3120" s="21">
        <f>Clean_Data[[#This Row],[Revenue_EUR]]/Clean_Data[[#This Row],[Marketing_Spend_EUR]]</f>
        <v>17.054190761199738</v>
      </c>
    </row>
    <row r="3121" spans="1:23">
      <c r="A3121" s="17">
        <v>46054</v>
      </c>
      <c r="B3121">
        <v>2026</v>
      </c>
      <c r="C3121" s="16" t="s">
        <v>93</v>
      </c>
      <c r="D3121" s="16" t="s">
        <v>75</v>
      </c>
      <c r="E3121" s="16" t="s">
        <v>76</v>
      </c>
      <c r="F3121" s="16" t="s">
        <v>83</v>
      </c>
      <c r="G3121" s="16" t="s">
        <v>81</v>
      </c>
      <c r="H3121">
        <v>50449.11</v>
      </c>
      <c r="I3121">
        <v>48011.64</v>
      </c>
      <c r="J3121">
        <v>405</v>
      </c>
      <c r="K3121">
        <v>378</v>
      </c>
      <c r="L3121">
        <v>26470.22</v>
      </c>
      <c r="M3121">
        <v>1488.03</v>
      </c>
      <c r="N3121">
        <v>421229.71</v>
      </c>
      <c r="O3121">
        <v>3725</v>
      </c>
      <c r="P3121">
        <v>2</v>
      </c>
      <c r="Q3121">
        <v>12</v>
      </c>
      <c r="R3121" s="25">
        <f>Clean_Data[[#This Row],[Revenue_EUR]]/Clean_Data[[#This Row],[Units_Sold]]</f>
        <v>124.5657037037037</v>
      </c>
      <c r="S3121" s="19">
        <f>Clean_Data[[#This Row],[Gross_Profit_EUR]]/Clean_Data[[#This Row],[Revenue_EUR]]</f>
        <v>0.52469151586618679</v>
      </c>
      <c r="T3121" s="19">
        <f>Clean_Data[[#This Row],[Revenue_EUR]]/Clean_Data[[#This Row],[Revenue_Target_EUR]]</f>
        <v>1.0507683136839316</v>
      </c>
      <c r="U3121" s="19">
        <f>Clean_Data[[#This Row],[Revenue_EUR]]/Clean_Data[[#This Row],[Market_Revenue_EUR]]</f>
        <v>0.11976626719895897</v>
      </c>
      <c r="V3121" s="19">
        <f>Clean_Data[[#This Row],[Returns_Units]]/Clean_Data[[#This Row],[Units_Sold]]</f>
        <v>2.9629629629629631E-2</v>
      </c>
      <c r="W3121" s="21">
        <f>Clean_Data[[#This Row],[Revenue_EUR]]/Clean_Data[[#This Row],[Marketing_Spend_EUR]]</f>
        <v>33.903288240156449</v>
      </c>
    </row>
    <row r="3122" spans="1:23">
      <c r="A3122" s="17">
        <v>46054</v>
      </c>
      <c r="B3122">
        <v>2026</v>
      </c>
      <c r="C3122" s="16" t="s">
        <v>93</v>
      </c>
      <c r="D3122" s="16" t="s">
        <v>84</v>
      </c>
      <c r="E3122" s="16" t="s">
        <v>85</v>
      </c>
      <c r="F3122" s="16" t="s">
        <v>77</v>
      </c>
      <c r="G3122" s="16" t="s">
        <v>78</v>
      </c>
      <c r="H3122">
        <v>627906.5</v>
      </c>
      <c r="I3122">
        <v>680606.13</v>
      </c>
      <c r="J3122">
        <v>8045</v>
      </c>
      <c r="K3122">
        <v>8557</v>
      </c>
      <c r="L3122">
        <v>351753.77</v>
      </c>
      <c r="M3122">
        <v>11737.71</v>
      </c>
      <c r="N3122">
        <v>4785471.6900000004</v>
      </c>
      <c r="O3122">
        <v>68465</v>
      </c>
      <c r="P3122">
        <v>33</v>
      </c>
      <c r="Q3122">
        <v>94</v>
      </c>
      <c r="R3122" s="25">
        <f>Clean_Data[[#This Row],[Revenue_EUR]]/Clean_Data[[#This Row],[Units_Sold]]</f>
        <v>78.049285270354261</v>
      </c>
      <c r="S3122" s="19">
        <f>Clean_Data[[#This Row],[Gross_Profit_EUR]]/Clean_Data[[#This Row],[Revenue_EUR]]</f>
        <v>0.56020087385621908</v>
      </c>
      <c r="T3122" s="19">
        <f>Clean_Data[[#This Row],[Revenue_EUR]]/Clean_Data[[#This Row],[Revenue_Target_EUR]]</f>
        <v>0.92256956310399374</v>
      </c>
      <c r="U3122" s="19">
        <f>Clean_Data[[#This Row],[Revenue_EUR]]/Clean_Data[[#This Row],[Market_Revenue_EUR]]</f>
        <v>0.13121099458431859</v>
      </c>
      <c r="V3122" s="19">
        <f>Clean_Data[[#This Row],[Returns_Units]]/Clean_Data[[#This Row],[Units_Sold]]</f>
        <v>1.168427594779366E-2</v>
      </c>
      <c r="W3122" s="21">
        <f>Clean_Data[[#This Row],[Revenue_EUR]]/Clean_Data[[#This Row],[Marketing_Spend_EUR]]</f>
        <v>53.494804352808174</v>
      </c>
    </row>
    <row r="3123" spans="1:23">
      <c r="A3123" s="17">
        <v>46054</v>
      </c>
      <c r="B3123">
        <v>2026</v>
      </c>
      <c r="C3123" s="16" t="s">
        <v>93</v>
      </c>
      <c r="D3123" s="16" t="s">
        <v>84</v>
      </c>
      <c r="E3123" s="16" t="s">
        <v>85</v>
      </c>
      <c r="F3123" s="16" t="s">
        <v>77</v>
      </c>
      <c r="G3123" s="16" t="s">
        <v>79</v>
      </c>
      <c r="H3123">
        <v>672868.65</v>
      </c>
      <c r="I3123">
        <v>671373.48</v>
      </c>
      <c r="J3123">
        <v>3342</v>
      </c>
      <c r="K3123">
        <v>3367</v>
      </c>
      <c r="L3123">
        <v>447467.55</v>
      </c>
      <c r="M3123">
        <v>15734.64</v>
      </c>
      <c r="N3123">
        <v>4238203.46</v>
      </c>
      <c r="O3123">
        <v>22650</v>
      </c>
      <c r="P3123">
        <v>31</v>
      </c>
      <c r="Q3123">
        <v>38</v>
      </c>
      <c r="R3123" s="25">
        <f>Clean_Data[[#This Row],[Revenue_EUR]]/Clean_Data[[#This Row],[Units_Sold]]</f>
        <v>201.33711849192102</v>
      </c>
      <c r="S3123" s="19">
        <f>Clean_Data[[#This Row],[Gross_Profit_EUR]]/Clean_Data[[#This Row],[Revenue_EUR]]</f>
        <v>0.66501470978028177</v>
      </c>
      <c r="T3123" s="19">
        <f>Clean_Data[[#This Row],[Revenue_EUR]]/Clean_Data[[#This Row],[Revenue_Target_EUR]]</f>
        <v>1.0022270316664876</v>
      </c>
      <c r="U3123" s="19">
        <f>Clean_Data[[#This Row],[Revenue_EUR]]/Clean_Data[[#This Row],[Market_Revenue_EUR]]</f>
        <v>0.1587627060263879</v>
      </c>
      <c r="V3123" s="19">
        <f>Clean_Data[[#This Row],[Returns_Units]]/Clean_Data[[#This Row],[Units_Sold]]</f>
        <v>1.1370436864153202E-2</v>
      </c>
      <c r="W3123" s="21">
        <f>Clean_Data[[#This Row],[Revenue_EUR]]/Clean_Data[[#This Row],[Marketing_Spend_EUR]]</f>
        <v>42.763523664983758</v>
      </c>
    </row>
    <row r="3124" spans="1:23">
      <c r="A3124" s="17">
        <v>46054</v>
      </c>
      <c r="B3124">
        <v>2026</v>
      </c>
      <c r="C3124" s="16" t="s">
        <v>93</v>
      </c>
      <c r="D3124" s="16" t="s">
        <v>84</v>
      </c>
      <c r="E3124" s="16" t="s">
        <v>85</v>
      </c>
      <c r="F3124" s="16" t="s">
        <v>77</v>
      </c>
      <c r="G3124" s="16" t="s">
        <v>80</v>
      </c>
      <c r="H3124">
        <v>207664.83</v>
      </c>
      <c r="I3124">
        <v>206908.51</v>
      </c>
      <c r="J3124">
        <v>1368</v>
      </c>
      <c r="K3124">
        <v>1350</v>
      </c>
      <c r="L3124">
        <v>142291.06</v>
      </c>
      <c r="M3124">
        <v>12130.76</v>
      </c>
      <c r="N3124">
        <v>1616023.55</v>
      </c>
      <c r="O3124">
        <v>11121</v>
      </c>
      <c r="P3124">
        <v>9</v>
      </c>
      <c r="Q3124">
        <v>20</v>
      </c>
      <c r="R3124" s="25">
        <f>Clean_Data[[#This Row],[Revenue_EUR]]/Clean_Data[[#This Row],[Units_Sold]]</f>
        <v>151.80177631578945</v>
      </c>
      <c r="S3124" s="19">
        <f>Clean_Data[[#This Row],[Gross_Profit_EUR]]/Clean_Data[[#This Row],[Revenue_EUR]]</f>
        <v>0.68519575510210373</v>
      </c>
      <c r="T3124" s="19">
        <f>Clean_Data[[#This Row],[Revenue_EUR]]/Clean_Data[[#This Row],[Revenue_Target_EUR]]</f>
        <v>1.0036553353943729</v>
      </c>
      <c r="U3124" s="19">
        <f>Clean_Data[[#This Row],[Revenue_EUR]]/Clean_Data[[#This Row],[Market_Revenue_EUR]]</f>
        <v>0.12850359142352843</v>
      </c>
      <c r="V3124" s="19">
        <f>Clean_Data[[#This Row],[Returns_Units]]/Clean_Data[[#This Row],[Units_Sold]]</f>
        <v>1.4619883040935672E-2</v>
      </c>
      <c r="W3124" s="21">
        <f>Clean_Data[[#This Row],[Revenue_EUR]]/Clean_Data[[#This Row],[Marketing_Spend_EUR]]</f>
        <v>17.118863945869837</v>
      </c>
    </row>
    <row r="3125" spans="1:23">
      <c r="A3125" s="17">
        <v>46054</v>
      </c>
      <c r="B3125">
        <v>2026</v>
      </c>
      <c r="C3125" s="16" t="s">
        <v>93</v>
      </c>
      <c r="D3125" s="16" t="s">
        <v>84</v>
      </c>
      <c r="E3125" s="16" t="s">
        <v>85</v>
      </c>
      <c r="F3125" s="16" t="s">
        <v>77</v>
      </c>
      <c r="G3125" s="16" t="s">
        <v>81</v>
      </c>
      <c r="H3125">
        <v>259081.19</v>
      </c>
      <c r="I3125">
        <v>273732.94</v>
      </c>
      <c r="J3125">
        <v>2078</v>
      </c>
      <c r="K3125">
        <v>2219</v>
      </c>
      <c r="L3125">
        <v>159931.71</v>
      </c>
      <c r="M3125">
        <v>7950.92</v>
      </c>
      <c r="N3125">
        <v>1919093.46</v>
      </c>
      <c r="O3125">
        <v>17191</v>
      </c>
      <c r="P3125">
        <v>14</v>
      </c>
      <c r="Q3125">
        <v>33</v>
      </c>
      <c r="R3125" s="25">
        <f>Clean_Data[[#This Row],[Revenue_EUR]]/Clean_Data[[#This Row],[Units_Sold]]</f>
        <v>124.67814725697787</v>
      </c>
      <c r="S3125" s="19">
        <f>Clean_Data[[#This Row],[Gross_Profit_EUR]]/Clean_Data[[#This Row],[Revenue_EUR]]</f>
        <v>0.61730344067047083</v>
      </c>
      <c r="T3125" s="19">
        <f>Clean_Data[[#This Row],[Revenue_EUR]]/Clean_Data[[#This Row],[Revenue_Target_EUR]]</f>
        <v>0.94647428986807358</v>
      </c>
      <c r="U3125" s="19">
        <f>Clean_Data[[#This Row],[Revenue_EUR]]/Clean_Data[[#This Row],[Market_Revenue_EUR]]</f>
        <v>0.13500186176446038</v>
      </c>
      <c r="V3125" s="19">
        <f>Clean_Data[[#This Row],[Returns_Units]]/Clean_Data[[#This Row],[Units_Sold]]</f>
        <v>1.5880654475457171E-2</v>
      </c>
      <c r="W3125" s="21">
        <f>Clean_Data[[#This Row],[Revenue_EUR]]/Clean_Data[[#This Row],[Marketing_Spend_EUR]]</f>
        <v>32.585058081328953</v>
      </c>
    </row>
    <row r="3126" spans="1:23">
      <c r="A3126" s="17">
        <v>46054</v>
      </c>
      <c r="B3126">
        <v>2026</v>
      </c>
      <c r="C3126" s="16" t="s">
        <v>93</v>
      </c>
      <c r="D3126" s="16" t="s">
        <v>84</v>
      </c>
      <c r="E3126" s="16" t="s">
        <v>85</v>
      </c>
      <c r="F3126" s="16" t="s">
        <v>82</v>
      </c>
      <c r="G3126" s="16" t="s">
        <v>78</v>
      </c>
      <c r="H3126">
        <v>572487.87</v>
      </c>
      <c r="I3126">
        <v>612712.15</v>
      </c>
      <c r="J3126">
        <v>7335</v>
      </c>
      <c r="K3126">
        <v>7944</v>
      </c>
      <c r="L3126">
        <v>296597.55</v>
      </c>
      <c r="M3126">
        <v>10916.16</v>
      </c>
      <c r="N3126">
        <v>4607320.51</v>
      </c>
      <c r="O3126">
        <v>61775</v>
      </c>
      <c r="P3126">
        <v>29</v>
      </c>
      <c r="Q3126">
        <v>131</v>
      </c>
      <c r="R3126" s="25">
        <f>Clean_Data[[#This Row],[Revenue_EUR]]/Clean_Data[[#This Row],[Units_Sold]]</f>
        <v>78.048789366053171</v>
      </c>
      <c r="S3126" s="19">
        <f>Clean_Data[[#This Row],[Gross_Profit_EUR]]/Clean_Data[[#This Row],[Revenue_EUR]]</f>
        <v>0.51808530021780197</v>
      </c>
      <c r="T3126" s="19">
        <f>Clean_Data[[#This Row],[Revenue_EUR]]/Clean_Data[[#This Row],[Revenue_Target_EUR]]</f>
        <v>0.93435044498464737</v>
      </c>
      <c r="U3126" s="19">
        <f>Clean_Data[[#This Row],[Revenue_EUR]]/Clean_Data[[#This Row],[Market_Revenue_EUR]]</f>
        <v>0.12425614166790407</v>
      </c>
      <c r="V3126" s="19">
        <f>Clean_Data[[#This Row],[Returns_Units]]/Clean_Data[[#This Row],[Units_Sold]]</f>
        <v>1.7859577368779824E-2</v>
      </c>
      <c r="W3126" s="21">
        <f>Clean_Data[[#This Row],[Revenue_EUR]]/Clean_Data[[#This Row],[Marketing_Spend_EUR]]</f>
        <v>52.444070991997187</v>
      </c>
    </row>
    <row r="3127" spans="1:23">
      <c r="A3127" s="17">
        <v>46054</v>
      </c>
      <c r="B3127">
        <v>2026</v>
      </c>
      <c r="C3127" s="16" t="s">
        <v>93</v>
      </c>
      <c r="D3127" s="16" t="s">
        <v>84</v>
      </c>
      <c r="E3127" s="16" t="s">
        <v>85</v>
      </c>
      <c r="F3127" s="16" t="s">
        <v>82</v>
      </c>
      <c r="G3127" s="16" t="s">
        <v>79</v>
      </c>
      <c r="H3127">
        <v>560910.62</v>
      </c>
      <c r="I3127">
        <v>566164.55000000005</v>
      </c>
      <c r="J3127">
        <v>2786</v>
      </c>
      <c r="K3127">
        <v>2772</v>
      </c>
      <c r="L3127">
        <v>337644.36</v>
      </c>
      <c r="M3127">
        <v>13169.83</v>
      </c>
      <c r="N3127">
        <v>3924625.23</v>
      </c>
      <c r="O3127">
        <v>21220</v>
      </c>
      <c r="P3127">
        <v>31</v>
      </c>
      <c r="Q3127">
        <v>24</v>
      </c>
      <c r="R3127" s="25">
        <f>Clean_Data[[#This Row],[Revenue_EUR]]/Clean_Data[[#This Row],[Units_Sold]]</f>
        <v>201.3318808327351</v>
      </c>
      <c r="S3127" s="19">
        <f>Clean_Data[[#This Row],[Gross_Profit_EUR]]/Clean_Data[[#This Row],[Revenue_EUR]]</f>
        <v>0.60195750973657802</v>
      </c>
      <c r="T3127" s="19">
        <f>Clean_Data[[#This Row],[Revenue_EUR]]/Clean_Data[[#This Row],[Revenue_Target_EUR]]</f>
        <v>0.99072013604525389</v>
      </c>
      <c r="U3127" s="19">
        <f>Clean_Data[[#This Row],[Revenue_EUR]]/Clean_Data[[#This Row],[Market_Revenue_EUR]]</f>
        <v>0.14292081081076879</v>
      </c>
      <c r="V3127" s="19">
        <f>Clean_Data[[#This Row],[Returns_Units]]/Clean_Data[[#This Row],[Units_Sold]]</f>
        <v>8.6145010768126345E-3</v>
      </c>
      <c r="W3127" s="21">
        <f>Clean_Data[[#This Row],[Revenue_EUR]]/Clean_Data[[#This Row],[Marketing_Spend_EUR]]</f>
        <v>42.590574062079767</v>
      </c>
    </row>
    <row r="3128" spans="1:23">
      <c r="A3128" s="17">
        <v>46054</v>
      </c>
      <c r="B3128">
        <v>2026</v>
      </c>
      <c r="C3128" s="16" t="s">
        <v>93</v>
      </c>
      <c r="D3128" s="16" t="s">
        <v>84</v>
      </c>
      <c r="E3128" s="16" t="s">
        <v>85</v>
      </c>
      <c r="F3128" s="16" t="s">
        <v>82</v>
      </c>
      <c r="G3128" s="16" t="s">
        <v>80</v>
      </c>
      <c r="H3128">
        <v>192391.16</v>
      </c>
      <c r="I3128">
        <v>186718.01</v>
      </c>
      <c r="J3128">
        <v>1268</v>
      </c>
      <c r="K3128">
        <v>1211</v>
      </c>
      <c r="L3128">
        <v>121360.36</v>
      </c>
      <c r="M3128">
        <v>9949.2999999999993</v>
      </c>
      <c r="N3128">
        <v>1519121.08</v>
      </c>
      <c r="O3128">
        <v>10796</v>
      </c>
      <c r="P3128">
        <v>9</v>
      </c>
      <c r="Q3128">
        <v>16</v>
      </c>
      <c r="R3128" s="25">
        <f>Clean_Data[[#This Row],[Revenue_EUR]]/Clean_Data[[#This Row],[Units_Sold]]</f>
        <v>151.72804416403787</v>
      </c>
      <c r="S3128" s="19">
        <f>Clean_Data[[#This Row],[Gross_Profit_EUR]]/Clean_Data[[#This Row],[Revenue_EUR]]</f>
        <v>0.63080008457769055</v>
      </c>
      <c r="T3128" s="19">
        <f>Clean_Data[[#This Row],[Revenue_EUR]]/Clean_Data[[#This Row],[Revenue_Target_EUR]]</f>
        <v>1.0303835179048877</v>
      </c>
      <c r="U3128" s="19">
        <f>Clean_Data[[#This Row],[Revenue_EUR]]/Clean_Data[[#This Row],[Market_Revenue_EUR]]</f>
        <v>0.12664636317205208</v>
      </c>
      <c r="V3128" s="19">
        <f>Clean_Data[[#This Row],[Returns_Units]]/Clean_Data[[#This Row],[Units_Sold]]</f>
        <v>1.2618296529968454E-2</v>
      </c>
      <c r="W3128" s="21">
        <f>Clean_Data[[#This Row],[Revenue_EUR]]/Clean_Data[[#This Row],[Marketing_Spend_EUR]]</f>
        <v>19.337155377765271</v>
      </c>
    </row>
    <row r="3129" spans="1:23">
      <c r="A3129" s="17">
        <v>46054</v>
      </c>
      <c r="B3129">
        <v>2026</v>
      </c>
      <c r="C3129" s="16" t="s">
        <v>93</v>
      </c>
      <c r="D3129" s="16" t="s">
        <v>84</v>
      </c>
      <c r="E3129" s="16" t="s">
        <v>85</v>
      </c>
      <c r="F3129" s="16" t="s">
        <v>82</v>
      </c>
      <c r="G3129" s="16" t="s">
        <v>81</v>
      </c>
      <c r="H3129">
        <v>263638.59000000003</v>
      </c>
      <c r="I3129">
        <v>267272.3</v>
      </c>
      <c r="J3129">
        <v>2115</v>
      </c>
      <c r="K3129">
        <v>2122</v>
      </c>
      <c r="L3129">
        <v>154063.57999999999</v>
      </c>
      <c r="M3129">
        <v>7346.57</v>
      </c>
      <c r="N3129">
        <v>1954929.79</v>
      </c>
      <c r="O3129">
        <v>16401</v>
      </c>
      <c r="P3129">
        <v>10</v>
      </c>
      <c r="Q3129">
        <v>22</v>
      </c>
      <c r="R3129" s="25">
        <f>Clean_Data[[#This Row],[Revenue_EUR]]/Clean_Data[[#This Row],[Units_Sold]]</f>
        <v>124.65181560283689</v>
      </c>
      <c r="S3129" s="19">
        <f>Clean_Data[[#This Row],[Gross_Profit_EUR]]/Clean_Data[[#This Row],[Revenue_EUR]]</f>
        <v>0.58437416161268341</v>
      </c>
      <c r="T3129" s="19">
        <f>Clean_Data[[#This Row],[Revenue_EUR]]/Clean_Data[[#This Row],[Revenue_Target_EUR]]</f>
        <v>0.98640446466019871</v>
      </c>
      <c r="U3129" s="19">
        <f>Clean_Data[[#This Row],[Revenue_EUR]]/Clean_Data[[#This Row],[Market_Revenue_EUR]]</f>
        <v>0.13485834189472351</v>
      </c>
      <c r="V3129" s="19">
        <f>Clean_Data[[#This Row],[Returns_Units]]/Clean_Data[[#This Row],[Units_Sold]]</f>
        <v>1.0401891252955082E-2</v>
      </c>
      <c r="W3129" s="21">
        <f>Clean_Data[[#This Row],[Revenue_EUR]]/Clean_Data[[#This Row],[Marketing_Spend_EUR]]</f>
        <v>35.885942691623441</v>
      </c>
    </row>
    <row r="3130" spans="1:23">
      <c r="A3130" s="17">
        <v>46054</v>
      </c>
      <c r="B3130">
        <v>2026</v>
      </c>
      <c r="C3130" s="16" t="s">
        <v>93</v>
      </c>
      <c r="D3130" s="16" t="s">
        <v>84</v>
      </c>
      <c r="E3130" s="16" t="s">
        <v>85</v>
      </c>
      <c r="F3130" s="16" t="s">
        <v>83</v>
      </c>
      <c r="G3130" s="16" t="s">
        <v>78</v>
      </c>
      <c r="H3130">
        <v>67591.45</v>
      </c>
      <c r="I3130">
        <v>71699.679999999993</v>
      </c>
      <c r="J3130">
        <v>866</v>
      </c>
      <c r="K3130">
        <v>906</v>
      </c>
      <c r="L3130">
        <v>31985.49</v>
      </c>
      <c r="M3130">
        <v>1334.17</v>
      </c>
      <c r="N3130">
        <v>777026.8</v>
      </c>
      <c r="O3130">
        <v>11205</v>
      </c>
      <c r="P3130">
        <v>4</v>
      </c>
      <c r="Q3130">
        <v>26</v>
      </c>
      <c r="R3130" s="25">
        <f>Clean_Data[[#This Row],[Revenue_EUR]]/Clean_Data[[#This Row],[Units_Sold]]</f>
        <v>78.05017321016166</v>
      </c>
      <c r="S3130" s="19">
        <f>Clean_Data[[#This Row],[Gross_Profit_EUR]]/Clean_Data[[#This Row],[Revenue_EUR]]</f>
        <v>0.47321798836983087</v>
      </c>
      <c r="T3130" s="19">
        <f>Clean_Data[[#This Row],[Revenue_EUR]]/Clean_Data[[#This Row],[Revenue_Target_EUR]]</f>
        <v>0.94270225473809655</v>
      </c>
      <c r="U3130" s="19">
        <f>Clean_Data[[#This Row],[Revenue_EUR]]/Clean_Data[[#This Row],[Market_Revenue_EUR]]</f>
        <v>8.6987282806719135E-2</v>
      </c>
      <c r="V3130" s="19">
        <f>Clean_Data[[#This Row],[Returns_Units]]/Clean_Data[[#This Row],[Units_Sold]]</f>
        <v>3.0023094688221709E-2</v>
      </c>
      <c r="W3130" s="21">
        <f>Clean_Data[[#This Row],[Revenue_EUR]]/Clean_Data[[#This Row],[Marketing_Spend_EUR]]</f>
        <v>50.661797222243038</v>
      </c>
    </row>
    <row r="3131" spans="1:23">
      <c r="A3131" s="17">
        <v>46054</v>
      </c>
      <c r="B3131">
        <v>2026</v>
      </c>
      <c r="C3131" s="16" t="s">
        <v>93</v>
      </c>
      <c r="D3131" s="16" t="s">
        <v>84</v>
      </c>
      <c r="E3131" s="16" t="s">
        <v>85</v>
      </c>
      <c r="F3131" s="16" t="s">
        <v>83</v>
      </c>
      <c r="G3131" s="16" t="s">
        <v>79</v>
      </c>
      <c r="H3131">
        <v>76187.86</v>
      </c>
      <c r="I3131">
        <v>76306.47</v>
      </c>
      <c r="J3131">
        <v>378</v>
      </c>
      <c r="K3131">
        <v>377</v>
      </c>
      <c r="L3131">
        <v>42309.97</v>
      </c>
      <c r="M3131">
        <v>1813.92</v>
      </c>
      <c r="N3131">
        <v>695043.62</v>
      </c>
      <c r="O3131">
        <v>3923</v>
      </c>
      <c r="P3131">
        <v>4</v>
      </c>
      <c r="Q3131">
        <v>6</v>
      </c>
      <c r="R3131" s="25">
        <f>Clean_Data[[#This Row],[Revenue_EUR]]/Clean_Data[[#This Row],[Units_Sold]]</f>
        <v>201.55518518518519</v>
      </c>
      <c r="S3131" s="19">
        <f>Clean_Data[[#This Row],[Gross_Profit_EUR]]/Clean_Data[[#This Row],[Revenue_EUR]]</f>
        <v>0.55533742514883611</v>
      </c>
      <c r="T3131" s="19">
        <f>Clean_Data[[#This Row],[Revenue_EUR]]/Clean_Data[[#This Row],[Revenue_Target_EUR]]</f>
        <v>0.99844561018220346</v>
      </c>
      <c r="U3131" s="19">
        <f>Clean_Data[[#This Row],[Revenue_EUR]]/Clean_Data[[#This Row],[Market_Revenue_EUR]]</f>
        <v>0.10961594036357028</v>
      </c>
      <c r="V3131" s="19">
        <f>Clean_Data[[#This Row],[Returns_Units]]/Clean_Data[[#This Row],[Units_Sold]]</f>
        <v>1.5873015873015872E-2</v>
      </c>
      <c r="W3131" s="21">
        <f>Clean_Data[[#This Row],[Revenue_EUR]]/Clean_Data[[#This Row],[Marketing_Spend_EUR]]</f>
        <v>42.001775160977331</v>
      </c>
    </row>
    <row r="3132" spans="1:23">
      <c r="A3132" s="17">
        <v>46054</v>
      </c>
      <c r="B3132">
        <v>2026</v>
      </c>
      <c r="C3132" s="16" t="s">
        <v>93</v>
      </c>
      <c r="D3132" s="16" t="s">
        <v>84</v>
      </c>
      <c r="E3132" s="16" t="s">
        <v>85</v>
      </c>
      <c r="F3132" s="16" t="s">
        <v>83</v>
      </c>
      <c r="G3132" s="16" t="s">
        <v>80</v>
      </c>
      <c r="H3132">
        <v>23984.34</v>
      </c>
      <c r="I3132">
        <v>22535.81</v>
      </c>
      <c r="J3132">
        <v>158</v>
      </c>
      <c r="K3132">
        <v>148</v>
      </c>
      <c r="L3132">
        <v>13888.48</v>
      </c>
      <c r="M3132">
        <v>1417.34</v>
      </c>
      <c r="N3132">
        <v>257459.32</v>
      </c>
      <c r="O3132">
        <v>1781</v>
      </c>
      <c r="P3132">
        <v>1</v>
      </c>
      <c r="Q3132">
        <v>4</v>
      </c>
      <c r="R3132" s="25">
        <f>Clean_Data[[#This Row],[Revenue_EUR]]/Clean_Data[[#This Row],[Units_Sold]]</f>
        <v>151.79962025316456</v>
      </c>
      <c r="S3132" s="19">
        <f>Clean_Data[[#This Row],[Gross_Profit_EUR]]/Clean_Data[[#This Row],[Revenue_EUR]]</f>
        <v>0.57906450625699935</v>
      </c>
      <c r="T3132" s="19">
        <f>Clean_Data[[#This Row],[Revenue_EUR]]/Clean_Data[[#This Row],[Revenue_Target_EUR]]</f>
        <v>1.0642768109954779</v>
      </c>
      <c r="U3132" s="19">
        <f>Clean_Data[[#This Row],[Revenue_EUR]]/Clean_Data[[#This Row],[Market_Revenue_EUR]]</f>
        <v>9.315778508231902E-2</v>
      </c>
      <c r="V3132" s="19">
        <f>Clean_Data[[#This Row],[Returns_Units]]/Clean_Data[[#This Row],[Units_Sold]]</f>
        <v>2.5316455696202531E-2</v>
      </c>
      <c r="W3132" s="21">
        <f>Clean_Data[[#This Row],[Revenue_EUR]]/Clean_Data[[#This Row],[Marketing_Spend_EUR]]</f>
        <v>16.922079388149633</v>
      </c>
    </row>
    <row r="3133" spans="1:23">
      <c r="A3133" s="17">
        <v>46054</v>
      </c>
      <c r="B3133">
        <v>2026</v>
      </c>
      <c r="C3133" s="16" t="s">
        <v>93</v>
      </c>
      <c r="D3133" s="16" t="s">
        <v>84</v>
      </c>
      <c r="E3133" s="16" t="s">
        <v>85</v>
      </c>
      <c r="F3133" s="16" t="s">
        <v>83</v>
      </c>
      <c r="G3133" s="16" t="s">
        <v>81</v>
      </c>
      <c r="H3133">
        <v>30582.04</v>
      </c>
      <c r="I3133">
        <v>31901.3</v>
      </c>
      <c r="J3133">
        <v>245</v>
      </c>
      <c r="K3133">
        <v>261</v>
      </c>
      <c r="L3133">
        <v>15933.31</v>
      </c>
      <c r="M3133">
        <v>867.2</v>
      </c>
      <c r="N3133">
        <v>315364.38</v>
      </c>
      <c r="O3133">
        <v>2756</v>
      </c>
      <c r="P3133">
        <v>1</v>
      </c>
      <c r="Q3133">
        <v>5</v>
      </c>
      <c r="R3133" s="25">
        <f>Clean_Data[[#This Row],[Revenue_EUR]]/Clean_Data[[#This Row],[Units_Sold]]</f>
        <v>124.8246530612245</v>
      </c>
      <c r="S3133" s="19">
        <f>Clean_Data[[#This Row],[Gross_Profit_EUR]]/Clean_Data[[#This Row],[Revenue_EUR]]</f>
        <v>0.52100219606017129</v>
      </c>
      <c r="T3133" s="19">
        <f>Clean_Data[[#This Row],[Revenue_EUR]]/Clean_Data[[#This Row],[Revenue_Target_EUR]]</f>
        <v>0.95864557243748694</v>
      </c>
      <c r="U3133" s="19">
        <f>Clean_Data[[#This Row],[Revenue_EUR]]/Clean_Data[[#This Row],[Market_Revenue_EUR]]</f>
        <v>9.6973665827446973E-2</v>
      </c>
      <c r="V3133" s="19">
        <f>Clean_Data[[#This Row],[Returns_Units]]/Clean_Data[[#This Row],[Units_Sold]]</f>
        <v>2.0408163265306121E-2</v>
      </c>
      <c r="W3133" s="21">
        <f>Clean_Data[[#This Row],[Revenue_EUR]]/Clean_Data[[#This Row],[Marketing_Spend_EUR]]</f>
        <v>35.265267527675277</v>
      </c>
    </row>
    <row r="3134" spans="1:23">
      <c r="A3134" s="17">
        <v>46054</v>
      </c>
      <c r="B3134">
        <v>2026</v>
      </c>
      <c r="C3134" s="16" t="s">
        <v>93</v>
      </c>
      <c r="D3134" s="16" t="s">
        <v>86</v>
      </c>
      <c r="E3134" s="16" t="s">
        <v>87</v>
      </c>
      <c r="F3134" s="16" t="s">
        <v>77</v>
      </c>
      <c r="G3134" s="16" t="s">
        <v>78</v>
      </c>
      <c r="H3134">
        <v>432221.3</v>
      </c>
      <c r="I3134">
        <v>431173.14</v>
      </c>
      <c r="J3134">
        <v>5538</v>
      </c>
      <c r="K3134">
        <v>5429</v>
      </c>
      <c r="L3134">
        <v>241232.98</v>
      </c>
      <c r="M3134">
        <v>7131.5</v>
      </c>
      <c r="N3134">
        <v>3851910.76</v>
      </c>
      <c r="O3134">
        <v>52668</v>
      </c>
      <c r="P3134">
        <v>17</v>
      </c>
      <c r="Q3134">
        <v>116</v>
      </c>
      <c r="R3134" s="25">
        <f>Clean_Data[[#This Row],[Revenue_EUR]]/Clean_Data[[#This Row],[Units_Sold]]</f>
        <v>78.04646081617912</v>
      </c>
      <c r="S3134" s="19">
        <f>Clean_Data[[#This Row],[Gross_Profit_EUR]]/Clean_Data[[#This Row],[Revenue_EUR]]</f>
        <v>0.55812376669081332</v>
      </c>
      <c r="T3134" s="19">
        <f>Clean_Data[[#This Row],[Revenue_EUR]]/Clean_Data[[#This Row],[Revenue_Target_EUR]]</f>
        <v>1.0024309492005925</v>
      </c>
      <c r="U3134" s="19">
        <f>Clean_Data[[#This Row],[Revenue_EUR]]/Clean_Data[[#This Row],[Market_Revenue_EUR]]</f>
        <v>0.11220958296552021</v>
      </c>
      <c r="V3134" s="19">
        <f>Clean_Data[[#This Row],[Returns_Units]]/Clean_Data[[#This Row],[Units_Sold]]</f>
        <v>2.0946189960274468E-2</v>
      </c>
      <c r="W3134" s="21">
        <f>Clean_Data[[#This Row],[Revenue_EUR]]/Clean_Data[[#This Row],[Marketing_Spend_EUR]]</f>
        <v>60.607347682815679</v>
      </c>
    </row>
    <row r="3135" spans="1:23">
      <c r="A3135" s="17">
        <v>46054</v>
      </c>
      <c r="B3135">
        <v>2026</v>
      </c>
      <c r="C3135" s="16" t="s">
        <v>93</v>
      </c>
      <c r="D3135" s="16" t="s">
        <v>86</v>
      </c>
      <c r="E3135" s="16" t="s">
        <v>87</v>
      </c>
      <c r="F3135" s="16" t="s">
        <v>77</v>
      </c>
      <c r="G3135" s="16" t="s">
        <v>79</v>
      </c>
      <c r="H3135">
        <v>427950.47</v>
      </c>
      <c r="I3135">
        <v>433366.58</v>
      </c>
      <c r="J3135">
        <v>2126</v>
      </c>
      <c r="K3135">
        <v>2179</v>
      </c>
      <c r="L3135">
        <v>276616.21999999997</v>
      </c>
      <c r="M3135">
        <v>9855.99</v>
      </c>
      <c r="N3135">
        <v>3167687.31</v>
      </c>
      <c r="O3135">
        <v>17784</v>
      </c>
      <c r="P3135">
        <v>22</v>
      </c>
      <c r="Q3135">
        <v>17</v>
      </c>
      <c r="R3135" s="25">
        <f>Clean_Data[[#This Row],[Revenue_EUR]]/Clean_Data[[#This Row],[Units_Sold]]</f>
        <v>201.29373000940731</v>
      </c>
      <c r="S3135" s="19">
        <f>Clean_Data[[#This Row],[Gross_Profit_EUR]]/Clean_Data[[#This Row],[Revenue_EUR]]</f>
        <v>0.64637438066138819</v>
      </c>
      <c r="T3135" s="19">
        <f>Clean_Data[[#This Row],[Revenue_EUR]]/Clean_Data[[#This Row],[Revenue_Target_EUR]]</f>
        <v>0.98750224348171922</v>
      </c>
      <c r="U3135" s="19">
        <f>Clean_Data[[#This Row],[Revenue_EUR]]/Clean_Data[[#This Row],[Market_Revenue_EUR]]</f>
        <v>0.13509871023222933</v>
      </c>
      <c r="V3135" s="19">
        <f>Clean_Data[[#This Row],[Returns_Units]]/Clean_Data[[#This Row],[Units_Sold]]</f>
        <v>7.9962370649106305E-3</v>
      </c>
      <c r="W3135" s="21">
        <f>Clean_Data[[#This Row],[Revenue_EUR]]/Clean_Data[[#This Row],[Marketing_Spend_EUR]]</f>
        <v>43.42034336479643</v>
      </c>
    </row>
    <row r="3136" spans="1:23">
      <c r="A3136" s="17">
        <v>46054</v>
      </c>
      <c r="B3136">
        <v>2026</v>
      </c>
      <c r="C3136" s="16" t="s">
        <v>93</v>
      </c>
      <c r="D3136" s="16" t="s">
        <v>86</v>
      </c>
      <c r="E3136" s="16" t="s">
        <v>87</v>
      </c>
      <c r="F3136" s="16" t="s">
        <v>77</v>
      </c>
      <c r="G3136" s="16" t="s">
        <v>80</v>
      </c>
      <c r="H3136">
        <v>137203.25</v>
      </c>
      <c r="I3136">
        <v>124618.16</v>
      </c>
      <c r="J3136">
        <v>904</v>
      </c>
      <c r="K3136">
        <v>830</v>
      </c>
      <c r="L3136">
        <v>94101.6</v>
      </c>
      <c r="M3136">
        <v>7827.01</v>
      </c>
      <c r="N3136">
        <v>1215993.5</v>
      </c>
      <c r="O3136">
        <v>9021</v>
      </c>
      <c r="P3136">
        <v>7</v>
      </c>
      <c r="Q3136">
        <v>9</v>
      </c>
      <c r="R3136" s="25">
        <f>Clean_Data[[#This Row],[Revenue_EUR]]/Clean_Data[[#This Row],[Units_Sold]]</f>
        <v>151.77350663716814</v>
      </c>
      <c r="S3136" s="19">
        <f>Clean_Data[[#This Row],[Gross_Profit_EUR]]/Clean_Data[[#This Row],[Revenue_EUR]]</f>
        <v>0.68585547354016763</v>
      </c>
      <c r="T3136" s="19">
        <f>Clean_Data[[#This Row],[Revenue_EUR]]/Clean_Data[[#This Row],[Revenue_Target_EUR]]</f>
        <v>1.1009892137710908</v>
      </c>
      <c r="U3136" s="19">
        <f>Clean_Data[[#This Row],[Revenue_EUR]]/Clean_Data[[#This Row],[Market_Revenue_EUR]]</f>
        <v>0.11283222319856151</v>
      </c>
      <c r="V3136" s="19">
        <f>Clean_Data[[#This Row],[Returns_Units]]/Clean_Data[[#This Row],[Units_Sold]]</f>
        <v>9.9557522123893804E-3</v>
      </c>
      <c r="W3136" s="21">
        <f>Clean_Data[[#This Row],[Revenue_EUR]]/Clean_Data[[#This Row],[Marketing_Spend_EUR]]</f>
        <v>17.529458886599098</v>
      </c>
    </row>
    <row r="3137" spans="1:23">
      <c r="A3137" s="17">
        <v>46054</v>
      </c>
      <c r="B3137">
        <v>2026</v>
      </c>
      <c r="C3137" s="16" t="s">
        <v>93</v>
      </c>
      <c r="D3137" s="16" t="s">
        <v>86</v>
      </c>
      <c r="E3137" s="16" t="s">
        <v>87</v>
      </c>
      <c r="F3137" s="16" t="s">
        <v>77</v>
      </c>
      <c r="G3137" s="16" t="s">
        <v>81</v>
      </c>
      <c r="H3137">
        <v>186063.41</v>
      </c>
      <c r="I3137">
        <v>182751.89</v>
      </c>
      <c r="J3137">
        <v>1493</v>
      </c>
      <c r="K3137">
        <v>1462</v>
      </c>
      <c r="L3137">
        <v>117501.06</v>
      </c>
      <c r="M3137">
        <v>5549.16</v>
      </c>
      <c r="N3137">
        <v>1626634.22</v>
      </c>
      <c r="O3137">
        <v>13772</v>
      </c>
      <c r="P3137">
        <v>9</v>
      </c>
      <c r="Q3137">
        <v>25</v>
      </c>
      <c r="R3137" s="25">
        <f>Clean_Data[[#This Row],[Revenue_EUR]]/Clean_Data[[#This Row],[Units_Sold]]</f>
        <v>124.62385130609512</v>
      </c>
      <c r="S3137" s="19">
        <f>Clean_Data[[#This Row],[Gross_Profit_EUR]]/Clean_Data[[#This Row],[Revenue_EUR]]</f>
        <v>0.63151083815995845</v>
      </c>
      <c r="T3137" s="19">
        <f>Clean_Data[[#This Row],[Revenue_EUR]]/Clean_Data[[#This Row],[Revenue_Target_EUR]]</f>
        <v>1.0181203050759147</v>
      </c>
      <c r="U3137" s="19">
        <f>Clean_Data[[#This Row],[Revenue_EUR]]/Clean_Data[[#This Row],[Market_Revenue_EUR]]</f>
        <v>0.11438552546865761</v>
      </c>
      <c r="V3137" s="19">
        <f>Clean_Data[[#This Row],[Returns_Units]]/Clean_Data[[#This Row],[Units_Sold]]</f>
        <v>1.6744809109176157E-2</v>
      </c>
      <c r="W3137" s="21">
        <f>Clean_Data[[#This Row],[Revenue_EUR]]/Clean_Data[[#This Row],[Marketing_Spend_EUR]]</f>
        <v>33.530013551600604</v>
      </c>
    </row>
    <row r="3138" spans="1:23">
      <c r="A3138" s="17">
        <v>46054</v>
      </c>
      <c r="B3138">
        <v>2026</v>
      </c>
      <c r="C3138" s="16" t="s">
        <v>93</v>
      </c>
      <c r="D3138" s="16" t="s">
        <v>86</v>
      </c>
      <c r="E3138" s="16" t="s">
        <v>87</v>
      </c>
      <c r="F3138" s="16" t="s">
        <v>82</v>
      </c>
      <c r="G3138" s="16" t="s">
        <v>78</v>
      </c>
      <c r="H3138">
        <v>378376.19</v>
      </c>
      <c r="I3138">
        <v>377331.38</v>
      </c>
      <c r="J3138">
        <v>4848</v>
      </c>
      <c r="K3138">
        <v>4933</v>
      </c>
      <c r="L3138">
        <v>197205.03</v>
      </c>
      <c r="M3138">
        <v>6443.08</v>
      </c>
      <c r="N3138">
        <v>3454316.66</v>
      </c>
      <c r="O3138">
        <v>46353</v>
      </c>
      <c r="P3138">
        <v>20</v>
      </c>
      <c r="Q3138">
        <v>106</v>
      </c>
      <c r="R3138" s="25">
        <f>Clean_Data[[#This Row],[Revenue_EUR]]/Clean_Data[[#This Row],[Units_Sold]]</f>
        <v>78.047893976897697</v>
      </c>
      <c r="S3138" s="19">
        <f>Clean_Data[[#This Row],[Gross_Profit_EUR]]/Clean_Data[[#This Row],[Revenue_EUR]]</f>
        <v>0.52118773646935868</v>
      </c>
      <c r="T3138" s="19">
        <f>Clean_Data[[#This Row],[Revenue_EUR]]/Clean_Data[[#This Row],[Revenue_Target_EUR]]</f>
        <v>1.0027689454293465</v>
      </c>
      <c r="U3138" s="19">
        <f>Clean_Data[[#This Row],[Revenue_EUR]]/Clean_Data[[#This Row],[Market_Revenue_EUR]]</f>
        <v>0.10953720438588858</v>
      </c>
      <c r="V3138" s="19">
        <f>Clean_Data[[#This Row],[Returns_Units]]/Clean_Data[[#This Row],[Units_Sold]]</f>
        <v>2.1864686468646866E-2</v>
      </c>
      <c r="W3138" s="21">
        <f>Clean_Data[[#This Row],[Revenue_EUR]]/Clean_Data[[#This Row],[Marketing_Spend_EUR]]</f>
        <v>58.725980431718995</v>
      </c>
    </row>
    <row r="3139" spans="1:23">
      <c r="A3139" s="17">
        <v>46054</v>
      </c>
      <c r="B3139">
        <v>2026</v>
      </c>
      <c r="C3139" s="16" t="s">
        <v>93</v>
      </c>
      <c r="D3139" s="16" t="s">
        <v>86</v>
      </c>
      <c r="E3139" s="16" t="s">
        <v>87</v>
      </c>
      <c r="F3139" s="16" t="s">
        <v>82</v>
      </c>
      <c r="G3139" s="16" t="s">
        <v>79</v>
      </c>
      <c r="H3139">
        <v>378264.21</v>
      </c>
      <c r="I3139">
        <v>384903.83</v>
      </c>
      <c r="J3139">
        <v>1879</v>
      </c>
      <c r="K3139">
        <v>1875</v>
      </c>
      <c r="L3139">
        <v>230093.12</v>
      </c>
      <c r="M3139">
        <v>9236.41</v>
      </c>
      <c r="N3139">
        <v>2911237.01</v>
      </c>
      <c r="O3139">
        <v>16130</v>
      </c>
      <c r="P3139">
        <v>19</v>
      </c>
      <c r="Q3139">
        <v>33</v>
      </c>
      <c r="R3139" s="25">
        <f>Clean_Data[[#This Row],[Revenue_EUR]]/Clean_Data[[#This Row],[Units_Sold]]</f>
        <v>201.31144757849921</v>
      </c>
      <c r="S3139" s="19">
        <f>Clean_Data[[#This Row],[Gross_Profit_EUR]]/Clean_Data[[#This Row],[Revenue_EUR]]</f>
        <v>0.60828678452026952</v>
      </c>
      <c r="T3139" s="19">
        <f>Clean_Data[[#This Row],[Revenue_EUR]]/Clean_Data[[#This Row],[Revenue_Target_EUR]]</f>
        <v>0.98274992483187296</v>
      </c>
      <c r="U3139" s="19">
        <f>Clean_Data[[#This Row],[Revenue_EUR]]/Clean_Data[[#This Row],[Market_Revenue_EUR]]</f>
        <v>0.12993246812288914</v>
      </c>
      <c r="V3139" s="19">
        <f>Clean_Data[[#This Row],[Returns_Units]]/Clean_Data[[#This Row],[Units_Sold]]</f>
        <v>1.7562533262373604E-2</v>
      </c>
      <c r="W3139" s="21">
        <f>Clean_Data[[#This Row],[Revenue_EUR]]/Clean_Data[[#This Row],[Marketing_Spend_EUR]]</f>
        <v>40.95359668962292</v>
      </c>
    </row>
    <row r="3140" spans="1:23">
      <c r="A3140" s="17">
        <v>46054</v>
      </c>
      <c r="B3140">
        <v>2026</v>
      </c>
      <c r="C3140" s="16" t="s">
        <v>93</v>
      </c>
      <c r="D3140" s="16" t="s">
        <v>86</v>
      </c>
      <c r="E3140" s="16" t="s">
        <v>87</v>
      </c>
      <c r="F3140" s="16" t="s">
        <v>82</v>
      </c>
      <c r="G3140" s="16" t="s">
        <v>80</v>
      </c>
      <c r="H3140">
        <v>118629.08</v>
      </c>
      <c r="I3140">
        <v>107958.73</v>
      </c>
      <c r="J3140">
        <v>782</v>
      </c>
      <c r="K3140">
        <v>709</v>
      </c>
      <c r="L3140">
        <v>75064.61</v>
      </c>
      <c r="M3140">
        <v>6888.1</v>
      </c>
      <c r="N3140">
        <v>1088479.49</v>
      </c>
      <c r="O3140">
        <v>7432</v>
      </c>
      <c r="P3140">
        <v>7</v>
      </c>
      <c r="Q3140">
        <v>15</v>
      </c>
      <c r="R3140" s="25">
        <f>Clean_Data[[#This Row],[Revenue_EUR]]/Clean_Data[[#This Row],[Units_Sold]]</f>
        <v>151.69959079283888</v>
      </c>
      <c r="S3140" s="19">
        <f>Clean_Data[[#This Row],[Gross_Profit_EUR]]/Clean_Data[[#This Row],[Revenue_EUR]]</f>
        <v>0.63276736193182992</v>
      </c>
      <c r="T3140" s="19">
        <f>Clean_Data[[#This Row],[Revenue_EUR]]/Clean_Data[[#This Row],[Revenue_Target_EUR]]</f>
        <v>1.0988373057000578</v>
      </c>
      <c r="U3140" s="19">
        <f>Clean_Data[[#This Row],[Revenue_EUR]]/Clean_Data[[#This Row],[Market_Revenue_EUR]]</f>
        <v>0.10898604988873056</v>
      </c>
      <c r="V3140" s="19">
        <f>Clean_Data[[#This Row],[Returns_Units]]/Clean_Data[[#This Row],[Units_Sold]]</f>
        <v>1.9181585677749361E-2</v>
      </c>
      <c r="W3140" s="21">
        <f>Clean_Data[[#This Row],[Revenue_EUR]]/Clean_Data[[#This Row],[Marketing_Spend_EUR]]</f>
        <v>17.222322556292735</v>
      </c>
    </row>
    <row r="3141" spans="1:23">
      <c r="A3141" s="17">
        <v>46054</v>
      </c>
      <c r="B3141">
        <v>2026</v>
      </c>
      <c r="C3141" s="16" t="s">
        <v>93</v>
      </c>
      <c r="D3141" s="16" t="s">
        <v>86</v>
      </c>
      <c r="E3141" s="16" t="s">
        <v>87</v>
      </c>
      <c r="F3141" s="16" t="s">
        <v>82</v>
      </c>
      <c r="G3141" s="16" t="s">
        <v>81</v>
      </c>
      <c r="H3141">
        <v>161935.04000000001</v>
      </c>
      <c r="I3141">
        <v>160642.9</v>
      </c>
      <c r="J3141">
        <v>1299</v>
      </c>
      <c r="K3141">
        <v>1304</v>
      </c>
      <c r="L3141">
        <v>93363.07</v>
      </c>
      <c r="M3141">
        <v>4817.8100000000004</v>
      </c>
      <c r="N3141">
        <v>1362895.02</v>
      </c>
      <c r="O3141">
        <v>11853</v>
      </c>
      <c r="P3141">
        <v>7</v>
      </c>
      <c r="Q3141">
        <v>18</v>
      </c>
      <c r="R3141" s="25">
        <f>Clean_Data[[#This Row],[Revenue_EUR]]/Clean_Data[[#This Row],[Units_Sold]]</f>
        <v>124.66130869899924</v>
      </c>
      <c r="S3141" s="19">
        <f>Clean_Data[[#This Row],[Gross_Profit_EUR]]/Clean_Data[[#This Row],[Revenue_EUR]]</f>
        <v>0.57654643491612445</v>
      </c>
      <c r="T3141" s="19">
        <f>Clean_Data[[#This Row],[Revenue_EUR]]/Clean_Data[[#This Row],[Revenue_Target_EUR]]</f>
        <v>1.0080435549906035</v>
      </c>
      <c r="U3141" s="19">
        <f>Clean_Data[[#This Row],[Revenue_EUR]]/Clean_Data[[#This Row],[Market_Revenue_EUR]]</f>
        <v>0.11881695774337778</v>
      </c>
      <c r="V3141" s="19">
        <f>Clean_Data[[#This Row],[Returns_Units]]/Clean_Data[[#This Row],[Units_Sold]]</f>
        <v>1.3856812933025405E-2</v>
      </c>
      <c r="W3141" s="21">
        <f>Clean_Data[[#This Row],[Revenue_EUR]]/Clean_Data[[#This Row],[Marketing_Spend_EUR]]</f>
        <v>33.611753057924659</v>
      </c>
    </row>
    <row r="3142" spans="1:23">
      <c r="A3142" s="17">
        <v>46054</v>
      </c>
      <c r="B3142">
        <v>2026</v>
      </c>
      <c r="C3142" s="16" t="s">
        <v>93</v>
      </c>
      <c r="D3142" s="16" t="s">
        <v>86</v>
      </c>
      <c r="E3142" s="16" t="s">
        <v>87</v>
      </c>
      <c r="F3142" s="16" t="s">
        <v>83</v>
      </c>
      <c r="G3142" s="16" t="s">
        <v>78</v>
      </c>
      <c r="H3142">
        <v>49435.12</v>
      </c>
      <c r="I3142">
        <v>51015.11</v>
      </c>
      <c r="J3142">
        <v>633</v>
      </c>
      <c r="K3142">
        <v>659</v>
      </c>
      <c r="L3142">
        <v>23682.87</v>
      </c>
      <c r="M3142">
        <v>923.06</v>
      </c>
      <c r="N3142">
        <v>635483</v>
      </c>
      <c r="O3142">
        <v>8511</v>
      </c>
      <c r="P3142">
        <v>3</v>
      </c>
      <c r="Q3142">
        <v>20</v>
      </c>
      <c r="R3142" s="25">
        <f>Clean_Data[[#This Row],[Revenue_EUR]]/Clean_Data[[#This Row],[Units_Sold]]</f>
        <v>78.09655608214851</v>
      </c>
      <c r="S3142" s="19">
        <f>Clean_Data[[#This Row],[Gross_Profit_EUR]]/Clean_Data[[#This Row],[Revenue_EUR]]</f>
        <v>0.47906973827513716</v>
      </c>
      <c r="T3142" s="19">
        <f>Clean_Data[[#This Row],[Revenue_EUR]]/Clean_Data[[#This Row],[Revenue_Target_EUR]]</f>
        <v>0.96902897984538305</v>
      </c>
      <c r="U3142" s="19">
        <f>Clean_Data[[#This Row],[Revenue_EUR]]/Clean_Data[[#This Row],[Market_Revenue_EUR]]</f>
        <v>7.7791412201427892E-2</v>
      </c>
      <c r="V3142" s="19">
        <f>Clean_Data[[#This Row],[Returns_Units]]/Clean_Data[[#This Row],[Units_Sold]]</f>
        <v>3.15955766192733E-2</v>
      </c>
      <c r="W3142" s="21">
        <f>Clean_Data[[#This Row],[Revenue_EUR]]/Clean_Data[[#This Row],[Marketing_Spend_EUR]]</f>
        <v>53.555695187745116</v>
      </c>
    </row>
    <row r="3143" spans="1:23">
      <c r="A3143" s="17">
        <v>46054</v>
      </c>
      <c r="B3143">
        <v>2026</v>
      </c>
      <c r="C3143" s="16" t="s">
        <v>93</v>
      </c>
      <c r="D3143" s="16" t="s">
        <v>86</v>
      </c>
      <c r="E3143" s="16" t="s">
        <v>87</v>
      </c>
      <c r="F3143" s="16" t="s">
        <v>83</v>
      </c>
      <c r="G3143" s="16" t="s">
        <v>79</v>
      </c>
      <c r="H3143">
        <v>47404.28</v>
      </c>
      <c r="I3143">
        <v>45959.15</v>
      </c>
      <c r="J3143">
        <v>235</v>
      </c>
      <c r="K3143">
        <v>225</v>
      </c>
      <c r="L3143">
        <v>26157.55</v>
      </c>
      <c r="M3143">
        <v>1248.3499999999999</v>
      </c>
      <c r="N3143">
        <v>520647.42</v>
      </c>
      <c r="O3143">
        <v>2822</v>
      </c>
      <c r="P3143">
        <v>2</v>
      </c>
      <c r="Q3143">
        <v>3</v>
      </c>
      <c r="R3143" s="25">
        <f>Clean_Data[[#This Row],[Revenue_EUR]]/Clean_Data[[#This Row],[Units_Sold]]</f>
        <v>201.7203404255319</v>
      </c>
      <c r="S3143" s="19">
        <f>Clean_Data[[#This Row],[Gross_Profit_EUR]]/Clean_Data[[#This Row],[Revenue_EUR]]</f>
        <v>0.55179722168546808</v>
      </c>
      <c r="T3143" s="19">
        <f>Clean_Data[[#This Row],[Revenue_EUR]]/Clean_Data[[#This Row],[Revenue_Target_EUR]]</f>
        <v>1.0314437930205409</v>
      </c>
      <c r="U3143" s="19">
        <f>Clean_Data[[#This Row],[Revenue_EUR]]/Clean_Data[[#This Row],[Market_Revenue_EUR]]</f>
        <v>9.1048717767582527E-2</v>
      </c>
      <c r="V3143" s="19">
        <f>Clean_Data[[#This Row],[Returns_Units]]/Clean_Data[[#This Row],[Units_Sold]]</f>
        <v>1.276595744680851E-2</v>
      </c>
      <c r="W3143" s="21">
        <f>Clean_Data[[#This Row],[Revenue_EUR]]/Clean_Data[[#This Row],[Marketing_Spend_EUR]]</f>
        <v>37.973549084791927</v>
      </c>
    </row>
    <row r="3144" spans="1:23">
      <c r="A3144" s="17">
        <v>46054</v>
      </c>
      <c r="B3144">
        <v>2026</v>
      </c>
      <c r="C3144" s="16" t="s">
        <v>93</v>
      </c>
      <c r="D3144" s="16" t="s">
        <v>86</v>
      </c>
      <c r="E3144" s="16" t="s">
        <v>87</v>
      </c>
      <c r="F3144" s="16" t="s">
        <v>83</v>
      </c>
      <c r="G3144" s="16" t="s">
        <v>80</v>
      </c>
      <c r="H3144">
        <v>16219.38</v>
      </c>
      <c r="I3144">
        <v>15603.92</v>
      </c>
      <c r="J3144">
        <v>107</v>
      </c>
      <c r="K3144">
        <v>103</v>
      </c>
      <c r="L3144">
        <v>9424.7900000000009</v>
      </c>
      <c r="M3144">
        <v>816.93</v>
      </c>
      <c r="N3144">
        <v>198986.81</v>
      </c>
      <c r="O3144">
        <v>1363</v>
      </c>
      <c r="P3144">
        <v>1</v>
      </c>
      <c r="Q3144">
        <v>2</v>
      </c>
      <c r="R3144" s="25">
        <f>Clean_Data[[#This Row],[Revenue_EUR]]/Clean_Data[[#This Row],[Units_Sold]]</f>
        <v>151.58299065420559</v>
      </c>
      <c r="S3144" s="19">
        <f>Clean_Data[[#This Row],[Gross_Profit_EUR]]/Clean_Data[[#This Row],[Revenue_EUR]]</f>
        <v>0.58108201423235673</v>
      </c>
      <c r="T3144" s="19">
        <f>Clean_Data[[#This Row],[Revenue_EUR]]/Clean_Data[[#This Row],[Revenue_Target_EUR]]</f>
        <v>1.0394426528718423</v>
      </c>
      <c r="U3144" s="19">
        <f>Clean_Data[[#This Row],[Revenue_EUR]]/Clean_Data[[#This Row],[Market_Revenue_EUR]]</f>
        <v>8.1509824696420832E-2</v>
      </c>
      <c r="V3144" s="19">
        <f>Clean_Data[[#This Row],[Returns_Units]]/Clean_Data[[#This Row],[Units_Sold]]</f>
        <v>1.8691588785046728E-2</v>
      </c>
      <c r="W3144" s="21">
        <f>Clean_Data[[#This Row],[Revenue_EUR]]/Clean_Data[[#This Row],[Marketing_Spend_EUR]]</f>
        <v>19.854063383643641</v>
      </c>
    </row>
    <row r="3145" spans="1:23">
      <c r="A3145" s="17">
        <v>46054</v>
      </c>
      <c r="B3145">
        <v>2026</v>
      </c>
      <c r="C3145" s="16" t="s">
        <v>93</v>
      </c>
      <c r="D3145" s="16" t="s">
        <v>86</v>
      </c>
      <c r="E3145" s="16" t="s">
        <v>87</v>
      </c>
      <c r="F3145" s="16" t="s">
        <v>83</v>
      </c>
      <c r="G3145" s="16" t="s">
        <v>81</v>
      </c>
      <c r="H3145">
        <v>20478.669999999998</v>
      </c>
      <c r="I3145">
        <v>20299.52</v>
      </c>
      <c r="J3145">
        <v>164</v>
      </c>
      <c r="K3145">
        <v>162</v>
      </c>
      <c r="L3145">
        <v>10742.43</v>
      </c>
      <c r="M3145">
        <v>558.47</v>
      </c>
      <c r="N3145">
        <v>253839.3</v>
      </c>
      <c r="O3145">
        <v>2171</v>
      </c>
      <c r="P3145">
        <v>1</v>
      </c>
      <c r="Q3145">
        <v>4</v>
      </c>
      <c r="R3145" s="25">
        <f>Clean_Data[[#This Row],[Revenue_EUR]]/Clean_Data[[#This Row],[Units_Sold]]</f>
        <v>124.86993902439023</v>
      </c>
      <c r="S3145" s="19">
        <f>Clean_Data[[#This Row],[Gross_Profit_EUR]]/Clean_Data[[#This Row],[Revenue_EUR]]</f>
        <v>0.52456678094817688</v>
      </c>
      <c r="T3145" s="19">
        <f>Clean_Data[[#This Row],[Revenue_EUR]]/Clean_Data[[#This Row],[Revenue_Target_EUR]]</f>
        <v>1.0088253318305063</v>
      </c>
      <c r="U3145" s="19">
        <f>Clean_Data[[#This Row],[Revenue_EUR]]/Clean_Data[[#This Row],[Market_Revenue_EUR]]</f>
        <v>8.0675726729470182E-2</v>
      </c>
      <c r="V3145" s="19">
        <f>Clean_Data[[#This Row],[Returns_Units]]/Clean_Data[[#This Row],[Units_Sold]]</f>
        <v>2.4390243902439025E-2</v>
      </c>
      <c r="W3145" s="21">
        <f>Clean_Data[[#This Row],[Revenue_EUR]]/Clean_Data[[#This Row],[Marketing_Spend_EUR]]</f>
        <v>36.669239171307318</v>
      </c>
    </row>
    <row r="3146" spans="1:23">
      <c r="A3146" s="17">
        <v>46054</v>
      </c>
      <c r="B3146">
        <v>2026</v>
      </c>
      <c r="C3146" s="16" t="s">
        <v>93</v>
      </c>
      <c r="D3146" s="16" t="s">
        <v>88</v>
      </c>
      <c r="E3146" s="16" t="s">
        <v>87</v>
      </c>
      <c r="F3146" s="16" t="s">
        <v>77</v>
      </c>
      <c r="G3146" s="16" t="s">
        <v>78</v>
      </c>
      <c r="H3146">
        <v>341519.08</v>
      </c>
      <c r="I3146">
        <v>341976.7</v>
      </c>
      <c r="J3146">
        <v>4376</v>
      </c>
      <c r="K3146">
        <v>4301</v>
      </c>
      <c r="L3146">
        <v>191071.46</v>
      </c>
      <c r="M3146">
        <v>5831.97</v>
      </c>
      <c r="N3146">
        <v>3235719.96</v>
      </c>
      <c r="O3146">
        <v>46496</v>
      </c>
      <c r="P3146">
        <v>17</v>
      </c>
      <c r="Q3146">
        <v>41</v>
      </c>
      <c r="R3146" s="25">
        <f>Clean_Data[[#This Row],[Revenue_EUR]]/Clean_Data[[#This Row],[Units_Sold]]</f>
        <v>78.043665447897624</v>
      </c>
      <c r="S3146" s="19">
        <f>Clean_Data[[#This Row],[Gross_Profit_EUR]]/Clean_Data[[#This Row],[Revenue_EUR]]</f>
        <v>0.55947521292221791</v>
      </c>
      <c r="T3146" s="19">
        <f>Clean_Data[[#This Row],[Revenue_EUR]]/Clean_Data[[#This Row],[Revenue_Target_EUR]]</f>
        <v>0.99866183865742897</v>
      </c>
      <c r="U3146" s="19">
        <f>Clean_Data[[#This Row],[Revenue_EUR]]/Clean_Data[[#This Row],[Market_Revenue_EUR]]</f>
        <v>0.1055465504499345</v>
      </c>
      <c r="V3146" s="19">
        <f>Clean_Data[[#This Row],[Returns_Units]]/Clean_Data[[#This Row],[Units_Sold]]</f>
        <v>9.3692870201096887E-3</v>
      </c>
      <c r="W3146" s="21">
        <f>Clean_Data[[#This Row],[Revenue_EUR]]/Clean_Data[[#This Row],[Marketing_Spend_EUR]]</f>
        <v>58.559814265162544</v>
      </c>
    </row>
    <row r="3147" spans="1:23">
      <c r="A3147" s="17">
        <v>46054</v>
      </c>
      <c r="B3147">
        <v>2026</v>
      </c>
      <c r="C3147" s="16" t="s">
        <v>93</v>
      </c>
      <c r="D3147" s="16" t="s">
        <v>88</v>
      </c>
      <c r="E3147" s="16" t="s">
        <v>87</v>
      </c>
      <c r="F3147" s="16" t="s">
        <v>77</v>
      </c>
      <c r="G3147" s="16" t="s">
        <v>79</v>
      </c>
      <c r="H3147">
        <v>358241.66</v>
      </c>
      <c r="I3147">
        <v>341210.91</v>
      </c>
      <c r="J3147">
        <v>1780</v>
      </c>
      <c r="K3147">
        <v>1694</v>
      </c>
      <c r="L3147">
        <v>236136.24</v>
      </c>
      <c r="M3147">
        <v>8726.67</v>
      </c>
      <c r="N3147">
        <v>2873599.31</v>
      </c>
      <c r="O3147">
        <v>15475</v>
      </c>
      <c r="P3147">
        <v>17</v>
      </c>
      <c r="Q3147">
        <v>24</v>
      </c>
      <c r="R3147" s="25">
        <f>Clean_Data[[#This Row],[Revenue_EUR]]/Clean_Data[[#This Row],[Units_Sold]]</f>
        <v>201.25935955056178</v>
      </c>
      <c r="S3147" s="19">
        <f>Clean_Data[[#This Row],[Gross_Profit_EUR]]/Clean_Data[[#This Row],[Revenue_EUR]]</f>
        <v>0.65915348873718371</v>
      </c>
      <c r="T3147" s="19">
        <f>Clean_Data[[#This Row],[Revenue_EUR]]/Clean_Data[[#This Row],[Revenue_Target_EUR]]</f>
        <v>1.0499126771767058</v>
      </c>
      <c r="U3147" s="19">
        <f>Clean_Data[[#This Row],[Revenue_EUR]]/Clean_Data[[#This Row],[Market_Revenue_EUR]]</f>
        <v>0.12466653188331951</v>
      </c>
      <c r="V3147" s="19">
        <f>Clean_Data[[#This Row],[Returns_Units]]/Clean_Data[[#This Row],[Units_Sold]]</f>
        <v>1.3483146067415731E-2</v>
      </c>
      <c r="W3147" s="21">
        <f>Clean_Data[[#This Row],[Revenue_EUR]]/Clean_Data[[#This Row],[Marketing_Spend_EUR]]</f>
        <v>41.051358651123508</v>
      </c>
    </row>
    <row r="3148" spans="1:23">
      <c r="A3148" s="17">
        <v>46054</v>
      </c>
      <c r="B3148">
        <v>2026</v>
      </c>
      <c r="C3148" s="16" t="s">
        <v>93</v>
      </c>
      <c r="D3148" s="16" t="s">
        <v>88</v>
      </c>
      <c r="E3148" s="16" t="s">
        <v>87</v>
      </c>
      <c r="F3148" s="16" t="s">
        <v>77</v>
      </c>
      <c r="G3148" s="16" t="s">
        <v>80</v>
      </c>
      <c r="H3148">
        <v>122550.75</v>
      </c>
      <c r="I3148">
        <v>108023.07</v>
      </c>
      <c r="J3148">
        <v>808</v>
      </c>
      <c r="K3148">
        <v>718</v>
      </c>
      <c r="L3148">
        <v>85369.18</v>
      </c>
      <c r="M3148">
        <v>6499.67</v>
      </c>
      <c r="N3148">
        <v>1056868.53</v>
      </c>
      <c r="O3148">
        <v>7560</v>
      </c>
      <c r="P3148">
        <v>5</v>
      </c>
      <c r="Q3148">
        <v>16</v>
      </c>
      <c r="R3148" s="25">
        <f>Clean_Data[[#This Row],[Revenue_EUR]]/Clean_Data[[#This Row],[Units_Sold]]</f>
        <v>151.67172029702971</v>
      </c>
      <c r="S3148" s="19">
        <f>Clean_Data[[#This Row],[Gross_Profit_EUR]]/Clean_Data[[#This Row],[Revenue_EUR]]</f>
        <v>0.69660267277026044</v>
      </c>
      <c r="T3148" s="19">
        <f>Clean_Data[[#This Row],[Revenue_EUR]]/Clean_Data[[#This Row],[Revenue_Target_EUR]]</f>
        <v>1.1344868276748661</v>
      </c>
      <c r="U3148" s="19">
        <f>Clean_Data[[#This Row],[Revenue_EUR]]/Clean_Data[[#This Row],[Market_Revenue_EUR]]</f>
        <v>0.11595647568387715</v>
      </c>
      <c r="V3148" s="19">
        <f>Clean_Data[[#This Row],[Returns_Units]]/Clean_Data[[#This Row],[Units_Sold]]</f>
        <v>1.9801980198019802E-2</v>
      </c>
      <c r="W3148" s="21">
        <f>Clean_Data[[#This Row],[Revenue_EUR]]/Clean_Data[[#This Row],[Marketing_Spend_EUR]]</f>
        <v>18.85491878818463</v>
      </c>
    </row>
    <row r="3149" spans="1:23">
      <c r="A3149" s="17">
        <v>46054</v>
      </c>
      <c r="B3149">
        <v>2026</v>
      </c>
      <c r="C3149" s="16" t="s">
        <v>93</v>
      </c>
      <c r="D3149" s="16" t="s">
        <v>88</v>
      </c>
      <c r="E3149" s="16" t="s">
        <v>87</v>
      </c>
      <c r="F3149" s="16" t="s">
        <v>77</v>
      </c>
      <c r="G3149" s="16" t="s">
        <v>81</v>
      </c>
      <c r="H3149">
        <v>153567.9</v>
      </c>
      <c r="I3149">
        <v>142258.45000000001</v>
      </c>
      <c r="J3149">
        <v>1232</v>
      </c>
      <c r="K3149">
        <v>1155</v>
      </c>
      <c r="L3149">
        <v>96742.66</v>
      </c>
      <c r="M3149">
        <v>4564.62</v>
      </c>
      <c r="N3149">
        <v>1342681.4</v>
      </c>
      <c r="O3149">
        <v>12228</v>
      </c>
      <c r="P3149">
        <v>8</v>
      </c>
      <c r="Q3149">
        <v>25</v>
      </c>
      <c r="R3149" s="25">
        <f>Clean_Data[[#This Row],[Revenue_EUR]]/Clean_Data[[#This Row],[Units_Sold]]</f>
        <v>124.64926948051948</v>
      </c>
      <c r="S3149" s="19">
        <f>Clean_Data[[#This Row],[Gross_Profit_EUR]]/Clean_Data[[#This Row],[Revenue_EUR]]</f>
        <v>0.62996667923439731</v>
      </c>
      <c r="T3149" s="19">
        <f>Clean_Data[[#This Row],[Revenue_EUR]]/Clean_Data[[#This Row],[Revenue_Target_EUR]]</f>
        <v>1.0794993197240654</v>
      </c>
      <c r="U3149" s="19">
        <f>Clean_Data[[#This Row],[Revenue_EUR]]/Clean_Data[[#This Row],[Market_Revenue_EUR]]</f>
        <v>0.11437404286675901</v>
      </c>
      <c r="V3149" s="19">
        <f>Clean_Data[[#This Row],[Returns_Units]]/Clean_Data[[#This Row],[Units_Sold]]</f>
        <v>2.0292207792207792E-2</v>
      </c>
      <c r="W3149" s="21">
        <f>Clean_Data[[#This Row],[Revenue_EUR]]/Clean_Data[[#This Row],[Marketing_Spend_EUR]]</f>
        <v>33.643085295161484</v>
      </c>
    </row>
    <row r="3150" spans="1:23">
      <c r="A3150" s="17">
        <v>46054</v>
      </c>
      <c r="B3150">
        <v>2026</v>
      </c>
      <c r="C3150" s="16" t="s">
        <v>93</v>
      </c>
      <c r="D3150" s="16" t="s">
        <v>88</v>
      </c>
      <c r="E3150" s="16" t="s">
        <v>87</v>
      </c>
      <c r="F3150" s="16" t="s">
        <v>82</v>
      </c>
      <c r="G3150" s="16" t="s">
        <v>78</v>
      </c>
      <c r="H3150">
        <v>346226.67</v>
      </c>
      <c r="I3150">
        <v>341893.22</v>
      </c>
      <c r="J3150">
        <v>4436</v>
      </c>
      <c r="K3150">
        <v>4416</v>
      </c>
      <c r="L3150">
        <v>179437.33</v>
      </c>
      <c r="M3150">
        <v>6678.83</v>
      </c>
      <c r="N3150">
        <v>3166955.67</v>
      </c>
      <c r="O3150">
        <v>41693</v>
      </c>
      <c r="P3150">
        <v>19</v>
      </c>
      <c r="Q3150">
        <v>66</v>
      </c>
      <c r="R3150" s="25">
        <f>Clean_Data[[#This Row],[Revenue_EUR]]/Clean_Data[[#This Row],[Units_Sold]]</f>
        <v>78.049294409377808</v>
      </c>
      <c r="S3150" s="19">
        <f>Clean_Data[[#This Row],[Gross_Profit_EUR]]/Clean_Data[[#This Row],[Revenue_EUR]]</f>
        <v>0.51826547619800634</v>
      </c>
      <c r="T3150" s="19">
        <f>Clean_Data[[#This Row],[Revenue_EUR]]/Clean_Data[[#This Row],[Revenue_Target_EUR]]</f>
        <v>1.0126748638068928</v>
      </c>
      <c r="U3150" s="19">
        <f>Clean_Data[[#This Row],[Revenue_EUR]]/Clean_Data[[#This Row],[Market_Revenue_EUR]]</f>
        <v>0.10932476045678277</v>
      </c>
      <c r="V3150" s="19">
        <f>Clean_Data[[#This Row],[Returns_Units]]/Clean_Data[[#This Row],[Units_Sold]]</f>
        <v>1.4878268710550046E-2</v>
      </c>
      <c r="W3150" s="21">
        <f>Clean_Data[[#This Row],[Revenue_EUR]]/Clean_Data[[#This Row],[Marketing_Spend_EUR]]</f>
        <v>51.83941947916027</v>
      </c>
    </row>
    <row r="3151" spans="1:23">
      <c r="A3151" s="17">
        <v>46054</v>
      </c>
      <c r="B3151">
        <v>2026</v>
      </c>
      <c r="C3151" s="16" t="s">
        <v>93</v>
      </c>
      <c r="D3151" s="16" t="s">
        <v>88</v>
      </c>
      <c r="E3151" s="16" t="s">
        <v>87</v>
      </c>
      <c r="F3151" s="16" t="s">
        <v>82</v>
      </c>
      <c r="G3151" s="16" t="s">
        <v>79</v>
      </c>
      <c r="H3151">
        <v>339000.35</v>
      </c>
      <c r="I3151">
        <v>318674.12</v>
      </c>
      <c r="J3151">
        <v>1684</v>
      </c>
      <c r="K3151">
        <v>1592</v>
      </c>
      <c r="L3151">
        <v>205898.42</v>
      </c>
      <c r="M3151">
        <v>9027.98</v>
      </c>
      <c r="N3151">
        <v>2593921.1</v>
      </c>
      <c r="O3151">
        <v>13434</v>
      </c>
      <c r="P3151">
        <v>18</v>
      </c>
      <c r="Q3151">
        <v>25</v>
      </c>
      <c r="R3151" s="25">
        <f>Clean_Data[[#This Row],[Revenue_EUR]]/Clean_Data[[#This Row],[Units_Sold]]</f>
        <v>201.30662114014251</v>
      </c>
      <c r="S3151" s="19">
        <f>Clean_Data[[#This Row],[Gross_Profit_EUR]]/Clean_Data[[#This Row],[Revenue_EUR]]</f>
        <v>0.60736934342398174</v>
      </c>
      <c r="T3151" s="19">
        <f>Clean_Data[[#This Row],[Revenue_EUR]]/Clean_Data[[#This Row],[Revenue_Target_EUR]]</f>
        <v>1.0637837487399353</v>
      </c>
      <c r="U3151" s="19">
        <f>Clean_Data[[#This Row],[Revenue_EUR]]/Clean_Data[[#This Row],[Market_Revenue_EUR]]</f>
        <v>0.13069030896891967</v>
      </c>
      <c r="V3151" s="19">
        <f>Clean_Data[[#This Row],[Returns_Units]]/Clean_Data[[#This Row],[Units_Sold]]</f>
        <v>1.4845605700712588E-2</v>
      </c>
      <c r="W3151" s="21">
        <f>Clean_Data[[#This Row],[Revenue_EUR]]/Clean_Data[[#This Row],[Marketing_Spend_EUR]]</f>
        <v>37.54996688074187</v>
      </c>
    </row>
    <row r="3152" spans="1:23">
      <c r="A3152" s="17">
        <v>46054</v>
      </c>
      <c r="B3152">
        <v>2026</v>
      </c>
      <c r="C3152" s="16" t="s">
        <v>93</v>
      </c>
      <c r="D3152" s="16" t="s">
        <v>88</v>
      </c>
      <c r="E3152" s="16" t="s">
        <v>87</v>
      </c>
      <c r="F3152" s="16" t="s">
        <v>82</v>
      </c>
      <c r="G3152" s="16" t="s">
        <v>80</v>
      </c>
      <c r="H3152">
        <v>116729.17</v>
      </c>
      <c r="I3152">
        <v>105126.08</v>
      </c>
      <c r="J3152">
        <v>769</v>
      </c>
      <c r="K3152">
        <v>680</v>
      </c>
      <c r="L3152">
        <v>73924.960000000006</v>
      </c>
      <c r="M3152">
        <v>5860.58</v>
      </c>
      <c r="N3152">
        <v>1036681.69</v>
      </c>
      <c r="O3152">
        <v>7169</v>
      </c>
      <c r="P3152">
        <v>7</v>
      </c>
      <c r="Q3152">
        <v>9</v>
      </c>
      <c r="R3152" s="25">
        <f>Clean_Data[[#This Row],[Revenue_EUR]]/Clean_Data[[#This Row],[Units_Sold]]</f>
        <v>151.7934590377113</v>
      </c>
      <c r="S3152" s="19">
        <f>Clean_Data[[#This Row],[Gross_Profit_EUR]]/Clean_Data[[#This Row],[Revenue_EUR]]</f>
        <v>0.63330322660565486</v>
      </c>
      <c r="T3152" s="19">
        <f>Clean_Data[[#This Row],[Revenue_EUR]]/Clean_Data[[#This Row],[Revenue_Target_EUR]]</f>
        <v>1.1103730872491393</v>
      </c>
      <c r="U3152" s="19">
        <f>Clean_Data[[#This Row],[Revenue_EUR]]/Clean_Data[[#This Row],[Market_Revenue_EUR]]</f>
        <v>0.1125988537523027</v>
      </c>
      <c r="V3152" s="19">
        <f>Clean_Data[[#This Row],[Returns_Units]]/Clean_Data[[#This Row],[Units_Sold]]</f>
        <v>1.1703511053315995E-2</v>
      </c>
      <c r="W3152" s="21">
        <f>Clean_Data[[#This Row],[Revenue_EUR]]/Clean_Data[[#This Row],[Marketing_Spend_EUR]]</f>
        <v>19.917682208928127</v>
      </c>
    </row>
    <row r="3153" spans="1:23">
      <c r="A3153" s="17">
        <v>46054</v>
      </c>
      <c r="B3153">
        <v>2026</v>
      </c>
      <c r="C3153" s="16" t="s">
        <v>93</v>
      </c>
      <c r="D3153" s="16" t="s">
        <v>88</v>
      </c>
      <c r="E3153" s="16" t="s">
        <v>87</v>
      </c>
      <c r="F3153" s="16" t="s">
        <v>82</v>
      </c>
      <c r="G3153" s="16" t="s">
        <v>81</v>
      </c>
      <c r="H3153">
        <v>138697.18</v>
      </c>
      <c r="I3153">
        <v>130974.03</v>
      </c>
      <c r="J3153">
        <v>1113</v>
      </c>
      <c r="K3153">
        <v>1062</v>
      </c>
      <c r="L3153">
        <v>79522.850000000006</v>
      </c>
      <c r="M3153">
        <v>3890.04</v>
      </c>
      <c r="N3153">
        <v>1258370.02</v>
      </c>
      <c r="O3153">
        <v>10386</v>
      </c>
      <c r="P3153">
        <v>5</v>
      </c>
      <c r="Q3153">
        <v>20</v>
      </c>
      <c r="R3153" s="25">
        <f>Clean_Data[[#This Row],[Revenue_EUR]]/Clean_Data[[#This Row],[Units_Sold]]</f>
        <v>124.61561545372865</v>
      </c>
      <c r="S3153" s="19">
        <f>Clean_Data[[#This Row],[Gross_Profit_EUR]]/Clean_Data[[#This Row],[Revenue_EUR]]</f>
        <v>0.57335592547736014</v>
      </c>
      <c r="T3153" s="19">
        <f>Clean_Data[[#This Row],[Revenue_EUR]]/Clean_Data[[#This Row],[Revenue_Target_EUR]]</f>
        <v>1.058967033388222</v>
      </c>
      <c r="U3153" s="19">
        <f>Clean_Data[[#This Row],[Revenue_EUR]]/Clean_Data[[#This Row],[Market_Revenue_EUR]]</f>
        <v>0.11021971105128521</v>
      </c>
      <c r="V3153" s="19">
        <f>Clean_Data[[#This Row],[Returns_Units]]/Clean_Data[[#This Row],[Units_Sold]]</f>
        <v>1.7969451931716084E-2</v>
      </c>
      <c r="W3153" s="21">
        <f>Clean_Data[[#This Row],[Revenue_EUR]]/Clean_Data[[#This Row],[Marketing_Spend_EUR]]</f>
        <v>35.654435429969872</v>
      </c>
    </row>
    <row r="3154" spans="1:23">
      <c r="A3154" s="17">
        <v>46054</v>
      </c>
      <c r="B3154">
        <v>2026</v>
      </c>
      <c r="C3154" s="16" t="s">
        <v>93</v>
      </c>
      <c r="D3154" s="16" t="s">
        <v>88</v>
      </c>
      <c r="E3154" s="16" t="s">
        <v>87</v>
      </c>
      <c r="F3154" s="16" t="s">
        <v>83</v>
      </c>
      <c r="G3154" s="16" t="s">
        <v>78</v>
      </c>
      <c r="H3154">
        <v>43172.15</v>
      </c>
      <c r="I3154">
        <v>41342.42</v>
      </c>
      <c r="J3154">
        <v>553</v>
      </c>
      <c r="K3154">
        <v>520</v>
      </c>
      <c r="L3154">
        <v>20749.02</v>
      </c>
      <c r="M3154">
        <v>711.92</v>
      </c>
      <c r="N3154">
        <v>542132.07999999996</v>
      </c>
      <c r="O3154">
        <v>7229</v>
      </c>
      <c r="P3154">
        <v>2</v>
      </c>
      <c r="Q3154">
        <v>13</v>
      </c>
      <c r="R3154" s="25">
        <f>Clean_Data[[#This Row],[Revenue_EUR]]/Clean_Data[[#This Row],[Units_Sold]]</f>
        <v>78.068987341772157</v>
      </c>
      <c r="S3154" s="19">
        <f>Clean_Data[[#This Row],[Gross_Profit_EUR]]/Clean_Data[[#This Row],[Revenue_EUR]]</f>
        <v>0.48061122737690848</v>
      </c>
      <c r="T3154" s="19">
        <f>Clean_Data[[#This Row],[Revenue_EUR]]/Clean_Data[[#This Row],[Revenue_Target_EUR]]</f>
        <v>1.0442579316837284</v>
      </c>
      <c r="U3154" s="19">
        <f>Clean_Data[[#This Row],[Revenue_EUR]]/Clean_Data[[#This Row],[Market_Revenue_EUR]]</f>
        <v>7.9634007269962712E-2</v>
      </c>
      <c r="V3154" s="19">
        <f>Clean_Data[[#This Row],[Returns_Units]]/Clean_Data[[#This Row],[Units_Sold]]</f>
        <v>2.3508137432188065E-2</v>
      </c>
      <c r="W3154" s="21">
        <f>Clean_Data[[#This Row],[Revenue_EUR]]/Clean_Data[[#This Row],[Marketing_Spend_EUR]]</f>
        <v>60.641855826497363</v>
      </c>
    </row>
    <row r="3155" spans="1:23">
      <c r="A3155" s="17">
        <v>46054</v>
      </c>
      <c r="B3155">
        <v>2026</v>
      </c>
      <c r="C3155" s="16" t="s">
        <v>93</v>
      </c>
      <c r="D3155" s="16" t="s">
        <v>88</v>
      </c>
      <c r="E3155" s="16" t="s">
        <v>87</v>
      </c>
      <c r="F3155" s="16" t="s">
        <v>83</v>
      </c>
      <c r="G3155" s="16" t="s">
        <v>79</v>
      </c>
      <c r="H3155">
        <v>39691.089999999997</v>
      </c>
      <c r="I3155">
        <v>37386.639999999999</v>
      </c>
      <c r="J3155">
        <v>197</v>
      </c>
      <c r="K3155">
        <v>184</v>
      </c>
      <c r="L3155">
        <v>22224.03</v>
      </c>
      <c r="M3155">
        <v>928.96</v>
      </c>
      <c r="N3155">
        <v>459220.1</v>
      </c>
      <c r="O3155">
        <v>2448</v>
      </c>
      <c r="P3155">
        <v>2</v>
      </c>
      <c r="Q3155">
        <v>6</v>
      </c>
      <c r="R3155" s="25">
        <f>Clean_Data[[#This Row],[Revenue_EUR]]/Clean_Data[[#This Row],[Units_Sold]]</f>
        <v>201.47761421319794</v>
      </c>
      <c r="S3155" s="19">
        <f>Clean_Data[[#This Row],[Gross_Profit_EUR]]/Clean_Data[[#This Row],[Revenue_EUR]]</f>
        <v>0.55992491009947065</v>
      </c>
      <c r="T3155" s="19">
        <f>Clean_Data[[#This Row],[Revenue_EUR]]/Clean_Data[[#This Row],[Revenue_Target_EUR]]</f>
        <v>1.0616383285580089</v>
      </c>
      <c r="U3155" s="19">
        <f>Clean_Data[[#This Row],[Revenue_EUR]]/Clean_Data[[#This Row],[Market_Revenue_EUR]]</f>
        <v>8.6431517261548435E-2</v>
      </c>
      <c r="V3155" s="19">
        <f>Clean_Data[[#This Row],[Returns_Units]]/Clean_Data[[#This Row],[Units_Sold]]</f>
        <v>3.0456852791878174E-2</v>
      </c>
      <c r="W3155" s="21">
        <f>Clean_Data[[#This Row],[Revenue_EUR]]/Clean_Data[[#This Row],[Marketing_Spend_EUR]]</f>
        <v>42.726371426110916</v>
      </c>
    </row>
    <row r="3156" spans="1:23">
      <c r="A3156" s="17">
        <v>46054</v>
      </c>
      <c r="B3156">
        <v>2026</v>
      </c>
      <c r="C3156" s="16" t="s">
        <v>93</v>
      </c>
      <c r="D3156" s="16" t="s">
        <v>88</v>
      </c>
      <c r="E3156" s="16" t="s">
        <v>87</v>
      </c>
      <c r="F3156" s="16" t="s">
        <v>83</v>
      </c>
      <c r="G3156" s="16" t="s">
        <v>80</v>
      </c>
      <c r="H3156">
        <v>13984.65</v>
      </c>
      <c r="I3156">
        <v>12549.5</v>
      </c>
      <c r="J3156">
        <v>92</v>
      </c>
      <c r="K3156">
        <v>83</v>
      </c>
      <c r="L3156">
        <v>8132.46</v>
      </c>
      <c r="M3156">
        <v>763.16</v>
      </c>
      <c r="N3156">
        <v>175131.64</v>
      </c>
      <c r="O3156">
        <v>1247</v>
      </c>
      <c r="P3156">
        <v>1</v>
      </c>
      <c r="Q3156">
        <v>2</v>
      </c>
      <c r="R3156" s="25">
        <f>Clean_Data[[#This Row],[Revenue_EUR]]/Clean_Data[[#This Row],[Units_Sold]]</f>
        <v>152.0070652173913</v>
      </c>
      <c r="S3156" s="19">
        <f>Clean_Data[[#This Row],[Gross_Profit_EUR]]/Clean_Data[[#This Row],[Revenue_EUR]]</f>
        <v>0.58152760347952936</v>
      </c>
      <c r="T3156" s="19">
        <f>Clean_Data[[#This Row],[Revenue_EUR]]/Clean_Data[[#This Row],[Revenue_Target_EUR]]</f>
        <v>1.1143591378142554</v>
      </c>
      <c r="U3156" s="19">
        <f>Clean_Data[[#This Row],[Revenue_EUR]]/Clean_Data[[#This Row],[Market_Revenue_EUR]]</f>
        <v>7.9852218593967364E-2</v>
      </c>
      <c r="V3156" s="19">
        <f>Clean_Data[[#This Row],[Returns_Units]]/Clean_Data[[#This Row],[Units_Sold]]</f>
        <v>2.1739130434782608E-2</v>
      </c>
      <c r="W3156" s="21">
        <f>Clean_Data[[#This Row],[Revenue_EUR]]/Clean_Data[[#This Row],[Marketing_Spend_EUR]]</f>
        <v>18.324663242308297</v>
      </c>
    </row>
    <row r="3157" spans="1:23">
      <c r="A3157" s="17">
        <v>46054</v>
      </c>
      <c r="B3157">
        <v>2026</v>
      </c>
      <c r="C3157" s="16" t="s">
        <v>93</v>
      </c>
      <c r="D3157" s="16" t="s">
        <v>88</v>
      </c>
      <c r="E3157" s="16" t="s">
        <v>87</v>
      </c>
      <c r="F3157" s="16" t="s">
        <v>83</v>
      </c>
      <c r="G3157" s="16" t="s">
        <v>81</v>
      </c>
      <c r="H3157">
        <v>16720.75</v>
      </c>
      <c r="I3157">
        <v>16190.07</v>
      </c>
      <c r="J3157">
        <v>134</v>
      </c>
      <c r="K3157">
        <v>128</v>
      </c>
      <c r="L3157">
        <v>8769.66</v>
      </c>
      <c r="M3157">
        <v>463.05</v>
      </c>
      <c r="N3157">
        <v>216985.94</v>
      </c>
      <c r="O3157">
        <v>1834</v>
      </c>
      <c r="P3157">
        <v>1</v>
      </c>
      <c r="Q3157">
        <v>3</v>
      </c>
      <c r="R3157" s="25">
        <f>Clean_Data[[#This Row],[Revenue_EUR]]/Clean_Data[[#This Row],[Units_Sold]]</f>
        <v>124.78171641791045</v>
      </c>
      <c r="S3157" s="19">
        <f>Clean_Data[[#This Row],[Gross_Profit_EUR]]/Clean_Data[[#This Row],[Revenue_EUR]]</f>
        <v>0.52447766996097667</v>
      </c>
      <c r="T3157" s="19">
        <f>Clean_Data[[#This Row],[Revenue_EUR]]/Clean_Data[[#This Row],[Revenue_Target_EUR]]</f>
        <v>1.0327781164627454</v>
      </c>
      <c r="U3157" s="19">
        <f>Clean_Data[[#This Row],[Revenue_EUR]]/Clean_Data[[#This Row],[Market_Revenue_EUR]]</f>
        <v>7.7059140329553147E-2</v>
      </c>
      <c r="V3157" s="19">
        <f>Clean_Data[[#This Row],[Returns_Units]]/Clean_Data[[#This Row],[Units_Sold]]</f>
        <v>2.2388059701492536E-2</v>
      </c>
      <c r="W3157" s="21">
        <f>Clean_Data[[#This Row],[Revenue_EUR]]/Clean_Data[[#This Row],[Marketing_Spend_EUR]]</f>
        <v>36.110031314112945</v>
      </c>
    </row>
    <row r="3158" spans="1:23">
      <c r="A3158" s="17">
        <v>46054</v>
      </c>
      <c r="B3158">
        <v>2026</v>
      </c>
      <c r="C3158" s="16" t="s">
        <v>93</v>
      </c>
      <c r="D3158" s="16" t="s">
        <v>89</v>
      </c>
      <c r="E3158" s="16" t="s">
        <v>85</v>
      </c>
      <c r="F3158" s="16" t="s">
        <v>77</v>
      </c>
      <c r="G3158" s="16" t="s">
        <v>78</v>
      </c>
      <c r="H3158">
        <v>264854.07</v>
      </c>
      <c r="I3158">
        <v>274925.37</v>
      </c>
      <c r="J3158">
        <v>3393</v>
      </c>
      <c r="K3158">
        <v>3492</v>
      </c>
      <c r="L3158">
        <v>150602.54</v>
      </c>
      <c r="M3158">
        <v>4949.7299999999996</v>
      </c>
      <c r="N3158">
        <v>1763751.3</v>
      </c>
      <c r="O3158">
        <v>23081</v>
      </c>
      <c r="P3158">
        <v>13</v>
      </c>
      <c r="Q3158">
        <v>43</v>
      </c>
      <c r="R3158" s="25">
        <f>Clean_Data[[#This Row],[Revenue_EUR]]/Clean_Data[[#This Row],[Units_Sold]]</f>
        <v>78.058965517241376</v>
      </c>
      <c r="S3158" s="19">
        <f>Clean_Data[[#This Row],[Gross_Profit_EUR]]/Clean_Data[[#This Row],[Revenue_EUR]]</f>
        <v>0.568624601464497</v>
      </c>
      <c r="T3158" s="19">
        <f>Clean_Data[[#This Row],[Revenue_EUR]]/Clean_Data[[#This Row],[Revenue_Target_EUR]]</f>
        <v>0.96336714941949519</v>
      </c>
      <c r="U3158" s="19">
        <f>Clean_Data[[#This Row],[Revenue_EUR]]/Clean_Data[[#This Row],[Market_Revenue_EUR]]</f>
        <v>0.15016520186264357</v>
      </c>
      <c r="V3158" s="19">
        <f>Clean_Data[[#This Row],[Returns_Units]]/Clean_Data[[#This Row],[Units_Sold]]</f>
        <v>1.2673150604185087E-2</v>
      </c>
      <c r="W3158" s="21">
        <f>Clean_Data[[#This Row],[Revenue_EUR]]/Clean_Data[[#This Row],[Marketing_Spend_EUR]]</f>
        <v>53.508791388621205</v>
      </c>
    </row>
    <row r="3159" spans="1:23">
      <c r="A3159" s="17">
        <v>46054</v>
      </c>
      <c r="B3159">
        <v>2026</v>
      </c>
      <c r="C3159" s="16" t="s">
        <v>93</v>
      </c>
      <c r="D3159" s="16" t="s">
        <v>89</v>
      </c>
      <c r="E3159" s="16" t="s">
        <v>85</v>
      </c>
      <c r="F3159" s="16" t="s">
        <v>77</v>
      </c>
      <c r="G3159" s="16" t="s">
        <v>79</v>
      </c>
      <c r="H3159">
        <v>280368.13</v>
      </c>
      <c r="I3159">
        <v>275420.64</v>
      </c>
      <c r="J3159">
        <v>1393</v>
      </c>
      <c r="K3159">
        <v>1365</v>
      </c>
      <c r="L3159">
        <v>182325.9</v>
      </c>
      <c r="M3159">
        <v>7564.07</v>
      </c>
      <c r="N3159">
        <v>1632305.11</v>
      </c>
      <c r="O3159">
        <v>8293</v>
      </c>
      <c r="P3159">
        <v>11</v>
      </c>
      <c r="Q3159">
        <v>17</v>
      </c>
      <c r="R3159" s="25">
        <f>Clean_Data[[#This Row],[Revenue_EUR]]/Clean_Data[[#This Row],[Units_Sold]]</f>
        <v>201.26929648241207</v>
      </c>
      <c r="S3159" s="19">
        <f>Clean_Data[[#This Row],[Gross_Profit_EUR]]/Clean_Data[[#This Row],[Revenue_EUR]]</f>
        <v>0.65030893489926977</v>
      </c>
      <c r="T3159" s="19">
        <f>Clean_Data[[#This Row],[Revenue_EUR]]/Clean_Data[[#This Row],[Revenue_Target_EUR]]</f>
        <v>1.0179633959168783</v>
      </c>
      <c r="U3159" s="19">
        <f>Clean_Data[[#This Row],[Revenue_EUR]]/Clean_Data[[#This Row],[Market_Revenue_EUR]]</f>
        <v>0.17176208558214953</v>
      </c>
      <c r="V3159" s="19">
        <f>Clean_Data[[#This Row],[Returns_Units]]/Clean_Data[[#This Row],[Units_Sold]]</f>
        <v>1.2203876525484566E-2</v>
      </c>
      <c r="W3159" s="21">
        <f>Clean_Data[[#This Row],[Revenue_EUR]]/Clean_Data[[#This Row],[Marketing_Spend_EUR]]</f>
        <v>37.06577675775079</v>
      </c>
    </row>
    <row r="3160" spans="1:23">
      <c r="A3160" s="17">
        <v>46054</v>
      </c>
      <c r="B3160">
        <v>2026</v>
      </c>
      <c r="C3160" s="16" t="s">
        <v>93</v>
      </c>
      <c r="D3160" s="16" t="s">
        <v>89</v>
      </c>
      <c r="E3160" s="16" t="s">
        <v>85</v>
      </c>
      <c r="F3160" s="16" t="s">
        <v>77</v>
      </c>
      <c r="G3160" s="16" t="s">
        <v>80</v>
      </c>
      <c r="H3160">
        <v>83627.92</v>
      </c>
      <c r="I3160">
        <v>74894.399999999994</v>
      </c>
      <c r="J3160">
        <v>551</v>
      </c>
      <c r="K3160">
        <v>484</v>
      </c>
      <c r="L3160">
        <v>57581.38</v>
      </c>
      <c r="M3160">
        <v>4527.72</v>
      </c>
      <c r="N3160">
        <v>576072.64</v>
      </c>
      <c r="O3160">
        <v>3881</v>
      </c>
      <c r="P3160">
        <v>3</v>
      </c>
      <c r="Q3160">
        <v>11</v>
      </c>
      <c r="R3160" s="25">
        <f>Clean_Data[[#This Row],[Revenue_EUR]]/Clean_Data[[#This Row],[Units_Sold]]</f>
        <v>151.77480943738658</v>
      </c>
      <c r="S3160" s="19">
        <f>Clean_Data[[#This Row],[Gross_Profit_EUR]]/Clean_Data[[#This Row],[Revenue_EUR]]</f>
        <v>0.68854253459849291</v>
      </c>
      <c r="T3160" s="19">
        <f>Clean_Data[[#This Row],[Revenue_EUR]]/Clean_Data[[#This Row],[Revenue_Target_EUR]]</f>
        <v>1.1166111217928176</v>
      </c>
      <c r="U3160" s="19">
        <f>Clean_Data[[#This Row],[Revenue_EUR]]/Clean_Data[[#This Row],[Market_Revenue_EUR]]</f>
        <v>0.14516905368045252</v>
      </c>
      <c r="V3160" s="19">
        <f>Clean_Data[[#This Row],[Returns_Units]]/Clean_Data[[#This Row],[Units_Sold]]</f>
        <v>1.9963702359346643E-2</v>
      </c>
      <c r="W3160" s="21">
        <f>Clean_Data[[#This Row],[Revenue_EUR]]/Clean_Data[[#This Row],[Marketing_Spend_EUR]]</f>
        <v>18.47020575477282</v>
      </c>
    </row>
    <row r="3161" spans="1:23">
      <c r="A3161" s="17">
        <v>46054</v>
      </c>
      <c r="B3161">
        <v>2026</v>
      </c>
      <c r="C3161" s="16" t="s">
        <v>93</v>
      </c>
      <c r="D3161" s="16" t="s">
        <v>89</v>
      </c>
      <c r="E3161" s="16" t="s">
        <v>85</v>
      </c>
      <c r="F3161" s="16" t="s">
        <v>77</v>
      </c>
      <c r="G3161" s="16" t="s">
        <v>81</v>
      </c>
      <c r="H3161">
        <v>117392.47</v>
      </c>
      <c r="I3161">
        <v>112572.06</v>
      </c>
      <c r="J3161">
        <v>942</v>
      </c>
      <c r="K3161">
        <v>902</v>
      </c>
      <c r="L3161">
        <v>72453.210000000006</v>
      </c>
      <c r="M3161">
        <v>3262.79</v>
      </c>
      <c r="N3161">
        <v>739889.44</v>
      </c>
      <c r="O3161">
        <v>6406</v>
      </c>
      <c r="P3161">
        <v>4</v>
      </c>
      <c r="Q3161">
        <v>20</v>
      </c>
      <c r="R3161" s="25">
        <f>Clean_Data[[#This Row],[Revenue_EUR]]/Clean_Data[[#This Row],[Units_Sold]]</f>
        <v>124.62045647558386</v>
      </c>
      <c r="S3161" s="19">
        <f>Clean_Data[[#This Row],[Gross_Profit_EUR]]/Clean_Data[[#This Row],[Revenue_EUR]]</f>
        <v>0.61718788266402436</v>
      </c>
      <c r="T3161" s="19">
        <f>Clean_Data[[#This Row],[Revenue_EUR]]/Clean_Data[[#This Row],[Revenue_Target_EUR]]</f>
        <v>1.0428206608282731</v>
      </c>
      <c r="U3161" s="19">
        <f>Clean_Data[[#This Row],[Revenue_EUR]]/Clean_Data[[#This Row],[Market_Revenue_EUR]]</f>
        <v>0.1586621779599936</v>
      </c>
      <c r="V3161" s="19">
        <f>Clean_Data[[#This Row],[Returns_Units]]/Clean_Data[[#This Row],[Units_Sold]]</f>
        <v>2.1231422505307854E-2</v>
      </c>
      <c r="W3161" s="21">
        <f>Clean_Data[[#This Row],[Revenue_EUR]]/Clean_Data[[#This Row],[Marketing_Spend_EUR]]</f>
        <v>35.979168135246219</v>
      </c>
    </row>
    <row r="3162" spans="1:23">
      <c r="A3162" s="17">
        <v>46054</v>
      </c>
      <c r="B3162">
        <v>2026</v>
      </c>
      <c r="C3162" s="16" t="s">
        <v>93</v>
      </c>
      <c r="D3162" s="16" t="s">
        <v>89</v>
      </c>
      <c r="E3162" s="16" t="s">
        <v>85</v>
      </c>
      <c r="F3162" s="16" t="s">
        <v>82</v>
      </c>
      <c r="G3162" s="16" t="s">
        <v>78</v>
      </c>
      <c r="H3162">
        <v>217700.26</v>
      </c>
      <c r="I3162">
        <v>215869.96</v>
      </c>
      <c r="J3162">
        <v>2789</v>
      </c>
      <c r="K3162">
        <v>2744</v>
      </c>
      <c r="L3162">
        <v>113184.11</v>
      </c>
      <c r="M3162">
        <v>3550.46</v>
      </c>
      <c r="N3162">
        <v>1645110.89</v>
      </c>
      <c r="O3162">
        <v>23602</v>
      </c>
      <c r="P3162">
        <v>10</v>
      </c>
      <c r="Q3162">
        <v>27</v>
      </c>
      <c r="R3162" s="25">
        <f>Clean_Data[[#This Row],[Revenue_EUR]]/Clean_Data[[#This Row],[Units_Sold]]</f>
        <v>78.056744352814633</v>
      </c>
      <c r="S3162" s="19">
        <f>Clean_Data[[#This Row],[Gross_Profit_EUR]]/Clean_Data[[#This Row],[Revenue_EUR]]</f>
        <v>0.51990801480898552</v>
      </c>
      <c r="T3162" s="19">
        <f>Clean_Data[[#This Row],[Revenue_EUR]]/Clean_Data[[#This Row],[Revenue_Target_EUR]]</f>
        <v>1.0084787156119361</v>
      </c>
      <c r="U3162" s="19">
        <f>Clean_Data[[#This Row],[Revenue_EUR]]/Clean_Data[[#This Row],[Market_Revenue_EUR]]</f>
        <v>0.13233166306497432</v>
      </c>
      <c r="V3162" s="19">
        <f>Clean_Data[[#This Row],[Returns_Units]]/Clean_Data[[#This Row],[Units_Sold]]</f>
        <v>9.6808892076012901E-3</v>
      </c>
      <c r="W3162" s="21">
        <f>Clean_Data[[#This Row],[Revenue_EUR]]/Clean_Data[[#This Row],[Marketing_Spend_EUR]]</f>
        <v>61.316071720284135</v>
      </c>
    </row>
    <row r="3163" spans="1:23">
      <c r="A3163" s="17">
        <v>46054</v>
      </c>
      <c r="B3163">
        <v>2026</v>
      </c>
      <c r="C3163" s="16" t="s">
        <v>93</v>
      </c>
      <c r="D3163" s="16" t="s">
        <v>89</v>
      </c>
      <c r="E3163" s="16" t="s">
        <v>85</v>
      </c>
      <c r="F3163" s="16" t="s">
        <v>82</v>
      </c>
      <c r="G3163" s="16" t="s">
        <v>79</v>
      </c>
      <c r="H3163">
        <v>225965.75</v>
      </c>
      <c r="I3163">
        <v>223051.34</v>
      </c>
      <c r="J3163">
        <v>1122</v>
      </c>
      <c r="K3163">
        <v>1126</v>
      </c>
      <c r="L3163">
        <v>137044.04</v>
      </c>
      <c r="M3163">
        <v>5325.09</v>
      </c>
      <c r="N3163">
        <v>1429236.18</v>
      </c>
      <c r="O3163">
        <v>7461</v>
      </c>
      <c r="P3163">
        <v>12</v>
      </c>
      <c r="Q3163">
        <v>23</v>
      </c>
      <c r="R3163" s="25">
        <f>Clean_Data[[#This Row],[Revenue_EUR]]/Clean_Data[[#This Row],[Units_Sold]]</f>
        <v>201.39549910873441</v>
      </c>
      <c r="S3163" s="19">
        <f>Clean_Data[[#This Row],[Gross_Profit_EUR]]/Clean_Data[[#This Row],[Revenue_EUR]]</f>
        <v>0.60648146898368449</v>
      </c>
      <c r="T3163" s="19">
        <f>Clean_Data[[#This Row],[Revenue_EUR]]/Clean_Data[[#This Row],[Revenue_Target_EUR]]</f>
        <v>1.0130660950075441</v>
      </c>
      <c r="U3163" s="19">
        <f>Clean_Data[[#This Row],[Revenue_EUR]]/Clean_Data[[#This Row],[Market_Revenue_EUR]]</f>
        <v>0.15810245581664467</v>
      </c>
      <c r="V3163" s="19">
        <f>Clean_Data[[#This Row],[Returns_Units]]/Clean_Data[[#This Row],[Units_Sold]]</f>
        <v>2.0499108734402853E-2</v>
      </c>
      <c r="W3163" s="21">
        <f>Clean_Data[[#This Row],[Revenue_EUR]]/Clean_Data[[#This Row],[Marketing_Spend_EUR]]</f>
        <v>42.43416543194575</v>
      </c>
    </row>
    <row r="3164" spans="1:23">
      <c r="A3164" s="17">
        <v>46054</v>
      </c>
      <c r="B3164">
        <v>2026</v>
      </c>
      <c r="C3164" s="16" t="s">
        <v>93</v>
      </c>
      <c r="D3164" s="16" t="s">
        <v>89</v>
      </c>
      <c r="E3164" s="16" t="s">
        <v>85</v>
      </c>
      <c r="F3164" s="16" t="s">
        <v>82</v>
      </c>
      <c r="G3164" s="16" t="s">
        <v>80</v>
      </c>
      <c r="H3164">
        <v>73205.37</v>
      </c>
      <c r="I3164">
        <v>65149.86</v>
      </c>
      <c r="J3164">
        <v>482</v>
      </c>
      <c r="K3164">
        <v>433</v>
      </c>
      <c r="L3164">
        <v>46744.959999999999</v>
      </c>
      <c r="M3164">
        <v>4146.04</v>
      </c>
      <c r="N3164">
        <v>544716.93999999994</v>
      </c>
      <c r="O3164">
        <v>3715</v>
      </c>
      <c r="P3164">
        <v>4</v>
      </c>
      <c r="Q3164">
        <v>7</v>
      </c>
      <c r="R3164" s="25">
        <f>Clean_Data[[#This Row],[Revenue_EUR]]/Clean_Data[[#This Row],[Units_Sold]]</f>
        <v>151.87836099585061</v>
      </c>
      <c r="S3164" s="19">
        <f>Clean_Data[[#This Row],[Gross_Profit_EUR]]/Clean_Data[[#This Row],[Revenue_EUR]]</f>
        <v>0.63854550560976608</v>
      </c>
      <c r="T3164" s="19">
        <f>Clean_Data[[#This Row],[Revenue_EUR]]/Clean_Data[[#This Row],[Revenue_Target_EUR]]</f>
        <v>1.1236458528076652</v>
      </c>
      <c r="U3164" s="19">
        <f>Clean_Data[[#This Row],[Revenue_EUR]]/Clean_Data[[#This Row],[Market_Revenue_EUR]]</f>
        <v>0.1343915795972859</v>
      </c>
      <c r="V3164" s="19">
        <f>Clean_Data[[#This Row],[Returns_Units]]/Clean_Data[[#This Row],[Units_Sold]]</f>
        <v>1.4522821576763486E-2</v>
      </c>
      <c r="W3164" s="21">
        <f>Clean_Data[[#This Row],[Revenue_EUR]]/Clean_Data[[#This Row],[Marketing_Spend_EUR]]</f>
        <v>17.656696510405109</v>
      </c>
    </row>
    <row r="3165" spans="1:23">
      <c r="A3165" s="17">
        <v>46054</v>
      </c>
      <c r="B3165">
        <v>2026</v>
      </c>
      <c r="C3165" s="16" t="s">
        <v>93</v>
      </c>
      <c r="D3165" s="16" t="s">
        <v>89</v>
      </c>
      <c r="E3165" s="16" t="s">
        <v>85</v>
      </c>
      <c r="F3165" s="16" t="s">
        <v>82</v>
      </c>
      <c r="G3165" s="16" t="s">
        <v>81</v>
      </c>
      <c r="H3165">
        <v>95396.160000000003</v>
      </c>
      <c r="I3165">
        <v>96387.199999999997</v>
      </c>
      <c r="J3165">
        <v>765</v>
      </c>
      <c r="K3165">
        <v>760</v>
      </c>
      <c r="L3165">
        <v>55729.67</v>
      </c>
      <c r="M3165">
        <v>2695.73</v>
      </c>
      <c r="N3165">
        <v>686839.29</v>
      </c>
      <c r="O3165">
        <v>5932</v>
      </c>
      <c r="P3165">
        <v>5</v>
      </c>
      <c r="Q3165">
        <v>12</v>
      </c>
      <c r="R3165" s="25">
        <f>Clean_Data[[#This Row],[Revenue_EUR]]/Clean_Data[[#This Row],[Units_Sold]]</f>
        <v>124.70086274509805</v>
      </c>
      <c r="S3165" s="19">
        <f>Clean_Data[[#This Row],[Gross_Profit_EUR]]/Clean_Data[[#This Row],[Revenue_EUR]]</f>
        <v>0.58419196328237943</v>
      </c>
      <c r="T3165" s="19">
        <f>Clean_Data[[#This Row],[Revenue_EUR]]/Clean_Data[[#This Row],[Revenue_Target_EUR]]</f>
        <v>0.98971813684804633</v>
      </c>
      <c r="U3165" s="19">
        <f>Clean_Data[[#This Row],[Revenue_EUR]]/Clean_Data[[#This Row],[Market_Revenue_EUR]]</f>
        <v>0.13889153021516867</v>
      </c>
      <c r="V3165" s="19">
        <f>Clean_Data[[#This Row],[Returns_Units]]/Clean_Data[[#This Row],[Units_Sold]]</f>
        <v>1.5686274509803921E-2</v>
      </c>
      <c r="W3165" s="21">
        <f>Clean_Data[[#This Row],[Revenue_EUR]]/Clean_Data[[#This Row],[Marketing_Spend_EUR]]</f>
        <v>35.387876382278641</v>
      </c>
    </row>
    <row r="3166" spans="1:23">
      <c r="A3166" s="17">
        <v>46054</v>
      </c>
      <c r="B3166">
        <v>2026</v>
      </c>
      <c r="C3166" s="16" t="s">
        <v>93</v>
      </c>
      <c r="D3166" s="16" t="s">
        <v>89</v>
      </c>
      <c r="E3166" s="16" t="s">
        <v>85</v>
      </c>
      <c r="F3166" s="16" t="s">
        <v>83</v>
      </c>
      <c r="G3166" s="16" t="s">
        <v>78</v>
      </c>
      <c r="H3166">
        <v>34784.160000000003</v>
      </c>
      <c r="I3166">
        <v>35654.18</v>
      </c>
      <c r="J3166">
        <v>446</v>
      </c>
      <c r="K3166">
        <v>460</v>
      </c>
      <c r="L3166">
        <v>16477.41</v>
      </c>
      <c r="M3166">
        <v>573.22</v>
      </c>
      <c r="N3166">
        <v>378410.07</v>
      </c>
      <c r="O3166">
        <v>5206</v>
      </c>
      <c r="P3166">
        <v>2</v>
      </c>
      <c r="Q3166">
        <v>10</v>
      </c>
      <c r="R3166" s="25">
        <f>Clean_Data[[#This Row],[Revenue_EUR]]/Clean_Data[[#This Row],[Units_Sold]]</f>
        <v>77.991390134529155</v>
      </c>
      <c r="S3166" s="19">
        <f>Clean_Data[[#This Row],[Gross_Profit_EUR]]/Clean_Data[[#This Row],[Revenue_EUR]]</f>
        <v>0.47370441028330129</v>
      </c>
      <c r="T3166" s="19">
        <f>Clean_Data[[#This Row],[Revenue_EUR]]/Clean_Data[[#This Row],[Revenue_Target_EUR]]</f>
        <v>0.97559837303788788</v>
      </c>
      <c r="U3166" s="19">
        <f>Clean_Data[[#This Row],[Revenue_EUR]]/Clean_Data[[#This Row],[Market_Revenue_EUR]]</f>
        <v>9.1921866667026078E-2</v>
      </c>
      <c r="V3166" s="19">
        <f>Clean_Data[[#This Row],[Returns_Units]]/Clean_Data[[#This Row],[Units_Sold]]</f>
        <v>2.2421524663677129E-2</v>
      </c>
      <c r="W3166" s="21">
        <f>Clean_Data[[#This Row],[Revenue_EUR]]/Clean_Data[[#This Row],[Marketing_Spend_EUR]]</f>
        <v>60.682041798960263</v>
      </c>
    </row>
    <row r="3167" spans="1:23">
      <c r="A3167" s="17">
        <v>46054</v>
      </c>
      <c r="B3167">
        <v>2026</v>
      </c>
      <c r="C3167" s="16" t="s">
        <v>93</v>
      </c>
      <c r="D3167" s="16" t="s">
        <v>89</v>
      </c>
      <c r="E3167" s="16" t="s">
        <v>85</v>
      </c>
      <c r="F3167" s="16" t="s">
        <v>83</v>
      </c>
      <c r="G3167" s="16" t="s">
        <v>79</v>
      </c>
      <c r="H3167">
        <v>36608.06</v>
      </c>
      <c r="I3167">
        <v>36389.089999999997</v>
      </c>
      <c r="J3167">
        <v>182</v>
      </c>
      <c r="K3167">
        <v>184</v>
      </c>
      <c r="L3167">
        <v>20189.63</v>
      </c>
      <c r="M3167">
        <v>976.22</v>
      </c>
      <c r="N3167">
        <v>319465.95</v>
      </c>
      <c r="O3167">
        <v>1674</v>
      </c>
      <c r="P3167">
        <v>1</v>
      </c>
      <c r="Q3167">
        <v>6</v>
      </c>
      <c r="R3167" s="25">
        <f>Clean_Data[[#This Row],[Revenue_EUR]]/Clean_Data[[#This Row],[Units_Sold]]</f>
        <v>201.14318681318679</v>
      </c>
      <c r="S3167" s="19">
        <f>Clean_Data[[#This Row],[Gross_Profit_EUR]]/Clean_Data[[#This Row],[Revenue_EUR]]</f>
        <v>0.5515077827123317</v>
      </c>
      <c r="T3167" s="19">
        <f>Clean_Data[[#This Row],[Revenue_EUR]]/Clean_Data[[#This Row],[Revenue_Target_EUR]]</f>
        <v>1.0060174629263881</v>
      </c>
      <c r="U3167" s="19">
        <f>Clean_Data[[#This Row],[Revenue_EUR]]/Clean_Data[[#This Row],[Market_Revenue_EUR]]</f>
        <v>0.11459142985347889</v>
      </c>
      <c r="V3167" s="19">
        <f>Clean_Data[[#This Row],[Returns_Units]]/Clean_Data[[#This Row],[Units_Sold]]</f>
        <v>3.2967032967032968E-2</v>
      </c>
      <c r="W3167" s="21">
        <f>Clean_Data[[#This Row],[Revenue_EUR]]/Clean_Data[[#This Row],[Marketing_Spend_EUR]]</f>
        <v>37.499805371739974</v>
      </c>
    </row>
    <row r="3168" spans="1:23">
      <c r="A3168" s="17">
        <v>46054</v>
      </c>
      <c r="B3168">
        <v>2026</v>
      </c>
      <c r="C3168" s="16" t="s">
        <v>93</v>
      </c>
      <c r="D3168" s="16" t="s">
        <v>89</v>
      </c>
      <c r="E3168" s="16" t="s">
        <v>85</v>
      </c>
      <c r="F3168" s="16" t="s">
        <v>83</v>
      </c>
      <c r="G3168" s="16" t="s">
        <v>80</v>
      </c>
      <c r="H3168">
        <v>11448.96</v>
      </c>
      <c r="I3168">
        <v>10915.44</v>
      </c>
      <c r="J3168">
        <v>75</v>
      </c>
      <c r="K3168">
        <v>71</v>
      </c>
      <c r="L3168">
        <v>6736.96</v>
      </c>
      <c r="M3168">
        <v>681.94</v>
      </c>
      <c r="N3168">
        <v>117250.86</v>
      </c>
      <c r="O3168">
        <v>794</v>
      </c>
      <c r="P3168">
        <v>1</v>
      </c>
      <c r="Q3168">
        <v>1</v>
      </c>
      <c r="R3168" s="25">
        <f>Clean_Data[[#This Row],[Revenue_EUR]]/Clean_Data[[#This Row],[Units_Sold]]</f>
        <v>152.65279999999998</v>
      </c>
      <c r="S3168" s="19">
        <f>Clean_Data[[#This Row],[Gross_Profit_EUR]]/Clean_Data[[#This Row],[Revenue_EUR]]</f>
        <v>0.58843423332774336</v>
      </c>
      <c r="T3168" s="19">
        <f>Clean_Data[[#This Row],[Revenue_EUR]]/Clean_Data[[#This Row],[Revenue_Target_EUR]]</f>
        <v>1.0488775532640002</v>
      </c>
      <c r="U3168" s="19">
        <f>Clean_Data[[#This Row],[Revenue_EUR]]/Clean_Data[[#This Row],[Market_Revenue_EUR]]</f>
        <v>9.7644998083596141E-2</v>
      </c>
      <c r="V3168" s="19">
        <f>Clean_Data[[#This Row],[Returns_Units]]/Clean_Data[[#This Row],[Units_Sold]]</f>
        <v>1.3333333333333334E-2</v>
      </c>
      <c r="W3168" s="21">
        <f>Clean_Data[[#This Row],[Revenue_EUR]]/Clean_Data[[#This Row],[Marketing_Spend_EUR]]</f>
        <v>16.788808399565941</v>
      </c>
    </row>
    <row r="3169" spans="1:23">
      <c r="A3169" s="17">
        <v>46054</v>
      </c>
      <c r="B3169">
        <v>2026</v>
      </c>
      <c r="C3169" s="16" t="s">
        <v>93</v>
      </c>
      <c r="D3169" s="16" t="s">
        <v>89</v>
      </c>
      <c r="E3169" s="16" t="s">
        <v>85</v>
      </c>
      <c r="F3169" s="16" t="s">
        <v>83</v>
      </c>
      <c r="G3169" s="16" t="s">
        <v>81</v>
      </c>
      <c r="H3169">
        <v>16722.310000000001</v>
      </c>
      <c r="I3169">
        <v>15853.03</v>
      </c>
      <c r="J3169">
        <v>134</v>
      </c>
      <c r="K3169">
        <v>128</v>
      </c>
      <c r="L3169">
        <v>8800.27</v>
      </c>
      <c r="M3169">
        <v>544.04</v>
      </c>
      <c r="N3169">
        <v>157156.96</v>
      </c>
      <c r="O3169">
        <v>1408</v>
      </c>
      <c r="P3169">
        <v>1</v>
      </c>
      <c r="Q3169">
        <v>3</v>
      </c>
      <c r="R3169" s="25">
        <f>Clean_Data[[#This Row],[Revenue_EUR]]/Clean_Data[[#This Row],[Units_Sold]]</f>
        <v>124.79335820895524</v>
      </c>
      <c r="S3169" s="19">
        <f>Clean_Data[[#This Row],[Gross_Profit_EUR]]/Clean_Data[[#This Row],[Revenue_EUR]]</f>
        <v>0.52625923093161175</v>
      </c>
      <c r="T3169" s="19">
        <f>Clean_Data[[#This Row],[Revenue_EUR]]/Clean_Data[[#This Row],[Revenue_Target_EUR]]</f>
        <v>1.054833681636886</v>
      </c>
      <c r="U3169" s="19">
        <f>Clean_Data[[#This Row],[Revenue_EUR]]/Clean_Data[[#This Row],[Market_Revenue_EUR]]</f>
        <v>0.10640515062139153</v>
      </c>
      <c r="V3169" s="19">
        <f>Clean_Data[[#This Row],[Returns_Units]]/Clean_Data[[#This Row],[Units_Sold]]</f>
        <v>2.2388059701492536E-2</v>
      </c>
      <c r="W3169" s="21">
        <f>Clean_Data[[#This Row],[Revenue_EUR]]/Clean_Data[[#This Row],[Marketing_Spend_EUR]]</f>
        <v>30.737280347033312</v>
      </c>
    </row>
    <row r="3170" spans="1:23">
      <c r="A3170" s="17">
        <v>46054</v>
      </c>
      <c r="B3170">
        <v>2026</v>
      </c>
      <c r="C3170" s="16" t="s">
        <v>93</v>
      </c>
      <c r="D3170" s="16" t="s">
        <v>90</v>
      </c>
      <c r="E3170" s="16" t="s">
        <v>91</v>
      </c>
      <c r="F3170" s="16" t="s">
        <v>77</v>
      </c>
      <c r="G3170" s="16" t="s">
        <v>78</v>
      </c>
      <c r="H3170">
        <v>218761.31</v>
      </c>
      <c r="I3170">
        <v>214318.17</v>
      </c>
      <c r="J3170">
        <v>2803</v>
      </c>
      <c r="K3170">
        <v>2738</v>
      </c>
      <c r="L3170">
        <v>122069.67</v>
      </c>
      <c r="M3170">
        <v>4239.67</v>
      </c>
      <c r="N3170">
        <v>2441551.1800000002</v>
      </c>
      <c r="O3170">
        <v>33018</v>
      </c>
      <c r="P3170">
        <v>8</v>
      </c>
      <c r="Q3170">
        <v>31</v>
      </c>
      <c r="R3170" s="25">
        <f>Clean_Data[[#This Row],[Revenue_EUR]]/Clean_Data[[#This Row],[Units_Sold]]</f>
        <v>78.045419193721017</v>
      </c>
      <c r="S3170" s="19">
        <f>Clean_Data[[#This Row],[Gross_Profit_EUR]]/Clean_Data[[#This Row],[Revenue_EUR]]</f>
        <v>0.55800392674554744</v>
      </c>
      <c r="T3170" s="19">
        <f>Clean_Data[[#This Row],[Revenue_EUR]]/Clean_Data[[#This Row],[Revenue_Target_EUR]]</f>
        <v>1.020731513338323</v>
      </c>
      <c r="U3170" s="19">
        <f>Clean_Data[[#This Row],[Revenue_EUR]]/Clean_Data[[#This Row],[Market_Revenue_EUR]]</f>
        <v>8.9599313662554469E-2</v>
      </c>
      <c r="V3170" s="19">
        <f>Clean_Data[[#This Row],[Returns_Units]]/Clean_Data[[#This Row],[Units_Sold]]</f>
        <v>1.1059579022475919E-2</v>
      </c>
      <c r="W3170" s="21">
        <f>Clean_Data[[#This Row],[Revenue_EUR]]/Clean_Data[[#This Row],[Marketing_Spend_EUR]]</f>
        <v>51.598664518700744</v>
      </c>
    </row>
    <row r="3171" spans="1:23">
      <c r="A3171" s="17">
        <v>46054</v>
      </c>
      <c r="B3171">
        <v>2026</v>
      </c>
      <c r="C3171" s="16" t="s">
        <v>93</v>
      </c>
      <c r="D3171" s="16" t="s">
        <v>90</v>
      </c>
      <c r="E3171" s="16" t="s">
        <v>91</v>
      </c>
      <c r="F3171" s="16" t="s">
        <v>77</v>
      </c>
      <c r="G3171" s="16" t="s">
        <v>79</v>
      </c>
      <c r="H3171">
        <v>230862.2</v>
      </c>
      <c r="I3171">
        <v>223002.56</v>
      </c>
      <c r="J3171">
        <v>1147</v>
      </c>
      <c r="K3171">
        <v>1116</v>
      </c>
      <c r="L3171">
        <v>152926.51999999999</v>
      </c>
      <c r="M3171">
        <v>5725.7</v>
      </c>
      <c r="N3171">
        <v>2145177.85</v>
      </c>
      <c r="O3171">
        <v>10965</v>
      </c>
      <c r="P3171">
        <v>9</v>
      </c>
      <c r="Q3171">
        <v>21</v>
      </c>
      <c r="R3171" s="25">
        <f>Clean_Data[[#This Row],[Revenue_EUR]]/Clean_Data[[#This Row],[Units_Sold]]</f>
        <v>201.27480383609418</v>
      </c>
      <c r="S3171" s="19">
        <f>Clean_Data[[#This Row],[Gross_Profit_EUR]]/Clean_Data[[#This Row],[Revenue_EUR]]</f>
        <v>0.6624147218557217</v>
      </c>
      <c r="T3171" s="19">
        <f>Clean_Data[[#This Row],[Revenue_EUR]]/Clean_Data[[#This Row],[Revenue_Target_EUR]]</f>
        <v>1.0352446178196342</v>
      </c>
      <c r="U3171" s="19">
        <f>Clean_Data[[#This Row],[Revenue_EUR]]/Clean_Data[[#This Row],[Market_Revenue_EUR]]</f>
        <v>0.10761914216110334</v>
      </c>
      <c r="V3171" s="19">
        <f>Clean_Data[[#This Row],[Returns_Units]]/Clean_Data[[#This Row],[Units_Sold]]</f>
        <v>1.8308631211857017E-2</v>
      </c>
      <c r="W3171" s="21">
        <f>Clean_Data[[#This Row],[Revenue_EUR]]/Clean_Data[[#This Row],[Marketing_Spend_EUR]]</f>
        <v>40.320345110641497</v>
      </c>
    </row>
    <row r="3172" spans="1:23">
      <c r="A3172" s="17">
        <v>46054</v>
      </c>
      <c r="B3172">
        <v>2026</v>
      </c>
      <c r="C3172" s="16" t="s">
        <v>93</v>
      </c>
      <c r="D3172" s="16" t="s">
        <v>90</v>
      </c>
      <c r="E3172" s="16" t="s">
        <v>91</v>
      </c>
      <c r="F3172" s="16" t="s">
        <v>77</v>
      </c>
      <c r="G3172" s="16" t="s">
        <v>80</v>
      </c>
      <c r="H3172">
        <v>79375.3</v>
      </c>
      <c r="I3172">
        <v>69379.59</v>
      </c>
      <c r="J3172">
        <v>523</v>
      </c>
      <c r="K3172">
        <v>466</v>
      </c>
      <c r="L3172">
        <v>54289.74</v>
      </c>
      <c r="M3172">
        <v>4310.18</v>
      </c>
      <c r="N3172">
        <v>762425.09</v>
      </c>
      <c r="O3172">
        <v>5376</v>
      </c>
      <c r="P3172">
        <v>4</v>
      </c>
      <c r="Q3172">
        <v>10</v>
      </c>
      <c r="R3172" s="25">
        <f>Clean_Data[[#This Row],[Revenue_EUR]]/Clean_Data[[#This Row],[Units_Sold]]</f>
        <v>151.76921606118546</v>
      </c>
      <c r="S3172" s="19">
        <f>Clean_Data[[#This Row],[Gross_Profit_EUR]]/Clean_Data[[#This Row],[Revenue_EUR]]</f>
        <v>0.68396264329079692</v>
      </c>
      <c r="T3172" s="19">
        <f>Clean_Data[[#This Row],[Revenue_EUR]]/Clean_Data[[#This Row],[Revenue_Target_EUR]]</f>
        <v>1.1440727741400607</v>
      </c>
      <c r="U3172" s="19">
        <f>Clean_Data[[#This Row],[Revenue_EUR]]/Clean_Data[[#This Row],[Market_Revenue_EUR]]</f>
        <v>0.1041089820378288</v>
      </c>
      <c r="V3172" s="19">
        <f>Clean_Data[[#This Row],[Returns_Units]]/Clean_Data[[#This Row],[Units_Sold]]</f>
        <v>1.9120458891013385E-2</v>
      </c>
      <c r="W3172" s="21">
        <f>Clean_Data[[#This Row],[Revenue_EUR]]/Clean_Data[[#This Row],[Marketing_Spend_EUR]]</f>
        <v>18.415773819190846</v>
      </c>
    </row>
    <row r="3173" spans="1:23">
      <c r="A3173" s="17">
        <v>46054</v>
      </c>
      <c r="B3173">
        <v>2026</v>
      </c>
      <c r="C3173" s="16" t="s">
        <v>93</v>
      </c>
      <c r="D3173" s="16" t="s">
        <v>90</v>
      </c>
      <c r="E3173" s="16" t="s">
        <v>91</v>
      </c>
      <c r="F3173" s="16" t="s">
        <v>77</v>
      </c>
      <c r="G3173" s="16" t="s">
        <v>81</v>
      </c>
      <c r="H3173">
        <v>97859.41</v>
      </c>
      <c r="I3173">
        <v>92809.2</v>
      </c>
      <c r="J3173">
        <v>785</v>
      </c>
      <c r="K3173">
        <v>745</v>
      </c>
      <c r="L3173">
        <v>61435.1</v>
      </c>
      <c r="M3173">
        <v>3098.89</v>
      </c>
      <c r="N3173">
        <v>963807.12</v>
      </c>
      <c r="O3173">
        <v>8757</v>
      </c>
      <c r="P3173">
        <v>4</v>
      </c>
      <c r="Q3173">
        <v>10</v>
      </c>
      <c r="R3173" s="25">
        <f>Clean_Data[[#This Row],[Revenue_EUR]]/Clean_Data[[#This Row],[Units_Sold]]</f>
        <v>124.66166878980893</v>
      </c>
      <c r="S3173" s="19">
        <f>Clean_Data[[#This Row],[Gross_Profit_EUR]]/Clean_Data[[#This Row],[Revenue_EUR]]</f>
        <v>0.62778939705440684</v>
      </c>
      <c r="T3173" s="19">
        <f>Clean_Data[[#This Row],[Revenue_EUR]]/Clean_Data[[#This Row],[Revenue_Target_EUR]]</f>
        <v>1.0544149717915896</v>
      </c>
      <c r="U3173" s="19">
        <f>Clean_Data[[#This Row],[Revenue_EUR]]/Clean_Data[[#This Row],[Market_Revenue_EUR]]</f>
        <v>0.10153422605967054</v>
      </c>
      <c r="V3173" s="19">
        <f>Clean_Data[[#This Row],[Returns_Units]]/Clean_Data[[#This Row],[Units_Sold]]</f>
        <v>1.2738853503184714E-2</v>
      </c>
      <c r="W3173" s="21">
        <f>Clean_Data[[#This Row],[Revenue_EUR]]/Clean_Data[[#This Row],[Marketing_Spend_EUR]]</f>
        <v>31.578858881728621</v>
      </c>
    </row>
    <row r="3174" spans="1:23">
      <c r="A3174" s="17">
        <v>46054</v>
      </c>
      <c r="B3174">
        <v>2026</v>
      </c>
      <c r="C3174" s="16" t="s">
        <v>93</v>
      </c>
      <c r="D3174" s="16" t="s">
        <v>90</v>
      </c>
      <c r="E3174" s="16" t="s">
        <v>91</v>
      </c>
      <c r="F3174" s="16" t="s">
        <v>82</v>
      </c>
      <c r="G3174" s="16" t="s">
        <v>78</v>
      </c>
      <c r="H3174">
        <v>169490.56</v>
      </c>
      <c r="I3174">
        <v>172273.08</v>
      </c>
      <c r="J3174">
        <v>2172</v>
      </c>
      <c r="K3174">
        <v>2182</v>
      </c>
      <c r="L3174">
        <v>90094.7</v>
      </c>
      <c r="M3174">
        <v>3040.53</v>
      </c>
      <c r="N3174">
        <v>2119581.0099999998</v>
      </c>
      <c r="O3174">
        <v>28457</v>
      </c>
      <c r="P3174">
        <v>8</v>
      </c>
      <c r="Q3174">
        <v>20</v>
      </c>
      <c r="R3174" s="25">
        <f>Clean_Data[[#This Row],[Revenue_EUR]]/Clean_Data[[#This Row],[Units_Sold]]</f>
        <v>78.03432780847146</v>
      </c>
      <c r="S3174" s="19">
        <f>Clean_Data[[#This Row],[Gross_Profit_EUR]]/Clean_Data[[#This Row],[Revenue_EUR]]</f>
        <v>0.5315617577757723</v>
      </c>
      <c r="T3174" s="19">
        <f>Clean_Data[[#This Row],[Revenue_EUR]]/Clean_Data[[#This Row],[Revenue_Target_EUR]]</f>
        <v>0.98384820193613542</v>
      </c>
      <c r="U3174" s="19">
        <f>Clean_Data[[#This Row],[Revenue_EUR]]/Clean_Data[[#This Row],[Market_Revenue_EUR]]</f>
        <v>7.9964181222778555E-2</v>
      </c>
      <c r="V3174" s="19">
        <f>Clean_Data[[#This Row],[Returns_Units]]/Clean_Data[[#This Row],[Units_Sold]]</f>
        <v>9.2081031307550652E-3</v>
      </c>
      <c r="W3174" s="21">
        <f>Clean_Data[[#This Row],[Revenue_EUR]]/Clean_Data[[#This Row],[Marketing_Spend_EUR]]</f>
        <v>55.743755200573581</v>
      </c>
    </row>
    <row r="3175" spans="1:23">
      <c r="A3175" s="17">
        <v>46054</v>
      </c>
      <c r="B3175">
        <v>2026</v>
      </c>
      <c r="C3175" s="16" t="s">
        <v>93</v>
      </c>
      <c r="D3175" s="16" t="s">
        <v>90</v>
      </c>
      <c r="E3175" s="16" t="s">
        <v>91</v>
      </c>
      <c r="F3175" s="16" t="s">
        <v>82</v>
      </c>
      <c r="G3175" s="16" t="s">
        <v>79</v>
      </c>
      <c r="H3175">
        <v>194454.83</v>
      </c>
      <c r="I3175">
        <v>180961.22</v>
      </c>
      <c r="J3175">
        <v>966</v>
      </c>
      <c r="K3175">
        <v>907</v>
      </c>
      <c r="L3175">
        <v>117860.1</v>
      </c>
      <c r="M3175">
        <v>4590.95</v>
      </c>
      <c r="N3175">
        <v>1869221.29</v>
      </c>
      <c r="O3175">
        <v>9518</v>
      </c>
      <c r="P3175">
        <v>11</v>
      </c>
      <c r="Q3175">
        <v>18</v>
      </c>
      <c r="R3175" s="25">
        <f>Clean_Data[[#This Row],[Revenue_EUR]]/Clean_Data[[#This Row],[Units_Sold]]</f>
        <v>201.29899585921325</v>
      </c>
      <c r="S3175" s="19">
        <f>Clean_Data[[#This Row],[Gross_Profit_EUR]]/Clean_Data[[#This Row],[Revenue_EUR]]</f>
        <v>0.60610528419376375</v>
      </c>
      <c r="T3175" s="19">
        <f>Clean_Data[[#This Row],[Revenue_EUR]]/Clean_Data[[#This Row],[Revenue_Target_EUR]]</f>
        <v>1.0745663076320993</v>
      </c>
      <c r="U3175" s="19">
        <f>Clean_Data[[#This Row],[Revenue_EUR]]/Clean_Data[[#This Row],[Market_Revenue_EUR]]</f>
        <v>0.10402986047735417</v>
      </c>
      <c r="V3175" s="19">
        <f>Clean_Data[[#This Row],[Returns_Units]]/Clean_Data[[#This Row],[Units_Sold]]</f>
        <v>1.8633540372670808E-2</v>
      </c>
      <c r="W3175" s="21">
        <f>Clean_Data[[#This Row],[Revenue_EUR]]/Clean_Data[[#This Row],[Marketing_Spend_EUR]]</f>
        <v>42.356120192988378</v>
      </c>
    </row>
    <row r="3176" spans="1:23">
      <c r="A3176" s="17">
        <v>46054</v>
      </c>
      <c r="B3176">
        <v>2026</v>
      </c>
      <c r="C3176" s="16" t="s">
        <v>93</v>
      </c>
      <c r="D3176" s="16" t="s">
        <v>90</v>
      </c>
      <c r="E3176" s="16" t="s">
        <v>91</v>
      </c>
      <c r="F3176" s="16" t="s">
        <v>82</v>
      </c>
      <c r="G3176" s="16" t="s">
        <v>80</v>
      </c>
      <c r="H3176">
        <v>71210.58</v>
      </c>
      <c r="I3176">
        <v>61375.74</v>
      </c>
      <c r="J3176">
        <v>469</v>
      </c>
      <c r="K3176">
        <v>408</v>
      </c>
      <c r="L3176">
        <v>45373.09</v>
      </c>
      <c r="M3176">
        <v>3858.05</v>
      </c>
      <c r="N3176">
        <v>714075.52</v>
      </c>
      <c r="O3176">
        <v>5085</v>
      </c>
      <c r="P3176">
        <v>4</v>
      </c>
      <c r="Q3176">
        <v>9</v>
      </c>
      <c r="R3176" s="25">
        <f>Clean_Data[[#This Row],[Revenue_EUR]]/Clean_Data[[#This Row],[Units_Sold]]</f>
        <v>151.83492537313433</v>
      </c>
      <c r="S3176" s="19">
        <f>Clean_Data[[#This Row],[Gross_Profit_EUR]]/Clean_Data[[#This Row],[Revenue_EUR]]</f>
        <v>0.63716781972566428</v>
      </c>
      <c r="T3176" s="19">
        <f>Clean_Data[[#This Row],[Revenue_EUR]]/Clean_Data[[#This Row],[Revenue_Target_EUR]]</f>
        <v>1.160239860244455</v>
      </c>
      <c r="U3176" s="19">
        <f>Clean_Data[[#This Row],[Revenue_EUR]]/Clean_Data[[#This Row],[Market_Revenue_EUR]]</f>
        <v>9.9724158027431051E-2</v>
      </c>
      <c r="V3176" s="19">
        <f>Clean_Data[[#This Row],[Returns_Units]]/Clean_Data[[#This Row],[Units_Sold]]</f>
        <v>1.9189765458422176E-2</v>
      </c>
      <c r="W3176" s="21">
        <f>Clean_Data[[#This Row],[Revenue_EUR]]/Clean_Data[[#This Row],[Marketing_Spend_EUR]]</f>
        <v>18.457661253742174</v>
      </c>
    </row>
    <row r="3177" spans="1:23">
      <c r="A3177" s="17">
        <v>46054</v>
      </c>
      <c r="B3177">
        <v>2026</v>
      </c>
      <c r="C3177" s="16" t="s">
        <v>93</v>
      </c>
      <c r="D3177" s="16" t="s">
        <v>90</v>
      </c>
      <c r="E3177" s="16" t="s">
        <v>91</v>
      </c>
      <c r="F3177" s="16" t="s">
        <v>82</v>
      </c>
      <c r="G3177" s="16" t="s">
        <v>81</v>
      </c>
      <c r="H3177">
        <v>85622.97</v>
      </c>
      <c r="I3177">
        <v>84093.11</v>
      </c>
      <c r="J3177">
        <v>687</v>
      </c>
      <c r="K3177">
        <v>686</v>
      </c>
      <c r="L3177">
        <v>49168.7</v>
      </c>
      <c r="M3177">
        <v>2481.66</v>
      </c>
      <c r="N3177">
        <v>903744.88</v>
      </c>
      <c r="O3177">
        <v>7442</v>
      </c>
      <c r="P3177">
        <v>4</v>
      </c>
      <c r="Q3177">
        <v>8</v>
      </c>
      <c r="R3177" s="25">
        <f>Clean_Data[[#This Row],[Revenue_EUR]]/Clean_Data[[#This Row],[Units_Sold]]</f>
        <v>124.63314410480349</v>
      </c>
      <c r="S3177" s="19">
        <f>Clean_Data[[#This Row],[Gross_Profit_EUR]]/Clean_Data[[#This Row],[Revenue_EUR]]</f>
        <v>0.5742466069560539</v>
      </c>
      <c r="T3177" s="19">
        <f>Clean_Data[[#This Row],[Revenue_EUR]]/Clean_Data[[#This Row],[Revenue_Target_EUR]]</f>
        <v>1.0181924535791338</v>
      </c>
      <c r="U3177" s="19">
        <f>Clean_Data[[#This Row],[Revenue_EUR]]/Clean_Data[[#This Row],[Market_Revenue_EUR]]</f>
        <v>9.4742412261301007E-2</v>
      </c>
      <c r="V3177" s="19">
        <f>Clean_Data[[#This Row],[Returns_Units]]/Clean_Data[[#This Row],[Units_Sold]]</f>
        <v>1.1644832605531296E-2</v>
      </c>
      <c r="W3177" s="21">
        <f>Clean_Data[[#This Row],[Revenue_EUR]]/Clean_Data[[#This Row],[Marketing_Spend_EUR]]</f>
        <v>34.502296849689323</v>
      </c>
    </row>
    <row r="3178" spans="1:23">
      <c r="A3178" s="17">
        <v>46054</v>
      </c>
      <c r="B3178">
        <v>2026</v>
      </c>
      <c r="C3178" s="16" t="s">
        <v>93</v>
      </c>
      <c r="D3178" s="16" t="s">
        <v>90</v>
      </c>
      <c r="E3178" s="16" t="s">
        <v>91</v>
      </c>
      <c r="F3178" s="16" t="s">
        <v>83</v>
      </c>
      <c r="G3178" s="16" t="s">
        <v>78</v>
      </c>
      <c r="H3178">
        <v>23883.27</v>
      </c>
      <c r="I3178">
        <v>24172.44</v>
      </c>
      <c r="J3178">
        <v>306</v>
      </c>
      <c r="K3178">
        <v>308</v>
      </c>
      <c r="L3178">
        <v>11395.65</v>
      </c>
      <c r="M3178">
        <v>457.83</v>
      </c>
      <c r="N3178">
        <v>403786.44</v>
      </c>
      <c r="O3178">
        <v>5327</v>
      </c>
      <c r="P3178">
        <v>1</v>
      </c>
      <c r="Q3178">
        <v>7</v>
      </c>
      <c r="R3178" s="25">
        <f>Clean_Data[[#This Row],[Revenue_EUR]]/Clean_Data[[#This Row],[Units_Sold]]</f>
        <v>78.049901960784311</v>
      </c>
      <c r="S3178" s="19">
        <f>Clean_Data[[#This Row],[Gross_Profit_EUR]]/Clean_Data[[#This Row],[Revenue_EUR]]</f>
        <v>0.47713943693639937</v>
      </c>
      <c r="T3178" s="19">
        <f>Clean_Data[[#This Row],[Revenue_EUR]]/Clean_Data[[#This Row],[Revenue_Target_EUR]]</f>
        <v>0.98803720269861051</v>
      </c>
      <c r="U3178" s="19">
        <f>Clean_Data[[#This Row],[Revenue_EUR]]/Clean_Data[[#This Row],[Market_Revenue_EUR]]</f>
        <v>5.9148271546711671E-2</v>
      </c>
      <c r="V3178" s="19">
        <f>Clean_Data[[#This Row],[Returns_Units]]/Clean_Data[[#This Row],[Units_Sold]]</f>
        <v>2.2875816993464051E-2</v>
      </c>
      <c r="W3178" s="21">
        <f>Clean_Data[[#This Row],[Revenue_EUR]]/Clean_Data[[#This Row],[Marketing_Spend_EUR]]</f>
        <v>52.166240744381106</v>
      </c>
    </row>
    <row r="3179" spans="1:23">
      <c r="A3179" s="17">
        <v>46054</v>
      </c>
      <c r="B3179">
        <v>2026</v>
      </c>
      <c r="C3179" s="16" t="s">
        <v>93</v>
      </c>
      <c r="D3179" s="16" t="s">
        <v>90</v>
      </c>
      <c r="E3179" s="16" t="s">
        <v>91</v>
      </c>
      <c r="F3179" s="16" t="s">
        <v>83</v>
      </c>
      <c r="G3179" s="16" t="s">
        <v>79</v>
      </c>
      <c r="H3179">
        <v>23864.880000000001</v>
      </c>
      <c r="I3179">
        <v>23015.35</v>
      </c>
      <c r="J3179">
        <v>119</v>
      </c>
      <c r="K3179">
        <v>116</v>
      </c>
      <c r="L3179">
        <v>13133.27</v>
      </c>
      <c r="M3179">
        <v>628.04</v>
      </c>
      <c r="N3179">
        <v>338643.42</v>
      </c>
      <c r="O3179">
        <v>1805</v>
      </c>
      <c r="P3179">
        <v>1</v>
      </c>
      <c r="Q3179">
        <v>4</v>
      </c>
      <c r="R3179" s="25">
        <f>Clean_Data[[#This Row],[Revenue_EUR]]/Clean_Data[[#This Row],[Units_Sold]]</f>
        <v>200.54521008403361</v>
      </c>
      <c r="S3179" s="19">
        <f>Clean_Data[[#This Row],[Gross_Profit_EUR]]/Clean_Data[[#This Row],[Revenue_EUR]]</f>
        <v>0.55031787295808732</v>
      </c>
      <c r="T3179" s="19">
        <f>Clean_Data[[#This Row],[Revenue_EUR]]/Clean_Data[[#This Row],[Revenue_Target_EUR]]</f>
        <v>1.036911452574043</v>
      </c>
      <c r="U3179" s="19">
        <f>Clean_Data[[#This Row],[Revenue_EUR]]/Clean_Data[[#This Row],[Market_Revenue_EUR]]</f>
        <v>7.0472002674671783E-2</v>
      </c>
      <c r="V3179" s="19">
        <f>Clean_Data[[#This Row],[Returns_Units]]/Clean_Data[[#This Row],[Units_Sold]]</f>
        <v>3.3613445378151259E-2</v>
      </c>
      <c r="W3179" s="21">
        <f>Clean_Data[[#This Row],[Revenue_EUR]]/Clean_Data[[#This Row],[Marketing_Spend_EUR]]</f>
        <v>37.998980956626973</v>
      </c>
    </row>
    <row r="3180" spans="1:23">
      <c r="A3180" s="17">
        <v>46054</v>
      </c>
      <c r="B3180">
        <v>2026</v>
      </c>
      <c r="C3180" s="16" t="s">
        <v>93</v>
      </c>
      <c r="D3180" s="16" t="s">
        <v>90</v>
      </c>
      <c r="E3180" s="16" t="s">
        <v>91</v>
      </c>
      <c r="F3180" s="16" t="s">
        <v>83</v>
      </c>
      <c r="G3180" s="16" t="s">
        <v>80</v>
      </c>
      <c r="H3180">
        <v>9624.61</v>
      </c>
      <c r="I3180">
        <v>8235.83</v>
      </c>
      <c r="J3180">
        <v>63</v>
      </c>
      <c r="K3180">
        <v>53</v>
      </c>
      <c r="L3180">
        <v>5543.51</v>
      </c>
      <c r="M3180">
        <v>537.70000000000005</v>
      </c>
      <c r="N3180">
        <v>130588.92</v>
      </c>
      <c r="O3180">
        <v>966</v>
      </c>
      <c r="P3180">
        <v>0</v>
      </c>
      <c r="Q3180">
        <v>1</v>
      </c>
      <c r="R3180" s="25">
        <f>Clean_Data[[#This Row],[Revenue_EUR]]/Clean_Data[[#This Row],[Units_Sold]]</f>
        <v>152.77158730158732</v>
      </c>
      <c r="S3180" s="19">
        <f>Clean_Data[[#This Row],[Gross_Profit_EUR]]/Clean_Data[[#This Row],[Revenue_EUR]]</f>
        <v>0.57597242901270806</v>
      </c>
      <c r="T3180" s="19">
        <f>Clean_Data[[#This Row],[Revenue_EUR]]/Clean_Data[[#This Row],[Revenue_Target_EUR]]</f>
        <v>1.1686265986549018</v>
      </c>
      <c r="U3180" s="19">
        <f>Clean_Data[[#This Row],[Revenue_EUR]]/Clean_Data[[#This Row],[Market_Revenue_EUR]]</f>
        <v>7.3701582033146459E-2</v>
      </c>
      <c r="V3180" s="19">
        <f>Clean_Data[[#This Row],[Returns_Units]]/Clean_Data[[#This Row],[Units_Sold]]</f>
        <v>1.5873015873015872E-2</v>
      </c>
      <c r="W3180" s="21">
        <f>Clean_Data[[#This Row],[Revenue_EUR]]/Clean_Data[[#This Row],[Marketing_Spend_EUR]]</f>
        <v>17.899590849916311</v>
      </c>
    </row>
    <row r="3181" spans="1:23">
      <c r="A3181" s="17">
        <v>46054</v>
      </c>
      <c r="B3181">
        <v>2026</v>
      </c>
      <c r="C3181" s="16" t="s">
        <v>93</v>
      </c>
      <c r="D3181" s="16" t="s">
        <v>90</v>
      </c>
      <c r="E3181" s="16" t="s">
        <v>91</v>
      </c>
      <c r="F3181" s="16" t="s">
        <v>83</v>
      </c>
      <c r="G3181" s="16" t="s">
        <v>81</v>
      </c>
      <c r="H3181">
        <v>11312.97</v>
      </c>
      <c r="I3181">
        <v>10891.43</v>
      </c>
      <c r="J3181">
        <v>91</v>
      </c>
      <c r="K3181">
        <v>87</v>
      </c>
      <c r="L3181">
        <v>5979.96</v>
      </c>
      <c r="M3181">
        <v>370.23</v>
      </c>
      <c r="N3181">
        <v>162002.09</v>
      </c>
      <c r="O3181">
        <v>1413</v>
      </c>
      <c r="P3181">
        <v>1</v>
      </c>
      <c r="Q3181">
        <v>3</v>
      </c>
      <c r="R3181" s="25">
        <f>Clean_Data[[#This Row],[Revenue_EUR]]/Clean_Data[[#This Row],[Units_Sold]]</f>
        <v>124.31835164835164</v>
      </c>
      <c r="S3181" s="19">
        <f>Clean_Data[[#This Row],[Gross_Profit_EUR]]/Clean_Data[[#This Row],[Revenue_EUR]]</f>
        <v>0.52859328717392517</v>
      </c>
      <c r="T3181" s="19">
        <f>Clean_Data[[#This Row],[Revenue_EUR]]/Clean_Data[[#This Row],[Revenue_Target_EUR]]</f>
        <v>1.0387038249339158</v>
      </c>
      <c r="U3181" s="19">
        <f>Clean_Data[[#This Row],[Revenue_EUR]]/Clean_Data[[#This Row],[Market_Revenue_EUR]]</f>
        <v>6.9832247225946276E-2</v>
      </c>
      <c r="V3181" s="19">
        <f>Clean_Data[[#This Row],[Returns_Units]]/Clean_Data[[#This Row],[Units_Sold]]</f>
        <v>3.2967032967032968E-2</v>
      </c>
      <c r="W3181" s="21">
        <f>Clean_Data[[#This Row],[Revenue_EUR]]/Clean_Data[[#This Row],[Marketing_Spend_EUR]]</f>
        <v>30.556599951381571</v>
      </c>
    </row>
    <row r="3182" spans="1:23">
      <c r="A3182" s="17">
        <v>46054</v>
      </c>
      <c r="B3182">
        <v>2026</v>
      </c>
      <c r="C3182" s="16" t="s">
        <v>93</v>
      </c>
      <c r="D3182" s="16" t="s">
        <v>92</v>
      </c>
      <c r="E3182" s="16" t="s">
        <v>76</v>
      </c>
      <c r="F3182" s="16" t="s">
        <v>77</v>
      </c>
      <c r="G3182" s="16" t="s">
        <v>78</v>
      </c>
      <c r="H3182">
        <v>210221.49</v>
      </c>
      <c r="I3182">
        <v>222176.16</v>
      </c>
      <c r="J3182">
        <v>2693</v>
      </c>
      <c r="K3182">
        <v>2829</v>
      </c>
      <c r="L3182">
        <v>117674.24000000001</v>
      </c>
      <c r="M3182">
        <v>4001.01</v>
      </c>
      <c r="N3182">
        <v>1426496.28</v>
      </c>
      <c r="O3182">
        <v>20132</v>
      </c>
      <c r="P3182">
        <v>8</v>
      </c>
      <c r="Q3182">
        <v>58</v>
      </c>
      <c r="R3182" s="25">
        <f>Clean_Data[[#This Row],[Revenue_EUR]]/Clean_Data[[#This Row],[Units_Sold]]</f>
        <v>78.062194578536946</v>
      </c>
      <c r="S3182" s="19">
        <f>Clean_Data[[#This Row],[Gross_Profit_EUR]]/Clean_Data[[#This Row],[Revenue_EUR]]</f>
        <v>0.55976313363586194</v>
      </c>
      <c r="T3182" s="19">
        <f>Clean_Data[[#This Row],[Revenue_EUR]]/Clean_Data[[#This Row],[Revenue_Target_EUR]]</f>
        <v>0.94619283185018588</v>
      </c>
      <c r="U3182" s="19">
        <f>Clean_Data[[#This Row],[Revenue_EUR]]/Clean_Data[[#This Row],[Market_Revenue_EUR]]</f>
        <v>0.14736911196151173</v>
      </c>
      <c r="V3182" s="19">
        <f>Clean_Data[[#This Row],[Returns_Units]]/Clean_Data[[#This Row],[Units_Sold]]</f>
        <v>2.1537318975120682E-2</v>
      </c>
      <c r="W3182" s="21">
        <f>Clean_Data[[#This Row],[Revenue_EUR]]/Clean_Data[[#This Row],[Marketing_Spend_EUR]]</f>
        <v>52.542105618331369</v>
      </c>
    </row>
    <row r="3183" spans="1:23">
      <c r="A3183" s="17">
        <v>46054</v>
      </c>
      <c r="B3183">
        <v>2026</v>
      </c>
      <c r="C3183" s="16" t="s">
        <v>93</v>
      </c>
      <c r="D3183" s="16" t="s">
        <v>92</v>
      </c>
      <c r="E3183" s="16" t="s">
        <v>76</v>
      </c>
      <c r="F3183" s="16" t="s">
        <v>77</v>
      </c>
      <c r="G3183" s="16" t="s">
        <v>79</v>
      </c>
      <c r="H3183">
        <v>238128.27</v>
      </c>
      <c r="I3183">
        <v>225658.04</v>
      </c>
      <c r="J3183">
        <v>1183</v>
      </c>
      <c r="K3183">
        <v>1100</v>
      </c>
      <c r="L3183">
        <v>157173.68</v>
      </c>
      <c r="M3183">
        <v>5871.33</v>
      </c>
      <c r="N3183">
        <v>1244003.76</v>
      </c>
      <c r="O3183">
        <v>6966</v>
      </c>
      <c r="P3183">
        <v>12</v>
      </c>
      <c r="Q3183">
        <v>20</v>
      </c>
      <c r="R3183" s="25">
        <f>Clean_Data[[#This Row],[Revenue_EUR]]/Clean_Data[[#This Row],[Units_Sold]]</f>
        <v>201.29185967878274</v>
      </c>
      <c r="S3183" s="19">
        <f>Clean_Data[[#This Row],[Gross_Profit_EUR]]/Clean_Data[[#This Row],[Revenue_EUR]]</f>
        <v>0.66003788630388149</v>
      </c>
      <c r="T3183" s="19">
        <f>Clean_Data[[#This Row],[Revenue_EUR]]/Clean_Data[[#This Row],[Revenue_Target_EUR]]</f>
        <v>1.0552616250677351</v>
      </c>
      <c r="U3183" s="19">
        <f>Clean_Data[[#This Row],[Revenue_EUR]]/Clean_Data[[#This Row],[Market_Revenue_EUR]]</f>
        <v>0.19142086033566327</v>
      </c>
      <c r="V3183" s="19">
        <f>Clean_Data[[#This Row],[Returns_Units]]/Clean_Data[[#This Row],[Units_Sold]]</f>
        <v>1.69061707523246E-2</v>
      </c>
      <c r="W3183" s="21">
        <f>Clean_Data[[#This Row],[Revenue_EUR]]/Clean_Data[[#This Row],[Marketing_Spend_EUR]]</f>
        <v>40.557807174864976</v>
      </c>
    </row>
    <row r="3184" spans="1:23">
      <c r="A3184" s="17">
        <v>46054</v>
      </c>
      <c r="B3184">
        <v>2026</v>
      </c>
      <c r="C3184" s="16" t="s">
        <v>93</v>
      </c>
      <c r="D3184" s="16" t="s">
        <v>92</v>
      </c>
      <c r="E3184" s="16" t="s">
        <v>76</v>
      </c>
      <c r="F3184" s="16" t="s">
        <v>77</v>
      </c>
      <c r="G3184" s="16" t="s">
        <v>80</v>
      </c>
      <c r="H3184">
        <v>72370.19</v>
      </c>
      <c r="I3184">
        <v>66597.399999999994</v>
      </c>
      <c r="J3184">
        <v>477</v>
      </c>
      <c r="K3184">
        <v>432</v>
      </c>
      <c r="L3184">
        <v>49827.33</v>
      </c>
      <c r="M3184">
        <v>3862.74</v>
      </c>
      <c r="N3184">
        <v>464782.01</v>
      </c>
      <c r="O3184">
        <v>3321</v>
      </c>
      <c r="P3184">
        <v>3</v>
      </c>
      <c r="Q3184">
        <v>8</v>
      </c>
      <c r="R3184" s="25">
        <f>Clean_Data[[#This Row],[Revenue_EUR]]/Clean_Data[[#This Row],[Units_Sold]]</f>
        <v>151.71947589098534</v>
      </c>
      <c r="S3184" s="19">
        <f>Clean_Data[[#This Row],[Gross_Profit_EUR]]/Clean_Data[[#This Row],[Revenue_EUR]]</f>
        <v>0.68850627585750435</v>
      </c>
      <c r="T3184" s="19">
        <f>Clean_Data[[#This Row],[Revenue_EUR]]/Clean_Data[[#This Row],[Revenue_Target_EUR]]</f>
        <v>1.086681912507095</v>
      </c>
      <c r="U3184" s="19">
        <f>Clean_Data[[#This Row],[Revenue_EUR]]/Clean_Data[[#This Row],[Market_Revenue_EUR]]</f>
        <v>0.15570781235702302</v>
      </c>
      <c r="V3184" s="19">
        <f>Clean_Data[[#This Row],[Returns_Units]]/Clean_Data[[#This Row],[Units_Sold]]</f>
        <v>1.6771488469601678E-2</v>
      </c>
      <c r="W3184" s="21">
        <f>Clean_Data[[#This Row],[Revenue_EUR]]/Clean_Data[[#This Row],[Marketing_Spend_EUR]]</f>
        <v>18.73545462547311</v>
      </c>
    </row>
    <row r="3185" spans="1:23">
      <c r="A3185" s="17">
        <v>46054</v>
      </c>
      <c r="B3185">
        <v>2026</v>
      </c>
      <c r="C3185" s="16" t="s">
        <v>93</v>
      </c>
      <c r="D3185" s="16" t="s">
        <v>92</v>
      </c>
      <c r="E3185" s="16" t="s">
        <v>76</v>
      </c>
      <c r="F3185" s="16" t="s">
        <v>77</v>
      </c>
      <c r="G3185" s="16" t="s">
        <v>81</v>
      </c>
      <c r="H3185">
        <v>95120.09</v>
      </c>
      <c r="I3185">
        <v>91967.39</v>
      </c>
      <c r="J3185">
        <v>763</v>
      </c>
      <c r="K3185">
        <v>744</v>
      </c>
      <c r="L3185">
        <v>58930.74</v>
      </c>
      <c r="M3185">
        <v>2746.76</v>
      </c>
      <c r="N3185">
        <v>566426.4</v>
      </c>
      <c r="O3185">
        <v>5007</v>
      </c>
      <c r="P3185">
        <v>4</v>
      </c>
      <c r="Q3185">
        <v>8</v>
      </c>
      <c r="R3185" s="25">
        <f>Clean_Data[[#This Row],[Revenue_EUR]]/Clean_Data[[#This Row],[Units_Sold]]</f>
        <v>124.66591087811271</v>
      </c>
      <c r="S3185" s="19">
        <f>Clean_Data[[#This Row],[Gross_Profit_EUR]]/Clean_Data[[#This Row],[Revenue_EUR]]</f>
        <v>0.61954041464847232</v>
      </c>
      <c r="T3185" s="19">
        <f>Clean_Data[[#This Row],[Revenue_EUR]]/Clean_Data[[#This Row],[Revenue_Target_EUR]]</f>
        <v>1.0342806292534779</v>
      </c>
      <c r="U3185" s="19">
        <f>Clean_Data[[#This Row],[Revenue_EUR]]/Clean_Data[[#This Row],[Market_Revenue_EUR]]</f>
        <v>0.16793018475127569</v>
      </c>
      <c r="V3185" s="19">
        <f>Clean_Data[[#This Row],[Returns_Units]]/Clean_Data[[#This Row],[Units_Sold]]</f>
        <v>1.0484927916120577E-2</v>
      </c>
      <c r="W3185" s="21">
        <f>Clean_Data[[#This Row],[Revenue_EUR]]/Clean_Data[[#This Row],[Marketing_Spend_EUR]]</f>
        <v>34.629923983165618</v>
      </c>
    </row>
    <row r="3186" spans="1:23">
      <c r="A3186" s="17">
        <v>46054</v>
      </c>
      <c r="B3186">
        <v>2026</v>
      </c>
      <c r="C3186" s="16" t="s">
        <v>93</v>
      </c>
      <c r="D3186" s="16" t="s">
        <v>92</v>
      </c>
      <c r="E3186" s="16" t="s">
        <v>76</v>
      </c>
      <c r="F3186" s="16" t="s">
        <v>82</v>
      </c>
      <c r="G3186" s="16" t="s">
        <v>78</v>
      </c>
      <c r="H3186">
        <v>163537.22</v>
      </c>
      <c r="I3186">
        <v>170070.61</v>
      </c>
      <c r="J3186">
        <v>2095</v>
      </c>
      <c r="K3186">
        <v>2162</v>
      </c>
      <c r="L3186">
        <v>85802.55</v>
      </c>
      <c r="M3186">
        <v>2839.48</v>
      </c>
      <c r="N3186">
        <v>1196163.57</v>
      </c>
      <c r="O3186">
        <v>15711</v>
      </c>
      <c r="P3186">
        <v>8</v>
      </c>
      <c r="Q3186">
        <v>23</v>
      </c>
      <c r="R3186" s="25">
        <f>Clean_Data[[#This Row],[Revenue_EUR]]/Clean_Data[[#This Row],[Units_Sold]]</f>
        <v>78.060725536992834</v>
      </c>
      <c r="S3186" s="19">
        <f>Clean_Data[[#This Row],[Gross_Profit_EUR]]/Clean_Data[[#This Row],[Revenue_EUR]]</f>
        <v>0.5246668006219013</v>
      </c>
      <c r="T3186" s="19">
        <f>Clean_Data[[#This Row],[Revenue_EUR]]/Clean_Data[[#This Row],[Revenue_Target_EUR]]</f>
        <v>0.96158425021230898</v>
      </c>
      <c r="U3186" s="19">
        <f>Clean_Data[[#This Row],[Revenue_EUR]]/Clean_Data[[#This Row],[Market_Revenue_EUR]]</f>
        <v>0.13671810787549732</v>
      </c>
      <c r="V3186" s="19">
        <f>Clean_Data[[#This Row],[Returns_Units]]/Clean_Data[[#This Row],[Units_Sold]]</f>
        <v>1.0978520286396181E-2</v>
      </c>
      <c r="W3186" s="21">
        <f>Clean_Data[[#This Row],[Revenue_EUR]]/Clean_Data[[#This Row],[Marketing_Spend_EUR]]</f>
        <v>57.594073562765011</v>
      </c>
    </row>
    <row r="3187" spans="1:23">
      <c r="A3187" s="17">
        <v>46054</v>
      </c>
      <c r="B3187">
        <v>2026</v>
      </c>
      <c r="C3187" s="16" t="s">
        <v>93</v>
      </c>
      <c r="D3187" s="16" t="s">
        <v>92</v>
      </c>
      <c r="E3187" s="16" t="s">
        <v>76</v>
      </c>
      <c r="F3187" s="16" t="s">
        <v>82</v>
      </c>
      <c r="G3187" s="16" t="s">
        <v>79</v>
      </c>
      <c r="H3187">
        <v>172091.2</v>
      </c>
      <c r="I3187">
        <v>170581.25</v>
      </c>
      <c r="J3187">
        <v>855</v>
      </c>
      <c r="K3187">
        <v>860</v>
      </c>
      <c r="L3187">
        <v>103957.63</v>
      </c>
      <c r="M3187">
        <v>4492.7299999999996</v>
      </c>
      <c r="N3187">
        <v>1048287.17</v>
      </c>
      <c r="O3187">
        <v>5771</v>
      </c>
      <c r="P3187">
        <v>9</v>
      </c>
      <c r="Q3187">
        <v>9</v>
      </c>
      <c r="R3187" s="25">
        <f>Clean_Data[[#This Row],[Revenue_EUR]]/Clean_Data[[#This Row],[Units_Sold]]</f>
        <v>201.27625730994154</v>
      </c>
      <c r="S3187" s="19">
        <f>Clean_Data[[#This Row],[Gross_Profit_EUR]]/Clean_Data[[#This Row],[Revenue_EUR]]</f>
        <v>0.60408452030086368</v>
      </c>
      <c r="T3187" s="19">
        <f>Clean_Data[[#This Row],[Revenue_EUR]]/Clean_Data[[#This Row],[Revenue_Target_EUR]]</f>
        <v>1.0088517935001649</v>
      </c>
      <c r="U3187" s="19">
        <f>Clean_Data[[#This Row],[Revenue_EUR]]/Clean_Data[[#This Row],[Market_Revenue_EUR]]</f>
        <v>0.16416417650136841</v>
      </c>
      <c r="V3187" s="19">
        <f>Clean_Data[[#This Row],[Returns_Units]]/Clean_Data[[#This Row],[Units_Sold]]</f>
        <v>1.0526315789473684E-2</v>
      </c>
      <c r="W3187" s="21">
        <f>Clean_Data[[#This Row],[Revenue_EUR]]/Clean_Data[[#This Row],[Marketing_Spend_EUR]]</f>
        <v>38.304371729438458</v>
      </c>
    </row>
    <row r="3188" spans="1:23">
      <c r="A3188" s="17">
        <v>46054</v>
      </c>
      <c r="B3188">
        <v>2026</v>
      </c>
      <c r="C3188" s="16" t="s">
        <v>93</v>
      </c>
      <c r="D3188" s="16" t="s">
        <v>92</v>
      </c>
      <c r="E3188" s="16" t="s">
        <v>76</v>
      </c>
      <c r="F3188" s="16" t="s">
        <v>82</v>
      </c>
      <c r="G3188" s="16" t="s">
        <v>80</v>
      </c>
      <c r="H3188">
        <v>58849.86</v>
      </c>
      <c r="I3188">
        <v>56441.09</v>
      </c>
      <c r="J3188">
        <v>388</v>
      </c>
      <c r="K3188">
        <v>372</v>
      </c>
      <c r="L3188">
        <v>37170.839999999997</v>
      </c>
      <c r="M3188">
        <v>3489.92</v>
      </c>
      <c r="N3188">
        <v>384241.7</v>
      </c>
      <c r="O3188">
        <v>2598</v>
      </c>
      <c r="P3188">
        <v>2</v>
      </c>
      <c r="Q3188">
        <v>7</v>
      </c>
      <c r="R3188" s="25">
        <f>Clean_Data[[#This Row],[Revenue_EUR]]/Clean_Data[[#This Row],[Units_Sold]]</f>
        <v>151.67489690721649</v>
      </c>
      <c r="S3188" s="19">
        <f>Clean_Data[[#This Row],[Gross_Profit_EUR]]/Clean_Data[[#This Row],[Revenue_EUR]]</f>
        <v>0.63162155356019534</v>
      </c>
      <c r="T3188" s="19">
        <f>Clean_Data[[#This Row],[Revenue_EUR]]/Clean_Data[[#This Row],[Revenue_Target_EUR]]</f>
        <v>1.0426775953476448</v>
      </c>
      <c r="U3188" s="19">
        <f>Clean_Data[[#This Row],[Revenue_EUR]]/Clean_Data[[#This Row],[Market_Revenue_EUR]]</f>
        <v>0.15315844167876624</v>
      </c>
      <c r="V3188" s="19">
        <f>Clean_Data[[#This Row],[Returns_Units]]/Clean_Data[[#This Row],[Units_Sold]]</f>
        <v>1.804123711340206E-2</v>
      </c>
      <c r="W3188" s="21">
        <f>Clean_Data[[#This Row],[Revenue_EUR]]/Clean_Data[[#This Row],[Marketing_Spend_EUR]]</f>
        <v>16.862810608839172</v>
      </c>
    </row>
    <row r="3189" spans="1:23">
      <c r="A3189" s="17">
        <v>46054</v>
      </c>
      <c r="B3189">
        <v>2026</v>
      </c>
      <c r="C3189" s="16" t="s">
        <v>93</v>
      </c>
      <c r="D3189" s="16" t="s">
        <v>92</v>
      </c>
      <c r="E3189" s="16" t="s">
        <v>76</v>
      </c>
      <c r="F3189" s="16" t="s">
        <v>82</v>
      </c>
      <c r="G3189" s="16" t="s">
        <v>81</v>
      </c>
      <c r="H3189">
        <v>73991.27</v>
      </c>
      <c r="I3189">
        <v>72835.199999999997</v>
      </c>
      <c r="J3189">
        <v>594</v>
      </c>
      <c r="K3189">
        <v>592</v>
      </c>
      <c r="L3189">
        <v>43007.41</v>
      </c>
      <c r="M3189">
        <v>2369.66</v>
      </c>
      <c r="N3189">
        <v>489006.8</v>
      </c>
      <c r="O3189">
        <v>4241</v>
      </c>
      <c r="P3189">
        <v>3</v>
      </c>
      <c r="Q3189">
        <v>10</v>
      </c>
      <c r="R3189" s="25">
        <f>Clean_Data[[#This Row],[Revenue_EUR]]/Clean_Data[[#This Row],[Units_Sold]]</f>
        <v>124.56442760942761</v>
      </c>
      <c r="S3189" s="19">
        <f>Clean_Data[[#This Row],[Gross_Profit_EUR]]/Clean_Data[[#This Row],[Revenue_EUR]]</f>
        <v>0.58124978798174431</v>
      </c>
      <c r="T3189" s="19">
        <f>Clean_Data[[#This Row],[Revenue_EUR]]/Clean_Data[[#This Row],[Revenue_Target_EUR]]</f>
        <v>1.0158724078467556</v>
      </c>
      <c r="U3189" s="19">
        <f>Clean_Data[[#This Row],[Revenue_EUR]]/Clean_Data[[#This Row],[Market_Revenue_EUR]]</f>
        <v>0.1513092864966295</v>
      </c>
      <c r="V3189" s="19">
        <f>Clean_Data[[#This Row],[Returns_Units]]/Clean_Data[[#This Row],[Units_Sold]]</f>
        <v>1.6835016835016835E-2</v>
      </c>
      <c r="W3189" s="21">
        <f>Clean_Data[[#This Row],[Revenue_EUR]]/Clean_Data[[#This Row],[Marketing_Spend_EUR]]</f>
        <v>31.224424600997615</v>
      </c>
    </row>
    <row r="3190" spans="1:23">
      <c r="A3190" s="17">
        <v>46054</v>
      </c>
      <c r="B3190">
        <v>2026</v>
      </c>
      <c r="C3190" s="16" t="s">
        <v>93</v>
      </c>
      <c r="D3190" s="16" t="s">
        <v>92</v>
      </c>
      <c r="E3190" s="16" t="s">
        <v>76</v>
      </c>
      <c r="F3190" s="16" t="s">
        <v>83</v>
      </c>
      <c r="G3190" s="16" t="s">
        <v>78</v>
      </c>
      <c r="H3190">
        <v>22920.6</v>
      </c>
      <c r="I3190">
        <v>24050.63</v>
      </c>
      <c r="J3190">
        <v>294</v>
      </c>
      <c r="K3190">
        <v>304</v>
      </c>
      <c r="L3190">
        <v>10751.65</v>
      </c>
      <c r="M3190">
        <v>397.62</v>
      </c>
      <c r="N3190">
        <v>212731.46</v>
      </c>
      <c r="O3190">
        <v>2870</v>
      </c>
      <c r="P3190">
        <v>1</v>
      </c>
      <c r="Q3190">
        <v>6</v>
      </c>
      <c r="R3190" s="25">
        <f>Clean_Data[[#This Row],[Revenue_EUR]]/Clean_Data[[#This Row],[Units_Sold]]</f>
        <v>77.96122448979591</v>
      </c>
      <c r="S3190" s="19">
        <f>Clean_Data[[#This Row],[Gross_Profit_EUR]]/Clean_Data[[#This Row],[Revenue_EUR]]</f>
        <v>0.46908239749395741</v>
      </c>
      <c r="T3190" s="19">
        <f>Clean_Data[[#This Row],[Revenue_EUR]]/Clean_Data[[#This Row],[Revenue_Target_EUR]]</f>
        <v>0.95301453641754907</v>
      </c>
      <c r="U3190" s="19">
        <f>Clean_Data[[#This Row],[Revenue_EUR]]/Clean_Data[[#This Row],[Market_Revenue_EUR]]</f>
        <v>0.1077442894436018</v>
      </c>
      <c r="V3190" s="19">
        <f>Clean_Data[[#This Row],[Returns_Units]]/Clean_Data[[#This Row],[Units_Sold]]</f>
        <v>2.0408163265306121E-2</v>
      </c>
      <c r="W3190" s="21">
        <f>Clean_Data[[#This Row],[Revenue_EUR]]/Clean_Data[[#This Row],[Marketing_Spend_EUR]]</f>
        <v>57.644484683869017</v>
      </c>
    </row>
    <row r="3191" spans="1:23">
      <c r="A3191" s="17">
        <v>46054</v>
      </c>
      <c r="B3191">
        <v>2026</v>
      </c>
      <c r="C3191" s="16" t="s">
        <v>93</v>
      </c>
      <c r="D3191" s="16" t="s">
        <v>92</v>
      </c>
      <c r="E3191" s="16" t="s">
        <v>76</v>
      </c>
      <c r="F3191" s="16" t="s">
        <v>83</v>
      </c>
      <c r="G3191" s="16" t="s">
        <v>79</v>
      </c>
      <c r="H3191">
        <v>25131.25</v>
      </c>
      <c r="I3191">
        <v>24741.38</v>
      </c>
      <c r="J3191">
        <v>125</v>
      </c>
      <c r="K3191">
        <v>121</v>
      </c>
      <c r="L3191">
        <v>13871.51</v>
      </c>
      <c r="M3191">
        <v>627.61</v>
      </c>
      <c r="N3191">
        <v>191457.24</v>
      </c>
      <c r="O3191">
        <v>981</v>
      </c>
      <c r="P3191">
        <v>1</v>
      </c>
      <c r="Q3191">
        <v>3</v>
      </c>
      <c r="R3191" s="25">
        <f>Clean_Data[[#This Row],[Revenue_EUR]]/Clean_Data[[#This Row],[Units_Sold]]</f>
        <v>201.05</v>
      </c>
      <c r="S3191" s="19">
        <f>Clean_Data[[#This Row],[Gross_Profit_EUR]]/Clean_Data[[#This Row],[Revenue_EUR]]</f>
        <v>0.55196259636906242</v>
      </c>
      <c r="T3191" s="19">
        <f>Clean_Data[[#This Row],[Revenue_EUR]]/Clean_Data[[#This Row],[Revenue_Target_EUR]]</f>
        <v>1.0157578114074477</v>
      </c>
      <c r="U3191" s="19">
        <f>Clean_Data[[#This Row],[Revenue_EUR]]/Clean_Data[[#This Row],[Market_Revenue_EUR]]</f>
        <v>0.13126299115144457</v>
      </c>
      <c r="V3191" s="19">
        <f>Clean_Data[[#This Row],[Returns_Units]]/Clean_Data[[#This Row],[Units_Sold]]</f>
        <v>2.4E-2</v>
      </c>
      <c r="W3191" s="21">
        <f>Clean_Data[[#This Row],[Revenue_EUR]]/Clean_Data[[#This Row],[Marketing_Spend_EUR]]</f>
        <v>40.042781345102853</v>
      </c>
    </row>
    <row r="3192" spans="1:23">
      <c r="A3192" s="17">
        <v>46054</v>
      </c>
      <c r="B3192">
        <v>2026</v>
      </c>
      <c r="C3192" s="16" t="s">
        <v>93</v>
      </c>
      <c r="D3192" s="16" t="s">
        <v>92</v>
      </c>
      <c r="E3192" s="16" t="s">
        <v>76</v>
      </c>
      <c r="F3192" s="16" t="s">
        <v>83</v>
      </c>
      <c r="G3192" s="16" t="s">
        <v>80</v>
      </c>
      <c r="H3192">
        <v>7806.51</v>
      </c>
      <c r="I3192">
        <v>7111.87</v>
      </c>
      <c r="J3192">
        <v>51</v>
      </c>
      <c r="K3192">
        <v>47</v>
      </c>
      <c r="L3192">
        <v>4559.6400000000003</v>
      </c>
      <c r="M3192">
        <v>419.63</v>
      </c>
      <c r="N3192">
        <v>69967.179999999993</v>
      </c>
      <c r="O3192">
        <v>503</v>
      </c>
      <c r="P3192">
        <v>0</v>
      </c>
      <c r="Q3192">
        <v>1</v>
      </c>
      <c r="R3192" s="25">
        <f>Clean_Data[[#This Row],[Revenue_EUR]]/Clean_Data[[#This Row],[Units_Sold]]</f>
        <v>153.06882352941176</v>
      </c>
      <c r="S3192" s="19">
        <f>Clean_Data[[#This Row],[Gross_Profit_EUR]]/Clean_Data[[#This Row],[Revenue_EUR]]</f>
        <v>0.58408174715718042</v>
      </c>
      <c r="T3192" s="19">
        <f>Clean_Data[[#This Row],[Revenue_EUR]]/Clean_Data[[#This Row],[Revenue_Target_EUR]]</f>
        <v>1.0976733264246956</v>
      </c>
      <c r="U3192" s="19">
        <f>Clean_Data[[#This Row],[Revenue_EUR]]/Clean_Data[[#This Row],[Market_Revenue_EUR]]</f>
        <v>0.11157388364087278</v>
      </c>
      <c r="V3192" s="19">
        <f>Clean_Data[[#This Row],[Returns_Units]]/Clean_Data[[#This Row],[Units_Sold]]</f>
        <v>1.9607843137254902E-2</v>
      </c>
      <c r="W3192" s="21">
        <f>Clean_Data[[#This Row],[Revenue_EUR]]/Clean_Data[[#This Row],[Marketing_Spend_EUR]]</f>
        <v>18.603317208016588</v>
      </c>
    </row>
    <row r="3193" spans="1:23">
      <c r="A3193" s="17">
        <v>46054</v>
      </c>
      <c r="B3193">
        <v>2026</v>
      </c>
      <c r="C3193" s="16" t="s">
        <v>93</v>
      </c>
      <c r="D3193" s="16" t="s">
        <v>92</v>
      </c>
      <c r="E3193" s="16" t="s">
        <v>76</v>
      </c>
      <c r="F3193" s="16" t="s">
        <v>83</v>
      </c>
      <c r="G3193" s="16" t="s">
        <v>81</v>
      </c>
      <c r="H3193">
        <v>10920.18</v>
      </c>
      <c r="I3193">
        <v>10776.08</v>
      </c>
      <c r="J3193">
        <v>88</v>
      </c>
      <c r="K3193">
        <v>86</v>
      </c>
      <c r="L3193">
        <v>5834.62</v>
      </c>
      <c r="M3193">
        <v>331.48</v>
      </c>
      <c r="N3193">
        <v>93056.36</v>
      </c>
      <c r="O3193">
        <v>773</v>
      </c>
      <c r="P3193">
        <v>1</v>
      </c>
      <c r="Q3193">
        <v>1</v>
      </c>
      <c r="R3193" s="25">
        <f>Clean_Data[[#This Row],[Revenue_EUR]]/Clean_Data[[#This Row],[Units_Sold]]</f>
        <v>124.09295454545455</v>
      </c>
      <c r="S3193" s="19">
        <f>Clean_Data[[#This Row],[Gross_Profit_EUR]]/Clean_Data[[#This Row],[Revenue_EUR]]</f>
        <v>0.53429705371156888</v>
      </c>
      <c r="T3193" s="19">
        <f>Clean_Data[[#This Row],[Revenue_EUR]]/Clean_Data[[#This Row],[Revenue_Target_EUR]]</f>
        <v>1.0133722095604338</v>
      </c>
      <c r="U3193" s="19">
        <f>Clean_Data[[#This Row],[Revenue_EUR]]/Clean_Data[[#This Row],[Market_Revenue_EUR]]</f>
        <v>0.1173501735937232</v>
      </c>
      <c r="V3193" s="19">
        <f>Clean_Data[[#This Row],[Returns_Units]]/Clean_Data[[#This Row],[Units_Sold]]</f>
        <v>1.1363636363636364E-2</v>
      </c>
      <c r="W3193" s="21">
        <f>Clean_Data[[#This Row],[Revenue_EUR]]/Clean_Data[[#This Row],[Marketing_Spend_EUR]]</f>
        <v>32.943707010981051</v>
      </c>
    </row>
    <row r="3194" spans="1:23">
      <c r="A3194" s="17">
        <v>46082</v>
      </c>
      <c r="B3194">
        <v>2026</v>
      </c>
      <c r="C3194" s="16" t="s">
        <v>94</v>
      </c>
      <c r="D3194" s="16" t="s">
        <v>75</v>
      </c>
      <c r="E3194" s="16" t="s">
        <v>76</v>
      </c>
      <c r="F3194" s="16" t="s">
        <v>77</v>
      </c>
      <c r="G3194" s="16" t="s">
        <v>78</v>
      </c>
      <c r="H3194">
        <v>1161612.51</v>
      </c>
      <c r="I3194">
        <v>1129913.9099999999</v>
      </c>
      <c r="J3194">
        <v>14883</v>
      </c>
      <c r="K3194">
        <v>14652</v>
      </c>
      <c r="L3194">
        <v>660836.31999999995</v>
      </c>
      <c r="M3194">
        <v>22759.07</v>
      </c>
      <c r="N3194">
        <v>7101400.4299999997</v>
      </c>
      <c r="O3194">
        <v>95028</v>
      </c>
      <c r="P3194">
        <v>58</v>
      </c>
      <c r="Q3194">
        <v>223</v>
      </c>
      <c r="R3194" s="25">
        <f>Clean_Data[[#This Row],[Revenue_EUR]]/Clean_Data[[#This Row],[Units_Sold]]</f>
        <v>78.049621044144331</v>
      </c>
      <c r="S3194" s="19">
        <f>Clean_Data[[#This Row],[Gross_Profit_EUR]]/Clean_Data[[#This Row],[Revenue_EUR]]</f>
        <v>0.56889566383888202</v>
      </c>
      <c r="T3194" s="19">
        <f>Clean_Data[[#This Row],[Revenue_EUR]]/Clean_Data[[#This Row],[Revenue_Target_EUR]]</f>
        <v>1.0280539957243293</v>
      </c>
      <c r="U3194" s="19">
        <f>Clean_Data[[#This Row],[Revenue_EUR]]/Clean_Data[[#This Row],[Market_Revenue_EUR]]</f>
        <v>0.1635751316166803</v>
      </c>
      <c r="V3194" s="19">
        <f>Clean_Data[[#This Row],[Returns_Units]]/Clean_Data[[#This Row],[Units_Sold]]</f>
        <v>1.4983538265134717E-2</v>
      </c>
      <c r="W3194" s="21">
        <f>Clean_Data[[#This Row],[Revenue_EUR]]/Clean_Data[[#This Row],[Marketing_Spend_EUR]]</f>
        <v>51.039542037526139</v>
      </c>
    </row>
    <row r="3195" spans="1:23">
      <c r="A3195" s="17">
        <v>46082</v>
      </c>
      <c r="B3195">
        <v>2026</v>
      </c>
      <c r="C3195" s="16" t="s">
        <v>94</v>
      </c>
      <c r="D3195" s="16" t="s">
        <v>75</v>
      </c>
      <c r="E3195" s="16" t="s">
        <v>76</v>
      </c>
      <c r="F3195" s="16" t="s">
        <v>77</v>
      </c>
      <c r="G3195" s="16" t="s">
        <v>79</v>
      </c>
      <c r="H3195">
        <v>1207857.73</v>
      </c>
      <c r="I3195">
        <v>1180256.69</v>
      </c>
      <c r="J3195">
        <v>6000</v>
      </c>
      <c r="K3195">
        <v>5757</v>
      </c>
      <c r="L3195">
        <v>781803.42</v>
      </c>
      <c r="M3195">
        <v>27582.04</v>
      </c>
      <c r="N3195">
        <v>5785897.8600000003</v>
      </c>
      <c r="O3195">
        <v>30933</v>
      </c>
      <c r="P3195">
        <v>51</v>
      </c>
      <c r="Q3195">
        <v>124</v>
      </c>
      <c r="R3195" s="25">
        <f>Clean_Data[[#This Row],[Revenue_EUR]]/Clean_Data[[#This Row],[Units_Sold]]</f>
        <v>201.30962166666666</v>
      </c>
      <c r="S3195" s="19">
        <f>Clean_Data[[#This Row],[Gross_Profit_EUR]]/Clean_Data[[#This Row],[Revenue_EUR]]</f>
        <v>0.64726449198615477</v>
      </c>
      <c r="T3195" s="19">
        <f>Clean_Data[[#This Row],[Revenue_EUR]]/Clean_Data[[#This Row],[Revenue_Target_EUR]]</f>
        <v>1.023385624698302</v>
      </c>
      <c r="U3195" s="19">
        <f>Clean_Data[[#This Row],[Revenue_EUR]]/Clean_Data[[#This Row],[Market_Revenue_EUR]]</f>
        <v>0.20875890989199036</v>
      </c>
      <c r="V3195" s="19">
        <f>Clean_Data[[#This Row],[Returns_Units]]/Clean_Data[[#This Row],[Units_Sold]]</f>
        <v>2.0666666666666667E-2</v>
      </c>
      <c r="W3195" s="21">
        <f>Clean_Data[[#This Row],[Revenue_EUR]]/Clean_Data[[#This Row],[Marketing_Spend_EUR]]</f>
        <v>43.791457412142101</v>
      </c>
    </row>
    <row r="3196" spans="1:23">
      <c r="A3196" s="17">
        <v>46082</v>
      </c>
      <c r="B3196">
        <v>2026</v>
      </c>
      <c r="C3196" s="16" t="s">
        <v>94</v>
      </c>
      <c r="D3196" s="16" t="s">
        <v>75</v>
      </c>
      <c r="E3196" s="16" t="s">
        <v>76</v>
      </c>
      <c r="F3196" s="16" t="s">
        <v>77</v>
      </c>
      <c r="G3196" s="16" t="s">
        <v>80</v>
      </c>
      <c r="H3196">
        <v>398898.15</v>
      </c>
      <c r="I3196">
        <v>370785.57</v>
      </c>
      <c r="J3196">
        <v>2628</v>
      </c>
      <c r="K3196">
        <v>2456</v>
      </c>
      <c r="L3196">
        <v>270189.83</v>
      </c>
      <c r="M3196">
        <v>20642.82</v>
      </c>
      <c r="N3196">
        <v>2272289.13</v>
      </c>
      <c r="O3196">
        <v>15890</v>
      </c>
      <c r="P3196">
        <v>18</v>
      </c>
      <c r="Q3196">
        <v>35</v>
      </c>
      <c r="R3196" s="25">
        <f>Clean_Data[[#This Row],[Revenue_EUR]]/Clean_Data[[#This Row],[Units_Sold]]</f>
        <v>151.7877283105023</v>
      </c>
      <c r="S3196" s="19">
        <f>Clean_Data[[#This Row],[Gross_Profit_EUR]]/Clean_Data[[#This Row],[Revenue_EUR]]</f>
        <v>0.67734039378222233</v>
      </c>
      <c r="T3196" s="19">
        <f>Clean_Data[[#This Row],[Revenue_EUR]]/Clean_Data[[#This Row],[Revenue_Target_EUR]]</f>
        <v>1.0758189699777152</v>
      </c>
      <c r="U3196" s="19">
        <f>Clean_Data[[#This Row],[Revenue_EUR]]/Clean_Data[[#This Row],[Market_Revenue_EUR]]</f>
        <v>0.17554902883331577</v>
      </c>
      <c r="V3196" s="19">
        <f>Clean_Data[[#This Row],[Returns_Units]]/Clean_Data[[#This Row],[Units_Sold]]</f>
        <v>1.3318112633181126E-2</v>
      </c>
      <c r="W3196" s="21">
        <f>Clean_Data[[#This Row],[Revenue_EUR]]/Clean_Data[[#This Row],[Marketing_Spend_EUR]]</f>
        <v>19.323820582652953</v>
      </c>
    </row>
    <row r="3197" spans="1:23">
      <c r="A3197" s="17">
        <v>46082</v>
      </c>
      <c r="B3197">
        <v>2026</v>
      </c>
      <c r="C3197" s="16" t="s">
        <v>94</v>
      </c>
      <c r="D3197" s="16" t="s">
        <v>75</v>
      </c>
      <c r="E3197" s="16" t="s">
        <v>76</v>
      </c>
      <c r="F3197" s="16" t="s">
        <v>77</v>
      </c>
      <c r="G3197" s="16" t="s">
        <v>81</v>
      </c>
      <c r="H3197">
        <v>496093.89</v>
      </c>
      <c r="I3197">
        <v>473221.65</v>
      </c>
      <c r="J3197">
        <v>3980</v>
      </c>
      <c r="K3197">
        <v>3765</v>
      </c>
      <c r="L3197">
        <v>309682.3</v>
      </c>
      <c r="M3197">
        <v>15700.21</v>
      </c>
      <c r="N3197">
        <v>2787524.37</v>
      </c>
      <c r="O3197">
        <v>23580</v>
      </c>
      <c r="P3197">
        <v>20</v>
      </c>
      <c r="Q3197">
        <v>72</v>
      </c>
      <c r="R3197" s="25">
        <f>Clean_Data[[#This Row],[Revenue_EUR]]/Clean_Data[[#This Row],[Units_Sold]]</f>
        <v>124.64670603015075</v>
      </c>
      <c r="S3197" s="19">
        <f>Clean_Data[[#This Row],[Gross_Profit_EUR]]/Clean_Data[[#This Row],[Revenue_EUR]]</f>
        <v>0.62424131045032616</v>
      </c>
      <c r="T3197" s="19">
        <f>Clean_Data[[#This Row],[Revenue_EUR]]/Clean_Data[[#This Row],[Revenue_Target_EUR]]</f>
        <v>1.0483330380171745</v>
      </c>
      <c r="U3197" s="19">
        <f>Clean_Data[[#This Row],[Revenue_EUR]]/Clean_Data[[#This Row],[Market_Revenue_EUR]]</f>
        <v>0.17796934632718564</v>
      </c>
      <c r="V3197" s="19">
        <f>Clean_Data[[#This Row],[Returns_Units]]/Clean_Data[[#This Row],[Units_Sold]]</f>
        <v>1.8090452261306532E-2</v>
      </c>
      <c r="W3197" s="21">
        <f>Clean_Data[[#This Row],[Revenue_EUR]]/Clean_Data[[#This Row],[Marketing_Spend_EUR]]</f>
        <v>31.597914295413887</v>
      </c>
    </row>
    <row r="3198" spans="1:23">
      <c r="A3198" s="17">
        <v>46082</v>
      </c>
      <c r="B3198">
        <v>2026</v>
      </c>
      <c r="C3198" s="16" t="s">
        <v>94</v>
      </c>
      <c r="D3198" s="16" t="s">
        <v>75</v>
      </c>
      <c r="E3198" s="16" t="s">
        <v>76</v>
      </c>
      <c r="F3198" s="16" t="s">
        <v>82</v>
      </c>
      <c r="G3198" s="16" t="s">
        <v>78</v>
      </c>
      <c r="H3198">
        <v>956450.09</v>
      </c>
      <c r="I3198">
        <v>925395.62</v>
      </c>
      <c r="J3198">
        <v>12255</v>
      </c>
      <c r="K3198">
        <v>11847</v>
      </c>
      <c r="L3198">
        <v>494849.87</v>
      </c>
      <c r="M3198">
        <v>16074.78</v>
      </c>
      <c r="N3198">
        <v>5723309.46</v>
      </c>
      <c r="O3198">
        <v>81725</v>
      </c>
      <c r="P3198">
        <v>40</v>
      </c>
      <c r="Q3198">
        <v>224</v>
      </c>
      <c r="R3198" s="25">
        <f>Clean_Data[[#This Row],[Revenue_EUR]]/Clean_Data[[#This Row],[Units_Sold]]</f>
        <v>78.04570297837617</v>
      </c>
      <c r="S3198" s="19">
        <f>Clean_Data[[#This Row],[Gross_Profit_EUR]]/Clean_Data[[#This Row],[Revenue_EUR]]</f>
        <v>0.51738180086323171</v>
      </c>
      <c r="T3198" s="19">
        <f>Clean_Data[[#This Row],[Revenue_EUR]]/Clean_Data[[#This Row],[Revenue_Target_EUR]]</f>
        <v>1.0335580473138613</v>
      </c>
      <c r="U3198" s="19">
        <f>Clean_Data[[#This Row],[Revenue_EUR]]/Clean_Data[[#This Row],[Market_Revenue_EUR]]</f>
        <v>0.16711486539118575</v>
      </c>
      <c r="V3198" s="19">
        <f>Clean_Data[[#This Row],[Returns_Units]]/Clean_Data[[#This Row],[Units_Sold]]</f>
        <v>1.827825377396981E-2</v>
      </c>
      <c r="W3198" s="21">
        <f>Clean_Data[[#This Row],[Revenue_EUR]]/Clean_Data[[#This Row],[Marketing_Spend_EUR]]</f>
        <v>59.500042302289671</v>
      </c>
    </row>
    <row r="3199" spans="1:23">
      <c r="A3199" s="17">
        <v>46082</v>
      </c>
      <c r="B3199">
        <v>2026</v>
      </c>
      <c r="C3199" s="16" t="s">
        <v>94</v>
      </c>
      <c r="D3199" s="16" t="s">
        <v>75</v>
      </c>
      <c r="E3199" s="16" t="s">
        <v>76</v>
      </c>
      <c r="F3199" s="16" t="s">
        <v>82</v>
      </c>
      <c r="G3199" s="16" t="s">
        <v>79</v>
      </c>
      <c r="H3199">
        <v>1001178.8</v>
      </c>
      <c r="I3199">
        <v>935779.44</v>
      </c>
      <c r="J3199">
        <v>4973</v>
      </c>
      <c r="K3199">
        <v>4644</v>
      </c>
      <c r="L3199">
        <v>606929.81000000006</v>
      </c>
      <c r="M3199">
        <v>25750.25</v>
      </c>
      <c r="N3199">
        <v>4963806.6100000003</v>
      </c>
      <c r="O3199">
        <v>25910</v>
      </c>
      <c r="P3199">
        <v>42</v>
      </c>
      <c r="Q3199">
        <v>52</v>
      </c>
      <c r="R3199" s="25">
        <f>Clean_Data[[#This Row],[Revenue_EUR]]/Clean_Data[[#This Row],[Units_Sold]]</f>
        <v>201.3229036798713</v>
      </c>
      <c r="S3199" s="19">
        <f>Clean_Data[[#This Row],[Gross_Profit_EUR]]/Clean_Data[[#This Row],[Revenue_EUR]]</f>
        <v>0.60621520351809288</v>
      </c>
      <c r="T3199" s="19">
        <f>Clean_Data[[#This Row],[Revenue_EUR]]/Clean_Data[[#This Row],[Revenue_Target_EUR]]</f>
        <v>1.0698875794920224</v>
      </c>
      <c r="U3199" s="19">
        <f>Clean_Data[[#This Row],[Revenue_EUR]]/Clean_Data[[#This Row],[Market_Revenue_EUR]]</f>
        <v>0.20169577073833664</v>
      </c>
      <c r="V3199" s="19">
        <f>Clean_Data[[#This Row],[Returns_Units]]/Clean_Data[[#This Row],[Units_Sold]]</f>
        <v>1.0456464910516791E-2</v>
      </c>
      <c r="W3199" s="21">
        <f>Clean_Data[[#This Row],[Revenue_EUR]]/Clean_Data[[#This Row],[Marketing_Spend_EUR]]</f>
        <v>38.880352617935749</v>
      </c>
    </row>
    <row r="3200" spans="1:23">
      <c r="A3200" s="17">
        <v>46082</v>
      </c>
      <c r="B3200">
        <v>2026</v>
      </c>
      <c r="C3200" s="16" t="s">
        <v>94</v>
      </c>
      <c r="D3200" s="16" t="s">
        <v>75</v>
      </c>
      <c r="E3200" s="16" t="s">
        <v>76</v>
      </c>
      <c r="F3200" s="16" t="s">
        <v>82</v>
      </c>
      <c r="G3200" s="16" t="s">
        <v>80</v>
      </c>
      <c r="H3200">
        <v>348616.16</v>
      </c>
      <c r="I3200">
        <v>316187.05</v>
      </c>
      <c r="J3200">
        <v>2297</v>
      </c>
      <c r="K3200">
        <v>2093</v>
      </c>
      <c r="L3200">
        <v>222258.06</v>
      </c>
      <c r="M3200">
        <v>20441.099999999999</v>
      </c>
      <c r="N3200">
        <v>1946333.91</v>
      </c>
      <c r="O3200">
        <v>13490</v>
      </c>
      <c r="P3200">
        <v>15</v>
      </c>
      <c r="Q3200">
        <v>37</v>
      </c>
      <c r="R3200" s="25">
        <f>Clean_Data[[#This Row],[Revenue_EUR]]/Clean_Data[[#This Row],[Units_Sold]]</f>
        <v>151.77020461471483</v>
      </c>
      <c r="S3200" s="19">
        <f>Clean_Data[[#This Row],[Gross_Profit_EUR]]/Clean_Data[[#This Row],[Revenue_EUR]]</f>
        <v>0.637543767334251</v>
      </c>
      <c r="T3200" s="19">
        <f>Clean_Data[[#This Row],[Revenue_EUR]]/Clean_Data[[#This Row],[Revenue_Target_EUR]]</f>
        <v>1.1025630556343151</v>
      </c>
      <c r="U3200" s="19">
        <f>Clean_Data[[#This Row],[Revenue_EUR]]/Clean_Data[[#This Row],[Market_Revenue_EUR]]</f>
        <v>0.17911426102625935</v>
      </c>
      <c r="V3200" s="19">
        <f>Clean_Data[[#This Row],[Returns_Units]]/Clean_Data[[#This Row],[Units_Sold]]</f>
        <v>1.610796691336526E-2</v>
      </c>
      <c r="W3200" s="21">
        <f>Clean_Data[[#This Row],[Revenue_EUR]]/Clean_Data[[#This Row],[Marketing_Spend_EUR]]</f>
        <v>17.054667312424478</v>
      </c>
    </row>
    <row r="3201" spans="1:23">
      <c r="A3201" s="17">
        <v>46082</v>
      </c>
      <c r="B3201">
        <v>2026</v>
      </c>
      <c r="C3201" s="16" t="s">
        <v>94</v>
      </c>
      <c r="D3201" s="16" t="s">
        <v>75</v>
      </c>
      <c r="E3201" s="16" t="s">
        <v>76</v>
      </c>
      <c r="F3201" s="16" t="s">
        <v>82</v>
      </c>
      <c r="G3201" s="16" t="s">
        <v>81</v>
      </c>
      <c r="H3201">
        <v>432558.96</v>
      </c>
      <c r="I3201">
        <v>412671.75</v>
      </c>
      <c r="J3201">
        <v>3470</v>
      </c>
      <c r="K3201">
        <v>3312</v>
      </c>
      <c r="L3201">
        <v>252563.34</v>
      </c>
      <c r="M3201">
        <v>12335.41</v>
      </c>
      <c r="N3201">
        <v>2370671.84</v>
      </c>
      <c r="O3201">
        <v>20892</v>
      </c>
      <c r="P3201">
        <v>18</v>
      </c>
      <c r="Q3201">
        <v>35</v>
      </c>
      <c r="R3201" s="25">
        <f>Clean_Data[[#This Row],[Revenue_EUR]]/Clean_Data[[#This Row],[Units_Sold]]</f>
        <v>124.65676080691644</v>
      </c>
      <c r="S3201" s="19">
        <f>Clean_Data[[#This Row],[Gross_Profit_EUR]]/Clean_Data[[#This Row],[Revenue_EUR]]</f>
        <v>0.58388188283049314</v>
      </c>
      <c r="T3201" s="19">
        <f>Clean_Data[[#This Row],[Revenue_EUR]]/Clean_Data[[#This Row],[Revenue_Target_EUR]]</f>
        <v>1.048191353054819</v>
      </c>
      <c r="U3201" s="19">
        <f>Clean_Data[[#This Row],[Revenue_EUR]]/Clean_Data[[#This Row],[Market_Revenue_EUR]]</f>
        <v>0.18246260519971422</v>
      </c>
      <c r="V3201" s="19">
        <f>Clean_Data[[#This Row],[Returns_Units]]/Clean_Data[[#This Row],[Units_Sold]]</f>
        <v>1.0086455331412104E-2</v>
      </c>
      <c r="W3201" s="21">
        <f>Clean_Data[[#This Row],[Revenue_EUR]]/Clean_Data[[#This Row],[Marketing_Spend_EUR]]</f>
        <v>35.06644367718625</v>
      </c>
    </row>
    <row r="3202" spans="1:23">
      <c r="A3202" s="17">
        <v>46082</v>
      </c>
      <c r="B3202">
        <v>2026</v>
      </c>
      <c r="C3202" s="16" t="s">
        <v>94</v>
      </c>
      <c r="D3202" s="16" t="s">
        <v>75</v>
      </c>
      <c r="E3202" s="16" t="s">
        <v>76</v>
      </c>
      <c r="F3202" s="16" t="s">
        <v>83</v>
      </c>
      <c r="G3202" s="16" t="s">
        <v>78</v>
      </c>
      <c r="H3202">
        <v>120869.95</v>
      </c>
      <c r="I3202">
        <v>118405.91</v>
      </c>
      <c r="J3202">
        <v>1549</v>
      </c>
      <c r="K3202">
        <v>1503</v>
      </c>
      <c r="L3202">
        <v>57599.97</v>
      </c>
      <c r="M3202">
        <v>2373.56</v>
      </c>
      <c r="N3202">
        <v>1024886.68</v>
      </c>
      <c r="O3202">
        <v>13430</v>
      </c>
      <c r="P3202">
        <v>5</v>
      </c>
      <c r="Q3202">
        <v>52</v>
      </c>
      <c r="R3202" s="25">
        <f>Clean_Data[[#This Row],[Revenue_EUR]]/Clean_Data[[#This Row],[Units_Sold]]</f>
        <v>78.030955455132343</v>
      </c>
      <c r="S3202" s="19">
        <f>Clean_Data[[#This Row],[Gross_Profit_EUR]]/Clean_Data[[#This Row],[Revenue_EUR]]</f>
        <v>0.47654499732977473</v>
      </c>
      <c r="T3202" s="19">
        <f>Clean_Data[[#This Row],[Revenue_EUR]]/Clean_Data[[#This Row],[Revenue_Target_EUR]]</f>
        <v>1.0208101099007643</v>
      </c>
      <c r="U3202" s="19">
        <f>Clean_Data[[#This Row],[Revenue_EUR]]/Clean_Data[[#This Row],[Market_Revenue_EUR]]</f>
        <v>0.1179349408658526</v>
      </c>
      <c r="V3202" s="19">
        <f>Clean_Data[[#This Row],[Returns_Units]]/Clean_Data[[#This Row],[Units_Sold]]</f>
        <v>3.3570045190445451E-2</v>
      </c>
      <c r="W3202" s="21">
        <f>Clean_Data[[#This Row],[Revenue_EUR]]/Clean_Data[[#This Row],[Marketing_Spend_EUR]]</f>
        <v>50.923486240078198</v>
      </c>
    </row>
    <row r="3203" spans="1:23">
      <c r="A3203" s="17">
        <v>46082</v>
      </c>
      <c r="B3203">
        <v>2026</v>
      </c>
      <c r="C3203" s="16" t="s">
        <v>94</v>
      </c>
      <c r="D3203" s="16" t="s">
        <v>75</v>
      </c>
      <c r="E3203" s="16" t="s">
        <v>76</v>
      </c>
      <c r="F3203" s="16" t="s">
        <v>83</v>
      </c>
      <c r="G3203" s="16" t="s">
        <v>79</v>
      </c>
      <c r="H3203">
        <v>128105.04</v>
      </c>
      <c r="I3203">
        <v>122000.31</v>
      </c>
      <c r="J3203">
        <v>636</v>
      </c>
      <c r="K3203">
        <v>616</v>
      </c>
      <c r="L3203">
        <v>70737.820000000007</v>
      </c>
      <c r="M3203">
        <v>2926.34</v>
      </c>
      <c r="N3203">
        <v>910771.78</v>
      </c>
      <c r="O3203">
        <v>4668</v>
      </c>
      <c r="P3203">
        <v>6</v>
      </c>
      <c r="Q3203">
        <v>17</v>
      </c>
      <c r="R3203" s="25">
        <f>Clean_Data[[#This Row],[Revenue_EUR]]/Clean_Data[[#This Row],[Units_Sold]]</f>
        <v>201.42301886792453</v>
      </c>
      <c r="S3203" s="19">
        <f>Clean_Data[[#This Row],[Gross_Profit_EUR]]/Clean_Data[[#This Row],[Revenue_EUR]]</f>
        <v>0.55218608104724065</v>
      </c>
      <c r="T3203" s="19">
        <f>Clean_Data[[#This Row],[Revenue_EUR]]/Clean_Data[[#This Row],[Revenue_Target_EUR]]</f>
        <v>1.0500386433444309</v>
      </c>
      <c r="U3203" s="19">
        <f>Clean_Data[[#This Row],[Revenue_EUR]]/Clean_Data[[#This Row],[Market_Revenue_EUR]]</f>
        <v>0.14065547792883965</v>
      </c>
      <c r="V3203" s="19">
        <f>Clean_Data[[#This Row],[Returns_Units]]/Clean_Data[[#This Row],[Units_Sold]]</f>
        <v>2.6729559748427674E-2</v>
      </c>
      <c r="W3203" s="21">
        <f>Clean_Data[[#This Row],[Revenue_EUR]]/Clean_Data[[#This Row],[Marketing_Spend_EUR]]</f>
        <v>43.776539978266364</v>
      </c>
    </row>
    <row r="3204" spans="1:23">
      <c r="A3204" s="17">
        <v>46082</v>
      </c>
      <c r="B3204">
        <v>2026</v>
      </c>
      <c r="C3204" s="16" t="s">
        <v>94</v>
      </c>
      <c r="D3204" s="16" t="s">
        <v>75</v>
      </c>
      <c r="E3204" s="16" t="s">
        <v>76</v>
      </c>
      <c r="F3204" s="16" t="s">
        <v>83</v>
      </c>
      <c r="G3204" s="16" t="s">
        <v>80</v>
      </c>
      <c r="H3204">
        <v>41943.81</v>
      </c>
      <c r="I3204">
        <v>36350.14</v>
      </c>
      <c r="J3204">
        <v>276</v>
      </c>
      <c r="K3204">
        <v>238</v>
      </c>
      <c r="L3204">
        <v>24131.22</v>
      </c>
      <c r="M3204">
        <v>2186.59</v>
      </c>
      <c r="N3204">
        <v>344369.31</v>
      </c>
      <c r="O3204">
        <v>2531</v>
      </c>
      <c r="P3204">
        <v>2</v>
      </c>
      <c r="Q3204">
        <v>4</v>
      </c>
      <c r="R3204" s="25">
        <f>Clean_Data[[#This Row],[Revenue_EUR]]/Clean_Data[[#This Row],[Units_Sold]]</f>
        <v>151.9703260869565</v>
      </c>
      <c r="S3204" s="19">
        <f>Clean_Data[[#This Row],[Gross_Profit_EUR]]/Clean_Data[[#This Row],[Revenue_EUR]]</f>
        <v>0.57532255653456377</v>
      </c>
      <c r="T3204" s="19">
        <f>Clean_Data[[#This Row],[Revenue_EUR]]/Clean_Data[[#This Row],[Revenue_Target_EUR]]</f>
        <v>1.1538830386898096</v>
      </c>
      <c r="U3204" s="19">
        <f>Clean_Data[[#This Row],[Revenue_EUR]]/Clean_Data[[#This Row],[Market_Revenue_EUR]]</f>
        <v>0.12179891988632785</v>
      </c>
      <c r="V3204" s="19">
        <f>Clean_Data[[#This Row],[Returns_Units]]/Clean_Data[[#This Row],[Units_Sold]]</f>
        <v>1.4492753623188406E-2</v>
      </c>
      <c r="W3204" s="21">
        <f>Clean_Data[[#This Row],[Revenue_EUR]]/Clean_Data[[#This Row],[Marketing_Spend_EUR]]</f>
        <v>19.182292976735461</v>
      </c>
    </row>
    <row r="3205" spans="1:23">
      <c r="A3205" s="17">
        <v>46082</v>
      </c>
      <c r="B3205">
        <v>2026</v>
      </c>
      <c r="C3205" s="16" t="s">
        <v>94</v>
      </c>
      <c r="D3205" s="16" t="s">
        <v>75</v>
      </c>
      <c r="E3205" s="16" t="s">
        <v>76</v>
      </c>
      <c r="F3205" s="16" t="s">
        <v>83</v>
      </c>
      <c r="G3205" s="16" t="s">
        <v>81</v>
      </c>
      <c r="H3205">
        <v>55163.56</v>
      </c>
      <c r="I3205">
        <v>52668.57</v>
      </c>
      <c r="J3205">
        <v>443</v>
      </c>
      <c r="K3205">
        <v>431</v>
      </c>
      <c r="L3205">
        <v>28867.56</v>
      </c>
      <c r="M3205">
        <v>1517.08</v>
      </c>
      <c r="N3205">
        <v>425881.33</v>
      </c>
      <c r="O3205">
        <v>3867</v>
      </c>
      <c r="P3205">
        <v>3</v>
      </c>
      <c r="Q3205">
        <v>8</v>
      </c>
      <c r="R3205" s="25">
        <f>Clean_Data[[#This Row],[Revenue_EUR]]/Clean_Data[[#This Row],[Units_Sold]]</f>
        <v>124.52270880361174</v>
      </c>
      <c r="S3205" s="19">
        <f>Clean_Data[[#This Row],[Gross_Profit_EUR]]/Clean_Data[[#This Row],[Revenue_EUR]]</f>
        <v>0.52330850293200804</v>
      </c>
      <c r="T3205" s="19">
        <f>Clean_Data[[#This Row],[Revenue_EUR]]/Clean_Data[[#This Row],[Revenue_Target_EUR]]</f>
        <v>1.0473715158774959</v>
      </c>
      <c r="U3205" s="19">
        <f>Clean_Data[[#This Row],[Revenue_EUR]]/Clean_Data[[#This Row],[Market_Revenue_EUR]]</f>
        <v>0.1295280072502826</v>
      </c>
      <c r="V3205" s="19">
        <f>Clean_Data[[#This Row],[Returns_Units]]/Clean_Data[[#This Row],[Units_Sold]]</f>
        <v>1.8058690744920992E-2</v>
      </c>
      <c r="W3205" s="21">
        <f>Clean_Data[[#This Row],[Revenue_EUR]]/Clean_Data[[#This Row],[Marketing_Spend_EUR]]</f>
        <v>36.361668468373452</v>
      </c>
    </row>
    <row r="3206" spans="1:23">
      <c r="A3206" s="17">
        <v>46082</v>
      </c>
      <c r="B3206">
        <v>2026</v>
      </c>
      <c r="C3206" s="16" t="s">
        <v>94</v>
      </c>
      <c r="D3206" s="16" t="s">
        <v>84</v>
      </c>
      <c r="E3206" s="16" t="s">
        <v>85</v>
      </c>
      <c r="F3206" s="16" t="s">
        <v>77</v>
      </c>
      <c r="G3206" s="16" t="s">
        <v>78</v>
      </c>
      <c r="H3206">
        <v>679992.01</v>
      </c>
      <c r="I3206">
        <v>717241.15</v>
      </c>
      <c r="J3206">
        <v>8712</v>
      </c>
      <c r="K3206">
        <v>9131</v>
      </c>
      <c r="L3206">
        <v>376736.55</v>
      </c>
      <c r="M3206">
        <v>12350.1</v>
      </c>
      <c r="N3206">
        <v>5119808.2</v>
      </c>
      <c r="O3206">
        <v>68263</v>
      </c>
      <c r="P3206">
        <v>30</v>
      </c>
      <c r="Q3206">
        <v>120</v>
      </c>
      <c r="R3206" s="25">
        <f>Clean_Data[[#This Row],[Revenue_EUR]]/Clean_Data[[#This Row],[Units_Sold]]</f>
        <v>78.0523427456382</v>
      </c>
      <c r="S3206" s="19">
        <f>Clean_Data[[#This Row],[Gross_Profit_EUR]]/Clean_Data[[#This Row],[Revenue_EUR]]</f>
        <v>0.55403084809775927</v>
      </c>
      <c r="T3206" s="19">
        <f>Clean_Data[[#This Row],[Revenue_EUR]]/Clean_Data[[#This Row],[Revenue_Target_EUR]]</f>
        <v>0.94806608628074396</v>
      </c>
      <c r="U3206" s="19">
        <f>Clean_Data[[#This Row],[Revenue_EUR]]/Clean_Data[[#This Row],[Market_Revenue_EUR]]</f>
        <v>0.13281591486181063</v>
      </c>
      <c r="V3206" s="19">
        <f>Clean_Data[[#This Row],[Returns_Units]]/Clean_Data[[#This Row],[Units_Sold]]</f>
        <v>1.3774104683195593E-2</v>
      </c>
      <c r="W3206" s="21">
        <f>Clean_Data[[#This Row],[Revenue_EUR]]/Clean_Data[[#This Row],[Marketing_Spend_EUR]]</f>
        <v>55.059635954364744</v>
      </c>
    </row>
    <row r="3207" spans="1:23">
      <c r="A3207" s="17">
        <v>46082</v>
      </c>
      <c r="B3207">
        <v>2026</v>
      </c>
      <c r="C3207" s="16" t="s">
        <v>94</v>
      </c>
      <c r="D3207" s="16" t="s">
        <v>84</v>
      </c>
      <c r="E3207" s="16" t="s">
        <v>85</v>
      </c>
      <c r="F3207" s="16" t="s">
        <v>77</v>
      </c>
      <c r="G3207" s="16" t="s">
        <v>79</v>
      </c>
      <c r="H3207">
        <v>619275.51</v>
      </c>
      <c r="I3207">
        <v>611436.75</v>
      </c>
      <c r="J3207">
        <v>3076</v>
      </c>
      <c r="K3207">
        <v>2985</v>
      </c>
      <c r="L3207">
        <v>406629.13</v>
      </c>
      <c r="M3207">
        <v>16027.16</v>
      </c>
      <c r="N3207">
        <v>4293036.58</v>
      </c>
      <c r="O3207">
        <v>23715</v>
      </c>
      <c r="P3207">
        <v>24</v>
      </c>
      <c r="Q3207">
        <v>53</v>
      </c>
      <c r="R3207" s="25">
        <f>Clean_Data[[#This Row],[Revenue_EUR]]/Clean_Data[[#This Row],[Units_Sold]]</f>
        <v>201.32493823146945</v>
      </c>
      <c r="S3207" s="19">
        <f>Clean_Data[[#This Row],[Gross_Profit_EUR]]/Clean_Data[[#This Row],[Revenue_EUR]]</f>
        <v>0.65662071797413724</v>
      </c>
      <c r="T3207" s="19">
        <f>Clean_Data[[#This Row],[Revenue_EUR]]/Clean_Data[[#This Row],[Revenue_Target_EUR]]</f>
        <v>1.0128202303836007</v>
      </c>
      <c r="U3207" s="19">
        <f>Clean_Data[[#This Row],[Revenue_EUR]]/Clean_Data[[#This Row],[Market_Revenue_EUR]]</f>
        <v>0.14425116079490755</v>
      </c>
      <c r="V3207" s="19">
        <f>Clean_Data[[#This Row],[Returns_Units]]/Clean_Data[[#This Row],[Units_Sold]]</f>
        <v>1.7230169050715213E-2</v>
      </c>
      <c r="W3207" s="21">
        <f>Clean_Data[[#This Row],[Revenue_EUR]]/Clean_Data[[#This Row],[Marketing_Spend_EUR]]</f>
        <v>38.639129452753949</v>
      </c>
    </row>
    <row r="3208" spans="1:23">
      <c r="A3208" s="17">
        <v>46082</v>
      </c>
      <c r="B3208">
        <v>2026</v>
      </c>
      <c r="C3208" s="16" t="s">
        <v>94</v>
      </c>
      <c r="D3208" s="16" t="s">
        <v>84</v>
      </c>
      <c r="E3208" s="16" t="s">
        <v>85</v>
      </c>
      <c r="F3208" s="16" t="s">
        <v>77</v>
      </c>
      <c r="G3208" s="16" t="s">
        <v>80</v>
      </c>
      <c r="H3208">
        <v>217580.53</v>
      </c>
      <c r="I3208">
        <v>208721.66</v>
      </c>
      <c r="J3208">
        <v>1434</v>
      </c>
      <c r="K3208">
        <v>1381</v>
      </c>
      <c r="L3208">
        <v>150765.96</v>
      </c>
      <c r="M3208">
        <v>11265.42</v>
      </c>
      <c r="N3208">
        <v>1632534.27</v>
      </c>
      <c r="O3208">
        <v>11412</v>
      </c>
      <c r="P3208">
        <v>11</v>
      </c>
      <c r="Q3208">
        <v>29</v>
      </c>
      <c r="R3208" s="25">
        <f>Clean_Data[[#This Row],[Revenue_EUR]]/Clean_Data[[#This Row],[Units_Sold]]</f>
        <v>151.72979776847978</v>
      </c>
      <c r="S3208" s="19">
        <f>Clean_Data[[#This Row],[Gross_Profit_EUR]]/Clean_Data[[#This Row],[Revenue_EUR]]</f>
        <v>0.69292027186439886</v>
      </c>
      <c r="T3208" s="19">
        <f>Clean_Data[[#This Row],[Revenue_EUR]]/Clean_Data[[#This Row],[Revenue_Target_EUR]]</f>
        <v>1.0424434627436368</v>
      </c>
      <c r="U3208" s="19">
        <f>Clean_Data[[#This Row],[Revenue_EUR]]/Clean_Data[[#This Row],[Market_Revenue_EUR]]</f>
        <v>0.13327777186570178</v>
      </c>
      <c r="V3208" s="19">
        <f>Clean_Data[[#This Row],[Returns_Units]]/Clean_Data[[#This Row],[Units_Sold]]</f>
        <v>2.0223152022315203E-2</v>
      </c>
      <c r="W3208" s="21">
        <f>Clean_Data[[#This Row],[Revenue_EUR]]/Clean_Data[[#This Row],[Marketing_Spend_EUR]]</f>
        <v>19.314018474233539</v>
      </c>
    </row>
    <row r="3209" spans="1:23">
      <c r="A3209" s="17">
        <v>46082</v>
      </c>
      <c r="B3209">
        <v>2026</v>
      </c>
      <c r="C3209" s="16" t="s">
        <v>94</v>
      </c>
      <c r="D3209" s="16" t="s">
        <v>84</v>
      </c>
      <c r="E3209" s="16" t="s">
        <v>85</v>
      </c>
      <c r="F3209" s="16" t="s">
        <v>77</v>
      </c>
      <c r="G3209" s="16" t="s">
        <v>81</v>
      </c>
      <c r="H3209">
        <v>301493.40000000002</v>
      </c>
      <c r="I3209">
        <v>305101.92</v>
      </c>
      <c r="J3209">
        <v>2419</v>
      </c>
      <c r="K3209">
        <v>2447</v>
      </c>
      <c r="L3209">
        <v>190805.98</v>
      </c>
      <c r="M3209">
        <v>9427.44</v>
      </c>
      <c r="N3209">
        <v>2092116.44</v>
      </c>
      <c r="O3209">
        <v>17750</v>
      </c>
      <c r="P3209">
        <v>14</v>
      </c>
      <c r="Q3209">
        <v>20</v>
      </c>
      <c r="R3209" s="25">
        <f>Clean_Data[[#This Row],[Revenue_EUR]]/Clean_Data[[#This Row],[Units_Sold]]</f>
        <v>124.63555188094254</v>
      </c>
      <c r="S3209" s="19">
        <f>Clean_Data[[#This Row],[Gross_Profit_EUR]]/Clean_Data[[#This Row],[Revenue_EUR]]</f>
        <v>0.6328695089179398</v>
      </c>
      <c r="T3209" s="19">
        <f>Clean_Data[[#This Row],[Revenue_EUR]]/Clean_Data[[#This Row],[Revenue_Target_EUR]]</f>
        <v>0.98817273912927206</v>
      </c>
      <c r="U3209" s="19">
        <f>Clean_Data[[#This Row],[Revenue_EUR]]/Clean_Data[[#This Row],[Market_Revenue_EUR]]</f>
        <v>0.14410928294220565</v>
      </c>
      <c r="V3209" s="19">
        <f>Clean_Data[[#This Row],[Returns_Units]]/Clean_Data[[#This Row],[Units_Sold]]</f>
        <v>8.2678792889623806E-3</v>
      </c>
      <c r="W3209" s="21">
        <f>Clean_Data[[#This Row],[Revenue_EUR]]/Clean_Data[[#This Row],[Marketing_Spend_EUR]]</f>
        <v>31.980410376517909</v>
      </c>
    </row>
    <row r="3210" spans="1:23">
      <c r="A3210" s="17">
        <v>46082</v>
      </c>
      <c r="B3210">
        <v>2026</v>
      </c>
      <c r="C3210" s="16" t="s">
        <v>94</v>
      </c>
      <c r="D3210" s="16" t="s">
        <v>84</v>
      </c>
      <c r="E3210" s="16" t="s">
        <v>85</v>
      </c>
      <c r="F3210" s="16" t="s">
        <v>82</v>
      </c>
      <c r="G3210" s="16" t="s">
        <v>78</v>
      </c>
      <c r="H3210">
        <v>617924.18000000005</v>
      </c>
      <c r="I3210">
        <v>660418.16</v>
      </c>
      <c r="J3210">
        <v>7917</v>
      </c>
      <c r="K3210">
        <v>8589</v>
      </c>
      <c r="L3210">
        <v>319709.33</v>
      </c>
      <c r="M3210">
        <v>10266.530000000001</v>
      </c>
      <c r="N3210">
        <v>4912443.17</v>
      </c>
      <c r="O3210">
        <v>65111</v>
      </c>
      <c r="P3210">
        <v>26</v>
      </c>
      <c r="Q3210">
        <v>99</v>
      </c>
      <c r="R3210" s="25">
        <f>Clean_Data[[#This Row],[Revenue_EUR]]/Clean_Data[[#This Row],[Units_Sold]]</f>
        <v>78.050294303397763</v>
      </c>
      <c r="S3210" s="19">
        <f>Clean_Data[[#This Row],[Gross_Profit_EUR]]/Clean_Data[[#This Row],[Revenue_EUR]]</f>
        <v>0.51739248980352248</v>
      </c>
      <c r="T3210" s="19">
        <f>Clean_Data[[#This Row],[Revenue_EUR]]/Clean_Data[[#This Row],[Revenue_Target_EUR]]</f>
        <v>0.93565594864926194</v>
      </c>
      <c r="U3210" s="19">
        <f>Clean_Data[[#This Row],[Revenue_EUR]]/Clean_Data[[#This Row],[Market_Revenue_EUR]]</f>
        <v>0.1257875477875503</v>
      </c>
      <c r="V3210" s="19">
        <f>Clean_Data[[#This Row],[Returns_Units]]/Clean_Data[[#This Row],[Units_Sold]]</f>
        <v>1.2504736642667677E-2</v>
      </c>
      <c r="W3210" s="21">
        <f>Clean_Data[[#This Row],[Revenue_EUR]]/Clean_Data[[#This Row],[Marketing_Spend_EUR]]</f>
        <v>60.188221336712601</v>
      </c>
    </row>
    <row r="3211" spans="1:23">
      <c r="A3211" s="17">
        <v>46082</v>
      </c>
      <c r="B3211">
        <v>2026</v>
      </c>
      <c r="C3211" s="16" t="s">
        <v>94</v>
      </c>
      <c r="D3211" s="16" t="s">
        <v>84</v>
      </c>
      <c r="E3211" s="16" t="s">
        <v>85</v>
      </c>
      <c r="F3211" s="16" t="s">
        <v>82</v>
      </c>
      <c r="G3211" s="16" t="s">
        <v>79</v>
      </c>
      <c r="H3211">
        <v>603204.54</v>
      </c>
      <c r="I3211">
        <v>601396.49</v>
      </c>
      <c r="J3211">
        <v>2996</v>
      </c>
      <c r="K3211">
        <v>3014</v>
      </c>
      <c r="L3211">
        <v>371733.73</v>
      </c>
      <c r="M3211">
        <v>13641.25</v>
      </c>
      <c r="N3211">
        <v>4080138.9</v>
      </c>
      <c r="O3211">
        <v>22107</v>
      </c>
      <c r="P3211">
        <v>34</v>
      </c>
      <c r="Q3211">
        <v>35</v>
      </c>
      <c r="R3211" s="25">
        <f>Clean_Data[[#This Row],[Revenue_EUR]]/Clean_Data[[#This Row],[Units_Sold]]</f>
        <v>201.33662883845128</v>
      </c>
      <c r="S3211" s="19">
        <f>Clean_Data[[#This Row],[Gross_Profit_EUR]]/Clean_Data[[#This Row],[Revenue_EUR]]</f>
        <v>0.61626480795386585</v>
      </c>
      <c r="T3211" s="19">
        <f>Clean_Data[[#This Row],[Revenue_EUR]]/Clean_Data[[#This Row],[Revenue_Target_EUR]]</f>
        <v>1.0030064192759089</v>
      </c>
      <c r="U3211" s="19">
        <f>Clean_Data[[#This Row],[Revenue_EUR]]/Clean_Data[[#This Row],[Market_Revenue_EUR]]</f>
        <v>0.14783921694430552</v>
      </c>
      <c r="V3211" s="19">
        <f>Clean_Data[[#This Row],[Returns_Units]]/Clean_Data[[#This Row],[Units_Sold]]</f>
        <v>1.1682242990654205E-2</v>
      </c>
      <c r="W3211" s="21">
        <f>Clean_Data[[#This Row],[Revenue_EUR]]/Clean_Data[[#This Row],[Marketing_Spend_EUR]]</f>
        <v>44.219154403005589</v>
      </c>
    </row>
    <row r="3212" spans="1:23">
      <c r="A3212" s="17">
        <v>46082</v>
      </c>
      <c r="B3212">
        <v>2026</v>
      </c>
      <c r="C3212" s="16" t="s">
        <v>94</v>
      </c>
      <c r="D3212" s="16" t="s">
        <v>84</v>
      </c>
      <c r="E3212" s="16" t="s">
        <v>85</v>
      </c>
      <c r="F3212" s="16" t="s">
        <v>82</v>
      </c>
      <c r="G3212" s="16" t="s">
        <v>80</v>
      </c>
      <c r="H3212">
        <v>190303.61</v>
      </c>
      <c r="I3212">
        <v>181852.69</v>
      </c>
      <c r="J3212">
        <v>1254</v>
      </c>
      <c r="K3212">
        <v>1198</v>
      </c>
      <c r="L3212">
        <v>120940.93</v>
      </c>
      <c r="M3212">
        <v>10506.97</v>
      </c>
      <c r="N3212">
        <v>1511599</v>
      </c>
      <c r="O3212">
        <v>10890</v>
      </c>
      <c r="P3212">
        <v>10</v>
      </c>
      <c r="Q3212">
        <v>19</v>
      </c>
      <c r="R3212" s="25">
        <f>Clean_Data[[#This Row],[Revenue_EUR]]/Clean_Data[[#This Row],[Units_Sold]]</f>
        <v>151.75726475279106</v>
      </c>
      <c r="S3212" s="19">
        <f>Clean_Data[[#This Row],[Gross_Profit_EUR]]/Clean_Data[[#This Row],[Revenue_EUR]]</f>
        <v>0.63551568990204654</v>
      </c>
      <c r="T3212" s="19">
        <f>Clean_Data[[#This Row],[Revenue_EUR]]/Clean_Data[[#This Row],[Revenue_Target_EUR]]</f>
        <v>1.0464712399910059</v>
      </c>
      <c r="U3212" s="19">
        <f>Clean_Data[[#This Row],[Revenue_EUR]]/Clean_Data[[#This Row],[Market_Revenue_EUR]]</f>
        <v>0.12589556489518713</v>
      </c>
      <c r="V3212" s="19">
        <f>Clean_Data[[#This Row],[Returns_Units]]/Clean_Data[[#This Row],[Units_Sold]]</f>
        <v>1.5151515151515152E-2</v>
      </c>
      <c r="W3212" s="21">
        <f>Clean_Data[[#This Row],[Revenue_EUR]]/Clean_Data[[#This Row],[Marketing_Spend_EUR]]</f>
        <v>18.112130328724646</v>
      </c>
    </row>
    <row r="3213" spans="1:23">
      <c r="A3213" s="17">
        <v>46082</v>
      </c>
      <c r="B3213">
        <v>2026</v>
      </c>
      <c r="C3213" s="16" t="s">
        <v>94</v>
      </c>
      <c r="D3213" s="16" t="s">
        <v>84</v>
      </c>
      <c r="E3213" s="16" t="s">
        <v>85</v>
      </c>
      <c r="F3213" s="16" t="s">
        <v>82</v>
      </c>
      <c r="G3213" s="16" t="s">
        <v>81</v>
      </c>
      <c r="H3213">
        <v>258624.42</v>
      </c>
      <c r="I3213">
        <v>271118.03999999998</v>
      </c>
      <c r="J3213">
        <v>2075</v>
      </c>
      <c r="K3213">
        <v>2211</v>
      </c>
      <c r="L3213">
        <v>152143.5</v>
      </c>
      <c r="M3213">
        <v>7695.47</v>
      </c>
      <c r="N3213">
        <v>2030126.36</v>
      </c>
      <c r="O3213">
        <v>17712</v>
      </c>
      <c r="P3213">
        <v>13</v>
      </c>
      <c r="Q3213">
        <v>23</v>
      </c>
      <c r="R3213" s="25">
        <f>Clean_Data[[#This Row],[Revenue_EUR]]/Clean_Data[[#This Row],[Units_Sold]]</f>
        <v>124.63827469879519</v>
      </c>
      <c r="S3213" s="19">
        <f>Clean_Data[[#This Row],[Gross_Profit_EUR]]/Clean_Data[[#This Row],[Revenue_EUR]]</f>
        <v>0.58827971465339579</v>
      </c>
      <c r="T3213" s="19">
        <f>Clean_Data[[#This Row],[Revenue_EUR]]/Clean_Data[[#This Row],[Revenue_Target_EUR]]</f>
        <v>0.9539181531409715</v>
      </c>
      <c r="U3213" s="19">
        <f>Clean_Data[[#This Row],[Revenue_EUR]]/Clean_Data[[#This Row],[Market_Revenue_EUR]]</f>
        <v>0.12739326235830956</v>
      </c>
      <c r="V3213" s="19">
        <f>Clean_Data[[#This Row],[Returns_Units]]/Clean_Data[[#This Row],[Units_Sold]]</f>
        <v>1.108433734939759E-2</v>
      </c>
      <c r="W3213" s="21">
        <f>Clean_Data[[#This Row],[Revenue_EUR]]/Clean_Data[[#This Row],[Marketing_Spend_EUR]]</f>
        <v>33.607358614873426</v>
      </c>
    </row>
    <row r="3214" spans="1:23">
      <c r="A3214" s="17">
        <v>46082</v>
      </c>
      <c r="B3214">
        <v>2026</v>
      </c>
      <c r="C3214" s="16" t="s">
        <v>94</v>
      </c>
      <c r="D3214" s="16" t="s">
        <v>84</v>
      </c>
      <c r="E3214" s="16" t="s">
        <v>85</v>
      </c>
      <c r="F3214" s="16" t="s">
        <v>83</v>
      </c>
      <c r="G3214" s="16" t="s">
        <v>78</v>
      </c>
      <c r="H3214">
        <v>75369.13</v>
      </c>
      <c r="I3214">
        <v>83839.990000000005</v>
      </c>
      <c r="J3214">
        <v>966</v>
      </c>
      <c r="K3214">
        <v>1074</v>
      </c>
      <c r="L3214">
        <v>36309.32</v>
      </c>
      <c r="M3214">
        <v>1357.68</v>
      </c>
      <c r="N3214">
        <v>855679.41</v>
      </c>
      <c r="O3214">
        <v>11457</v>
      </c>
      <c r="P3214">
        <v>4</v>
      </c>
      <c r="Q3214">
        <v>28</v>
      </c>
      <c r="R3214" s="25">
        <f>Clean_Data[[#This Row],[Revenue_EUR]]/Clean_Data[[#This Row],[Units_Sold]]</f>
        <v>78.021873706004143</v>
      </c>
      <c r="S3214" s="19">
        <f>Clean_Data[[#This Row],[Gross_Profit_EUR]]/Clean_Data[[#This Row],[Revenue_EUR]]</f>
        <v>0.48175320585497006</v>
      </c>
      <c r="T3214" s="19">
        <f>Clean_Data[[#This Row],[Revenue_EUR]]/Clean_Data[[#This Row],[Revenue_Target_EUR]]</f>
        <v>0.89896396695657999</v>
      </c>
      <c r="U3214" s="19">
        <f>Clean_Data[[#This Row],[Revenue_EUR]]/Clean_Data[[#This Row],[Market_Revenue_EUR]]</f>
        <v>8.8081037266048046E-2</v>
      </c>
      <c r="V3214" s="19">
        <f>Clean_Data[[#This Row],[Returns_Units]]/Clean_Data[[#This Row],[Units_Sold]]</f>
        <v>2.8985507246376812E-2</v>
      </c>
      <c r="W3214" s="21">
        <f>Clean_Data[[#This Row],[Revenue_EUR]]/Clean_Data[[#This Row],[Marketing_Spend_EUR]]</f>
        <v>55.513176889988806</v>
      </c>
    </row>
    <row r="3215" spans="1:23">
      <c r="A3215" s="17">
        <v>46082</v>
      </c>
      <c r="B3215">
        <v>2026</v>
      </c>
      <c r="C3215" s="16" t="s">
        <v>94</v>
      </c>
      <c r="D3215" s="16" t="s">
        <v>84</v>
      </c>
      <c r="E3215" s="16" t="s">
        <v>85</v>
      </c>
      <c r="F3215" s="16" t="s">
        <v>83</v>
      </c>
      <c r="G3215" s="16" t="s">
        <v>79</v>
      </c>
      <c r="H3215">
        <v>77536.53</v>
      </c>
      <c r="I3215">
        <v>81577.960000000006</v>
      </c>
      <c r="J3215">
        <v>385</v>
      </c>
      <c r="K3215">
        <v>398</v>
      </c>
      <c r="L3215">
        <v>43315.15</v>
      </c>
      <c r="M3215">
        <v>2123.16</v>
      </c>
      <c r="N3215">
        <v>714507.44</v>
      </c>
      <c r="O3215">
        <v>3867</v>
      </c>
      <c r="P3215">
        <v>4</v>
      </c>
      <c r="Q3215">
        <v>10</v>
      </c>
      <c r="R3215" s="25">
        <f>Clean_Data[[#This Row],[Revenue_EUR]]/Clean_Data[[#This Row],[Units_Sold]]</f>
        <v>201.3935844155844</v>
      </c>
      <c r="S3215" s="19">
        <f>Clean_Data[[#This Row],[Gross_Profit_EUR]]/Clean_Data[[#This Row],[Revenue_EUR]]</f>
        <v>0.55864184275463447</v>
      </c>
      <c r="T3215" s="19">
        <f>Clean_Data[[#This Row],[Revenue_EUR]]/Clean_Data[[#This Row],[Revenue_Target_EUR]]</f>
        <v>0.95045929072018953</v>
      </c>
      <c r="U3215" s="19">
        <f>Clean_Data[[#This Row],[Revenue_EUR]]/Clean_Data[[#This Row],[Market_Revenue_EUR]]</f>
        <v>0.10851745644524011</v>
      </c>
      <c r="V3215" s="19">
        <f>Clean_Data[[#This Row],[Returns_Units]]/Clean_Data[[#This Row],[Units_Sold]]</f>
        <v>2.5974025974025976E-2</v>
      </c>
      <c r="W3215" s="21">
        <f>Clean_Data[[#This Row],[Revenue_EUR]]/Clean_Data[[#This Row],[Marketing_Spend_EUR]]</f>
        <v>36.519400327813258</v>
      </c>
    </row>
    <row r="3216" spans="1:23">
      <c r="A3216" s="17">
        <v>46082</v>
      </c>
      <c r="B3216">
        <v>2026</v>
      </c>
      <c r="C3216" s="16" t="s">
        <v>94</v>
      </c>
      <c r="D3216" s="16" t="s">
        <v>84</v>
      </c>
      <c r="E3216" s="16" t="s">
        <v>85</v>
      </c>
      <c r="F3216" s="16" t="s">
        <v>83</v>
      </c>
      <c r="G3216" s="16" t="s">
        <v>80</v>
      </c>
      <c r="H3216">
        <v>23755.11</v>
      </c>
      <c r="I3216">
        <v>23194.799999999999</v>
      </c>
      <c r="J3216">
        <v>157</v>
      </c>
      <c r="K3216">
        <v>152</v>
      </c>
      <c r="L3216">
        <v>13755.14</v>
      </c>
      <c r="M3216">
        <v>1296.51</v>
      </c>
      <c r="N3216">
        <v>276432.38</v>
      </c>
      <c r="O3216">
        <v>1885</v>
      </c>
      <c r="P3216">
        <v>1</v>
      </c>
      <c r="Q3216">
        <v>5</v>
      </c>
      <c r="R3216" s="25">
        <f>Clean_Data[[#This Row],[Revenue_EUR]]/Clean_Data[[#This Row],[Units_Sold]]</f>
        <v>151.30643312101913</v>
      </c>
      <c r="S3216" s="19">
        <f>Clean_Data[[#This Row],[Gross_Profit_EUR]]/Clean_Data[[#This Row],[Revenue_EUR]]</f>
        <v>0.57903920461744862</v>
      </c>
      <c r="T3216" s="19">
        <f>Clean_Data[[#This Row],[Revenue_EUR]]/Clean_Data[[#This Row],[Revenue_Target_EUR]]</f>
        <v>1.0241567075378966</v>
      </c>
      <c r="U3216" s="19">
        <f>Clean_Data[[#This Row],[Revenue_EUR]]/Clean_Data[[#This Row],[Market_Revenue_EUR]]</f>
        <v>8.5934614461590939E-2</v>
      </c>
      <c r="V3216" s="19">
        <f>Clean_Data[[#This Row],[Returns_Units]]/Clean_Data[[#This Row],[Units_Sold]]</f>
        <v>3.1847133757961783E-2</v>
      </c>
      <c r="W3216" s="21">
        <f>Clean_Data[[#This Row],[Revenue_EUR]]/Clean_Data[[#This Row],[Marketing_Spend_EUR]]</f>
        <v>18.322350001156952</v>
      </c>
    </row>
    <row r="3217" spans="1:23">
      <c r="A3217" s="17">
        <v>46082</v>
      </c>
      <c r="B3217">
        <v>2026</v>
      </c>
      <c r="C3217" s="16" t="s">
        <v>94</v>
      </c>
      <c r="D3217" s="16" t="s">
        <v>84</v>
      </c>
      <c r="E3217" s="16" t="s">
        <v>85</v>
      </c>
      <c r="F3217" s="16" t="s">
        <v>83</v>
      </c>
      <c r="G3217" s="16" t="s">
        <v>81</v>
      </c>
      <c r="H3217">
        <v>32894.07</v>
      </c>
      <c r="I3217">
        <v>35657.910000000003</v>
      </c>
      <c r="J3217">
        <v>264</v>
      </c>
      <c r="K3217">
        <v>282</v>
      </c>
      <c r="L3217">
        <v>17422.57</v>
      </c>
      <c r="M3217">
        <v>1058.1300000000001</v>
      </c>
      <c r="N3217">
        <v>356919.41</v>
      </c>
      <c r="O3217">
        <v>3243</v>
      </c>
      <c r="P3217">
        <v>1</v>
      </c>
      <c r="Q3217">
        <v>6</v>
      </c>
      <c r="R3217" s="25">
        <f>Clean_Data[[#This Row],[Revenue_EUR]]/Clean_Data[[#This Row],[Units_Sold]]</f>
        <v>124.59875</v>
      </c>
      <c r="S3217" s="19">
        <f>Clean_Data[[#This Row],[Gross_Profit_EUR]]/Clean_Data[[#This Row],[Revenue_EUR]]</f>
        <v>0.52965686520397137</v>
      </c>
      <c r="T3217" s="19">
        <f>Clean_Data[[#This Row],[Revenue_EUR]]/Clean_Data[[#This Row],[Revenue_Target_EUR]]</f>
        <v>0.92249012911861616</v>
      </c>
      <c r="U3217" s="19">
        <f>Clean_Data[[#This Row],[Revenue_EUR]]/Clean_Data[[#This Row],[Market_Revenue_EUR]]</f>
        <v>9.216105674947743E-2</v>
      </c>
      <c r="V3217" s="19">
        <f>Clean_Data[[#This Row],[Returns_Units]]/Clean_Data[[#This Row],[Units_Sold]]</f>
        <v>2.2727272727272728E-2</v>
      </c>
      <c r="W3217" s="21">
        <f>Clean_Data[[#This Row],[Revenue_EUR]]/Clean_Data[[#This Row],[Marketing_Spend_EUR]]</f>
        <v>31.086983640951487</v>
      </c>
    </row>
    <row r="3218" spans="1:23">
      <c r="A3218" s="17">
        <v>46082</v>
      </c>
      <c r="B3218">
        <v>2026</v>
      </c>
      <c r="C3218" s="16" t="s">
        <v>94</v>
      </c>
      <c r="D3218" s="16" t="s">
        <v>86</v>
      </c>
      <c r="E3218" s="16" t="s">
        <v>87</v>
      </c>
      <c r="F3218" s="16" t="s">
        <v>77</v>
      </c>
      <c r="G3218" s="16" t="s">
        <v>78</v>
      </c>
      <c r="H3218">
        <v>435250.65</v>
      </c>
      <c r="I3218">
        <v>462028.05</v>
      </c>
      <c r="J3218">
        <v>5577</v>
      </c>
      <c r="K3218">
        <v>5919</v>
      </c>
      <c r="L3218">
        <v>244604.79999999999</v>
      </c>
      <c r="M3218">
        <v>7065.01</v>
      </c>
      <c r="N3218">
        <v>3863842.24</v>
      </c>
      <c r="O3218">
        <v>55948</v>
      </c>
      <c r="P3218">
        <v>24</v>
      </c>
      <c r="Q3218">
        <v>66</v>
      </c>
      <c r="R3218" s="25">
        <f>Clean_Data[[#This Row],[Revenue_EUR]]/Clean_Data[[#This Row],[Units_Sold]]</f>
        <v>78.043867670790746</v>
      </c>
      <c r="S3218" s="19">
        <f>Clean_Data[[#This Row],[Gross_Profit_EUR]]/Clean_Data[[#This Row],[Revenue_EUR]]</f>
        <v>0.56198606481116109</v>
      </c>
      <c r="T3218" s="19">
        <f>Clean_Data[[#This Row],[Revenue_EUR]]/Clean_Data[[#This Row],[Revenue_Target_EUR]]</f>
        <v>0.94204377851085019</v>
      </c>
      <c r="U3218" s="19">
        <f>Clean_Data[[#This Row],[Revenue_EUR]]/Clean_Data[[#This Row],[Market_Revenue_EUR]]</f>
        <v>0.11264710693778222</v>
      </c>
      <c r="V3218" s="19">
        <f>Clean_Data[[#This Row],[Returns_Units]]/Clean_Data[[#This Row],[Units_Sold]]</f>
        <v>1.1834319526627219E-2</v>
      </c>
      <c r="W3218" s="21">
        <f>Clean_Data[[#This Row],[Revenue_EUR]]/Clean_Data[[#This Row],[Marketing_Spend_EUR]]</f>
        <v>61.606515772801458</v>
      </c>
    </row>
    <row r="3219" spans="1:23">
      <c r="A3219" s="17">
        <v>46082</v>
      </c>
      <c r="B3219">
        <v>2026</v>
      </c>
      <c r="C3219" s="16" t="s">
        <v>94</v>
      </c>
      <c r="D3219" s="16" t="s">
        <v>86</v>
      </c>
      <c r="E3219" s="16" t="s">
        <v>87</v>
      </c>
      <c r="F3219" s="16" t="s">
        <v>77</v>
      </c>
      <c r="G3219" s="16" t="s">
        <v>79</v>
      </c>
      <c r="H3219">
        <v>442646.59</v>
      </c>
      <c r="I3219">
        <v>441713.91</v>
      </c>
      <c r="J3219">
        <v>2199</v>
      </c>
      <c r="K3219">
        <v>2151</v>
      </c>
      <c r="L3219">
        <v>287552.82</v>
      </c>
      <c r="M3219">
        <v>10436.48</v>
      </c>
      <c r="N3219">
        <v>3449407.48</v>
      </c>
      <c r="O3219">
        <v>18442</v>
      </c>
      <c r="P3219">
        <v>19</v>
      </c>
      <c r="Q3219">
        <v>34</v>
      </c>
      <c r="R3219" s="25">
        <f>Clean_Data[[#This Row],[Revenue_EUR]]/Clean_Data[[#This Row],[Units_Sold]]</f>
        <v>201.29449295134154</v>
      </c>
      <c r="S3219" s="19">
        <f>Clean_Data[[#This Row],[Gross_Profit_EUR]]/Clean_Data[[#This Row],[Revenue_EUR]]</f>
        <v>0.64962167674216131</v>
      </c>
      <c r="T3219" s="19">
        <f>Clean_Data[[#This Row],[Revenue_EUR]]/Clean_Data[[#This Row],[Revenue_Target_EUR]]</f>
        <v>1.0021115024428369</v>
      </c>
      <c r="U3219" s="19">
        <f>Clean_Data[[#This Row],[Revenue_EUR]]/Clean_Data[[#This Row],[Market_Revenue_EUR]]</f>
        <v>0.12832539865658318</v>
      </c>
      <c r="V3219" s="19">
        <f>Clean_Data[[#This Row],[Returns_Units]]/Clean_Data[[#This Row],[Units_Sold]]</f>
        <v>1.5461573442473852E-2</v>
      </c>
      <c r="W3219" s="21">
        <f>Clean_Data[[#This Row],[Revenue_EUR]]/Clean_Data[[#This Row],[Marketing_Spend_EUR]]</f>
        <v>42.413398962102171</v>
      </c>
    </row>
    <row r="3220" spans="1:23">
      <c r="A3220" s="17">
        <v>46082</v>
      </c>
      <c r="B3220">
        <v>2026</v>
      </c>
      <c r="C3220" s="16" t="s">
        <v>94</v>
      </c>
      <c r="D3220" s="16" t="s">
        <v>86</v>
      </c>
      <c r="E3220" s="16" t="s">
        <v>87</v>
      </c>
      <c r="F3220" s="16" t="s">
        <v>77</v>
      </c>
      <c r="G3220" s="16" t="s">
        <v>80</v>
      </c>
      <c r="H3220">
        <v>150808.85</v>
      </c>
      <c r="I3220">
        <v>144895.39000000001</v>
      </c>
      <c r="J3220">
        <v>994</v>
      </c>
      <c r="K3220">
        <v>947</v>
      </c>
      <c r="L3220">
        <v>104116.06</v>
      </c>
      <c r="M3220">
        <v>8380.85</v>
      </c>
      <c r="N3220">
        <v>1272830.26</v>
      </c>
      <c r="O3220">
        <v>8799</v>
      </c>
      <c r="P3220">
        <v>6</v>
      </c>
      <c r="Q3220">
        <v>13</v>
      </c>
      <c r="R3220" s="25">
        <f>Clean_Data[[#This Row],[Revenue_EUR]]/Clean_Data[[#This Row],[Units_Sold]]</f>
        <v>151.71916498993966</v>
      </c>
      <c r="S3220" s="19">
        <f>Clean_Data[[#This Row],[Gross_Profit_EUR]]/Clean_Data[[#This Row],[Revenue_EUR]]</f>
        <v>0.69038428447667355</v>
      </c>
      <c r="T3220" s="19">
        <f>Clean_Data[[#This Row],[Revenue_EUR]]/Clean_Data[[#This Row],[Revenue_Target_EUR]]</f>
        <v>1.0408119264525946</v>
      </c>
      <c r="U3220" s="19">
        <f>Clean_Data[[#This Row],[Revenue_EUR]]/Clean_Data[[#This Row],[Market_Revenue_EUR]]</f>
        <v>0.11848308037554041</v>
      </c>
      <c r="V3220" s="19">
        <f>Clean_Data[[#This Row],[Returns_Units]]/Clean_Data[[#This Row],[Units_Sold]]</f>
        <v>1.3078470824949699E-2</v>
      </c>
      <c r="W3220" s="21">
        <f>Clean_Data[[#This Row],[Revenue_EUR]]/Clean_Data[[#This Row],[Marketing_Spend_EUR]]</f>
        <v>17.994457602749126</v>
      </c>
    </row>
    <row r="3221" spans="1:23">
      <c r="A3221" s="17">
        <v>46082</v>
      </c>
      <c r="B3221">
        <v>2026</v>
      </c>
      <c r="C3221" s="16" t="s">
        <v>94</v>
      </c>
      <c r="D3221" s="16" t="s">
        <v>86</v>
      </c>
      <c r="E3221" s="16" t="s">
        <v>87</v>
      </c>
      <c r="F3221" s="16" t="s">
        <v>77</v>
      </c>
      <c r="G3221" s="16" t="s">
        <v>81</v>
      </c>
      <c r="H3221">
        <v>201261.28</v>
      </c>
      <c r="I3221">
        <v>195610.32</v>
      </c>
      <c r="J3221">
        <v>1614</v>
      </c>
      <c r="K3221">
        <v>1575</v>
      </c>
      <c r="L3221">
        <v>124238.77</v>
      </c>
      <c r="M3221">
        <v>6461.6</v>
      </c>
      <c r="N3221">
        <v>1691720.89</v>
      </c>
      <c r="O3221">
        <v>14513</v>
      </c>
      <c r="P3221">
        <v>10</v>
      </c>
      <c r="Q3221">
        <v>28</v>
      </c>
      <c r="R3221" s="25">
        <f>Clean_Data[[#This Row],[Revenue_EUR]]/Clean_Data[[#This Row],[Units_Sold]]</f>
        <v>124.69719950433705</v>
      </c>
      <c r="S3221" s="19">
        <f>Clean_Data[[#This Row],[Gross_Profit_EUR]]/Clean_Data[[#This Row],[Revenue_EUR]]</f>
        <v>0.61730090358165268</v>
      </c>
      <c r="T3221" s="19">
        <f>Clean_Data[[#This Row],[Revenue_EUR]]/Clean_Data[[#This Row],[Revenue_Target_EUR]]</f>
        <v>1.0288888643503062</v>
      </c>
      <c r="U3221" s="19">
        <f>Clean_Data[[#This Row],[Revenue_EUR]]/Clean_Data[[#This Row],[Market_Revenue_EUR]]</f>
        <v>0.11896837190442214</v>
      </c>
      <c r="V3221" s="19">
        <f>Clean_Data[[#This Row],[Returns_Units]]/Clean_Data[[#This Row],[Units_Sold]]</f>
        <v>1.7348203221809171E-2</v>
      </c>
      <c r="W3221" s="21">
        <f>Clean_Data[[#This Row],[Revenue_EUR]]/Clean_Data[[#This Row],[Marketing_Spend_EUR]]</f>
        <v>31.147282406834218</v>
      </c>
    </row>
    <row r="3222" spans="1:23">
      <c r="A3222" s="17">
        <v>46082</v>
      </c>
      <c r="B3222">
        <v>2026</v>
      </c>
      <c r="C3222" s="16" t="s">
        <v>94</v>
      </c>
      <c r="D3222" s="16" t="s">
        <v>86</v>
      </c>
      <c r="E3222" s="16" t="s">
        <v>87</v>
      </c>
      <c r="F3222" s="16" t="s">
        <v>82</v>
      </c>
      <c r="G3222" s="16" t="s">
        <v>78</v>
      </c>
      <c r="H3222">
        <v>361981.4</v>
      </c>
      <c r="I3222">
        <v>367553.73</v>
      </c>
      <c r="J3222">
        <v>4638</v>
      </c>
      <c r="K3222">
        <v>4665</v>
      </c>
      <c r="L3222">
        <v>188561.31</v>
      </c>
      <c r="M3222">
        <v>6998.17</v>
      </c>
      <c r="N3222">
        <v>3543390.79</v>
      </c>
      <c r="O3222">
        <v>47382</v>
      </c>
      <c r="P3222">
        <v>20</v>
      </c>
      <c r="Q3222">
        <v>99</v>
      </c>
      <c r="R3222" s="25">
        <f>Clean_Data[[#This Row],[Revenue_EUR]]/Clean_Data[[#This Row],[Units_Sold]]</f>
        <v>78.046873652436403</v>
      </c>
      <c r="S3222" s="19">
        <f>Clean_Data[[#This Row],[Gross_Profit_EUR]]/Clean_Data[[#This Row],[Revenue_EUR]]</f>
        <v>0.52091436189815277</v>
      </c>
      <c r="T3222" s="19">
        <f>Clean_Data[[#This Row],[Revenue_EUR]]/Clean_Data[[#This Row],[Revenue_Target_EUR]]</f>
        <v>0.98483941381849138</v>
      </c>
      <c r="U3222" s="19">
        <f>Clean_Data[[#This Row],[Revenue_EUR]]/Clean_Data[[#This Row],[Market_Revenue_EUR]]</f>
        <v>0.1021567818659934</v>
      </c>
      <c r="V3222" s="19">
        <f>Clean_Data[[#This Row],[Returns_Units]]/Clean_Data[[#This Row],[Units_Sold]]</f>
        <v>2.1345407503234153E-2</v>
      </c>
      <c r="W3222" s="21">
        <f>Clean_Data[[#This Row],[Revenue_EUR]]/Clean_Data[[#This Row],[Marketing_Spend_EUR]]</f>
        <v>51.725151003762413</v>
      </c>
    </row>
    <row r="3223" spans="1:23">
      <c r="A3223" s="17">
        <v>46082</v>
      </c>
      <c r="B3223">
        <v>2026</v>
      </c>
      <c r="C3223" s="16" t="s">
        <v>94</v>
      </c>
      <c r="D3223" s="16" t="s">
        <v>86</v>
      </c>
      <c r="E3223" s="16" t="s">
        <v>87</v>
      </c>
      <c r="F3223" s="16" t="s">
        <v>82</v>
      </c>
      <c r="G3223" s="16" t="s">
        <v>79</v>
      </c>
      <c r="H3223">
        <v>428807.19</v>
      </c>
      <c r="I3223">
        <v>426308.17</v>
      </c>
      <c r="J3223">
        <v>2130</v>
      </c>
      <c r="K3223">
        <v>2108</v>
      </c>
      <c r="L3223">
        <v>262196.43</v>
      </c>
      <c r="M3223">
        <v>10002.129999999999</v>
      </c>
      <c r="N3223">
        <v>3240183.83</v>
      </c>
      <c r="O3223">
        <v>17218</v>
      </c>
      <c r="P3223">
        <v>20</v>
      </c>
      <c r="Q3223">
        <v>44</v>
      </c>
      <c r="R3223" s="25">
        <f>Clean_Data[[#This Row],[Revenue_EUR]]/Clean_Data[[#This Row],[Units_Sold]]</f>
        <v>201.31792957746478</v>
      </c>
      <c r="S3223" s="19">
        <f>Clean_Data[[#This Row],[Gross_Profit_EUR]]/Clean_Data[[#This Row],[Revenue_EUR]]</f>
        <v>0.61145530232363876</v>
      </c>
      <c r="T3223" s="19">
        <f>Clean_Data[[#This Row],[Revenue_EUR]]/Clean_Data[[#This Row],[Revenue_Target_EUR]]</f>
        <v>1.0058620035360806</v>
      </c>
      <c r="U3223" s="19">
        <f>Clean_Data[[#This Row],[Revenue_EUR]]/Clean_Data[[#This Row],[Market_Revenue_EUR]]</f>
        <v>0.13234038946487797</v>
      </c>
      <c r="V3223" s="19">
        <f>Clean_Data[[#This Row],[Returns_Units]]/Clean_Data[[#This Row],[Units_Sold]]</f>
        <v>2.0657276995305163E-2</v>
      </c>
      <c r="W3223" s="21">
        <f>Clean_Data[[#This Row],[Revenue_EUR]]/Clean_Data[[#This Row],[Marketing_Spend_EUR]]</f>
        <v>42.87158735189405</v>
      </c>
    </row>
    <row r="3224" spans="1:23">
      <c r="A3224" s="17">
        <v>46082</v>
      </c>
      <c r="B3224">
        <v>2026</v>
      </c>
      <c r="C3224" s="16" t="s">
        <v>94</v>
      </c>
      <c r="D3224" s="16" t="s">
        <v>86</v>
      </c>
      <c r="E3224" s="16" t="s">
        <v>87</v>
      </c>
      <c r="F3224" s="16" t="s">
        <v>82</v>
      </c>
      <c r="G3224" s="16" t="s">
        <v>80</v>
      </c>
      <c r="H3224">
        <v>126794.46</v>
      </c>
      <c r="I3224">
        <v>120326.83</v>
      </c>
      <c r="J3224">
        <v>835</v>
      </c>
      <c r="K3224">
        <v>783</v>
      </c>
      <c r="L3224">
        <v>81326.240000000005</v>
      </c>
      <c r="M3224">
        <v>7161.85</v>
      </c>
      <c r="N3224">
        <v>1164543.6100000001</v>
      </c>
      <c r="O3224">
        <v>8493</v>
      </c>
      <c r="P3224">
        <v>5</v>
      </c>
      <c r="Q3224">
        <v>10</v>
      </c>
      <c r="R3224" s="25">
        <f>Clean_Data[[#This Row],[Revenue_EUR]]/Clean_Data[[#This Row],[Units_Sold]]</f>
        <v>151.8496526946108</v>
      </c>
      <c r="S3224" s="19">
        <f>Clean_Data[[#This Row],[Gross_Profit_EUR]]/Clean_Data[[#This Row],[Revenue_EUR]]</f>
        <v>0.64140215589860949</v>
      </c>
      <c r="T3224" s="19">
        <f>Clean_Data[[#This Row],[Revenue_EUR]]/Clean_Data[[#This Row],[Revenue_Target_EUR]]</f>
        <v>1.0537505226390491</v>
      </c>
      <c r="U3224" s="19">
        <f>Clean_Data[[#This Row],[Revenue_EUR]]/Clean_Data[[#This Row],[Market_Revenue_EUR]]</f>
        <v>0.10887909985612303</v>
      </c>
      <c r="V3224" s="19">
        <f>Clean_Data[[#This Row],[Returns_Units]]/Clean_Data[[#This Row],[Units_Sold]]</f>
        <v>1.1976047904191617E-2</v>
      </c>
      <c r="W3224" s="21">
        <f>Clean_Data[[#This Row],[Revenue_EUR]]/Clean_Data[[#This Row],[Marketing_Spend_EUR]]</f>
        <v>17.704149067629174</v>
      </c>
    </row>
    <row r="3225" spans="1:23">
      <c r="A3225" s="17">
        <v>46082</v>
      </c>
      <c r="B3225">
        <v>2026</v>
      </c>
      <c r="C3225" s="16" t="s">
        <v>94</v>
      </c>
      <c r="D3225" s="16" t="s">
        <v>86</v>
      </c>
      <c r="E3225" s="16" t="s">
        <v>87</v>
      </c>
      <c r="F3225" s="16" t="s">
        <v>82</v>
      </c>
      <c r="G3225" s="16" t="s">
        <v>81</v>
      </c>
      <c r="H3225">
        <v>162098.32999999999</v>
      </c>
      <c r="I3225">
        <v>158530.29999999999</v>
      </c>
      <c r="J3225">
        <v>1300</v>
      </c>
      <c r="K3225">
        <v>1250</v>
      </c>
      <c r="L3225">
        <v>93806.88</v>
      </c>
      <c r="M3225">
        <v>4786.2</v>
      </c>
      <c r="N3225">
        <v>1453137.63</v>
      </c>
      <c r="O3225">
        <v>12858</v>
      </c>
      <c r="P3225">
        <v>8</v>
      </c>
      <c r="Q3225">
        <v>28</v>
      </c>
      <c r="R3225" s="25">
        <f>Clean_Data[[#This Row],[Revenue_EUR]]/Clean_Data[[#This Row],[Units_Sold]]</f>
        <v>124.69102307692307</v>
      </c>
      <c r="S3225" s="19">
        <f>Clean_Data[[#This Row],[Gross_Profit_EUR]]/Clean_Data[[#This Row],[Revenue_EUR]]</f>
        <v>0.57870355604527213</v>
      </c>
      <c r="T3225" s="19">
        <f>Clean_Data[[#This Row],[Revenue_EUR]]/Clean_Data[[#This Row],[Revenue_Target_EUR]]</f>
        <v>1.0225069276977334</v>
      </c>
      <c r="U3225" s="19">
        <f>Clean_Data[[#This Row],[Revenue_EUR]]/Clean_Data[[#This Row],[Market_Revenue_EUR]]</f>
        <v>0.11155056937036308</v>
      </c>
      <c r="V3225" s="19">
        <f>Clean_Data[[#This Row],[Returns_Units]]/Clean_Data[[#This Row],[Units_Sold]]</f>
        <v>2.1538461538461538E-2</v>
      </c>
      <c r="W3225" s="21">
        <f>Clean_Data[[#This Row],[Revenue_EUR]]/Clean_Data[[#This Row],[Marketing_Spend_EUR]]</f>
        <v>33.867855501232711</v>
      </c>
    </row>
    <row r="3226" spans="1:23">
      <c r="A3226" s="17">
        <v>46082</v>
      </c>
      <c r="B3226">
        <v>2026</v>
      </c>
      <c r="C3226" s="16" t="s">
        <v>94</v>
      </c>
      <c r="D3226" s="16" t="s">
        <v>86</v>
      </c>
      <c r="E3226" s="16" t="s">
        <v>87</v>
      </c>
      <c r="F3226" s="16" t="s">
        <v>83</v>
      </c>
      <c r="G3226" s="16" t="s">
        <v>78</v>
      </c>
      <c r="H3226">
        <v>49070.42</v>
      </c>
      <c r="I3226">
        <v>51381.06</v>
      </c>
      <c r="J3226">
        <v>629</v>
      </c>
      <c r="K3226">
        <v>662</v>
      </c>
      <c r="L3226">
        <v>23030.28</v>
      </c>
      <c r="M3226">
        <v>801.76</v>
      </c>
      <c r="N3226">
        <v>649774.04</v>
      </c>
      <c r="O3226">
        <v>9008</v>
      </c>
      <c r="P3226">
        <v>2</v>
      </c>
      <c r="Q3226">
        <v>10</v>
      </c>
      <c r="R3226" s="25">
        <f>Clean_Data[[#This Row],[Revenue_EUR]]/Clean_Data[[#This Row],[Units_Sold]]</f>
        <v>78.013386327503966</v>
      </c>
      <c r="S3226" s="19">
        <f>Clean_Data[[#This Row],[Gross_Profit_EUR]]/Clean_Data[[#This Row],[Revenue_EUR]]</f>
        <v>0.46933121827773228</v>
      </c>
      <c r="T3226" s="19">
        <f>Clean_Data[[#This Row],[Revenue_EUR]]/Clean_Data[[#This Row],[Revenue_Target_EUR]]</f>
        <v>0.95502934349738988</v>
      </c>
      <c r="U3226" s="19">
        <f>Clean_Data[[#This Row],[Revenue_EUR]]/Clean_Data[[#This Row],[Market_Revenue_EUR]]</f>
        <v>7.5519206646051898E-2</v>
      </c>
      <c r="V3226" s="19">
        <f>Clean_Data[[#This Row],[Returns_Units]]/Clean_Data[[#This Row],[Units_Sold]]</f>
        <v>1.5898251192368838E-2</v>
      </c>
      <c r="W3226" s="21">
        <f>Clean_Data[[#This Row],[Revenue_EUR]]/Clean_Data[[#This Row],[Marketing_Spend_EUR]]</f>
        <v>61.203377569347431</v>
      </c>
    </row>
    <row r="3227" spans="1:23">
      <c r="A3227" s="17">
        <v>46082</v>
      </c>
      <c r="B3227">
        <v>2026</v>
      </c>
      <c r="C3227" s="16" t="s">
        <v>94</v>
      </c>
      <c r="D3227" s="16" t="s">
        <v>86</v>
      </c>
      <c r="E3227" s="16" t="s">
        <v>87</v>
      </c>
      <c r="F3227" s="16" t="s">
        <v>83</v>
      </c>
      <c r="G3227" s="16" t="s">
        <v>79</v>
      </c>
      <c r="H3227">
        <v>48998.32</v>
      </c>
      <c r="I3227">
        <v>47843.35</v>
      </c>
      <c r="J3227">
        <v>243</v>
      </c>
      <c r="K3227">
        <v>236</v>
      </c>
      <c r="L3227">
        <v>27049.23</v>
      </c>
      <c r="M3227">
        <v>1176.43</v>
      </c>
      <c r="N3227">
        <v>565780.43000000005</v>
      </c>
      <c r="O3227">
        <v>3165</v>
      </c>
      <c r="P3227">
        <v>3</v>
      </c>
      <c r="Q3227">
        <v>4</v>
      </c>
      <c r="R3227" s="25">
        <f>Clean_Data[[#This Row],[Revenue_EUR]]/Clean_Data[[#This Row],[Units_Sold]]</f>
        <v>201.63917695473251</v>
      </c>
      <c r="S3227" s="19">
        <f>Clean_Data[[#This Row],[Gross_Profit_EUR]]/Clean_Data[[#This Row],[Revenue_EUR]]</f>
        <v>0.55204402926467677</v>
      </c>
      <c r="T3227" s="19">
        <f>Clean_Data[[#This Row],[Revenue_EUR]]/Clean_Data[[#This Row],[Revenue_Target_EUR]]</f>
        <v>1.0241406590466595</v>
      </c>
      <c r="U3227" s="19">
        <f>Clean_Data[[#This Row],[Revenue_EUR]]/Clean_Data[[#This Row],[Market_Revenue_EUR]]</f>
        <v>8.6603066139986487E-2</v>
      </c>
      <c r="V3227" s="19">
        <f>Clean_Data[[#This Row],[Returns_Units]]/Clean_Data[[#This Row],[Units_Sold]]</f>
        <v>1.646090534979424E-2</v>
      </c>
      <c r="W3227" s="21">
        <f>Clean_Data[[#This Row],[Revenue_EUR]]/Clean_Data[[#This Row],[Marketing_Spend_EUR]]</f>
        <v>41.650008925307922</v>
      </c>
    </row>
    <row r="3228" spans="1:23">
      <c r="A3228" s="17">
        <v>46082</v>
      </c>
      <c r="B3228">
        <v>2026</v>
      </c>
      <c r="C3228" s="16" t="s">
        <v>94</v>
      </c>
      <c r="D3228" s="16" t="s">
        <v>86</v>
      </c>
      <c r="E3228" s="16" t="s">
        <v>87</v>
      </c>
      <c r="F3228" s="16" t="s">
        <v>83</v>
      </c>
      <c r="G3228" s="16" t="s">
        <v>80</v>
      </c>
      <c r="H3228">
        <v>16897.830000000002</v>
      </c>
      <c r="I3228">
        <v>15500.61</v>
      </c>
      <c r="J3228">
        <v>111</v>
      </c>
      <c r="K3228">
        <v>103</v>
      </c>
      <c r="L3228">
        <v>9875.1299999999992</v>
      </c>
      <c r="M3228">
        <v>968.66</v>
      </c>
      <c r="N3228">
        <v>211753.26</v>
      </c>
      <c r="O3228">
        <v>1565</v>
      </c>
      <c r="P3228">
        <v>1</v>
      </c>
      <c r="Q3228">
        <v>3</v>
      </c>
      <c r="R3228" s="25">
        <f>Clean_Data[[#This Row],[Revenue_EUR]]/Clean_Data[[#This Row],[Units_Sold]]</f>
        <v>152.23270270270271</v>
      </c>
      <c r="S3228" s="19">
        <f>Clean_Data[[#This Row],[Gross_Profit_EUR]]/Clean_Data[[#This Row],[Revenue_EUR]]</f>
        <v>0.58440225756798347</v>
      </c>
      <c r="T3228" s="19">
        <f>Clean_Data[[#This Row],[Revenue_EUR]]/Clean_Data[[#This Row],[Revenue_Target_EUR]]</f>
        <v>1.0901396783739479</v>
      </c>
      <c r="U3228" s="19">
        <f>Clean_Data[[#This Row],[Revenue_EUR]]/Clean_Data[[#This Row],[Market_Revenue_EUR]]</f>
        <v>7.9799621502875562E-2</v>
      </c>
      <c r="V3228" s="19">
        <f>Clean_Data[[#This Row],[Returns_Units]]/Clean_Data[[#This Row],[Units_Sold]]</f>
        <v>2.7027027027027029E-2</v>
      </c>
      <c r="W3228" s="21">
        <f>Clean_Data[[#This Row],[Revenue_EUR]]/Clean_Data[[#This Row],[Marketing_Spend_EUR]]</f>
        <v>17.444541944541946</v>
      </c>
    </row>
    <row r="3229" spans="1:23">
      <c r="A3229" s="17">
        <v>46082</v>
      </c>
      <c r="B3229">
        <v>2026</v>
      </c>
      <c r="C3229" s="16" t="s">
        <v>94</v>
      </c>
      <c r="D3229" s="16" t="s">
        <v>86</v>
      </c>
      <c r="E3229" s="16" t="s">
        <v>87</v>
      </c>
      <c r="F3229" s="16" t="s">
        <v>83</v>
      </c>
      <c r="G3229" s="16" t="s">
        <v>81</v>
      </c>
      <c r="H3229">
        <v>22840.58</v>
      </c>
      <c r="I3229">
        <v>23171.48</v>
      </c>
      <c r="J3229">
        <v>183</v>
      </c>
      <c r="K3229">
        <v>187</v>
      </c>
      <c r="L3229">
        <v>12189.98</v>
      </c>
      <c r="M3229">
        <v>736.94</v>
      </c>
      <c r="N3229">
        <v>266400.02</v>
      </c>
      <c r="O3229">
        <v>2422</v>
      </c>
      <c r="P3229">
        <v>1</v>
      </c>
      <c r="Q3229">
        <v>5</v>
      </c>
      <c r="R3229" s="25">
        <f>Clean_Data[[#This Row],[Revenue_EUR]]/Clean_Data[[#This Row],[Units_Sold]]</f>
        <v>124.81191256830603</v>
      </c>
      <c r="S3229" s="19">
        <f>Clean_Data[[#This Row],[Gross_Profit_EUR]]/Clean_Data[[#This Row],[Revenue_EUR]]</f>
        <v>0.53369835617134065</v>
      </c>
      <c r="T3229" s="19">
        <f>Clean_Data[[#This Row],[Revenue_EUR]]/Clean_Data[[#This Row],[Revenue_Target_EUR]]</f>
        <v>0.98571951381612233</v>
      </c>
      <c r="U3229" s="19">
        <f>Clean_Data[[#This Row],[Revenue_EUR]]/Clean_Data[[#This Row],[Market_Revenue_EUR]]</f>
        <v>8.5737906476133149E-2</v>
      </c>
      <c r="V3229" s="19">
        <f>Clean_Data[[#This Row],[Returns_Units]]/Clean_Data[[#This Row],[Units_Sold]]</f>
        <v>2.7322404371584699E-2</v>
      </c>
      <c r="W3229" s="21">
        <f>Clean_Data[[#This Row],[Revenue_EUR]]/Clean_Data[[#This Row],[Marketing_Spend_EUR]]</f>
        <v>30.993812250658127</v>
      </c>
    </row>
    <row r="3230" spans="1:23">
      <c r="A3230" s="17">
        <v>46082</v>
      </c>
      <c r="B3230">
        <v>2026</v>
      </c>
      <c r="C3230" s="16" t="s">
        <v>94</v>
      </c>
      <c r="D3230" s="16" t="s">
        <v>88</v>
      </c>
      <c r="E3230" s="16" t="s">
        <v>87</v>
      </c>
      <c r="F3230" s="16" t="s">
        <v>77</v>
      </c>
      <c r="G3230" s="16" t="s">
        <v>78</v>
      </c>
      <c r="H3230">
        <v>363289.52</v>
      </c>
      <c r="I3230">
        <v>355419.42</v>
      </c>
      <c r="J3230">
        <v>4655</v>
      </c>
      <c r="K3230">
        <v>4645</v>
      </c>
      <c r="L3230">
        <v>204822.71</v>
      </c>
      <c r="M3230">
        <v>6381.07</v>
      </c>
      <c r="N3230">
        <v>3375811.87</v>
      </c>
      <c r="O3230">
        <v>47810</v>
      </c>
      <c r="P3230">
        <v>19</v>
      </c>
      <c r="Q3230">
        <v>70</v>
      </c>
      <c r="R3230" s="25">
        <f>Clean_Data[[#This Row],[Revenue_EUR]]/Clean_Data[[#This Row],[Units_Sold]]</f>
        <v>78.042861439312574</v>
      </c>
      <c r="S3230" s="19">
        <f>Clean_Data[[#This Row],[Gross_Profit_EUR]]/Clean_Data[[#This Row],[Revenue_EUR]]</f>
        <v>0.56380021642242795</v>
      </c>
      <c r="T3230" s="19">
        <f>Clean_Data[[#This Row],[Revenue_EUR]]/Clean_Data[[#This Row],[Revenue_Target_EUR]]</f>
        <v>1.0221431344409937</v>
      </c>
      <c r="U3230" s="19">
        <f>Clean_Data[[#This Row],[Revenue_EUR]]/Clean_Data[[#This Row],[Market_Revenue_EUR]]</f>
        <v>0.10761545192386565</v>
      </c>
      <c r="V3230" s="19">
        <f>Clean_Data[[#This Row],[Returns_Units]]/Clean_Data[[#This Row],[Units_Sold]]</f>
        <v>1.5037593984962405E-2</v>
      </c>
      <c r="W3230" s="21">
        <f>Clean_Data[[#This Row],[Revenue_EUR]]/Clean_Data[[#This Row],[Marketing_Spend_EUR]]</f>
        <v>56.932382813540684</v>
      </c>
    </row>
    <row r="3231" spans="1:23">
      <c r="A3231" s="17">
        <v>46082</v>
      </c>
      <c r="B3231">
        <v>2026</v>
      </c>
      <c r="C3231" s="16" t="s">
        <v>94</v>
      </c>
      <c r="D3231" s="16" t="s">
        <v>88</v>
      </c>
      <c r="E3231" s="16" t="s">
        <v>87</v>
      </c>
      <c r="F3231" s="16" t="s">
        <v>77</v>
      </c>
      <c r="G3231" s="16" t="s">
        <v>79</v>
      </c>
      <c r="H3231">
        <v>380763.55</v>
      </c>
      <c r="I3231">
        <v>345337.69</v>
      </c>
      <c r="J3231">
        <v>1891</v>
      </c>
      <c r="K3231">
        <v>1699</v>
      </c>
      <c r="L3231">
        <v>252090.49</v>
      </c>
      <c r="M3231">
        <v>10049.959999999999</v>
      </c>
      <c r="N3231">
        <v>2979216.37</v>
      </c>
      <c r="O3231">
        <v>15405</v>
      </c>
      <c r="P3231">
        <v>17</v>
      </c>
      <c r="Q3231">
        <v>41</v>
      </c>
      <c r="R3231" s="25">
        <f>Clean_Data[[#This Row],[Revenue_EUR]]/Clean_Data[[#This Row],[Units_Sold]]</f>
        <v>201.35565838180855</v>
      </c>
      <c r="S3231" s="19">
        <f>Clean_Data[[#This Row],[Gross_Profit_EUR]]/Clean_Data[[#This Row],[Revenue_EUR]]</f>
        <v>0.66206570980862012</v>
      </c>
      <c r="T3231" s="19">
        <f>Clean_Data[[#This Row],[Revenue_EUR]]/Clean_Data[[#This Row],[Revenue_Target_EUR]]</f>
        <v>1.1025832425067765</v>
      </c>
      <c r="U3231" s="19">
        <f>Clean_Data[[#This Row],[Revenue_EUR]]/Clean_Data[[#This Row],[Market_Revenue_EUR]]</f>
        <v>0.1278066117769083</v>
      </c>
      <c r="V3231" s="19">
        <f>Clean_Data[[#This Row],[Returns_Units]]/Clean_Data[[#This Row],[Units_Sold]]</f>
        <v>2.168164992067689E-2</v>
      </c>
      <c r="W3231" s="21">
        <f>Clean_Data[[#This Row],[Revenue_EUR]]/Clean_Data[[#This Row],[Marketing_Spend_EUR]]</f>
        <v>37.887071192323155</v>
      </c>
    </row>
    <row r="3232" spans="1:23">
      <c r="A3232" s="17">
        <v>46082</v>
      </c>
      <c r="B3232">
        <v>2026</v>
      </c>
      <c r="C3232" s="16" t="s">
        <v>94</v>
      </c>
      <c r="D3232" s="16" t="s">
        <v>88</v>
      </c>
      <c r="E3232" s="16" t="s">
        <v>87</v>
      </c>
      <c r="F3232" s="16" t="s">
        <v>77</v>
      </c>
      <c r="G3232" s="16" t="s">
        <v>80</v>
      </c>
      <c r="H3232">
        <v>130552.05</v>
      </c>
      <c r="I3232">
        <v>114399.29</v>
      </c>
      <c r="J3232">
        <v>860</v>
      </c>
      <c r="K3232">
        <v>761</v>
      </c>
      <c r="L3232">
        <v>90085.84</v>
      </c>
      <c r="M3232">
        <v>7369.76</v>
      </c>
      <c r="N3232">
        <v>1084073.0900000001</v>
      </c>
      <c r="O3232">
        <v>7756</v>
      </c>
      <c r="P3232">
        <v>7</v>
      </c>
      <c r="Q3232">
        <v>11</v>
      </c>
      <c r="R3232" s="25">
        <f>Clean_Data[[#This Row],[Revenue_EUR]]/Clean_Data[[#This Row],[Units_Sold]]</f>
        <v>151.80470930232559</v>
      </c>
      <c r="S3232" s="19">
        <f>Clean_Data[[#This Row],[Gross_Profit_EUR]]/Clean_Data[[#This Row],[Revenue_EUR]]</f>
        <v>0.69003772824708609</v>
      </c>
      <c r="T3232" s="19">
        <f>Clean_Data[[#This Row],[Revenue_EUR]]/Clean_Data[[#This Row],[Revenue_Target_EUR]]</f>
        <v>1.1411963308513542</v>
      </c>
      <c r="U3232" s="19">
        <f>Clean_Data[[#This Row],[Revenue_EUR]]/Clean_Data[[#This Row],[Market_Revenue_EUR]]</f>
        <v>0.12042735052117196</v>
      </c>
      <c r="V3232" s="19">
        <f>Clean_Data[[#This Row],[Returns_Units]]/Clean_Data[[#This Row],[Units_Sold]]</f>
        <v>1.2790697674418604E-2</v>
      </c>
      <c r="W3232" s="21">
        <f>Clean_Data[[#This Row],[Revenue_EUR]]/Clean_Data[[#This Row],[Marketing_Spend_EUR]]</f>
        <v>17.714559225809253</v>
      </c>
    </row>
    <row r="3233" spans="1:23">
      <c r="A3233" s="17">
        <v>46082</v>
      </c>
      <c r="B3233">
        <v>2026</v>
      </c>
      <c r="C3233" s="16" t="s">
        <v>94</v>
      </c>
      <c r="D3233" s="16" t="s">
        <v>88</v>
      </c>
      <c r="E3233" s="16" t="s">
        <v>87</v>
      </c>
      <c r="F3233" s="16" t="s">
        <v>77</v>
      </c>
      <c r="G3233" s="16" t="s">
        <v>81</v>
      </c>
      <c r="H3233">
        <v>156574.10999999999</v>
      </c>
      <c r="I3233">
        <v>144335.76</v>
      </c>
      <c r="J3233">
        <v>1256</v>
      </c>
      <c r="K3233">
        <v>1146</v>
      </c>
      <c r="L3233">
        <v>99145.73</v>
      </c>
      <c r="M3233">
        <v>5027.18</v>
      </c>
      <c r="N3233">
        <v>1404014.06</v>
      </c>
      <c r="O3233">
        <v>12115</v>
      </c>
      <c r="P3233">
        <v>8</v>
      </c>
      <c r="Q3233">
        <v>12</v>
      </c>
      <c r="R3233" s="25">
        <f>Clean_Data[[#This Row],[Revenue_EUR]]/Clean_Data[[#This Row],[Units_Sold]]</f>
        <v>124.66091560509552</v>
      </c>
      <c r="S3233" s="19">
        <f>Clean_Data[[#This Row],[Gross_Profit_EUR]]/Clean_Data[[#This Row],[Revenue_EUR]]</f>
        <v>0.63321918291600066</v>
      </c>
      <c r="T3233" s="19">
        <f>Clean_Data[[#This Row],[Revenue_EUR]]/Clean_Data[[#This Row],[Revenue_Target_EUR]]</f>
        <v>1.0847908376967701</v>
      </c>
      <c r="U3233" s="19">
        <f>Clean_Data[[#This Row],[Revenue_EUR]]/Clean_Data[[#This Row],[Market_Revenue_EUR]]</f>
        <v>0.11151890458988707</v>
      </c>
      <c r="V3233" s="19">
        <f>Clean_Data[[#This Row],[Returns_Units]]/Clean_Data[[#This Row],[Units_Sold]]</f>
        <v>9.5541401273885346E-3</v>
      </c>
      <c r="W3233" s="21">
        <f>Clean_Data[[#This Row],[Revenue_EUR]]/Clean_Data[[#This Row],[Marketing_Spend_EUR]]</f>
        <v>31.14551498056564</v>
      </c>
    </row>
    <row r="3234" spans="1:23">
      <c r="A3234" s="17">
        <v>46082</v>
      </c>
      <c r="B3234">
        <v>2026</v>
      </c>
      <c r="C3234" s="16" t="s">
        <v>94</v>
      </c>
      <c r="D3234" s="16" t="s">
        <v>88</v>
      </c>
      <c r="E3234" s="16" t="s">
        <v>87</v>
      </c>
      <c r="F3234" s="16" t="s">
        <v>82</v>
      </c>
      <c r="G3234" s="16" t="s">
        <v>78</v>
      </c>
      <c r="H3234">
        <v>320432.34000000003</v>
      </c>
      <c r="I3234">
        <v>303914.8</v>
      </c>
      <c r="J3234">
        <v>4106</v>
      </c>
      <c r="K3234">
        <v>3938</v>
      </c>
      <c r="L3234">
        <v>167956.55</v>
      </c>
      <c r="M3234">
        <v>6113.69</v>
      </c>
      <c r="N3234">
        <v>3172733.96</v>
      </c>
      <c r="O3234">
        <v>42094</v>
      </c>
      <c r="P3234">
        <v>12</v>
      </c>
      <c r="Q3234">
        <v>39</v>
      </c>
      <c r="R3234" s="25">
        <f>Clean_Data[[#This Row],[Revenue_EUR]]/Clean_Data[[#This Row],[Units_Sold]]</f>
        <v>78.04002435460302</v>
      </c>
      <c r="S3234" s="19">
        <f>Clean_Data[[#This Row],[Gross_Profit_EUR]]/Clean_Data[[#This Row],[Revenue_EUR]]</f>
        <v>0.52415605116512265</v>
      </c>
      <c r="T3234" s="19">
        <f>Clean_Data[[#This Row],[Revenue_EUR]]/Clean_Data[[#This Row],[Revenue_Target_EUR]]</f>
        <v>1.0543492452489975</v>
      </c>
      <c r="U3234" s="19">
        <f>Clean_Data[[#This Row],[Revenue_EUR]]/Clean_Data[[#This Row],[Market_Revenue_EUR]]</f>
        <v>0.10099565360343041</v>
      </c>
      <c r="V3234" s="19">
        <f>Clean_Data[[#This Row],[Returns_Units]]/Clean_Data[[#This Row],[Units_Sold]]</f>
        <v>9.4982951777886019E-3</v>
      </c>
      <c r="W3234" s="21">
        <f>Clean_Data[[#This Row],[Revenue_EUR]]/Clean_Data[[#This Row],[Marketing_Spend_EUR]]</f>
        <v>52.412264933289066</v>
      </c>
    </row>
    <row r="3235" spans="1:23">
      <c r="A3235" s="17">
        <v>46082</v>
      </c>
      <c r="B3235">
        <v>2026</v>
      </c>
      <c r="C3235" s="16" t="s">
        <v>94</v>
      </c>
      <c r="D3235" s="16" t="s">
        <v>88</v>
      </c>
      <c r="E3235" s="16" t="s">
        <v>87</v>
      </c>
      <c r="F3235" s="16" t="s">
        <v>82</v>
      </c>
      <c r="G3235" s="16" t="s">
        <v>79</v>
      </c>
      <c r="H3235">
        <v>367061.03</v>
      </c>
      <c r="I3235">
        <v>340507.8</v>
      </c>
      <c r="J3235">
        <v>1823</v>
      </c>
      <c r="K3235">
        <v>1660</v>
      </c>
      <c r="L3235">
        <v>226816.23</v>
      </c>
      <c r="M3235">
        <v>8639.99</v>
      </c>
      <c r="N3235">
        <v>2946561.39</v>
      </c>
      <c r="O3235">
        <v>16529</v>
      </c>
      <c r="P3235">
        <v>16</v>
      </c>
      <c r="Q3235">
        <v>35</v>
      </c>
      <c r="R3235" s="25">
        <f>Clean_Data[[#This Row],[Revenue_EUR]]/Clean_Data[[#This Row],[Units_Sold]]</f>
        <v>201.34998902907296</v>
      </c>
      <c r="S3235" s="19">
        <f>Clean_Data[[#This Row],[Gross_Profit_EUR]]/Clean_Data[[#This Row],[Revenue_EUR]]</f>
        <v>0.61792511724821342</v>
      </c>
      <c r="T3235" s="19">
        <f>Clean_Data[[#This Row],[Revenue_EUR]]/Clean_Data[[#This Row],[Revenue_Target_EUR]]</f>
        <v>1.0779812679768277</v>
      </c>
      <c r="U3235" s="19">
        <f>Clean_Data[[#This Row],[Revenue_EUR]]/Clean_Data[[#This Row],[Market_Revenue_EUR]]</f>
        <v>0.12457267350537028</v>
      </c>
      <c r="V3235" s="19">
        <f>Clean_Data[[#This Row],[Returns_Units]]/Clean_Data[[#This Row],[Units_Sold]]</f>
        <v>1.9199122325836534E-2</v>
      </c>
      <c r="W3235" s="21">
        <f>Clean_Data[[#This Row],[Revenue_EUR]]/Clean_Data[[#This Row],[Marketing_Spend_EUR]]</f>
        <v>42.483964680514681</v>
      </c>
    </row>
    <row r="3236" spans="1:23">
      <c r="A3236" s="17">
        <v>46082</v>
      </c>
      <c r="B3236">
        <v>2026</v>
      </c>
      <c r="C3236" s="16" t="s">
        <v>94</v>
      </c>
      <c r="D3236" s="16" t="s">
        <v>88</v>
      </c>
      <c r="E3236" s="16" t="s">
        <v>87</v>
      </c>
      <c r="F3236" s="16" t="s">
        <v>82</v>
      </c>
      <c r="G3236" s="16" t="s">
        <v>80</v>
      </c>
      <c r="H3236">
        <v>121779.99</v>
      </c>
      <c r="I3236">
        <v>109744.29</v>
      </c>
      <c r="J3236">
        <v>802</v>
      </c>
      <c r="K3236">
        <v>718</v>
      </c>
      <c r="L3236">
        <v>78269.899999999994</v>
      </c>
      <c r="M3236">
        <v>6056.88</v>
      </c>
      <c r="N3236">
        <v>1066637</v>
      </c>
      <c r="O3236">
        <v>7498</v>
      </c>
      <c r="P3236">
        <v>5</v>
      </c>
      <c r="Q3236">
        <v>14</v>
      </c>
      <c r="R3236" s="25">
        <f>Clean_Data[[#This Row],[Revenue_EUR]]/Clean_Data[[#This Row],[Units_Sold]]</f>
        <v>151.8453740648379</v>
      </c>
      <c r="S3236" s="19">
        <f>Clean_Data[[#This Row],[Gross_Profit_EUR]]/Clean_Data[[#This Row],[Revenue_EUR]]</f>
        <v>0.64271560541267903</v>
      </c>
      <c r="T3236" s="19">
        <f>Clean_Data[[#This Row],[Revenue_EUR]]/Clean_Data[[#This Row],[Revenue_Target_EUR]]</f>
        <v>1.1096703983414538</v>
      </c>
      <c r="U3236" s="19">
        <f>Clean_Data[[#This Row],[Revenue_EUR]]/Clean_Data[[#This Row],[Market_Revenue_EUR]]</f>
        <v>0.11417191603141463</v>
      </c>
      <c r="V3236" s="19">
        <f>Clean_Data[[#This Row],[Returns_Units]]/Clean_Data[[#This Row],[Units_Sold]]</f>
        <v>1.7456359102244388E-2</v>
      </c>
      <c r="W3236" s="21">
        <f>Clean_Data[[#This Row],[Revenue_EUR]]/Clean_Data[[#This Row],[Marketing_Spend_EUR]]</f>
        <v>20.106059555414671</v>
      </c>
    </row>
    <row r="3237" spans="1:23">
      <c r="A3237" s="17">
        <v>46082</v>
      </c>
      <c r="B3237">
        <v>2026</v>
      </c>
      <c r="C3237" s="16" t="s">
        <v>94</v>
      </c>
      <c r="D3237" s="16" t="s">
        <v>88</v>
      </c>
      <c r="E3237" s="16" t="s">
        <v>87</v>
      </c>
      <c r="F3237" s="16" t="s">
        <v>82</v>
      </c>
      <c r="G3237" s="16" t="s">
        <v>81</v>
      </c>
      <c r="H3237">
        <v>158538.73000000001</v>
      </c>
      <c r="I3237">
        <v>153062.91</v>
      </c>
      <c r="J3237">
        <v>1272</v>
      </c>
      <c r="K3237">
        <v>1230</v>
      </c>
      <c r="L3237">
        <v>91883.98</v>
      </c>
      <c r="M3237">
        <v>4797.63</v>
      </c>
      <c r="N3237">
        <v>1337531.55</v>
      </c>
      <c r="O3237">
        <v>11071</v>
      </c>
      <c r="P3237">
        <v>8</v>
      </c>
      <c r="Q3237">
        <v>15</v>
      </c>
      <c r="R3237" s="25">
        <f>Clean_Data[[#This Row],[Revenue_EUR]]/Clean_Data[[#This Row],[Units_Sold]]</f>
        <v>124.63736635220127</v>
      </c>
      <c r="S3237" s="19">
        <f>Clean_Data[[#This Row],[Gross_Profit_EUR]]/Clean_Data[[#This Row],[Revenue_EUR]]</f>
        <v>0.57956803362812348</v>
      </c>
      <c r="T3237" s="19">
        <f>Clean_Data[[#This Row],[Revenue_EUR]]/Clean_Data[[#This Row],[Revenue_Target_EUR]]</f>
        <v>1.0357749633794366</v>
      </c>
      <c r="U3237" s="19">
        <f>Clean_Data[[#This Row],[Revenue_EUR]]/Clean_Data[[#This Row],[Market_Revenue_EUR]]</f>
        <v>0.11853083390817959</v>
      </c>
      <c r="V3237" s="19">
        <f>Clean_Data[[#This Row],[Returns_Units]]/Clean_Data[[#This Row],[Units_Sold]]</f>
        <v>1.179245283018868E-2</v>
      </c>
      <c r="W3237" s="21">
        <f>Clean_Data[[#This Row],[Revenue_EUR]]/Clean_Data[[#This Row],[Marketing_Spend_EUR]]</f>
        <v>33.045218159799738</v>
      </c>
    </row>
    <row r="3238" spans="1:23">
      <c r="A3238" s="17">
        <v>46082</v>
      </c>
      <c r="B3238">
        <v>2026</v>
      </c>
      <c r="C3238" s="16" t="s">
        <v>94</v>
      </c>
      <c r="D3238" s="16" t="s">
        <v>88</v>
      </c>
      <c r="E3238" s="16" t="s">
        <v>87</v>
      </c>
      <c r="F3238" s="16" t="s">
        <v>83</v>
      </c>
      <c r="G3238" s="16" t="s">
        <v>78</v>
      </c>
      <c r="H3238">
        <v>40730.42</v>
      </c>
      <c r="I3238">
        <v>40249.64</v>
      </c>
      <c r="J3238">
        <v>522</v>
      </c>
      <c r="K3238">
        <v>519</v>
      </c>
      <c r="L3238">
        <v>19224.5</v>
      </c>
      <c r="M3238">
        <v>737.21</v>
      </c>
      <c r="N3238">
        <v>574481.06000000006</v>
      </c>
      <c r="O3238">
        <v>7657</v>
      </c>
      <c r="P3238">
        <v>2</v>
      </c>
      <c r="Q3238">
        <v>17</v>
      </c>
      <c r="R3238" s="25">
        <f>Clean_Data[[#This Row],[Revenue_EUR]]/Clean_Data[[#This Row],[Units_Sold]]</f>
        <v>78.027624521072795</v>
      </c>
      <c r="S3238" s="19">
        <f>Clean_Data[[#This Row],[Gross_Profit_EUR]]/Clean_Data[[#This Row],[Revenue_EUR]]</f>
        <v>0.47199365977566649</v>
      </c>
      <c r="T3238" s="19">
        <f>Clean_Data[[#This Row],[Revenue_EUR]]/Clean_Data[[#This Row],[Revenue_Target_EUR]]</f>
        <v>1.0119449515573307</v>
      </c>
      <c r="U3238" s="19">
        <f>Clean_Data[[#This Row],[Revenue_EUR]]/Clean_Data[[#This Row],[Market_Revenue_EUR]]</f>
        <v>7.0899500150622879E-2</v>
      </c>
      <c r="V3238" s="19">
        <f>Clean_Data[[#This Row],[Returns_Units]]/Clean_Data[[#This Row],[Units_Sold]]</f>
        <v>3.2567049808429116E-2</v>
      </c>
      <c r="W3238" s="21">
        <f>Clean_Data[[#This Row],[Revenue_EUR]]/Clean_Data[[#This Row],[Marketing_Spend_EUR]]</f>
        <v>55.249413328630915</v>
      </c>
    </row>
    <row r="3239" spans="1:23">
      <c r="A3239" s="17">
        <v>46082</v>
      </c>
      <c r="B3239">
        <v>2026</v>
      </c>
      <c r="C3239" s="16" t="s">
        <v>94</v>
      </c>
      <c r="D3239" s="16" t="s">
        <v>88</v>
      </c>
      <c r="E3239" s="16" t="s">
        <v>87</v>
      </c>
      <c r="F3239" s="16" t="s">
        <v>83</v>
      </c>
      <c r="G3239" s="16" t="s">
        <v>79</v>
      </c>
      <c r="H3239">
        <v>43500.15</v>
      </c>
      <c r="I3239">
        <v>40393.94</v>
      </c>
      <c r="J3239">
        <v>216</v>
      </c>
      <c r="K3239">
        <v>201</v>
      </c>
      <c r="L3239">
        <v>23879.7</v>
      </c>
      <c r="M3239">
        <v>1084.68</v>
      </c>
      <c r="N3239">
        <v>470996.45</v>
      </c>
      <c r="O3239">
        <v>2622</v>
      </c>
      <c r="P3239">
        <v>2</v>
      </c>
      <c r="Q3239">
        <v>7</v>
      </c>
      <c r="R3239" s="25">
        <f>Clean_Data[[#This Row],[Revenue_EUR]]/Clean_Data[[#This Row],[Units_Sold]]</f>
        <v>201.38958333333335</v>
      </c>
      <c r="S3239" s="19">
        <f>Clean_Data[[#This Row],[Gross_Profit_EUR]]/Clean_Data[[#This Row],[Revenue_EUR]]</f>
        <v>0.54895672773542159</v>
      </c>
      <c r="T3239" s="19">
        <f>Clean_Data[[#This Row],[Revenue_EUR]]/Clean_Data[[#This Row],[Revenue_Target_EUR]]</f>
        <v>1.0768979208267377</v>
      </c>
      <c r="U3239" s="19">
        <f>Clean_Data[[#This Row],[Revenue_EUR]]/Clean_Data[[#This Row],[Market_Revenue_EUR]]</f>
        <v>9.2357702483744836E-2</v>
      </c>
      <c r="V3239" s="19">
        <f>Clean_Data[[#This Row],[Returns_Units]]/Clean_Data[[#This Row],[Units_Sold]]</f>
        <v>3.2407407407407406E-2</v>
      </c>
      <c r="W3239" s="21">
        <f>Clean_Data[[#This Row],[Revenue_EUR]]/Clean_Data[[#This Row],[Marketing_Spend_EUR]]</f>
        <v>40.104132094258212</v>
      </c>
    </row>
    <row r="3240" spans="1:23">
      <c r="A3240" s="17">
        <v>46082</v>
      </c>
      <c r="B3240">
        <v>2026</v>
      </c>
      <c r="C3240" s="16" t="s">
        <v>94</v>
      </c>
      <c r="D3240" s="16" t="s">
        <v>88</v>
      </c>
      <c r="E3240" s="16" t="s">
        <v>87</v>
      </c>
      <c r="F3240" s="16" t="s">
        <v>83</v>
      </c>
      <c r="G3240" s="16" t="s">
        <v>80</v>
      </c>
      <c r="H3240">
        <v>14945.14</v>
      </c>
      <c r="I3240">
        <v>13697.46</v>
      </c>
      <c r="J3240">
        <v>98</v>
      </c>
      <c r="K3240">
        <v>90</v>
      </c>
      <c r="L3240">
        <v>8642.48</v>
      </c>
      <c r="M3240">
        <v>786.65</v>
      </c>
      <c r="N3240">
        <v>187065.97</v>
      </c>
      <c r="O3240">
        <v>1387</v>
      </c>
      <c r="P3240">
        <v>1</v>
      </c>
      <c r="Q3240">
        <v>2</v>
      </c>
      <c r="R3240" s="25">
        <f>Clean_Data[[#This Row],[Revenue_EUR]]/Clean_Data[[#This Row],[Units_Sold]]</f>
        <v>152.50142857142856</v>
      </c>
      <c r="S3240" s="19">
        <f>Clean_Data[[#This Row],[Gross_Profit_EUR]]/Clean_Data[[#This Row],[Revenue_EUR]]</f>
        <v>0.57828029714007367</v>
      </c>
      <c r="T3240" s="19">
        <f>Clean_Data[[#This Row],[Revenue_EUR]]/Clean_Data[[#This Row],[Revenue_Target_EUR]]</f>
        <v>1.0910884207729024</v>
      </c>
      <c r="U3240" s="19">
        <f>Clean_Data[[#This Row],[Revenue_EUR]]/Clean_Data[[#This Row],[Market_Revenue_EUR]]</f>
        <v>7.9892350276215385E-2</v>
      </c>
      <c r="V3240" s="19">
        <f>Clean_Data[[#This Row],[Returns_Units]]/Clean_Data[[#This Row],[Units_Sold]]</f>
        <v>2.0408163265306121E-2</v>
      </c>
      <c r="W3240" s="21">
        <f>Clean_Data[[#This Row],[Revenue_EUR]]/Clean_Data[[#This Row],[Marketing_Spend_EUR]]</f>
        <v>18.998461831818471</v>
      </c>
    </row>
    <row r="3241" spans="1:23">
      <c r="A3241" s="17">
        <v>46082</v>
      </c>
      <c r="B3241">
        <v>2026</v>
      </c>
      <c r="C3241" s="16" t="s">
        <v>94</v>
      </c>
      <c r="D3241" s="16" t="s">
        <v>88</v>
      </c>
      <c r="E3241" s="16" t="s">
        <v>87</v>
      </c>
      <c r="F3241" s="16" t="s">
        <v>83</v>
      </c>
      <c r="G3241" s="16" t="s">
        <v>81</v>
      </c>
      <c r="H3241">
        <v>19678.599999999999</v>
      </c>
      <c r="I3241">
        <v>18206.78</v>
      </c>
      <c r="J3241">
        <v>158</v>
      </c>
      <c r="K3241">
        <v>148</v>
      </c>
      <c r="L3241">
        <v>10497.08</v>
      </c>
      <c r="M3241">
        <v>613.76</v>
      </c>
      <c r="N3241">
        <v>236586.42</v>
      </c>
      <c r="O3241">
        <v>2155</v>
      </c>
      <c r="P3241">
        <v>1</v>
      </c>
      <c r="Q3241">
        <v>3</v>
      </c>
      <c r="R3241" s="25">
        <f>Clean_Data[[#This Row],[Revenue_EUR]]/Clean_Data[[#This Row],[Units_Sold]]</f>
        <v>124.54810126582278</v>
      </c>
      <c r="S3241" s="19">
        <f>Clean_Data[[#This Row],[Gross_Profit_EUR]]/Clean_Data[[#This Row],[Revenue_EUR]]</f>
        <v>0.53342615836492435</v>
      </c>
      <c r="T3241" s="19">
        <f>Clean_Data[[#This Row],[Revenue_EUR]]/Clean_Data[[#This Row],[Revenue_Target_EUR]]</f>
        <v>1.0808391159776742</v>
      </c>
      <c r="U3241" s="19">
        <f>Clean_Data[[#This Row],[Revenue_EUR]]/Clean_Data[[#This Row],[Market_Revenue_EUR]]</f>
        <v>8.3177217018626834E-2</v>
      </c>
      <c r="V3241" s="19">
        <f>Clean_Data[[#This Row],[Returns_Units]]/Clean_Data[[#This Row],[Units_Sold]]</f>
        <v>1.8987341772151899E-2</v>
      </c>
      <c r="W3241" s="21">
        <f>Clean_Data[[#This Row],[Revenue_EUR]]/Clean_Data[[#This Row],[Marketing_Spend_EUR]]</f>
        <v>32.062369655891551</v>
      </c>
    </row>
    <row r="3242" spans="1:23">
      <c r="A3242" s="17">
        <v>46082</v>
      </c>
      <c r="B3242">
        <v>2026</v>
      </c>
      <c r="C3242" s="16" t="s">
        <v>94</v>
      </c>
      <c r="D3242" s="16" t="s">
        <v>89</v>
      </c>
      <c r="E3242" s="16" t="s">
        <v>85</v>
      </c>
      <c r="F3242" s="16" t="s">
        <v>77</v>
      </c>
      <c r="G3242" s="16" t="s">
        <v>78</v>
      </c>
      <c r="H3242">
        <v>256061.51</v>
      </c>
      <c r="I3242">
        <v>254515.45</v>
      </c>
      <c r="J3242">
        <v>3281</v>
      </c>
      <c r="K3242">
        <v>3320</v>
      </c>
      <c r="L3242">
        <v>145660.16</v>
      </c>
      <c r="M3242">
        <v>4967.6899999999996</v>
      </c>
      <c r="N3242">
        <v>1825066.69</v>
      </c>
      <c r="O3242">
        <v>25969</v>
      </c>
      <c r="P3242">
        <v>10</v>
      </c>
      <c r="Q3242">
        <v>72</v>
      </c>
      <c r="R3242" s="25">
        <f>Clean_Data[[#This Row],[Revenue_EUR]]/Clean_Data[[#This Row],[Units_Sold]]</f>
        <v>78.043739713501978</v>
      </c>
      <c r="S3242" s="19">
        <f>Clean_Data[[#This Row],[Gross_Profit_EUR]]/Clean_Data[[#This Row],[Revenue_EUR]]</f>
        <v>0.56884832085853121</v>
      </c>
      <c r="T3242" s="19">
        <f>Clean_Data[[#This Row],[Revenue_EUR]]/Clean_Data[[#This Row],[Revenue_Target_EUR]]</f>
        <v>1.0060745231772767</v>
      </c>
      <c r="U3242" s="19">
        <f>Clean_Data[[#This Row],[Revenue_EUR]]/Clean_Data[[#This Row],[Market_Revenue_EUR]]</f>
        <v>0.14030254971121084</v>
      </c>
      <c r="V3242" s="19">
        <f>Clean_Data[[#This Row],[Returns_Units]]/Clean_Data[[#This Row],[Units_Sold]]</f>
        <v>2.1944529106979579E-2</v>
      </c>
      <c r="W3242" s="21">
        <f>Clean_Data[[#This Row],[Revenue_EUR]]/Clean_Data[[#This Row],[Marketing_Spend_EUR]]</f>
        <v>51.545388299189369</v>
      </c>
    </row>
    <row r="3243" spans="1:23">
      <c r="A3243" s="17">
        <v>46082</v>
      </c>
      <c r="B3243">
        <v>2026</v>
      </c>
      <c r="C3243" s="16" t="s">
        <v>94</v>
      </c>
      <c r="D3243" s="16" t="s">
        <v>89</v>
      </c>
      <c r="E3243" s="16" t="s">
        <v>85</v>
      </c>
      <c r="F3243" s="16" t="s">
        <v>77</v>
      </c>
      <c r="G3243" s="16" t="s">
        <v>79</v>
      </c>
      <c r="H3243">
        <v>279436.46999999997</v>
      </c>
      <c r="I3243">
        <v>276708.95</v>
      </c>
      <c r="J3243">
        <v>1388</v>
      </c>
      <c r="K3243">
        <v>1365</v>
      </c>
      <c r="L3243">
        <v>184642.04</v>
      </c>
      <c r="M3243">
        <v>7261.32</v>
      </c>
      <c r="N3243">
        <v>1627164.95</v>
      </c>
      <c r="O3243">
        <v>8777</v>
      </c>
      <c r="P3243">
        <v>12</v>
      </c>
      <c r="Q3243">
        <v>13</v>
      </c>
      <c r="R3243" s="25">
        <f>Clean_Data[[#This Row],[Revenue_EUR]]/Clean_Data[[#This Row],[Units_Sold]]</f>
        <v>201.32310518731987</v>
      </c>
      <c r="S3243" s="19">
        <f>Clean_Data[[#This Row],[Gross_Profit_EUR]]/Clean_Data[[#This Row],[Revenue_EUR]]</f>
        <v>0.66076571894856828</v>
      </c>
      <c r="T3243" s="19">
        <f>Clean_Data[[#This Row],[Revenue_EUR]]/Clean_Data[[#This Row],[Revenue_Target_EUR]]</f>
        <v>1.0098569995657891</v>
      </c>
      <c r="U3243" s="19">
        <f>Clean_Data[[#This Row],[Revenue_EUR]]/Clean_Data[[#This Row],[Market_Revenue_EUR]]</f>
        <v>0.17173210988842894</v>
      </c>
      <c r="V3243" s="19">
        <f>Clean_Data[[#This Row],[Returns_Units]]/Clean_Data[[#This Row],[Units_Sold]]</f>
        <v>9.3659942363112387E-3</v>
      </c>
      <c r="W3243" s="21">
        <f>Clean_Data[[#This Row],[Revenue_EUR]]/Clean_Data[[#This Row],[Marketing_Spend_EUR]]</f>
        <v>38.482875014460177</v>
      </c>
    </row>
    <row r="3244" spans="1:23">
      <c r="A3244" s="17">
        <v>46082</v>
      </c>
      <c r="B3244">
        <v>2026</v>
      </c>
      <c r="C3244" s="16" t="s">
        <v>94</v>
      </c>
      <c r="D3244" s="16" t="s">
        <v>89</v>
      </c>
      <c r="E3244" s="16" t="s">
        <v>85</v>
      </c>
      <c r="F3244" s="16" t="s">
        <v>77</v>
      </c>
      <c r="G3244" s="16" t="s">
        <v>80</v>
      </c>
      <c r="H3244">
        <v>86740.13</v>
      </c>
      <c r="I3244">
        <v>77582.759999999995</v>
      </c>
      <c r="J3244">
        <v>572</v>
      </c>
      <c r="K3244">
        <v>502</v>
      </c>
      <c r="L3244">
        <v>58935.25</v>
      </c>
      <c r="M3244">
        <v>4559.3599999999997</v>
      </c>
      <c r="N3244">
        <v>602451.5</v>
      </c>
      <c r="O3244">
        <v>4186</v>
      </c>
      <c r="P3244">
        <v>4</v>
      </c>
      <c r="Q3244">
        <v>10</v>
      </c>
      <c r="R3244" s="25">
        <f>Clean_Data[[#This Row],[Revenue_EUR]]/Clean_Data[[#This Row],[Units_Sold]]</f>
        <v>151.64358391608391</v>
      </c>
      <c r="S3244" s="19">
        <f>Clean_Data[[#This Row],[Gross_Profit_EUR]]/Clean_Data[[#This Row],[Revenue_EUR]]</f>
        <v>0.67944618021670011</v>
      </c>
      <c r="T3244" s="19">
        <f>Clean_Data[[#This Row],[Revenue_EUR]]/Clean_Data[[#This Row],[Revenue_Target_EUR]]</f>
        <v>1.1180335682824381</v>
      </c>
      <c r="U3244" s="19">
        <f>Clean_Data[[#This Row],[Revenue_EUR]]/Clean_Data[[#This Row],[Market_Revenue_EUR]]</f>
        <v>0.14397861072634063</v>
      </c>
      <c r="V3244" s="19">
        <f>Clean_Data[[#This Row],[Returns_Units]]/Clean_Data[[#This Row],[Units_Sold]]</f>
        <v>1.7482517482517484E-2</v>
      </c>
      <c r="W3244" s="21">
        <f>Clean_Data[[#This Row],[Revenue_EUR]]/Clean_Data[[#This Row],[Marketing_Spend_EUR]]</f>
        <v>19.024628456625493</v>
      </c>
    </row>
    <row r="3245" spans="1:23">
      <c r="A3245" s="17">
        <v>46082</v>
      </c>
      <c r="B3245">
        <v>2026</v>
      </c>
      <c r="C3245" s="16" t="s">
        <v>94</v>
      </c>
      <c r="D3245" s="16" t="s">
        <v>89</v>
      </c>
      <c r="E3245" s="16" t="s">
        <v>85</v>
      </c>
      <c r="F3245" s="16" t="s">
        <v>77</v>
      </c>
      <c r="G3245" s="16" t="s">
        <v>81</v>
      </c>
      <c r="H3245">
        <v>109994.83</v>
      </c>
      <c r="I3245">
        <v>111705.5</v>
      </c>
      <c r="J3245">
        <v>882</v>
      </c>
      <c r="K3245">
        <v>884</v>
      </c>
      <c r="L3245">
        <v>67633.490000000005</v>
      </c>
      <c r="M3245">
        <v>3336.93</v>
      </c>
      <c r="N3245">
        <v>755629.67</v>
      </c>
      <c r="O3245">
        <v>6410</v>
      </c>
      <c r="P3245">
        <v>6</v>
      </c>
      <c r="Q3245">
        <v>11</v>
      </c>
      <c r="R3245" s="25">
        <f>Clean_Data[[#This Row],[Revenue_EUR]]/Clean_Data[[#This Row],[Units_Sold]]</f>
        <v>124.71069160997733</v>
      </c>
      <c r="S3245" s="19">
        <f>Clean_Data[[#This Row],[Gross_Profit_EUR]]/Clean_Data[[#This Row],[Revenue_EUR]]</f>
        <v>0.61487880839490372</v>
      </c>
      <c r="T3245" s="19">
        <f>Clean_Data[[#This Row],[Revenue_EUR]]/Clean_Data[[#This Row],[Revenue_Target_EUR]]</f>
        <v>0.98468589281637875</v>
      </c>
      <c r="U3245" s="19">
        <f>Clean_Data[[#This Row],[Revenue_EUR]]/Clean_Data[[#This Row],[Market_Revenue_EUR]]</f>
        <v>0.1455671135835627</v>
      </c>
      <c r="V3245" s="19">
        <f>Clean_Data[[#This Row],[Returns_Units]]/Clean_Data[[#This Row],[Units_Sold]]</f>
        <v>1.2471655328798186E-2</v>
      </c>
      <c r="W3245" s="21">
        <f>Clean_Data[[#This Row],[Revenue_EUR]]/Clean_Data[[#This Row],[Marketing_Spend_EUR]]</f>
        <v>32.962882050267766</v>
      </c>
    </row>
    <row r="3246" spans="1:23">
      <c r="A3246" s="17">
        <v>46082</v>
      </c>
      <c r="B3246">
        <v>2026</v>
      </c>
      <c r="C3246" s="16" t="s">
        <v>94</v>
      </c>
      <c r="D3246" s="16" t="s">
        <v>89</v>
      </c>
      <c r="E3246" s="16" t="s">
        <v>85</v>
      </c>
      <c r="F3246" s="16" t="s">
        <v>82</v>
      </c>
      <c r="G3246" s="16" t="s">
        <v>78</v>
      </c>
      <c r="H3246">
        <v>242268.99</v>
      </c>
      <c r="I3246">
        <v>239102.65</v>
      </c>
      <c r="J3246">
        <v>3104</v>
      </c>
      <c r="K3246">
        <v>3014</v>
      </c>
      <c r="L3246">
        <v>127805.3</v>
      </c>
      <c r="M3246">
        <v>4133.5600000000004</v>
      </c>
      <c r="N3246">
        <v>1702247.28</v>
      </c>
      <c r="O3246">
        <v>23963</v>
      </c>
      <c r="P3246">
        <v>13</v>
      </c>
      <c r="Q3246">
        <v>66</v>
      </c>
      <c r="R3246" s="25">
        <f>Clean_Data[[#This Row],[Revenue_EUR]]/Clean_Data[[#This Row],[Units_Sold]]</f>
        <v>78.05057667525773</v>
      </c>
      <c r="S3246" s="19">
        <f>Clean_Data[[#This Row],[Gross_Profit_EUR]]/Clean_Data[[#This Row],[Revenue_EUR]]</f>
        <v>0.52753470429707083</v>
      </c>
      <c r="T3246" s="19">
        <f>Clean_Data[[#This Row],[Revenue_EUR]]/Clean_Data[[#This Row],[Revenue_Target_EUR]]</f>
        <v>1.0132425968511851</v>
      </c>
      <c r="U3246" s="19">
        <f>Clean_Data[[#This Row],[Revenue_EUR]]/Clean_Data[[#This Row],[Market_Revenue_EUR]]</f>
        <v>0.14232302958944953</v>
      </c>
      <c r="V3246" s="19">
        <f>Clean_Data[[#This Row],[Returns_Units]]/Clean_Data[[#This Row],[Units_Sold]]</f>
        <v>2.1262886597938145E-2</v>
      </c>
      <c r="W3246" s="21">
        <f>Clean_Data[[#This Row],[Revenue_EUR]]/Clean_Data[[#This Row],[Marketing_Spend_EUR]]</f>
        <v>58.610251212030299</v>
      </c>
    </row>
    <row r="3247" spans="1:23">
      <c r="A3247" s="17">
        <v>46082</v>
      </c>
      <c r="B3247">
        <v>2026</v>
      </c>
      <c r="C3247" s="16" t="s">
        <v>94</v>
      </c>
      <c r="D3247" s="16" t="s">
        <v>89</v>
      </c>
      <c r="E3247" s="16" t="s">
        <v>85</v>
      </c>
      <c r="F3247" s="16" t="s">
        <v>82</v>
      </c>
      <c r="G3247" s="16" t="s">
        <v>79</v>
      </c>
      <c r="H3247">
        <v>242424.21</v>
      </c>
      <c r="I3247">
        <v>236155.11</v>
      </c>
      <c r="J3247">
        <v>1204</v>
      </c>
      <c r="K3247">
        <v>1189</v>
      </c>
      <c r="L3247">
        <v>149715.13</v>
      </c>
      <c r="M3247">
        <v>5665.13</v>
      </c>
      <c r="N3247">
        <v>1461569.63</v>
      </c>
      <c r="O3247">
        <v>7631</v>
      </c>
      <c r="P3247">
        <v>13</v>
      </c>
      <c r="Q3247">
        <v>14</v>
      </c>
      <c r="R3247" s="25">
        <f>Clean_Data[[#This Row],[Revenue_EUR]]/Clean_Data[[#This Row],[Units_Sold]]</f>
        <v>201.34901162790698</v>
      </c>
      <c r="S3247" s="19">
        <f>Clean_Data[[#This Row],[Gross_Profit_EUR]]/Clean_Data[[#This Row],[Revenue_EUR]]</f>
        <v>0.61757499385065551</v>
      </c>
      <c r="T3247" s="19">
        <f>Clean_Data[[#This Row],[Revenue_EUR]]/Clean_Data[[#This Row],[Revenue_Target_EUR]]</f>
        <v>1.0265465354529064</v>
      </c>
      <c r="U3247" s="19">
        <f>Clean_Data[[#This Row],[Revenue_EUR]]/Clean_Data[[#This Row],[Market_Revenue_EUR]]</f>
        <v>0.16586565909966261</v>
      </c>
      <c r="V3247" s="19">
        <f>Clean_Data[[#This Row],[Returns_Units]]/Clean_Data[[#This Row],[Units_Sold]]</f>
        <v>1.1627906976744186E-2</v>
      </c>
      <c r="W3247" s="21">
        <f>Clean_Data[[#This Row],[Revenue_EUR]]/Clean_Data[[#This Row],[Marketing_Spend_EUR]]</f>
        <v>42.792347218863469</v>
      </c>
    </row>
    <row r="3248" spans="1:23">
      <c r="A3248" s="17">
        <v>46082</v>
      </c>
      <c r="B3248">
        <v>2026</v>
      </c>
      <c r="C3248" s="16" t="s">
        <v>94</v>
      </c>
      <c r="D3248" s="16" t="s">
        <v>89</v>
      </c>
      <c r="E3248" s="16" t="s">
        <v>85</v>
      </c>
      <c r="F3248" s="16" t="s">
        <v>82</v>
      </c>
      <c r="G3248" s="16" t="s">
        <v>80</v>
      </c>
      <c r="H3248">
        <v>83158.55</v>
      </c>
      <c r="I3248">
        <v>79180.25</v>
      </c>
      <c r="J3248">
        <v>548</v>
      </c>
      <c r="K3248">
        <v>519</v>
      </c>
      <c r="L3248">
        <v>53856.2</v>
      </c>
      <c r="M3248">
        <v>4932.24</v>
      </c>
      <c r="N3248">
        <v>567113.14</v>
      </c>
      <c r="O3248">
        <v>4030</v>
      </c>
      <c r="P3248">
        <v>3</v>
      </c>
      <c r="Q3248">
        <v>8</v>
      </c>
      <c r="R3248" s="25">
        <f>Clean_Data[[#This Row],[Revenue_EUR]]/Clean_Data[[#This Row],[Units_Sold]]</f>
        <v>151.7491788321168</v>
      </c>
      <c r="S3248" s="19">
        <f>Clean_Data[[#This Row],[Gross_Profit_EUR]]/Clean_Data[[#This Row],[Revenue_EUR]]</f>
        <v>0.64763274491919343</v>
      </c>
      <c r="T3248" s="19">
        <f>Clean_Data[[#This Row],[Revenue_EUR]]/Clean_Data[[#This Row],[Revenue_Target_EUR]]</f>
        <v>1.0502435897840687</v>
      </c>
      <c r="U3248" s="19">
        <f>Clean_Data[[#This Row],[Revenue_EUR]]/Clean_Data[[#This Row],[Market_Revenue_EUR]]</f>
        <v>0.14663484961748549</v>
      </c>
      <c r="V3248" s="19">
        <f>Clean_Data[[#This Row],[Returns_Units]]/Clean_Data[[#This Row],[Units_Sold]]</f>
        <v>1.4598540145985401E-2</v>
      </c>
      <c r="W3248" s="21">
        <f>Clean_Data[[#This Row],[Revenue_EUR]]/Clean_Data[[#This Row],[Marketing_Spend_EUR]]</f>
        <v>16.860199422574734</v>
      </c>
    </row>
    <row r="3249" spans="1:23">
      <c r="A3249" s="17">
        <v>46082</v>
      </c>
      <c r="B3249">
        <v>2026</v>
      </c>
      <c r="C3249" s="16" t="s">
        <v>94</v>
      </c>
      <c r="D3249" s="16" t="s">
        <v>89</v>
      </c>
      <c r="E3249" s="16" t="s">
        <v>85</v>
      </c>
      <c r="F3249" s="16" t="s">
        <v>82</v>
      </c>
      <c r="G3249" s="16" t="s">
        <v>81</v>
      </c>
      <c r="H3249">
        <v>100575.17</v>
      </c>
      <c r="I3249">
        <v>99932.82</v>
      </c>
      <c r="J3249">
        <v>807</v>
      </c>
      <c r="K3249">
        <v>812</v>
      </c>
      <c r="L3249">
        <v>58520.6</v>
      </c>
      <c r="M3249">
        <v>3315.09</v>
      </c>
      <c r="N3249">
        <v>697738.07</v>
      </c>
      <c r="O3249">
        <v>6133</v>
      </c>
      <c r="P3249">
        <v>6</v>
      </c>
      <c r="Q3249">
        <v>11</v>
      </c>
      <c r="R3249" s="25">
        <f>Clean_Data[[#This Row],[Revenue_EUR]]/Clean_Data[[#This Row],[Units_Sold]]</f>
        <v>124.62846344485749</v>
      </c>
      <c r="S3249" s="19">
        <f>Clean_Data[[#This Row],[Gross_Profit_EUR]]/Clean_Data[[#This Row],[Revenue_EUR]]</f>
        <v>0.58185931975059058</v>
      </c>
      <c r="T3249" s="19">
        <f>Clean_Data[[#This Row],[Revenue_EUR]]/Clean_Data[[#This Row],[Revenue_Target_EUR]]</f>
        <v>1.0064278182082722</v>
      </c>
      <c r="U3249" s="19">
        <f>Clean_Data[[#This Row],[Revenue_EUR]]/Clean_Data[[#This Row],[Market_Revenue_EUR]]</f>
        <v>0.1441445928269329</v>
      </c>
      <c r="V3249" s="19">
        <f>Clean_Data[[#This Row],[Returns_Units]]/Clean_Data[[#This Row],[Units_Sold]]</f>
        <v>1.3630731102850062E-2</v>
      </c>
      <c r="W3249" s="21">
        <f>Clean_Data[[#This Row],[Revenue_EUR]]/Clean_Data[[#This Row],[Marketing_Spend_EUR]]</f>
        <v>30.338594125649678</v>
      </c>
    </row>
    <row r="3250" spans="1:23">
      <c r="A3250" s="17">
        <v>46082</v>
      </c>
      <c r="B3250">
        <v>2026</v>
      </c>
      <c r="C3250" s="16" t="s">
        <v>94</v>
      </c>
      <c r="D3250" s="16" t="s">
        <v>89</v>
      </c>
      <c r="E3250" s="16" t="s">
        <v>85</v>
      </c>
      <c r="F3250" s="16" t="s">
        <v>83</v>
      </c>
      <c r="G3250" s="16" t="s">
        <v>78</v>
      </c>
      <c r="H3250">
        <v>37032.97</v>
      </c>
      <c r="I3250">
        <v>36980.76</v>
      </c>
      <c r="J3250">
        <v>474</v>
      </c>
      <c r="K3250">
        <v>471</v>
      </c>
      <c r="L3250">
        <v>17709.45</v>
      </c>
      <c r="M3250">
        <v>612.71</v>
      </c>
      <c r="N3250">
        <v>383004.07</v>
      </c>
      <c r="O3250">
        <v>5015</v>
      </c>
      <c r="P3250">
        <v>1</v>
      </c>
      <c r="Q3250">
        <v>13</v>
      </c>
      <c r="R3250" s="25">
        <f>Clean_Data[[#This Row],[Revenue_EUR]]/Clean_Data[[#This Row],[Units_Sold]]</f>
        <v>78.128628691983124</v>
      </c>
      <c r="S3250" s="19">
        <f>Clean_Data[[#This Row],[Gross_Profit_EUR]]/Clean_Data[[#This Row],[Revenue_EUR]]</f>
        <v>0.4782076619833624</v>
      </c>
      <c r="T3250" s="19">
        <f>Clean_Data[[#This Row],[Revenue_EUR]]/Clean_Data[[#This Row],[Revenue_Target_EUR]]</f>
        <v>1.001411815224998</v>
      </c>
      <c r="U3250" s="19">
        <f>Clean_Data[[#This Row],[Revenue_EUR]]/Clean_Data[[#This Row],[Market_Revenue_EUR]]</f>
        <v>9.669080017870306E-2</v>
      </c>
      <c r="V3250" s="19">
        <f>Clean_Data[[#This Row],[Returns_Units]]/Clean_Data[[#This Row],[Units_Sold]]</f>
        <v>2.7426160337552744E-2</v>
      </c>
      <c r="W3250" s="21">
        <f>Clean_Data[[#This Row],[Revenue_EUR]]/Clean_Data[[#This Row],[Marketing_Spend_EUR]]</f>
        <v>60.441269115894954</v>
      </c>
    </row>
    <row r="3251" spans="1:23">
      <c r="A3251" s="17">
        <v>46082</v>
      </c>
      <c r="B3251">
        <v>2026</v>
      </c>
      <c r="C3251" s="16" t="s">
        <v>94</v>
      </c>
      <c r="D3251" s="16" t="s">
        <v>89</v>
      </c>
      <c r="E3251" s="16" t="s">
        <v>85</v>
      </c>
      <c r="F3251" s="16" t="s">
        <v>83</v>
      </c>
      <c r="G3251" s="16" t="s">
        <v>79</v>
      </c>
      <c r="H3251">
        <v>42439.69</v>
      </c>
      <c r="I3251">
        <v>41578.959999999999</v>
      </c>
      <c r="J3251">
        <v>211</v>
      </c>
      <c r="K3251">
        <v>209</v>
      </c>
      <c r="L3251">
        <v>23853.35</v>
      </c>
      <c r="M3251">
        <v>1158.56</v>
      </c>
      <c r="N3251">
        <v>348571.77</v>
      </c>
      <c r="O3251">
        <v>1819</v>
      </c>
      <c r="P3251">
        <v>2</v>
      </c>
      <c r="Q3251">
        <v>3</v>
      </c>
      <c r="R3251" s="25">
        <f>Clean_Data[[#This Row],[Revenue_EUR]]/Clean_Data[[#This Row],[Units_Sold]]</f>
        <v>201.13597156398106</v>
      </c>
      <c r="S3251" s="19">
        <f>Clean_Data[[#This Row],[Gross_Profit_EUR]]/Clean_Data[[#This Row],[Revenue_EUR]]</f>
        <v>0.56205288021660849</v>
      </c>
      <c r="T3251" s="19">
        <f>Clean_Data[[#This Row],[Revenue_EUR]]/Clean_Data[[#This Row],[Revenue_Target_EUR]]</f>
        <v>1.0207010949768827</v>
      </c>
      <c r="U3251" s="19">
        <f>Clean_Data[[#This Row],[Revenue_EUR]]/Clean_Data[[#This Row],[Market_Revenue_EUR]]</f>
        <v>0.12175308975824405</v>
      </c>
      <c r="V3251" s="19">
        <f>Clean_Data[[#This Row],[Returns_Units]]/Clean_Data[[#This Row],[Units_Sold]]</f>
        <v>1.4218009478672985E-2</v>
      </c>
      <c r="W3251" s="21">
        <f>Clean_Data[[#This Row],[Revenue_EUR]]/Clean_Data[[#This Row],[Marketing_Spend_EUR]]</f>
        <v>36.631413133545095</v>
      </c>
    </row>
    <row r="3252" spans="1:23">
      <c r="A3252" s="17">
        <v>46082</v>
      </c>
      <c r="B3252">
        <v>2026</v>
      </c>
      <c r="C3252" s="16" t="s">
        <v>94</v>
      </c>
      <c r="D3252" s="16" t="s">
        <v>89</v>
      </c>
      <c r="E3252" s="16" t="s">
        <v>85</v>
      </c>
      <c r="F3252" s="16" t="s">
        <v>83</v>
      </c>
      <c r="G3252" s="16" t="s">
        <v>80</v>
      </c>
      <c r="H3252">
        <v>12749.1</v>
      </c>
      <c r="I3252">
        <v>11864.42</v>
      </c>
      <c r="J3252">
        <v>84</v>
      </c>
      <c r="K3252">
        <v>79</v>
      </c>
      <c r="L3252">
        <v>7320.45</v>
      </c>
      <c r="M3252">
        <v>769.76</v>
      </c>
      <c r="N3252">
        <v>121594.93</v>
      </c>
      <c r="O3252">
        <v>842</v>
      </c>
      <c r="P3252">
        <v>1</v>
      </c>
      <c r="Q3252">
        <v>2</v>
      </c>
      <c r="R3252" s="25">
        <f>Clean_Data[[#This Row],[Revenue_EUR]]/Clean_Data[[#This Row],[Units_Sold]]</f>
        <v>151.77500000000001</v>
      </c>
      <c r="S3252" s="19">
        <f>Clean_Data[[#This Row],[Gross_Profit_EUR]]/Clean_Data[[#This Row],[Revenue_EUR]]</f>
        <v>0.57419347248041031</v>
      </c>
      <c r="T3252" s="19">
        <f>Clean_Data[[#This Row],[Revenue_EUR]]/Clean_Data[[#This Row],[Revenue_Target_EUR]]</f>
        <v>1.0745658026266771</v>
      </c>
      <c r="U3252" s="19">
        <f>Clean_Data[[#This Row],[Revenue_EUR]]/Clean_Data[[#This Row],[Market_Revenue_EUR]]</f>
        <v>0.1048489439485676</v>
      </c>
      <c r="V3252" s="19">
        <f>Clean_Data[[#This Row],[Returns_Units]]/Clean_Data[[#This Row],[Units_Sold]]</f>
        <v>2.3809523809523808E-2</v>
      </c>
      <c r="W3252" s="21">
        <f>Clean_Data[[#This Row],[Revenue_EUR]]/Clean_Data[[#This Row],[Marketing_Spend_EUR]]</f>
        <v>16.562435044689256</v>
      </c>
    </row>
    <row r="3253" spans="1:23">
      <c r="A3253" s="17">
        <v>46082</v>
      </c>
      <c r="B3253">
        <v>2026</v>
      </c>
      <c r="C3253" s="16" t="s">
        <v>94</v>
      </c>
      <c r="D3253" s="16" t="s">
        <v>89</v>
      </c>
      <c r="E3253" s="16" t="s">
        <v>85</v>
      </c>
      <c r="F3253" s="16" t="s">
        <v>83</v>
      </c>
      <c r="G3253" s="16" t="s">
        <v>81</v>
      </c>
      <c r="H3253">
        <v>15561.08</v>
      </c>
      <c r="I3253">
        <v>15687.05</v>
      </c>
      <c r="J3253">
        <v>125</v>
      </c>
      <c r="K3253">
        <v>124</v>
      </c>
      <c r="L3253">
        <v>8236.59</v>
      </c>
      <c r="M3253">
        <v>467.28</v>
      </c>
      <c r="N3253">
        <v>155648.37</v>
      </c>
      <c r="O3253">
        <v>1310</v>
      </c>
      <c r="P3253">
        <v>1</v>
      </c>
      <c r="Q3253">
        <v>2</v>
      </c>
      <c r="R3253" s="25">
        <f>Clean_Data[[#This Row],[Revenue_EUR]]/Clean_Data[[#This Row],[Units_Sold]]</f>
        <v>124.48864</v>
      </c>
      <c r="S3253" s="19">
        <f>Clean_Data[[#This Row],[Gross_Profit_EUR]]/Clean_Data[[#This Row],[Revenue_EUR]]</f>
        <v>0.52930709179568514</v>
      </c>
      <c r="T3253" s="19">
        <f>Clean_Data[[#This Row],[Revenue_EUR]]/Clean_Data[[#This Row],[Revenue_Target_EUR]]</f>
        <v>0.99196980949254321</v>
      </c>
      <c r="U3253" s="19">
        <f>Clean_Data[[#This Row],[Revenue_EUR]]/Clean_Data[[#This Row],[Market_Revenue_EUR]]</f>
        <v>9.9975862259270687E-2</v>
      </c>
      <c r="V3253" s="19">
        <f>Clean_Data[[#This Row],[Returns_Units]]/Clean_Data[[#This Row],[Units_Sold]]</f>
        <v>1.6E-2</v>
      </c>
      <c r="W3253" s="21">
        <f>Clean_Data[[#This Row],[Revenue_EUR]]/Clean_Data[[#This Row],[Marketing_Spend_EUR]]</f>
        <v>33.301403869200485</v>
      </c>
    </row>
    <row r="3254" spans="1:23">
      <c r="A3254" s="17">
        <v>46082</v>
      </c>
      <c r="B3254">
        <v>2026</v>
      </c>
      <c r="C3254" s="16" t="s">
        <v>94</v>
      </c>
      <c r="D3254" s="16" t="s">
        <v>90</v>
      </c>
      <c r="E3254" s="16" t="s">
        <v>91</v>
      </c>
      <c r="F3254" s="16" t="s">
        <v>77</v>
      </c>
      <c r="G3254" s="16" t="s">
        <v>78</v>
      </c>
      <c r="H3254">
        <v>233354.77</v>
      </c>
      <c r="I3254">
        <v>227539.39</v>
      </c>
      <c r="J3254">
        <v>2990</v>
      </c>
      <c r="K3254">
        <v>2958</v>
      </c>
      <c r="L3254">
        <v>129923.23</v>
      </c>
      <c r="M3254">
        <v>4395.01</v>
      </c>
      <c r="N3254">
        <v>2489645.2400000002</v>
      </c>
      <c r="O3254">
        <v>34914</v>
      </c>
      <c r="P3254">
        <v>11</v>
      </c>
      <c r="Q3254">
        <v>51</v>
      </c>
      <c r="R3254" s="25">
        <f>Clean_Data[[#This Row],[Revenue_EUR]]/Clean_Data[[#This Row],[Units_Sold]]</f>
        <v>78.045073578595307</v>
      </c>
      <c r="S3254" s="19">
        <f>Clean_Data[[#This Row],[Gross_Profit_EUR]]/Clean_Data[[#This Row],[Revenue_EUR]]</f>
        <v>0.5567626922732285</v>
      </c>
      <c r="T3254" s="19">
        <f>Clean_Data[[#This Row],[Revenue_EUR]]/Clean_Data[[#This Row],[Revenue_Target_EUR]]</f>
        <v>1.0255576847595484</v>
      </c>
      <c r="U3254" s="19">
        <f>Clean_Data[[#This Row],[Revenue_EUR]]/Clean_Data[[#This Row],[Market_Revenue_EUR]]</f>
        <v>9.3730129197041726E-2</v>
      </c>
      <c r="V3254" s="19">
        <f>Clean_Data[[#This Row],[Returns_Units]]/Clean_Data[[#This Row],[Units_Sold]]</f>
        <v>1.705685618729097E-2</v>
      </c>
      <c r="W3254" s="21">
        <f>Clean_Data[[#This Row],[Revenue_EUR]]/Clean_Data[[#This Row],[Marketing_Spend_EUR]]</f>
        <v>53.095389999112626</v>
      </c>
    </row>
    <row r="3255" spans="1:23">
      <c r="A3255" s="17">
        <v>46082</v>
      </c>
      <c r="B3255">
        <v>2026</v>
      </c>
      <c r="C3255" s="16" t="s">
        <v>94</v>
      </c>
      <c r="D3255" s="16" t="s">
        <v>90</v>
      </c>
      <c r="E3255" s="16" t="s">
        <v>91</v>
      </c>
      <c r="F3255" s="16" t="s">
        <v>77</v>
      </c>
      <c r="G3255" s="16" t="s">
        <v>79</v>
      </c>
      <c r="H3255">
        <v>232305.65</v>
      </c>
      <c r="I3255">
        <v>210707.12</v>
      </c>
      <c r="J3255">
        <v>1154</v>
      </c>
      <c r="K3255">
        <v>1046</v>
      </c>
      <c r="L3255">
        <v>154489.71</v>
      </c>
      <c r="M3255">
        <v>6004.06</v>
      </c>
      <c r="N3255">
        <v>2238581.66</v>
      </c>
      <c r="O3255">
        <v>12011</v>
      </c>
      <c r="P3255">
        <v>12</v>
      </c>
      <c r="Q3255">
        <v>21</v>
      </c>
      <c r="R3255" s="25">
        <f>Clean_Data[[#This Row],[Revenue_EUR]]/Clean_Data[[#This Row],[Units_Sold]]</f>
        <v>201.3047227036395</v>
      </c>
      <c r="S3255" s="19">
        <f>Clean_Data[[#This Row],[Gross_Profit_EUR]]/Clean_Data[[#This Row],[Revenue_EUR]]</f>
        <v>0.66502777698260884</v>
      </c>
      <c r="T3255" s="19">
        <f>Clean_Data[[#This Row],[Revenue_EUR]]/Clean_Data[[#This Row],[Revenue_Target_EUR]]</f>
        <v>1.1025049841694956</v>
      </c>
      <c r="U3255" s="19">
        <f>Clean_Data[[#This Row],[Revenue_EUR]]/Clean_Data[[#This Row],[Market_Revenue_EUR]]</f>
        <v>0.10377358760278595</v>
      </c>
      <c r="V3255" s="19">
        <f>Clean_Data[[#This Row],[Returns_Units]]/Clean_Data[[#This Row],[Units_Sold]]</f>
        <v>1.8197573656845753E-2</v>
      </c>
      <c r="W3255" s="21">
        <f>Clean_Data[[#This Row],[Revenue_EUR]]/Clean_Data[[#This Row],[Marketing_Spend_EUR]]</f>
        <v>38.691427134305783</v>
      </c>
    </row>
    <row r="3256" spans="1:23">
      <c r="A3256" s="17">
        <v>46082</v>
      </c>
      <c r="B3256">
        <v>2026</v>
      </c>
      <c r="C3256" s="16" t="s">
        <v>94</v>
      </c>
      <c r="D3256" s="16" t="s">
        <v>90</v>
      </c>
      <c r="E3256" s="16" t="s">
        <v>91</v>
      </c>
      <c r="F3256" s="16" t="s">
        <v>77</v>
      </c>
      <c r="G3256" s="16" t="s">
        <v>80</v>
      </c>
      <c r="H3256">
        <v>83747.62</v>
      </c>
      <c r="I3256">
        <v>77220.98</v>
      </c>
      <c r="J3256">
        <v>552</v>
      </c>
      <c r="K3256">
        <v>502</v>
      </c>
      <c r="L3256">
        <v>58152.38</v>
      </c>
      <c r="M3256">
        <v>4728.2</v>
      </c>
      <c r="N3256">
        <v>792181.69</v>
      </c>
      <c r="O3256">
        <v>5465</v>
      </c>
      <c r="P3256">
        <v>5</v>
      </c>
      <c r="Q3256">
        <v>6</v>
      </c>
      <c r="R3256" s="25">
        <f>Clean_Data[[#This Row],[Revenue_EUR]]/Clean_Data[[#This Row],[Units_Sold]]</f>
        <v>151.71670289855072</v>
      </c>
      <c r="S3256" s="19">
        <f>Clean_Data[[#This Row],[Gross_Profit_EUR]]/Clean_Data[[#This Row],[Revenue_EUR]]</f>
        <v>0.69437650884884849</v>
      </c>
      <c r="T3256" s="19">
        <f>Clean_Data[[#This Row],[Revenue_EUR]]/Clean_Data[[#This Row],[Revenue_Target_EUR]]</f>
        <v>1.0845189998883722</v>
      </c>
      <c r="U3256" s="19">
        <f>Clean_Data[[#This Row],[Revenue_EUR]]/Clean_Data[[#This Row],[Market_Revenue_EUR]]</f>
        <v>0.10571769211176794</v>
      </c>
      <c r="V3256" s="19">
        <f>Clean_Data[[#This Row],[Returns_Units]]/Clean_Data[[#This Row],[Units_Sold]]</f>
        <v>1.0869565217391304E-2</v>
      </c>
      <c r="W3256" s="21">
        <f>Clean_Data[[#This Row],[Revenue_EUR]]/Clean_Data[[#This Row],[Marketing_Spend_EUR]]</f>
        <v>17.712368343132692</v>
      </c>
    </row>
    <row r="3257" spans="1:23">
      <c r="A3257" s="17">
        <v>46082</v>
      </c>
      <c r="B3257">
        <v>2026</v>
      </c>
      <c r="C3257" s="16" t="s">
        <v>94</v>
      </c>
      <c r="D3257" s="16" t="s">
        <v>90</v>
      </c>
      <c r="E3257" s="16" t="s">
        <v>91</v>
      </c>
      <c r="F3257" s="16" t="s">
        <v>77</v>
      </c>
      <c r="G3257" s="16" t="s">
        <v>81</v>
      </c>
      <c r="H3257">
        <v>103174.37</v>
      </c>
      <c r="I3257">
        <v>94847.73</v>
      </c>
      <c r="J3257">
        <v>828</v>
      </c>
      <c r="K3257">
        <v>763</v>
      </c>
      <c r="L3257">
        <v>63474.57</v>
      </c>
      <c r="M3257">
        <v>3385.51</v>
      </c>
      <c r="N3257">
        <v>1063375.57</v>
      </c>
      <c r="O3257">
        <v>9061</v>
      </c>
      <c r="P3257">
        <v>5</v>
      </c>
      <c r="Q3257">
        <v>13</v>
      </c>
      <c r="R3257" s="25">
        <f>Clean_Data[[#This Row],[Revenue_EUR]]/Clean_Data[[#This Row],[Units_Sold]]</f>
        <v>124.60672705314009</v>
      </c>
      <c r="S3257" s="19">
        <f>Clean_Data[[#This Row],[Gross_Profit_EUR]]/Clean_Data[[#This Row],[Revenue_EUR]]</f>
        <v>0.61521645346610798</v>
      </c>
      <c r="T3257" s="19">
        <f>Clean_Data[[#This Row],[Revenue_EUR]]/Clean_Data[[#This Row],[Revenue_Target_EUR]]</f>
        <v>1.0877895549002596</v>
      </c>
      <c r="U3257" s="19">
        <f>Clean_Data[[#This Row],[Revenue_EUR]]/Clean_Data[[#This Row],[Market_Revenue_EUR]]</f>
        <v>9.7025334144172595E-2</v>
      </c>
      <c r="V3257" s="19">
        <f>Clean_Data[[#This Row],[Returns_Units]]/Clean_Data[[#This Row],[Units_Sold]]</f>
        <v>1.570048309178744E-2</v>
      </c>
      <c r="W3257" s="21">
        <f>Clean_Data[[#This Row],[Revenue_EUR]]/Clean_Data[[#This Row],[Marketing_Spend_EUR]]</f>
        <v>30.475281419933772</v>
      </c>
    </row>
    <row r="3258" spans="1:23">
      <c r="A3258" s="17">
        <v>46082</v>
      </c>
      <c r="B3258">
        <v>2026</v>
      </c>
      <c r="C3258" s="16" t="s">
        <v>94</v>
      </c>
      <c r="D3258" s="16" t="s">
        <v>90</v>
      </c>
      <c r="E3258" s="16" t="s">
        <v>91</v>
      </c>
      <c r="F3258" s="16" t="s">
        <v>82</v>
      </c>
      <c r="G3258" s="16" t="s">
        <v>78</v>
      </c>
      <c r="H3258">
        <v>194019.01</v>
      </c>
      <c r="I3258">
        <v>190277.88</v>
      </c>
      <c r="J3258">
        <v>2486</v>
      </c>
      <c r="K3258">
        <v>2471</v>
      </c>
      <c r="L3258">
        <v>100162.29</v>
      </c>
      <c r="M3258">
        <v>3521.08</v>
      </c>
      <c r="N3258">
        <v>2306956.08</v>
      </c>
      <c r="O3258">
        <v>30697</v>
      </c>
      <c r="P3258">
        <v>8</v>
      </c>
      <c r="Q3258">
        <v>54</v>
      </c>
      <c r="R3258" s="25">
        <f>Clean_Data[[#This Row],[Revenue_EUR]]/Clean_Data[[#This Row],[Units_Sold]]</f>
        <v>78.044654062751405</v>
      </c>
      <c r="S3258" s="19">
        <f>Clean_Data[[#This Row],[Gross_Profit_EUR]]/Clean_Data[[#This Row],[Revenue_EUR]]</f>
        <v>0.5162498767517677</v>
      </c>
      <c r="T3258" s="19">
        <f>Clean_Data[[#This Row],[Revenue_EUR]]/Clean_Data[[#This Row],[Revenue_Target_EUR]]</f>
        <v>1.019661402576064</v>
      </c>
      <c r="U3258" s="19">
        <f>Clean_Data[[#This Row],[Revenue_EUR]]/Clean_Data[[#This Row],[Market_Revenue_EUR]]</f>
        <v>8.4101735478206416E-2</v>
      </c>
      <c r="V3258" s="19">
        <f>Clean_Data[[#This Row],[Returns_Units]]/Clean_Data[[#This Row],[Units_Sold]]</f>
        <v>2.1721641190667738E-2</v>
      </c>
      <c r="W3258" s="21">
        <f>Clean_Data[[#This Row],[Revenue_EUR]]/Clean_Data[[#This Row],[Marketing_Spend_EUR]]</f>
        <v>55.102130596294323</v>
      </c>
    </row>
    <row r="3259" spans="1:23">
      <c r="A3259" s="17">
        <v>46082</v>
      </c>
      <c r="B3259">
        <v>2026</v>
      </c>
      <c r="C3259" s="16" t="s">
        <v>94</v>
      </c>
      <c r="D3259" s="16" t="s">
        <v>90</v>
      </c>
      <c r="E3259" s="16" t="s">
        <v>91</v>
      </c>
      <c r="F3259" s="16" t="s">
        <v>82</v>
      </c>
      <c r="G3259" s="16" t="s">
        <v>79</v>
      </c>
      <c r="H3259">
        <v>201058.92</v>
      </c>
      <c r="I3259">
        <v>189852.37</v>
      </c>
      <c r="J3259">
        <v>999</v>
      </c>
      <c r="K3259">
        <v>961</v>
      </c>
      <c r="L3259">
        <v>121256.97</v>
      </c>
      <c r="M3259">
        <v>4832.8900000000003</v>
      </c>
      <c r="N3259">
        <v>2004600.93</v>
      </c>
      <c r="O3259">
        <v>10463</v>
      </c>
      <c r="P3259">
        <v>8</v>
      </c>
      <c r="Q3259">
        <v>10</v>
      </c>
      <c r="R3259" s="25">
        <f>Clean_Data[[#This Row],[Revenue_EUR]]/Clean_Data[[#This Row],[Units_Sold]]</f>
        <v>201.26018018018019</v>
      </c>
      <c r="S3259" s="19">
        <f>Clean_Data[[#This Row],[Gross_Profit_EUR]]/Clean_Data[[#This Row],[Revenue_EUR]]</f>
        <v>0.60309172057623706</v>
      </c>
      <c r="T3259" s="19">
        <f>Clean_Data[[#This Row],[Revenue_EUR]]/Clean_Data[[#This Row],[Revenue_Target_EUR]]</f>
        <v>1.0590277066333174</v>
      </c>
      <c r="U3259" s="19">
        <f>Clean_Data[[#This Row],[Revenue_EUR]]/Clean_Data[[#This Row],[Market_Revenue_EUR]]</f>
        <v>0.10029872629062385</v>
      </c>
      <c r="V3259" s="19">
        <f>Clean_Data[[#This Row],[Returns_Units]]/Clean_Data[[#This Row],[Units_Sold]]</f>
        <v>1.001001001001001E-2</v>
      </c>
      <c r="W3259" s="21">
        <f>Clean_Data[[#This Row],[Revenue_EUR]]/Clean_Data[[#This Row],[Marketing_Spend_EUR]]</f>
        <v>41.602213168518219</v>
      </c>
    </row>
    <row r="3260" spans="1:23">
      <c r="A3260" s="17">
        <v>46082</v>
      </c>
      <c r="B3260">
        <v>2026</v>
      </c>
      <c r="C3260" s="16" t="s">
        <v>94</v>
      </c>
      <c r="D3260" s="16" t="s">
        <v>90</v>
      </c>
      <c r="E3260" s="16" t="s">
        <v>91</v>
      </c>
      <c r="F3260" s="16" t="s">
        <v>82</v>
      </c>
      <c r="G3260" s="16" t="s">
        <v>80</v>
      </c>
      <c r="H3260">
        <v>73003.850000000006</v>
      </c>
      <c r="I3260">
        <v>62987.08</v>
      </c>
      <c r="J3260">
        <v>481</v>
      </c>
      <c r="K3260">
        <v>416</v>
      </c>
      <c r="L3260">
        <v>47428.34</v>
      </c>
      <c r="M3260">
        <v>3993.04</v>
      </c>
      <c r="N3260">
        <v>758651.5</v>
      </c>
      <c r="O3260">
        <v>5651</v>
      </c>
      <c r="P3260">
        <v>4</v>
      </c>
      <c r="Q3260">
        <v>4</v>
      </c>
      <c r="R3260" s="25">
        <f>Clean_Data[[#This Row],[Revenue_EUR]]/Clean_Data[[#This Row],[Units_Sold]]</f>
        <v>151.77515592515593</v>
      </c>
      <c r="S3260" s="19">
        <f>Clean_Data[[#This Row],[Gross_Profit_EUR]]/Clean_Data[[#This Row],[Revenue_EUR]]</f>
        <v>0.64966902430488249</v>
      </c>
      <c r="T3260" s="19">
        <f>Clean_Data[[#This Row],[Revenue_EUR]]/Clean_Data[[#This Row],[Revenue_Target_EUR]]</f>
        <v>1.1590289627650623</v>
      </c>
      <c r="U3260" s="19">
        <f>Clean_Data[[#This Row],[Revenue_EUR]]/Clean_Data[[#This Row],[Market_Revenue_EUR]]</f>
        <v>9.6228439540421401E-2</v>
      </c>
      <c r="V3260" s="19">
        <f>Clean_Data[[#This Row],[Returns_Units]]/Clean_Data[[#This Row],[Units_Sold]]</f>
        <v>8.3160083160083165E-3</v>
      </c>
      <c r="W3260" s="21">
        <f>Clean_Data[[#This Row],[Revenue_EUR]]/Clean_Data[[#This Row],[Marketing_Spend_EUR]]</f>
        <v>18.282774527678161</v>
      </c>
    </row>
    <row r="3261" spans="1:23">
      <c r="A3261" s="17">
        <v>46082</v>
      </c>
      <c r="B3261">
        <v>2026</v>
      </c>
      <c r="C3261" s="16" t="s">
        <v>94</v>
      </c>
      <c r="D3261" s="16" t="s">
        <v>90</v>
      </c>
      <c r="E3261" s="16" t="s">
        <v>91</v>
      </c>
      <c r="F3261" s="16" t="s">
        <v>82</v>
      </c>
      <c r="G3261" s="16" t="s">
        <v>81</v>
      </c>
      <c r="H3261">
        <v>84739.75</v>
      </c>
      <c r="I3261">
        <v>82690.19</v>
      </c>
      <c r="J3261">
        <v>680</v>
      </c>
      <c r="K3261">
        <v>651</v>
      </c>
      <c r="L3261">
        <v>48668.67</v>
      </c>
      <c r="M3261">
        <v>2609.06</v>
      </c>
      <c r="N3261">
        <v>920860.24</v>
      </c>
      <c r="O3261">
        <v>7734</v>
      </c>
      <c r="P3261">
        <v>4</v>
      </c>
      <c r="Q3261">
        <v>13</v>
      </c>
      <c r="R3261" s="25">
        <f>Clean_Data[[#This Row],[Revenue_EUR]]/Clean_Data[[#This Row],[Units_Sold]]</f>
        <v>124.61727941176471</v>
      </c>
      <c r="S3261" s="19">
        <f>Clean_Data[[#This Row],[Gross_Profit_EUR]]/Clean_Data[[#This Row],[Revenue_EUR]]</f>
        <v>0.57433105478833724</v>
      </c>
      <c r="T3261" s="19">
        <f>Clean_Data[[#This Row],[Revenue_EUR]]/Clean_Data[[#This Row],[Revenue_Target_EUR]]</f>
        <v>1.0247860114966478</v>
      </c>
      <c r="U3261" s="19">
        <f>Clean_Data[[#This Row],[Revenue_EUR]]/Clean_Data[[#This Row],[Market_Revenue_EUR]]</f>
        <v>9.2022378987716966E-2</v>
      </c>
      <c r="V3261" s="19">
        <f>Clean_Data[[#This Row],[Returns_Units]]/Clean_Data[[#This Row],[Units_Sold]]</f>
        <v>1.9117647058823531E-2</v>
      </c>
      <c r="W3261" s="21">
        <f>Clean_Data[[#This Row],[Revenue_EUR]]/Clean_Data[[#This Row],[Marketing_Spend_EUR]]</f>
        <v>32.479034594834921</v>
      </c>
    </row>
    <row r="3262" spans="1:23">
      <c r="A3262" s="17">
        <v>46082</v>
      </c>
      <c r="B3262">
        <v>2026</v>
      </c>
      <c r="C3262" s="16" t="s">
        <v>94</v>
      </c>
      <c r="D3262" s="16" t="s">
        <v>90</v>
      </c>
      <c r="E3262" s="16" t="s">
        <v>91</v>
      </c>
      <c r="F3262" s="16" t="s">
        <v>83</v>
      </c>
      <c r="G3262" s="16" t="s">
        <v>78</v>
      </c>
      <c r="H3262">
        <v>25461.48</v>
      </c>
      <c r="I3262">
        <v>25972.799999999999</v>
      </c>
      <c r="J3262">
        <v>326</v>
      </c>
      <c r="K3262">
        <v>331</v>
      </c>
      <c r="L3262">
        <v>11931.09</v>
      </c>
      <c r="M3262">
        <v>485.86</v>
      </c>
      <c r="N3262">
        <v>430245.97</v>
      </c>
      <c r="O3262">
        <v>5918</v>
      </c>
      <c r="P3262">
        <v>1</v>
      </c>
      <c r="Q3262">
        <v>10</v>
      </c>
      <c r="R3262" s="25">
        <f>Clean_Data[[#This Row],[Revenue_EUR]]/Clean_Data[[#This Row],[Units_Sold]]</f>
        <v>78.102699386503062</v>
      </c>
      <c r="S3262" s="19">
        <f>Clean_Data[[#This Row],[Gross_Profit_EUR]]/Clean_Data[[#This Row],[Revenue_EUR]]</f>
        <v>0.46859373453546299</v>
      </c>
      <c r="T3262" s="19">
        <f>Clean_Data[[#This Row],[Revenue_EUR]]/Clean_Data[[#This Row],[Revenue_Target_EUR]]</f>
        <v>0.98031325078543707</v>
      </c>
      <c r="U3262" s="19">
        <f>Clean_Data[[#This Row],[Revenue_EUR]]/Clean_Data[[#This Row],[Market_Revenue_EUR]]</f>
        <v>5.9178892483292757E-2</v>
      </c>
      <c r="V3262" s="19">
        <f>Clean_Data[[#This Row],[Returns_Units]]/Clean_Data[[#This Row],[Units_Sold]]</f>
        <v>3.0674846625766871E-2</v>
      </c>
      <c r="W3262" s="21">
        <f>Clean_Data[[#This Row],[Revenue_EUR]]/Clean_Data[[#This Row],[Marketing_Spend_EUR]]</f>
        <v>52.404972625859301</v>
      </c>
    </row>
    <row r="3263" spans="1:23">
      <c r="A3263" s="17">
        <v>46082</v>
      </c>
      <c r="B3263">
        <v>2026</v>
      </c>
      <c r="C3263" s="16" t="s">
        <v>94</v>
      </c>
      <c r="D3263" s="16" t="s">
        <v>90</v>
      </c>
      <c r="E3263" s="16" t="s">
        <v>91</v>
      </c>
      <c r="F3263" s="16" t="s">
        <v>83</v>
      </c>
      <c r="G3263" s="16" t="s">
        <v>79</v>
      </c>
      <c r="H3263">
        <v>25366.23</v>
      </c>
      <c r="I3263">
        <v>24223.69</v>
      </c>
      <c r="J3263">
        <v>126</v>
      </c>
      <c r="K3263">
        <v>122</v>
      </c>
      <c r="L3263">
        <v>13917.29</v>
      </c>
      <c r="M3263">
        <v>658.92</v>
      </c>
      <c r="N3263">
        <v>355146.47</v>
      </c>
      <c r="O3263">
        <v>1812</v>
      </c>
      <c r="P3263">
        <v>1</v>
      </c>
      <c r="Q3263">
        <v>4</v>
      </c>
      <c r="R3263" s="25">
        <f>Clean_Data[[#This Row],[Revenue_EUR]]/Clean_Data[[#This Row],[Units_Sold]]</f>
        <v>201.31928571428571</v>
      </c>
      <c r="S3263" s="19">
        <f>Clean_Data[[#This Row],[Gross_Profit_EUR]]/Clean_Data[[#This Row],[Revenue_EUR]]</f>
        <v>0.54865425410082624</v>
      </c>
      <c r="T3263" s="19">
        <f>Clean_Data[[#This Row],[Revenue_EUR]]/Clean_Data[[#This Row],[Revenue_Target_EUR]]</f>
        <v>1.0471662244686917</v>
      </c>
      <c r="U3263" s="19">
        <f>Clean_Data[[#This Row],[Revenue_EUR]]/Clean_Data[[#This Row],[Market_Revenue_EUR]]</f>
        <v>7.142469978654159E-2</v>
      </c>
      <c r="V3263" s="19">
        <f>Clean_Data[[#This Row],[Returns_Units]]/Clean_Data[[#This Row],[Units_Sold]]</f>
        <v>3.1746031746031744E-2</v>
      </c>
      <c r="W3263" s="21">
        <f>Clean_Data[[#This Row],[Revenue_EUR]]/Clean_Data[[#This Row],[Marketing_Spend_EUR]]</f>
        <v>38.496676379530143</v>
      </c>
    </row>
    <row r="3264" spans="1:23">
      <c r="A3264" s="17">
        <v>46082</v>
      </c>
      <c r="B3264">
        <v>2026</v>
      </c>
      <c r="C3264" s="16" t="s">
        <v>94</v>
      </c>
      <c r="D3264" s="16" t="s">
        <v>90</v>
      </c>
      <c r="E3264" s="16" t="s">
        <v>91</v>
      </c>
      <c r="F3264" s="16" t="s">
        <v>83</v>
      </c>
      <c r="G3264" s="16" t="s">
        <v>80</v>
      </c>
      <c r="H3264">
        <v>9358.1200000000008</v>
      </c>
      <c r="I3264">
        <v>8651.43</v>
      </c>
      <c r="J3264">
        <v>62</v>
      </c>
      <c r="K3264">
        <v>56</v>
      </c>
      <c r="L3264">
        <v>5363.33</v>
      </c>
      <c r="M3264">
        <v>512.1</v>
      </c>
      <c r="N3264">
        <v>131448.03</v>
      </c>
      <c r="O3264">
        <v>937</v>
      </c>
      <c r="P3264">
        <v>0</v>
      </c>
      <c r="Q3264">
        <v>1</v>
      </c>
      <c r="R3264" s="25">
        <f>Clean_Data[[#This Row],[Revenue_EUR]]/Clean_Data[[#This Row],[Units_Sold]]</f>
        <v>150.93741935483871</v>
      </c>
      <c r="S3264" s="19">
        <f>Clean_Data[[#This Row],[Gross_Profit_EUR]]/Clean_Data[[#This Row],[Revenue_EUR]]</f>
        <v>0.57312045581804882</v>
      </c>
      <c r="T3264" s="19">
        <f>Clean_Data[[#This Row],[Revenue_EUR]]/Clean_Data[[#This Row],[Revenue_Target_EUR]]</f>
        <v>1.0816847619410896</v>
      </c>
      <c r="U3264" s="19">
        <f>Clean_Data[[#This Row],[Revenue_EUR]]/Clean_Data[[#This Row],[Market_Revenue_EUR]]</f>
        <v>7.1192546590466213E-2</v>
      </c>
      <c r="V3264" s="19">
        <f>Clean_Data[[#This Row],[Returns_Units]]/Clean_Data[[#This Row],[Units_Sold]]</f>
        <v>1.6129032258064516E-2</v>
      </c>
      <c r="W3264" s="21">
        <f>Clean_Data[[#This Row],[Revenue_EUR]]/Clean_Data[[#This Row],[Marketing_Spend_EUR]]</f>
        <v>18.274008982620582</v>
      </c>
    </row>
    <row r="3265" spans="1:23">
      <c r="A3265" s="17">
        <v>46082</v>
      </c>
      <c r="B3265">
        <v>2026</v>
      </c>
      <c r="C3265" s="16" t="s">
        <v>94</v>
      </c>
      <c r="D3265" s="16" t="s">
        <v>90</v>
      </c>
      <c r="E3265" s="16" t="s">
        <v>91</v>
      </c>
      <c r="F3265" s="16" t="s">
        <v>83</v>
      </c>
      <c r="G3265" s="16" t="s">
        <v>81</v>
      </c>
      <c r="H3265">
        <v>11133.97</v>
      </c>
      <c r="I3265">
        <v>10931.54</v>
      </c>
      <c r="J3265">
        <v>89</v>
      </c>
      <c r="K3265">
        <v>87</v>
      </c>
      <c r="L3265">
        <v>5909.95</v>
      </c>
      <c r="M3265">
        <v>306.62</v>
      </c>
      <c r="N3265">
        <v>170597.59</v>
      </c>
      <c r="O3265">
        <v>1509</v>
      </c>
      <c r="P3265">
        <v>0</v>
      </c>
      <c r="Q3265">
        <v>3</v>
      </c>
      <c r="R3265" s="25">
        <f>Clean_Data[[#This Row],[Revenue_EUR]]/Clean_Data[[#This Row],[Units_Sold]]</f>
        <v>125.10078651685393</v>
      </c>
      <c r="S3265" s="19">
        <f>Clean_Data[[#This Row],[Gross_Profit_EUR]]/Clean_Data[[#This Row],[Revenue_EUR]]</f>
        <v>0.53080347800470096</v>
      </c>
      <c r="T3265" s="19">
        <f>Clean_Data[[#This Row],[Revenue_EUR]]/Clean_Data[[#This Row],[Revenue_Target_EUR]]</f>
        <v>1.0185179764241816</v>
      </c>
      <c r="U3265" s="19">
        <f>Clean_Data[[#This Row],[Revenue_EUR]]/Clean_Data[[#This Row],[Market_Revenue_EUR]]</f>
        <v>6.5264521028696829E-2</v>
      </c>
      <c r="V3265" s="19">
        <f>Clean_Data[[#This Row],[Returns_Units]]/Clean_Data[[#This Row],[Units_Sold]]</f>
        <v>3.3707865168539325E-2</v>
      </c>
      <c r="W3265" s="21">
        <f>Clean_Data[[#This Row],[Revenue_EUR]]/Clean_Data[[#This Row],[Marketing_Spend_EUR]]</f>
        <v>36.311949644511117</v>
      </c>
    </row>
    <row r="3266" spans="1:23">
      <c r="A3266" s="17">
        <v>46082</v>
      </c>
      <c r="B3266">
        <v>2026</v>
      </c>
      <c r="C3266" s="16" t="s">
        <v>94</v>
      </c>
      <c r="D3266" s="16" t="s">
        <v>92</v>
      </c>
      <c r="E3266" s="16" t="s">
        <v>76</v>
      </c>
      <c r="F3266" s="16" t="s">
        <v>77</v>
      </c>
      <c r="G3266" s="16" t="s">
        <v>78</v>
      </c>
      <c r="H3266">
        <v>221397.11</v>
      </c>
      <c r="I3266">
        <v>225769.66</v>
      </c>
      <c r="J3266">
        <v>2837</v>
      </c>
      <c r="K3266">
        <v>2863</v>
      </c>
      <c r="L3266">
        <v>125676.12</v>
      </c>
      <c r="M3266">
        <v>4229.41</v>
      </c>
      <c r="N3266">
        <v>1480818.54</v>
      </c>
      <c r="O3266">
        <v>21114</v>
      </c>
      <c r="P3266">
        <v>9</v>
      </c>
      <c r="Q3266">
        <v>29</v>
      </c>
      <c r="R3266" s="25">
        <f>Clean_Data[[#This Row],[Revenue_EUR]]/Clean_Data[[#This Row],[Units_Sold]]</f>
        <v>78.039164610504045</v>
      </c>
      <c r="S3266" s="19">
        <f>Clean_Data[[#This Row],[Gross_Profit_EUR]]/Clean_Data[[#This Row],[Revenue_EUR]]</f>
        <v>0.56765022813531762</v>
      </c>
      <c r="T3266" s="19">
        <f>Clean_Data[[#This Row],[Revenue_EUR]]/Clean_Data[[#This Row],[Revenue_Target_EUR]]</f>
        <v>0.98063269440189604</v>
      </c>
      <c r="U3266" s="19">
        <f>Clean_Data[[#This Row],[Revenue_EUR]]/Clean_Data[[#This Row],[Market_Revenue_EUR]]</f>
        <v>0.1495099527859774</v>
      </c>
      <c r="V3266" s="19">
        <f>Clean_Data[[#This Row],[Returns_Units]]/Clean_Data[[#This Row],[Units_Sold]]</f>
        <v>1.0222065562213606E-2</v>
      </c>
      <c r="W3266" s="21">
        <f>Clean_Data[[#This Row],[Revenue_EUR]]/Clean_Data[[#This Row],[Marketing_Spend_EUR]]</f>
        <v>52.34704367748693</v>
      </c>
    </row>
    <row r="3267" spans="1:23">
      <c r="A3267" s="17">
        <v>46082</v>
      </c>
      <c r="B3267">
        <v>2026</v>
      </c>
      <c r="C3267" s="16" t="s">
        <v>94</v>
      </c>
      <c r="D3267" s="16" t="s">
        <v>92</v>
      </c>
      <c r="E3267" s="16" t="s">
        <v>76</v>
      </c>
      <c r="F3267" s="16" t="s">
        <v>77</v>
      </c>
      <c r="G3267" s="16" t="s">
        <v>79</v>
      </c>
      <c r="H3267">
        <v>241828.88</v>
      </c>
      <c r="I3267">
        <v>234550.77</v>
      </c>
      <c r="J3267">
        <v>1201</v>
      </c>
      <c r="K3267">
        <v>1174</v>
      </c>
      <c r="L3267">
        <v>160783.5</v>
      </c>
      <c r="M3267">
        <v>5714.14</v>
      </c>
      <c r="N3267">
        <v>1340171.24</v>
      </c>
      <c r="O3267">
        <v>7351</v>
      </c>
      <c r="P3267">
        <v>11</v>
      </c>
      <c r="Q3267">
        <v>26</v>
      </c>
      <c r="R3267" s="25">
        <f>Clean_Data[[#This Row],[Revenue_EUR]]/Clean_Data[[#This Row],[Units_Sold]]</f>
        <v>201.35626977518734</v>
      </c>
      <c r="S3267" s="19">
        <f>Clean_Data[[#This Row],[Gross_Profit_EUR]]/Clean_Data[[#This Row],[Revenue_EUR]]</f>
        <v>0.66486475891547769</v>
      </c>
      <c r="T3267" s="19">
        <f>Clean_Data[[#This Row],[Revenue_EUR]]/Clean_Data[[#This Row],[Revenue_Target_EUR]]</f>
        <v>1.0310299983240303</v>
      </c>
      <c r="U3267" s="19">
        <f>Clean_Data[[#This Row],[Revenue_EUR]]/Clean_Data[[#This Row],[Market_Revenue_EUR]]</f>
        <v>0.18044625401750899</v>
      </c>
      <c r="V3267" s="19">
        <f>Clean_Data[[#This Row],[Returns_Units]]/Clean_Data[[#This Row],[Units_Sold]]</f>
        <v>2.1648626144879269E-2</v>
      </c>
      <c r="W3267" s="21">
        <f>Clean_Data[[#This Row],[Revenue_EUR]]/Clean_Data[[#This Row],[Marketing_Spend_EUR]]</f>
        <v>42.321133188896319</v>
      </c>
    </row>
    <row r="3268" spans="1:23">
      <c r="A3268" s="17">
        <v>46082</v>
      </c>
      <c r="B3268">
        <v>2026</v>
      </c>
      <c r="C3268" s="16" t="s">
        <v>94</v>
      </c>
      <c r="D3268" s="16" t="s">
        <v>92</v>
      </c>
      <c r="E3268" s="16" t="s">
        <v>76</v>
      </c>
      <c r="F3268" s="16" t="s">
        <v>77</v>
      </c>
      <c r="G3268" s="16" t="s">
        <v>80</v>
      </c>
      <c r="H3268">
        <v>78817.039999999994</v>
      </c>
      <c r="I3268">
        <v>73496.820000000007</v>
      </c>
      <c r="J3268">
        <v>519</v>
      </c>
      <c r="K3268">
        <v>489</v>
      </c>
      <c r="L3268">
        <v>54834.34</v>
      </c>
      <c r="M3268">
        <v>4094.5</v>
      </c>
      <c r="N3268">
        <v>469030.55</v>
      </c>
      <c r="O3268">
        <v>3337</v>
      </c>
      <c r="P3268">
        <v>4</v>
      </c>
      <c r="Q3268">
        <v>11</v>
      </c>
      <c r="R3268" s="25">
        <f>Clean_Data[[#This Row],[Revenue_EUR]]/Clean_Data[[#This Row],[Units_Sold]]</f>
        <v>151.86327552986512</v>
      </c>
      <c r="S3268" s="19">
        <f>Clean_Data[[#This Row],[Gross_Profit_EUR]]/Clean_Data[[#This Row],[Revenue_EUR]]</f>
        <v>0.69571681453655199</v>
      </c>
      <c r="T3268" s="19">
        <f>Clean_Data[[#This Row],[Revenue_EUR]]/Clean_Data[[#This Row],[Revenue_Target_EUR]]</f>
        <v>1.0723870774272952</v>
      </c>
      <c r="U3268" s="19">
        <f>Clean_Data[[#This Row],[Revenue_EUR]]/Clean_Data[[#This Row],[Market_Revenue_EUR]]</f>
        <v>0.16804244414356379</v>
      </c>
      <c r="V3268" s="19">
        <f>Clean_Data[[#This Row],[Returns_Units]]/Clean_Data[[#This Row],[Units_Sold]]</f>
        <v>2.119460500963391E-2</v>
      </c>
      <c r="W3268" s="21">
        <f>Clean_Data[[#This Row],[Revenue_EUR]]/Clean_Data[[#This Row],[Marketing_Spend_EUR]]</f>
        <v>19.249490780315057</v>
      </c>
    </row>
    <row r="3269" spans="1:23">
      <c r="A3269" s="17">
        <v>46082</v>
      </c>
      <c r="B3269">
        <v>2026</v>
      </c>
      <c r="C3269" s="16" t="s">
        <v>94</v>
      </c>
      <c r="D3269" s="16" t="s">
        <v>92</v>
      </c>
      <c r="E3269" s="16" t="s">
        <v>76</v>
      </c>
      <c r="F3269" s="16" t="s">
        <v>77</v>
      </c>
      <c r="G3269" s="16" t="s">
        <v>81</v>
      </c>
      <c r="H3269">
        <v>99941.96</v>
      </c>
      <c r="I3269">
        <v>99385.52</v>
      </c>
      <c r="J3269">
        <v>802</v>
      </c>
      <c r="K3269">
        <v>793</v>
      </c>
      <c r="L3269">
        <v>62851.34</v>
      </c>
      <c r="M3269">
        <v>3137.64</v>
      </c>
      <c r="N3269">
        <v>625994.18000000005</v>
      </c>
      <c r="O3269">
        <v>5612</v>
      </c>
      <c r="P3269">
        <v>5</v>
      </c>
      <c r="Q3269">
        <v>8</v>
      </c>
      <c r="R3269" s="25">
        <f>Clean_Data[[#This Row],[Revenue_EUR]]/Clean_Data[[#This Row],[Units_Sold]]</f>
        <v>124.61591022443891</v>
      </c>
      <c r="S3269" s="19">
        <f>Clean_Data[[#This Row],[Gross_Profit_EUR]]/Clean_Data[[#This Row],[Revenue_EUR]]</f>
        <v>0.6288784010239542</v>
      </c>
      <c r="T3269" s="19">
        <f>Clean_Data[[#This Row],[Revenue_EUR]]/Clean_Data[[#This Row],[Revenue_Target_EUR]]</f>
        <v>1.0055988035279184</v>
      </c>
      <c r="U3269" s="19">
        <f>Clean_Data[[#This Row],[Revenue_EUR]]/Clean_Data[[#This Row],[Market_Revenue_EUR]]</f>
        <v>0.15965317760621991</v>
      </c>
      <c r="V3269" s="19">
        <f>Clean_Data[[#This Row],[Returns_Units]]/Clean_Data[[#This Row],[Units_Sold]]</f>
        <v>9.9750623441396506E-3</v>
      </c>
      <c r="W3269" s="21">
        <f>Clean_Data[[#This Row],[Revenue_EUR]]/Clean_Data[[#This Row],[Marketing_Spend_EUR]]</f>
        <v>31.852589844596579</v>
      </c>
    </row>
    <row r="3270" spans="1:23">
      <c r="A3270" s="17">
        <v>46082</v>
      </c>
      <c r="B3270">
        <v>2026</v>
      </c>
      <c r="C3270" s="16" t="s">
        <v>94</v>
      </c>
      <c r="D3270" s="16" t="s">
        <v>92</v>
      </c>
      <c r="E3270" s="16" t="s">
        <v>76</v>
      </c>
      <c r="F3270" s="16" t="s">
        <v>82</v>
      </c>
      <c r="G3270" s="16" t="s">
        <v>78</v>
      </c>
      <c r="H3270">
        <v>187484.98</v>
      </c>
      <c r="I3270">
        <v>192692.4</v>
      </c>
      <c r="J3270">
        <v>2402</v>
      </c>
      <c r="K3270">
        <v>2498</v>
      </c>
      <c r="L3270">
        <v>97816.02</v>
      </c>
      <c r="M3270">
        <v>3121.72</v>
      </c>
      <c r="N3270">
        <v>1256125.29</v>
      </c>
      <c r="O3270">
        <v>16451</v>
      </c>
      <c r="P3270">
        <v>10</v>
      </c>
      <c r="Q3270">
        <v>39</v>
      </c>
      <c r="R3270" s="25">
        <f>Clean_Data[[#This Row],[Revenue_EUR]]/Clean_Data[[#This Row],[Units_Sold]]</f>
        <v>78.053696919233971</v>
      </c>
      <c r="S3270" s="19">
        <f>Clean_Data[[#This Row],[Gross_Profit_EUR]]/Clean_Data[[#This Row],[Revenue_EUR]]</f>
        <v>0.52172723382961128</v>
      </c>
      <c r="T3270" s="19">
        <f>Clean_Data[[#This Row],[Revenue_EUR]]/Clean_Data[[#This Row],[Revenue_Target_EUR]]</f>
        <v>0.97297547801573914</v>
      </c>
      <c r="U3270" s="19">
        <f>Clean_Data[[#This Row],[Revenue_EUR]]/Clean_Data[[#This Row],[Market_Revenue_EUR]]</f>
        <v>0.14925659207132116</v>
      </c>
      <c r="V3270" s="19">
        <f>Clean_Data[[#This Row],[Returns_Units]]/Clean_Data[[#This Row],[Units_Sold]]</f>
        <v>1.6236469608659449E-2</v>
      </c>
      <c r="W3270" s="21">
        <f>Clean_Data[[#This Row],[Revenue_EUR]]/Clean_Data[[#This Row],[Marketing_Spend_EUR]]</f>
        <v>60.058230718962633</v>
      </c>
    </row>
    <row r="3271" spans="1:23">
      <c r="A3271" s="17">
        <v>46082</v>
      </c>
      <c r="B3271">
        <v>2026</v>
      </c>
      <c r="C3271" s="16" t="s">
        <v>94</v>
      </c>
      <c r="D3271" s="16" t="s">
        <v>92</v>
      </c>
      <c r="E3271" s="16" t="s">
        <v>76</v>
      </c>
      <c r="F3271" s="16" t="s">
        <v>82</v>
      </c>
      <c r="G3271" s="16" t="s">
        <v>79</v>
      </c>
      <c r="H3271">
        <v>190651.72</v>
      </c>
      <c r="I3271">
        <v>188384.19</v>
      </c>
      <c r="J3271">
        <v>947</v>
      </c>
      <c r="K3271">
        <v>954</v>
      </c>
      <c r="L3271">
        <v>117697.61</v>
      </c>
      <c r="M3271">
        <v>5128.28</v>
      </c>
      <c r="N3271">
        <v>1057802.29</v>
      </c>
      <c r="O3271">
        <v>5842</v>
      </c>
      <c r="P3271">
        <v>9</v>
      </c>
      <c r="Q3271">
        <v>20</v>
      </c>
      <c r="R3271" s="25">
        <f>Clean_Data[[#This Row],[Revenue_EUR]]/Clean_Data[[#This Row],[Units_Sold]]</f>
        <v>201.32177402323126</v>
      </c>
      <c r="S3271" s="19">
        <f>Clean_Data[[#This Row],[Gross_Profit_EUR]]/Clean_Data[[#This Row],[Revenue_EUR]]</f>
        <v>0.61734355189662071</v>
      </c>
      <c r="T3271" s="19">
        <f>Clean_Data[[#This Row],[Revenue_EUR]]/Clean_Data[[#This Row],[Revenue_Target_EUR]]</f>
        <v>1.0120367319571775</v>
      </c>
      <c r="U3271" s="19">
        <f>Clean_Data[[#This Row],[Revenue_EUR]]/Clean_Data[[#This Row],[Market_Revenue_EUR]]</f>
        <v>0.1802337939729739</v>
      </c>
      <c r="V3271" s="19">
        <f>Clean_Data[[#This Row],[Returns_Units]]/Clean_Data[[#This Row],[Units_Sold]]</f>
        <v>2.1119324181626188E-2</v>
      </c>
      <c r="W3271" s="21">
        <f>Clean_Data[[#This Row],[Revenue_EUR]]/Clean_Data[[#This Row],[Marketing_Spend_EUR]]</f>
        <v>37.176542622477712</v>
      </c>
    </row>
    <row r="3272" spans="1:23">
      <c r="A3272" s="17">
        <v>46082</v>
      </c>
      <c r="B3272">
        <v>2026</v>
      </c>
      <c r="C3272" s="16" t="s">
        <v>94</v>
      </c>
      <c r="D3272" s="16" t="s">
        <v>92</v>
      </c>
      <c r="E3272" s="16" t="s">
        <v>76</v>
      </c>
      <c r="F3272" s="16" t="s">
        <v>82</v>
      </c>
      <c r="G3272" s="16" t="s">
        <v>80</v>
      </c>
      <c r="H3272">
        <v>60216.6</v>
      </c>
      <c r="I3272">
        <v>54930.09</v>
      </c>
      <c r="J3272">
        <v>397</v>
      </c>
      <c r="K3272">
        <v>363</v>
      </c>
      <c r="L3272">
        <v>39120.730000000003</v>
      </c>
      <c r="M3272">
        <v>3066.51</v>
      </c>
      <c r="N3272">
        <v>408727.22</v>
      </c>
      <c r="O3272">
        <v>2814</v>
      </c>
      <c r="P3272">
        <v>3</v>
      </c>
      <c r="Q3272">
        <v>7</v>
      </c>
      <c r="R3272" s="25">
        <f>Clean_Data[[#This Row],[Revenue_EUR]]/Clean_Data[[#This Row],[Units_Sold]]</f>
        <v>151.67909319899243</v>
      </c>
      <c r="S3272" s="19">
        <f>Clean_Data[[#This Row],[Gross_Profit_EUR]]/Clean_Data[[#This Row],[Revenue_EUR]]</f>
        <v>0.64966686926860706</v>
      </c>
      <c r="T3272" s="19">
        <f>Clean_Data[[#This Row],[Revenue_EUR]]/Clean_Data[[#This Row],[Revenue_Target_EUR]]</f>
        <v>1.0962406943079832</v>
      </c>
      <c r="U3272" s="19">
        <f>Clean_Data[[#This Row],[Revenue_EUR]]/Clean_Data[[#This Row],[Market_Revenue_EUR]]</f>
        <v>0.14732710975305241</v>
      </c>
      <c r="V3272" s="19">
        <f>Clean_Data[[#This Row],[Returns_Units]]/Clean_Data[[#This Row],[Units_Sold]]</f>
        <v>1.7632241813602016E-2</v>
      </c>
      <c r="W3272" s="21">
        <f>Clean_Data[[#This Row],[Revenue_EUR]]/Clean_Data[[#This Row],[Marketing_Spend_EUR]]</f>
        <v>19.636851013040882</v>
      </c>
    </row>
    <row r="3273" spans="1:23">
      <c r="A3273" s="17">
        <v>46082</v>
      </c>
      <c r="B3273">
        <v>2026</v>
      </c>
      <c r="C3273" s="16" t="s">
        <v>94</v>
      </c>
      <c r="D3273" s="16" t="s">
        <v>92</v>
      </c>
      <c r="E3273" s="16" t="s">
        <v>76</v>
      </c>
      <c r="F3273" s="16" t="s">
        <v>82</v>
      </c>
      <c r="G3273" s="16" t="s">
        <v>81</v>
      </c>
      <c r="H3273">
        <v>76242.48</v>
      </c>
      <c r="I3273">
        <v>75981.62</v>
      </c>
      <c r="J3273">
        <v>612</v>
      </c>
      <c r="K3273">
        <v>612</v>
      </c>
      <c r="L3273">
        <v>44754.54</v>
      </c>
      <c r="M3273">
        <v>2449.61</v>
      </c>
      <c r="N3273">
        <v>508855.29</v>
      </c>
      <c r="O3273">
        <v>4532</v>
      </c>
      <c r="P3273">
        <v>3</v>
      </c>
      <c r="Q3273">
        <v>11</v>
      </c>
      <c r="R3273" s="25">
        <f>Clean_Data[[#This Row],[Revenue_EUR]]/Clean_Data[[#This Row],[Units_Sold]]</f>
        <v>124.57921568627451</v>
      </c>
      <c r="S3273" s="19">
        <f>Clean_Data[[#This Row],[Gross_Profit_EUR]]/Clean_Data[[#This Row],[Revenue_EUR]]</f>
        <v>0.58700267882157042</v>
      </c>
      <c r="T3273" s="19">
        <f>Clean_Data[[#This Row],[Revenue_EUR]]/Clean_Data[[#This Row],[Revenue_Target_EUR]]</f>
        <v>1.0034331987130571</v>
      </c>
      <c r="U3273" s="19">
        <f>Clean_Data[[#This Row],[Revenue_EUR]]/Clean_Data[[#This Row],[Market_Revenue_EUR]]</f>
        <v>0.14983135971721942</v>
      </c>
      <c r="V3273" s="19">
        <f>Clean_Data[[#This Row],[Returns_Units]]/Clean_Data[[#This Row],[Units_Sold]]</f>
        <v>1.7973856209150325E-2</v>
      </c>
      <c r="W3273" s="21">
        <f>Clean_Data[[#This Row],[Revenue_EUR]]/Clean_Data[[#This Row],[Marketing_Spend_EUR]]</f>
        <v>31.124334077669502</v>
      </c>
    </row>
    <row r="3274" spans="1:23">
      <c r="A3274" s="17">
        <v>46082</v>
      </c>
      <c r="B3274">
        <v>2026</v>
      </c>
      <c r="C3274" s="16" t="s">
        <v>94</v>
      </c>
      <c r="D3274" s="16" t="s">
        <v>92</v>
      </c>
      <c r="E3274" s="16" t="s">
        <v>76</v>
      </c>
      <c r="F3274" s="16" t="s">
        <v>83</v>
      </c>
      <c r="G3274" s="16" t="s">
        <v>78</v>
      </c>
      <c r="H3274">
        <v>23975.18</v>
      </c>
      <c r="I3274">
        <v>24768.16</v>
      </c>
      <c r="J3274">
        <v>307</v>
      </c>
      <c r="K3274">
        <v>317</v>
      </c>
      <c r="L3274">
        <v>11467.33</v>
      </c>
      <c r="M3274">
        <v>459.57</v>
      </c>
      <c r="N3274">
        <v>221413.08</v>
      </c>
      <c r="O3274">
        <v>3023</v>
      </c>
      <c r="P3274">
        <v>1</v>
      </c>
      <c r="Q3274">
        <v>7</v>
      </c>
      <c r="R3274" s="25">
        <f>Clean_Data[[#This Row],[Revenue_EUR]]/Clean_Data[[#This Row],[Units_Sold]]</f>
        <v>78.095048859934849</v>
      </c>
      <c r="S3274" s="19">
        <f>Clean_Data[[#This Row],[Gross_Profit_EUR]]/Clean_Data[[#This Row],[Revenue_EUR]]</f>
        <v>0.47830005864398095</v>
      </c>
      <c r="T3274" s="19">
        <f>Clean_Data[[#This Row],[Revenue_EUR]]/Clean_Data[[#This Row],[Revenue_Target_EUR]]</f>
        <v>0.96798389545287178</v>
      </c>
      <c r="U3274" s="19">
        <f>Clean_Data[[#This Row],[Revenue_EUR]]/Clean_Data[[#This Row],[Market_Revenue_EUR]]</f>
        <v>0.10828258204077194</v>
      </c>
      <c r="V3274" s="19">
        <f>Clean_Data[[#This Row],[Returns_Units]]/Clean_Data[[#This Row],[Units_Sold]]</f>
        <v>2.2801302931596091E-2</v>
      </c>
      <c r="W3274" s="21">
        <f>Clean_Data[[#This Row],[Revenue_EUR]]/Clean_Data[[#This Row],[Marketing_Spend_EUR]]</f>
        <v>52.168722936658185</v>
      </c>
    </row>
    <row r="3275" spans="1:23">
      <c r="A3275" s="17">
        <v>46082</v>
      </c>
      <c r="B3275">
        <v>2026</v>
      </c>
      <c r="C3275" s="16" t="s">
        <v>94</v>
      </c>
      <c r="D3275" s="16" t="s">
        <v>92</v>
      </c>
      <c r="E3275" s="16" t="s">
        <v>76</v>
      </c>
      <c r="F3275" s="16" t="s">
        <v>83</v>
      </c>
      <c r="G3275" s="16" t="s">
        <v>79</v>
      </c>
      <c r="H3275">
        <v>23500.400000000001</v>
      </c>
      <c r="I3275">
        <v>21958.799999999999</v>
      </c>
      <c r="J3275">
        <v>117</v>
      </c>
      <c r="K3275">
        <v>108</v>
      </c>
      <c r="L3275">
        <v>13198.88</v>
      </c>
      <c r="M3275">
        <v>532.76</v>
      </c>
      <c r="N3275">
        <v>194403.88</v>
      </c>
      <c r="O3275">
        <v>1010</v>
      </c>
      <c r="P3275">
        <v>1</v>
      </c>
      <c r="Q3275">
        <v>2</v>
      </c>
      <c r="R3275" s="25">
        <f>Clean_Data[[#This Row],[Revenue_EUR]]/Clean_Data[[#This Row],[Units_Sold]]</f>
        <v>200.85811965811968</v>
      </c>
      <c r="S3275" s="19">
        <f>Clean_Data[[#This Row],[Gross_Profit_EUR]]/Clean_Data[[#This Row],[Revenue_EUR]]</f>
        <v>0.5616449081717757</v>
      </c>
      <c r="T3275" s="19">
        <f>Clean_Data[[#This Row],[Revenue_EUR]]/Clean_Data[[#This Row],[Revenue_Target_EUR]]</f>
        <v>1.0702042005938395</v>
      </c>
      <c r="U3275" s="19">
        <f>Clean_Data[[#This Row],[Revenue_EUR]]/Clean_Data[[#This Row],[Market_Revenue_EUR]]</f>
        <v>0.12088441856201636</v>
      </c>
      <c r="V3275" s="19">
        <f>Clean_Data[[#This Row],[Returns_Units]]/Clean_Data[[#This Row],[Units_Sold]]</f>
        <v>1.7094017094017096E-2</v>
      </c>
      <c r="W3275" s="21">
        <f>Clean_Data[[#This Row],[Revenue_EUR]]/Clean_Data[[#This Row],[Marketing_Spend_EUR]]</f>
        <v>44.110668969141834</v>
      </c>
    </row>
    <row r="3276" spans="1:23">
      <c r="A3276" s="17">
        <v>46082</v>
      </c>
      <c r="B3276">
        <v>2026</v>
      </c>
      <c r="C3276" s="16" t="s">
        <v>94</v>
      </c>
      <c r="D3276" s="16" t="s">
        <v>92</v>
      </c>
      <c r="E3276" s="16" t="s">
        <v>76</v>
      </c>
      <c r="F3276" s="16" t="s">
        <v>83</v>
      </c>
      <c r="G3276" s="16" t="s">
        <v>80</v>
      </c>
      <c r="H3276">
        <v>8435.85</v>
      </c>
      <c r="I3276">
        <v>7878.42</v>
      </c>
      <c r="J3276">
        <v>56</v>
      </c>
      <c r="K3276">
        <v>52</v>
      </c>
      <c r="L3276">
        <v>4905.04</v>
      </c>
      <c r="M3276">
        <v>492.8</v>
      </c>
      <c r="N3276">
        <v>75753.119999999995</v>
      </c>
      <c r="O3276">
        <v>562</v>
      </c>
      <c r="P3276">
        <v>0</v>
      </c>
      <c r="Q3276">
        <v>2</v>
      </c>
      <c r="R3276" s="25">
        <f>Clean_Data[[#This Row],[Revenue_EUR]]/Clean_Data[[#This Row],[Units_Sold]]</f>
        <v>150.64017857142858</v>
      </c>
      <c r="S3276" s="19">
        <f>Clean_Data[[#This Row],[Gross_Profit_EUR]]/Clean_Data[[#This Row],[Revenue_EUR]]</f>
        <v>0.58145178019997978</v>
      </c>
      <c r="T3276" s="19">
        <f>Clean_Data[[#This Row],[Revenue_EUR]]/Clean_Data[[#This Row],[Revenue_Target_EUR]]</f>
        <v>1.0707540344383772</v>
      </c>
      <c r="U3276" s="19">
        <f>Clean_Data[[#This Row],[Revenue_EUR]]/Clean_Data[[#This Row],[Market_Revenue_EUR]]</f>
        <v>0.11135976973621682</v>
      </c>
      <c r="V3276" s="19">
        <f>Clean_Data[[#This Row],[Returns_Units]]/Clean_Data[[#This Row],[Units_Sold]]</f>
        <v>3.5714285714285712E-2</v>
      </c>
      <c r="W3276" s="21">
        <f>Clean_Data[[#This Row],[Revenue_EUR]]/Clean_Data[[#This Row],[Marketing_Spend_EUR]]</f>
        <v>17.11820211038961</v>
      </c>
    </row>
    <row r="3277" spans="1:23">
      <c r="A3277" s="17">
        <v>46082</v>
      </c>
      <c r="B3277">
        <v>2026</v>
      </c>
      <c r="C3277" s="16" t="s">
        <v>94</v>
      </c>
      <c r="D3277" s="16" t="s">
        <v>92</v>
      </c>
      <c r="E3277" s="16" t="s">
        <v>76</v>
      </c>
      <c r="F3277" s="16" t="s">
        <v>83</v>
      </c>
      <c r="G3277" s="16" t="s">
        <v>81</v>
      </c>
      <c r="H3277">
        <v>10568.16</v>
      </c>
      <c r="I3277">
        <v>10578.88</v>
      </c>
      <c r="J3277">
        <v>85</v>
      </c>
      <c r="K3277">
        <v>84</v>
      </c>
      <c r="L3277">
        <v>5587.93</v>
      </c>
      <c r="M3277">
        <v>343.8</v>
      </c>
      <c r="N3277">
        <v>93877.24</v>
      </c>
      <c r="O3277">
        <v>792</v>
      </c>
      <c r="P3277">
        <v>0</v>
      </c>
      <c r="Q3277">
        <v>2</v>
      </c>
      <c r="R3277" s="25">
        <f>Clean_Data[[#This Row],[Revenue_EUR]]/Clean_Data[[#This Row],[Units_Sold]]</f>
        <v>124.33129411764706</v>
      </c>
      <c r="S3277" s="19">
        <f>Clean_Data[[#This Row],[Gross_Profit_EUR]]/Clean_Data[[#This Row],[Revenue_EUR]]</f>
        <v>0.52875145720730954</v>
      </c>
      <c r="T3277" s="19">
        <f>Clean_Data[[#This Row],[Revenue_EUR]]/Clean_Data[[#This Row],[Revenue_Target_EUR]]</f>
        <v>0.99898666021355764</v>
      </c>
      <c r="U3277" s="19">
        <f>Clean_Data[[#This Row],[Revenue_EUR]]/Clean_Data[[#This Row],[Market_Revenue_EUR]]</f>
        <v>0.11257425122425839</v>
      </c>
      <c r="V3277" s="19">
        <f>Clean_Data[[#This Row],[Returns_Units]]/Clean_Data[[#This Row],[Units_Sold]]</f>
        <v>2.3529411764705882E-2</v>
      </c>
      <c r="W3277" s="21">
        <f>Clean_Data[[#This Row],[Revenue_EUR]]/Clean_Data[[#This Row],[Marketing_Spend_EUR]]</f>
        <v>30.739267015706805</v>
      </c>
    </row>
    <row r="3278" spans="1:23">
      <c r="A3278" s="17">
        <v>46113</v>
      </c>
      <c r="B3278">
        <v>2026</v>
      </c>
      <c r="C3278" s="16" t="s">
        <v>95</v>
      </c>
      <c r="D3278" s="16" t="s">
        <v>75</v>
      </c>
      <c r="E3278" s="16" t="s">
        <v>76</v>
      </c>
      <c r="F3278" s="16" t="s">
        <v>77</v>
      </c>
      <c r="G3278" s="16" t="s">
        <v>78</v>
      </c>
      <c r="H3278">
        <v>1248352.73</v>
      </c>
      <c r="I3278">
        <v>1240712.8899999999</v>
      </c>
      <c r="J3278">
        <v>15995</v>
      </c>
      <c r="K3278">
        <v>15803</v>
      </c>
      <c r="L3278">
        <v>705009.67</v>
      </c>
      <c r="M3278">
        <v>20734.16</v>
      </c>
      <c r="N3278">
        <v>7090079.8399999999</v>
      </c>
      <c r="O3278">
        <v>92912</v>
      </c>
      <c r="P3278">
        <v>55</v>
      </c>
      <c r="Q3278">
        <v>132</v>
      </c>
      <c r="R3278" s="25">
        <f>Clean_Data[[#This Row],[Revenue_EUR]]/Clean_Data[[#This Row],[Units_Sold]]</f>
        <v>78.046435135979991</v>
      </c>
      <c r="S3278" s="19">
        <f>Clean_Data[[#This Row],[Gross_Profit_EUR]]/Clean_Data[[#This Row],[Revenue_EUR]]</f>
        <v>0.56475197518893561</v>
      </c>
      <c r="T3278" s="19">
        <f>Clean_Data[[#This Row],[Revenue_EUR]]/Clean_Data[[#This Row],[Revenue_Target_EUR]]</f>
        <v>1.0061576212043708</v>
      </c>
      <c r="U3278" s="19">
        <f>Clean_Data[[#This Row],[Revenue_EUR]]/Clean_Data[[#This Row],[Market_Revenue_EUR]]</f>
        <v>0.17607033463250818</v>
      </c>
      <c r="V3278" s="19">
        <f>Clean_Data[[#This Row],[Returns_Units]]/Clean_Data[[#This Row],[Units_Sold]]</f>
        <v>8.2525789309159121E-3</v>
      </c>
      <c r="W3278" s="21">
        <f>Clean_Data[[#This Row],[Revenue_EUR]]/Clean_Data[[#This Row],[Marketing_Spend_EUR]]</f>
        <v>60.207538188187996</v>
      </c>
    </row>
    <row r="3279" spans="1:23">
      <c r="A3279" s="17">
        <v>46113</v>
      </c>
      <c r="B3279">
        <v>2026</v>
      </c>
      <c r="C3279" s="16" t="s">
        <v>95</v>
      </c>
      <c r="D3279" s="16" t="s">
        <v>75</v>
      </c>
      <c r="E3279" s="16" t="s">
        <v>76</v>
      </c>
      <c r="F3279" s="16" t="s">
        <v>77</v>
      </c>
      <c r="G3279" s="16" t="s">
        <v>79</v>
      </c>
      <c r="H3279">
        <v>1234439.81</v>
      </c>
      <c r="I3279">
        <v>1128623.8</v>
      </c>
      <c r="J3279">
        <v>6132</v>
      </c>
      <c r="K3279">
        <v>5700</v>
      </c>
      <c r="L3279">
        <v>817155.48</v>
      </c>
      <c r="M3279">
        <v>29975.55</v>
      </c>
      <c r="N3279">
        <v>6170967.9299999997</v>
      </c>
      <c r="O3279">
        <v>32384</v>
      </c>
      <c r="P3279">
        <v>49</v>
      </c>
      <c r="Q3279">
        <v>81</v>
      </c>
      <c r="R3279" s="25">
        <f>Clean_Data[[#This Row],[Revenue_EUR]]/Clean_Data[[#This Row],[Units_Sold]]</f>
        <v>201.3111236138291</v>
      </c>
      <c r="S3279" s="19">
        <f>Clean_Data[[#This Row],[Gross_Profit_EUR]]/Clean_Data[[#This Row],[Revenue_EUR]]</f>
        <v>0.66196462021100888</v>
      </c>
      <c r="T3279" s="19">
        <f>Clean_Data[[#This Row],[Revenue_EUR]]/Clean_Data[[#This Row],[Revenue_Target_EUR]]</f>
        <v>1.0937566707347479</v>
      </c>
      <c r="U3279" s="19">
        <f>Clean_Data[[#This Row],[Revenue_EUR]]/Clean_Data[[#This Row],[Market_Revenue_EUR]]</f>
        <v>0.20003990038561101</v>
      </c>
      <c r="V3279" s="19">
        <f>Clean_Data[[#This Row],[Returns_Units]]/Clean_Data[[#This Row],[Units_Sold]]</f>
        <v>1.3209393346379647E-2</v>
      </c>
      <c r="W3279" s="21">
        <f>Clean_Data[[#This Row],[Revenue_EUR]]/Clean_Data[[#This Row],[Marketing_Spend_EUR]]</f>
        <v>41.181556635324462</v>
      </c>
    </row>
    <row r="3280" spans="1:23">
      <c r="A3280" s="17">
        <v>46113</v>
      </c>
      <c r="B3280">
        <v>2026</v>
      </c>
      <c r="C3280" s="16" t="s">
        <v>95</v>
      </c>
      <c r="D3280" s="16" t="s">
        <v>75</v>
      </c>
      <c r="E3280" s="16" t="s">
        <v>76</v>
      </c>
      <c r="F3280" s="16" t="s">
        <v>77</v>
      </c>
      <c r="G3280" s="16" t="s">
        <v>80</v>
      </c>
      <c r="H3280">
        <v>396534.32</v>
      </c>
      <c r="I3280">
        <v>364893.46</v>
      </c>
      <c r="J3280">
        <v>2613</v>
      </c>
      <c r="K3280">
        <v>2451</v>
      </c>
      <c r="L3280">
        <v>273166.92</v>
      </c>
      <c r="M3280">
        <v>20314.759999999998</v>
      </c>
      <c r="N3280">
        <v>2286081.65</v>
      </c>
      <c r="O3280">
        <v>16285</v>
      </c>
      <c r="P3280">
        <v>20</v>
      </c>
      <c r="Q3280">
        <v>44</v>
      </c>
      <c r="R3280" s="25">
        <f>Clean_Data[[#This Row],[Revenue_EUR]]/Clean_Data[[#This Row],[Units_Sold]]</f>
        <v>151.75442786069652</v>
      </c>
      <c r="S3280" s="19">
        <f>Clean_Data[[#This Row],[Gross_Profit_EUR]]/Clean_Data[[#This Row],[Revenue_EUR]]</f>
        <v>0.68888594560995375</v>
      </c>
      <c r="T3280" s="19">
        <f>Clean_Data[[#This Row],[Revenue_EUR]]/Clean_Data[[#This Row],[Revenue_Target_EUR]]</f>
        <v>1.0867125982471706</v>
      </c>
      <c r="U3280" s="19">
        <f>Clean_Data[[#This Row],[Revenue_EUR]]/Clean_Data[[#This Row],[Market_Revenue_EUR]]</f>
        <v>0.17345588684463656</v>
      </c>
      <c r="V3280" s="19">
        <f>Clean_Data[[#This Row],[Returns_Units]]/Clean_Data[[#This Row],[Units_Sold]]</f>
        <v>1.6838882510524303E-2</v>
      </c>
      <c r="W3280" s="21">
        <f>Clean_Data[[#This Row],[Revenue_EUR]]/Clean_Data[[#This Row],[Marketing_Spend_EUR]]</f>
        <v>19.519517828416387</v>
      </c>
    </row>
    <row r="3281" spans="1:23">
      <c r="A3281" s="17">
        <v>46113</v>
      </c>
      <c r="B3281">
        <v>2026</v>
      </c>
      <c r="C3281" s="16" t="s">
        <v>95</v>
      </c>
      <c r="D3281" s="16" t="s">
        <v>75</v>
      </c>
      <c r="E3281" s="16" t="s">
        <v>76</v>
      </c>
      <c r="F3281" s="16" t="s">
        <v>77</v>
      </c>
      <c r="G3281" s="16" t="s">
        <v>81</v>
      </c>
      <c r="H3281">
        <v>573019.9</v>
      </c>
      <c r="I3281">
        <v>533649.85</v>
      </c>
      <c r="J3281">
        <v>4597</v>
      </c>
      <c r="K3281">
        <v>4210</v>
      </c>
      <c r="L3281">
        <v>358664.3</v>
      </c>
      <c r="M3281">
        <v>17267.59</v>
      </c>
      <c r="N3281">
        <v>2932120.38</v>
      </c>
      <c r="O3281">
        <v>24020</v>
      </c>
      <c r="P3281">
        <v>29</v>
      </c>
      <c r="Q3281">
        <v>45</v>
      </c>
      <c r="R3281" s="25">
        <f>Clean_Data[[#This Row],[Revenue_EUR]]/Clean_Data[[#This Row],[Units_Sold]]</f>
        <v>124.65083750271917</v>
      </c>
      <c r="S3281" s="19">
        <f>Clean_Data[[#This Row],[Gross_Profit_EUR]]/Clean_Data[[#This Row],[Revenue_EUR]]</f>
        <v>0.62591944887079831</v>
      </c>
      <c r="T3281" s="19">
        <f>Clean_Data[[#This Row],[Revenue_EUR]]/Clean_Data[[#This Row],[Revenue_Target_EUR]]</f>
        <v>1.0737750605570302</v>
      </c>
      <c r="U3281" s="19">
        <f>Clean_Data[[#This Row],[Revenue_EUR]]/Clean_Data[[#This Row],[Market_Revenue_EUR]]</f>
        <v>0.19542850420077229</v>
      </c>
      <c r="V3281" s="19">
        <f>Clean_Data[[#This Row],[Returns_Units]]/Clean_Data[[#This Row],[Units_Sold]]</f>
        <v>9.7889928214052648E-3</v>
      </c>
      <c r="W3281" s="21">
        <f>Clean_Data[[#This Row],[Revenue_EUR]]/Clean_Data[[#This Row],[Marketing_Spend_EUR]]</f>
        <v>33.184706146022691</v>
      </c>
    </row>
    <row r="3282" spans="1:23">
      <c r="A3282" s="17">
        <v>46113</v>
      </c>
      <c r="B3282">
        <v>2026</v>
      </c>
      <c r="C3282" s="16" t="s">
        <v>95</v>
      </c>
      <c r="D3282" s="16" t="s">
        <v>75</v>
      </c>
      <c r="E3282" s="16" t="s">
        <v>76</v>
      </c>
      <c r="F3282" s="16" t="s">
        <v>82</v>
      </c>
      <c r="G3282" s="16" t="s">
        <v>78</v>
      </c>
      <c r="H3282">
        <v>982129.47</v>
      </c>
      <c r="I3282">
        <v>1007077.51</v>
      </c>
      <c r="J3282">
        <v>12584</v>
      </c>
      <c r="K3282">
        <v>12654</v>
      </c>
      <c r="L3282">
        <v>507309.54</v>
      </c>
      <c r="M3282">
        <v>18043.32</v>
      </c>
      <c r="N3282">
        <v>5823012.4699999997</v>
      </c>
      <c r="O3282">
        <v>80070</v>
      </c>
      <c r="P3282">
        <v>54</v>
      </c>
      <c r="Q3282">
        <v>220</v>
      </c>
      <c r="R3282" s="25">
        <f>Clean_Data[[#This Row],[Revenue_EUR]]/Clean_Data[[#This Row],[Units_Sold]]</f>
        <v>78.045889224411951</v>
      </c>
      <c r="S3282" s="19">
        <f>Clean_Data[[#This Row],[Gross_Profit_EUR]]/Clean_Data[[#This Row],[Revenue_EUR]]</f>
        <v>0.5165403905454542</v>
      </c>
      <c r="T3282" s="19">
        <f>Clean_Data[[#This Row],[Revenue_EUR]]/Clean_Data[[#This Row],[Revenue_Target_EUR]]</f>
        <v>0.97522728910905776</v>
      </c>
      <c r="U3282" s="19">
        <f>Clean_Data[[#This Row],[Revenue_EUR]]/Clean_Data[[#This Row],[Market_Revenue_EUR]]</f>
        <v>0.16866346672961874</v>
      </c>
      <c r="V3282" s="19">
        <f>Clean_Data[[#This Row],[Returns_Units]]/Clean_Data[[#This Row],[Units_Sold]]</f>
        <v>1.7482517482517484E-2</v>
      </c>
      <c r="W3282" s="21">
        <f>Clean_Data[[#This Row],[Revenue_EUR]]/Clean_Data[[#This Row],[Marketing_Spend_EUR]]</f>
        <v>54.431749256788663</v>
      </c>
    </row>
    <row r="3283" spans="1:23">
      <c r="A3283" s="17">
        <v>46113</v>
      </c>
      <c r="B3283">
        <v>2026</v>
      </c>
      <c r="C3283" s="16" t="s">
        <v>95</v>
      </c>
      <c r="D3283" s="16" t="s">
        <v>75</v>
      </c>
      <c r="E3283" s="16" t="s">
        <v>76</v>
      </c>
      <c r="F3283" s="16" t="s">
        <v>82</v>
      </c>
      <c r="G3283" s="16" t="s">
        <v>79</v>
      </c>
      <c r="H3283">
        <v>955731.9</v>
      </c>
      <c r="I3283">
        <v>933127.74</v>
      </c>
      <c r="J3283">
        <v>4748</v>
      </c>
      <c r="K3283">
        <v>4614</v>
      </c>
      <c r="L3283">
        <v>587436.16</v>
      </c>
      <c r="M3283">
        <v>21613.19</v>
      </c>
      <c r="N3283">
        <v>5069326.76</v>
      </c>
      <c r="O3283">
        <v>26579</v>
      </c>
      <c r="P3283">
        <v>42</v>
      </c>
      <c r="Q3283">
        <v>77</v>
      </c>
      <c r="R3283" s="25">
        <f>Clean_Data[[#This Row],[Revenue_EUR]]/Clean_Data[[#This Row],[Units_Sold]]</f>
        <v>201.29147009267061</v>
      </c>
      <c r="S3283" s="19">
        <f>Clean_Data[[#This Row],[Gross_Profit_EUR]]/Clean_Data[[#This Row],[Revenue_EUR]]</f>
        <v>0.61464534143937233</v>
      </c>
      <c r="T3283" s="19">
        <f>Clean_Data[[#This Row],[Revenue_EUR]]/Clean_Data[[#This Row],[Revenue_Target_EUR]]</f>
        <v>1.0242240789026378</v>
      </c>
      <c r="U3283" s="19">
        <f>Clean_Data[[#This Row],[Revenue_EUR]]/Clean_Data[[#This Row],[Market_Revenue_EUR]]</f>
        <v>0.1885323131152824</v>
      </c>
      <c r="V3283" s="19">
        <f>Clean_Data[[#This Row],[Returns_Units]]/Clean_Data[[#This Row],[Units_Sold]]</f>
        <v>1.6217354675652905E-2</v>
      </c>
      <c r="W3283" s="21">
        <f>Clean_Data[[#This Row],[Revenue_EUR]]/Clean_Data[[#This Row],[Marketing_Spend_EUR]]</f>
        <v>44.219844456093711</v>
      </c>
    </row>
    <row r="3284" spans="1:23">
      <c r="A3284" s="17">
        <v>46113</v>
      </c>
      <c r="B3284">
        <v>2026</v>
      </c>
      <c r="C3284" s="16" t="s">
        <v>95</v>
      </c>
      <c r="D3284" s="16" t="s">
        <v>75</v>
      </c>
      <c r="E3284" s="16" t="s">
        <v>76</v>
      </c>
      <c r="F3284" s="16" t="s">
        <v>82</v>
      </c>
      <c r="G3284" s="16" t="s">
        <v>80</v>
      </c>
      <c r="H3284">
        <v>355183.3</v>
      </c>
      <c r="I3284">
        <v>327616.37</v>
      </c>
      <c r="J3284">
        <v>2340</v>
      </c>
      <c r="K3284">
        <v>2187</v>
      </c>
      <c r="L3284">
        <v>229294.16</v>
      </c>
      <c r="M3284">
        <v>20242</v>
      </c>
      <c r="N3284">
        <v>2006733.75</v>
      </c>
      <c r="O3284">
        <v>13665</v>
      </c>
      <c r="P3284">
        <v>13</v>
      </c>
      <c r="Q3284">
        <v>33</v>
      </c>
      <c r="R3284" s="25">
        <f>Clean_Data[[#This Row],[Revenue_EUR]]/Clean_Data[[#This Row],[Units_Sold]]</f>
        <v>151.78773504273505</v>
      </c>
      <c r="S3284" s="19">
        <f>Clean_Data[[#This Row],[Gross_Profit_EUR]]/Clean_Data[[#This Row],[Revenue_EUR]]</f>
        <v>0.64556571212666813</v>
      </c>
      <c r="T3284" s="19">
        <f>Clean_Data[[#This Row],[Revenue_EUR]]/Clean_Data[[#This Row],[Revenue_Target_EUR]]</f>
        <v>1.0841439333449669</v>
      </c>
      <c r="U3284" s="19">
        <f>Clean_Data[[#This Row],[Revenue_EUR]]/Clean_Data[[#This Row],[Market_Revenue_EUR]]</f>
        <v>0.17699572750993997</v>
      </c>
      <c r="V3284" s="19">
        <f>Clean_Data[[#This Row],[Returns_Units]]/Clean_Data[[#This Row],[Units_Sold]]</f>
        <v>1.4102564102564103E-2</v>
      </c>
      <c r="W3284" s="21">
        <f>Clean_Data[[#This Row],[Revenue_EUR]]/Clean_Data[[#This Row],[Marketing_Spend_EUR]]</f>
        <v>17.546848137535815</v>
      </c>
    </row>
    <row r="3285" spans="1:23">
      <c r="A3285" s="17">
        <v>46113</v>
      </c>
      <c r="B3285">
        <v>2026</v>
      </c>
      <c r="C3285" s="16" t="s">
        <v>95</v>
      </c>
      <c r="D3285" s="16" t="s">
        <v>75</v>
      </c>
      <c r="E3285" s="16" t="s">
        <v>76</v>
      </c>
      <c r="F3285" s="16" t="s">
        <v>82</v>
      </c>
      <c r="G3285" s="16" t="s">
        <v>81</v>
      </c>
      <c r="H3285">
        <v>441925.81</v>
      </c>
      <c r="I3285">
        <v>408622.04</v>
      </c>
      <c r="J3285">
        <v>3545</v>
      </c>
      <c r="K3285">
        <v>3223</v>
      </c>
      <c r="L3285">
        <v>258264.83</v>
      </c>
      <c r="M3285">
        <v>13966.83</v>
      </c>
      <c r="N3285">
        <v>2507005.11</v>
      </c>
      <c r="O3285">
        <v>21692</v>
      </c>
      <c r="P3285">
        <v>25</v>
      </c>
      <c r="Q3285">
        <v>53</v>
      </c>
      <c r="R3285" s="25">
        <f>Clean_Data[[#This Row],[Revenue_EUR]]/Clean_Data[[#This Row],[Units_Sold]]</f>
        <v>124.66172355430183</v>
      </c>
      <c r="S3285" s="19">
        <f>Clean_Data[[#This Row],[Gross_Profit_EUR]]/Clean_Data[[#This Row],[Revenue_EUR]]</f>
        <v>0.58440766335869809</v>
      </c>
      <c r="T3285" s="19">
        <f>Clean_Data[[#This Row],[Revenue_EUR]]/Clean_Data[[#This Row],[Revenue_Target_EUR]]</f>
        <v>1.0815026277094599</v>
      </c>
      <c r="U3285" s="19">
        <f>Clean_Data[[#This Row],[Revenue_EUR]]/Clean_Data[[#This Row],[Market_Revenue_EUR]]</f>
        <v>0.17627638979962032</v>
      </c>
      <c r="V3285" s="19">
        <f>Clean_Data[[#This Row],[Returns_Units]]/Clean_Data[[#This Row],[Units_Sold]]</f>
        <v>1.4950634696755994E-2</v>
      </c>
      <c r="W3285" s="21">
        <f>Clean_Data[[#This Row],[Revenue_EUR]]/Clean_Data[[#This Row],[Marketing_Spend_EUR]]</f>
        <v>31.641096082647245</v>
      </c>
    </row>
    <row r="3286" spans="1:23">
      <c r="A3286" s="17">
        <v>46113</v>
      </c>
      <c r="B3286">
        <v>2026</v>
      </c>
      <c r="C3286" s="16" t="s">
        <v>95</v>
      </c>
      <c r="D3286" s="16" t="s">
        <v>75</v>
      </c>
      <c r="E3286" s="16" t="s">
        <v>76</v>
      </c>
      <c r="F3286" s="16" t="s">
        <v>83</v>
      </c>
      <c r="G3286" s="16" t="s">
        <v>78</v>
      </c>
      <c r="H3286">
        <v>136453.07999999999</v>
      </c>
      <c r="I3286">
        <v>134391.9</v>
      </c>
      <c r="J3286">
        <v>1748</v>
      </c>
      <c r="K3286">
        <v>1698</v>
      </c>
      <c r="L3286">
        <v>64992.3</v>
      </c>
      <c r="M3286">
        <v>2471.8200000000002</v>
      </c>
      <c r="N3286">
        <v>1120267.75</v>
      </c>
      <c r="O3286">
        <v>14812</v>
      </c>
      <c r="P3286">
        <v>6</v>
      </c>
      <c r="Q3286">
        <v>45</v>
      </c>
      <c r="R3286" s="25">
        <f>Clean_Data[[#This Row],[Revenue_EUR]]/Clean_Data[[#This Row],[Units_Sold]]</f>
        <v>78.062402745995414</v>
      </c>
      <c r="S3286" s="19">
        <f>Clean_Data[[#This Row],[Gross_Profit_EUR]]/Clean_Data[[#This Row],[Revenue_EUR]]</f>
        <v>0.47629778675571127</v>
      </c>
      <c r="T3286" s="19">
        <f>Clean_Data[[#This Row],[Revenue_EUR]]/Clean_Data[[#This Row],[Revenue_Target_EUR]]</f>
        <v>1.0153370850475363</v>
      </c>
      <c r="U3286" s="19">
        <f>Clean_Data[[#This Row],[Revenue_EUR]]/Clean_Data[[#This Row],[Market_Revenue_EUR]]</f>
        <v>0.12180398837688579</v>
      </c>
      <c r="V3286" s="19">
        <f>Clean_Data[[#This Row],[Returns_Units]]/Clean_Data[[#This Row],[Units_Sold]]</f>
        <v>2.5743707093821511E-2</v>
      </c>
      <c r="W3286" s="21">
        <f>Clean_Data[[#This Row],[Revenue_EUR]]/Clean_Data[[#This Row],[Marketing_Spend_EUR]]</f>
        <v>55.203485690705627</v>
      </c>
    </row>
    <row r="3287" spans="1:23">
      <c r="A3287" s="17">
        <v>46113</v>
      </c>
      <c r="B3287">
        <v>2026</v>
      </c>
      <c r="C3287" s="16" t="s">
        <v>95</v>
      </c>
      <c r="D3287" s="16" t="s">
        <v>75</v>
      </c>
      <c r="E3287" s="16" t="s">
        <v>76</v>
      </c>
      <c r="F3287" s="16" t="s">
        <v>83</v>
      </c>
      <c r="G3287" s="16" t="s">
        <v>79</v>
      </c>
      <c r="H3287">
        <v>128250.42</v>
      </c>
      <c r="I3287">
        <v>123898.98</v>
      </c>
      <c r="J3287">
        <v>637</v>
      </c>
      <c r="K3287">
        <v>615</v>
      </c>
      <c r="L3287">
        <v>70430.539999999994</v>
      </c>
      <c r="M3287">
        <v>2979.67</v>
      </c>
      <c r="N3287">
        <v>909035.69</v>
      </c>
      <c r="O3287">
        <v>4724</v>
      </c>
      <c r="P3287">
        <v>5</v>
      </c>
      <c r="Q3287">
        <v>13</v>
      </c>
      <c r="R3287" s="25">
        <f>Clean_Data[[#This Row],[Revenue_EUR]]/Clean_Data[[#This Row],[Units_Sold]]</f>
        <v>201.33503924646783</v>
      </c>
      <c r="S3287" s="19">
        <f>Clean_Data[[#This Row],[Gross_Profit_EUR]]/Clean_Data[[#This Row],[Revenue_EUR]]</f>
        <v>0.54916420546614975</v>
      </c>
      <c r="T3287" s="19">
        <f>Clean_Data[[#This Row],[Revenue_EUR]]/Clean_Data[[#This Row],[Revenue_Target_EUR]]</f>
        <v>1.0351208702444523</v>
      </c>
      <c r="U3287" s="19">
        <f>Clean_Data[[#This Row],[Revenue_EUR]]/Clean_Data[[#This Row],[Market_Revenue_EUR]]</f>
        <v>0.14108403158516253</v>
      </c>
      <c r="V3287" s="19">
        <f>Clean_Data[[#This Row],[Returns_Units]]/Clean_Data[[#This Row],[Units_Sold]]</f>
        <v>2.0408163265306121E-2</v>
      </c>
      <c r="W3287" s="21">
        <f>Clean_Data[[#This Row],[Revenue_EUR]]/Clean_Data[[#This Row],[Marketing_Spend_EUR]]</f>
        <v>43.041820067322888</v>
      </c>
    </row>
    <row r="3288" spans="1:23">
      <c r="A3288" s="17">
        <v>46113</v>
      </c>
      <c r="B3288">
        <v>2026</v>
      </c>
      <c r="C3288" s="16" t="s">
        <v>95</v>
      </c>
      <c r="D3288" s="16" t="s">
        <v>75</v>
      </c>
      <c r="E3288" s="16" t="s">
        <v>76</v>
      </c>
      <c r="F3288" s="16" t="s">
        <v>83</v>
      </c>
      <c r="G3288" s="16" t="s">
        <v>80</v>
      </c>
      <c r="H3288">
        <v>43468.99</v>
      </c>
      <c r="I3288">
        <v>38771.32</v>
      </c>
      <c r="J3288">
        <v>286</v>
      </c>
      <c r="K3288">
        <v>260</v>
      </c>
      <c r="L3288">
        <v>25091.49</v>
      </c>
      <c r="M3288">
        <v>2425.59</v>
      </c>
      <c r="N3288">
        <v>345946.31</v>
      </c>
      <c r="O3288">
        <v>2346</v>
      </c>
      <c r="P3288">
        <v>2</v>
      </c>
      <c r="Q3288">
        <v>7</v>
      </c>
      <c r="R3288" s="25">
        <f>Clean_Data[[#This Row],[Revenue_EUR]]/Clean_Data[[#This Row],[Units_Sold]]</f>
        <v>151.98947552447552</v>
      </c>
      <c r="S3288" s="19">
        <f>Clean_Data[[#This Row],[Gross_Profit_EUR]]/Clean_Data[[#This Row],[Revenue_EUR]]</f>
        <v>0.57722735218830723</v>
      </c>
      <c r="T3288" s="19">
        <f>Clean_Data[[#This Row],[Revenue_EUR]]/Clean_Data[[#This Row],[Revenue_Target_EUR]]</f>
        <v>1.1211635301557956</v>
      </c>
      <c r="U3288" s="19">
        <f>Clean_Data[[#This Row],[Revenue_EUR]]/Clean_Data[[#This Row],[Market_Revenue_EUR]]</f>
        <v>0.12565241698921431</v>
      </c>
      <c r="V3288" s="19">
        <f>Clean_Data[[#This Row],[Returns_Units]]/Clean_Data[[#This Row],[Units_Sold]]</f>
        <v>2.4475524475524476E-2</v>
      </c>
      <c r="W3288" s="21">
        <f>Clean_Data[[#This Row],[Revenue_EUR]]/Clean_Data[[#This Row],[Marketing_Spend_EUR]]</f>
        <v>17.920996541047742</v>
      </c>
    </row>
    <row r="3289" spans="1:23">
      <c r="A3289" s="17">
        <v>46113</v>
      </c>
      <c r="B3289">
        <v>2026</v>
      </c>
      <c r="C3289" s="16" t="s">
        <v>95</v>
      </c>
      <c r="D3289" s="16" t="s">
        <v>75</v>
      </c>
      <c r="E3289" s="16" t="s">
        <v>76</v>
      </c>
      <c r="F3289" s="16" t="s">
        <v>83</v>
      </c>
      <c r="G3289" s="16" t="s">
        <v>81</v>
      </c>
      <c r="H3289">
        <v>53881.54</v>
      </c>
      <c r="I3289">
        <v>52643.37</v>
      </c>
      <c r="J3289">
        <v>432</v>
      </c>
      <c r="K3289">
        <v>431</v>
      </c>
      <c r="L3289">
        <v>28503.119999999999</v>
      </c>
      <c r="M3289">
        <v>1558.38</v>
      </c>
      <c r="N3289">
        <v>441599.18</v>
      </c>
      <c r="O3289">
        <v>3864</v>
      </c>
      <c r="P3289">
        <v>2</v>
      </c>
      <c r="Q3289">
        <v>12</v>
      </c>
      <c r="R3289" s="25">
        <f>Clean_Data[[#This Row],[Revenue_EUR]]/Clean_Data[[#This Row],[Units_Sold]]</f>
        <v>124.72578703703704</v>
      </c>
      <c r="S3289" s="19">
        <f>Clean_Data[[#This Row],[Gross_Profit_EUR]]/Clean_Data[[#This Row],[Revenue_EUR]]</f>
        <v>0.52899601607526436</v>
      </c>
      <c r="T3289" s="19">
        <f>Clean_Data[[#This Row],[Revenue_EUR]]/Clean_Data[[#This Row],[Revenue_Target_EUR]]</f>
        <v>1.0235199608231766</v>
      </c>
      <c r="U3289" s="19">
        <f>Clean_Data[[#This Row],[Revenue_EUR]]/Clean_Data[[#This Row],[Market_Revenue_EUR]]</f>
        <v>0.12201458345099282</v>
      </c>
      <c r="V3289" s="19">
        <f>Clean_Data[[#This Row],[Returns_Units]]/Clean_Data[[#This Row],[Units_Sold]]</f>
        <v>2.7777777777777776E-2</v>
      </c>
      <c r="W3289" s="21">
        <f>Clean_Data[[#This Row],[Revenue_EUR]]/Clean_Data[[#This Row],[Marketing_Spend_EUR]]</f>
        <v>34.575353893145447</v>
      </c>
    </row>
    <row r="3290" spans="1:23">
      <c r="A3290" s="17">
        <v>46113</v>
      </c>
      <c r="B3290">
        <v>2026</v>
      </c>
      <c r="C3290" s="16" t="s">
        <v>95</v>
      </c>
      <c r="D3290" s="16" t="s">
        <v>84</v>
      </c>
      <c r="E3290" s="16" t="s">
        <v>85</v>
      </c>
      <c r="F3290" s="16" t="s">
        <v>77</v>
      </c>
      <c r="G3290" s="16" t="s">
        <v>78</v>
      </c>
      <c r="H3290">
        <v>596154.64</v>
      </c>
      <c r="I3290">
        <v>648106.11</v>
      </c>
      <c r="J3290">
        <v>7638</v>
      </c>
      <c r="K3290">
        <v>8280</v>
      </c>
      <c r="L3290">
        <v>334706.03000000003</v>
      </c>
      <c r="M3290">
        <v>9724.9</v>
      </c>
      <c r="N3290">
        <v>4996263.21</v>
      </c>
      <c r="O3290">
        <v>66636</v>
      </c>
      <c r="P3290">
        <v>22</v>
      </c>
      <c r="Q3290">
        <v>77</v>
      </c>
      <c r="R3290" s="25">
        <f>Clean_Data[[#This Row],[Revenue_EUR]]/Clean_Data[[#This Row],[Units_Sold]]</f>
        <v>78.051144278606969</v>
      </c>
      <c r="S3290" s="19">
        <f>Clean_Data[[#This Row],[Gross_Profit_EUR]]/Clean_Data[[#This Row],[Revenue_EUR]]</f>
        <v>0.56144162528031316</v>
      </c>
      <c r="T3290" s="19">
        <f>Clean_Data[[#This Row],[Revenue_EUR]]/Clean_Data[[#This Row],[Revenue_Target_EUR]]</f>
        <v>0.91984110441421396</v>
      </c>
      <c r="U3290" s="19">
        <f>Clean_Data[[#This Row],[Revenue_EUR]]/Clean_Data[[#This Row],[Market_Revenue_EUR]]</f>
        <v>0.11932010283341338</v>
      </c>
      <c r="V3290" s="19">
        <f>Clean_Data[[#This Row],[Returns_Units]]/Clean_Data[[#This Row],[Units_Sold]]</f>
        <v>1.0081173081958628E-2</v>
      </c>
      <c r="W3290" s="21">
        <f>Clean_Data[[#This Row],[Revenue_EUR]]/Clean_Data[[#This Row],[Marketing_Spend_EUR]]</f>
        <v>61.301878682557152</v>
      </c>
    </row>
    <row r="3291" spans="1:23">
      <c r="A3291" s="17">
        <v>46113</v>
      </c>
      <c r="B3291">
        <v>2026</v>
      </c>
      <c r="C3291" s="16" t="s">
        <v>95</v>
      </c>
      <c r="D3291" s="16" t="s">
        <v>84</v>
      </c>
      <c r="E3291" s="16" t="s">
        <v>85</v>
      </c>
      <c r="F3291" s="16" t="s">
        <v>77</v>
      </c>
      <c r="G3291" s="16" t="s">
        <v>79</v>
      </c>
      <c r="H3291">
        <v>654726.9</v>
      </c>
      <c r="I3291">
        <v>691501.47</v>
      </c>
      <c r="J3291">
        <v>3252</v>
      </c>
      <c r="K3291">
        <v>3379</v>
      </c>
      <c r="L3291">
        <v>431183.91</v>
      </c>
      <c r="M3291">
        <v>15456.29</v>
      </c>
      <c r="N3291">
        <v>4489664.3899999997</v>
      </c>
      <c r="O3291">
        <v>24081</v>
      </c>
      <c r="P3291">
        <v>34</v>
      </c>
      <c r="Q3291">
        <v>56</v>
      </c>
      <c r="R3291" s="25">
        <f>Clean_Data[[#This Row],[Revenue_EUR]]/Clean_Data[[#This Row],[Units_Sold]]</f>
        <v>201.33053505535057</v>
      </c>
      <c r="S3291" s="19">
        <f>Clean_Data[[#This Row],[Gross_Profit_EUR]]/Clean_Data[[#This Row],[Revenue_EUR]]</f>
        <v>0.65857063456534315</v>
      </c>
      <c r="T3291" s="19">
        <f>Clean_Data[[#This Row],[Revenue_EUR]]/Clean_Data[[#This Row],[Revenue_Target_EUR]]</f>
        <v>0.94681924537340467</v>
      </c>
      <c r="U3291" s="19">
        <f>Clean_Data[[#This Row],[Revenue_EUR]]/Clean_Data[[#This Row],[Market_Revenue_EUR]]</f>
        <v>0.1458298088958048</v>
      </c>
      <c r="V3291" s="19">
        <f>Clean_Data[[#This Row],[Returns_Units]]/Clean_Data[[#This Row],[Units_Sold]]</f>
        <v>1.7220172201722016E-2</v>
      </c>
      <c r="W3291" s="21">
        <f>Clean_Data[[#This Row],[Revenue_EUR]]/Clean_Data[[#This Row],[Marketing_Spend_EUR]]</f>
        <v>42.359900079514553</v>
      </c>
    </row>
    <row r="3292" spans="1:23">
      <c r="A3292" s="17">
        <v>46113</v>
      </c>
      <c r="B3292">
        <v>2026</v>
      </c>
      <c r="C3292" s="16" t="s">
        <v>95</v>
      </c>
      <c r="D3292" s="16" t="s">
        <v>84</v>
      </c>
      <c r="E3292" s="16" t="s">
        <v>85</v>
      </c>
      <c r="F3292" s="16" t="s">
        <v>77</v>
      </c>
      <c r="G3292" s="16" t="s">
        <v>80</v>
      </c>
      <c r="H3292">
        <v>234944.51</v>
      </c>
      <c r="I3292">
        <v>233103.54</v>
      </c>
      <c r="J3292">
        <v>1548</v>
      </c>
      <c r="K3292">
        <v>1566</v>
      </c>
      <c r="L3292">
        <v>159669.44</v>
      </c>
      <c r="M3292">
        <v>13515.62</v>
      </c>
      <c r="N3292">
        <v>1708827.18</v>
      </c>
      <c r="O3292">
        <v>11514</v>
      </c>
      <c r="P3292">
        <v>10</v>
      </c>
      <c r="Q3292">
        <v>17</v>
      </c>
      <c r="R3292" s="25">
        <f>Clean_Data[[#This Row],[Revenue_EUR]]/Clean_Data[[#This Row],[Units_Sold]]</f>
        <v>151.7729392764858</v>
      </c>
      <c r="S3292" s="19">
        <f>Clean_Data[[#This Row],[Gross_Profit_EUR]]/Clean_Data[[#This Row],[Revenue_EUR]]</f>
        <v>0.67960489904616195</v>
      </c>
      <c r="T3292" s="19">
        <f>Clean_Data[[#This Row],[Revenue_EUR]]/Clean_Data[[#This Row],[Revenue_Target_EUR]]</f>
        <v>1.0078976492592091</v>
      </c>
      <c r="U3292" s="19">
        <f>Clean_Data[[#This Row],[Revenue_EUR]]/Clean_Data[[#This Row],[Market_Revenue_EUR]]</f>
        <v>0.13748874827704929</v>
      </c>
      <c r="V3292" s="19">
        <f>Clean_Data[[#This Row],[Returns_Units]]/Clean_Data[[#This Row],[Units_Sold]]</f>
        <v>1.0981912144702842E-2</v>
      </c>
      <c r="W3292" s="21">
        <f>Clean_Data[[#This Row],[Revenue_EUR]]/Clean_Data[[#This Row],[Marketing_Spend_EUR]]</f>
        <v>17.383184049270401</v>
      </c>
    </row>
    <row r="3293" spans="1:23">
      <c r="A3293" s="17">
        <v>46113</v>
      </c>
      <c r="B3293">
        <v>2026</v>
      </c>
      <c r="C3293" s="16" t="s">
        <v>95</v>
      </c>
      <c r="D3293" s="16" t="s">
        <v>84</v>
      </c>
      <c r="E3293" s="16" t="s">
        <v>85</v>
      </c>
      <c r="F3293" s="16" t="s">
        <v>77</v>
      </c>
      <c r="G3293" s="16" t="s">
        <v>81</v>
      </c>
      <c r="H3293">
        <v>285105.58</v>
      </c>
      <c r="I3293">
        <v>286463.62</v>
      </c>
      <c r="J3293">
        <v>2287</v>
      </c>
      <c r="K3293">
        <v>2307</v>
      </c>
      <c r="L3293">
        <v>179490.75</v>
      </c>
      <c r="M3293">
        <v>8690.4599999999991</v>
      </c>
      <c r="N3293">
        <v>2122786.85</v>
      </c>
      <c r="O3293">
        <v>17887</v>
      </c>
      <c r="P3293">
        <v>14</v>
      </c>
      <c r="Q3293">
        <v>32</v>
      </c>
      <c r="R3293" s="25">
        <f>Clean_Data[[#This Row],[Revenue_EUR]]/Clean_Data[[#This Row],[Units_Sold]]</f>
        <v>124.66356799300394</v>
      </c>
      <c r="S3293" s="19">
        <f>Clean_Data[[#This Row],[Gross_Profit_EUR]]/Clean_Data[[#This Row],[Revenue_EUR]]</f>
        <v>0.62955888130986415</v>
      </c>
      <c r="T3293" s="19">
        <f>Clean_Data[[#This Row],[Revenue_EUR]]/Clean_Data[[#This Row],[Revenue_Target_EUR]]</f>
        <v>0.99525929330921681</v>
      </c>
      <c r="U3293" s="19">
        <f>Clean_Data[[#This Row],[Revenue_EUR]]/Clean_Data[[#This Row],[Market_Revenue_EUR]]</f>
        <v>0.13430721035416252</v>
      </c>
      <c r="V3293" s="19">
        <f>Clean_Data[[#This Row],[Returns_Units]]/Clean_Data[[#This Row],[Units_Sold]]</f>
        <v>1.3992129427197202E-2</v>
      </c>
      <c r="W3293" s="21">
        <f>Clean_Data[[#This Row],[Revenue_EUR]]/Clean_Data[[#This Row],[Marketing_Spend_EUR]]</f>
        <v>32.806730598840574</v>
      </c>
    </row>
    <row r="3294" spans="1:23">
      <c r="A3294" s="17">
        <v>46113</v>
      </c>
      <c r="B3294">
        <v>2026</v>
      </c>
      <c r="C3294" s="16" t="s">
        <v>95</v>
      </c>
      <c r="D3294" s="16" t="s">
        <v>84</v>
      </c>
      <c r="E3294" s="16" t="s">
        <v>85</v>
      </c>
      <c r="F3294" s="16" t="s">
        <v>82</v>
      </c>
      <c r="G3294" s="16" t="s">
        <v>78</v>
      </c>
      <c r="H3294">
        <v>620821.09</v>
      </c>
      <c r="I3294">
        <v>686108.11</v>
      </c>
      <c r="J3294">
        <v>7954</v>
      </c>
      <c r="K3294">
        <v>8798</v>
      </c>
      <c r="L3294">
        <v>322336.21000000002</v>
      </c>
      <c r="M3294">
        <v>11976.81</v>
      </c>
      <c r="N3294">
        <v>5024117.99</v>
      </c>
      <c r="O3294">
        <v>67273</v>
      </c>
      <c r="P3294">
        <v>34</v>
      </c>
      <c r="Q3294">
        <v>113</v>
      </c>
      <c r="R3294" s="25">
        <f>Clean_Data[[#This Row],[Revenue_EUR]]/Clean_Data[[#This Row],[Units_Sold]]</f>
        <v>78.051431983907463</v>
      </c>
      <c r="S3294" s="19">
        <f>Clean_Data[[#This Row],[Gross_Profit_EUR]]/Clean_Data[[#This Row],[Revenue_EUR]]</f>
        <v>0.51920950365909768</v>
      </c>
      <c r="T3294" s="19">
        <f>Clean_Data[[#This Row],[Revenue_EUR]]/Clean_Data[[#This Row],[Revenue_Target_EUR]]</f>
        <v>0.90484441293078433</v>
      </c>
      <c r="U3294" s="19">
        <f>Clean_Data[[#This Row],[Revenue_EUR]]/Clean_Data[[#This Row],[Market_Revenue_EUR]]</f>
        <v>0.12356817479917503</v>
      </c>
      <c r="V3294" s="19">
        <f>Clean_Data[[#This Row],[Returns_Units]]/Clean_Data[[#This Row],[Units_Sold]]</f>
        <v>1.4206688458637163E-2</v>
      </c>
      <c r="W3294" s="21">
        <f>Clean_Data[[#This Row],[Revenue_EUR]]/Clean_Data[[#This Row],[Marketing_Spend_EUR]]</f>
        <v>51.83526247807221</v>
      </c>
    </row>
    <row r="3295" spans="1:23">
      <c r="A3295" s="17">
        <v>46113</v>
      </c>
      <c r="B3295">
        <v>2026</v>
      </c>
      <c r="C3295" s="16" t="s">
        <v>95</v>
      </c>
      <c r="D3295" s="16" t="s">
        <v>84</v>
      </c>
      <c r="E3295" s="16" t="s">
        <v>85</v>
      </c>
      <c r="F3295" s="16" t="s">
        <v>82</v>
      </c>
      <c r="G3295" s="16" t="s">
        <v>79</v>
      </c>
      <c r="H3295">
        <v>647279.21</v>
      </c>
      <c r="I3295">
        <v>654640.67000000004</v>
      </c>
      <c r="J3295">
        <v>3215</v>
      </c>
      <c r="K3295">
        <v>3240</v>
      </c>
      <c r="L3295">
        <v>391965.09</v>
      </c>
      <c r="M3295">
        <v>16081.74</v>
      </c>
      <c r="N3295">
        <v>4427022.12</v>
      </c>
      <c r="O3295">
        <v>22459</v>
      </c>
      <c r="P3295">
        <v>36</v>
      </c>
      <c r="Q3295">
        <v>30</v>
      </c>
      <c r="R3295" s="25">
        <f>Clean_Data[[#This Row],[Revenue_EUR]]/Clean_Data[[#This Row],[Units_Sold]]</f>
        <v>201.33101399688957</v>
      </c>
      <c r="S3295" s="19">
        <f>Clean_Data[[#This Row],[Gross_Profit_EUR]]/Clean_Data[[#This Row],[Revenue_EUR]]</f>
        <v>0.60555797860400928</v>
      </c>
      <c r="T3295" s="19">
        <f>Clean_Data[[#This Row],[Revenue_EUR]]/Clean_Data[[#This Row],[Revenue_Target_EUR]]</f>
        <v>0.98875496079398784</v>
      </c>
      <c r="U3295" s="19">
        <f>Clean_Data[[#This Row],[Revenue_EUR]]/Clean_Data[[#This Row],[Market_Revenue_EUR]]</f>
        <v>0.1462109726255445</v>
      </c>
      <c r="V3295" s="19">
        <f>Clean_Data[[#This Row],[Returns_Units]]/Clean_Data[[#This Row],[Units_Sold]]</f>
        <v>9.3312597200622092E-3</v>
      </c>
      <c r="W3295" s="21">
        <f>Clean_Data[[#This Row],[Revenue_EUR]]/Clean_Data[[#This Row],[Marketing_Spend_EUR]]</f>
        <v>40.249326876320595</v>
      </c>
    </row>
    <row r="3296" spans="1:23">
      <c r="A3296" s="17">
        <v>46113</v>
      </c>
      <c r="B3296">
        <v>2026</v>
      </c>
      <c r="C3296" s="16" t="s">
        <v>95</v>
      </c>
      <c r="D3296" s="16" t="s">
        <v>84</v>
      </c>
      <c r="E3296" s="16" t="s">
        <v>85</v>
      </c>
      <c r="F3296" s="16" t="s">
        <v>82</v>
      </c>
      <c r="G3296" s="16" t="s">
        <v>80</v>
      </c>
      <c r="H3296">
        <v>213734.68</v>
      </c>
      <c r="I3296">
        <v>215644.36</v>
      </c>
      <c r="J3296">
        <v>1408</v>
      </c>
      <c r="K3296">
        <v>1408</v>
      </c>
      <c r="L3296">
        <v>137310.6</v>
      </c>
      <c r="M3296">
        <v>10634.43</v>
      </c>
      <c r="N3296">
        <v>1639851.75</v>
      </c>
      <c r="O3296">
        <v>11290</v>
      </c>
      <c r="P3296">
        <v>10</v>
      </c>
      <c r="Q3296">
        <v>29</v>
      </c>
      <c r="R3296" s="25">
        <f>Clean_Data[[#This Row],[Revenue_EUR]]/Clean_Data[[#This Row],[Units_Sold]]</f>
        <v>151.80019886363635</v>
      </c>
      <c r="S3296" s="19">
        <f>Clean_Data[[#This Row],[Gross_Profit_EUR]]/Clean_Data[[#This Row],[Revenue_EUR]]</f>
        <v>0.64243481684862747</v>
      </c>
      <c r="T3296" s="19">
        <f>Clean_Data[[#This Row],[Revenue_EUR]]/Clean_Data[[#This Row],[Revenue_Target_EUR]]</f>
        <v>0.99114430815626253</v>
      </c>
      <c r="U3296" s="19">
        <f>Clean_Data[[#This Row],[Revenue_EUR]]/Clean_Data[[#This Row],[Market_Revenue_EUR]]</f>
        <v>0.13033780645110143</v>
      </c>
      <c r="V3296" s="19">
        <f>Clean_Data[[#This Row],[Returns_Units]]/Clean_Data[[#This Row],[Units_Sold]]</f>
        <v>2.0596590909090908E-2</v>
      </c>
      <c r="W3296" s="21">
        <f>Clean_Data[[#This Row],[Revenue_EUR]]/Clean_Data[[#This Row],[Marketing_Spend_EUR]]</f>
        <v>20.098367284377254</v>
      </c>
    </row>
    <row r="3297" spans="1:23">
      <c r="A3297" s="17">
        <v>46113</v>
      </c>
      <c r="B3297">
        <v>2026</v>
      </c>
      <c r="C3297" s="16" t="s">
        <v>95</v>
      </c>
      <c r="D3297" s="16" t="s">
        <v>84</v>
      </c>
      <c r="E3297" s="16" t="s">
        <v>85</v>
      </c>
      <c r="F3297" s="16" t="s">
        <v>82</v>
      </c>
      <c r="G3297" s="16" t="s">
        <v>81</v>
      </c>
      <c r="H3297">
        <v>263026.99</v>
      </c>
      <c r="I3297">
        <v>275204.07</v>
      </c>
      <c r="J3297">
        <v>2110</v>
      </c>
      <c r="K3297">
        <v>2222</v>
      </c>
      <c r="L3297">
        <v>155146.42000000001</v>
      </c>
      <c r="M3297">
        <v>7271.29</v>
      </c>
      <c r="N3297">
        <v>2062761.1</v>
      </c>
      <c r="O3297">
        <v>17950</v>
      </c>
      <c r="P3297">
        <v>14</v>
      </c>
      <c r="Q3297">
        <v>38</v>
      </c>
      <c r="R3297" s="25">
        <f>Clean_Data[[#This Row],[Revenue_EUR]]/Clean_Data[[#This Row],[Units_Sold]]</f>
        <v>124.65734123222748</v>
      </c>
      <c r="S3297" s="19">
        <f>Clean_Data[[#This Row],[Gross_Profit_EUR]]/Clean_Data[[#This Row],[Revenue_EUR]]</f>
        <v>0.5898498097096424</v>
      </c>
      <c r="T3297" s="19">
        <f>Clean_Data[[#This Row],[Revenue_EUR]]/Clean_Data[[#This Row],[Revenue_Target_EUR]]</f>
        <v>0.95575254392131626</v>
      </c>
      <c r="U3297" s="19">
        <f>Clean_Data[[#This Row],[Revenue_EUR]]/Clean_Data[[#This Row],[Market_Revenue_EUR]]</f>
        <v>0.12751209531729096</v>
      </c>
      <c r="V3297" s="19">
        <f>Clean_Data[[#This Row],[Returns_Units]]/Clean_Data[[#This Row],[Units_Sold]]</f>
        <v>1.8009478672985781E-2</v>
      </c>
      <c r="W3297" s="21">
        <f>Clean_Data[[#This Row],[Revenue_EUR]]/Clean_Data[[#This Row],[Marketing_Spend_EUR]]</f>
        <v>36.173359885247322</v>
      </c>
    </row>
    <row r="3298" spans="1:23">
      <c r="A3298" s="17">
        <v>46113</v>
      </c>
      <c r="B3298">
        <v>2026</v>
      </c>
      <c r="C3298" s="16" t="s">
        <v>95</v>
      </c>
      <c r="D3298" s="16" t="s">
        <v>84</v>
      </c>
      <c r="E3298" s="16" t="s">
        <v>85</v>
      </c>
      <c r="F3298" s="16" t="s">
        <v>83</v>
      </c>
      <c r="G3298" s="16" t="s">
        <v>78</v>
      </c>
      <c r="H3298">
        <v>79199.72</v>
      </c>
      <c r="I3298">
        <v>82600.73</v>
      </c>
      <c r="J3298">
        <v>1015</v>
      </c>
      <c r="K3298">
        <v>1075</v>
      </c>
      <c r="L3298">
        <v>37359.019999999997</v>
      </c>
      <c r="M3298">
        <v>1423.82</v>
      </c>
      <c r="N3298">
        <v>881197.88</v>
      </c>
      <c r="O3298">
        <v>12077</v>
      </c>
      <c r="P3298">
        <v>3</v>
      </c>
      <c r="Q3298">
        <v>22</v>
      </c>
      <c r="R3298" s="25">
        <f>Clean_Data[[#This Row],[Revenue_EUR]]/Clean_Data[[#This Row],[Units_Sold]]</f>
        <v>78.029280788177346</v>
      </c>
      <c r="S3298" s="19">
        <f>Clean_Data[[#This Row],[Gross_Profit_EUR]]/Clean_Data[[#This Row],[Revenue_EUR]]</f>
        <v>0.47170646562891883</v>
      </c>
      <c r="T3298" s="19">
        <f>Clean_Data[[#This Row],[Revenue_EUR]]/Clean_Data[[#This Row],[Revenue_Target_EUR]]</f>
        <v>0.95882590868143669</v>
      </c>
      <c r="U3298" s="19">
        <f>Clean_Data[[#This Row],[Revenue_EUR]]/Clean_Data[[#This Row],[Market_Revenue_EUR]]</f>
        <v>8.9877338334041379E-2</v>
      </c>
      <c r="V3298" s="19">
        <f>Clean_Data[[#This Row],[Returns_Units]]/Clean_Data[[#This Row],[Units_Sold]]</f>
        <v>2.167487684729064E-2</v>
      </c>
      <c r="W3298" s="21">
        <f>Clean_Data[[#This Row],[Revenue_EUR]]/Clean_Data[[#This Row],[Marketing_Spend_EUR]]</f>
        <v>55.62481212512818</v>
      </c>
    </row>
    <row r="3299" spans="1:23">
      <c r="A3299" s="17">
        <v>46113</v>
      </c>
      <c r="B3299">
        <v>2026</v>
      </c>
      <c r="C3299" s="16" t="s">
        <v>95</v>
      </c>
      <c r="D3299" s="16" t="s">
        <v>84</v>
      </c>
      <c r="E3299" s="16" t="s">
        <v>85</v>
      </c>
      <c r="F3299" s="16" t="s">
        <v>83</v>
      </c>
      <c r="G3299" s="16" t="s">
        <v>79</v>
      </c>
      <c r="H3299">
        <v>76366.509999999995</v>
      </c>
      <c r="I3299">
        <v>79123.67</v>
      </c>
      <c r="J3299">
        <v>379</v>
      </c>
      <c r="K3299">
        <v>393</v>
      </c>
      <c r="L3299">
        <v>42835.31</v>
      </c>
      <c r="M3299">
        <v>1989.94</v>
      </c>
      <c r="N3299">
        <v>713361.82</v>
      </c>
      <c r="O3299">
        <v>3836</v>
      </c>
      <c r="P3299">
        <v>3</v>
      </c>
      <c r="Q3299">
        <v>7</v>
      </c>
      <c r="R3299" s="25">
        <f>Clean_Data[[#This Row],[Revenue_EUR]]/Clean_Data[[#This Row],[Units_Sold]]</f>
        <v>201.49474934036937</v>
      </c>
      <c r="S3299" s="19">
        <f>Clean_Data[[#This Row],[Gross_Profit_EUR]]/Clean_Data[[#This Row],[Revenue_EUR]]</f>
        <v>0.56091747547452409</v>
      </c>
      <c r="T3299" s="19">
        <f>Clean_Data[[#This Row],[Revenue_EUR]]/Clean_Data[[#This Row],[Revenue_Target_EUR]]</f>
        <v>0.96515379026276205</v>
      </c>
      <c r="U3299" s="19">
        <f>Clean_Data[[#This Row],[Revenue_EUR]]/Clean_Data[[#This Row],[Market_Revenue_EUR]]</f>
        <v>0.1070515800803581</v>
      </c>
      <c r="V3299" s="19">
        <f>Clean_Data[[#This Row],[Returns_Units]]/Clean_Data[[#This Row],[Units_Sold]]</f>
        <v>1.8469656992084433E-2</v>
      </c>
      <c r="W3299" s="21">
        <f>Clean_Data[[#This Row],[Revenue_EUR]]/Clean_Data[[#This Row],[Marketing_Spend_EUR]]</f>
        <v>38.376287727268156</v>
      </c>
    </row>
    <row r="3300" spans="1:23">
      <c r="A3300" s="17">
        <v>46113</v>
      </c>
      <c r="B3300">
        <v>2026</v>
      </c>
      <c r="C3300" s="16" t="s">
        <v>95</v>
      </c>
      <c r="D3300" s="16" t="s">
        <v>84</v>
      </c>
      <c r="E3300" s="16" t="s">
        <v>85</v>
      </c>
      <c r="F3300" s="16" t="s">
        <v>83</v>
      </c>
      <c r="G3300" s="16" t="s">
        <v>80</v>
      </c>
      <c r="H3300">
        <v>24589.38</v>
      </c>
      <c r="I3300">
        <v>24853.72</v>
      </c>
      <c r="J3300">
        <v>162</v>
      </c>
      <c r="K3300">
        <v>166</v>
      </c>
      <c r="L3300">
        <v>14149.28</v>
      </c>
      <c r="M3300">
        <v>1363.86</v>
      </c>
      <c r="N3300">
        <v>285148.93</v>
      </c>
      <c r="O3300">
        <v>1933</v>
      </c>
      <c r="P3300">
        <v>1</v>
      </c>
      <c r="Q3300">
        <v>4</v>
      </c>
      <c r="R3300" s="25">
        <f>Clean_Data[[#This Row],[Revenue_EUR]]/Clean_Data[[#This Row],[Units_Sold]]</f>
        <v>151.78629629629631</v>
      </c>
      <c r="S3300" s="19">
        <f>Clean_Data[[#This Row],[Gross_Profit_EUR]]/Clean_Data[[#This Row],[Revenue_EUR]]</f>
        <v>0.57542239779937521</v>
      </c>
      <c r="T3300" s="19">
        <f>Clean_Data[[#This Row],[Revenue_EUR]]/Clean_Data[[#This Row],[Revenue_Target_EUR]]</f>
        <v>0.98936416761756385</v>
      </c>
      <c r="U3300" s="19">
        <f>Clean_Data[[#This Row],[Revenue_EUR]]/Clean_Data[[#This Row],[Market_Revenue_EUR]]</f>
        <v>8.6233464035793517E-2</v>
      </c>
      <c r="V3300" s="19">
        <f>Clean_Data[[#This Row],[Returns_Units]]/Clean_Data[[#This Row],[Units_Sold]]</f>
        <v>2.4691358024691357E-2</v>
      </c>
      <c r="W3300" s="21">
        <f>Clean_Data[[#This Row],[Revenue_EUR]]/Clean_Data[[#This Row],[Marketing_Spend_EUR]]</f>
        <v>18.02925520214685</v>
      </c>
    </row>
    <row r="3301" spans="1:23">
      <c r="A3301" s="17">
        <v>46113</v>
      </c>
      <c r="B3301">
        <v>2026</v>
      </c>
      <c r="C3301" s="16" t="s">
        <v>95</v>
      </c>
      <c r="D3301" s="16" t="s">
        <v>84</v>
      </c>
      <c r="E3301" s="16" t="s">
        <v>85</v>
      </c>
      <c r="F3301" s="16" t="s">
        <v>83</v>
      </c>
      <c r="G3301" s="16" t="s">
        <v>81</v>
      </c>
      <c r="H3301">
        <v>31804.18</v>
      </c>
      <c r="I3301">
        <v>32781.17</v>
      </c>
      <c r="J3301">
        <v>255</v>
      </c>
      <c r="K3301">
        <v>264</v>
      </c>
      <c r="L3301">
        <v>16764.93</v>
      </c>
      <c r="M3301">
        <v>905.56</v>
      </c>
      <c r="N3301">
        <v>351970.97</v>
      </c>
      <c r="O3301">
        <v>2998</v>
      </c>
      <c r="P3301">
        <v>2</v>
      </c>
      <c r="Q3301">
        <v>6</v>
      </c>
      <c r="R3301" s="25">
        <f>Clean_Data[[#This Row],[Revenue_EUR]]/Clean_Data[[#This Row],[Units_Sold]]</f>
        <v>124.72227450980392</v>
      </c>
      <c r="S3301" s="19">
        <f>Clean_Data[[#This Row],[Gross_Profit_EUR]]/Clean_Data[[#This Row],[Revenue_EUR]]</f>
        <v>0.52712976721927751</v>
      </c>
      <c r="T3301" s="19">
        <f>Clean_Data[[#This Row],[Revenue_EUR]]/Clean_Data[[#This Row],[Revenue_Target_EUR]]</f>
        <v>0.97019660982204114</v>
      </c>
      <c r="U3301" s="19">
        <f>Clean_Data[[#This Row],[Revenue_EUR]]/Clean_Data[[#This Row],[Market_Revenue_EUR]]</f>
        <v>9.0360236243347006E-2</v>
      </c>
      <c r="V3301" s="19">
        <f>Clean_Data[[#This Row],[Returns_Units]]/Clean_Data[[#This Row],[Units_Sold]]</f>
        <v>2.3529411764705882E-2</v>
      </c>
      <c r="W3301" s="21">
        <f>Clean_Data[[#This Row],[Revenue_EUR]]/Clean_Data[[#This Row],[Marketing_Spend_EUR]]</f>
        <v>35.121007995052786</v>
      </c>
    </row>
    <row r="3302" spans="1:23">
      <c r="A3302" s="17">
        <v>46113</v>
      </c>
      <c r="B3302">
        <v>2026</v>
      </c>
      <c r="C3302" s="16" t="s">
        <v>95</v>
      </c>
      <c r="D3302" s="16" t="s">
        <v>86</v>
      </c>
      <c r="E3302" s="16" t="s">
        <v>87</v>
      </c>
      <c r="F3302" s="16" t="s">
        <v>77</v>
      </c>
      <c r="G3302" s="16" t="s">
        <v>78</v>
      </c>
      <c r="H3302">
        <v>442957.21</v>
      </c>
      <c r="I3302">
        <v>452713.69</v>
      </c>
      <c r="J3302">
        <v>5675</v>
      </c>
      <c r="K3302">
        <v>5794</v>
      </c>
      <c r="L3302">
        <v>250607.42</v>
      </c>
      <c r="M3302">
        <v>7268.01</v>
      </c>
      <c r="N3302">
        <v>4068986.89</v>
      </c>
      <c r="O3302">
        <v>55034</v>
      </c>
      <c r="P3302">
        <v>21</v>
      </c>
      <c r="Q3302">
        <v>92</v>
      </c>
      <c r="R3302" s="25">
        <f>Clean_Data[[#This Row],[Revenue_EUR]]/Clean_Data[[#This Row],[Units_Sold]]</f>
        <v>78.054133920704857</v>
      </c>
      <c r="S3302" s="19">
        <f>Clean_Data[[#This Row],[Gross_Profit_EUR]]/Clean_Data[[#This Row],[Revenue_EUR]]</f>
        <v>0.56575988457214632</v>
      </c>
      <c r="T3302" s="19">
        <f>Clean_Data[[#This Row],[Revenue_EUR]]/Clean_Data[[#This Row],[Revenue_Target_EUR]]</f>
        <v>0.97844889559226722</v>
      </c>
      <c r="U3302" s="19">
        <f>Clean_Data[[#This Row],[Revenue_EUR]]/Clean_Data[[#This Row],[Market_Revenue_EUR]]</f>
        <v>0.10886179335908354</v>
      </c>
      <c r="V3302" s="19">
        <f>Clean_Data[[#This Row],[Returns_Units]]/Clean_Data[[#This Row],[Units_Sold]]</f>
        <v>1.6211453744493391E-2</v>
      </c>
      <c r="W3302" s="21">
        <f>Clean_Data[[#This Row],[Revenue_EUR]]/Clean_Data[[#This Row],[Marketing_Spend_EUR]]</f>
        <v>60.946147569967572</v>
      </c>
    </row>
    <row r="3303" spans="1:23">
      <c r="A3303" s="17">
        <v>46113</v>
      </c>
      <c r="B3303">
        <v>2026</v>
      </c>
      <c r="C3303" s="16" t="s">
        <v>95</v>
      </c>
      <c r="D3303" s="16" t="s">
        <v>86</v>
      </c>
      <c r="E3303" s="16" t="s">
        <v>87</v>
      </c>
      <c r="F3303" s="16" t="s">
        <v>77</v>
      </c>
      <c r="G3303" s="16" t="s">
        <v>79</v>
      </c>
      <c r="H3303">
        <v>476818.4</v>
      </c>
      <c r="I3303">
        <v>477814.94</v>
      </c>
      <c r="J3303">
        <v>2369</v>
      </c>
      <c r="K3303">
        <v>2380</v>
      </c>
      <c r="L3303">
        <v>316650.55</v>
      </c>
      <c r="M3303">
        <v>11122.74</v>
      </c>
      <c r="N3303">
        <v>3477939.28</v>
      </c>
      <c r="O3303">
        <v>18520</v>
      </c>
      <c r="P3303">
        <v>26</v>
      </c>
      <c r="Q3303">
        <v>31</v>
      </c>
      <c r="R3303" s="25">
        <f>Clean_Data[[#This Row],[Revenue_EUR]]/Clean_Data[[#This Row],[Units_Sold]]</f>
        <v>201.27412410299706</v>
      </c>
      <c r="S3303" s="19">
        <f>Clean_Data[[#This Row],[Gross_Profit_EUR]]/Clean_Data[[#This Row],[Revenue_EUR]]</f>
        <v>0.66409045875746398</v>
      </c>
      <c r="T3303" s="19">
        <f>Clean_Data[[#This Row],[Revenue_EUR]]/Clean_Data[[#This Row],[Revenue_Target_EUR]]</f>
        <v>0.99791438082702066</v>
      </c>
      <c r="U3303" s="19">
        <f>Clean_Data[[#This Row],[Revenue_EUR]]/Clean_Data[[#This Row],[Market_Revenue_EUR]]</f>
        <v>0.13709796566661164</v>
      </c>
      <c r="V3303" s="19">
        <f>Clean_Data[[#This Row],[Returns_Units]]/Clean_Data[[#This Row],[Units_Sold]]</f>
        <v>1.3085690164626424E-2</v>
      </c>
      <c r="W3303" s="21">
        <f>Clean_Data[[#This Row],[Revenue_EUR]]/Clean_Data[[#This Row],[Marketing_Spend_EUR]]</f>
        <v>42.868789524883262</v>
      </c>
    </row>
    <row r="3304" spans="1:23">
      <c r="A3304" s="17">
        <v>46113</v>
      </c>
      <c r="B3304">
        <v>2026</v>
      </c>
      <c r="C3304" s="16" t="s">
        <v>95</v>
      </c>
      <c r="D3304" s="16" t="s">
        <v>86</v>
      </c>
      <c r="E3304" s="16" t="s">
        <v>87</v>
      </c>
      <c r="F3304" s="16" t="s">
        <v>77</v>
      </c>
      <c r="G3304" s="16" t="s">
        <v>80</v>
      </c>
      <c r="H3304">
        <v>148075.32</v>
      </c>
      <c r="I3304">
        <v>142872.63</v>
      </c>
      <c r="J3304">
        <v>976</v>
      </c>
      <c r="K3304">
        <v>957</v>
      </c>
      <c r="L3304">
        <v>100456.12</v>
      </c>
      <c r="M3304">
        <v>8665.77</v>
      </c>
      <c r="N3304">
        <v>1330741.1299999999</v>
      </c>
      <c r="O3304">
        <v>9893</v>
      </c>
      <c r="P3304">
        <v>8</v>
      </c>
      <c r="Q3304">
        <v>15</v>
      </c>
      <c r="R3304" s="25">
        <f>Clean_Data[[#This Row],[Revenue_EUR]]/Clean_Data[[#This Row],[Units_Sold]]</f>
        <v>151.71651639344262</v>
      </c>
      <c r="S3304" s="19">
        <f>Clean_Data[[#This Row],[Gross_Profit_EUR]]/Clean_Data[[#This Row],[Revenue_EUR]]</f>
        <v>0.67841231070782082</v>
      </c>
      <c r="T3304" s="19">
        <f>Clean_Data[[#This Row],[Revenue_EUR]]/Clean_Data[[#This Row],[Revenue_Target_EUR]]</f>
        <v>1.036414882262614</v>
      </c>
      <c r="U3304" s="19">
        <f>Clean_Data[[#This Row],[Revenue_EUR]]/Clean_Data[[#This Row],[Market_Revenue_EUR]]</f>
        <v>0.11127282133377814</v>
      </c>
      <c r="V3304" s="19">
        <f>Clean_Data[[#This Row],[Returns_Units]]/Clean_Data[[#This Row],[Units_Sold]]</f>
        <v>1.5368852459016393E-2</v>
      </c>
      <c r="W3304" s="21">
        <f>Clean_Data[[#This Row],[Revenue_EUR]]/Clean_Data[[#This Row],[Marketing_Spend_EUR]]</f>
        <v>17.087381732956217</v>
      </c>
    </row>
    <row r="3305" spans="1:23">
      <c r="A3305" s="17">
        <v>46113</v>
      </c>
      <c r="B3305">
        <v>2026</v>
      </c>
      <c r="C3305" s="16" t="s">
        <v>95</v>
      </c>
      <c r="D3305" s="16" t="s">
        <v>86</v>
      </c>
      <c r="E3305" s="16" t="s">
        <v>87</v>
      </c>
      <c r="F3305" s="16" t="s">
        <v>77</v>
      </c>
      <c r="G3305" s="16" t="s">
        <v>81</v>
      </c>
      <c r="H3305">
        <v>189372.16</v>
      </c>
      <c r="I3305">
        <v>186580.69</v>
      </c>
      <c r="J3305">
        <v>1519</v>
      </c>
      <c r="K3305">
        <v>1469</v>
      </c>
      <c r="L3305">
        <v>117565.98</v>
      </c>
      <c r="M3305">
        <v>5465.67</v>
      </c>
      <c r="N3305">
        <v>1682278.12</v>
      </c>
      <c r="O3305">
        <v>14054</v>
      </c>
      <c r="P3305">
        <v>7</v>
      </c>
      <c r="Q3305">
        <v>19</v>
      </c>
      <c r="R3305" s="25">
        <f>Clean_Data[[#This Row],[Revenue_EUR]]/Clean_Data[[#This Row],[Units_Sold]]</f>
        <v>124.66896642527979</v>
      </c>
      <c r="S3305" s="19">
        <f>Clean_Data[[#This Row],[Gross_Profit_EUR]]/Clean_Data[[#This Row],[Revenue_EUR]]</f>
        <v>0.62081976569311981</v>
      </c>
      <c r="T3305" s="19">
        <f>Clean_Data[[#This Row],[Revenue_EUR]]/Clean_Data[[#This Row],[Revenue_Target_EUR]]</f>
        <v>1.014961194537334</v>
      </c>
      <c r="U3305" s="19">
        <f>Clean_Data[[#This Row],[Revenue_EUR]]/Clean_Data[[#This Row],[Market_Revenue_EUR]]</f>
        <v>0.11256887773110905</v>
      </c>
      <c r="V3305" s="19">
        <f>Clean_Data[[#This Row],[Returns_Units]]/Clean_Data[[#This Row],[Units_Sold]]</f>
        <v>1.2508229098090849E-2</v>
      </c>
      <c r="W3305" s="21">
        <f>Clean_Data[[#This Row],[Revenue_EUR]]/Clean_Data[[#This Row],[Marketing_Spend_EUR]]</f>
        <v>34.647565623244724</v>
      </c>
    </row>
    <row r="3306" spans="1:23">
      <c r="A3306" s="17">
        <v>46113</v>
      </c>
      <c r="B3306">
        <v>2026</v>
      </c>
      <c r="C3306" s="16" t="s">
        <v>95</v>
      </c>
      <c r="D3306" s="16" t="s">
        <v>86</v>
      </c>
      <c r="E3306" s="16" t="s">
        <v>87</v>
      </c>
      <c r="F3306" s="16" t="s">
        <v>82</v>
      </c>
      <c r="G3306" s="16" t="s">
        <v>78</v>
      </c>
      <c r="H3306">
        <v>371156.68</v>
      </c>
      <c r="I3306">
        <v>392914.19</v>
      </c>
      <c r="J3306">
        <v>4755</v>
      </c>
      <c r="K3306">
        <v>5059</v>
      </c>
      <c r="L3306">
        <v>194069.49</v>
      </c>
      <c r="M3306">
        <v>6626.78</v>
      </c>
      <c r="N3306">
        <v>3576732.85</v>
      </c>
      <c r="O3306">
        <v>49672</v>
      </c>
      <c r="P3306">
        <v>18</v>
      </c>
      <c r="Q3306">
        <v>97</v>
      </c>
      <c r="R3306" s="25">
        <f>Clean_Data[[#This Row],[Revenue_EUR]]/Clean_Data[[#This Row],[Units_Sold]]</f>
        <v>78.056084121976866</v>
      </c>
      <c r="S3306" s="19">
        <f>Clean_Data[[#This Row],[Gross_Profit_EUR]]/Clean_Data[[#This Row],[Revenue_EUR]]</f>
        <v>0.5228775351692444</v>
      </c>
      <c r="T3306" s="19">
        <f>Clean_Data[[#This Row],[Revenue_EUR]]/Clean_Data[[#This Row],[Revenue_Target_EUR]]</f>
        <v>0.94462528828495607</v>
      </c>
      <c r="U3306" s="19">
        <f>Clean_Data[[#This Row],[Revenue_EUR]]/Clean_Data[[#This Row],[Market_Revenue_EUR]]</f>
        <v>0.10376975177220742</v>
      </c>
      <c r="V3306" s="19">
        <f>Clean_Data[[#This Row],[Returns_Units]]/Clean_Data[[#This Row],[Units_Sold]]</f>
        <v>2.0399579390115666E-2</v>
      </c>
      <c r="W3306" s="21">
        <f>Clean_Data[[#This Row],[Revenue_EUR]]/Clean_Data[[#This Row],[Marketing_Spend_EUR]]</f>
        <v>56.008601462550438</v>
      </c>
    </row>
    <row r="3307" spans="1:23">
      <c r="A3307" s="17">
        <v>46113</v>
      </c>
      <c r="B3307">
        <v>2026</v>
      </c>
      <c r="C3307" s="16" t="s">
        <v>95</v>
      </c>
      <c r="D3307" s="16" t="s">
        <v>86</v>
      </c>
      <c r="E3307" s="16" t="s">
        <v>87</v>
      </c>
      <c r="F3307" s="16" t="s">
        <v>82</v>
      </c>
      <c r="G3307" s="16" t="s">
        <v>79</v>
      </c>
      <c r="H3307">
        <v>373330.11</v>
      </c>
      <c r="I3307">
        <v>363739</v>
      </c>
      <c r="J3307">
        <v>1854</v>
      </c>
      <c r="K3307">
        <v>1787</v>
      </c>
      <c r="L3307">
        <v>227033.46</v>
      </c>
      <c r="M3307">
        <v>10238.6</v>
      </c>
      <c r="N3307">
        <v>3106145.99</v>
      </c>
      <c r="O3307">
        <v>15778</v>
      </c>
      <c r="P3307">
        <v>19</v>
      </c>
      <c r="Q3307">
        <v>33</v>
      </c>
      <c r="R3307" s="25">
        <f>Clean_Data[[#This Row],[Revenue_EUR]]/Clean_Data[[#This Row],[Units_Sold]]</f>
        <v>201.36467637540451</v>
      </c>
      <c r="S3307" s="19">
        <f>Clean_Data[[#This Row],[Gross_Profit_EUR]]/Clean_Data[[#This Row],[Revenue_EUR]]</f>
        <v>0.60813058984178903</v>
      </c>
      <c r="T3307" s="19">
        <f>Clean_Data[[#This Row],[Revenue_EUR]]/Clean_Data[[#This Row],[Revenue_Target_EUR]]</f>
        <v>1.0263681101009239</v>
      </c>
      <c r="U3307" s="19">
        <f>Clean_Data[[#This Row],[Revenue_EUR]]/Clean_Data[[#This Row],[Market_Revenue_EUR]]</f>
        <v>0.12019078021506643</v>
      </c>
      <c r="V3307" s="19">
        <f>Clean_Data[[#This Row],[Returns_Units]]/Clean_Data[[#This Row],[Units_Sold]]</f>
        <v>1.7799352750809062E-2</v>
      </c>
      <c r="W3307" s="21">
        <f>Clean_Data[[#This Row],[Revenue_EUR]]/Clean_Data[[#This Row],[Marketing_Spend_EUR]]</f>
        <v>36.463003730978841</v>
      </c>
    </row>
    <row r="3308" spans="1:23">
      <c r="A3308" s="17">
        <v>46113</v>
      </c>
      <c r="B3308">
        <v>2026</v>
      </c>
      <c r="C3308" s="16" t="s">
        <v>95</v>
      </c>
      <c r="D3308" s="16" t="s">
        <v>86</v>
      </c>
      <c r="E3308" s="16" t="s">
        <v>87</v>
      </c>
      <c r="F3308" s="16" t="s">
        <v>82</v>
      </c>
      <c r="G3308" s="16" t="s">
        <v>80</v>
      </c>
      <c r="H3308">
        <v>130145.07</v>
      </c>
      <c r="I3308">
        <v>120836.5</v>
      </c>
      <c r="J3308">
        <v>858</v>
      </c>
      <c r="K3308">
        <v>807</v>
      </c>
      <c r="L3308">
        <v>83325.64</v>
      </c>
      <c r="M3308">
        <v>7768.12</v>
      </c>
      <c r="N3308">
        <v>1193519.54</v>
      </c>
      <c r="O3308">
        <v>8168</v>
      </c>
      <c r="P3308">
        <v>6</v>
      </c>
      <c r="Q3308">
        <v>7</v>
      </c>
      <c r="R3308" s="25">
        <f>Clean_Data[[#This Row],[Revenue_EUR]]/Clean_Data[[#This Row],[Units_Sold]]</f>
        <v>151.68423076923077</v>
      </c>
      <c r="S3308" s="19">
        <f>Clean_Data[[#This Row],[Gross_Profit_EUR]]/Clean_Data[[#This Row],[Revenue_EUR]]</f>
        <v>0.64025198956825635</v>
      </c>
      <c r="T3308" s="19">
        <f>Clean_Data[[#This Row],[Revenue_EUR]]/Clean_Data[[#This Row],[Revenue_Target_EUR]]</f>
        <v>1.0770344225461679</v>
      </c>
      <c r="U3308" s="19">
        <f>Clean_Data[[#This Row],[Revenue_EUR]]/Clean_Data[[#This Row],[Market_Revenue_EUR]]</f>
        <v>0.10904309953735655</v>
      </c>
      <c r="V3308" s="19">
        <f>Clean_Data[[#This Row],[Returns_Units]]/Clean_Data[[#This Row],[Units_Sold]]</f>
        <v>8.1585081585081581E-3</v>
      </c>
      <c r="W3308" s="21">
        <f>Clean_Data[[#This Row],[Revenue_EUR]]/Clean_Data[[#This Row],[Marketing_Spend_EUR]]</f>
        <v>16.753740930881605</v>
      </c>
    </row>
    <row r="3309" spans="1:23">
      <c r="A3309" s="17">
        <v>46113</v>
      </c>
      <c r="B3309">
        <v>2026</v>
      </c>
      <c r="C3309" s="16" t="s">
        <v>95</v>
      </c>
      <c r="D3309" s="16" t="s">
        <v>86</v>
      </c>
      <c r="E3309" s="16" t="s">
        <v>87</v>
      </c>
      <c r="F3309" s="16" t="s">
        <v>82</v>
      </c>
      <c r="G3309" s="16" t="s">
        <v>81</v>
      </c>
      <c r="H3309">
        <v>166650.66</v>
      </c>
      <c r="I3309">
        <v>163318.66</v>
      </c>
      <c r="J3309">
        <v>1337</v>
      </c>
      <c r="K3309">
        <v>1303</v>
      </c>
      <c r="L3309">
        <v>96180.65</v>
      </c>
      <c r="M3309">
        <v>4716.22</v>
      </c>
      <c r="N3309">
        <v>1465865.01</v>
      </c>
      <c r="O3309">
        <v>13360</v>
      </c>
      <c r="P3309">
        <v>8</v>
      </c>
      <c r="Q3309">
        <v>23</v>
      </c>
      <c r="R3309" s="25">
        <f>Clean_Data[[#This Row],[Revenue_EUR]]/Clean_Data[[#This Row],[Units_Sold]]</f>
        <v>124.64522064323111</v>
      </c>
      <c r="S3309" s="19">
        <f>Clean_Data[[#This Row],[Gross_Profit_EUR]]/Clean_Data[[#This Row],[Revenue_EUR]]</f>
        <v>0.57713932846110538</v>
      </c>
      <c r="T3309" s="19">
        <f>Clean_Data[[#This Row],[Revenue_EUR]]/Clean_Data[[#This Row],[Revenue_Target_EUR]]</f>
        <v>1.0204018328340436</v>
      </c>
      <c r="U3309" s="19">
        <f>Clean_Data[[#This Row],[Revenue_EUR]]/Clean_Data[[#This Row],[Market_Revenue_EUR]]</f>
        <v>0.11368758982793375</v>
      </c>
      <c r="V3309" s="19">
        <f>Clean_Data[[#This Row],[Returns_Units]]/Clean_Data[[#This Row],[Units_Sold]]</f>
        <v>1.7202692595362751E-2</v>
      </c>
      <c r="W3309" s="21">
        <f>Clean_Data[[#This Row],[Revenue_EUR]]/Clean_Data[[#This Row],[Marketing_Spend_EUR]]</f>
        <v>35.335641679141347</v>
      </c>
    </row>
    <row r="3310" spans="1:23">
      <c r="A3310" s="17">
        <v>46113</v>
      </c>
      <c r="B3310">
        <v>2026</v>
      </c>
      <c r="C3310" s="16" t="s">
        <v>95</v>
      </c>
      <c r="D3310" s="16" t="s">
        <v>86</v>
      </c>
      <c r="E3310" s="16" t="s">
        <v>87</v>
      </c>
      <c r="F3310" s="16" t="s">
        <v>83</v>
      </c>
      <c r="G3310" s="16" t="s">
        <v>78</v>
      </c>
      <c r="H3310">
        <v>51898.73</v>
      </c>
      <c r="I3310">
        <v>54597.37</v>
      </c>
      <c r="J3310">
        <v>665</v>
      </c>
      <c r="K3310">
        <v>709</v>
      </c>
      <c r="L3310">
        <v>24525.89</v>
      </c>
      <c r="M3310">
        <v>840.82</v>
      </c>
      <c r="N3310">
        <v>685206.42</v>
      </c>
      <c r="O3310">
        <v>9762</v>
      </c>
      <c r="P3310">
        <v>2</v>
      </c>
      <c r="Q3310">
        <v>21</v>
      </c>
      <c r="R3310" s="25">
        <f>Clean_Data[[#This Row],[Revenue_EUR]]/Clean_Data[[#This Row],[Units_Sold]]</f>
        <v>78.043203007518798</v>
      </c>
      <c r="S3310" s="19">
        <f>Clean_Data[[#This Row],[Gross_Profit_EUR]]/Clean_Data[[#This Row],[Revenue_EUR]]</f>
        <v>0.47257206486555642</v>
      </c>
      <c r="T3310" s="19">
        <f>Clean_Data[[#This Row],[Revenue_EUR]]/Clean_Data[[#This Row],[Revenue_Target_EUR]]</f>
        <v>0.95057197810077665</v>
      </c>
      <c r="U3310" s="19">
        <f>Clean_Data[[#This Row],[Revenue_EUR]]/Clean_Data[[#This Row],[Market_Revenue_EUR]]</f>
        <v>7.5741745093398274E-2</v>
      </c>
      <c r="V3310" s="19">
        <f>Clean_Data[[#This Row],[Returns_Units]]/Clean_Data[[#This Row],[Units_Sold]]</f>
        <v>3.1578947368421054E-2</v>
      </c>
      <c r="W3310" s="21">
        <f>Clean_Data[[#This Row],[Revenue_EUR]]/Clean_Data[[#This Row],[Marketing_Spend_EUR]]</f>
        <v>61.723948050712401</v>
      </c>
    </row>
    <row r="3311" spans="1:23">
      <c r="A3311" s="17">
        <v>46113</v>
      </c>
      <c r="B3311">
        <v>2026</v>
      </c>
      <c r="C3311" s="16" t="s">
        <v>95</v>
      </c>
      <c r="D3311" s="16" t="s">
        <v>86</v>
      </c>
      <c r="E3311" s="16" t="s">
        <v>87</v>
      </c>
      <c r="F3311" s="16" t="s">
        <v>83</v>
      </c>
      <c r="G3311" s="16" t="s">
        <v>79</v>
      </c>
      <c r="H3311">
        <v>50347.4</v>
      </c>
      <c r="I3311">
        <v>48600.21</v>
      </c>
      <c r="J3311">
        <v>250</v>
      </c>
      <c r="K3311">
        <v>237</v>
      </c>
      <c r="L3311">
        <v>28227.43</v>
      </c>
      <c r="M3311">
        <v>1140.6600000000001</v>
      </c>
      <c r="N3311">
        <v>582522.39</v>
      </c>
      <c r="O3311">
        <v>2964</v>
      </c>
      <c r="P3311">
        <v>2</v>
      </c>
      <c r="Q3311">
        <v>6</v>
      </c>
      <c r="R3311" s="25">
        <f>Clean_Data[[#This Row],[Revenue_EUR]]/Clean_Data[[#This Row],[Units_Sold]]</f>
        <v>201.3896</v>
      </c>
      <c r="S3311" s="19">
        <f>Clean_Data[[#This Row],[Gross_Profit_EUR]]/Clean_Data[[#This Row],[Revenue_EUR]]</f>
        <v>0.56065318169359291</v>
      </c>
      <c r="T3311" s="19">
        <f>Clean_Data[[#This Row],[Revenue_EUR]]/Clean_Data[[#This Row],[Revenue_Target_EUR]]</f>
        <v>1.0359502561820206</v>
      </c>
      <c r="U3311" s="19">
        <f>Clean_Data[[#This Row],[Revenue_EUR]]/Clean_Data[[#This Row],[Market_Revenue_EUR]]</f>
        <v>8.6429982545391942E-2</v>
      </c>
      <c r="V3311" s="19">
        <f>Clean_Data[[#This Row],[Returns_Units]]/Clean_Data[[#This Row],[Units_Sold]]</f>
        <v>2.4E-2</v>
      </c>
      <c r="W3311" s="21">
        <f>Clean_Data[[#This Row],[Revenue_EUR]]/Clean_Data[[#This Row],[Marketing_Spend_EUR]]</f>
        <v>44.138831904336087</v>
      </c>
    </row>
    <row r="3312" spans="1:23">
      <c r="A3312" s="17">
        <v>46113</v>
      </c>
      <c r="B3312">
        <v>2026</v>
      </c>
      <c r="C3312" s="16" t="s">
        <v>95</v>
      </c>
      <c r="D3312" s="16" t="s">
        <v>86</v>
      </c>
      <c r="E3312" s="16" t="s">
        <v>87</v>
      </c>
      <c r="F3312" s="16" t="s">
        <v>83</v>
      </c>
      <c r="G3312" s="16" t="s">
        <v>80</v>
      </c>
      <c r="H3312">
        <v>16413.57</v>
      </c>
      <c r="I3312">
        <v>14879.15</v>
      </c>
      <c r="J3312">
        <v>108</v>
      </c>
      <c r="K3312">
        <v>99</v>
      </c>
      <c r="L3312">
        <v>9405.68</v>
      </c>
      <c r="M3312">
        <v>947.46</v>
      </c>
      <c r="N3312">
        <v>209926.52</v>
      </c>
      <c r="O3312">
        <v>1475</v>
      </c>
      <c r="P3312">
        <v>1</v>
      </c>
      <c r="Q3312">
        <v>3</v>
      </c>
      <c r="R3312" s="25">
        <f>Clean_Data[[#This Row],[Revenue_EUR]]/Clean_Data[[#This Row],[Units_Sold]]</f>
        <v>151.97749999999999</v>
      </c>
      <c r="S3312" s="19">
        <f>Clean_Data[[#This Row],[Gross_Profit_EUR]]/Clean_Data[[#This Row],[Revenue_EUR]]</f>
        <v>0.5730429151001275</v>
      </c>
      <c r="T3312" s="19">
        <f>Clean_Data[[#This Row],[Revenue_EUR]]/Clean_Data[[#This Row],[Revenue_Target_EUR]]</f>
        <v>1.1031255145623238</v>
      </c>
      <c r="U3312" s="19">
        <f>Clean_Data[[#This Row],[Revenue_EUR]]/Clean_Data[[#This Row],[Market_Revenue_EUR]]</f>
        <v>7.8187215221783318E-2</v>
      </c>
      <c r="V3312" s="19">
        <f>Clean_Data[[#This Row],[Returns_Units]]/Clean_Data[[#This Row],[Units_Sold]]</f>
        <v>2.7777777777777776E-2</v>
      </c>
      <c r="W3312" s="21">
        <f>Clean_Data[[#This Row],[Revenue_EUR]]/Clean_Data[[#This Row],[Marketing_Spend_EUR]]</f>
        <v>17.323760369830914</v>
      </c>
    </row>
    <row r="3313" spans="1:23">
      <c r="A3313" s="17">
        <v>46113</v>
      </c>
      <c r="B3313">
        <v>2026</v>
      </c>
      <c r="C3313" s="16" t="s">
        <v>95</v>
      </c>
      <c r="D3313" s="16" t="s">
        <v>86</v>
      </c>
      <c r="E3313" s="16" t="s">
        <v>87</v>
      </c>
      <c r="F3313" s="16" t="s">
        <v>83</v>
      </c>
      <c r="G3313" s="16" t="s">
        <v>81</v>
      </c>
      <c r="H3313">
        <v>21709.91</v>
      </c>
      <c r="I3313">
        <v>22601.919999999998</v>
      </c>
      <c r="J3313">
        <v>174</v>
      </c>
      <c r="K3313">
        <v>179</v>
      </c>
      <c r="L3313">
        <v>11560.63</v>
      </c>
      <c r="M3313">
        <v>634.84</v>
      </c>
      <c r="N3313">
        <v>269087.57</v>
      </c>
      <c r="O3313">
        <v>2263</v>
      </c>
      <c r="P3313">
        <v>1</v>
      </c>
      <c r="Q3313">
        <v>5</v>
      </c>
      <c r="R3313" s="25">
        <f>Clean_Data[[#This Row],[Revenue_EUR]]/Clean_Data[[#This Row],[Units_Sold]]</f>
        <v>124.76959770114942</v>
      </c>
      <c r="S3313" s="19">
        <f>Clean_Data[[#This Row],[Gross_Profit_EUR]]/Clean_Data[[#This Row],[Revenue_EUR]]</f>
        <v>0.53250474092246347</v>
      </c>
      <c r="T3313" s="19">
        <f>Clean_Data[[#This Row],[Revenue_EUR]]/Clean_Data[[#This Row],[Revenue_Target_EUR]]</f>
        <v>0.96053388384703609</v>
      </c>
      <c r="U3313" s="19">
        <f>Clean_Data[[#This Row],[Revenue_EUR]]/Clean_Data[[#This Row],[Market_Revenue_EUR]]</f>
        <v>8.0679720731804891E-2</v>
      </c>
      <c r="V3313" s="19">
        <f>Clean_Data[[#This Row],[Returns_Units]]/Clean_Data[[#This Row],[Units_Sold]]</f>
        <v>2.8735632183908046E-2</v>
      </c>
      <c r="W3313" s="21">
        <f>Clean_Data[[#This Row],[Revenue_EUR]]/Clean_Data[[#This Row],[Marketing_Spend_EUR]]</f>
        <v>34.197451326318443</v>
      </c>
    </row>
    <row r="3314" spans="1:23">
      <c r="A3314" s="17">
        <v>46113</v>
      </c>
      <c r="B3314">
        <v>2026</v>
      </c>
      <c r="C3314" s="16" t="s">
        <v>95</v>
      </c>
      <c r="D3314" s="16" t="s">
        <v>88</v>
      </c>
      <c r="E3314" s="16" t="s">
        <v>87</v>
      </c>
      <c r="F3314" s="16" t="s">
        <v>77</v>
      </c>
      <c r="G3314" s="16" t="s">
        <v>78</v>
      </c>
      <c r="H3314">
        <v>401145.46</v>
      </c>
      <c r="I3314">
        <v>402208.79</v>
      </c>
      <c r="J3314">
        <v>5140</v>
      </c>
      <c r="K3314">
        <v>5179</v>
      </c>
      <c r="L3314">
        <v>225799.56</v>
      </c>
      <c r="M3314">
        <v>7267.2</v>
      </c>
      <c r="N3314">
        <v>3515312.31</v>
      </c>
      <c r="O3314">
        <v>51137</v>
      </c>
      <c r="P3314">
        <v>20</v>
      </c>
      <c r="Q3314">
        <v>47</v>
      </c>
      <c r="R3314" s="25">
        <f>Clean_Data[[#This Row],[Revenue_EUR]]/Clean_Data[[#This Row],[Units_Sold]]</f>
        <v>78.043863813229578</v>
      </c>
      <c r="S3314" s="19">
        <f>Clean_Data[[#This Row],[Gross_Profit_EUR]]/Clean_Data[[#This Row],[Revenue_EUR]]</f>
        <v>0.56288698867488118</v>
      </c>
      <c r="T3314" s="19">
        <f>Clean_Data[[#This Row],[Revenue_EUR]]/Clean_Data[[#This Row],[Revenue_Target_EUR]]</f>
        <v>0.99735627359113666</v>
      </c>
      <c r="U3314" s="19">
        <f>Clean_Data[[#This Row],[Revenue_EUR]]/Clean_Data[[#This Row],[Market_Revenue_EUR]]</f>
        <v>0.11411374712251385</v>
      </c>
      <c r="V3314" s="19">
        <f>Clean_Data[[#This Row],[Returns_Units]]/Clean_Data[[#This Row],[Units_Sold]]</f>
        <v>9.1439688715953312E-3</v>
      </c>
      <c r="W3314" s="21">
        <f>Clean_Data[[#This Row],[Revenue_EUR]]/Clean_Data[[#This Row],[Marketing_Spend_EUR]]</f>
        <v>55.199452333773671</v>
      </c>
    </row>
    <row r="3315" spans="1:23">
      <c r="A3315" s="17">
        <v>46113</v>
      </c>
      <c r="B3315">
        <v>2026</v>
      </c>
      <c r="C3315" s="16" t="s">
        <v>95</v>
      </c>
      <c r="D3315" s="16" t="s">
        <v>88</v>
      </c>
      <c r="E3315" s="16" t="s">
        <v>87</v>
      </c>
      <c r="F3315" s="16" t="s">
        <v>77</v>
      </c>
      <c r="G3315" s="16" t="s">
        <v>79</v>
      </c>
      <c r="H3315">
        <v>375499.97</v>
      </c>
      <c r="I3315">
        <v>339739.36</v>
      </c>
      <c r="J3315">
        <v>1865</v>
      </c>
      <c r="K3315">
        <v>1675</v>
      </c>
      <c r="L3315">
        <v>249333.61</v>
      </c>
      <c r="M3315">
        <v>9570.4500000000007</v>
      </c>
      <c r="N3315">
        <v>2917939.06</v>
      </c>
      <c r="O3315">
        <v>15488</v>
      </c>
      <c r="P3315">
        <v>20</v>
      </c>
      <c r="Q3315">
        <v>40</v>
      </c>
      <c r="R3315" s="25">
        <f>Clean_Data[[#This Row],[Revenue_EUR]]/Clean_Data[[#This Row],[Units_Sold]]</f>
        <v>201.34046648793563</v>
      </c>
      <c r="S3315" s="19">
        <f>Clean_Data[[#This Row],[Gross_Profit_EUR]]/Clean_Data[[#This Row],[Revenue_EUR]]</f>
        <v>0.66400434066612579</v>
      </c>
      <c r="T3315" s="19">
        <f>Clean_Data[[#This Row],[Revenue_EUR]]/Clean_Data[[#This Row],[Revenue_Target_EUR]]</f>
        <v>1.1052589549824312</v>
      </c>
      <c r="U3315" s="19">
        <f>Clean_Data[[#This Row],[Revenue_EUR]]/Clean_Data[[#This Row],[Market_Revenue_EUR]]</f>
        <v>0.12868670739134627</v>
      </c>
      <c r="V3315" s="19">
        <f>Clean_Data[[#This Row],[Returns_Units]]/Clean_Data[[#This Row],[Units_Sold]]</f>
        <v>2.1447721179624665E-2</v>
      </c>
      <c r="W3315" s="21">
        <f>Clean_Data[[#This Row],[Revenue_EUR]]/Clean_Data[[#This Row],[Marketing_Spend_EUR]]</f>
        <v>39.235351524745433</v>
      </c>
    </row>
    <row r="3316" spans="1:23">
      <c r="A3316" s="17">
        <v>46113</v>
      </c>
      <c r="B3316">
        <v>2026</v>
      </c>
      <c r="C3316" s="16" t="s">
        <v>95</v>
      </c>
      <c r="D3316" s="16" t="s">
        <v>88</v>
      </c>
      <c r="E3316" s="16" t="s">
        <v>87</v>
      </c>
      <c r="F3316" s="16" t="s">
        <v>77</v>
      </c>
      <c r="G3316" s="16" t="s">
        <v>80</v>
      </c>
      <c r="H3316">
        <v>137252.31</v>
      </c>
      <c r="I3316">
        <v>118365.37</v>
      </c>
      <c r="J3316">
        <v>904</v>
      </c>
      <c r="K3316">
        <v>795</v>
      </c>
      <c r="L3316">
        <v>95441.58</v>
      </c>
      <c r="M3316">
        <v>7346.02</v>
      </c>
      <c r="N3316">
        <v>1152394.06</v>
      </c>
      <c r="O3316">
        <v>8481</v>
      </c>
      <c r="P3316">
        <v>5</v>
      </c>
      <c r="Q3316">
        <v>13</v>
      </c>
      <c r="R3316" s="25">
        <f>Clean_Data[[#This Row],[Revenue_EUR]]/Clean_Data[[#This Row],[Units_Sold]]</f>
        <v>151.82777654867257</v>
      </c>
      <c r="S3316" s="19">
        <f>Clean_Data[[#This Row],[Gross_Profit_EUR]]/Clean_Data[[#This Row],[Revenue_EUR]]</f>
        <v>0.69537321448360323</v>
      </c>
      <c r="T3316" s="19">
        <f>Clean_Data[[#This Row],[Revenue_EUR]]/Clean_Data[[#This Row],[Revenue_Target_EUR]]</f>
        <v>1.1595647443166865</v>
      </c>
      <c r="U3316" s="19">
        <f>Clean_Data[[#This Row],[Revenue_EUR]]/Clean_Data[[#This Row],[Market_Revenue_EUR]]</f>
        <v>0.11910188950470639</v>
      </c>
      <c r="V3316" s="19">
        <f>Clean_Data[[#This Row],[Returns_Units]]/Clean_Data[[#This Row],[Units_Sold]]</f>
        <v>1.4380530973451327E-2</v>
      </c>
      <c r="W3316" s="21">
        <f>Clean_Data[[#This Row],[Revenue_EUR]]/Clean_Data[[#This Row],[Marketing_Spend_EUR]]</f>
        <v>18.683900942278946</v>
      </c>
    </row>
    <row r="3317" spans="1:23">
      <c r="A3317" s="17">
        <v>46113</v>
      </c>
      <c r="B3317">
        <v>2026</v>
      </c>
      <c r="C3317" s="16" t="s">
        <v>95</v>
      </c>
      <c r="D3317" s="16" t="s">
        <v>88</v>
      </c>
      <c r="E3317" s="16" t="s">
        <v>87</v>
      </c>
      <c r="F3317" s="16" t="s">
        <v>77</v>
      </c>
      <c r="G3317" s="16" t="s">
        <v>81</v>
      </c>
      <c r="H3317">
        <v>165920.35999999999</v>
      </c>
      <c r="I3317">
        <v>156546.79999999999</v>
      </c>
      <c r="J3317">
        <v>1331</v>
      </c>
      <c r="K3317">
        <v>1258</v>
      </c>
      <c r="L3317">
        <v>102417.68</v>
      </c>
      <c r="M3317">
        <v>5238.84</v>
      </c>
      <c r="N3317">
        <v>1451062.44</v>
      </c>
      <c r="O3317">
        <v>12035</v>
      </c>
      <c r="P3317">
        <v>9</v>
      </c>
      <c r="Q3317">
        <v>11</v>
      </c>
      <c r="R3317" s="25">
        <f>Clean_Data[[#This Row],[Revenue_EUR]]/Clean_Data[[#This Row],[Units_Sold]]</f>
        <v>124.65842223891809</v>
      </c>
      <c r="S3317" s="19">
        <f>Clean_Data[[#This Row],[Gross_Profit_EUR]]/Clean_Data[[#This Row],[Revenue_EUR]]</f>
        <v>0.61727011681990085</v>
      </c>
      <c r="T3317" s="19">
        <f>Clean_Data[[#This Row],[Revenue_EUR]]/Clean_Data[[#This Row],[Revenue_Target_EUR]]</f>
        <v>1.0598770463529117</v>
      </c>
      <c r="U3317" s="19">
        <f>Clean_Data[[#This Row],[Revenue_EUR]]/Clean_Data[[#This Row],[Market_Revenue_EUR]]</f>
        <v>0.11434405262395186</v>
      </c>
      <c r="V3317" s="19">
        <f>Clean_Data[[#This Row],[Returns_Units]]/Clean_Data[[#This Row],[Units_Sold]]</f>
        <v>8.2644628099173556E-3</v>
      </c>
      <c r="W3317" s="21">
        <f>Clean_Data[[#This Row],[Revenue_EUR]]/Clean_Data[[#This Row],[Marketing_Spend_EUR]]</f>
        <v>31.671202021821621</v>
      </c>
    </row>
    <row r="3318" spans="1:23">
      <c r="A3318" s="17">
        <v>46113</v>
      </c>
      <c r="B3318">
        <v>2026</v>
      </c>
      <c r="C3318" s="16" t="s">
        <v>95</v>
      </c>
      <c r="D3318" s="16" t="s">
        <v>88</v>
      </c>
      <c r="E3318" s="16" t="s">
        <v>87</v>
      </c>
      <c r="F3318" s="16" t="s">
        <v>82</v>
      </c>
      <c r="G3318" s="16" t="s">
        <v>78</v>
      </c>
      <c r="H3318">
        <v>371110.76</v>
      </c>
      <c r="I3318">
        <v>372913.7</v>
      </c>
      <c r="J3318">
        <v>4755</v>
      </c>
      <c r="K3318">
        <v>4774</v>
      </c>
      <c r="L3318">
        <v>191713.13</v>
      </c>
      <c r="M3318">
        <v>6081.68</v>
      </c>
      <c r="N3318">
        <v>3424575.33</v>
      </c>
      <c r="O3318">
        <v>45100</v>
      </c>
      <c r="P3318">
        <v>20</v>
      </c>
      <c r="Q3318">
        <v>43</v>
      </c>
      <c r="R3318" s="25">
        <f>Clean_Data[[#This Row],[Revenue_EUR]]/Clean_Data[[#This Row],[Units_Sold]]</f>
        <v>78.046426919032598</v>
      </c>
      <c r="S3318" s="19">
        <f>Clean_Data[[#This Row],[Gross_Profit_EUR]]/Clean_Data[[#This Row],[Revenue_EUR]]</f>
        <v>0.51659275521949299</v>
      </c>
      <c r="T3318" s="19">
        <f>Clean_Data[[#This Row],[Revenue_EUR]]/Clean_Data[[#This Row],[Revenue_Target_EUR]]</f>
        <v>0.99516526209683365</v>
      </c>
      <c r="U3318" s="19">
        <f>Clean_Data[[#This Row],[Revenue_EUR]]/Clean_Data[[#This Row],[Market_Revenue_EUR]]</f>
        <v>0.10836694312109058</v>
      </c>
      <c r="V3318" s="19">
        <f>Clean_Data[[#This Row],[Returns_Units]]/Clean_Data[[#This Row],[Units_Sold]]</f>
        <v>9.0431125131440592E-3</v>
      </c>
      <c r="W3318" s="21">
        <f>Clean_Data[[#This Row],[Revenue_EUR]]/Clean_Data[[#This Row],[Marketing_Spend_EUR]]</f>
        <v>61.021092855921388</v>
      </c>
    </row>
    <row r="3319" spans="1:23">
      <c r="A3319" s="17">
        <v>46113</v>
      </c>
      <c r="B3319">
        <v>2026</v>
      </c>
      <c r="C3319" s="16" t="s">
        <v>95</v>
      </c>
      <c r="D3319" s="16" t="s">
        <v>88</v>
      </c>
      <c r="E3319" s="16" t="s">
        <v>87</v>
      </c>
      <c r="F3319" s="16" t="s">
        <v>82</v>
      </c>
      <c r="G3319" s="16" t="s">
        <v>79</v>
      </c>
      <c r="H3319">
        <v>364125.27</v>
      </c>
      <c r="I3319">
        <v>339583.22</v>
      </c>
      <c r="J3319">
        <v>1809</v>
      </c>
      <c r="K3319">
        <v>1708</v>
      </c>
      <c r="L3319">
        <v>221507.32</v>
      </c>
      <c r="M3319">
        <v>8474.1</v>
      </c>
      <c r="N3319">
        <v>2896012.57</v>
      </c>
      <c r="O3319">
        <v>15158</v>
      </c>
      <c r="P3319">
        <v>16</v>
      </c>
      <c r="Q3319">
        <v>17</v>
      </c>
      <c r="R3319" s="25">
        <f>Clean_Data[[#This Row],[Revenue_EUR]]/Clean_Data[[#This Row],[Units_Sold]]</f>
        <v>201.28538971807629</v>
      </c>
      <c r="S3319" s="19">
        <f>Clean_Data[[#This Row],[Gross_Profit_EUR]]/Clean_Data[[#This Row],[Revenue_EUR]]</f>
        <v>0.60832723859016979</v>
      </c>
      <c r="T3319" s="19">
        <f>Clean_Data[[#This Row],[Revenue_EUR]]/Clean_Data[[#This Row],[Revenue_Target_EUR]]</f>
        <v>1.0722710916045852</v>
      </c>
      <c r="U3319" s="19">
        <f>Clean_Data[[#This Row],[Revenue_EUR]]/Clean_Data[[#This Row],[Market_Revenue_EUR]]</f>
        <v>0.12573331820862921</v>
      </c>
      <c r="V3319" s="19">
        <f>Clean_Data[[#This Row],[Returns_Units]]/Clean_Data[[#This Row],[Units_Sold]]</f>
        <v>9.3974571586511891E-3</v>
      </c>
      <c r="W3319" s="21">
        <f>Clean_Data[[#This Row],[Revenue_EUR]]/Clean_Data[[#This Row],[Marketing_Spend_EUR]]</f>
        <v>42.969196728856161</v>
      </c>
    </row>
    <row r="3320" spans="1:23">
      <c r="A3320" s="17">
        <v>46113</v>
      </c>
      <c r="B3320">
        <v>2026</v>
      </c>
      <c r="C3320" s="16" t="s">
        <v>95</v>
      </c>
      <c r="D3320" s="16" t="s">
        <v>88</v>
      </c>
      <c r="E3320" s="16" t="s">
        <v>87</v>
      </c>
      <c r="F3320" s="16" t="s">
        <v>82</v>
      </c>
      <c r="G3320" s="16" t="s">
        <v>80</v>
      </c>
      <c r="H3320">
        <v>129417.4</v>
      </c>
      <c r="I3320">
        <v>112783.73</v>
      </c>
      <c r="J3320">
        <v>853</v>
      </c>
      <c r="K3320">
        <v>745</v>
      </c>
      <c r="L3320">
        <v>83859.97</v>
      </c>
      <c r="M3320">
        <v>7529.37</v>
      </c>
      <c r="N3320">
        <v>1115025.3899999999</v>
      </c>
      <c r="O3320">
        <v>7501</v>
      </c>
      <c r="P3320">
        <v>6</v>
      </c>
      <c r="Q3320">
        <v>18</v>
      </c>
      <c r="R3320" s="25">
        <f>Clean_Data[[#This Row],[Revenue_EUR]]/Clean_Data[[#This Row],[Units_Sold]]</f>
        <v>151.72028135990621</v>
      </c>
      <c r="S3320" s="19">
        <f>Clean_Data[[#This Row],[Gross_Profit_EUR]]/Clean_Data[[#This Row],[Revenue_EUR]]</f>
        <v>0.64798064247929577</v>
      </c>
      <c r="T3320" s="19">
        <f>Clean_Data[[#This Row],[Revenue_EUR]]/Clean_Data[[#This Row],[Revenue_Target_EUR]]</f>
        <v>1.1474828860510289</v>
      </c>
      <c r="U3320" s="19">
        <f>Clean_Data[[#This Row],[Revenue_EUR]]/Clean_Data[[#This Row],[Market_Revenue_EUR]]</f>
        <v>0.11606677404897479</v>
      </c>
      <c r="V3320" s="19">
        <f>Clean_Data[[#This Row],[Returns_Units]]/Clean_Data[[#This Row],[Units_Sold]]</f>
        <v>2.1101992966002344E-2</v>
      </c>
      <c r="W3320" s="21">
        <f>Clean_Data[[#This Row],[Revenue_EUR]]/Clean_Data[[#This Row],[Marketing_Spend_EUR]]</f>
        <v>17.188343779094399</v>
      </c>
    </row>
    <row r="3321" spans="1:23">
      <c r="A3321" s="17">
        <v>46113</v>
      </c>
      <c r="B3321">
        <v>2026</v>
      </c>
      <c r="C3321" s="16" t="s">
        <v>95</v>
      </c>
      <c r="D3321" s="16" t="s">
        <v>88</v>
      </c>
      <c r="E3321" s="16" t="s">
        <v>87</v>
      </c>
      <c r="F3321" s="16" t="s">
        <v>82</v>
      </c>
      <c r="G3321" s="16" t="s">
        <v>81</v>
      </c>
      <c r="H3321">
        <v>162435.45000000001</v>
      </c>
      <c r="I3321">
        <v>152741.1</v>
      </c>
      <c r="J3321">
        <v>1303</v>
      </c>
      <c r="K3321">
        <v>1230</v>
      </c>
      <c r="L3321">
        <v>95794.38</v>
      </c>
      <c r="M3321">
        <v>4804.18</v>
      </c>
      <c r="N3321">
        <v>1384414.43</v>
      </c>
      <c r="O3321">
        <v>12551</v>
      </c>
      <c r="P3321">
        <v>6</v>
      </c>
      <c r="Q3321">
        <v>21</v>
      </c>
      <c r="R3321" s="25">
        <f>Clean_Data[[#This Row],[Revenue_EUR]]/Clean_Data[[#This Row],[Units_Sold]]</f>
        <v>124.66266308518804</v>
      </c>
      <c r="S3321" s="19">
        <f>Clean_Data[[#This Row],[Gross_Profit_EUR]]/Clean_Data[[#This Row],[Revenue_EUR]]</f>
        <v>0.58973813905769956</v>
      </c>
      <c r="T3321" s="19">
        <f>Clean_Data[[#This Row],[Revenue_EUR]]/Clean_Data[[#This Row],[Revenue_Target_EUR]]</f>
        <v>1.0634691644881438</v>
      </c>
      <c r="U3321" s="19">
        <f>Clean_Data[[#This Row],[Revenue_EUR]]/Clean_Data[[#This Row],[Market_Revenue_EUR]]</f>
        <v>0.11733152044651833</v>
      </c>
      <c r="V3321" s="19">
        <f>Clean_Data[[#This Row],[Returns_Units]]/Clean_Data[[#This Row],[Units_Sold]]</f>
        <v>1.6116653875671526E-2</v>
      </c>
      <c r="W3321" s="21">
        <f>Clean_Data[[#This Row],[Revenue_EUR]]/Clean_Data[[#This Row],[Marketing_Spend_EUR]]</f>
        <v>33.811274764892239</v>
      </c>
    </row>
    <row r="3322" spans="1:23">
      <c r="A3322" s="17">
        <v>46113</v>
      </c>
      <c r="B3322">
        <v>2026</v>
      </c>
      <c r="C3322" s="16" t="s">
        <v>95</v>
      </c>
      <c r="D3322" s="16" t="s">
        <v>88</v>
      </c>
      <c r="E3322" s="16" t="s">
        <v>87</v>
      </c>
      <c r="F3322" s="16" t="s">
        <v>83</v>
      </c>
      <c r="G3322" s="16" t="s">
        <v>78</v>
      </c>
      <c r="H3322">
        <v>43849.919999999998</v>
      </c>
      <c r="I3322">
        <v>43182.44</v>
      </c>
      <c r="J3322">
        <v>562</v>
      </c>
      <c r="K3322">
        <v>557</v>
      </c>
      <c r="L3322">
        <v>21087.040000000001</v>
      </c>
      <c r="M3322">
        <v>815.7</v>
      </c>
      <c r="N3322">
        <v>579875.07999999996</v>
      </c>
      <c r="O3322">
        <v>7838</v>
      </c>
      <c r="P3322">
        <v>2</v>
      </c>
      <c r="Q3322">
        <v>10</v>
      </c>
      <c r="R3322" s="25">
        <f>Clean_Data[[#This Row],[Revenue_EUR]]/Clean_Data[[#This Row],[Units_Sold]]</f>
        <v>78.024768683274019</v>
      </c>
      <c r="S3322" s="19">
        <f>Clean_Data[[#This Row],[Gross_Profit_EUR]]/Clean_Data[[#This Row],[Revenue_EUR]]</f>
        <v>0.48089118520626722</v>
      </c>
      <c r="T3322" s="19">
        <f>Clean_Data[[#This Row],[Revenue_EUR]]/Clean_Data[[#This Row],[Revenue_Target_EUR]]</f>
        <v>1.0154572089951377</v>
      </c>
      <c r="U3322" s="19">
        <f>Clean_Data[[#This Row],[Revenue_EUR]]/Clean_Data[[#This Row],[Market_Revenue_EUR]]</f>
        <v>7.5619597241530029E-2</v>
      </c>
      <c r="V3322" s="19">
        <f>Clean_Data[[#This Row],[Returns_Units]]/Clean_Data[[#This Row],[Units_Sold]]</f>
        <v>1.7793594306049824E-2</v>
      </c>
      <c r="W3322" s="21">
        <f>Clean_Data[[#This Row],[Revenue_EUR]]/Clean_Data[[#This Row],[Marketing_Spend_EUR]]</f>
        <v>53.757410812798817</v>
      </c>
    </row>
    <row r="3323" spans="1:23">
      <c r="A3323" s="17">
        <v>46113</v>
      </c>
      <c r="B3323">
        <v>2026</v>
      </c>
      <c r="C3323" s="16" t="s">
        <v>95</v>
      </c>
      <c r="D3323" s="16" t="s">
        <v>88</v>
      </c>
      <c r="E3323" s="16" t="s">
        <v>87</v>
      </c>
      <c r="F3323" s="16" t="s">
        <v>83</v>
      </c>
      <c r="G3323" s="16" t="s">
        <v>79</v>
      </c>
      <c r="H3323">
        <v>48652.9</v>
      </c>
      <c r="I3323">
        <v>44420.28</v>
      </c>
      <c r="J3323">
        <v>242</v>
      </c>
      <c r="K3323">
        <v>223</v>
      </c>
      <c r="L3323">
        <v>26726.9</v>
      </c>
      <c r="M3323">
        <v>1138.99</v>
      </c>
      <c r="N3323">
        <v>512646.74</v>
      </c>
      <c r="O3323">
        <v>2675</v>
      </c>
      <c r="P3323">
        <v>2</v>
      </c>
      <c r="Q3323">
        <v>6</v>
      </c>
      <c r="R3323" s="25">
        <f>Clean_Data[[#This Row],[Revenue_EUR]]/Clean_Data[[#This Row],[Units_Sold]]</f>
        <v>201.04504132231406</v>
      </c>
      <c r="S3323" s="19">
        <f>Clean_Data[[#This Row],[Gross_Profit_EUR]]/Clean_Data[[#This Row],[Revenue_EUR]]</f>
        <v>0.54933827171658833</v>
      </c>
      <c r="T3323" s="19">
        <f>Clean_Data[[#This Row],[Revenue_EUR]]/Clean_Data[[#This Row],[Revenue_Target_EUR]]</f>
        <v>1.0952857568660082</v>
      </c>
      <c r="U3323" s="19">
        <f>Clean_Data[[#This Row],[Revenue_EUR]]/Clean_Data[[#This Row],[Market_Revenue_EUR]]</f>
        <v>9.4905314330097953E-2</v>
      </c>
      <c r="V3323" s="19">
        <f>Clean_Data[[#This Row],[Returns_Units]]/Clean_Data[[#This Row],[Units_Sold]]</f>
        <v>2.4793388429752067E-2</v>
      </c>
      <c r="W3323" s="21">
        <f>Clean_Data[[#This Row],[Revenue_EUR]]/Clean_Data[[#This Row],[Marketing_Spend_EUR]]</f>
        <v>42.715827180221076</v>
      </c>
    </row>
    <row r="3324" spans="1:23">
      <c r="A3324" s="17">
        <v>46113</v>
      </c>
      <c r="B3324">
        <v>2026</v>
      </c>
      <c r="C3324" s="16" t="s">
        <v>95</v>
      </c>
      <c r="D3324" s="16" t="s">
        <v>88</v>
      </c>
      <c r="E3324" s="16" t="s">
        <v>87</v>
      </c>
      <c r="F3324" s="16" t="s">
        <v>83</v>
      </c>
      <c r="G3324" s="16" t="s">
        <v>80</v>
      </c>
      <c r="H3324">
        <v>14155.1</v>
      </c>
      <c r="I3324">
        <v>12683.57</v>
      </c>
      <c r="J3324">
        <v>93</v>
      </c>
      <c r="K3324">
        <v>83</v>
      </c>
      <c r="L3324">
        <v>8135.11</v>
      </c>
      <c r="M3324">
        <v>718.59</v>
      </c>
      <c r="N3324">
        <v>180709.4</v>
      </c>
      <c r="O3324">
        <v>1255</v>
      </c>
      <c r="P3324">
        <v>1</v>
      </c>
      <c r="Q3324">
        <v>2</v>
      </c>
      <c r="R3324" s="25">
        <f>Clean_Data[[#This Row],[Revenue_EUR]]/Clean_Data[[#This Row],[Units_Sold]]</f>
        <v>152.20537634408603</v>
      </c>
      <c r="S3324" s="19">
        <f>Clean_Data[[#This Row],[Gross_Profit_EUR]]/Clean_Data[[#This Row],[Revenue_EUR]]</f>
        <v>0.57471229450869299</v>
      </c>
      <c r="T3324" s="19">
        <f>Clean_Data[[#This Row],[Revenue_EUR]]/Clean_Data[[#This Row],[Revenue_Target_EUR]]</f>
        <v>1.1160185972876722</v>
      </c>
      <c r="U3324" s="19">
        <f>Clean_Data[[#This Row],[Revenue_EUR]]/Clean_Data[[#This Row],[Market_Revenue_EUR]]</f>
        <v>7.8330734317085884E-2</v>
      </c>
      <c r="V3324" s="19">
        <f>Clean_Data[[#This Row],[Returns_Units]]/Clean_Data[[#This Row],[Units_Sold]]</f>
        <v>2.1505376344086023E-2</v>
      </c>
      <c r="W3324" s="21">
        <f>Clean_Data[[#This Row],[Revenue_EUR]]/Clean_Data[[#This Row],[Marketing_Spend_EUR]]</f>
        <v>19.698437217328379</v>
      </c>
    </row>
    <row r="3325" spans="1:23">
      <c r="A3325" s="17">
        <v>46113</v>
      </c>
      <c r="B3325">
        <v>2026</v>
      </c>
      <c r="C3325" s="16" t="s">
        <v>95</v>
      </c>
      <c r="D3325" s="16" t="s">
        <v>88</v>
      </c>
      <c r="E3325" s="16" t="s">
        <v>87</v>
      </c>
      <c r="F3325" s="16" t="s">
        <v>83</v>
      </c>
      <c r="G3325" s="16" t="s">
        <v>81</v>
      </c>
      <c r="H3325">
        <v>20707.009999999998</v>
      </c>
      <c r="I3325">
        <v>19454.900000000001</v>
      </c>
      <c r="J3325">
        <v>166</v>
      </c>
      <c r="K3325">
        <v>157</v>
      </c>
      <c r="L3325">
        <v>11036.77</v>
      </c>
      <c r="M3325">
        <v>664.18</v>
      </c>
      <c r="N3325">
        <v>240499.4</v>
      </c>
      <c r="O3325">
        <v>2096</v>
      </c>
      <c r="P3325">
        <v>1</v>
      </c>
      <c r="Q3325">
        <v>4</v>
      </c>
      <c r="R3325" s="25">
        <f>Clean_Data[[#This Row],[Revenue_EUR]]/Clean_Data[[#This Row],[Units_Sold]]</f>
        <v>124.74102409638553</v>
      </c>
      <c r="S3325" s="19">
        <f>Clean_Data[[#This Row],[Gross_Profit_EUR]]/Clean_Data[[#This Row],[Revenue_EUR]]</f>
        <v>0.53299679673695055</v>
      </c>
      <c r="T3325" s="19">
        <f>Clean_Data[[#This Row],[Revenue_EUR]]/Clean_Data[[#This Row],[Revenue_Target_EUR]]</f>
        <v>1.0643596214835336</v>
      </c>
      <c r="U3325" s="19">
        <f>Clean_Data[[#This Row],[Revenue_EUR]]/Clean_Data[[#This Row],[Market_Revenue_EUR]]</f>
        <v>8.6100048482449426E-2</v>
      </c>
      <c r="V3325" s="19">
        <f>Clean_Data[[#This Row],[Returns_Units]]/Clean_Data[[#This Row],[Units_Sold]]</f>
        <v>2.4096385542168676E-2</v>
      </c>
      <c r="W3325" s="21">
        <f>Clean_Data[[#This Row],[Revenue_EUR]]/Clean_Data[[#This Row],[Marketing_Spend_EUR]]</f>
        <v>31.176804480713059</v>
      </c>
    </row>
    <row r="3326" spans="1:23">
      <c r="A3326" s="17">
        <v>46113</v>
      </c>
      <c r="B3326">
        <v>2026</v>
      </c>
      <c r="C3326" s="16" t="s">
        <v>95</v>
      </c>
      <c r="D3326" s="16" t="s">
        <v>89</v>
      </c>
      <c r="E3326" s="16" t="s">
        <v>85</v>
      </c>
      <c r="F3326" s="16" t="s">
        <v>77</v>
      </c>
      <c r="G3326" s="16" t="s">
        <v>78</v>
      </c>
      <c r="H3326">
        <v>291029.84000000003</v>
      </c>
      <c r="I3326">
        <v>288605.61</v>
      </c>
      <c r="J3326">
        <v>3729</v>
      </c>
      <c r="K3326">
        <v>3655</v>
      </c>
      <c r="L3326">
        <v>162752.51999999999</v>
      </c>
      <c r="M3326">
        <v>5074.8599999999997</v>
      </c>
      <c r="N3326">
        <v>1944194.4</v>
      </c>
      <c r="O3326">
        <v>27011</v>
      </c>
      <c r="P3326">
        <v>11</v>
      </c>
      <c r="Q3326">
        <v>41</v>
      </c>
      <c r="R3326" s="25">
        <f>Clean_Data[[#This Row],[Revenue_EUR]]/Clean_Data[[#This Row],[Units_Sold]]</f>
        <v>78.045009385894346</v>
      </c>
      <c r="S3326" s="19">
        <f>Clean_Data[[#This Row],[Gross_Profit_EUR]]/Clean_Data[[#This Row],[Revenue_EUR]]</f>
        <v>0.55922966524669759</v>
      </c>
      <c r="T3326" s="19">
        <f>Clean_Data[[#This Row],[Revenue_EUR]]/Clean_Data[[#This Row],[Revenue_Target_EUR]]</f>
        <v>1.0083998020689897</v>
      </c>
      <c r="U3326" s="19">
        <f>Clean_Data[[#This Row],[Revenue_EUR]]/Clean_Data[[#This Row],[Market_Revenue_EUR]]</f>
        <v>0.14969173864506555</v>
      </c>
      <c r="V3326" s="19">
        <f>Clean_Data[[#This Row],[Returns_Units]]/Clean_Data[[#This Row],[Units_Sold]]</f>
        <v>1.0994904800214535E-2</v>
      </c>
      <c r="W3326" s="21">
        <f>Clean_Data[[#This Row],[Revenue_EUR]]/Clean_Data[[#This Row],[Marketing_Spend_EUR]]</f>
        <v>57.34736327701652</v>
      </c>
    </row>
    <row r="3327" spans="1:23">
      <c r="A3327" s="17">
        <v>46113</v>
      </c>
      <c r="B3327">
        <v>2026</v>
      </c>
      <c r="C3327" s="16" t="s">
        <v>95</v>
      </c>
      <c r="D3327" s="16" t="s">
        <v>89</v>
      </c>
      <c r="E3327" s="16" t="s">
        <v>85</v>
      </c>
      <c r="F3327" s="16" t="s">
        <v>77</v>
      </c>
      <c r="G3327" s="16" t="s">
        <v>79</v>
      </c>
      <c r="H3327">
        <v>283868.08</v>
      </c>
      <c r="I3327">
        <v>270251.15999999997</v>
      </c>
      <c r="J3327">
        <v>1410</v>
      </c>
      <c r="K3327">
        <v>1362</v>
      </c>
      <c r="L3327">
        <v>184729.83</v>
      </c>
      <c r="M3327">
        <v>6533.53</v>
      </c>
      <c r="N3327">
        <v>1688085.25</v>
      </c>
      <c r="O3327">
        <v>8738</v>
      </c>
      <c r="P3327">
        <v>10</v>
      </c>
      <c r="Q3327">
        <v>16</v>
      </c>
      <c r="R3327" s="25">
        <f>Clean_Data[[#This Row],[Revenue_EUR]]/Clean_Data[[#This Row],[Units_Sold]]</f>
        <v>201.32487943262413</v>
      </c>
      <c r="S3327" s="19">
        <f>Clean_Data[[#This Row],[Gross_Profit_EUR]]/Clean_Data[[#This Row],[Revenue_EUR]]</f>
        <v>0.65075943022547644</v>
      </c>
      <c r="T3327" s="19">
        <f>Clean_Data[[#This Row],[Revenue_EUR]]/Clean_Data[[#This Row],[Revenue_Target_EUR]]</f>
        <v>1.0503861667050756</v>
      </c>
      <c r="U3327" s="19">
        <f>Clean_Data[[#This Row],[Revenue_EUR]]/Clean_Data[[#This Row],[Market_Revenue_EUR]]</f>
        <v>0.16815980117117901</v>
      </c>
      <c r="V3327" s="19">
        <f>Clean_Data[[#This Row],[Returns_Units]]/Clean_Data[[#This Row],[Units_Sold]]</f>
        <v>1.1347517730496455E-2</v>
      </c>
      <c r="W3327" s="21">
        <f>Clean_Data[[#This Row],[Revenue_EUR]]/Clean_Data[[#This Row],[Marketing_Spend_EUR]]</f>
        <v>43.447888048267941</v>
      </c>
    </row>
    <row r="3328" spans="1:23">
      <c r="A3328" s="17">
        <v>46113</v>
      </c>
      <c r="B3328">
        <v>2026</v>
      </c>
      <c r="C3328" s="16" t="s">
        <v>95</v>
      </c>
      <c r="D3328" s="16" t="s">
        <v>89</v>
      </c>
      <c r="E3328" s="16" t="s">
        <v>85</v>
      </c>
      <c r="F3328" s="16" t="s">
        <v>77</v>
      </c>
      <c r="G3328" s="16" t="s">
        <v>80</v>
      </c>
      <c r="H3328">
        <v>87797.07</v>
      </c>
      <c r="I3328">
        <v>79381.919999999998</v>
      </c>
      <c r="J3328">
        <v>579</v>
      </c>
      <c r="K3328">
        <v>516</v>
      </c>
      <c r="L3328">
        <v>60338.239999999998</v>
      </c>
      <c r="M3328">
        <v>4418.75</v>
      </c>
      <c r="N3328">
        <v>624151.24</v>
      </c>
      <c r="O3328">
        <v>4398</v>
      </c>
      <c r="P3328">
        <v>4</v>
      </c>
      <c r="Q3328">
        <v>11</v>
      </c>
      <c r="R3328" s="25">
        <f>Clean_Data[[#This Row],[Revenue_EUR]]/Clean_Data[[#This Row],[Units_Sold]]</f>
        <v>151.63569948186529</v>
      </c>
      <c r="S3328" s="19">
        <f>Clean_Data[[#This Row],[Gross_Profit_EUR]]/Clean_Data[[#This Row],[Revenue_EUR]]</f>
        <v>0.6872466245171962</v>
      </c>
      <c r="T3328" s="19">
        <f>Clean_Data[[#This Row],[Revenue_EUR]]/Clean_Data[[#This Row],[Revenue_Target_EUR]]</f>
        <v>1.1060083958664644</v>
      </c>
      <c r="U3328" s="19">
        <f>Clean_Data[[#This Row],[Revenue_EUR]]/Clean_Data[[#This Row],[Market_Revenue_EUR]]</f>
        <v>0.14066633913921248</v>
      </c>
      <c r="V3328" s="19">
        <f>Clean_Data[[#This Row],[Returns_Units]]/Clean_Data[[#This Row],[Units_Sold]]</f>
        <v>1.8998272884283247E-2</v>
      </c>
      <c r="W3328" s="21">
        <f>Clean_Data[[#This Row],[Revenue_EUR]]/Clean_Data[[#This Row],[Marketing_Spend_EUR]]</f>
        <v>19.869209618104669</v>
      </c>
    </row>
    <row r="3329" spans="1:23">
      <c r="A3329" s="17">
        <v>46113</v>
      </c>
      <c r="B3329">
        <v>2026</v>
      </c>
      <c r="C3329" s="16" t="s">
        <v>95</v>
      </c>
      <c r="D3329" s="16" t="s">
        <v>89</v>
      </c>
      <c r="E3329" s="16" t="s">
        <v>85</v>
      </c>
      <c r="F3329" s="16" t="s">
        <v>77</v>
      </c>
      <c r="G3329" s="16" t="s">
        <v>81</v>
      </c>
      <c r="H3329">
        <v>118749.18</v>
      </c>
      <c r="I3329">
        <v>119345.29</v>
      </c>
      <c r="J3329">
        <v>953</v>
      </c>
      <c r="K3329">
        <v>962</v>
      </c>
      <c r="L3329">
        <v>73711.98</v>
      </c>
      <c r="M3329">
        <v>3406.08</v>
      </c>
      <c r="N3329">
        <v>782740.7</v>
      </c>
      <c r="O3329">
        <v>6533</v>
      </c>
      <c r="P3329">
        <v>5</v>
      </c>
      <c r="Q3329">
        <v>16</v>
      </c>
      <c r="R3329" s="25">
        <f>Clean_Data[[#This Row],[Revenue_EUR]]/Clean_Data[[#This Row],[Units_Sold]]</f>
        <v>124.60564533053514</v>
      </c>
      <c r="S3329" s="19">
        <f>Clean_Data[[#This Row],[Gross_Profit_EUR]]/Clean_Data[[#This Row],[Revenue_EUR]]</f>
        <v>0.62073674950850188</v>
      </c>
      <c r="T3329" s="19">
        <f>Clean_Data[[#This Row],[Revenue_EUR]]/Clean_Data[[#This Row],[Revenue_Target_EUR]]</f>
        <v>0.99500516526458649</v>
      </c>
      <c r="U3329" s="19">
        <f>Clean_Data[[#This Row],[Revenue_EUR]]/Clean_Data[[#This Row],[Market_Revenue_EUR]]</f>
        <v>0.15170947415919472</v>
      </c>
      <c r="V3329" s="19">
        <f>Clean_Data[[#This Row],[Returns_Units]]/Clean_Data[[#This Row],[Units_Sold]]</f>
        <v>1.6789087093389297E-2</v>
      </c>
      <c r="W3329" s="21">
        <f>Clean_Data[[#This Row],[Revenue_EUR]]/Clean_Data[[#This Row],[Marketing_Spend_EUR]]</f>
        <v>34.863884582863584</v>
      </c>
    </row>
    <row r="3330" spans="1:23">
      <c r="A3330" s="17">
        <v>46113</v>
      </c>
      <c r="B3330">
        <v>2026</v>
      </c>
      <c r="C3330" s="16" t="s">
        <v>95</v>
      </c>
      <c r="D3330" s="16" t="s">
        <v>89</v>
      </c>
      <c r="E3330" s="16" t="s">
        <v>85</v>
      </c>
      <c r="F3330" s="16" t="s">
        <v>82</v>
      </c>
      <c r="G3330" s="16" t="s">
        <v>78</v>
      </c>
      <c r="H3330">
        <v>249304.65</v>
      </c>
      <c r="I3330">
        <v>257714.6</v>
      </c>
      <c r="J3330">
        <v>3194</v>
      </c>
      <c r="K3330">
        <v>3275</v>
      </c>
      <c r="L3330">
        <v>132198.73000000001</v>
      </c>
      <c r="M3330">
        <v>4069.91</v>
      </c>
      <c r="N3330">
        <v>1776637.38</v>
      </c>
      <c r="O3330">
        <v>24657</v>
      </c>
      <c r="P3330">
        <v>11</v>
      </c>
      <c r="Q3330">
        <v>41</v>
      </c>
      <c r="R3330" s="25">
        <f>Clean_Data[[#This Row],[Revenue_EUR]]/Clean_Data[[#This Row],[Units_Sold]]</f>
        <v>78.054054477144646</v>
      </c>
      <c r="S3330" s="19">
        <f>Clean_Data[[#This Row],[Gross_Profit_EUR]]/Clean_Data[[#This Row],[Revenue_EUR]]</f>
        <v>0.53026981245636617</v>
      </c>
      <c r="T3330" s="19">
        <f>Clean_Data[[#This Row],[Revenue_EUR]]/Clean_Data[[#This Row],[Revenue_Target_EUR]]</f>
        <v>0.96736719611539268</v>
      </c>
      <c r="U3330" s="19">
        <f>Clean_Data[[#This Row],[Revenue_EUR]]/Clean_Data[[#This Row],[Market_Revenue_EUR]]</f>
        <v>0.14032387971033233</v>
      </c>
      <c r="V3330" s="19">
        <f>Clean_Data[[#This Row],[Returns_Units]]/Clean_Data[[#This Row],[Units_Sold]]</f>
        <v>1.2836568566061366E-2</v>
      </c>
      <c r="W3330" s="21">
        <f>Clean_Data[[#This Row],[Revenue_EUR]]/Clean_Data[[#This Row],[Marketing_Spend_EUR]]</f>
        <v>61.255568304950231</v>
      </c>
    </row>
    <row r="3331" spans="1:23">
      <c r="A3331" s="17">
        <v>46113</v>
      </c>
      <c r="B3331">
        <v>2026</v>
      </c>
      <c r="C3331" s="16" t="s">
        <v>95</v>
      </c>
      <c r="D3331" s="16" t="s">
        <v>89</v>
      </c>
      <c r="E3331" s="16" t="s">
        <v>85</v>
      </c>
      <c r="F3331" s="16" t="s">
        <v>82</v>
      </c>
      <c r="G3331" s="16" t="s">
        <v>79</v>
      </c>
      <c r="H3331">
        <v>252341.18</v>
      </c>
      <c r="I3331">
        <v>247939.35</v>
      </c>
      <c r="J3331">
        <v>1253</v>
      </c>
      <c r="K3331">
        <v>1213</v>
      </c>
      <c r="L3331">
        <v>154842.62</v>
      </c>
      <c r="M3331">
        <v>6831.57</v>
      </c>
      <c r="N3331">
        <v>1523965.44</v>
      </c>
      <c r="O3331">
        <v>7738</v>
      </c>
      <c r="P3331">
        <v>12</v>
      </c>
      <c r="Q3331">
        <v>13</v>
      </c>
      <c r="R3331" s="25">
        <f>Clean_Data[[#This Row],[Revenue_EUR]]/Clean_Data[[#This Row],[Units_Sold]]</f>
        <v>201.38960893854747</v>
      </c>
      <c r="S3331" s="19">
        <f>Clean_Data[[#This Row],[Gross_Profit_EUR]]/Clean_Data[[#This Row],[Revenue_EUR]]</f>
        <v>0.61362406246970869</v>
      </c>
      <c r="T3331" s="19">
        <f>Clean_Data[[#This Row],[Revenue_EUR]]/Clean_Data[[#This Row],[Revenue_Target_EUR]]</f>
        <v>1.0177536562873137</v>
      </c>
      <c r="U3331" s="19">
        <f>Clean_Data[[#This Row],[Revenue_EUR]]/Clean_Data[[#This Row],[Market_Revenue_EUR]]</f>
        <v>0.16558195702915679</v>
      </c>
      <c r="V3331" s="19">
        <f>Clean_Data[[#This Row],[Returns_Units]]/Clean_Data[[#This Row],[Units_Sold]]</f>
        <v>1.0375099760574621E-2</v>
      </c>
      <c r="W3331" s="21">
        <f>Clean_Data[[#This Row],[Revenue_EUR]]/Clean_Data[[#This Row],[Marketing_Spend_EUR]]</f>
        <v>36.9375092401893</v>
      </c>
    </row>
    <row r="3332" spans="1:23">
      <c r="A3332" s="17">
        <v>46113</v>
      </c>
      <c r="B3332">
        <v>2026</v>
      </c>
      <c r="C3332" s="16" t="s">
        <v>95</v>
      </c>
      <c r="D3332" s="16" t="s">
        <v>89</v>
      </c>
      <c r="E3332" s="16" t="s">
        <v>85</v>
      </c>
      <c r="F3332" s="16" t="s">
        <v>82</v>
      </c>
      <c r="G3332" s="16" t="s">
        <v>80</v>
      </c>
      <c r="H3332">
        <v>74195.25</v>
      </c>
      <c r="I3332">
        <v>65923</v>
      </c>
      <c r="J3332">
        <v>489</v>
      </c>
      <c r="K3332">
        <v>434</v>
      </c>
      <c r="L3332">
        <v>47668.89</v>
      </c>
      <c r="M3332">
        <v>3685.79</v>
      </c>
      <c r="N3332">
        <v>546845.19999999995</v>
      </c>
      <c r="O3332">
        <v>3712</v>
      </c>
      <c r="P3332">
        <v>4</v>
      </c>
      <c r="Q3332">
        <v>8</v>
      </c>
      <c r="R3332" s="25">
        <f>Clean_Data[[#This Row],[Revenue_EUR]]/Clean_Data[[#This Row],[Units_Sold]]</f>
        <v>151.72852760736197</v>
      </c>
      <c r="S3332" s="19">
        <f>Clean_Data[[#This Row],[Gross_Profit_EUR]]/Clean_Data[[#This Row],[Revenue_EUR]]</f>
        <v>0.64247899966642064</v>
      </c>
      <c r="T3332" s="19">
        <f>Clean_Data[[#This Row],[Revenue_EUR]]/Clean_Data[[#This Row],[Revenue_Target_EUR]]</f>
        <v>1.1254835186505467</v>
      </c>
      <c r="U3332" s="19">
        <f>Clean_Data[[#This Row],[Revenue_EUR]]/Clean_Data[[#This Row],[Market_Revenue_EUR]]</f>
        <v>0.13567870761231882</v>
      </c>
      <c r="V3332" s="19">
        <f>Clean_Data[[#This Row],[Returns_Units]]/Clean_Data[[#This Row],[Units_Sold]]</f>
        <v>1.6359918200408999E-2</v>
      </c>
      <c r="W3332" s="21">
        <f>Clean_Data[[#This Row],[Revenue_EUR]]/Clean_Data[[#This Row],[Marketing_Spend_EUR]]</f>
        <v>20.130080661133707</v>
      </c>
    </row>
    <row r="3333" spans="1:23">
      <c r="A3333" s="17">
        <v>46113</v>
      </c>
      <c r="B3333">
        <v>2026</v>
      </c>
      <c r="C3333" s="16" t="s">
        <v>95</v>
      </c>
      <c r="D3333" s="16" t="s">
        <v>89</v>
      </c>
      <c r="E3333" s="16" t="s">
        <v>85</v>
      </c>
      <c r="F3333" s="16" t="s">
        <v>82</v>
      </c>
      <c r="G3333" s="16" t="s">
        <v>81</v>
      </c>
      <c r="H3333">
        <v>106502.15</v>
      </c>
      <c r="I3333">
        <v>106263.77</v>
      </c>
      <c r="J3333">
        <v>854</v>
      </c>
      <c r="K3333">
        <v>838</v>
      </c>
      <c r="L3333">
        <v>62308.71</v>
      </c>
      <c r="M3333">
        <v>3276.28</v>
      </c>
      <c r="N3333">
        <v>701188.19</v>
      </c>
      <c r="O3333">
        <v>5983</v>
      </c>
      <c r="P3333">
        <v>5</v>
      </c>
      <c r="Q3333">
        <v>8</v>
      </c>
      <c r="R3333" s="25">
        <f>Clean_Data[[#This Row],[Revenue_EUR]]/Clean_Data[[#This Row],[Units_Sold]]</f>
        <v>124.70977751756439</v>
      </c>
      <c r="S3333" s="19">
        <f>Clean_Data[[#This Row],[Gross_Profit_EUR]]/Clean_Data[[#This Row],[Revenue_EUR]]</f>
        <v>0.58504649906128658</v>
      </c>
      <c r="T3333" s="19">
        <f>Clean_Data[[#This Row],[Revenue_EUR]]/Clean_Data[[#This Row],[Revenue_Target_EUR]]</f>
        <v>1.0022432857407562</v>
      </c>
      <c r="U3333" s="19">
        <f>Clean_Data[[#This Row],[Revenue_EUR]]/Clean_Data[[#This Row],[Market_Revenue_EUR]]</f>
        <v>0.15188811152110249</v>
      </c>
      <c r="V3333" s="19">
        <f>Clean_Data[[#This Row],[Returns_Units]]/Clean_Data[[#This Row],[Units_Sold]]</f>
        <v>9.3676814988290398E-3</v>
      </c>
      <c r="W3333" s="21">
        <f>Clean_Data[[#This Row],[Revenue_EUR]]/Clean_Data[[#This Row],[Marketing_Spend_EUR]]</f>
        <v>32.507035418218223</v>
      </c>
    </row>
    <row r="3334" spans="1:23">
      <c r="A3334" s="17">
        <v>46113</v>
      </c>
      <c r="B3334">
        <v>2026</v>
      </c>
      <c r="C3334" s="16" t="s">
        <v>95</v>
      </c>
      <c r="D3334" s="16" t="s">
        <v>89</v>
      </c>
      <c r="E3334" s="16" t="s">
        <v>85</v>
      </c>
      <c r="F3334" s="16" t="s">
        <v>83</v>
      </c>
      <c r="G3334" s="16" t="s">
        <v>78</v>
      </c>
      <c r="H3334">
        <v>36100.83</v>
      </c>
      <c r="I3334">
        <v>36405.08</v>
      </c>
      <c r="J3334">
        <v>463</v>
      </c>
      <c r="K3334">
        <v>472</v>
      </c>
      <c r="L3334">
        <v>17098.89</v>
      </c>
      <c r="M3334">
        <v>696.17</v>
      </c>
      <c r="N3334">
        <v>392862.92</v>
      </c>
      <c r="O3334">
        <v>5430</v>
      </c>
      <c r="P3334">
        <v>2</v>
      </c>
      <c r="Q3334">
        <v>10</v>
      </c>
      <c r="R3334" s="25">
        <f>Clean_Data[[#This Row],[Revenue_EUR]]/Clean_Data[[#This Row],[Units_Sold]]</f>
        <v>77.971555075593955</v>
      </c>
      <c r="S3334" s="19">
        <f>Clean_Data[[#This Row],[Gross_Profit_EUR]]/Clean_Data[[#This Row],[Revenue_EUR]]</f>
        <v>0.47364257276079247</v>
      </c>
      <c r="T3334" s="19">
        <f>Clean_Data[[#This Row],[Revenue_EUR]]/Clean_Data[[#This Row],[Revenue_Target_EUR]]</f>
        <v>0.99164264987194095</v>
      </c>
      <c r="U3334" s="19">
        <f>Clean_Data[[#This Row],[Revenue_EUR]]/Clean_Data[[#This Row],[Market_Revenue_EUR]]</f>
        <v>9.1891670509398046E-2</v>
      </c>
      <c r="V3334" s="19">
        <f>Clean_Data[[#This Row],[Returns_Units]]/Clean_Data[[#This Row],[Units_Sold]]</f>
        <v>2.159827213822894E-2</v>
      </c>
      <c r="W3334" s="21">
        <f>Clean_Data[[#This Row],[Revenue_EUR]]/Clean_Data[[#This Row],[Marketing_Spend_EUR]]</f>
        <v>51.856342560006901</v>
      </c>
    </row>
    <row r="3335" spans="1:23">
      <c r="A3335" s="17">
        <v>46113</v>
      </c>
      <c r="B3335">
        <v>2026</v>
      </c>
      <c r="C3335" s="16" t="s">
        <v>95</v>
      </c>
      <c r="D3335" s="16" t="s">
        <v>89</v>
      </c>
      <c r="E3335" s="16" t="s">
        <v>85</v>
      </c>
      <c r="F3335" s="16" t="s">
        <v>83</v>
      </c>
      <c r="G3335" s="16" t="s">
        <v>79</v>
      </c>
      <c r="H3335">
        <v>40721.949999999997</v>
      </c>
      <c r="I3335">
        <v>40543.050000000003</v>
      </c>
      <c r="J3335">
        <v>202</v>
      </c>
      <c r="K3335">
        <v>202</v>
      </c>
      <c r="L3335">
        <v>22840.49</v>
      </c>
      <c r="M3335">
        <v>981.43</v>
      </c>
      <c r="N3335">
        <v>340455.77</v>
      </c>
      <c r="O3335">
        <v>1894</v>
      </c>
      <c r="P3335">
        <v>2</v>
      </c>
      <c r="Q3335">
        <v>6</v>
      </c>
      <c r="R3335" s="25">
        <f>Clean_Data[[#This Row],[Revenue_EUR]]/Clean_Data[[#This Row],[Units_Sold]]</f>
        <v>201.59381188118812</v>
      </c>
      <c r="S3335" s="19">
        <f>Clean_Data[[#This Row],[Gross_Profit_EUR]]/Clean_Data[[#This Row],[Revenue_EUR]]</f>
        <v>0.56088890635148869</v>
      </c>
      <c r="T3335" s="19">
        <f>Clean_Data[[#This Row],[Revenue_EUR]]/Clean_Data[[#This Row],[Revenue_Target_EUR]]</f>
        <v>1.0044125935271271</v>
      </c>
      <c r="U3335" s="19">
        <f>Clean_Data[[#This Row],[Revenue_EUR]]/Clean_Data[[#This Row],[Market_Revenue_EUR]]</f>
        <v>0.11961010383228339</v>
      </c>
      <c r="V3335" s="19">
        <f>Clean_Data[[#This Row],[Returns_Units]]/Clean_Data[[#This Row],[Units_Sold]]</f>
        <v>2.9702970297029702E-2</v>
      </c>
      <c r="W3335" s="21">
        <f>Clean_Data[[#This Row],[Revenue_EUR]]/Clean_Data[[#This Row],[Marketing_Spend_EUR]]</f>
        <v>41.492465076470047</v>
      </c>
    </row>
    <row r="3336" spans="1:23">
      <c r="A3336" s="17">
        <v>46113</v>
      </c>
      <c r="B3336">
        <v>2026</v>
      </c>
      <c r="C3336" s="16" t="s">
        <v>95</v>
      </c>
      <c r="D3336" s="16" t="s">
        <v>89</v>
      </c>
      <c r="E3336" s="16" t="s">
        <v>85</v>
      </c>
      <c r="F3336" s="16" t="s">
        <v>83</v>
      </c>
      <c r="G3336" s="16" t="s">
        <v>80</v>
      </c>
      <c r="H3336">
        <v>14245.23</v>
      </c>
      <c r="I3336">
        <v>12778.15</v>
      </c>
      <c r="J3336">
        <v>94</v>
      </c>
      <c r="K3336">
        <v>83</v>
      </c>
      <c r="L3336">
        <v>8170.57</v>
      </c>
      <c r="M3336">
        <v>824</v>
      </c>
      <c r="N3336">
        <v>132315.82</v>
      </c>
      <c r="O3336">
        <v>911</v>
      </c>
      <c r="P3336">
        <v>1</v>
      </c>
      <c r="Q3336">
        <v>2</v>
      </c>
      <c r="R3336" s="25">
        <f>Clean_Data[[#This Row],[Revenue_EUR]]/Clean_Data[[#This Row],[Units_Sold]]</f>
        <v>151.54499999999999</v>
      </c>
      <c r="S3336" s="19">
        <f>Clean_Data[[#This Row],[Gross_Profit_EUR]]/Clean_Data[[#This Row],[Revenue_EUR]]</f>
        <v>0.57356532677956062</v>
      </c>
      <c r="T3336" s="19">
        <f>Clean_Data[[#This Row],[Revenue_EUR]]/Clean_Data[[#This Row],[Revenue_Target_EUR]]</f>
        <v>1.1148116120095632</v>
      </c>
      <c r="U3336" s="19">
        <f>Clean_Data[[#This Row],[Revenue_EUR]]/Clean_Data[[#This Row],[Market_Revenue_EUR]]</f>
        <v>0.10766082241715313</v>
      </c>
      <c r="V3336" s="19">
        <f>Clean_Data[[#This Row],[Returns_Units]]/Clean_Data[[#This Row],[Units_Sold]]</f>
        <v>2.1276595744680851E-2</v>
      </c>
      <c r="W3336" s="21">
        <f>Clean_Data[[#This Row],[Revenue_EUR]]/Clean_Data[[#This Row],[Marketing_Spend_EUR]]</f>
        <v>17.287900485436893</v>
      </c>
    </row>
    <row r="3337" spans="1:23">
      <c r="A3337" s="17">
        <v>46113</v>
      </c>
      <c r="B3337">
        <v>2026</v>
      </c>
      <c r="C3337" s="16" t="s">
        <v>95</v>
      </c>
      <c r="D3337" s="16" t="s">
        <v>89</v>
      </c>
      <c r="E3337" s="16" t="s">
        <v>85</v>
      </c>
      <c r="F3337" s="16" t="s">
        <v>83</v>
      </c>
      <c r="G3337" s="16" t="s">
        <v>81</v>
      </c>
      <c r="H3337">
        <v>17020.580000000002</v>
      </c>
      <c r="I3337">
        <v>17042.45</v>
      </c>
      <c r="J3337">
        <v>137</v>
      </c>
      <c r="K3337">
        <v>137</v>
      </c>
      <c r="L3337">
        <v>8924.8799999999992</v>
      </c>
      <c r="M3337">
        <v>555.67999999999995</v>
      </c>
      <c r="N3337">
        <v>161709.12</v>
      </c>
      <c r="O3337">
        <v>1408</v>
      </c>
      <c r="P3337">
        <v>1</v>
      </c>
      <c r="Q3337">
        <v>4</v>
      </c>
      <c r="R3337" s="25">
        <f>Clean_Data[[#This Row],[Revenue_EUR]]/Clean_Data[[#This Row],[Units_Sold]]</f>
        <v>124.23781021897811</v>
      </c>
      <c r="S3337" s="19">
        <f>Clean_Data[[#This Row],[Gross_Profit_EUR]]/Clean_Data[[#This Row],[Revenue_EUR]]</f>
        <v>0.5243581593576716</v>
      </c>
      <c r="T3337" s="19">
        <f>Clean_Data[[#This Row],[Revenue_EUR]]/Clean_Data[[#This Row],[Revenue_Target_EUR]]</f>
        <v>0.99871673380294501</v>
      </c>
      <c r="U3337" s="19">
        <f>Clean_Data[[#This Row],[Revenue_EUR]]/Clean_Data[[#This Row],[Market_Revenue_EUR]]</f>
        <v>0.1052542985825413</v>
      </c>
      <c r="V3337" s="19">
        <f>Clean_Data[[#This Row],[Returns_Units]]/Clean_Data[[#This Row],[Units_Sold]]</f>
        <v>2.9197080291970802E-2</v>
      </c>
      <c r="W3337" s="21">
        <f>Clean_Data[[#This Row],[Revenue_EUR]]/Clean_Data[[#This Row],[Marketing_Spend_EUR]]</f>
        <v>30.63018283904406</v>
      </c>
    </row>
    <row r="3338" spans="1:23">
      <c r="A3338" s="17">
        <v>46113</v>
      </c>
      <c r="B3338">
        <v>2026</v>
      </c>
      <c r="C3338" s="16" t="s">
        <v>95</v>
      </c>
      <c r="D3338" s="16" t="s">
        <v>90</v>
      </c>
      <c r="E3338" s="16" t="s">
        <v>91</v>
      </c>
      <c r="F3338" s="16" t="s">
        <v>77</v>
      </c>
      <c r="G3338" s="16" t="s">
        <v>78</v>
      </c>
      <c r="H3338">
        <v>222532.36</v>
      </c>
      <c r="I3338">
        <v>223300.38</v>
      </c>
      <c r="J3338">
        <v>2851</v>
      </c>
      <c r="K3338">
        <v>2852</v>
      </c>
      <c r="L3338">
        <v>124485.19</v>
      </c>
      <c r="M3338">
        <v>3731.12</v>
      </c>
      <c r="N3338">
        <v>2610868.9900000002</v>
      </c>
      <c r="O3338">
        <v>37744</v>
      </c>
      <c r="P3338">
        <v>11</v>
      </c>
      <c r="Q3338">
        <v>25</v>
      </c>
      <c r="R3338" s="25">
        <f>Clean_Data[[#This Row],[Revenue_EUR]]/Clean_Data[[#This Row],[Units_Sold]]</f>
        <v>78.05414240617327</v>
      </c>
      <c r="S3338" s="19">
        <f>Clean_Data[[#This Row],[Gross_Profit_EUR]]/Clean_Data[[#This Row],[Revenue_EUR]]</f>
        <v>0.55940264148549002</v>
      </c>
      <c r="T3338" s="19">
        <f>Clean_Data[[#This Row],[Revenue_EUR]]/Clean_Data[[#This Row],[Revenue_Target_EUR]]</f>
        <v>0.99656059698599697</v>
      </c>
      <c r="U3338" s="19">
        <f>Clean_Data[[#This Row],[Revenue_EUR]]/Clean_Data[[#This Row],[Market_Revenue_EUR]]</f>
        <v>8.523306257507772E-2</v>
      </c>
      <c r="V3338" s="19">
        <f>Clean_Data[[#This Row],[Returns_Units]]/Clean_Data[[#This Row],[Units_Sold]]</f>
        <v>8.7688530340231489E-3</v>
      </c>
      <c r="W3338" s="21">
        <f>Clean_Data[[#This Row],[Revenue_EUR]]/Clean_Data[[#This Row],[Marketing_Spend_EUR]]</f>
        <v>59.642241471729669</v>
      </c>
    </row>
    <row r="3339" spans="1:23">
      <c r="A3339" s="17">
        <v>46113</v>
      </c>
      <c r="B3339">
        <v>2026</v>
      </c>
      <c r="C3339" s="16" t="s">
        <v>95</v>
      </c>
      <c r="D3339" s="16" t="s">
        <v>90</v>
      </c>
      <c r="E3339" s="16" t="s">
        <v>91</v>
      </c>
      <c r="F3339" s="16" t="s">
        <v>77</v>
      </c>
      <c r="G3339" s="16" t="s">
        <v>79</v>
      </c>
      <c r="H3339">
        <v>250241.84</v>
      </c>
      <c r="I3339">
        <v>227008.91</v>
      </c>
      <c r="J3339">
        <v>1243</v>
      </c>
      <c r="K3339">
        <v>1147</v>
      </c>
      <c r="L3339">
        <v>166180.97</v>
      </c>
      <c r="M3339">
        <v>5888.54</v>
      </c>
      <c r="N3339">
        <v>2220670.96</v>
      </c>
      <c r="O3339">
        <v>12253</v>
      </c>
      <c r="P3339">
        <v>10</v>
      </c>
      <c r="Q3339">
        <v>13</v>
      </c>
      <c r="R3339" s="25">
        <f>Clean_Data[[#This Row],[Revenue_EUR]]/Clean_Data[[#This Row],[Units_Sold]]</f>
        <v>201.32086886564761</v>
      </c>
      <c r="S3339" s="19">
        <f>Clean_Data[[#This Row],[Gross_Profit_EUR]]/Clean_Data[[#This Row],[Revenue_EUR]]</f>
        <v>0.66408147414517094</v>
      </c>
      <c r="T3339" s="19">
        <f>Clean_Data[[#This Row],[Revenue_EUR]]/Clean_Data[[#This Row],[Revenue_Target_EUR]]</f>
        <v>1.1023436921484711</v>
      </c>
      <c r="U3339" s="19">
        <f>Clean_Data[[#This Row],[Revenue_EUR]]/Clean_Data[[#This Row],[Market_Revenue_EUR]]</f>
        <v>0.11268749153183864</v>
      </c>
      <c r="V3339" s="19">
        <f>Clean_Data[[#This Row],[Returns_Units]]/Clean_Data[[#This Row],[Units_Sold]]</f>
        <v>1.0458567980691875E-2</v>
      </c>
      <c r="W3339" s="21">
        <f>Clean_Data[[#This Row],[Revenue_EUR]]/Clean_Data[[#This Row],[Marketing_Spend_EUR]]</f>
        <v>42.496415070628714</v>
      </c>
    </row>
    <row r="3340" spans="1:23">
      <c r="A3340" s="17">
        <v>46113</v>
      </c>
      <c r="B3340">
        <v>2026</v>
      </c>
      <c r="C3340" s="16" t="s">
        <v>95</v>
      </c>
      <c r="D3340" s="16" t="s">
        <v>90</v>
      </c>
      <c r="E3340" s="16" t="s">
        <v>91</v>
      </c>
      <c r="F3340" s="16" t="s">
        <v>77</v>
      </c>
      <c r="G3340" s="16" t="s">
        <v>80</v>
      </c>
      <c r="H3340">
        <v>88821.11</v>
      </c>
      <c r="I3340">
        <v>80480.55</v>
      </c>
      <c r="J3340">
        <v>585</v>
      </c>
      <c r="K3340">
        <v>527</v>
      </c>
      <c r="L3340">
        <v>60766.13</v>
      </c>
      <c r="M3340">
        <v>4429.71</v>
      </c>
      <c r="N3340">
        <v>814225.09</v>
      </c>
      <c r="O3340">
        <v>5708</v>
      </c>
      <c r="P3340">
        <v>4</v>
      </c>
      <c r="Q3340">
        <v>10</v>
      </c>
      <c r="R3340" s="25">
        <f>Clean_Data[[#This Row],[Revenue_EUR]]/Clean_Data[[#This Row],[Units_Sold]]</f>
        <v>151.83095726495728</v>
      </c>
      <c r="S3340" s="19">
        <f>Clean_Data[[#This Row],[Gross_Profit_EUR]]/Clean_Data[[#This Row],[Revenue_EUR]]</f>
        <v>0.68414062828082189</v>
      </c>
      <c r="T3340" s="19">
        <f>Clean_Data[[#This Row],[Revenue_EUR]]/Clean_Data[[#This Row],[Revenue_Target_EUR]]</f>
        <v>1.1036344806291707</v>
      </c>
      <c r="U3340" s="19">
        <f>Clean_Data[[#This Row],[Revenue_EUR]]/Clean_Data[[#This Row],[Market_Revenue_EUR]]</f>
        <v>0.10908667773919864</v>
      </c>
      <c r="V3340" s="19">
        <f>Clean_Data[[#This Row],[Returns_Units]]/Clean_Data[[#This Row],[Units_Sold]]</f>
        <v>1.7094017094017096E-2</v>
      </c>
      <c r="W3340" s="21">
        <f>Clean_Data[[#This Row],[Revenue_EUR]]/Clean_Data[[#This Row],[Marketing_Spend_EUR]]</f>
        <v>20.051224572263195</v>
      </c>
    </row>
    <row r="3341" spans="1:23">
      <c r="A3341" s="17">
        <v>46113</v>
      </c>
      <c r="B3341">
        <v>2026</v>
      </c>
      <c r="C3341" s="16" t="s">
        <v>95</v>
      </c>
      <c r="D3341" s="16" t="s">
        <v>90</v>
      </c>
      <c r="E3341" s="16" t="s">
        <v>91</v>
      </c>
      <c r="F3341" s="16" t="s">
        <v>77</v>
      </c>
      <c r="G3341" s="16" t="s">
        <v>81</v>
      </c>
      <c r="H3341">
        <v>105171.27</v>
      </c>
      <c r="I3341">
        <v>100027.21</v>
      </c>
      <c r="J3341">
        <v>844</v>
      </c>
      <c r="K3341">
        <v>806</v>
      </c>
      <c r="L3341">
        <v>64855.1</v>
      </c>
      <c r="M3341">
        <v>3442.75</v>
      </c>
      <c r="N3341">
        <v>1097341.02</v>
      </c>
      <c r="O3341">
        <v>9235</v>
      </c>
      <c r="P3341">
        <v>4</v>
      </c>
      <c r="Q3341">
        <v>11</v>
      </c>
      <c r="R3341" s="25">
        <f>Clean_Data[[#This Row],[Revenue_EUR]]/Clean_Data[[#This Row],[Units_Sold]]</f>
        <v>124.61050947867299</v>
      </c>
      <c r="S3341" s="19">
        <f>Clean_Data[[#This Row],[Gross_Profit_EUR]]/Clean_Data[[#This Row],[Revenue_EUR]]</f>
        <v>0.61666175562965053</v>
      </c>
      <c r="T3341" s="19">
        <f>Clean_Data[[#This Row],[Revenue_EUR]]/Clean_Data[[#This Row],[Revenue_Target_EUR]]</f>
        <v>1.0514266068202842</v>
      </c>
      <c r="U3341" s="19">
        <f>Clean_Data[[#This Row],[Revenue_EUR]]/Clean_Data[[#This Row],[Market_Revenue_EUR]]</f>
        <v>9.5841919770756401E-2</v>
      </c>
      <c r="V3341" s="19">
        <f>Clean_Data[[#This Row],[Returns_Units]]/Clean_Data[[#This Row],[Units_Sold]]</f>
        <v>1.3033175355450236E-2</v>
      </c>
      <c r="W3341" s="21">
        <f>Clean_Data[[#This Row],[Revenue_EUR]]/Clean_Data[[#This Row],[Marketing_Spend_EUR]]</f>
        <v>30.548622467504178</v>
      </c>
    </row>
    <row r="3342" spans="1:23">
      <c r="A3342" s="17">
        <v>46113</v>
      </c>
      <c r="B3342">
        <v>2026</v>
      </c>
      <c r="C3342" s="16" t="s">
        <v>95</v>
      </c>
      <c r="D3342" s="16" t="s">
        <v>90</v>
      </c>
      <c r="E3342" s="16" t="s">
        <v>91</v>
      </c>
      <c r="F3342" s="16" t="s">
        <v>82</v>
      </c>
      <c r="G3342" s="16" t="s">
        <v>78</v>
      </c>
      <c r="H3342">
        <v>186087.9</v>
      </c>
      <c r="I3342">
        <v>179198.63</v>
      </c>
      <c r="J3342">
        <v>2384</v>
      </c>
      <c r="K3342">
        <v>2339</v>
      </c>
      <c r="L3342">
        <v>96267.07</v>
      </c>
      <c r="M3342">
        <v>3496.29</v>
      </c>
      <c r="N3342">
        <v>2271247.4500000002</v>
      </c>
      <c r="O3342">
        <v>29814</v>
      </c>
      <c r="P3342">
        <v>8</v>
      </c>
      <c r="Q3342">
        <v>30</v>
      </c>
      <c r="R3342" s="25">
        <f>Clean_Data[[#This Row],[Revenue_EUR]]/Clean_Data[[#This Row],[Units_Sold]]</f>
        <v>78.057005033557047</v>
      </c>
      <c r="S3342" s="19">
        <f>Clean_Data[[#This Row],[Gross_Profit_EUR]]/Clean_Data[[#This Row],[Revenue_EUR]]</f>
        <v>0.51732041685676511</v>
      </c>
      <c r="T3342" s="19">
        <f>Clean_Data[[#This Row],[Revenue_EUR]]/Clean_Data[[#This Row],[Revenue_Target_EUR]]</f>
        <v>1.038444880968119</v>
      </c>
      <c r="U3342" s="19">
        <f>Clean_Data[[#This Row],[Revenue_EUR]]/Clean_Data[[#This Row],[Market_Revenue_EUR]]</f>
        <v>8.193202374316369E-2</v>
      </c>
      <c r="V3342" s="19">
        <f>Clean_Data[[#This Row],[Returns_Units]]/Clean_Data[[#This Row],[Units_Sold]]</f>
        <v>1.2583892617449664E-2</v>
      </c>
      <c r="W3342" s="21">
        <f>Clean_Data[[#This Row],[Revenue_EUR]]/Clean_Data[[#This Row],[Marketing_Spend_EUR]]</f>
        <v>53.224389281209511</v>
      </c>
    </row>
    <row r="3343" spans="1:23">
      <c r="A3343" s="17">
        <v>46113</v>
      </c>
      <c r="B3343">
        <v>2026</v>
      </c>
      <c r="C3343" s="16" t="s">
        <v>95</v>
      </c>
      <c r="D3343" s="16" t="s">
        <v>90</v>
      </c>
      <c r="E3343" s="16" t="s">
        <v>91</v>
      </c>
      <c r="F3343" s="16" t="s">
        <v>82</v>
      </c>
      <c r="G3343" s="16" t="s">
        <v>79</v>
      </c>
      <c r="H3343">
        <v>202849.21</v>
      </c>
      <c r="I3343">
        <v>193408.48</v>
      </c>
      <c r="J3343">
        <v>1008</v>
      </c>
      <c r="K3343">
        <v>967</v>
      </c>
      <c r="L3343">
        <v>122657.38</v>
      </c>
      <c r="M3343">
        <v>4715.66</v>
      </c>
      <c r="N3343">
        <v>2040592.48</v>
      </c>
      <c r="O3343">
        <v>11330</v>
      </c>
      <c r="P3343">
        <v>7</v>
      </c>
      <c r="Q3343">
        <v>9</v>
      </c>
      <c r="R3343" s="25">
        <f>Clean_Data[[#This Row],[Revenue_EUR]]/Clean_Data[[#This Row],[Units_Sold]]</f>
        <v>201.23929563492064</v>
      </c>
      <c r="S3343" s="19">
        <f>Clean_Data[[#This Row],[Gross_Profit_EUR]]/Clean_Data[[#This Row],[Revenue_EUR]]</f>
        <v>0.60467270244730065</v>
      </c>
      <c r="T3343" s="19">
        <f>Clean_Data[[#This Row],[Revenue_EUR]]/Clean_Data[[#This Row],[Revenue_Target_EUR]]</f>
        <v>1.0488123891982397</v>
      </c>
      <c r="U3343" s="19">
        <f>Clean_Data[[#This Row],[Revenue_EUR]]/Clean_Data[[#This Row],[Market_Revenue_EUR]]</f>
        <v>9.9407016338705703E-2</v>
      </c>
      <c r="V3343" s="19">
        <f>Clean_Data[[#This Row],[Returns_Units]]/Clean_Data[[#This Row],[Units_Sold]]</f>
        <v>8.9285714285714281E-3</v>
      </c>
      <c r="W3343" s="21">
        <f>Clean_Data[[#This Row],[Revenue_EUR]]/Clean_Data[[#This Row],[Marketing_Spend_EUR]]</f>
        <v>43.016080463816309</v>
      </c>
    </row>
    <row r="3344" spans="1:23">
      <c r="A3344" s="17">
        <v>46113</v>
      </c>
      <c r="B3344">
        <v>2026</v>
      </c>
      <c r="C3344" s="16" t="s">
        <v>95</v>
      </c>
      <c r="D3344" s="16" t="s">
        <v>90</v>
      </c>
      <c r="E3344" s="16" t="s">
        <v>91</v>
      </c>
      <c r="F3344" s="16" t="s">
        <v>82</v>
      </c>
      <c r="G3344" s="16" t="s">
        <v>80</v>
      </c>
      <c r="H3344">
        <v>75497.73</v>
      </c>
      <c r="I3344">
        <v>64733.08</v>
      </c>
      <c r="J3344">
        <v>497</v>
      </c>
      <c r="K3344">
        <v>427</v>
      </c>
      <c r="L3344">
        <v>47982.95</v>
      </c>
      <c r="M3344">
        <v>4355.1499999999996</v>
      </c>
      <c r="N3344">
        <v>776633.65</v>
      </c>
      <c r="O3344">
        <v>5331</v>
      </c>
      <c r="P3344">
        <v>3</v>
      </c>
      <c r="Q3344">
        <v>9</v>
      </c>
      <c r="R3344" s="25">
        <f>Clean_Data[[#This Row],[Revenue_EUR]]/Clean_Data[[#This Row],[Units_Sold]]</f>
        <v>151.90690140845069</v>
      </c>
      <c r="S3344" s="19">
        <f>Clean_Data[[#This Row],[Gross_Profit_EUR]]/Clean_Data[[#This Row],[Revenue_EUR]]</f>
        <v>0.63555487032524027</v>
      </c>
      <c r="T3344" s="19">
        <f>Clean_Data[[#This Row],[Revenue_EUR]]/Clean_Data[[#This Row],[Revenue_Target_EUR]]</f>
        <v>1.1662928752965254</v>
      </c>
      <c r="U3344" s="19">
        <f>Clean_Data[[#This Row],[Revenue_EUR]]/Clean_Data[[#This Row],[Market_Revenue_EUR]]</f>
        <v>9.7211510214629496E-2</v>
      </c>
      <c r="V3344" s="19">
        <f>Clean_Data[[#This Row],[Returns_Units]]/Clean_Data[[#This Row],[Units_Sold]]</f>
        <v>1.8108651911468814E-2</v>
      </c>
      <c r="W3344" s="21">
        <f>Clean_Data[[#This Row],[Revenue_EUR]]/Clean_Data[[#This Row],[Marketing_Spend_EUR]]</f>
        <v>17.335276626522624</v>
      </c>
    </row>
    <row r="3345" spans="1:23">
      <c r="A3345" s="17">
        <v>46113</v>
      </c>
      <c r="B3345">
        <v>2026</v>
      </c>
      <c r="C3345" s="16" t="s">
        <v>95</v>
      </c>
      <c r="D3345" s="16" t="s">
        <v>90</v>
      </c>
      <c r="E3345" s="16" t="s">
        <v>91</v>
      </c>
      <c r="F3345" s="16" t="s">
        <v>82</v>
      </c>
      <c r="G3345" s="16" t="s">
        <v>81</v>
      </c>
      <c r="H3345">
        <v>81589.759999999995</v>
      </c>
      <c r="I3345">
        <v>75160.210000000006</v>
      </c>
      <c r="J3345">
        <v>654</v>
      </c>
      <c r="K3345">
        <v>615</v>
      </c>
      <c r="L3345">
        <v>48059.83</v>
      </c>
      <c r="M3345">
        <v>2656.35</v>
      </c>
      <c r="N3345">
        <v>941784.49</v>
      </c>
      <c r="O3345">
        <v>8397</v>
      </c>
      <c r="P3345">
        <v>4</v>
      </c>
      <c r="Q3345">
        <v>13</v>
      </c>
      <c r="R3345" s="25">
        <f>Clean_Data[[#This Row],[Revenue_EUR]]/Clean_Data[[#This Row],[Units_Sold]]</f>
        <v>124.75498470948011</v>
      </c>
      <c r="S3345" s="19">
        <f>Clean_Data[[#This Row],[Gross_Profit_EUR]]/Clean_Data[[#This Row],[Revenue_EUR]]</f>
        <v>0.58904242395124096</v>
      </c>
      <c r="T3345" s="19">
        <f>Clean_Data[[#This Row],[Revenue_EUR]]/Clean_Data[[#This Row],[Revenue_Target_EUR]]</f>
        <v>1.085544598664639</v>
      </c>
      <c r="U3345" s="19">
        <f>Clean_Data[[#This Row],[Revenue_EUR]]/Clean_Data[[#This Row],[Market_Revenue_EUR]]</f>
        <v>8.6633153196226442E-2</v>
      </c>
      <c r="V3345" s="19">
        <f>Clean_Data[[#This Row],[Returns_Units]]/Clean_Data[[#This Row],[Units_Sold]]</f>
        <v>1.9877675840978593E-2</v>
      </c>
      <c r="W3345" s="21">
        <f>Clean_Data[[#This Row],[Revenue_EUR]]/Clean_Data[[#This Row],[Marketing_Spend_EUR]]</f>
        <v>30.714988612193423</v>
      </c>
    </row>
    <row r="3346" spans="1:23">
      <c r="A3346" s="17">
        <v>46113</v>
      </c>
      <c r="B3346">
        <v>2026</v>
      </c>
      <c r="C3346" s="16" t="s">
        <v>95</v>
      </c>
      <c r="D3346" s="16" t="s">
        <v>90</v>
      </c>
      <c r="E3346" s="16" t="s">
        <v>91</v>
      </c>
      <c r="F3346" s="16" t="s">
        <v>83</v>
      </c>
      <c r="G3346" s="16" t="s">
        <v>78</v>
      </c>
      <c r="H3346">
        <v>26542.33</v>
      </c>
      <c r="I3346">
        <v>25753.34</v>
      </c>
      <c r="J3346">
        <v>340</v>
      </c>
      <c r="K3346">
        <v>329</v>
      </c>
      <c r="L3346">
        <v>12739.47</v>
      </c>
      <c r="M3346">
        <v>486.53</v>
      </c>
      <c r="N3346">
        <v>435497.12</v>
      </c>
      <c r="O3346">
        <v>6272</v>
      </c>
      <c r="P3346">
        <v>1</v>
      </c>
      <c r="Q3346">
        <v>10</v>
      </c>
      <c r="R3346" s="25">
        <f>Clean_Data[[#This Row],[Revenue_EUR]]/Clean_Data[[#This Row],[Units_Sold]]</f>
        <v>78.065676470588244</v>
      </c>
      <c r="S3346" s="19">
        <f>Clean_Data[[#This Row],[Gross_Profit_EUR]]/Clean_Data[[#This Row],[Revenue_EUR]]</f>
        <v>0.47996803596368515</v>
      </c>
      <c r="T3346" s="19">
        <f>Clean_Data[[#This Row],[Revenue_EUR]]/Clean_Data[[#This Row],[Revenue_Target_EUR]]</f>
        <v>1.030636414538852</v>
      </c>
      <c r="U3346" s="19">
        <f>Clean_Data[[#This Row],[Revenue_EUR]]/Clean_Data[[#This Row],[Market_Revenue_EUR]]</f>
        <v>6.0947199834524741E-2</v>
      </c>
      <c r="V3346" s="19">
        <f>Clean_Data[[#This Row],[Returns_Units]]/Clean_Data[[#This Row],[Units_Sold]]</f>
        <v>2.9411764705882353E-2</v>
      </c>
      <c r="W3346" s="21">
        <f>Clean_Data[[#This Row],[Revenue_EUR]]/Clean_Data[[#This Row],[Marketing_Spend_EUR]]</f>
        <v>54.554354304976059</v>
      </c>
    </row>
    <row r="3347" spans="1:23">
      <c r="A3347" s="17">
        <v>46113</v>
      </c>
      <c r="B3347">
        <v>2026</v>
      </c>
      <c r="C3347" s="16" t="s">
        <v>95</v>
      </c>
      <c r="D3347" s="16" t="s">
        <v>90</v>
      </c>
      <c r="E3347" s="16" t="s">
        <v>91</v>
      </c>
      <c r="F3347" s="16" t="s">
        <v>83</v>
      </c>
      <c r="G3347" s="16" t="s">
        <v>79</v>
      </c>
      <c r="H3347">
        <v>27612.11</v>
      </c>
      <c r="I3347">
        <v>25688.86</v>
      </c>
      <c r="J3347">
        <v>137</v>
      </c>
      <c r="K3347">
        <v>129</v>
      </c>
      <c r="L3347">
        <v>15146.17</v>
      </c>
      <c r="M3347">
        <v>634.07000000000005</v>
      </c>
      <c r="N3347">
        <v>357510.39</v>
      </c>
      <c r="O3347">
        <v>1906</v>
      </c>
      <c r="P3347">
        <v>1</v>
      </c>
      <c r="Q3347">
        <v>4</v>
      </c>
      <c r="R3347" s="25">
        <f>Clean_Data[[#This Row],[Revenue_EUR]]/Clean_Data[[#This Row],[Units_Sold]]</f>
        <v>201.54824817518249</v>
      </c>
      <c r="S3347" s="19">
        <f>Clean_Data[[#This Row],[Gross_Profit_EUR]]/Clean_Data[[#This Row],[Revenue_EUR]]</f>
        <v>0.54853359630973508</v>
      </c>
      <c r="T3347" s="19">
        <f>Clean_Data[[#This Row],[Revenue_EUR]]/Clean_Data[[#This Row],[Revenue_Target_EUR]]</f>
        <v>1.074867082462982</v>
      </c>
      <c r="U3347" s="19">
        <f>Clean_Data[[#This Row],[Revenue_EUR]]/Clean_Data[[#This Row],[Market_Revenue_EUR]]</f>
        <v>7.7234426669389941E-2</v>
      </c>
      <c r="V3347" s="19">
        <f>Clean_Data[[#This Row],[Returns_Units]]/Clean_Data[[#This Row],[Units_Sold]]</f>
        <v>2.9197080291970802E-2</v>
      </c>
      <c r="W3347" s="21">
        <f>Clean_Data[[#This Row],[Revenue_EUR]]/Clean_Data[[#This Row],[Marketing_Spend_EUR]]</f>
        <v>43.547415900452627</v>
      </c>
    </row>
    <row r="3348" spans="1:23">
      <c r="A3348" s="17">
        <v>46113</v>
      </c>
      <c r="B3348">
        <v>2026</v>
      </c>
      <c r="C3348" s="16" t="s">
        <v>95</v>
      </c>
      <c r="D3348" s="16" t="s">
        <v>90</v>
      </c>
      <c r="E3348" s="16" t="s">
        <v>91</v>
      </c>
      <c r="F3348" s="16" t="s">
        <v>83</v>
      </c>
      <c r="G3348" s="16" t="s">
        <v>80</v>
      </c>
      <c r="H3348">
        <v>10088.36</v>
      </c>
      <c r="I3348">
        <v>8880.73</v>
      </c>
      <c r="J3348">
        <v>66</v>
      </c>
      <c r="K3348">
        <v>59</v>
      </c>
      <c r="L3348">
        <v>5940.2</v>
      </c>
      <c r="M3348">
        <v>588.6</v>
      </c>
      <c r="N3348">
        <v>137642.74</v>
      </c>
      <c r="O3348">
        <v>992</v>
      </c>
      <c r="P3348">
        <v>0</v>
      </c>
      <c r="Q3348">
        <v>2</v>
      </c>
      <c r="R3348" s="25">
        <f>Clean_Data[[#This Row],[Revenue_EUR]]/Clean_Data[[#This Row],[Units_Sold]]</f>
        <v>152.85393939393941</v>
      </c>
      <c r="S3348" s="19">
        <f>Clean_Data[[#This Row],[Gross_Profit_EUR]]/Clean_Data[[#This Row],[Revenue_EUR]]</f>
        <v>0.58881721112252139</v>
      </c>
      <c r="T3348" s="19">
        <f>Clean_Data[[#This Row],[Revenue_EUR]]/Clean_Data[[#This Row],[Revenue_Target_EUR]]</f>
        <v>1.1359831905710456</v>
      </c>
      <c r="U3348" s="19">
        <f>Clean_Data[[#This Row],[Revenue_EUR]]/Clean_Data[[#This Row],[Market_Revenue_EUR]]</f>
        <v>7.3293803944908406E-2</v>
      </c>
      <c r="V3348" s="19">
        <f>Clean_Data[[#This Row],[Returns_Units]]/Clean_Data[[#This Row],[Units_Sold]]</f>
        <v>3.0303030303030304E-2</v>
      </c>
      <c r="W3348" s="21">
        <f>Clean_Data[[#This Row],[Revenue_EUR]]/Clean_Data[[#This Row],[Marketing_Spend_EUR]]</f>
        <v>17.139585457016651</v>
      </c>
    </row>
    <row r="3349" spans="1:23">
      <c r="A3349" s="17">
        <v>46113</v>
      </c>
      <c r="B3349">
        <v>2026</v>
      </c>
      <c r="C3349" s="16" t="s">
        <v>95</v>
      </c>
      <c r="D3349" s="16" t="s">
        <v>90</v>
      </c>
      <c r="E3349" s="16" t="s">
        <v>91</v>
      </c>
      <c r="F3349" s="16" t="s">
        <v>83</v>
      </c>
      <c r="G3349" s="16" t="s">
        <v>81</v>
      </c>
      <c r="H3349">
        <v>11909.42</v>
      </c>
      <c r="I3349">
        <v>11501.86</v>
      </c>
      <c r="J3349">
        <v>96</v>
      </c>
      <c r="K3349">
        <v>93</v>
      </c>
      <c r="L3349">
        <v>6336.24</v>
      </c>
      <c r="M3349">
        <v>352.65</v>
      </c>
      <c r="N3349">
        <v>174481.07</v>
      </c>
      <c r="O3349">
        <v>1541</v>
      </c>
      <c r="P3349">
        <v>1</v>
      </c>
      <c r="Q3349">
        <v>2</v>
      </c>
      <c r="R3349" s="25">
        <f>Clean_Data[[#This Row],[Revenue_EUR]]/Clean_Data[[#This Row],[Units_Sold]]</f>
        <v>124.05645833333334</v>
      </c>
      <c r="S3349" s="19">
        <f>Clean_Data[[#This Row],[Gross_Profit_EUR]]/Clean_Data[[#This Row],[Revenue_EUR]]</f>
        <v>0.53203598495980486</v>
      </c>
      <c r="T3349" s="19">
        <f>Clean_Data[[#This Row],[Revenue_EUR]]/Clean_Data[[#This Row],[Revenue_Target_EUR]]</f>
        <v>1.0354342688921618</v>
      </c>
      <c r="U3349" s="19">
        <f>Clean_Data[[#This Row],[Revenue_EUR]]/Clean_Data[[#This Row],[Market_Revenue_EUR]]</f>
        <v>6.8256229744579164E-2</v>
      </c>
      <c r="V3349" s="19">
        <f>Clean_Data[[#This Row],[Returns_Units]]/Clean_Data[[#This Row],[Units_Sold]]</f>
        <v>2.0833333333333332E-2</v>
      </c>
      <c r="W3349" s="21">
        <f>Clean_Data[[#This Row],[Revenue_EUR]]/Clean_Data[[#This Row],[Marketing_Spend_EUR]]</f>
        <v>33.771217921451864</v>
      </c>
    </row>
    <row r="3350" spans="1:23">
      <c r="A3350" s="17">
        <v>46113</v>
      </c>
      <c r="B3350">
        <v>2026</v>
      </c>
      <c r="C3350" s="16" t="s">
        <v>95</v>
      </c>
      <c r="D3350" s="16" t="s">
        <v>92</v>
      </c>
      <c r="E3350" s="16" t="s">
        <v>76</v>
      </c>
      <c r="F3350" s="16" t="s">
        <v>77</v>
      </c>
      <c r="G3350" s="16" t="s">
        <v>78</v>
      </c>
      <c r="H3350">
        <v>234150.29</v>
      </c>
      <c r="I3350">
        <v>239558.04</v>
      </c>
      <c r="J3350">
        <v>3000</v>
      </c>
      <c r="K3350">
        <v>3066</v>
      </c>
      <c r="L3350">
        <v>130029.29</v>
      </c>
      <c r="M3350">
        <v>3972.96</v>
      </c>
      <c r="N3350">
        <v>1566730.53</v>
      </c>
      <c r="O3350">
        <v>21022</v>
      </c>
      <c r="P3350">
        <v>13</v>
      </c>
      <c r="Q3350">
        <v>30</v>
      </c>
      <c r="R3350" s="25">
        <f>Clean_Data[[#This Row],[Revenue_EUR]]/Clean_Data[[#This Row],[Units_Sold]]</f>
        <v>78.050096666666676</v>
      </c>
      <c r="S3350" s="19">
        <f>Clean_Data[[#This Row],[Gross_Profit_EUR]]/Clean_Data[[#This Row],[Revenue_EUR]]</f>
        <v>0.55532406131122014</v>
      </c>
      <c r="T3350" s="19">
        <f>Clean_Data[[#This Row],[Revenue_EUR]]/Clean_Data[[#This Row],[Revenue_Target_EUR]]</f>
        <v>0.97742613856750538</v>
      </c>
      <c r="U3350" s="19">
        <f>Clean_Data[[#This Row],[Revenue_EUR]]/Clean_Data[[#This Row],[Market_Revenue_EUR]]</f>
        <v>0.14945153969776795</v>
      </c>
      <c r="V3350" s="19">
        <f>Clean_Data[[#This Row],[Returns_Units]]/Clean_Data[[#This Row],[Units_Sold]]</f>
        <v>0.01</v>
      </c>
      <c r="W3350" s="21">
        <f>Clean_Data[[#This Row],[Revenue_EUR]]/Clean_Data[[#This Row],[Marketing_Spend_EUR]]</f>
        <v>58.935979722926987</v>
      </c>
    </row>
    <row r="3351" spans="1:23">
      <c r="A3351" s="17">
        <v>46113</v>
      </c>
      <c r="B3351">
        <v>2026</v>
      </c>
      <c r="C3351" s="16" t="s">
        <v>95</v>
      </c>
      <c r="D3351" s="16" t="s">
        <v>92</v>
      </c>
      <c r="E3351" s="16" t="s">
        <v>76</v>
      </c>
      <c r="F3351" s="16" t="s">
        <v>77</v>
      </c>
      <c r="G3351" s="16" t="s">
        <v>79</v>
      </c>
      <c r="H3351">
        <v>259748.3</v>
      </c>
      <c r="I3351">
        <v>252163.41</v>
      </c>
      <c r="J3351">
        <v>1290</v>
      </c>
      <c r="K3351">
        <v>1238</v>
      </c>
      <c r="L3351">
        <v>168395.5</v>
      </c>
      <c r="M3351">
        <v>6248.01</v>
      </c>
      <c r="N3351">
        <v>1368518.08</v>
      </c>
      <c r="O3351">
        <v>7666</v>
      </c>
      <c r="P3351">
        <v>11</v>
      </c>
      <c r="Q3351">
        <v>16</v>
      </c>
      <c r="R3351" s="25">
        <f>Clean_Data[[#This Row],[Revenue_EUR]]/Clean_Data[[#This Row],[Units_Sold]]</f>
        <v>201.35527131782945</v>
      </c>
      <c r="S3351" s="19">
        <f>Clean_Data[[#This Row],[Gross_Profit_EUR]]/Clean_Data[[#This Row],[Revenue_EUR]]</f>
        <v>0.64830260679280671</v>
      </c>
      <c r="T3351" s="19">
        <f>Clean_Data[[#This Row],[Revenue_EUR]]/Clean_Data[[#This Row],[Revenue_Target_EUR]]</f>
        <v>1.0300792648703474</v>
      </c>
      <c r="U3351" s="19">
        <f>Clean_Data[[#This Row],[Revenue_EUR]]/Clean_Data[[#This Row],[Market_Revenue_EUR]]</f>
        <v>0.18980260750373132</v>
      </c>
      <c r="V3351" s="19">
        <f>Clean_Data[[#This Row],[Returns_Units]]/Clean_Data[[#This Row],[Units_Sold]]</f>
        <v>1.2403100775193798E-2</v>
      </c>
      <c r="W3351" s="21">
        <f>Clean_Data[[#This Row],[Revenue_EUR]]/Clean_Data[[#This Row],[Marketing_Spend_EUR]]</f>
        <v>41.572964832002505</v>
      </c>
    </row>
    <row r="3352" spans="1:23">
      <c r="A3352" s="17">
        <v>46113</v>
      </c>
      <c r="B3352">
        <v>2026</v>
      </c>
      <c r="C3352" s="16" t="s">
        <v>95</v>
      </c>
      <c r="D3352" s="16" t="s">
        <v>92</v>
      </c>
      <c r="E3352" s="16" t="s">
        <v>76</v>
      </c>
      <c r="F3352" s="16" t="s">
        <v>77</v>
      </c>
      <c r="G3352" s="16" t="s">
        <v>80</v>
      </c>
      <c r="H3352">
        <v>78560.77</v>
      </c>
      <c r="I3352">
        <v>75361.06</v>
      </c>
      <c r="J3352">
        <v>518</v>
      </c>
      <c r="K3352">
        <v>489</v>
      </c>
      <c r="L3352">
        <v>54016.480000000003</v>
      </c>
      <c r="M3352">
        <v>4049.98</v>
      </c>
      <c r="N3352">
        <v>489875.99</v>
      </c>
      <c r="O3352">
        <v>3575</v>
      </c>
      <c r="P3352">
        <v>3</v>
      </c>
      <c r="Q3352">
        <v>7</v>
      </c>
      <c r="R3352" s="25">
        <f>Clean_Data[[#This Row],[Revenue_EUR]]/Clean_Data[[#This Row],[Units_Sold]]</f>
        <v>151.66171814671816</v>
      </c>
      <c r="S3352" s="19">
        <f>Clean_Data[[#This Row],[Gross_Profit_EUR]]/Clean_Data[[#This Row],[Revenue_EUR]]</f>
        <v>0.68757574550249445</v>
      </c>
      <c r="T3352" s="19">
        <f>Clean_Data[[#This Row],[Revenue_EUR]]/Clean_Data[[#This Row],[Revenue_Target_EUR]]</f>
        <v>1.0424583996031904</v>
      </c>
      <c r="U3352" s="19">
        <f>Clean_Data[[#This Row],[Revenue_EUR]]/Clean_Data[[#This Row],[Market_Revenue_EUR]]</f>
        <v>0.16036868841030566</v>
      </c>
      <c r="V3352" s="19">
        <f>Clean_Data[[#This Row],[Returns_Units]]/Clean_Data[[#This Row],[Units_Sold]]</f>
        <v>1.3513513513513514E-2</v>
      </c>
      <c r="W3352" s="21">
        <f>Clean_Data[[#This Row],[Revenue_EUR]]/Clean_Data[[#This Row],[Marketing_Spend_EUR]]</f>
        <v>19.397816779342122</v>
      </c>
    </row>
    <row r="3353" spans="1:23">
      <c r="A3353" s="17">
        <v>46113</v>
      </c>
      <c r="B3353">
        <v>2026</v>
      </c>
      <c r="C3353" s="16" t="s">
        <v>95</v>
      </c>
      <c r="D3353" s="16" t="s">
        <v>92</v>
      </c>
      <c r="E3353" s="16" t="s">
        <v>76</v>
      </c>
      <c r="F3353" s="16" t="s">
        <v>77</v>
      </c>
      <c r="G3353" s="16" t="s">
        <v>81</v>
      </c>
      <c r="H3353">
        <v>100714.99</v>
      </c>
      <c r="I3353">
        <v>98618.37</v>
      </c>
      <c r="J3353">
        <v>808</v>
      </c>
      <c r="K3353">
        <v>800</v>
      </c>
      <c r="L3353">
        <v>63717.55</v>
      </c>
      <c r="M3353">
        <v>2815.29</v>
      </c>
      <c r="N3353">
        <v>636438.31000000006</v>
      </c>
      <c r="O3353">
        <v>5562</v>
      </c>
      <c r="P3353">
        <v>5</v>
      </c>
      <c r="Q3353">
        <v>11</v>
      </c>
      <c r="R3353" s="25">
        <f>Clean_Data[[#This Row],[Revenue_EUR]]/Clean_Data[[#This Row],[Units_Sold]]</f>
        <v>124.64726485148516</v>
      </c>
      <c r="S3353" s="19">
        <f>Clean_Data[[#This Row],[Gross_Profit_EUR]]/Clean_Data[[#This Row],[Revenue_EUR]]</f>
        <v>0.63265210074488409</v>
      </c>
      <c r="T3353" s="19">
        <f>Clean_Data[[#This Row],[Revenue_EUR]]/Clean_Data[[#This Row],[Revenue_Target_EUR]]</f>
        <v>1.0212599336208863</v>
      </c>
      <c r="U3353" s="19">
        <f>Clean_Data[[#This Row],[Revenue_EUR]]/Clean_Data[[#This Row],[Market_Revenue_EUR]]</f>
        <v>0.15824784337699596</v>
      </c>
      <c r="V3353" s="19">
        <f>Clean_Data[[#This Row],[Returns_Units]]/Clean_Data[[#This Row],[Units_Sold]]</f>
        <v>1.3613861386138614E-2</v>
      </c>
      <c r="W3353" s="21">
        <f>Clean_Data[[#This Row],[Revenue_EUR]]/Clean_Data[[#This Row],[Marketing_Spend_EUR]]</f>
        <v>35.774286130380887</v>
      </c>
    </row>
    <row r="3354" spans="1:23">
      <c r="A3354" s="17">
        <v>46113</v>
      </c>
      <c r="B3354">
        <v>2026</v>
      </c>
      <c r="C3354" s="16" t="s">
        <v>95</v>
      </c>
      <c r="D3354" s="16" t="s">
        <v>92</v>
      </c>
      <c r="E3354" s="16" t="s">
        <v>76</v>
      </c>
      <c r="F3354" s="16" t="s">
        <v>82</v>
      </c>
      <c r="G3354" s="16" t="s">
        <v>78</v>
      </c>
      <c r="H3354">
        <v>171474.59</v>
      </c>
      <c r="I3354">
        <v>175034.08</v>
      </c>
      <c r="J3354">
        <v>2197</v>
      </c>
      <c r="K3354">
        <v>2251</v>
      </c>
      <c r="L3354">
        <v>89942.29</v>
      </c>
      <c r="M3354">
        <v>3083.54</v>
      </c>
      <c r="N3354">
        <v>1237762.23</v>
      </c>
      <c r="O3354">
        <v>16755</v>
      </c>
      <c r="P3354">
        <v>8</v>
      </c>
      <c r="Q3354">
        <v>20</v>
      </c>
      <c r="R3354" s="25">
        <f>Clean_Data[[#This Row],[Revenue_EUR]]/Clean_Data[[#This Row],[Units_Sold]]</f>
        <v>78.049426490669092</v>
      </c>
      <c r="S3354" s="19">
        <f>Clean_Data[[#This Row],[Gross_Profit_EUR]]/Clean_Data[[#This Row],[Revenue_EUR]]</f>
        <v>0.52452255462456565</v>
      </c>
      <c r="T3354" s="19">
        <f>Clean_Data[[#This Row],[Revenue_EUR]]/Clean_Data[[#This Row],[Revenue_Target_EUR]]</f>
        <v>0.97966401743020559</v>
      </c>
      <c r="U3354" s="19">
        <f>Clean_Data[[#This Row],[Revenue_EUR]]/Clean_Data[[#This Row],[Market_Revenue_EUR]]</f>
        <v>0.13853596906087529</v>
      </c>
      <c r="V3354" s="19">
        <f>Clean_Data[[#This Row],[Returns_Units]]/Clean_Data[[#This Row],[Units_Sold]]</f>
        <v>9.1033227127901677E-3</v>
      </c>
      <c r="W3354" s="21">
        <f>Clean_Data[[#This Row],[Revenue_EUR]]/Clean_Data[[#This Row],[Marketing_Spend_EUR]]</f>
        <v>55.609653190813155</v>
      </c>
    </row>
    <row r="3355" spans="1:23">
      <c r="A3355" s="17">
        <v>46113</v>
      </c>
      <c r="B3355">
        <v>2026</v>
      </c>
      <c r="C3355" s="16" t="s">
        <v>95</v>
      </c>
      <c r="D3355" s="16" t="s">
        <v>92</v>
      </c>
      <c r="E3355" s="16" t="s">
        <v>76</v>
      </c>
      <c r="F3355" s="16" t="s">
        <v>82</v>
      </c>
      <c r="G3355" s="16" t="s">
        <v>79</v>
      </c>
      <c r="H3355">
        <v>186989.31</v>
      </c>
      <c r="I3355">
        <v>182962.63</v>
      </c>
      <c r="J3355">
        <v>929</v>
      </c>
      <c r="K3355">
        <v>914</v>
      </c>
      <c r="L3355">
        <v>113266.83</v>
      </c>
      <c r="M3355">
        <v>4846.78</v>
      </c>
      <c r="N3355">
        <v>1078191.3999999999</v>
      </c>
      <c r="O3355">
        <v>5958</v>
      </c>
      <c r="P3355">
        <v>8</v>
      </c>
      <c r="Q3355">
        <v>12</v>
      </c>
      <c r="R3355" s="25">
        <f>Clean_Data[[#This Row],[Revenue_EUR]]/Clean_Data[[#This Row],[Units_Sold]]</f>
        <v>201.28020452099031</v>
      </c>
      <c r="S3355" s="19">
        <f>Clean_Data[[#This Row],[Gross_Profit_EUR]]/Clean_Data[[#This Row],[Revenue_EUR]]</f>
        <v>0.60573960083600498</v>
      </c>
      <c r="T3355" s="19">
        <f>Clean_Data[[#This Row],[Revenue_EUR]]/Clean_Data[[#This Row],[Revenue_Target_EUR]]</f>
        <v>1.0220082100918642</v>
      </c>
      <c r="U3355" s="19">
        <f>Clean_Data[[#This Row],[Revenue_EUR]]/Clean_Data[[#This Row],[Market_Revenue_EUR]]</f>
        <v>0.17342867880415297</v>
      </c>
      <c r="V3355" s="19">
        <f>Clean_Data[[#This Row],[Returns_Units]]/Clean_Data[[#This Row],[Units_Sold]]</f>
        <v>1.2917115177610334E-2</v>
      </c>
      <c r="W3355" s="21">
        <f>Clean_Data[[#This Row],[Revenue_EUR]]/Clean_Data[[#This Row],[Marketing_Spend_EUR]]</f>
        <v>38.580110919001896</v>
      </c>
    </row>
    <row r="3356" spans="1:23">
      <c r="A3356" s="17">
        <v>46113</v>
      </c>
      <c r="B3356">
        <v>2026</v>
      </c>
      <c r="C3356" s="16" t="s">
        <v>95</v>
      </c>
      <c r="D3356" s="16" t="s">
        <v>92</v>
      </c>
      <c r="E3356" s="16" t="s">
        <v>76</v>
      </c>
      <c r="F3356" s="16" t="s">
        <v>82</v>
      </c>
      <c r="G3356" s="16" t="s">
        <v>80</v>
      </c>
      <c r="H3356">
        <v>64731.41</v>
      </c>
      <c r="I3356">
        <v>58587.199999999997</v>
      </c>
      <c r="J3356">
        <v>427</v>
      </c>
      <c r="K3356">
        <v>382</v>
      </c>
      <c r="L3356">
        <v>40988.839999999997</v>
      </c>
      <c r="M3356">
        <v>3295.63</v>
      </c>
      <c r="N3356">
        <v>412778.63</v>
      </c>
      <c r="O3356">
        <v>2792</v>
      </c>
      <c r="P3356">
        <v>3</v>
      </c>
      <c r="Q3356">
        <v>8</v>
      </c>
      <c r="R3356" s="25">
        <f>Clean_Data[[#This Row],[Revenue_EUR]]/Clean_Data[[#This Row],[Units_Sold]]</f>
        <v>151.59580796252928</v>
      </c>
      <c r="S3356" s="19">
        <f>Clean_Data[[#This Row],[Gross_Profit_EUR]]/Clean_Data[[#This Row],[Revenue_EUR]]</f>
        <v>0.63321407644295091</v>
      </c>
      <c r="T3356" s="19">
        <f>Clean_Data[[#This Row],[Revenue_EUR]]/Clean_Data[[#This Row],[Revenue_Target_EUR]]</f>
        <v>1.1048729073927412</v>
      </c>
      <c r="U3356" s="19">
        <f>Clean_Data[[#This Row],[Revenue_EUR]]/Clean_Data[[#This Row],[Market_Revenue_EUR]]</f>
        <v>0.15681870449543378</v>
      </c>
      <c r="V3356" s="19">
        <f>Clean_Data[[#This Row],[Returns_Units]]/Clean_Data[[#This Row],[Units_Sold]]</f>
        <v>1.873536299765808E-2</v>
      </c>
      <c r="W3356" s="21">
        <f>Clean_Data[[#This Row],[Revenue_EUR]]/Clean_Data[[#This Row],[Marketing_Spend_EUR]]</f>
        <v>19.641589013329774</v>
      </c>
    </row>
    <row r="3357" spans="1:23">
      <c r="A3357" s="17">
        <v>46113</v>
      </c>
      <c r="B3357">
        <v>2026</v>
      </c>
      <c r="C3357" s="16" t="s">
        <v>95</v>
      </c>
      <c r="D3357" s="16" t="s">
        <v>92</v>
      </c>
      <c r="E3357" s="16" t="s">
        <v>76</v>
      </c>
      <c r="F3357" s="16" t="s">
        <v>82</v>
      </c>
      <c r="G3357" s="16" t="s">
        <v>81</v>
      </c>
      <c r="H3357">
        <v>85881.279999999999</v>
      </c>
      <c r="I3357">
        <v>88365.32</v>
      </c>
      <c r="J3357">
        <v>689</v>
      </c>
      <c r="K3357">
        <v>696</v>
      </c>
      <c r="L3357">
        <v>49562.85</v>
      </c>
      <c r="M3357">
        <v>2646.3</v>
      </c>
      <c r="N3357">
        <v>520036.75</v>
      </c>
      <c r="O3357">
        <v>4556</v>
      </c>
      <c r="P3357">
        <v>3</v>
      </c>
      <c r="Q3357">
        <v>14</v>
      </c>
      <c r="R3357" s="25">
        <f>Clean_Data[[#This Row],[Revenue_EUR]]/Clean_Data[[#This Row],[Units_Sold]]</f>
        <v>124.64626995645864</v>
      </c>
      <c r="S3357" s="19">
        <f>Clean_Data[[#This Row],[Gross_Profit_EUR]]/Clean_Data[[#This Row],[Revenue_EUR]]</f>
        <v>0.57710888799049109</v>
      </c>
      <c r="T3357" s="19">
        <f>Clean_Data[[#This Row],[Revenue_EUR]]/Clean_Data[[#This Row],[Revenue_Target_EUR]]</f>
        <v>0.97188897182740908</v>
      </c>
      <c r="U3357" s="19">
        <f>Clean_Data[[#This Row],[Revenue_EUR]]/Clean_Data[[#This Row],[Market_Revenue_EUR]]</f>
        <v>0.16514463641271507</v>
      </c>
      <c r="V3357" s="19">
        <f>Clean_Data[[#This Row],[Returns_Units]]/Clean_Data[[#This Row],[Units_Sold]]</f>
        <v>2.0319303338171262E-2</v>
      </c>
      <c r="W3357" s="21">
        <f>Clean_Data[[#This Row],[Revenue_EUR]]/Clean_Data[[#This Row],[Marketing_Spend_EUR]]</f>
        <v>32.453342402599851</v>
      </c>
    </row>
    <row r="3358" spans="1:23">
      <c r="A3358" s="17">
        <v>46113</v>
      </c>
      <c r="B3358">
        <v>2026</v>
      </c>
      <c r="C3358" s="16" t="s">
        <v>95</v>
      </c>
      <c r="D3358" s="16" t="s">
        <v>92</v>
      </c>
      <c r="E3358" s="16" t="s">
        <v>76</v>
      </c>
      <c r="F3358" s="16" t="s">
        <v>83</v>
      </c>
      <c r="G3358" s="16" t="s">
        <v>78</v>
      </c>
      <c r="H3358">
        <v>25748.240000000002</v>
      </c>
      <c r="I3358">
        <v>26727.95</v>
      </c>
      <c r="J3358">
        <v>330</v>
      </c>
      <c r="K3358">
        <v>345</v>
      </c>
      <c r="L3358">
        <v>12192.23</v>
      </c>
      <c r="M3358">
        <v>445.48</v>
      </c>
      <c r="N3358">
        <v>236220.02</v>
      </c>
      <c r="O3358">
        <v>3221</v>
      </c>
      <c r="P3358">
        <v>1</v>
      </c>
      <c r="Q3358">
        <v>6</v>
      </c>
      <c r="R3358" s="25">
        <f>Clean_Data[[#This Row],[Revenue_EUR]]/Clean_Data[[#This Row],[Units_Sold]]</f>
        <v>78.024969696969706</v>
      </c>
      <c r="S3358" s="19">
        <f>Clean_Data[[#This Row],[Gross_Profit_EUR]]/Clean_Data[[#This Row],[Revenue_EUR]]</f>
        <v>0.47351702485296077</v>
      </c>
      <c r="T3358" s="19">
        <f>Clean_Data[[#This Row],[Revenue_EUR]]/Clean_Data[[#This Row],[Revenue_Target_EUR]]</f>
        <v>0.96334511251330535</v>
      </c>
      <c r="U3358" s="19">
        <f>Clean_Data[[#This Row],[Revenue_EUR]]/Clean_Data[[#This Row],[Market_Revenue_EUR]]</f>
        <v>0.10900109144009049</v>
      </c>
      <c r="V3358" s="19">
        <f>Clean_Data[[#This Row],[Returns_Units]]/Clean_Data[[#This Row],[Units_Sold]]</f>
        <v>1.8181818181818181E-2</v>
      </c>
      <c r="W3358" s="21">
        <f>Clean_Data[[#This Row],[Revenue_EUR]]/Clean_Data[[#This Row],[Marketing_Spend_EUR]]</f>
        <v>57.798868636077941</v>
      </c>
    </row>
    <row r="3359" spans="1:23">
      <c r="A3359" s="17">
        <v>46113</v>
      </c>
      <c r="B3359">
        <v>2026</v>
      </c>
      <c r="C3359" s="16" t="s">
        <v>95</v>
      </c>
      <c r="D3359" s="16" t="s">
        <v>92</v>
      </c>
      <c r="E3359" s="16" t="s">
        <v>76</v>
      </c>
      <c r="F3359" s="16" t="s">
        <v>83</v>
      </c>
      <c r="G3359" s="16" t="s">
        <v>79</v>
      </c>
      <c r="H3359">
        <v>25732.51</v>
      </c>
      <c r="I3359">
        <v>24332.240000000002</v>
      </c>
      <c r="J3359">
        <v>128</v>
      </c>
      <c r="K3359">
        <v>121</v>
      </c>
      <c r="L3359">
        <v>14399.11</v>
      </c>
      <c r="M3359">
        <v>666.93</v>
      </c>
      <c r="N3359">
        <v>205923.22</v>
      </c>
      <c r="O3359">
        <v>1090</v>
      </c>
      <c r="P3359">
        <v>1</v>
      </c>
      <c r="Q3359">
        <v>2</v>
      </c>
      <c r="R3359" s="25">
        <f>Clean_Data[[#This Row],[Revenue_EUR]]/Clean_Data[[#This Row],[Units_Sold]]</f>
        <v>201.03523437499999</v>
      </c>
      <c r="S3359" s="19">
        <f>Clean_Data[[#This Row],[Gross_Profit_EUR]]/Clean_Data[[#This Row],[Revenue_EUR]]</f>
        <v>0.55956881003835235</v>
      </c>
      <c r="T3359" s="19">
        <f>Clean_Data[[#This Row],[Revenue_EUR]]/Clean_Data[[#This Row],[Revenue_Target_EUR]]</f>
        <v>1.0575479281808826</v>
      </c>
      <c r="U3359" s="19">
        <f>Clean_Data[[#This Row],[Revenue_EUR]]/Clean_Data[[#This Row],[Market_Revenue_EUR]]</f>
        <v>0.12496167260787783</v>
      </c>
      <c r="V3359" s="19">
        <f>Clean_Data[[#This Row],[Returns_Units]]/Clean_Data[[#This Row],[Units_Sold]]</f>
        <v>1.5625E-2</v>
      </c>
      <c r="W3359" s="21">
        <f>Clean_Data[[#This Row],[Revenue_EUR]]/Clean_Data[[#This Row],[Marketing_Spend_EUR]]</f>
        <v>38.583524507819412</v>
      </c>
    </row>
    <row r="3360" spans="1:23">
      <c r="A3360" s="17">
        <v>46113</v>
      </c>
      <c r="B3360">
        <v>2026</v>
      </c>
      <c r="C3360" s="16" t="s">
        <v>95</v>
      </c>
      <c r="D3360" s="16" t="s">
        <v>92</v>
      </c>
      <c r="E3360" s="16" t="s">
        <v>76</v>
      </c>
      <c r="F3360" s="16" t="s">
        <v>83</v>
      </c>
      <c r="G3360" s="16" t="s">
        <v>80</v>
      </c>
      <c r="H3360">
        <v>8435.6</v>
      </c>
      <c r="I3360">
        <v>7888.16</v>
      </c>
      <c r="J3360">
        <v>56</v>
      </c>
      <c r="K3360">
        <v>52</v>
      </c>
      <c r="L3360">
        <v>4949.66</v>
      </c>
      <c r="M3360">
        <v>460.93</v>
      </c>
      <c r="N3360">
        <v>75840.78</v>
      </c>
      <c r="O3360">
        <v>549</v>
      </c>
      <c r="P3360">
        <v>0</v>
      </c>
      <c r="Q3360">
        <v>2</v>
      </c>
      <c r="R3360" s="25">
        <f>Clean_Data[[#This Row],[Revenue_EUR]]/Clean_Data[[#This Row],[Units_Sold]]</f>
        <v>150.6357142857143</v>
      </c>
      <c r="S3360" s="19">
        <f>Clean_Data[[#This Row],[Gross_Profit_EUR]]/Clean_Data[[#This Row],[Revenue_EUR]]</f>
        <v>0.5867584996917824</v>
      </c>
      <c r="T3360" s="19">
        <f>Clean_Data[[#This Row],[Revenue_EUR]]/Clean_Data[[#This Row],[Revenue_Target_EUR]]</f>
        <v>1.0694002150057809</v>
      </c>
      <c r="U3360" s="19">
        <f>Clean_Data[[#This Row],[Revenue_EUR]]/Clean_Data[[#This Row],[Market_Revenue_EUR]]</f>
        <v>0.11122775899720441</v>
      </c>
      <c r="V3360" s="19">
        <f>Clean_Data[[#This Row],[Returns_Units]]/Clean_Data[[#This Row],[Units_Sold]]</f>
        <v>3.5714285714285712E-2</v>
      </c>
      <c r="W3360" s="21">
        <f>Clean_Data[[#This Row],[Revenue_EUR]]/Clean_Data[[#This Row],[Marketing_Spend_EUR]]</f>
        <v>18.301260495086023</v>
      </c>
    </row>
    <row r="3361" spans="1:23">
      <c r="A3361" s="17">
        <v>46113</v>
      </c>
      <c r="B3361">
        <v>2026</v>
      </c>
      <c r="C3361" s="16" t="s">
        <v>95</v>
      </c>
      <c r="D3361" s="16" t="s">
        <v>92</v>
      </c>
      <c r="E3361" s="16" t="s">
        <v>76</v>
      </c>
      <c r="F3361" s="16" t="s">
        <v>83</v>
      </c>
      <c r="G3361" s="16" t="s">
        <v>81</v>
      </c>
      <c r="H3361">
        <v>10865.73</v>
      </c>
      <c r="I3361">
        <v>10554.48</v>
      </c>
      <c r="J3361">
        <v>87</v>
      </c>
      <c r="K3361">
        <v>83</v>
      </c>
      <c r="L3361">
        <v>5736.47</v>
      </c>
      <c r="M3361">
        <v>341.55</v>
      </c>
      <c r="N3361">
        <v>95228.44</v>
      </c>
      <c r="O3361">
        <v>861</v>
      </c>
      <c r="P3361">
        <v>1</v>
      </c>
      <c r="Q3361">
        <v>2</v>
      </c>
      <c r="R3361" s="25">
        <f>Clean_Data[[#This Row],[Revenue_EUR]]/Clean_Data[[#This Row],[Units_Sold]]</f>
        <v>124.89344827586207</v>
      </c>
      <c r="S3361" s="19">
        <f>Clean_Data[[#This Row],[Gross_Profit_EUR]]/Clean_Data[[#This Row],[Revenue_EUR]]</f>
        <v>0.52794151888552365</v>
      </c>
      <c r="T3361" s="19">
        <f>Clean_Data[[#This Row],[Revenue_EUR]]/Clean_Data[[#This Row],[Revenue_Target_EUR]]</f>
        <v>1.0294898469654592</v>
      </c>
      <c r="U3361" s="19">
        <f>Clean_Data[[#This Row],[Revenue_EUR]]/Clean_Data[[#This Row],[Market_Revenue_EUR]]</f>
        <v>0.11410173263365439</v>
      </c>
      <c r="V3361" s="19">
        <f>Clean_Data[[#This Row],[Returns_Units]]/Clean_Data[[#This Row],[Units_Sold]]</f>
        <v>2.2988505747126436E-2</v>
      </c>
      <c r="W3361" s="21">
        <f>Clean_Data[[#This Row],[Revenue_EUR]]/Clean_Data[[#This Row],[Marketing_Spend_EUR]]</f>
        <v>31.812999560825645</v>
      </c>
    </row>
    <row r="3362" spans="1:23">
      <c r="A3362" s="17">
        <v>46143</v>
      </c>
      <c r="B3362">
        <v>2026</v>
      </c>
      <c r="C3362" s="16" t="s">
        <v>96</v>
      </c>
      <c r="D3362" s="16" t="s">
        <v>75</v>
      </c>
      <c r="E3362" s="16" t="s">
        <v>76</v>
      </c>
      <c r="F3362" s="16" t="s">
        <v>77</v>
      </c>
      <c r="G3362" s="16" t="s">
        <v>78</v>
      </c>
      <c r="H3362">
        <v>1191698.1000000001</v>
      </c>
      <c r="I3362">
        <v>1215653.93</v>
      </c>
      <c r="J3362">
        <v>15269</v>
      </c>
      <c r="K3362">
        <v>15402</v>
      </c>
      <c r="L3362">
        <v>676041.3</v>
      </c>
      <c r="M3362">
        <v>21348.3</v>
      </c>
      <c r="N3362">
        <v>6968073.6399999997</v>
      </c>
      <c r="O3362">
        <v>99968</v>
      </c>
      <c r="P3362">
        <v>68</v>
      </c>
      <c r="Q3362">
        <v>295</v>
      </c>
      <c r="R3362" s="25">
        <f>Clean_Data[[#This Row],[Revenue_EUR]]/Clean_Data[[#This Row],[Units_Sold]]</f>
        <v>78.046898945576004</v>
      </c>
      <c r="S3362" s="19">
        <f>Clean_Data[[#This Row],[Gross_Profit_EUR]]/Clean_Data[[#This Row],[Revenue_EUR]]</f>
        <v>0.56729242079013131</v>
      </c>
      <c r="T3362" s="19">
        <f>Clean_Data[[#This Row],[Revenue_EUR]]/Clean_Data[[#This Row],[Revenue_Target_EUR]]</f>
        <v>0.98029387360266274</v>
      </c>
      <c r="U3362" s="19">
        <f>Clean_Data[[#This Row],[Revenue_EUR]]/Clean_Data[[#This Row],[Market_Revenue_EUR]]</f>
        <v>0.17102260417557816</v>
      </c>
      <c r="V3362" s="19">
        <f>Clean_Data[[#This Row],[Returns_Units]]/Clean_Data[[#This Row],[Units_Sold]]</f>
        <v>1.932019123714716E-2</v>
      </c>
      <c r="W3362" s="21">
        <f>Clean_Data[[#This Row],[Revenue_EUR]]/Clean_Data[[#This Row],[Marketing_Spend_EUR]]</f>
        <v>55.821686035890451</v>
      </c>
    </row>
    <row r="3363" spans="1:23">
      <c r="A3363" s="17">
        <v>46143</v>
      </c>
      <c r="B3363">
        <v>2026</v>
      </c>
      <c r="C3363" s="16" t="s">
        <v>96</v>
      </c>
      <c r="D3363" s="16" t="s">
        <v>75</v>
      </c>
      <c r="E3363" s="16" t="s">
        <v>76</v>
      </c>
      <c r="F3363" s="16" t="s">
        <v>77</v>
      </c>
      <c r="G3363" s="16" t="s">
        <v>79</v>
      </c>
      <c r="H3363">
        <v>1240581.3999999999</v>
      </c>
      <c r="I3363">
        <v>1167782.1100000001</v>
      </c>
      <c r="J3363">
        <v>6163</v>
      </c>
      <c r="K3363">
        <v>5699</v>
      </c>
      <c r="L3363">
        <v>812807.99</v>
      </c>
      <c r="M3363">
        <v>29495.61</v>
      </c>
      <c r="N3363">
        <v>5984517.3700000001</v>
      </c>
      <c r="O3363">
        <v>30638</v>
      </c>
      <c r="P3363">
        <v>51</v>
      </c>
      <c r="Q3363">
        <v>60</v>
      </c>
      <c r="R3363" s="25">
        <f>Clean_Data[[#This Row],[Revenue_EUR]]/Clean_Data[[#This Row],[Units_Sold]]</f>
        <v>201.29505111147168</v>
      </c>
      <c r="S3363" s="19">
        <f>Clean_Data[[#This Row],[Gross_Profit_EUR]]/Clean_Data[[#This Row],[Revenue_EUR]]</f>
        <v>0.65518311817346286</v>
      </c>
      <c r="T3363" s="19">
        <f>Clean_Data[[#This Row],[Revenue_EUR]]/Clean_Data[[#This Row],[Revenue_Target_EUR]]</f>
        <v>1.0623397887128103</v>
      </c>
      <c r="U3363" s="19">
        <f>Clean_Data[[#This Row],[Revenue_EUR]]/Clean_Data[[#This Row],[Market_Revenue_EUR]]</f>
        <v>0.20729848763059064</v>
      </c>
      <c r="V3363" s="19">
        <f>Clean_Data[[#This Row],[Returns_Units]]/Clean_Data[[#This Row],[Units_Sold]]</f>
        <v>9.7355184163556707E-3</v>
      </c>
      <c r="W3363" s="21">
        <f>Clean_Data[[#This Row],[Revenue_EUR]]/Clean_Data[[#This Row],[Marketing_Spend_EUR]]</f>
        <v>42.059865858003953</v>
      </c>
    </row>
    <row r="3364" spans="1:23">
      <c r="A3364" s="17">
        <v>46143</v>
      </c>
      <c r="B3364">
        <v>2026</v>
      </c>
      <c r="C3364" s="16" t="s">
        <v>96</v>
      </c>
      <c r="D3364" s="16" t="s">
        <v>75</v>
      </c>
      <c r="E3364" s="16" t="s">
        <v>76</v>
      </c>
      <c r="F3364" s="16" t="s">
        <v>77</v>
      </c>
      <c r="G3364" s="16" t="s">
        <v>80</v>
      </c>
      <c r="H3364">
        <v>385383.26</v>
      </c>
      <c r="I3364">
        <v>357361.23</v>
      </c>
      <c r="J3364">
        <v>2539</v>
      </c>
      <c r="K3364">
        <v>2360</v>
      </c>
      <c r="L3364">
        <v>267858.73</v>
      </c>
      <c r="M3364">
        <v>19985.3</v>
      </c>
      <c r="N3364">
        <v>2271829.12</v>
      </c>
      <c r="O3364">
        <v>15999</v>
      </c>
      <c r="P3364">
        <v>21</v>
      </c>
      <c r="Q3364">
        <v>32</v>
      </c>
      <c r="R3364" s="25">
        <f>Clean_Data[[#This Row],[Revenue_EUR]]/Clean_Data[[#This Row],[Units_Sold]]</f>
        <v>151.78545096494685</v>
      </c>
      <c r="S3364" s="19">
        <f>Clean_Data[[#This Row],[Gross_Profit_EUR]]/Clean_Data[[#This Row],[Revenue_EUR]]</f>
        <v>0.69504505722433296</v>
      </c>
      <c r="T3364" s="19">
        <f>Clean_Data[[#This Row],[Revenue_EUR]]/Clean_Data[[#This Row],[Revenue_Target_EUR]]</f>
        <v>1.0784137383901438</v>
      </c>
      <c r="U3364" s="19">
        <f>Clean_Data[[#This Row],[Revenue_EUR]]/Clean_Data[[#This Row],[Market_Revenue_EUR]]</f>
        <v>0.16963567224633513</v>
      </c>
      <c r="V3364" s="19">
        <f>Clean_Data[[#This Row],[Returns_Units]]/Clean_Data[[#This Row],[Units_Sold]]</f>
        <v>1.260338716029933E-2</v>
      </c>
      <c r="W3364" s="21">
        <f>Clean_Data[[#This Row],[Revenue_EUR]]/Clean_Data[[#This Row],[Marketing_Spend_EUR]]</f>
        <v>19.283336252145329</v>
      </c>
    </row>
    <row r="3365" spans="1:23">
      <c r="A3365" s="17">
        <v>46143</v>
      </c>
      <c r="B3365">
        <v>2026</v>
      </c>
      <c r="C3365" s="16" t="s">
        <v>96</v>
      </c>
      <c r="D3365" s="16" t="s">
        <v>75</v>
      </c>
      <c r="E3365" s="16" t="s">
        <v>76</v>
      </c>
      <c r="F3365" s="16" t="s">
        <v>77</v>
      </c>
      <c r="G3365" s="16" t="s">
        <v>81</v>
      </c>
      <c r="H3365">
        <v>543817.19999999995</v>
      </c>
      <c r="I3365">
        <v>541052.73</v>
      </c>
      <c r="J3365">
        <v>4362</v>
      </c>
      <c r="K3365">
        <v>4417</v>
      </c>
      <c r="L3365">
        <v>337202.43</v>
      </c>
      <c r="M3365">
        <v>15357.64</v>
      </c>
      <c r="N3365">
        <v>2968322.57</v>
      </c>
      <c r="O3365">
        <v>24540</v>
      </c>
      <c r="P3365">
        <v>30</v>
      </c>
      <c r="Q3365">
        <v>80</v>
      </c>
      <c r="R3365" s="25">
        <f>Clean_Data[[#This Row],[Revenue_EUR]]/Clean_Data[[#This Row],[Units_Sold]]</f>
        <v>124.67152682255845</v>
      </c>
      <c r="S3365" s="19">
        <f>Clean_Data[[#This Row],[Gross_Profit_EUR]]/Clean_Data[[#This Row],[Revenue_EUR]]</f>
        <v>0.62006576842365413</v>
      </c>
      <c r="T3365" s="19">
        <f>Clean_Data[[#This Row],[Revenue_EUR]]/Clean_Data[[#This Row],[Revenue_Target_EUR]]</f>
        <v>1.0051094280588881</v>
      </c>
      <c r="U3365" s="19">
        <f>Clean_Data[[#This Row],[Revenue_EUR]]/Clean_Data[[#This Row],[Market_Revenue_EUR]]</f>
        <v>0.18320690800124192</v>
      </c>
      <c r="V3365" s="19">
        <f>Clean_Data[[#This Row],[Returns_Units]]/Clean_Data[[#This Row],[Units_Sold]]</f>
        <v>1.8340210912425492E-2</v>
      </c>
      <c r="W3365" s="21">
        <f>Clean_Data[[#This Row],[Revenue_EUR]]/Clean_Data[[#This Row],[Marketing_Spend_EUR]]</f>
        <v>35.410206255648653</v>
      </c>
    </row>
    <row r="3366" spans="1:23">
      <c r="A3366" s="17">
        <v>46143</v>
      </c>
      <c r="B3366">
        <v>2026</v>
      </c>
      <c r="C3366" s="16" t="s">
        <v>96</v>
      </c>
      <c r="D3366" s="16" t="s">
        <v>75</v>
      </c>
      <c r="E3366" s="16" t="s">
        <v>76</v>
      </c>
      <c r="F3366" s="16" t="s">
        <v>82</v>
      </c>
      <c r="G3366" s="16" t="s">
        <v>78</v>
      </c>
      <c r="H3366">
        <v>927196.84</v>
      </c>
      <c r="I3366">
        <v>901668.12</v>
      </c>
      <c r="J3366">
        <v>11880</v>
      </c>
      <c r="K3366">
        <v>11455</v>
      </c>
      <c r="L3366">
        <v>485131.33</v>
      </c>
      <c r="M3366">
        <v>16555.47</v>
      </c>
      <c r="N3366">
        <v>5768819.5499999998</v>
      </c>
      <c r="O3366">
        <v>80318</v>
      </c>
      <c r="P3366">
        <v>34</v>
      </c>
      <c r="Q3366">
        <v>98</v>
      </c>
      <c r="R3366" s="25">
        <f>Clean_Data[[#This Row],[Revenue_EUR]]/Clean_Data[[#This Row],[Units_Sold]]</f>
        <v>78.04687205387205</v>
      </c>
      <c r="S3366" s="19">
        <f>Clean_Data[[#This Row],[Gross_Profit_EUR]]/Clean_Data[[#This Row],[Revenue_EUR]]</f>
        <v>0.52322366629290928</v>
      </c>
      <c r="T3366" s="19">
        <f>Clean_Data[[#This Row],[Revenue_EUR]]/Clean_Data[[#This Row],[Revenue_Target_EUR]]</f>
        <v>1.0283127676733208</v>
      </c>
      <c r="U3366" s="19">
        <f>Clean_Data[[#This Row],[Revenue_EUR]]/Clean_Data[[#This Row],[Market_Revenue_EUR]]</f>
        <v>0.16072557513087751</v>
      </c>
      <c r="V3366" s="19">
        <f>Clean_Data[[#This Row],[Returns_Units]]/Clean_Data[[#This Row],[Units_Sold]]</f>
        <v>8.2491582491582491E-3</v>
      </c>
      <c r="W3366" s="21">
        <f>Clean_Data[[#This Row],[Revenue_EUR]]/Clean_Data[[#This Row],[Marketing_Spend_EUR]]</f>
        <v>56.005467679262495</v>
      </c>
    </row>
    <row r="3367" spans="1:23">
      <c r="A3367" s="17">
        <v>46143</v>
      </c>
      <c r="B3367">
        <v>2026</v>
      </c>
      <c r="C3367" s="16" t="s">
        <v>96</v>
      </c>
      <c r="D3367" s="16" t="s">
        <v>75</v>
      </c>
      <c r="E3367" s="16" t="s">
        <v>76</v>
      </c>
      <c r="F3367" s="16" t="s">
        <v>82</v>
      </c>
      <c r="G3367" s="16" t="s">
        <v>79</v>
      </c>
      <c r="H3367">
        <v>1055470.18</v>
      </c>
      <c r="I3367">
        <v>969772.82</v>
      </c>
      <c r="J3367">
        <v>5243</v>
      </c>
      <c r="K3367">
        <v>4889</v>
      </c>
      <c r="L3367">
        <v>650073.69999999995</v>
      </c>
      <c r="M3367">
        <v>25870.720000000001</v>
      </c>
      <c r="N3367">
        <v>5099591.1500000004</v>
      </c>
      <c r="O3367">
        <v>28266</v>
      </c>
      <c r="P3367">
        <v>47</v>
      </c>
      <c r="Q3367">
        <v>95</v>
      </c>
      <c r="R3367" s="25">
        <f>Clean_Data[[#This Row],[Revenue_EUR]]/Clean_Data[[#This Row],[Units_Sold]]</f>
        <v>201.31035285142093</v>
      </c>
      <c r="S3367" s="19">
        <f>Clean_Data[[#This Row],[Gross_Profit_EUR]]/Clean_Data[[#This Row],[Revenue_EUR]]</f>
        <v>0.61590911076237131</v>
      </c>
      <c r="T3367" s="19">
        <f>Clean_Data[[#This Row],[Revenue_EUR]]/Clean_Data[[#This Row],[Revenue_Target_EUR]]</f>
        <v>1.0883684902614614</v>
      </c>
      <c r="U3367" s="19">
        <f>Clean_Data[[#This Row],[Revenue_EUR]]/Clean_Data[[#This Row],[Market_Revenue_EUR]]</f>
        <v>0.20697152947251465</v>
      </c>
      <c r="V3367" s="19">
        <f>Clean_Data[[#This Row],[Returns_Units]]/Clean_Data[[#This Row],[Units_Sold]]</f>
        <v>1.811939729162693E-2</v>
      </c>
      <c r="W3367" s="21">
        <f>Clean_Data[[#This Row],[Revenue_EUR]]/Clean_Data[[#This Row],[Marketing_Spend_EUR]]</f>
        <v>40.797866468347223</v>
      </c>
    </row>
    <row r="3368" spans="1:23">
      <c r="A3368" s="17">
        <v>46143</v>
      </c>
      <c r="B3368">
        <v>2026</v>
      </c>
      <c r="C3368" s="16" t="s">
        <v>96</v>
      </c>
      <c r="D3368" s="16" t="s">
        <v>75</v>
      </c>
      <c r="E3368" s="16" t="s">
        <v>76</v>
      </c>
      <c r="F3368" s="16" t="s">
        <v>82</v>
      </c>
      <c r="G3368" s="16" t="s">
        <v>80</v>
      </c>
      <c r="H3368">
        <v>354739.9</v>
      </c>
      <c r="I3368">
        <v>323883.31</v>
      </c>
      <c r="J3368">
        <v>2338</v>
      </c>
      <c r="K3368">
        <v>2108</v>
      </c>
      <c r="L3368">
        <v>224516.49</v>
      </c>
      <c r="M3368">
        <v>21333.200000000001</v>
      </c>
      <c r="N3368">
        <v>1991622.46</v>
      </c>
      <c r="O3368">
        <v>13491</v>
      </c>
      <c r="P3368">
        <v>14</v>
      </c>
      <c r="Q3368">
        <v>38</v>
      </c>
      <c r="R3368" s="25">
        <f>Clean_Data[[#This Row],[Revenue_EUR]]/Clean_Data[[#This Row],[Units_Sold]]</f>
        <v>151.72792985457656</v>
      </c>
      <c r="S3368" s="19">
        <f>Clean_Data[[#This Row],[Gross_Profit_EUR]]/Clean_Data[[#This Row],[Revenue_EUR]]</f>
        <v>0.6329045308971446</v>
      </c>
      <c r="T3368" s="19">
        <f>Clean_Data[[#This Row],[Revenue_EUR]]/Clean_Data[[#This Row],[Revenue_Target_EUR]]</f>
        <v>1.0952707010435334</v>
      </c>
      <c r="U3368" s="19">
        <f>Clean_Data[[#This Row],[Revenue_EUR]]/Clean_Data[[#This Row],[Market_Revenue_EUR]]</f>
        <v>0.1781160371127769</v>
      </c>
      <c r="V3368" s="19">
        <f>Clean_Data[[#This Row],[Returns_Units]]/Clean_Data[[#This Row],[Units_Sold]]</f>
        <v>1.6253207869974338E-2</v>
      </c>
      <c r="W3368" s="21">
        <f>Clean_Data[[#This Row],[Revenue_EUR]]/Clean_Data[[#This Row],[Marketing_Spend_EUR]]</f>
        <v>16.628536740854631</v>
      </c>
    </row>
    <row r="3369" spans="1:23">
      <c r="A3369" s="17">
        <v>46143</v>
      </c>
      <c r="B3369">
        <v>2026</v>
      </c>
      <c r="C3369" s="16" t="s">
        <v>96</v>
      </c>
      <c r="D3369" s="16" t="s">
        <v>75</v>
      </c>
      <c r="E3369" s="16" t="s">
        <v>76</v>
      </c>
      <c r="F3369" s="16" t="s">
        <v>82</v>
      </c>
      <c r="G3369" s="16" t="s">
        <v>81</v>
      </c>
      <c r="H3369">
        <v>440749.67</v>
      </c>
      <c r="I3369">
        <v>420917.6</v>
      </c>
      <c r="J3369">
        <v>3536</v>
      </c>
      <c r="K3369">
        <v>3375</v>
      </c>
      <c r="L3369">
        <v>259326.79</v>
      </c>
      <c r="M3369">
        <v>13320.83</v>
      </c>
      <c r="N3369">
        <v>2506500.09</v>
      </c>
      <c r="O3369">
        <v>22189</v>
      </c>
      <c r="P3369">
        <v>23</v>
      </c>
      <c r="Q3369">
        <v>35</v>
      </c>
      <c r="R3369" s="25">
        <f>Clean_Data[[#This Row],[Revenue_EUR]]/Clean_Data[[#This Row],[Units_Sold]]</f>
        <v>124.64639988687783</v>
      </c>
      <c r="S3369" s="19">
        <f>Clean_Data[[#This Row],[Gross_Profit_EUR]]/Clean_Data[[#This Row],[Revenue_EUR]]</f>
        <v>0.58837659481401317</v>
      </c>
      <c r="T3369" s="19">
        <f>Clean_Data[[#This Row],[Revenue_EUR]]/Clean_Data[[#This Row],[Revenue_Target_EUR]]</f>
        <v>1.0471162764398543</v>
      </c>
      <c r="U3369" s="19">
        <f>Clean_Data[[#This Row],[Revenue_EUR]]/Clean_Data[[#This Row],[Market_Revenue_EUR]]</f>
        <v>0.17584267072577683</v>
      </c>
      <c r="V3369" s="19">
        <f>Clean_Data[[#This Row],[Returns_Units]]/Clean_Data[[#This Row],[Units_Sold]]</f>
        <v>9.8981900452488683E-3</v>
      </c>
      <c r="W3369" s="21">
        <f>Clean_Data[[#This Row],[Revenue_EUR]]/Clean_Data[[#This Row],[Marketing_Spend_EUR]]</f>
        <v>33.087252821333202</v>
      </c>
    </row>
    <row r="3370" spans="1:23">
      <c r="A3370" s="17">
        <v>46143</v>
      </c>
      <c r="B3370">
        <v>2026</v>
      </c>
      <c r="C3370" s="16" t="s">
        <v>96</v>
      </c>
      <c r="D3370" s="16" t="s">
        <v>75</v>
      </c>
      <c r="E3370" s="16" t="s">
        <v>76</v>
      </c>
      <c r="F3370" s="16" t="s">
        <v>83</v>
      </c>
      <c r="G3370" s="16" t="s">
        <v>78</v>
      </c>
      <c r="H3370">
        <v>130716.57</v>
      </c>
      <c r="I3370">
        <v>132839.73000000001</v>
      </c>
      <c r="J3370">
        <v>1675</v>
      </c>
      <c r="K3370">
        <v>1671</v>
      </c>
      <c r="L3370">
        <v>61552.92</v>
      </c>
      <c r="M3370">
        <v>2122.83</v>
      </c>
      <c r="N3370">
        <v>1102462.3500000001</v>
      </c>
      <c r="O3370">
        <v>15302</v>
      </c>
      <c r="P3370">
        <v>6</v>
      </c>
      <c r="Q3370">
        <v>57</v>
      </c>
      <c r="R3370" s="25">
        <f>Clean_Data[[#This Row],[Revenue_EUR]]/Clean_Data[[#This Row],[Units_Sold]]</f>
        <v>78.039743283582098</v>
      </c>
      <c r="S3370" s="19">
        <f>Clean_Data[[#This Row],[Gross_Profit_EUR]]/Clean_Data[[#This Row],[Revenue_EUR]]</f>
        <v>0.47088842676946002</v>
      </c>
      <c r="T3370" s="19">
        <f>Clean_Data[[#This Row],[Revenue_EUR]]/Clean_Data[[#This Row],[Revenue_Target_EUR]]</f>
        <v>0.98401713101946231</v>
      </c>
      <c r="U3370" s="19">
        <f>Clean_Data[[#This Row],[Revenue_EUR]]/Clean_Data[[#This Row],[Market_Revenue_EUR]]</f>
        <v>0.11856783136403705</v>
      </c>
      <c r="V3370" s="19">
        <f>Clean_Data[[#This Row],[Returns_Units]]/Clean_Data[[#This Row],[Units_Sold]]</f>
        <v>3.4029850746268658E-2</v>
      </c>
      <c r="W3370" s="21">
        <f>Clean_Data[[#This Row],[Revenue_EUR]]/Clean_Data[[#This Row],[Marketing_Spend_EUR]]</f>
        <v>61.576560534757853</v>
      </c>
    </row>
    <row r="3371" spans="1:23">
      <c r="A3371" s="17">
        <v>46143</v>
      </c>
      <c r="B3371">
        <v>2026</v>
      </c>
      <c r="C3371" s="16" t="s">
        <v>96</v>
      </c>
      <c r="D3371" s="16" t="s">
        <v>75</v>
      </c>
      <c r="E3371" s="16" t="s">
        <v>76</v>
      </c>
      <c r="F3371" s="16" t="s">
        <v>83</v>
      </c>
      <c r="G3371" s="16" t="s">
        <v>79</v>
      </c>
      <c r="H3371">
        <v>132337.01</v>
      </c>
      <c r="I3371">
        <v>120912.33</v>
      </c>
      <c r="J3371">
        <v>657</v>
      </c>
      <c r="K3371">
        <v>597</v>
      </c>
      <c r="L3371">
        <v>74248.350000000006</v>
      </c>
      <c r="M3371">
        <v>3242.84</v>
      </c>
      <c r="N3371">
        <v>912596.75</v>
      </c>
      <c r="O3371">
        <v>5019</v>
      </c>
      <c r="P3371">
        <v>6</v>
      </c>
      <c r="Q3371">
        <v>13</v>
      </c>
      <c r="R3371" s="25">
        <f>Clean_Data[[#This Row],[Revenue_EUR]]/Clean_Data[[#This Row],[Units_Sold]]</f>
        <v>201.42619482496195</v>
      </c>
      <c r="S3371" s="19">
        <f>Clean_Data[[#This Row],[Gross_Profit_EUR]]/Clean_Data[[#This Row],[Revenue_EUR]]</f>
        <v>0.56105506690834261</v>
      </c>
      <c r="T3371" s="19">
        <f>Clean_Data[[#This Row],[Revenue_EUR]]/Clean_Data[[#This Row],[Revenue_Target_EUR]]</f>
        <v>1.0944873033213405</v>
      </c>
      <c r="U3371" s="19">
        <f>Clean_Data[[#This Row],[Revenue_EUR]]/Clean_Data[[#This Row],[Market_Revenue_EUR]]</f>
        <v>0.14501148508363634</v>
      </c>
      <c r="V3371" s="19">
        <f>Clean_Data[[#This Row],[Returns_Units]]/Clean_Data[[#This Row],[Units_Sold]]</f>
        <v>1.9786910197869101E-2</v>
      </c>
      <c r="W3371" s="21">
        <f>Clean_Data[[#This Row],[Revenue_EUR]]/Clean_Data[[#This Row],[Marketing_Spend_EUR]]</f>
        <v>40.808985333843175</v>
      </c>
    </row>
    <row r="3372" spans="1:23">
      <c r="A3372" s="17">
        <v>46143</v>
      </c>
      <c r="B3372">
        <v>2026</v>
      </c>
      <c r="C3372" s="16" t="s">
        <v>96</v>
      </c>
      <c r="D3372" s="16" t="s">
        <v>75</v>
      </c>
      <c r="E3372" s="16" t="s">
        <v>76</v>
      </c>
      <c r="F3372" s="16" t="s">
        <v>83</v>
      </c>
      <c r="G3372" s="16" t="s">
        <v>80</v>
      </c>
      <c r="H3372">
        <v>40697.61</v>
      </c>
      <c r="I3372">
        <v>36175.9</v>
      </c>
      <c r="J3372">
        <v>268</v>
      </c>
      <c r="K3372">
        <v>234</v>
      </c>
      <c r="L3372">
        <v>23930.85</v>
      </c>
      <c r="M3372">
        <v>2106.5700000000002</v>
      </c>
      <c r="N3372">
        <v>340899.87</v>
      </c>
      <c r="O3372">
        <v>2399</v>
      </c>
      <c r="P3372">
        <v>2</v>
      </c>
      <c r="Q3372">
        <v>8</v>
      </c>
      <c r="R3372" s="25">
        <f>Clean_Data[[#This Row],[Revenue_EUR]]/Clean_Data[[#This Row],[Units_Sold]]</f>
        <v>151.85675373134328</v>
      </c>
      <c r="S3372" s="19">
        <f>Clean_Data[[#This Row],[Gross_Profit_EUR]]/Clean_Data[[#This Row],[Revenue_EUR]]</f>
        <v>0.58801610217405886</v>
      </c>
      <c r="T3372" s="19">
        <f>Clean_Data[[#This Row],[Revenue_EUR]]/Clean_Data[[#This Row],[Revenue_Target_EUR]]</f>
        <v>1.1249923291473052</v>
      </c>
      <c r="U3372" s="19">
        <f>Clean_Data[[#This Row],[Revenue_EUR]]/Clean_Data[[#This Row],[Market_Revenue_EUR]]</f>
        <v>0.11938288506827532</v>
      </c>
      <c r="V3372" s="19">
        <f>Clean_Data[[#This Row],[Returns_Units]]/Clean_Data[[#This Row],[Units_Sold]]</f>
        <v>2.9850746268656716E-2</v>
      </c>
      <c r="W3372" s="21">
        <f>Clean_Data[[#This Row],[Revenue_EUR]]/Clean_Data[[#This Row],[Marketing_Spend_EUR]]</f>
        <v>19.319372249676011</v>
      </c>
    </row>
    <row r="3373" spans="1:23">
      <c r="A3373" s="17">
        <v>46143</v>
      </c>
      <c r="B3373">
        <v>2026</v>
      </c>
      <c r="C3373" s="16" t="s">
        <v>96</v>
      </c>
      <c r="D3373" s="16" t="s">
        <v>75</v>
      </c>
      <c r="E3373" s="16" t="s">
        <v>76</v>
      </c>
      <c r="F3373" s="16" t="s">
        <v>83</v>
      </c>
      <c r="G3373" s="16" t="s">
        <v>81</v>
      </c>
      <c r="H3373">
        <v>54685.08</v>
      </c>
      <c r="I3373">
        <v>53114.62</v>
      </c>
      <c r="J3373">
        <v>439</v>
      </c>
      <c r="K3373">
        <v>420</v>
      </c>
      <c r="L3373">
        <v>28708.53</v>
      </c>
      <c r="M3373">
        <v>1758.74</v>
      </c>
      <c r="N3373">
        <v>431028.64</v>
      </c>
      <c r="O3373">
        <v>3916</v>
      </c>
      <c r="P3373">
        <v>3</v>
      </c>
      <c r="Q3373">
        <v>7</v>
      </c>
      <c r="R3373" s="25">
        <f>Clean_Data[[#This Row],[Revenue_EUR]]/Clean_Data[[#This Row],[Units_Sold]]</f>
        <v>124.56738041002278</v>
      </c>
      <c r="S3373" s="19">
        <f>Clean_Data[[#This Row],[Gross_Profit_EUR]]/Clean_Data[[#This Row],[Revenue_EUR]]</f>
        <v>0.52497920822279132</v>
      </c>
      <c r="T3373" s="19">
        <f>Clean_Data[[#This Row],[Revenue_EUR]]/Clean_Data[[#This Row],[Revenue_Target_EUR]]</f>
        <v>1.0295673771176372</v>
      </c>
      <c r="U3373" s="19">
        <f>Clean_Data[[#This Row],[Revenue_EUR]]/Clean_Data[[#This Row],[Market_Revenue_EUR]]</f>
        <v>0.12687110536320742</v>
      </c>
      <c r="V3373" s="19">
        <f>Clean_Data[[#This Row],[Returns_Units]]/Clean_Data[[#This Row],[Units_Sold]]</f>
        <v>1.5945330296127564E-2</v>
      </c>
      <c r="W3373" s="21">
        <f>Clean_Data[[#This Row],[Revenue_EUR]]/Clean_Data[[#This Row],[Marketing_Spend_EUR]]</f>
        <v>31.093328178127525</v>
      </c>
    </row>
    <row r="3374" spans="1:23">
      <c r="A3374" s="17">
        <v>46143</v>
      </c>
      <c r="B3374">
        <v>2026</v>
      </c>
      <c r="C3374" s="16" t="s">
        <v>96</v>
      </c>
      <c r="D3374" s="16" t="s">
        <v>84</v>
      </c>
      <c r="E3374" s="16" t="s">
        <v>85</v>
      </c>
      <c r="F3374" s="16" t="s">
        <v>77</v>
      </c>
      <c r="G3374" s="16" t="s">
        <v>78</v>
      </c>
      <c r="H3374">
        <v>619307.73</v>
      </c>
      <c r="I3374">
        <v>663296.05000000005</v>
      </c>
      <c r="J3374">
        <v>7935</v>
      </c>
      <c r="K3374">
        <v>8360</v>
      </c>
      <c r="L3374">
        <v>348401.41</v>
      </c>
      <c r="M3374">
        <v>10229.76</v>
      </c>
      <c r="N3374">
        <v>5076551.3499999996</v>
      </c>
      <c r="O3374">
        <v>72067</v>
      </c>
      <c r="P3374">
        <v>30</v>
      </c>
      <c r="Q3374">
        <v>144</v>
      </c>
      <c r="R3374" s="25">
        <f>Clean_Data[[#This Row],[Revenue_EUR]]/Clean_Data[[#This Row],[Units_Sold]]</f>
        <v>78.04760302457467</v>
      </c>
      <c r="S3374" s="19">
        <f>Clean_Data[[#This Row],[Gross_Profit_EUR]]/Clean_Data[[#This Row],[Revenue_EUR]]</f>
        <v>0.5625658991855309</v>
      </c>
      <c r="T3374" s="19">
        <f>Clean_Data[[#This Row],[Revenue_EUR]]/Clean_Data[[#This Row],[Revenue_Target_EUR]]</f>
        <v>0.93368222228973008</v>
      </c>
      <c r="U3374" s="19">
        <f>Clean_Data[[#This Row],[Revenue_EUR]]/Clean_Data[[#This Row],[Market_Revenue_EUR]]</f>
        <v>0.121993788164873</v>
      </c>
      <c r="V3374" s="19">
        <f>Clean_Data[[#This Row],[Returns_Units]]/Clean_Data[[#This Row],[Units_Sold]]</f>
        <v>1.8147448015122872E-2</v>
      </c>
      <c r="W3374" s="21">
        <f>Clean_Data[[#This Row],[Revenue_EUR]]/Clean_Data[[#This Row],[Marketing_Spend_EUR]]</f>
        <v>60.539810318130627</v>
      </c>
    </row>
    <row r="3375" spans="1:23">
      <c r="A3375" s="17">
        <v>46143</v>
      </c>
      <c r="B3375">
        <v>2026</v>
      </c>
      <c r="C3375" s="16" t="s">
        <v>96</v>
      </c>
      <c r="D3375" s="16" t="s">
        <v>84</v>
      </c>
      <c r="E3375" s="16" t="s">
        <v>85</v>
      </c>
      <c r="F3375" s="16" t="s">
        <v>77</v>
      </c>
      <c r="G3375" s="16" t="s">
        <v>79</v>
      </c>
      <c r="H3375">
        <v>677397.52</v>
      </c>
      <c r="I3375">
        <v>671940.45</v>
      </c>
      <c r="J3375">
        <v>3365</v>
      </c>
      <c r="K3375">
        <v>3327</v>
      </c>
      <c r="L3375">
        <v>444217.35</v>
      </c>
      <c r="M3375">
        <v>15523.12</v>
      </c>
      <c r="N3375">
        <v>4413453.76</v>
      </c>
      <c r="O3375">
        <v>22406</v>
      </c>
      <c r="P3375">
        <v>29</v>
      </c>
      <c r="Q3375">
        <v>44</v>
      </c>
      <c r="R3375" s="25">
        <f>Clean_Data[[#This Row],[Revenue_EUR]]/Clean_Data[[#This Row],[Units_Sold]]</f>
        <v>201.3068410104012</v>
      </c>
      <c r="S3375" s="19">
        <f>Clean_Data[[#This Row],[Gross_Profit_EUR]]/Clean_Data[[#This Row],[Revenue_EUR]]</f>
        <v>0.65577055847502952</v>
      </c>
      <c r="T3375" s="19">
        <f>Clean_Data[[#This Row],[Revenue_EUR]]/Clean_Data[[#This Row],[Revenue_Target_EUR]]</f>
        <v>1.0081213595639318</v>
      </c>
      <c r="U3375" s="19">
        <f>Clean_Data[[#This Row],[Revenue_EUR]]/Clean_Data[[#This Row],[Market_Revenue_EUR]]</f>
        <v>0.1534846759105957</v>
      </c>
      <c r="V3375" s="19">
        <f>Clean_Data[[#This Row],[Returns_Units]]/Clean_Data[[#This Row],[Units_Sold]]</f>
        <v>1.3075780089153046E-2</v>
      </c>
      <c r="W3375" s="21">
        <f>Clean_Data[[#This Row],[Revenue_EUR]]/Clean_Data[[#This Row],[Marketing_Spend_EUR]]</f>
        <v>43.637974840109464</v>
      </c>
    </row>
    <row r="3376" spans="1:23">
      <c r="A3376" s="17">
        <v>46143</v>
      </c>
      <c r="B3376">
        <v>2026</v>
      </c>
      <c r="C3376" s="16" t="s">
        <v>96</v>
      </c>
      <c r="D3376" s="16" t="s">
        <v>84</v>
      </c>
      <c r="E3376" s="16" t="s">
        <v>85</v>
      </c>
      <c r="F3376" s="16" t="s">
        <v>77</v>
      </c>
      <c r="G3376" s="16" t="s">
        <v>80</v>
      </c>
      <c r="H3376">
        <v>224262.99</v>
      </c>
      <c r="I3376">
        <v>216503.31</v>
      </c>
      <c r="J3376">
        <v>1478</v>
      </c>
      <c r="K3376">
        <v>1419</v>
      </c>
      <c r="L3376">
        <v>153344.26</v>
      </c>
      <c r="M3376">
        <v>13400.29</v>
      </c>
      <c r="N3376">
        <v>1669974.93</v>
      </c>
      <c r="O3376">
        <v>11319</v>
      </c>
      <c r="P3376">
        <v>10</v>
      </c>
      <c r="Q3376">
        <v>27</v>
      </c>
      <c r="R3376" s="25">
        <f>Clean_Data[[#This Row],[Revenue_EUR]]/Clean_Data[[#This Row],[Units_Sold]]</f>
        <v>151.73409336941813</v>
      </c>
      <c r="S3376" s="19">
        <f>Clean_Data[[#This Row],[Gross_Profit_EUR]]/Clean_Data[[#This Row],[Revenue_EUR]]</f>
        <v>0.68376980080395799</v>
      </c>
      <c r="T3376" s="19">
        <f>Clean_Data[[#This Row],[Revenue_EUR]]/Clean_Data[[#This Row],[Revenue_Target_EUR]]</f>
        <v>1.0358409300994058</v>
      </c>
      <c r="U3376" s="19">
        <f>Clean_Data[[#This Row],[Revenue_EUR]]/Clean_Data[[#This Row],[Market_Revenue_EUR]]</f>
        <v>0.13429123154561368</v>
      </c>
      <c r="V3376" s="19">
        <f>Clean_Data[[#This Row],[Returns_Units]]/Clean_Data[[#This Row],[Units_Sold]]</f>
        <v>1.8267929634641408E-2</v>
      </c>
      <c r="W3376" s="21">
        <f>Clean_Data[[#This Row],[Revenue_EUR]]/Clean_Data[[#This Row],[Marketing_Spend_EUR]]</f>
        <v>16.735681839721376</v>
      </c>
    </row>
    <row r="3377" spans="1:23">
      <c r="A3377" s="17">
        <v>46143</v>
      </c>
      <c r="B3377">
        <v>2026</v>
      </c>
      <c r="C3377" s="16" t="s">
        <v>96</v>
      </c>
      <c r="D3377" s="16" t="s">
        <v>84</v>
      </c>
      <c r="E3377" s="16" t="s">
        <v>85</v>
      </c>
      <c r="F3377" s="16" t="s">
        <v>77</v>
      </c>
      <c r="G3377" s="16" t="s">
        <v>81</v>
      </c>
      <c r="H3377">
        <v>292968.31</v>
      </c>
      <c r="I3377">
        <v>317524.90999999997</v>
      </c>
      <c r="J3377">
        <v>2350</v>
      </c>
      <c r="K3377">
        <v>2513</v>
      </c>
      <c r="L3377">
        <v>181130.83</v>
      </c>
      <c r="M3377">
        <v>9121.89</v>
      </c>
      <c r="N3377">
        <v>2065379.99</v>
      </c>
      <c r="O3377">
        <v>17778</v>
      </c>
      <c r="P3377">
        <v>14</v>
      </c>
      <c r="Q3377">
        <v>34</v>
      </c>
      <c r="R3377" s="25">
        <f>Clean_Data[[#This Row],[Revenue_EUR]]/Clean_Data[[#This Row],[Units_Sold]]</f>
        <v>124.6673659574468</v>
      </c>
      <c r="S3377" s="19">
        <f>Clean_Data[[#This Row],[Gross_Profit_EUR]]/Clean_Data[[#This Row],[Revenue_EUR]]</f>
        <v>0.61826082827866258</v>
      </c>
      <c r="T3377" s="19">
        <f>Clean_Data[[#This Row],[Revenue_EUR]]/Clean_Data[[#This Row],[Revenue_Target_EUR]]</f>
        <v>0.92266244560151212</v>
      </c>
      <c r="U3377" s="19">
        <f>Clean_Data[[#This Row],[Revenue_EUR]]/Clean_Data[[#This Row],[Market_Revenue_EUR]]</f>
        <v>0.14184717166742764</v>
      </c>
      <c r="V3377" s="19">
        <f>Clean_Data[[#This Row],[Returns_Units]]/Clean_Data[[#This Row],[Units_Sold]]</f>
        <v>1.4468085106382979E-2</v>
      </c>
      <c r="W3377" s="21">
        <f>Clean_Data[[#This Row],[Revenue_EUR]]/Clean_Data[[#This Row],[Marketing_Spend_EUR]]</f>
        <v>32.117062363172543</v>
      </c>
    </row>
    <row r="3378" spans="1:23">
      <c r="A3378" s="17">
        <v>46143</v>
      </c>
      <c r="B3378">
        <v>2026</v>
      </c>
      <c r="C3378" s="16" t="s">
        <v>96</v>
      </c>
      <c r="D3378" s="16" t="s">
        <v>84</v>
      </c>
      <c r="E3378" s="16" t="s">
        <v>85</v>
      </c>
      <c r="F3378" s="16" t="s">
        <v>82</v>
      </c>
      <c r="G3378" s="16" t="s">
        <v>78</v>
      </c>
      <c r="H3378">
        <v>575862.01</v>
      </c>
      <c r="I3378">
        <v>604720.6</v>
      </c>
      <c r="J3378">
        <v>7378</v>
      </c>
      <c r="K3378">
        <v>7700</v>
      </c>
      <c r="L3378">
        <v>299008.65999999997</v>
      </c>
      <c r="M3378">
        <v>10963.22</v>
      </c>
      <c r="N3378">
        <v>4877212.9400000004</v>
      </c>
      <c r="O3378">
        <v>68997</v>
      </c>
      <c r="P3378">
        <v>30</v>
      </c>
      <c r="Q3378">
        <v>68</v>
      </c>
      <c r="R3378" s="25">
        <f>Clean_Data[[#This Row],[Revenue_EUR]]/Clean_Data[[#This Row],[Units_Sold]]</f>
        <v>78.05123475196531</v>
      </c>
      <c r="S3378" s="19">
        <f>Clean_Data[[#This Row],[Gross_Profit_EUR]]/Clean_Data[[#This Row],[Revenue_EUR]]</f>
        <v>0.51923664837692618</v>
      </c>
      <c r="T3378" s="19">
        <f>Clean_Data[[#This Row],[Revenue_EUR]]/Clean_Data[[#This Row],[Revenue_Target_EUR]]</f>
        <v>0.95227781226569763</v>
      </c>
      <c r="U3378" s="19">
        <f>Clean_Data[[#This Row],[Revenue_EUR]]/Clean_Data[[#This Row],[Market_Revenue_EUR]]</f>
        <v>0.11807194335870026</v>
      </c>
      <c r="V3378" s="19">
        <f>Clean_Data[[#This Row],[Returns_Units]]/Clean_Data[[#This Row],[Units_Sold]]</f>
        <v>9.2165898617511521E-3</v>
      </c>
      <c r="W3378" s="21">
        <f>Clean_Data[[#This Row],[Revenue_EUR]]/Clean_Data[[#This Row],[Marketing_Spend_EUR]]</f>
        <v>52.526722076178352</v>
      </c>
    </row>
    <row r="3379" spans="1:23">
      <c r="A3379" s="17">
        <v>46143</v>
      </c>
      <c r="B3379">
        <v>2026</v>
      </c>
      <c r="C3379" s="16" t="s">
        <v>96</v>
      </c>
      <c r="D3379" s="16" t="s">
        <v>84</v>
      </c>
      <c r="E3379" s="16" t="s">
        <v>85</v>
      </c>
      <c r="F3379" s="16" t="s">
        <v>82</v>
      </c>
      <c r="G3379" s="16" t="s">
        <v>79</v>
      </c>
      <c r="H3379">
        <v>623329.30000000005</v>
      </c>
      <c r="I3379">
        <v>639733.49</v>
      </c>
      <c r="J3379">
        <v>3096</v>
      </c>
      <c r="K3379">
        <v>3185</v>
      </c>
      <c r="L3379">
        <v>377717.51</v>
      </c>
      <c r="M3379">
        <v>16561.939999999999</v>
      </c>
      <c r="N3379">
        <v>4285058.46</v>
      </c>
      <c r="O3379">
        <v>23706</v>
      </c>
      <c r="P3379">
        <v>31</v>
      </c>
      <c r="Q3379">
        <v>59</v>
      </c>
      <c r="R3379" s="25">
        <f>Clean_Data[[#This Row],[Revenue_EUR]]/Clean_Data[[#This Row],[Units_Sold]]</f>
        <v>201.33375322997418</v>
      </c>
      <c r="S3379" s="19">
        <f>Clean_Data[[#This Row],[Gross_Profit_EUR]]/Clean_Data[[#This Row],[Revenue_EUR]]</f>
        <v>0.60596784075447763</v>
      </c>
      <c r="T3379" s="19">
        <f>Clean_Data[[#This Row],[Revenue_EUR]]/Clean_Data[[#This Row],[Revenue_Target_EUR]]</f>
        <v>0.97435777514164545</v>
      </c>
      <c r="U3379" s="19">
        <f>Clean_Data[[#This Row],[Revenue_EUR]]/Clean_Data[[#This Row],[Market_Revenue_EUR]]</f>
        <v>0.1454657633772399</v>
      </c>
      <c r="V3379" s="19">
        <f>Clean_Data[[#This Row],[Returns_Units]]/Clean_Data[[#This Row],[Units_Sold]]</f>
        <v>1.9056847545219639E-2</v>
      </c>
      <c r="W3379" s="21">
        <f>Clean_Data[[#This Row],[Revenue_EUR]]/Clean_Data[[#This Row],[Marketing_Spend_EUR]]</f>
        <v>37.6362491350651</v>
      </c>
    </row>
    <row r="3380" spans="1:23">
      <c r="A3380" s="17">
        <v>46143</v>
      </c>
      <c r="B3380">
        <v>2026</v>
      </c>
      <c r="C3380" s="16" t="s">
        <v>96</v>
      </c>
      <c r="D3380" s="16" t="s">
        <v>84</v>
      </c>
      <c r="E3380" s="16" t="s">
        <v>85</v>
      </c>
      <c r="F3380" s="16" t="s">
        <v>82</v>
      </c>
      <c r="G3380" s="16" t="s">
        <v>80</v>
      </c>
      <c r="H3380">
        <v>213192.05</v>
      </c>
      <c r="I3380">
        <v>210205.9</v>
      </c>
      <c r="J3380">
        <v>1405</v>
      </c>
      <c r="K3380">
        <v>1373</v>
      </c>
      <c r="L3380">
        <v>135224.38</v>
      </c>
      <c r="M3380">
        <v>11978.38</v>
      </c>
      <c r="N3380">
        <v>1622872.78</v>
      </c>
      <c r="O3380">
        <v>11063</v>
      </c>
      <c r="P3380">
        <v>11</v>
      </c>
      <c r="Q3380">
        <v>14</v>
      </c>
      <c r="R3380" s="25">
        <f>Clean_Data[[#This Row],[Revenue_EUR]]/Clean_Data[[#This Row],[Units_Sold]]</f>
        <v>151.73811387900355</v>
      </c>
      <c r="S3380" s="19">
        <f>Clean_Data[[#This Row],[Gross_Profit_EUR]]/Clean_Data[[#This Row],[Revenue_EUR]]</f>
        <v>0.63428434596881078</v>
      </c>
      <c r="T3380" s="19">
        <f>Clean_Data[[#This Row],[Revenue_EUR]]/Clean_Data[[#This Row],[Revenue_Target_EUR]]</f>
        <v>1.0142058334233244</v>
      </c>
      <c r="U3380" s="19">
        <f>Clean_Data[[#This Row],[Revenue_EUR]]/Clean_Data[[#This Row],[Market_Revenue_EUR]]</f>
        <v>0.13136707487323807</v>
      </c>
      <c r="V3380" s="19">
        <f>Clean_Data[[#This Row],[Returns_Units]]/Clean_Data[[#This Row],[Units_Sold]]</f>
        <v>9.9644128113879002E-3</v>
      </c>
      <c r="W3380" s="21">
        <f>Clean_Data[[#This Row],[Revenue_EUR]]/Clean_Data[[#This Row],[Marketing_Spend_EUR]]</f>
        <v>17.798070356759428</v>
      </c>
    </row>
    <row r="3381" spans="1:23">
      <c r="A3381" s="17">
        <v>46143</v>
      </c>
      <c r="B3381">
        <v>2026</v>
      </c>
      <c r="C3381" s="16" t="s">
        <v>96</v>
      </c>
      <c r="D3381" s="16" t="s">
        <v>84</v>
      </c>
      <c r="E3381" s="16" t="s">
        <v>85</v>
      </c>
      <c r="F3381" s="16" t="s">
        <v>82</v>
      </c>
      <c r="G3381" s="16" t="s">
        <v>81</v>
      </c>
      <c r="H3381">
        <v>238854.82</v>
      </c>
      <c r="I3381">
        <v>240758.73</v>
      </c>
      <c r="J3381">
        <v>1916</v>
      </c>
      <c r="K3381">
        <v>1939</v>
      </c>
      <c r="L3381">
        <v>137862.24</v>
      </c>
      <c r="M3381">
        <v>6601.37</v>
      </c>
      <c r="N3381">
        <v>1942061.69</v>
      </c>
      <c r="O3381">
        <v>17312</v>
      </c>
      <c r="P3381">
        <v>10</v>
      </c>
      <c r="Q3381">
        <v>20</v>
      </c>
      <c r="R3381" s="25">
        <f>Clean_Data[[#This Row],[Revenue_EUR]]/Clean_Data[[#This Row],[Units_Sold]]</f>
        <v>124.66326722338205</v>
      </c>
      <c r="S3381" s="19">
        <f>Clean_Data[[#This Row],[Gross_Profit_EUR]]/Clean_Data[[#This Row],[Revenue_EUR]]</f>
        <v>0.57718006276783529</v>
      </c>
      <c r="T3381" s="19">
        <f>Clean_Data[[#This Row],[Revenue_EUR]]/Clean_Data[[#This Row],[Revenue_Target_EUR]]</f>
        <v>0.99209204168837406</v>
      </c>
      <c r="U3381" s="19">
        <f>Clean_Data[[#This Row],[Revenue_EUR]]/Clean_Data[[#This Row],[Market_Revenue_EUR]]</f>
        <v>0.12299033611028083</v>
      </c>
      <c r="V3381" s="19">
        <f>Clean_Data[[#This Row],[Returns_Units]]/Clean_Data[[#This Row],[Units_Sold]]</f>
        <v>1.0438413361169102E-2</v>
      </c>
      <c r="W3381" s="21">
        <f>Clean_Data[[#This Row],[Revenue_EUR]]/Clean_Data[[#This Row],[Marketing_Spend_EUR]]</f>
        <v>36.182613608993286</v>
      </c>
    </row>
    <row r="3382" spans="1:23">
      <c r="A3382" s="17">
        <v>46143</v>
      </c>
      <c r="B3382">
        <v>2026</v>
      </c>
      <c r="C3382" s="16" t="s">
        <v>96</v>
      </c>
      <c r="D3382" s="16" t="s">
        <v>84</v>
      </c>
      <c r="E3382" s="16" t="s">
        <v>85</v>
      </c>
      <c r="F3382" s="16" t="s">
        <v>83</v>
      </c>
      <c r="G3382" s="16" t="s">
        <v>78</v>
      </c>
      <c r="H3382">
        <v>75451.62</v>
      </c>
      <c r="I3382">
        <v>77989.17</v>
      </c>
      <c r="J3382">
        <v>967</v>
      </c>
      <c r="K3382">
        <v>983</v>
      </c>
      <c r="L3382">
        <v>35484.89</v>
      </c>
      <c r="M3382">
        <v>1242.58</v>
      </c>
      <c r="N3382">
        <v>873346.39</v>
      </c>
      <c r="O3382">
        <v>12000</v>
      </c>
      <c r="P3382">
        <v>3</v>
      </c>
      <c r="Q3382">
        <v>30</v>
      </c>
      <c r="R3382" s="25">
        <f>Clean_Data[[#This Row],[Revenue_EUR]]/Clean_Data[[#This Row],[Units_Sold]]</f>
        <v>78.026494312306099</v>
      </c>
      <c r="S3382" s="19">
        <f>Clean_Data[[#This Row],[Gross_Profit_EUR]]/Clean_Data[[#This Row],[Revenue_EUR]]</f>
        <v>0.47029990873622068</v>
      </c>
      <c r="T3382" s="19">
        <f>Clean_Data[[#This Row],[Revenue_EUR]]/Clean_Data[[#This Row],[Revenue_Target_EUR]]</f>
        <v>0.9674627900258459</v>
      </c>
      <c r="U3382" s="19">
        <f>Clean_Data[[#This Row],[Revenue_EUR]]/Clean_Data[[#This Row],[Market_Revenue_EUR]]</f>
        <v>8.6393693114137679E-2</v>
      </c>
      <c r="V3382" s="19">
        <f>Clean_Data[[#This Row],[Returns_Units]]/Clean_Data[[#This Row],[Units_Sold]]</f>
        <v>3.1023784901758014E-2</v>
      </c>
      <c r="W3382" s="21">
        <f>Clean_Data[[#This Row],[Revenue_EUR]]/Clean_Data[[#This Row],[Marketing_Spend_EUR]]</f>
        <v>60.721740250124739</v>
      </c>
    </row>
    <row r="3383" spans="1:23">
      <c r="A3383" s="17">
        <v>46143</v>
      </c>
      <c r="B3383">
        <v>2026</v>
      </c>
      <c r="C3383" s="16" t="s">
        <v>96</v>
      </c>
      <c r="D3383" s="16" t="s">
        <v>84</v>
      </c>
      <c r="E3383" s="16" t="s">
        <v>85</v>
      </c>
      <c r="F3383" s="16" t="s">
        <v>83</v>
      </c>
      <c r="G3383" s="16" t="s">
        <v>79</v>
      </c>
      <c r="H3383">
        <v>78001.87</v>
      </c>
      <c r="I3383">
        <v>80416.100000000006</v>
      </c>
      <c r="J3383">
        <v>387</v>
      </c>
      <c r="K3383">
        <v>405</v>
      </c>
      <c r="L3383">
        <v>43094.36</v>
      </c>
      <c r="M3383">
        <v>2074.5700000000002</v>
      </c>
      <c r="N3383">
        <v>726170.82</v>
      </c>
      <c r="O3383">
        <v>3742</v>
      </c>
      <c r="P3383">
        <v>4</v>
      </c>
      <c r="Q3383">
        <v>5</v>
      </c>
      <c r="R3383" s="25">
        <f>Clean_Data[[#This Row],[Revenue_EUR]]/Clean_Data[[#This Row],[Units_Sold]]</f>
        <v>201.55521963824287</v>
      </c>
      <c r="S3383" s="19">
        <f>Clean_Data[[#This Row],[Gross_Profit_EUR]]/Clean_Data[[#This Row],[Revenue_EUR]]</f>
        <v>0.55247854955272235</v>
      </c>
      <c r="T3383" s="19">
        <f>Clean_Data[[#This Row],[Revenue_EUR]]/Clean_Data[[#This Row],[Revenue_Target_EUR]]</f>
        <v>0.96997827549458371</v>
      </c>
      <c r="U3383" s="19">
        <f>Clean_Data[[#This Row],[Revenue_EUR]]/Clean_Data[[#This Row],[Market_Revenue_EUR]]</f>
        <v>0.10741531861607989</v>
      </c>
      <c r="V3383" s="19">
        <f>Clean_Data[[#This Row],[Returns_Units]]/Clean_Data[[#This Row],[Units_Sold]]</f>
        <v>1.2919896640826873E-2</v>
      </c>
      <c r="W3383" s="21">
        <f>Clean_Data[[#This Row],[Revenue_EUR]]/Clean_Data[[#This Row],[Marketing_Spend_EUR]]</f>
        <v>37.59905426184703</v>
      </c>
    </row>
    <row r="3384" spans="1:23">
      <c r="A3384" s="17">
        <v>46143</v>
      </c>
      <c r="B3384">
        <v>2026</v>
      </c>
      <c r="C3384" s="16" t="s">
        <v>96</v>
      </c>
      <c r="D3384" s="16" t="s">
        <v>84</v>
      </c>
      <c r="E3384" s="16" t="s">
        <v>85</v>
      </c>
      <c r="F3384" s="16" t="s">
        <v>83</v>
      </c>
      <c r="G3384" s="16" t="s">
        <v>80</v>
      </c>
      <c r="H3384">
        <v>26231.39</v>
      </c>
      <c r="I3384">
        <v>25114.32</v>
      </c>
      <c r="J3384">
        <v>173</v>
      </c>
      <c r="K3384">
        <v>167</v>
      </c>
      <c r="L3384">
        <v>15267.5</v>
      </c>
      <c r="M3384">
        <v>1324.3</v>
      </c>
      <c r="N3384">
        <v>283744.03000000003</v>
      </c>
      <c r="O3384">
        <v>2036</v>
      </c>
      <c r="P3384">
        <v>1</v>
      </c>
      <c r="Q3384">
        <v>6</v>
      </c>
      <c r="R3384" s="25">
        <f>Clean_Data[[#This Row],[Revenue_EUR]]/Clean_Data[[#This Row],[Units_Sold]]</f>
        <v>151.62653179190752</v>
      </c>
      <c r="S3384" s="19">
        <f>Clean_Data[[#This Row],[Gross_Profit_EUR]]/Clean_Data[[#This Row],[Revenue_EUR]]</f>
        <v>0.58203168036463182</v>
      </c>
      <c r="T3384" s="19">
        <f>Clean_Data[[#This Row],[Revenue_EUR]]/Clean_Data[[#This Row],[Revenue_Target_EUR]]</f>
        <v>1.0444794045787422</v>
      </c>
      <c r="U3384" s="19">
        <f>Clean_Data[[#This Row],[Revenue_EUR]]/Clean_Data[[#This Row],[Market_Revenue_EUR]]</f>
        <v>9.2447372372909467E-2</v>
      </c>
      <c r="V3384" s="19">
        <f>Clean_Data[[#This Row],[Returns_Units]]/Clean_Data[[#This Row],[Units_Sold]]</f>
        <v>3.4682080924855488E-2</v>
      </c>
      <c r="W3384" s="21">
        <f>Clean_Data[[#This Row],[Revenue_EUR]]/Clean_Data[[#This Row],[Marketing_Spend_EUR]]</f>
        <v>19.807739938080495</v>
      </c>
    </row>
    <row r="3385" spans="1:23">
      <c r="A3385" s="17">
        <v>46143</v>
      </c>
      <c r="B3385">
        <v>2026</v>
      </c>
      <c r="C3385" s="16" t="s">
        <v>96</v>
      </c>
      <c r="D3385" s="16" t="s">
        <v>84</v>
      </c>
      <c r="E3385" s="16" t="s">
        <v>85</v>
      </c>
      <c r="F3385" s="16" t="s">
        <v>83</v>
      </c>
      <c r="G3385" s="16" t="s">
        <v>81</v>
      </c>
      <c r="H3385">
        <v>32998.31</v>
      </c>
      <c r="I3385">
        <v>33559.11</v>
      </c>
      <c r="J3385">
        <v>265</v>
      </c>
      <c r="K3385">
        <v>269</v>
      </c>
      <c r="L3385">
        <v>17403.14</v>
      </c>
      <c r="M3385">
        <v>936.72</v>
      </c>
      <c r="N3385">
        <v>350592.63</v>
      </c>
      <c r="O3385">
        <v>3180</v>
      </c>
      <c r="P3385">
        <v>2</v>
      </c>
      <c r="Q3385">
        <v>6</v>
      </c>
      <c r="R3385" s="25">
        <f>Clean_Data[[#This Row],[Revenue_EUR]]/Clean_Data[[#This Row],[Units_Sold]]</f>
        <v>124.52192452830188</v>
      </c>
      <c r="S3385" s="19">
        <f>Clean_Data[[#This Row],[Gross_Profit_EUR]]/Clean_Data[[#This Row],[Revenue_EUR]]</f>
        <v>0.52739488779879939</v>
      </c>
      <c r="T3385" s="19">
        <f>Clean_Data[[#This Row],[Revenue_EUR]]/Clean_Data[[#This Row],[Revenue_Target_EUR]]</f>
        <v>0.98328918734734017</v>
      </c>
      <c r="U3385" s="19">
        <f>Clean_Data[[#This Row],[Revenue_EUR]]/Clean_Data[[#This Row],[Market_Revenue_EUR]]</f>
        <v>9.4121516473406747E-2</v>
      </c>
      <c r="V3385" s="19">
        <f>Clean_Data[[#This Row],[Returns_Units]]/Clean_Data[[#This Row],[Units_Sold]]</f>
        <v>2.2641509433962263E-2</v>
      </c>
      <c r="W3385" s="21">
        <f>Clean_Data[[#This Row],[Revenue_EUR]]/Clean_Data[[#This Row],[Marketing_Spend_EUR]]</f>
        <v>35.227506618840202</v>
      </c>
    </row>
    <row r="3386" spans="1:23">
      <c r="A3386" s="17">
        <v>46143</v>
      </c>
      <c r="B3386">
        <v>2026</v>
      </c>
      <c r="C3386" s="16" t="s">
        <v>96</v>
      </c>
      <c r="D3386" s="16" t="s">
        <v>86</v>
      </c>
      <c r="E3386" s="16" t="s">
        <v>87</v>
      </c>
      <c r="F3386" s="16" t="s">
        <v>77</v>
      </c>
      <c r="G3386" s="16" t="s">
        <v>78</v>
      </c>
      <c r="H3386">
        <v>416895.03</v>
      </c>
      <c r="I3386">
        <v>418782.57</v>
      </c>
      <c r="J3386">
        <v>5342</v>
      </c>
      <c r="K3386">
        <v>5395</v>
      </c>
      <c r="L3386">
        <v>231889.08</v>
      </c>
      <c r="M3386">
        <v>7212.28</v>
      </c>
      <c r="N3386">
        <v>3925666</v>
      </c>
      <c r="O3386">
        <v>53703</v>
      </c>
      <c r="P3386">
        <v>19</v>
      </c>
      <c r="Q3386">
        <v>72</v>
      </c>
      <c r="R3386" s="25">
        <f>Clean_Data[[#This Row],[Revenue_EUR]]/Clean_Data[[#This Row],[Units_Sold]]</f>
        <v>78.041001497566455</v>
      </c>
      <c r="S3386" s="19">
        <f>Clean_Data[[#This Row],[Gross_Profit_EUR]]/Clean_Data[[#This Row],[Revenue_EUR]]</f>
        <v>0.55622893849322208</v>
      </c>
      <c r="T3386" s="19">
        <f>Clean_Data[[#This Row],[Revenue_EUR]]/Clean_Data[[#This Row],[Revenue_Target_EUR]]</f>
        <v>0.99549279235761889</v>
      </c>
      <c r="U3386" s="19">
        <f>Clean_Data[[#This Row],[Revenue_EUR]]/Clean_Data[[#This Row],[Market_Revenue_EUR]]</f>
        <v>0.10619727455163022</v>
      </c>
      <c r="V3386" s="19">
        <f>Clean_Data[[#This Row],[Returns_Units]]/Clean_Data[[#This Row],[Units_Sold]]</f>
        <v>1.3478098090602771E-2</v>
      </c>
      <c r="W3386" s="21">
        <f>Clean_Data[[#This Row],[Revenue_EUR]]/Clean_Data[[#This Row],[Marketing_Spend_EUR]]</f>
        <v>57.80350041873028</v>
      </c>
    </row>
    <row r="3387" spans="1:23">
      <c r="A3387" s="17">
        <v>46143</v>
      </c>
      <c r="B3387">
        <v>2026</v>
      </c>
      <c r="C3387" s="16" t="s">
        <v>96</v>
      </c>
      <c r="D3387" s="16" t="s">
        <v>86</v>
      </c>
      <c r="E3387" s="16" t="s">
        <v>87</v>
      </c>
      <c r="F3387" s="16" t="s">
        <v>77</v>
      </c>
      <c r="G3387" s="16" t="s">
        <v>79</v>
      </c>
      <c r="H3387">
        <v>504532.99</v>
      </c>
      <c r="I3387">
        <v>513492.36</v>
      </c>
      <c r="J3387">
        <v>2506</v>
      </c>
      <c r="K3387">
        <v>2588</v>
      </c>
      <c r="L3387">
        <v>334647.65000000002</v>
      </c>
      <c r="M3387">
        <v>12917.18</v>
      </c>
      <c r="N3387">
        <v>3640634.65</v>
      </c>
      <c r="O3387">
        <v>18615</v>
      </c>
      <c r="P3387">
        <v>26</v>
      </c>
      <c r="Q3387">
        <v>33</v>
      </c>
      <c r="R3387" s="25">
        <f>Clean_Data[[#This Row],[Revenue_EUR]]/Clean_Data[[#This Row],[Units_Sold]]</f>
        <v>201.33000399042299</v>
      </c>
      <c r="S3387" s="19">
        <f>Clean_Data[[#This Row],[Gross_Profit_EUR]]/Clean_Data[[#This Row],[Revenue_EUR]]</f>
        <v>0.66328199866573645</v>
      </c>
      <c r="T3387" s="19">
        <f>Clean_Data[[#This Row],[Revenue_EUR]]/Clean_Data[[#This Row],[Revenue_Target_EUR]]</f>
        <v>0.98255208704565733</v>
      </c>
      <c r="U3387" s="19">
        <f>Clean_Data[[#This Row],[Revenue_EUR]]/Clean_Data[[#This Row],[Market_Revenue_EUR]]</f>
        <v>0.13858380159074737</v>
      </c>
      <c r="V3387" s="19">
        <f>Clean_Data[[#This Row],[Returns_Units]]/Clean_Data[[#This Row],[Units_Sold]]</f>
        <v>1.3168395849960097E-2</v>
      </c>
      <c r="W3387" s="21">
        <f>Clean_Data[[#This Row],[Revenue_EUR]]/Clean_Data[[#This Row],[Marketing_Spend_EUR]]</f>
        <v>39.059066297752295</v>
      </c>
    </row>
    <row r="3388" spans="1:23">
      <c r="A3388" s="17">
        <v>46143</v>
      </c>
      <c r="B3388">
        <v>2026</v>
      </c>
      <c r="C3388" s="16" t="s">
        <v>96</v>
      </c>
      <c r="D3388" s="16" t="s">
        <v>86</v>
      </c>
      <c r="E3388" s="16" t="s">
        <v>87</v>
      </c>
      <c r="F3388" s="16" t="s">
        <v>77</v>
      </c>
      <c r="G3388" s="16" t="s">
        <v>80</v>
      </c>
      <c r="H3388">
        <v>145218.03</v>
      </c>
      <c r="I3388">
        <v>138431.32999999999</v>
      </c>
      <c r="J3388">
        <v>957</v>
      </c>
      <c r="K3388">
        <v>926</v>
      </c>
      <c r="L3388">
        <v>100479.73</v>
      </c>
      <c r="M3388">
        <v>7969.25</v>
      </c>
      <c r="N3388">
        <v>1302028.92</v>
      </c>
      <c r="O3388">
        <v>9644</v>
      </c>
      <c r="P3388">
        <v>6</v>
      </c>
      <c r="Q3388">
        <v>17</v>
      </c>
      <c r="R3388" s="25">
        <f>Clean_Data[[#This Row],[Revenue_EUR]]/Clean_Data[[#This Row],[Units_Sold]]</f>
        <v>151.74297805642632</v>
      </c>
      <c r="S3388" s="19">
        <f>Clean_Data[[#This Row],[Gross_Profit_EUR]]/Clean_Data[[#This Row],[Revenue_EUR]]</f>
        <v>0.69192324121185222</v>
      </c>
      <c r="T3388" s="19">
        <f>Clean_Data[[#This Row],[Revenue_EUR]]/Clean_Data[[#This Row],[Revenue_Target_EUR]]</f>
        <v>1.049025751612731</v>
      </c>
      <c r="U3388" s="19">
        <f>Clean_Data[[#This Row],[Revenue_EUR]]/Clean_Data[[#This Row],[Market_Revenue_EUR]]</f>
        <v>0.11153210790433135</v>
      </c>
      <c r="V3388" s="19">
        <f>Clean_Data[[#This Row],[Returns_Units]]/Clean_Data[[#This Row],[Units_Sold]]</f>
        <v>1.7763845350052248E-2</v>
      </c>
      <c r="W3388" s="21">
        <f>Clean_Data[[#This Row],[Revenue_EUR]]/Clean_Data[[#This Row],[Marketing_Spend_EUR]]</f>
        <v>18.22229569909339</v>
      </c>
    </row>
    <row r="3389" spans="1:23">
      <c r="A3389" s="17">
        <v>46143</v>
      </c>
      <c r="B3389">
        <v>2026</v>
      </c>
      <c r="C3389" s="16" t="s">
        <v>96</v>
      </c>
      <c r="D3389" s="16" t="s">
        <v>86</v>
      </c>
      <c r="E3389" s="16" t="s">
        <v>87</v>
      </c>
      <c r="F3389" s="16" t="s">
        <v>77</v>
      </c>
      <c r="G3389" s="16" t="s">
        <v>81</v>
      </c>
      <c r="H3389">
        <v>209733.54</v>
      </c>
      <c r="I3389">
        <v>202818.73</v>
      </c>
      <c r="J3389">
        <v>1682</v>
      </c>
      <c r="K3389">
        <v>1617</v>
      </c>
      <c r="L3389">
        <v>129717.86</v>
      </c>
      <c r="M3389">
        <v>6680.06</v>
      </c>
      <c r="N3389">
        <v>1725013.3</v>
      </c>
      <c r="O3389">
        <v>15002</v>
      </c>
      <c r="P3389">
        <v>8</v>
      </c>
      <c r="Q3389">
        <v>36</v>
      </c>
      <c r="R3389" s="25">
        <f>Clean_Data[[#This Row],[Revenue_EUR]]/Clean_Data[[#This Row],[Units_Sold]]</f>
        <v>124.6929488703924</v>
      </c>
      <c r="S3389" s="19">
        <f>Clean_Data[[#This Row],[Gross_Profit_EUR]]/Clean_Data[[#This Row],[Revenue_EUR]]</f>
        <v>0.61848886925763036</v>
      </c>
      <c r="T3389" s="19">
        <f>Clean_Data[[#This Row],[Revenue_EUR]]/Clean_Data[[#This Row],[Revenue_Target_EUR]]</f>
        <v>1.034093547474634</v>
      </c>
      <c r="U3389" s="19">
        <f>Clean_Data[[#This Row],[Revenue_EUR]]/Clean_Data[[#This Row],[Market_Revenue_EUR]]</f>
        <v>0.12158372344143666</v>
      </c>
      <c r="V3389" s="19">
        <f>Clean_Data[[#This Row],[Returns_Units]]/Clean_Data[[#This Row],[Units_Sold]]</f>
        <v>2.1403091557669441E-2</v>
      </c>
      <c r="W3389" s="21">
        <f>Clean_Data[[#This Row],[Revenue_EUR]]/Clean_Data[[#This Row],[Marketing_Spend_EUR]]</f>
        <v>31.396954518372588</v>
      </c>
    </row>
    <row r="3390" spans="1:23">
      <c r="A3390" s="17">
        <v>46143</v>
      </c>
      <c r="B3390">
        <v>2026</v>
      </c>
      <c r="C3390" s="16" t="s">
        <v>96</v>
      </c>
      <c r="D3390" s="16" t="s">
        <v>86</v>
      </c>
      <c r="E3390" s="16" t="s">
        <v>87</v>
      </c>
      <c r="F3390" s="16" t="s">
        <v>82</v>
      </c>
      <c r="G3390" s="16" t="s">
        <v>78</v>
      </c>
      <c r="H3390">
        <v>376199.17</v>
      </c>
      <c r="I3390">
        <v>383411.05</v>
      </c>
      <c r="J3390">
        <v>4820</v>
      </c>
      <c r="K3390">
        <v>4863</v>
      </c>
      <c r="L3390">
        <v>198163.68</v>
      </c>
      <c r="M3390">
        <v>7269.27</v>
      </c>
      <c r="N3390">
        <v>3579247.33</v>
      </c>
      <c r="O3390">
        <v>49186</v>
      </c>
      <c r="P3390">
        <v>14</v>
      </c>
      <c r="Q3390">
        <v>101</v>
      </c>
      <c r="R3390" s="25">
        <f>Clean_Data[[#This Row],[Revenue_EUR]]/Clean_Data[[#This Row],[Units_Sold]]</f>
        <v>78.049620331950209</v>
      </c>
      <c r="S3390" s="19">
        <f>Clean_Data[[#This Row],[Gross_Profit_EUR]]/Clean_Data[[#This Row],[Revenue_EUR]]</f>
        <v>0.52675203935192094</v>
      </c>
      <c r="T3390" s="19">
        <f>Clean_Data[[#This Row],[Revenue_EUR]]/Clean_Data[[#This Row],[Revenue_Target_EUR]]</f>
        <v>0.98119021347976276</v>
      </c>
      <c r="U3390" s="19">
        <f>Clean_Data[[#This Row],[Revenue_EUR]]/Clean_Data[[#This Row],[Market_Revenue_EUR]]</f>
        <v>0.10510566477114616</v>
      </c>
      <c r="V3390" s="19">
        <f>Clean_Data[[#This Row],[Returns_Units]]/Clean_Data[[#This Row],[Units_Sold]]</f>
        <v>2.0954356846473027E-2</v>
      </c>
      <c r="W3390" s="21">
        <f>Clean_Data[[#This Row],[Revenue_EUR]]/Clean_Data[[#This Row],[Marketing_Spend_EUR]]</f>
        <v>51.751987476046423</v>
      </c>
    </row>
    <row r="3391" spans="1:23">
      <c r="A3391" s="17">
        <v>46143</v>
      </c>
      <c r="B3391">
        <v>2026</v>
      </c>
      <c r="C3391" s="16" t="s">
        <v>96</v>
      </c>
      <c r="D3391" s="16" t="s">
        <v>86</v>
      </c>
      <c r="E3391" s="16" t="s">
        <v>87</v>
      </c>
      <c r="F3391" s="16" t="s">
        <v>82</v>
      </c>
      <c r="G3391" s="16" t="s">
        <v>79</v>
      </c>
      <c r="H3391">
        <v>401828.54</v>
      </c>
      <c r="I3391">
        <v>407002.23</v>
      </c>
      <c r="J3391">
        <v>1996</v>
      </c>
      <c r="K3391">
        <v>2009</v>
      </c>
      <c r="L3391">
        <v>248811.77</v>
      </c>
      <c r="M3391">
        <v>10047.629999999999</v>
      </c>
      <c r="N3391">
        <v>3198987.67</v>
      </c>
      <c r="O3391">
        <v>16921</v>
      </c>
      <c r="P3391">
        <v>21</v>
      </c>
      <c r="Q3391">
        <v>42</v>
      </c>
      <c r="R3391" s="25">
        <f>Clean_Data[[#This Row],[Revenue_EUR]]/Clean_Data[[#This Row],[Units_Sold]]</f>
        <v>201.31690380761523</v>
      </c>
      <c r="S3391" s="19">
        <f>Clean_Data[[#This Row],[Gross_Profit_EUR]]/Clean_Data[[#This Row],[Revenue_EUR]]</f>
        <v>0.61919885033551869</v>
      </c>
      <c r="T3391" s="19">
        <f>Clean_Data[[#This Row],[Revenue_EUR]]/Clean_Data[[#This Row],[Revenue_Target_EUR]]</f>
        <v>0.98728830060709982</v>
      </c>
      <c r="U3391" s="19">
        <f>Clean_Data[[#This Row],[Revenue_EUR]]/Clean_Data[[#This Row],[Market_Revenue_EUR]]</f>
        <v>0.1256111562318088</v>
      </c>
      <c r="V3391" s="19">
        <f>Clean_Data[[#This Row],[Returns_Units]]/Clean_Data[[#This Row],[Units_Sold]]</f>
        <v>2.1042084168336674E-2</v>
      </c>
      <c r="W3391" s="21">
        <f>Clean_Data[[#This Row],[Revenue_EUR]]/Clean_Data[[#This Row],[Marketing_Spend_EUR]]</f>
        <v>39.992370340070245</v>
      </c>
    </row>
    <row r="3392" spans="1:23">
      <c r="A3392" s="17">
        <v>46143</v>
      </c>
      <c r="B3392">
        <v>2026</v>
      </c>
      <c r="C3392" s="16" t="s">
        <v>96</v>
      </c>
      <c r="D3392" s="16" t="s">
        <v>86</v>
      </c>
      <c r="E3392" s="16" t="s">
        <v>87</v>
      </c>
      <c r="F3392" s="16" t="s">
        <v>82</v>
      </c>
      <c r="G3392" s="16" t="s">
        <v>80</v>
      </c>
      <c r="H3392">
        <v>140369.31</v>
      </c>
      <c r="I3392">
        <v>132439.97</v>
      </c>
      <c r="J3392">
        <v>925</v>
      </c>
      <c r="K3392">
        <v>882</v>
      </c>
      <c r="L3392">
        <v>90985.42</v>
      </c>
      <c r="M3392">
        <v>8481.32</v>
      </c>
      <c r="N3392">
        <v>1208113.46</v>
      </c>
      <c r="O3392">
        <v>8844</v>
      </c>
      <c r="P3392">
        <v>7</v>
      </c>
      <c r="Q3392">
        <v>10</v>
      </c>
      <c r="R3392" s="25">
        <f>Clean_Data[[#This Row],[Revenue_EUR]]/Clean_Data[[#This Row],[Units_Sold]]</f>
        <v>151.75060540540539</v>
      </c>
      <c r="S3392" s="19">
        <f>Clean_Data[[#This Row],[Gross_Profit_EUR]]/Clean_Data[[#This Row],[Revenue_EUR]]</f>
        <v>0.64818598880339295</v>
      </c>
      <c r="T3392" s="19">
        <f>Clean_Data[[#This Row],[Revenue_EUR]]/Clean_Data[[#This Row],[Revenue_Target_EUR]]</f>
        <v>1.059871200514467</v>
      </c>
      <c r="U3392" s="19">
        <f>Clean_Data[[#This Row],[Revenue_EUR]]/Clean_Data[[#This Row],[Market_Revenue_EUR]]</f>
        <v>0.1161888470309734</v>
      </c>
      <c r="V3392" s="19">
        <f>Clean_Data[[#This Row],[Returns_Units]]/Clean_Data[[#This Row],[Units_Sold]]</f>
        <v>1.0810810810810811E-2</v>
      </c>
      <c r="W3392" s="21">
        <f>Clean_Data[[#This Row],[Revenue_EUR]]/Clean_Data[[#This Row],[Marketing_Spend_EUR]]</f>
        <v>16.550408426990138</v>
      </c>
    </row>
    <row r="3393" spans="1:23">
      <c r="A3393" s="17">
        <v>46143</v>
      </c>
      <c r="B3393">
        <v>2026</v>
      </c>
      <c r="C3393" s="16" t="s">
        <v>96</v>
      </c>
      <c r="D3393" s="16" t="s">
        <v>86</v>
      </c>
      <c r="E3393" s="16" t="s">
        <v>87</v>
      </c>
      <c r="F3393" s="16" t="s">
        <v>82</v>
      </c>
      <c r="G3393" s="16" t="s">
        <v>81</v>
      </c>
      <c r="H3393">
        <v>176516.78</v>
      </c>
      <c r="I3393">
        <v>174853.21</v>
      </c>
      <c r="J3393">
        <v>1416</v>
      </c>
      <c r="K3393">
        <v>1416</v>
      </c>
      <c r="L3393">
        <v>103219.27</v>
      </c>
      <c r="M3393">
        <v>5703.28</v>
      </c>
      <c r="N3393">
        <v>1495625.41</v>
      </c>
      <c r="O3393">
        <v>13237</v>
      </c>
      <c r="P3393">
        <v>8</v>
      </c>
      <c r="Q3393">
        <v>29</v>
      </c>
      <c r="R3393" s="25">
        <f>Clean_Data[[#This Row],[Revenue_EUR]]/Clean_Data[[#This Row],[Units_Sold]]</f>
        <v>124.65874293785311</v>
      </c>
      <c r="S3393" s="19">
        <f>Clean_Data[[#This Row],[Gross_Profit_EUR]]/Clean_Data[[#This Row],[Revenue_EUR]]</f>
        <v>0.58475613479919586</v>
      </c>
      <c r="T3393" s="19">
        <f>Clean_Data[[#This Row],[Revenue_EUR]]/Clean_Data[[#This Row],[Revenue_Target_EUR]]</f>
        <v>1.0095140947083556</v>
      </c>
      <c r="U3393" s="19">
        <f>Clean_Data[[#This Row],[Revenue_EUR]]/Clean_Data[[#This Row],[Market_Revenue_EUR]]</f>
        <v>0.11802205205914496</v>
      </c>
      <c r="V3393" s="19">
        <f>Clean_Data[[#This Row],[Returns_Units]]/Clean_Data[[#This Row],[Units_Sold]]</f>
        <v>2.0480225988700564E-2</v>
      </c>
      <c r="W3393" s="21">
        <f>Clean_Data[[#This Row],[Revenue_EUR]]/Clean_Data[[#This Row],[Marketing_Spend_EUR]]</f>
        <v>30.950046289152908</v>
      </c>
    </row>
    <row r="3394" spans="1:23">
      <c r="A3394" s="17">
        <v>46143</v>
      </c>
      <c r="B3394">
        <v>2026</v>
      </c>
      <c r="C3394" s="16" t="s">
        <v>96</v>
      </c>
      <c r="D3394" s="16" t="s">
        <v>86</v>
      </c>
      <c r="E3394" s="16" t="s">
        <v>87</v>
      </c>
      <c r="F3394" s="16" t="s">
        <v>83</v>
      </c>
      <c r="G3394" s="16" t="s">
        <v>78</v>
      </c>
      <c r="H3394">
        <v>49047.5</v>
      </c>
      <c r="I3394">
        <v>51682.55</v>
      </c>
      <c r="J3394">
        <v>628</v>
      </c>
      <c r="K3394">
        <v>668</v>
      </c>
      <c r="L3394">
        <v>23476.17</v>
      </c>
      <c r="M3394">
        <v>862.55</v>
      </c>
      <c r="N3394">
        <v>653130.18000000005</v>
      </c>
      <c r="O3394">
        <v>9426</v>
      </c>
      <c r="P3394">
        <v>2</v>
      </c>
      <c r="Q3394">
        <v>14</v>
      </c>
      <c r="R3394" s="25">
        <f>Clean_Data[[#This Row],[Revenue_EUR]]/Clean_Data[[#This Row],[Units_Sold]]</f>
        <v>78.101114649681534</v>
      </c>
      <c r="S3394" s="19">
        <f>Clean_Data[[#This Row],[Gross_Profit_EUR]]/Clean_Data[[#This Row],[Revenue_EUR]]</f>
        <v>0.47864152097456542</v>
      </c>
      <c r="T3394" s="19">
        <f>Clean_Data[[#This Row],[Revenue_EUR]]/Clean_Data[[#This Row],[Revenue_Target_EUR]]</f>
        <v>0.94901470612421401</v>
      </c>
      <c r="U3394" s="19">
        <f>Clean_Data[[#This Row],[Revenue_EUR]]/Clean_Data[[#This Row],[Market_Revenue_EUR]]</f>
        <v>7.5096055123344621E-2</v>
      </c>
      <c r="V3394" s="19">
        <f>Clean_Data[[#This Row],[Returns_Units]]/Clean_Data[[#This Row],[Units_Sold]]</f>
        <v>2.2292993630573247E-2</v>
      </c>
      <c r="W3394" s="21">
        <f>Clean_Data[[#This Row],[Revenue_EUR]]/Clean_Data[[#This Row],[Marketing_Spend_EUR]]</f>
        <v>56.863370239406414</v>
      </c>
    </row>
    <row r="3395" spans="1:23">
      <c r="A3395" s="17">
        <v>46143</v>
      </c>
      <c r="B3395">
        <v>2026</v>
      </c>
      <c r="C3395" s="16" t="s">
        <v>96</v>
      </c>
      <c r="D3395" s="16" t="s">
        <v>86</v>
      </c>
      <c r="E3395" s="16" t="s">
        <v>87</v>
      </c>
      <c r="F3395" s="16" t="s">
        <v>83</v>
      </c>
      <c r="G3395" s="16" t="s">
        <v>79</v>
      </c>
      <c r="H3395">
        <v>52438.73</v>
      </c>
      <c r="I3395">
        <v>49475.42</v>
      </c>
      <c r="J3395">
        <v>260</v>
      </c>
      <c r="K3395">
        <v>241</v>
      </c>
      <c r="L3395">
        <v>29279.85</v>
      </c>
      <c r="M3395">
        <v>1251.99</v>
      </c>
      <c r="N3395">
        <v>569260.07999999996</v>
      </c>
      <c r="O3395">
        <v>2996</v>
      </c>
      <c r="P3395">
        <v>2</v>
      </c>
      <c r="Q3395">
        <v>3</v>
      </c>
      <c r="R3395" s="25">
        <f>Clean_Data[[#This Row],[Revenue_EUR]]/Clean_Data[[#This Row],[Units_Sold]]</f>
        <v>201.6874230769231</v>
      </c>
      <c r="S3395" s="19">
        <f>Clean_Data[[#This Row],[Gross_Profit_EUR]]/Clean_Data[[#This Row],[Revenue_EUR]]</f>
        <v>0.55836306485683385</v>
      </c>
      <c r="T3395" s="19">
        <f>Clean_Data[[#This Row],[Revenue_EUR]]/Clean_Data[[#This Row],[Revenue_Target_EUR]]</f>
        <v>1.059894590081297</v>
      </c>
      <c r="U3395" s="19">
        <f>Clean_Data[[#This Row],[Revenue_EUR]]/Clean_Data[[#This Row],[Market_Revenue_EUR]]</f>
        <v>9.2117349946618438E-2</v>
      </c>
      <c r="V3395" s="19">
        <f>Clean_Data[[#This Row],[Returns_Units]]/Clean_Data[[#This Row],[Units_Sold]]</f>
        <v>1.1538461538461539E-2</v>
      </c>
      <c r="W3395" s="21">
        <f>Clean_Data[[#This Row],[Revenue_EUR]]/Clean_Data[[#This Row],[Marketing_Spend_EUR]]</f>
        <v>41.884304187733129</v>
      </c>
    </row>
    <row r="3396" spans="1:23">
      <c r="A3396" s="17">
        <v>46143</v>
      </c>
      <c r="B3396">
        <v>2026</v>
      </c>
      <c r="C3396" s="16" t="s">
        <v>96</v>
      </c>
      <c r="D3396" s="16" t="s">
        <v>86</v>
      </c>
      <c r="E3396" s="16" t="s">
        <v>87</v>
      </c>
      <c r="F3396" s="16" t="s">
        <v>83</v>
      </c>
      <c r="G3396" s="16" t="s">
        <v>80</v>
      </c>
      <c r="H3396">
        <v>17272.37</v>
      </c>
      <c r="I3396">
        <v>16149.17</v>
      </c>
      <c r="J3396">
        <v>114</v>
      </c>
      <c r="K3396">
        <v>105</v>
      </c>
      <c r="L3396">
        <v>9953.9500000000007</v>
      </c>
      <c r="M3396">
        <v>949.06</v>
      </c>
      <c r="N3396">
        <v>210648.38</v>
      </c>
      <c r="O3396">
        <v>1454</v>
      </c>
      <c r="P3396">
        <v>1</v>
      </c>
      <c r="Q3396">
        <v>3</v>
      </c>
      <c r="R3396" s="25">
        <f>Clean_Data[[#This Row],[Revenue_EUR]]/Clean_Data[[#This Row],[Units_Sold]]</f>
        <v>151.51201754385963</v>
      </c>
      <c r="S3396" s="19">
        <f>Clean_Data[[#This Row],[Gross_Profit_EUR]]/Clean_Data[[#This Row],[Revenue_EUR]]</f>
        <v>0.5762932359600913</v>
      </c>
      <c r="T3396" s="19">
        <f>Clean_Data[[#This Row],[Revenue_EUR]]/Clean_Data[[#This Row],[Revenue_Target_EUR]]</f>
        <v>1.0695515620926648</v>
      </c>
      <c r="U3396" s="19">
        <f>Clean_Data[[#This Row],[Revenue_EUR]]/Clean_Data[[#This Row],[Market_Revenue_EUR]]</f>
        <v>8.1996215684165236E-2</v>
      </c>
      <c r="V3396" s="19">
        <f>Clean_Data[[#This Row],[Returns_Units]]/Clean_Data[[#This Row],[Units_Sold]]</f>
        <v>2.6315789473684209E-2</v>
      </c>
      <c r="W3396" s="21">
        <f>Clean_Data[[#This Row],[Revenue_EUR]]/Clean_Data[[#This Row],[Marketing_Spend_EUR]]</f>
        <v>18.19944998208754</v>
      </c>
    </row>
    <row r="3397" spans="1:23">
      <c r="A3397" s="17">
        <v>46143</v>
      </c>
      <c r="B3397">
        <v>2026</v>
      </c>
      <c r="C3397" s="16" t="s">
        <v>96</v>
      </c>
      <c r="D3397" s="16" t="s">
        <v>86</v>
      </c>
      <c r="E3397" s="16" t="s">
        <v>87</v>
      </c>
      <c r="F3397" s="16" t="s">
        <v>83</v>
      </c>
      <c r="G3397" s="16" t="s">
        <v>81</v>
      </c>
      <c r="H3397">
        <v>22009.200000000001</v>
      </c>
      <c r="I3397">
        <v>22153.97</v>
      </c>
      <c r="J3397">
        <v>177</v>
      </c>
      <c r="K3397">
        <v>179</v>
      </c>
      <c r="L3397">
        <v>11525.68</v>
      </c>
      <c r="M3397">
        <v>676.62</v>
      </c>
      <c r="N3397">
        <v>275688.23</v>
      </c>
      <c r="O3397">
        <v>2436</v>
      </c>
      <c r="P3397">
        <v>1</v>
      </c>
      <c r="Q3397">
        <v>5</v>
      </c>
      <c r="R3397" s="25">
        <f>Clean_Data[[#This Row],[Revenue_EUR]]/Clean_Data[[#This Row],[Units_Sold]]</f>
        <v>124.34576271186441</v>
      </c>
      <c r="S3397" s="19">
        <f>Clean_Data[[#This Row],[Gross_Profit_EUR]]/Clean_Data[[#This Row],[Revenue_EUR]]</f>
        <v>0.52367555385929521</v>
      </c>
      <c r="T3397" s="19">
        <f>Clean_Data[[#This Row],[Revenue_EUR]]/Clean_Data[[#This Row],[Revenue_Target_EUR]]</f>
        <v>0.99346527958645781</v>
      </c>
      <c r="U3397" s="19">
        <f>Clean_Data[[#This Row],[Revenue_EUR]]/Clean_Data[[#This Row],[Market_Revenue_EUR]]</f>
        <v>7.9833658477186362E-2</v>
      </c>
      <c r="V3397" s="19">
        <f>Clean_Data[[#This Row],[Returns_Units]]/Clean_Data[[#This Row],[Units_Sold]]</f>
        <v>2.8248587570621469E-2</v>
      </c>
      <c r="W3397" s="21">
        <f>Clean_Data[[#This Row],[Revenue_EUR]]/Clean_Data[[#This Row],[Marketing_Spend_EUR]]</f>
        <v>32.52815465105968</v>
      </c>
    </row>
    <row r="3398" spans="1:23">
      <c r="A3398" s="17">
        <v>46143</v>
      </c>
      <c r="B3398">
        <v>2026</v>
      </c>
      <c r="C3398" s="16" t="s">
        <v>96</v>
      </c>
      <c r="D3398" s="16" t="s">
        <v>88</v>
      </c>
      <c r="E3398" s="16" t="s">
        <v>87</v>
      </c>
      <c r="F3398" s="16" t="s">
        <v>77</v>
      </c>
      <c r="G3398" s="16" t="s">
        <v>78</v>
      </c>
      <c r="H3398">
        <v>368384.43</v>
      </c>
      <c r="I3398">
        <v>345116.52</v>
      </c>
      <c r="J3398">
        <v>4720</v>
      </c>
      <c r="K3398">
        <v>4353</v>
      </c>
      <c r="L3398">
        <v>209788.35</v>
      </c>
      <c r="M3398">
        <v>6664.04</v>
      </c>
      <c r="N3398">
        <v>3556866.65</v>
      </c>
      <c r="O3398">
        <v>46862</v>
      </c>
      <c r="P3398">
        <v>15</v>
      </c>
      <c r="Q3398">
        <v>73</v>
      </c>
      <c r="R3398" s="25">
        <f>Clean_Data[[#This Row],[Revenue_EUR]]/Clean_Data[[#This Row],[Units_Sold]]</f>
        <v>78.047548728813553</v>
      </c>
      <c r="S3398" s="19">
        <f>Clean_Data[[#This Row],[Gross_Profit_EUR]]/Clean_Data[[#This Row],[Revenue_EUR]]</f>
        <v>0.56948213039297024</v>
      </c>
      <c r="T3398" s="19">
        <f>Clean_Data[[#This Row],[Revenue_EUR]]/Clean_Data[[#This Row],[Revenue_Target_EUR]]</f>
        <v>1.0674204468682056</v>
      </c>
      <c r="U3398" s="19">
        <f>Clean_Data[[#This Row],[Revenue_EUR]]/Clean_Data[[#This Row],[Market_Revenue_EUR]]</f>
        <v>0.10356993001129239</v>
      </c>
      <c r="V3398" s="19">
        <f>Clean_Data[[#This Row],[Returns_Units]]/Clean_Data[[#This Row],[Units_Sold]]</f>
        <v>1.5466101694915255E-2</v>
      </c>
      <c r="W3398" s="21">
        <f>Clean_Data[[#This Row],[Revenue_EUR]]/Clean_Data[[#This Row],[Marketing_Spend_EUR]]</f>
        <v>55.279444601172862</v>
      </c>
    </row>
    <row r="3399" spans="1:23">
      <c r="A3399" s="17">
        <v>46143</v>
      </c>
      <c r="B3399">
        <v>2026</v>
      </c>
      <c r="C3399" s="16" t="s">
        <v>96</v>
      </c>
      <c r="D3399" s="16" t="s">
        <v>88</v>
      </c>
      <c r="E3399" s="16" t="s">
        <v>87</v>
      </c>
      <c r="F3399" s="16" t="s">
        <v>77</v>
      </c>
      <c r="G3399" s="16" t="s">
        <v>79</v>
      </c>
      <c r="H3399">
        <v>383504.69</v>
      </c>
      <c r="I3399">
        <v>349891.9</v>
      </c>
      <c r="J3399">
        <v>1905</v>
      </c>
      <c r="K3399">
        <v>1760</v>
      </c>
      <c r="L3399">
        <v>252080.09</v>
      </c>
      <c r="M3399">
        <v>9103.7800000000007</v>
      </c>
      <c r="N3399">
        <v>3026464.98</v>
      </c>
      <c r="O3399">
        <v>15469</v>
      </c>
      <c r="P3399">
        <v>20</v>
      </c>
      <c r="Q3399">
        <v>16</v>
      </c>
      <c r="R3399" s="25">
        <f>Clean_Data[[#This Row],[Revenue_EUR]]/Clean_Data[[#This Row],[Units_Sold]]</f>
        <v>201.31479790026248</v>
      </c>
      <c r="S3399" s="19">
        <f>Clean_Data[[#This Row],[Gross_Profit_EUR]]/Clean_Data[[#This Row],[Revenue_EUR]]</f>
        <v>0.6573064073870909</v>
      </c>
      <c r="T3399" s="19">
        <f>Clean_Data[[#This Row],[Revenue_EUR]]/Clean_Data[[#This Row],[Revenue_Target_EUR]]</f>
        <v>1.0960662135933983</v>
      </c>
      <c r="U3399" s="19">
        <f>Clean_Data[[#This Row],[Revenue_EUR]]/Clean_Data[[#This Row],[Market_Revenue_EUR]]</f>
        <v>0.12671704200588504</v>
      </c>
      <c r="V3399" s="19">
        <f>Clean_Data[[#This Row],[Returns_Units]]/Clean_Data[[#This Row],[Units_Sold]]</f>
        <v>8.3989501312335957E-3</v>
      </c>
      <c r="W3399" s="21">
        <f>Clean_Data[[#This Row],[Revenue_EUR]]/Clean_Data[[#This Row],[Marketing_Spend_EUR]]</f>
        <v>42.125874087466961</v>
      </c>
    </row>
    <row r="3400" spans="1:23">
      <c r="A3400" s="17">
        <v>46143</v>
      </c>
      <c r="B3400">
        <v>2026</v>
      </c>
      <c r="C3400" s="16" t="s">
        <v>96</v>
      </c>
      <c r="D3400" s="16" t="s">
        <v>88</v>
      </c>
      <c r="E3400" s="16" t="s">
        <v>87</v>
      </c>
      <c r="F3400" s="16" t="s">
        <v>77</v>
      </c>
      <c r="G3400" s="16" t="s">
        <v>80</v>
      </c>
      <c r="H3400">
        <v>124988.19</v>
      </c>
      <c r="I3400">
        <v>111689.1</v>
      </c>
      <c r="J3400">
        <v>824</v>
      </c>
      <c r="K3400">
        <v>736</v>
      </c>
      <c r="L3400">
        <v>85074.87</v>
      </c>
      <c r="M3400">
        <v>6474.31</v>
      </c>
      <c r="N3400">
        <v>1149824.82</v>
      </c>
      <c r="O3400">
        <v>7827</v>
      </c>
      <c r="P3400">
        <v>5</v>
      </c>
      <c r="Q3400">
        <v>7</v>
      </c>
      <c r="R3400" s="25">
        <f>Clean_Data[[#This Row],[Revenue_EUR]]/Clean_Data[[#This Row],[Units_Sold]]</f>
        <v>151.68469660194174</v>
      </c>
      <c r="S3400" s="19">
        <f>Clean_Data[[#This Row],[Gross_Profit_EUR]]/Clean_Data[[#This Row],[Revenue_EUR]]</f>
        <v>0.68066326906566132</v>
      </c>
      <c r="T3400" s="19">
        <f>Clean_Data[[#This Row],[Revenue_EUR]]/Clean_Data[[#This Row],[Revenue_Target_EUR]]</f>
        <v>1.1190724072447535</v>
      </c>
      <c r="U3400" s="19">
        <f>Clean_Data[[#This Row],[Revenue_EUR]]/Clean_Data[[#This Row],[Market_Revenue_EUR]]</f>
        <v>0.10870194122266381</v>
      </c>
      <c r="V3400" s="19">
        <f>Clean_Data[[#This Row],[Returns_Units]]/Clean_Data[[#This Row],[Units_Sold]]</f>
        <v>8.4951456310679609E-3</v>
      </c>
      <c r="W3400" s="21">
        <f>Clean_Data[[#This Row],[Revenue_EUR]]/Clean_Data[[#This Row],[Marketing_Spend_EUR]]</f>
        <v>19.305252606069217</v>
      </c>
    </row>
    <row r="3401" spans="1:23">
      <c r="A3401" s="17">
        <v>46143</v>
      </c>
      <c r="B3401">
        <v>2026</v>
      </c>
      <c r="C3401" s="16" t="s">
        <v>96</v>
      </c>
      <c r="D3401" s="16" t="s">
        <v>88</v>
      </c>
      <c r="E3401" s="16" t="s">
        <v>87</v>
      </c>
      <c r="F3401" s="16" t="s">
        <v>77</v>
      </c>
      <c r="G3401" s="16" t="s">
        <v>81</v>
      </c>
      <c r="H3401">
        <v>171410.03</v>
      </c>
      <c r="I3401">
        <v>157645.94</v>
      </c>
      <c r="J3401">
        <v>1375</v>
      </c>
      <c r="K3401">
        <v>1246</v>
      </c>
      <c r="L3401">
        <v>107622.55</v>
      </c>
      <c r="M3401">
        <v>5490.36</v>
      </c>
      <c r="N3401">
        <v>1394454.3</v>
      </c>
      <c r="O3401">
        <v>12211</v>
      </c>
      <c r="P3401">
        <v>9</v>
      </c>
      <c r="Q3401">
        <v>14</v>
      </c>
      <c r="R3401" s="25">
        <f>Clean_Data[[#This Row],[Revenue_EUR]]/Clean_Data[[#This Row],[Units_Sold]]</f>
        <v>124.66184</v>
      </c>
      <c r="S3401" s="19">
        <f>Clean_Data[[#This Row],[Gross_Profit_EUR]]/Clean_Data[[#This Row],[Revenue_EUR]]</f>
        <v>0.62786611728613551</v>
      </c>
      <c r="T3401" s="19">
        <f>Clean_Data[[#This Row],[Revenue_EUR]]/Clean_Data[[#This Row],[Revenue_Target_EUR]]</f>
        <v>1.0873101457608105</v>
      </c>
      <c r="U3401" s="19">
        <f>Clean_Data[[#This Row],[Revenue_EUR]]/Clean_Data[[#This Row],[Market_Revenue_EUR]]</f>
        <v>0.12292265870598985</v>
      </c>
      <c r="V3401" s="19">
        <f>Clean_Data[[#This Row],[Returns_Units]]/Clean_Data[[#This Row],[Units_Sold]]</f>
        <v>1.0181818181818183E-2</v>
      </c>
      <c r="W3401" s="21">
        <f>Clean_Data[[#This Row],[Revenue_EUR]]/Clean_Data[[#This Row],[Marketing_Spend_EUR]]</f>
        <v>31.220180461754786</v>
      </c>
    </row>
    <row r="3402" spans="1:23">
      <c r="A3402" s="17">
        <v>46143</v>
      </c>
      <c r="B3402">
        <v>2026</v>
      </c>
      <c r="C3402" s="16" t="s">
        <v>96</v>
      </c>
      <c r="D3402" s="16" t="s">
        <v>88</v>
      </c>
      <c r="E3402" s="16" t="s">
        <v>87</v>
      </c>
      <c r="F3402" s="16" t="s">
        <v>82</v>
      </c>
      <c r="G3402" s="16" t="s">
        <v>78</v>
      </c>
      <c r="H3402">
        <v>338388.55</v>
      </c>
      <c r="I3402">
        <v>325725.59999999998</v>
      </c>
      <c r="J3402">
        <v>4336</v>
      </c>
      <c r="K3402">
        <v>4216</v>
      </c>
      <c r="L3402">
        <v>177947.91</v>
      </c>
      <c r="M3402">
        <v>6008.01</v>
      </c>
      <c r="N3402">
        <v>3225409.58</v>
      </c>
      <c r="O3402">
        <v>44788</v>
      </c>
      <c r="P3402">
        <v>15</v>
      </c>
      <c r="Q3402">
        <v>52</v>
      </c>
      <c r="R3402" s="25">
        <f>Clean_Data[[#This Row],[Revenue_EUR]]/Clean_Data[[#This Row],[Units_Sold]]</f>
        <v>78.041639760147604</v>
      </c>
      <c r="S3402" s="19">
        <f>Clean_Data[[#This Row],[Gross_Profit_EUR]]/Clean_Data[[#This Row],[Revenue_EUR]]</f>
        <v>0.52586859100285754</v>
      </c>
      <c r="T3402" s="19">
        <f>Clean_Data[[#This Row],[Revenue_EUR]]/Clean_Data[[#This Row],[Revenue_Target_EUR]]</f>
        <v>1.0388761276362681</v>
      </c>
      <c r="U3402" s="19">
        <f>Clean_Data[[#This Row],[Revenue_EUR]]/Clean_Data[[#This Row],[Market_Revenue_EUR]]</f>
        <v>0.10491335801141881</v>
      </c>
      <c r="V3402" s="19">
        <f>Clean_Data[[#This Row],[Returns_Units]]/Clean_Data[[#This Row],[Units_Sold]]</f>
        <v>1.1992619926199263E-2</v>
      </c>
      <c r="W3402" s="21">
        <f>Clean_Data[[#This Row],[Revenue_EUR]]/Clean_Data[[#This Row],[Marketing_Spend_EUR]]</f>
        <v>56.322900594373174</v>
      </c>
    </row>
    <row r="3403" spans="1:23">
      <c r="A3403" s="17">
        <v>46143</v>
      </c>
      <c r="B3403">
        <v>2026</v>
      </c>
      <c r="C3403" s="16" t="s">
        <v>96</v>
      </c>
      <c r="D3403" s="16" t="s">
        <v>88</v>
      </c>
      <c r="E3403" s="16" t="s">
        <v>87</v>
      </c>
      <c r="F3403" s="16" t="s">
        <v>82</v>
      </c>
      <c r="G3403" s="16" t="s">
        <v>79</v>
      </c>
      <c r="H3403">
        <v>387083.99</v>
      </c>
      <c r="I3403">
        <v>344466.74</v>
      </c>
      <c r="J3403">
        <v>1923</v>
      </c>
      <c r="K3403">
        <v>1712</v>
      </c>
      <c r="L3403">
        <v>239768.21</v>
      </c>
      <c r="M3403">
        <v>9472.1299999999992</v>
      </c>
      <c r="N3403">
        <v>2912793.99</v>
      </c>
      <c r="O3403">
        <v>16191</v>
      </c>
      <c r="P3403">
        <v>16</v>
      </c>
      <c r="Q3403">
        <v>38</v>
      </c>
      <c r="R3403" s="25">
        <f>Clean_Data[[#This Row],[Revenue_EUR]]/Clean_Data[[#This Row],[Units_Sold]]</f>
        <v>201.29172646905874</v>
      </c>
      <c r="S3403" s="19">
        <f>Clean_Data[[#This Row],[Gross_Profit_EUR]]/Clean_Data[[#This Row],[Revenue_EUR]]</f>
        <v>0.61942166608337379</v>
      </c>
      <c r="T3403" s="19">
        <f>Clean_Data[[#This Row],[Revenue_EUR]]/Clean_Data[[#This Row],[Revenue_Target_EUR]]</f>
        <v>1.123719491757027</v>
      </c>
      <c r="U3403" s="19">
        <f>Clean_Data[[#This Row],[Revenue_EUR]]/Clean_Data[[#This Row],[Market_Revenue_EUR]]</f>
        <v>0.13289096013274868</v>
      </c>
      <c r="V3403" s="19">
        <f>Clean_Data[[#This Row],[Returns_Units]]/Clean_Data[[#This Row],[Units_Sold]]</f>
        <v>1.9760790431617263E-2</v>
      </c>
      <c r="W3403" s="21">
        <f>Clean_Data[[#This Row],[Revenue_EUR]]/Clean_Data[[#This Row],[Marketing_Spend_EUR]]</f>
        <v>40.865569834873469</v>
      </c>
    </row>
    <row r="3404" spans="1:23">
      <c r="A3404" s="17">
        <v>46143</v>
      </c>
      <c r="B3404">
        <v>2026</v>
      </c>
      <c r="C3404" s="16" t="s">
        <v>96</v>
      </c>
      <c r="D3404" s="16" t="s">
        <v>88</v>
      </c>
      <c r="E3404" s="16" t="s">
        <v>87</v>
      </c>
      <c r="F3404" s="16" t="s">
        <v>82</v>
      </c>
      <c r="G3404" s="16" t="s">
        <v>80</v>
      </c>
      <c r="H3404">
        <v>121836.61</v>
      </c>
      <c r="I3404">
        <v>111359.19</v>
      </c>
      <c r="J3404">
        <v>803</v>
      </c>
      <c r="K3404">
        <v>736</v>
      </c>
      <c r="L3404">
        <v>78164.479999999996</v>
      </c>
      <c r="M3404">
        <v>6666.89</v>
      </c>
      <c r="N3404">
        <v>1069043.3899999999</v>
      </c>
      <c r="O3404">
        <v>7370</v>
      </c>
      <c r="P3404">
        <v>6</v>
      </c>
      <c r="Q3404">
        <v>14</v>
      </c>
      <c r="R3404" s="25">
        <f>Clean_Data[[#This Row],[Revenue_EUR]]/Clean_Data[[#This Row],[Units_Sold]]</f>
        <v>151.72678704856787</v>
      </c>
      <c r="S3404" s="19">
        <f>Clean_Data[[#This Row],[Gross_Profit_EUR]]/Clean_Data[[#This Row],[Revenue_EUR]]</f>
        <v>0.64155166497163696</v>
      </c>
      <c r="T3404" s="19">
        <f>Clean_Data[[#This Row],[Revenue_EUR]]/Clean_Data[[#This Row],[Revenue_Target_EUR]]</f>
        <v>1.094086711658014</v>
      </c>
      <c r="U3404" s="19">
        <f>Clean_Data[[#This Row],[Revenue_EUR]]/Clean_Data[[#This Row],[Market_Revenue_EUR]]</f>
        <v>0.11396788113530174</v>
      </c>
      <c r="V3404" s="19">
        <f>Clean_Data[[#This Row],[Returns_Units]]/Clean_Data[[#This Row],[Units_Sold]]</f>
        <v>1.7434620174346202E-2</v>
      </c>
      <c r="W3404" s="21">
        <f>Clean_Data[[#This Row],[Revenue_EUR]]/Clean_Data[[#This Row],[Marketing_Spend_EUR]]</f>
        <v>18.274879291543733</v>
      </c>
    </row>
    <row r="3405" spans="1:23">
      <c r="A3405" s="17">
        <v>46143</v>
      </c>
      <c r="B3405">
        <v>2026</v>
      </c>
      <c r="C3405" s="16" t="s">
        <v>96</v>
      </c>
      <c r="D3405" s="16" t="s">
        <v>88</v>
      </c>
      <c r="E3405" s="16" t="s">
        <v>87</v>
      </c>
      <c r="F3405" s="16" t="s">
        <v>82</v>
      </c>
      <c r="G3405" s="16" t="s">
        <v>81</v>
      </c>
      <c r="H3405">
        <v>156659.07999999999</v>
      </c>
      <c r="I3405">
        <v>144166.47</v>
      </c>
      <c r="J3405">
        <v>1257</v>
      </c>
      <c r="K3405">
        <v>1140</v>
      </c>
      <c r="L3405">
        <v>89953.94</v>
      </c>
      <c r="M3405">
        <v>4313.25</v>
      </c>
      <c r="N3405">
        <v>1337414.05</v>
      </c>
      <c r="O3405">
        <v>12041</v>
      </c>
      <c r="P3405">
        <v>6</v>
      </c>
      <c r="Q3405">
        <v>24</v>
      </c>
      <c r="R3405" s="25">
        <f>Clean_Data[[#This Row],[Revenue_EUR]]/Clean_Data[[#This Row],[Units_Sold]]</f>
        <v>124.62933969769291</v>
      </c>
      <c r="S3405" s="19">
        <f>Clean_Data[[#This Row],[Gross_Profit_EUR]]/Clean_Data[[#This Row],[Revenue_EUR]]</f>
        <v>0.57420189113838793</v>
      </c>
      <c r="T3405" s="19">
        <f>Clean_Data[[#This Row],[Revenue_EUR]]/Clean_Data[[#This Row],[Revenue_Target_EUR]]</f>
        <v>1.086654060406695</v>
      </c>
      <c r="U3405" s="19">
        <f>Clean_Data[[#This Row],[Revenue_EUR]]/Clean_Data[[#This Row],[Market_Revenue_EUR]]</f>
        <v>0.11713581145644461</v>
      </c>
      <c r="V3405" s="19">
        <f>Clean_Data[[#This Row],[Returns_Units]]/Clean_Data[[#This Row],[Units_Sold]]</f>
        <v>1.9093078758949882E-2</v>
      </c>
      <c r="W3405" s="21">
        <f>Clean_Data[[#This Row],[Revenue_EUR]]/Clean_Data[[#This Row],[Marketing_Spend_EUR]]</f>
        <v>36.320426592476664</v>
      </c>
    </row>
    <row r="3406" spans="1:23">
      <c r="A3406" s="17">
        <v>46143</v>
      </c>
      <c r="B3406">
        <v>2026</v>
      </c>
      <c r="C3406" s="16" t="s">
        <v>96</v>
      </c>
      <c r="D3406" s="16" t="s">
        <v>88</v>
      </c>
      <c r="E3406" s="16" t="s">
        <v>87</v>
      </c>
      <c r="F3406" s="16" t="s">
        <v>83</v>
      </c>
      <c r="G3406" s="16" t="s">
        <v>78</v>
      </c>
      <c r="H3406">
        <v>43085.78</v>
      </c>
      <c r="I3406">
        <v>40978.46</v>
      </c>
      <c r="J3406">
        <v>552</v>
      </c>
      <c r="K3406">
        <v>522</v>
      </c>
      <c r="L3406">
        <v>20407.87</v>
      </c>
      <c r="M3406">
        <v>849.49</v>
      </c>
      <c r="N3406">
        <v>584720.36</v>
      </c>
      <c r="O3406">
        <v>8322</v>
      </c>
      <c r="P3406">
        <v>2</v>
      </c>
      <c r="Q3406">
        <v>14</v>
      </c>
      <c r="R3406" s="25">
        <f>Clean_Data[[#This Row],[Revenue_EUR]]/Clean_Data[[#This Row],[Units_Sold]]</f>
        <v>78.053949275362314</v>
      </c>
      <c r="S3406" s="19">
        <f>Clean_Data[[#This Row],[Gross_Profit_EUR]]/Clean_Data[[#This Row],[Revenue_EUR]]</f>
        <v>0.47365673779144768</v>
      </c>
      <c r="T3406" s="19">
        <f>Clean_Data[[#This Row],[Revenue_EUR]]/Clean_Data[[#This Row],[Revenue_Target_EUR]]</f>
        <v>1.0514250657540571</v>
      </c>
      <c r="U3406" s="19">
        <f>Clean_Data[[#This Row],[Revenue_EUR]]/Clean_Data[[#This Row],[Market_Revenue_EUR]]</f>
        <v>7.3686129212261392E-2</v>
      </c>
      <c r="V3406" s="19">
        <f>Clean_Data[[#This Row],[Returns_Units]]/Clean_Data[[#This Row],[Units_Sold]]</f>
        <v>2.5362318840579712E-2</v>
      </c>
      <c r="W3406" s="21">
        <f>Clean_Data[[#This Row],[Revenue_EUR]]/Clean_Data[[#This Row],[Marketing_Spend_EUR]]</f>
        <v>50.719584691991663</v>
      </c>
    </row>
    <row r="3407" spans="1:23">
      <c r="A3407" s="17">
        <v>46143</v>
      </c>
      <c r="B3407">
        <v>2026</v>
      </c>
      <c r="C3407" s="16" t="s">
        <v>96</v>
      </c>
      <c r="D3407" s="16" t="s">
        <v>88</v>
      </c>
      <c r="E3407" s="16" t="s">
        <v>87</v>
      </c>
      <c r="F3407" s="16" t="s">
        <v>83</v>
      </c>
      <c r="G3407" s="16" t="s">
        <v>79</v>
      </c>
      <c r="H3407">
        <v>42147.3</v>
      </c>
      <c r="I3407">
        <v>37650.720000000001</v>
      </c>
      <c r="J3407">
        <v>209</v>
      </c>
      <c r="K3407">
        <v>189</v>
      </c>
      <c r="L3407">
        <v>23600.959999999999</v>
      </c>
      <c r="M3407">
        <v>1038.32</v>
      </c>
      <c r="N3407">
        <v>482078.35</v>
      </c>
      <c r="O3407">
        <v>2611</v>
      </c>
      <c r="P3407">
        <v>2</v>
      </c>
      <c r="Q3407">
        <v>7</v>
      </c>
      <c r="R3407" s="25">
        <f>Clean_Data[[#This Row],[Revenue_EUR]]/Clean_Data[[#This Row],[Units_Sold]]</f>
        <v>201.66172248803829</v>
      </c>
      <c r="S3407" s="19">
        <f>Clean_Data[[#This Row],[Gross_Profit_EUR]]/Clean_Data[[#This Row],[Revenue_EUR]]</f>
        <v>0.55996374619489264</v>
      </c>
      <c r="T3407" s="19">
        <f>Clean_Data[[#This Row],[Revenue_EUR]]/Clean_Data[[#This Row],[Revenue_Target_EUR]]</f>
        <v>1.1194287917999974</v>
      </c>
      <c r="U3407" s="19">
        <f>Clean_Data[[#This Row],[Revenue_EUR]]/Clean_Data[[#This Row],[Market_Revenue_EUR]]</f>
        <v>8.7428319483751973E-2</v>
      </c>
      <c r="V3407" s="19">
        <f>Clean_Data[[#This Row],[Returns_Units]]/Clean_Data[[#This Row],[Units_Sold]]</f>
        <v>3.3492822966507178E-2</v>
      </c>
      <c r="W3407" s="21">
        <f>Clean_Data[[#This Row],[Revenue_EUR]]/Clean_Data[[#This Row],[Marketing_Spend_EUR]]</f>
        <v>40.591821403806151</v>
      </c>
    </row>
    <row r="3408" spans="1:23">
      <c r="A3408" s="17">
        <v>46143</v>
      </c>
      <c r="B3408">
        <v>2026</v>
      </c>
      <c r="C3408" s="16" t="s">
        <v>96</v>
      </c>
      <c r="D3408" s="16" t="s">
        <v>88</v>
      </c>
      <c r="E3408" s="16" t="s">
        <v>87</v>
      </c>
      <c r="F3408" s="16" t="s">
        <v>83</v>
      </c>
      <c r="G3408" s="16" t="s">
        <v>80</v>
      </c>
      <c r="H3408">
        <v>14754.16</v>
      </c>
      <c r="I3408">
        <v>13141.8</v>
      </c>
      <c r="J3408">
        <v>97</v>
      </c>
      <c r="K3408">
        <v>86</v>
      </c>
      <c r="L3408">
        <v>8592.3700000000008</v>
      </c>
      <c r="M3408">
        <v>869.1</v>
      </c>
      <c r="N3408">
        <v>187362.58</v>
      </c>
      <c r="O3408">
        <v>1308</v>
      </c>
      <c r="P3408">
        <v>1</v>
      </c>
      <c r="Q3408">
        <v>3</v>
      </c>
      <c r="R3408" s="25">
        <f>Clean_Data[[#This Row],[Revenue_EUR]]/Clean_Data[[#This Row],[Units_Sold]]</f>
        <v>152.10474226804124</v>
      </c>
      <c r="S3408" s="19">
        <f>Clean_Data[[#This Row],[Gross_Profit_EUR]]/Clean_Data[[#This Row],[Revenue_EUR]]</f>
        <v>0.58236931143487669</v>
      </c>
      <c r="T3408" s="19">
        <f>Clean_Data[[#This Row],[Revenue_EUR]]/Clean_Data[[#This Row],[Revenue_Target_EUR]]</f>
        <v>1.1226894337153206</v>
      </c>
      <c r="U3408" s="19">
        <f>Clean_Data[[#This Row],[Revenue_EUR]]/Clean_Data[[#This Row],[Market_Revenue_EUR]]</f>
        <v>7.8746567217424096E-2</v>
      </c>
      <c r="V3408" s="19">
        <f>Clean_Data[[#This Row],[Returns_Units]]/Clean_Data[[#This Row],[Units_Sold]]</f>
        <v>3.0927835051546393E-2</v>
      </c>
      <c r="W3408" s="21">
        <f>Clean_Data[[#This Row],[Revenue_EUR]]/Clean_Data[[#This Row],[Marketing_Spend_EUR]]</f>
        <v>16.976366356000458</v>
      </c>
    </row>
    <row r="3409" spans="1:23">
      <c r="A3409" s="17">
        <v>46143</v>
      </c>
      <c r="B3409">
        <v>2026</v>
      </c>
      <c r="C3409" s="16" t="s">
        <v>96</v>
      </c>
      <c r="D3409" s="16" t="s">
        <v>88</v>
      </c>
      <c r="E3409" s="16" t="s">
        <v>87</v>
      </c>
      <c r="F3409" s="16" t="s">
        <v>83</v>
      </c>
      <c r="G3409" s="16" t="s">
        <v>81</v>
      </c>
      <c r="H3409">
        <v>17521.009999999998</v>
      </c>
      <c r="I3409">
        <v>16641.04</v>
      </c>
      <c r="J3409">
        <v>141</v>
      </c>
      <c r="K3409">
        <v>134</v>
      </c>
      <c r="L3409">
        <v>9323.4</v>
      </c>
      <c r="M3409">
        <v>476.12</v>
      </c>
      <c r="N3409">
        <v>228457</v>
      </c>
      <c r="O3409">
        <v>2068</v>
      </c>
      <c r="P3409">
        <v>1</v>
      </c>
      <c r="Q3409">
        <v>4</v>
      </c>
      <c r="R3409" s="25">
        <f>Clean_Data[[#This Row],[Revenue_EUR]]/Clean_Data[[#This Row],[Units_Sold]]</f>
        <v>124.26248226950354</v>
      </c>
      <c r="S3409" s="19">
        <f>Clean_Data[[#This Row],[Gross_Profit_EUR]]/Clean_Data[[#This Row],[Revenue_EUR]]</f>
        <v>0.53212685798364368</v>
      </c>
      <c r="T3409" s="19">
        <f>Clean_Data[[#This Row],[Revenue_EUR]]/Clean_Data[[#This Row],[Revenue_Target_EUR]]</f>
        <v>1.0528795075307791</v>
      </c>
      <c r="U3409" s="19">
        <f>Clean_Data[[#This Row],[Revenue_EUR]]/Clean_Data[[#This Row],[Market_Revenue_EUR]]</f>
        <v>7.6692813089552947E-2</v>
      </c>
      <c r="V3409" s="19">
        <f>Clean_Data[[#This Row],[Returns_Units]]/Clean_Data[[#This Row],[Units_Sold]]</f>
        <v>2.8368794326241134E-2</v>
      </c>
      <c r="W3409" s="21">
        <f>Clean_Data[[#This Row],[Revenue_EUR]]/Clean_Data[[#This Row],[Marketing_Spend_EUR]]</f>
        <v>36.799567335965719</v>
      </c>
    </row>
    <row r="3410" spans="1:23">
      <c r="A3410" s="17">
        <v>46143</v>
      </c>
      <c r="B3410">
        <v>2026</v>
      </c>
      <c r="C3410" s="16" t="s">
        <v>96</v>
      </c>
      <c r="D3410" s="16" t="s">
        <v>89</v>
      </c>
      <c r="E3410" s="16" t="s">
        <v>85</v>
      </c>
      <c r="F3410" s="16" t="s">
        <v>77</v>
      </c>
      <c r="G3410" s="16" t="s">
        <v>78</v>
      </c>
      <c r="H3410">
        <v>273775.28000000003</v>
      </c>
      <c r="I3410">
        <v>277411.76</v>
      </c>
      <c r="J3410">
        <v>3508</v>
      </c>
      <c r="K3410">
        <v>3610</v>
      </c>
      <c r="L3410">
        <v>154672.85999999999</v>
      </c>
      <c r="M3410">
        <v>5105.5600000000004</v>
      </c>
      <c r="N3410">
        <v>1854370.97</v>
      </c>
      <c r="O3410">
        <v>25828</v>
      </c>
      <c r="P3410">
        <v>11</v>
      </c>
      <c r="Q3410">
        <v>71</v>
      </c>
      <c r="R3410" s="25">
        <f>Clean_Data[[#This Row],[Revenue_EUR]]/Clean_Data[[#This Row],[Units_Sold]]</f>
        <v>78.043124287343218</v>
      </c>
      <c r="S3410" s="19">
        <f>Clean_Data[[#This Row],[Gross_Profit_EUR]]/Clean_Data[[#This Row],[Revenue_EUR]]</f>
        <v>0.56496284105708872</v>
      </c>
      <c r="T3410" s="19">
        <f>Clean_Data[[#This Row],[Revenue_EUR]]/Clean_Data[[#This Row],[Revenue_Target_EUR]]</f>
        <v>0.98689139926872604</v>
      </c>
      <c r="U3410" s="19">
        <f>Clean_Data[[#This Row],[Revenue_EUR]]/Clean_Data[[#This Row],[Market_Revenue_EUR]]</f>
        <v>0.14763781596516259</v>
      </c>
      <c r="V3410" s="19">
        <f>Clean_Data[[#This Row],[Returns_Units]]/Clean_Data[[#This Row],[Units_Sold]]</f>
        <v>2.0239452679589511E-2</v>
      </c>
      <c r="W3410" s="21">
        <f>Clean_Data[[#This Row],[Revenue_EUR]]/Clean_Data[[#This Row],[Marketing_Spend_EUR]]</f>
        <v>53.622967901660154</v>
      </c>
    </row>
    <row r="3411" spans="1:23">
      <c r="A3411" s="17">
        <v>46143</v>
      </c>
      <c r="B3411">
        <v>2026</v>
      </c>
      <c r="C3411" s="16" t="s">
        <v>96</v>
      </c>
      <c r="D3411" s="16" t="s">
        <v>89</v>
      </c>
      <c r="E3411" s="16" t="s">
        <v>85</v>
      </c>
      <c r="F3411" s="16" t="s">
        <v>77</v>
      </c>
      <c r="G3411" s="16" t="s">
        <v>79</v>
      </c>
      <c r="H3411">
        <v>265441.59999999998</v>
      </c>
      <c r="I3411">
        <v>256217.13</v>
      </c>
      <c r="J3411">
        <v>1319</v>
      </c>
      <c r="K3411">
        <v>1252</v>
      </c>
      <c r="L3411">
        <v>171881.4</v>
      </c>
      <c r="M3411">
        <v>6221.42</v>
      </c>
      <c r="N3411">
        <v>1615075.74</v>
      </c>
      <c r="O3411">
        <v>8819</v>
      </c>
      <c r="P3411">
        <v>13</v>
      </c>
      <c r="Q3411">
        <v>20</v>
      </c>
      <c r="R3411" s="25">
        <f>Clean_Data[[#This Row],[Revenue_EUR]]/Clean_Data[[#This Row],[Units_Sold]]</f>
        <v>201.24457922668685</v>
      </c>
      <c r="S3411" s="19">
        <f>Clean_Data[[#This Row],[Gross_Profit_EUR]]/Clean_Data[[#This Row],[Revenue_EUR]]</f>
        <v>0.64753000283301487</v>
      </c>
      <c r="T3411" s="19">
        <f>Clean_Data[[#This Row],[Revenue_EUR]]/Clean_Data[[#This Row],[Revenue_Target_EUR]]</f>
        <v>1.036002549868543</v>
      </c>
      <c r="U3411" s="19">
        <f>Clean_Data[[#This Row],[Revenue_EUR]]/Clean_Data[[#This Row],[Market_Revenue_EUR]]</f>
        <v>0.16435241606687745</v>
      </c>
      <c r="V3411" s="19">
        <f>Clean_Data[[#This Row],[Returns_Units]]/Clean_Data[[#This Row],[Units_Sold]]</f>
        <v>1.5163002274450341E-2</v>
      </c>
      <c r="W3411" s="21">
        <f>Clean_Data[[#This Row],[Revenue_EUR]]/Clean_Data[[#This Row],[Marketing_Spend_EUR]]</f>
        <v>42.665757978082169</v>
      </c>
    </row>
    <row r="3412" spans="1:23">
      <c r="A3412" s="17">
        <v>46143</v>
      </c>
      <c r="B3412">
        <v>2026</v>
      </c>
      <c r="C3412" s="16" t="s">
        <v>96</v>
      </c>
      <c r="D3412" s="16" t="s">
        <v>89</v>
      </c>
      <c r="E3412" s="16" t="s">
        <v>85</v>
      </c>
      <c r="F3412" s="16" t="s">
        <v>77</v>
      </c>
      <c r="G3412" s="16" t="s">
        <v>80</v>
      </c>
      <c r="H3412">
        <v>96214.6</v>
      </c>
      <c r="I3412">
        <v>87504.48</v>
      </c>
      <c r="J3412">
        <v>634</v>
      </c>
      <c r="K3412">
        <v>576</v>
      </c>
      <c r="L3412">
        <v>66965.03</v>
      </c>
      <c r="M3412">
        <v>5724.91</v>
      </c>
      <c r="N3412">
        <v>631298.29</v>
      </c>
      <c r="O3412">
        <v>4281</v>
      </c>
      <c r="P3412">
        <v>4</v>
      </c>
      <c r="Q3412">
        <v>5</v>
      </c>
      <c r="R3412" s="25">
        <f>Clean_Data[[#This Row],[Revenue_EUR]]/Clean_Data[[#This Row],[Units_Sold]]</f>
        <v>151.75804416403787</v>
      </c>
      <c r="S3412" s="19">
        <f>Clean_Data[[#This Row],[Gross_Profit_EUR]]/Clean_Data[[#This Row],[Revenue_EUR]]</f>
        <v>0.69599655353761269</v>
      </c>
      <c r="T3412" s="19">
        <f>Clean_Data[[#This Row],[Revenue_EUR]]/Clean_Data[[#This Row],[Revenue_Target_EUR]]</f>
        <v>1.0995391321678616</v>
      </c>
      <c r="U3412" s="19">
        <f>Clean_Data[[#This Row],[Revenue_EUR]]/Clean_Data[[#This Row],[Market_Revenue_EUR]]</f>
        <v>0.15240750929326927</v>
      </c>
      <c r="V3412" s="19">
        <f>Clean_Data[[#This Row],[Returns_Units]]/Clean_Data[[#This Row],[Units_Sold]]</f>
        <v>7.8864353312302835E-3</v>
      </c>
      <c r="W3412" s="21">
        <f>Clean_Data[[#This Row],[Revenue_EUR]]/Clean_Data[[#This Row],[Marketing_Spend_EUR]]</f>
        <v>16.806307872088819</v>
      </c>
    </row>
    <row r="3413" spans="1:23">
      <c r="A3413" s="17">
        <v>46143</v>
      </c>
      <c r="B3413">
        <v>2026</v>
      </c>
      <c r="C3413" s="16" t="s">
        <v>96</v>
      </c>
      <c r="D3413" s="16" t="s">
        <v>89</v>
      </c>
      <c r="E3413" s="16" t="s">
        <v>85</v>
      </c>
      <c r="F3413" s="16" t="s">
        <v>77</v>
      </c>
      <c r="G3413" s="16" t="s">
        <v>81</v>
      </c>
      <c r="H3413">
        <v>128248.5</v>
      </c>
      <c r="I3413">
        <v>129870.94</v>
      </c>
      <c r="J3413">
        <v>1029</v>
      </c>
      <c r="K3413">
        <v>1061</v>
      </c>
      <c r="L3413">
        <v>80001.320000000007</v>
      </c>
      <c r="M3413">
        <v>3513.6</v>
      </c>
      <c r="N3413">
        <v>792178.2</v>
      </c>
      <c r="O3413">
        <v>7125</v>
      </c>
      <c r="P3413">
        <v>6</v>
      </c>
      <c r="Q3413">
        <v>17</v>
      </c>
      <c r="R3413" s="25">
        <f>Clean_Data[[#This Row],[Revenue_EUR]]/Clean_Data[[#This Row],[Units_Sold]]</f>
        <v>124.63411078717201</v>
      </c>
      <c r="S3413" s="19">
        <f>Clean_Data[[#This Row],[Gross_Profit_EUR]]/Clean_Data[[#This Row],[Revenue_EUR]]</f>
        <v>0.62379926470874913</v>
      </c>
      <c r="T3413" s="19">
        <f>Clean_Data[[#This Row],[Revenue_EUR]]/Clean_Data[[#This Row],[Revenue_Target_EUR]]</f>
        <v>0.98750728992952541</v>
      </c>
      <c r="U3413" s="19">
        <f>Clean_Data[[#This Row],[Revenue_EUR]]/Clean_Data[[#This Row],[Market_Revenue_EUR]]</f>
        <v>0.16189349820532806</v>
      </c>
      <c r="V3413" s="19">
        <f>Clean_Data[[#This Row],[Returns_Units]]/Clean_Data[[#This Row],[Units_Sold]]</f>
        <v>1.6520894071914479E-2</v>
      </c>
      <c r="W3413" s="21">
        <f>Clean_Data[[#This Row],[Revenue_EUR]]/Clean_Data[[#This Row],[Marketing_Spend_EUR]]</f>
        <v>36.500597677595628</v>
      </c>
    </row>
    <row r="3414" spans="1:23">
      <c r="A3414" s="17">
        <v>46143</v>
      </c>
      <c r="B3414">
        <v>2026</v>
      </c>
      <c r="C3414" s="16" t="s">
        <v>96</v>
      </c>
      <c r="D3414" s="16" t="s">
        <v>89</v>
      </c>
      <c r="E3414" s="16" t="s">
        <v>85</v>
      </c>
      <c r="F3414" s="16" t="s">
        <v>82</v>
      </c>
      <c r="G3414" s="16" t="s">
        <v>78</v>
      </c>
      <c r="H3414">
        <v>222320.18</v>
      </c>
      <c r="I3414">
        <v>230160.06</v>
      </c>
      <c r="J3414">
        <v>2849</v>
      </c>
      <c r="K3414">
        <v>2983</v>
      </c>
      <c r="L3414">
        <v>114847.18</v>
      </c>
      <c r="M3414">
        <v>3630.25</v>
      </c>
      <c r="N3414">
        <v>1661306.21</v>
      </c>
      <c r="O3414">
        <v>23033</v>
      </c>
      <c r="P3414">
        <v>11</v>
      </c>
      <c r="Q3414">
        <v>49</v>
      </c>
      <c r="R3414" s="25">
        <f>Clean_Data[[#This Row],[Revenue_EUR]]/Clean_Data[[#This Row],[Units_Sold]]</f>
        <v>78.034461214461217</v>
      </c>
      <c r="S3414" s="19">
        <f>Clean_Data[[#This Row],[Gross_Profit_EUR]]/Clean_Data[[#This Row],[Revenue_EUR]]</f>
        <v>0.51658459434496673</v>
      </c>
      <c r="T3414" s="19">
        <f>Clean_Data[[#This Row],[Revenue_EUR]]/Clean_Data[[#This Row],[Revenue_Target_EUR]]</f>
        <v>0.96593726991555351</v>
      </c>
      <c r="U3414" s="19">
        <f>Clean_Data[[#This Row],[Revenue_EUR]]/Clean_Data[[#This Row],[Market_Revenue_EUR]]</f>
        <v>0.13382251788488769</v>
      </c>
      <c r="V3414" s="19">
        <f>Clean_Data[[#This Row],[Returns_Units]]/Clean_Data[[#This Row],[Units_Sold]]</f>
        <v>1.7199017199017199E-2</v>
      </c>
      <c r="W3414" s="21">
        <f>Clean_Data[[#This Row],[Revenue_EUR]]/Clean_Data[[#This Row],[Marketing_Spend_EUR]]</f>
        <v>61.241010949659113</v>
      </c>
    </row>
    <row r="3415" spans="1:23">
      <c r="A3415" s="17">
        <v>46143</v>
      </c>
      <c r="B3415">
        <v>2026</v>
      </c>
      <c r="C3415" s="16" t="s">
        <v>96</v>
      </c>
      <c r="D3415" s="16" t="s">
        <v>89</v>
      </c>
      <c r="E3415" s="16" t="s">
        <v>85</v>
      </c>
      <c r="F3415" s="16" t="s">
        <v>82</v>
      </c>
      <c r="G3415" s="16" t="s">
        <v>79</v>
      </c>
      <c r="H3415">
        <v>248224.07</v>
      </c>
      <c r="I3415">
        <v>239353.29</v>
      </c>
      <c r="J3415">
        <v>1233</v>
      </c>
      <c r="K3415">
        <v>1198</v>
      </c>
      <c r="L3415">
        <v>150307.57999999999</v>
      </c>
      <c r="M3415">
        <v>5598.23</v>
      </c>
      <c r="N3415">
        <v>1529990.88</v>
      </c>
      <c r="O3415">
        <v>7811</v>
      </c>
      <c r="P3415">
        <v>11</v>
      </c>
      <c r="Q3415">
        <v>14</v>
      </c>
      <c r="R3415" s="25">
        <f>Clean_Data[[#This Row],[Revenue_EUR]]/Clean_Data[[#This Row],[Units_Sold]]</f>
        <v>201.31716950527169</v>
      </c>
      <c r="S3415" s="19">
        <f>Clean_Data[[#This Row],[Gross_Profit_EUR]]/Clean_Data[[#This Row],[Revenue_EUR]]</f>
        <v>0.60553184870427745</v>
      </c>
      <c r="T3415" s="19">
        <f>Clean_Data[[#This Row],[Revenue_EUR]]/Clean_Data[[#This Row],[Revenue_Target_EUR]]</f>
        <v>1.0370614500431559</v>
      </c>
      <c r="U3415" s="19">
        <f>Clean_Data[[#This Row],[Revenue_EUR]]/Clean_Data[[#This Row],[Market_Revenue_EUR]]</f>
        <v>0.16223892131958331</v>
      </c>
      <c r="V3415" s="19">
        <f>Clean_Data[[#This Row],[Returns_Units]]/Clean_Data[[#This Row],[Units_Sold]]</f>
        <v>1.1354420113544201E-2</v>
      </c>
      <c r="W3415" s="21">
        <f>Clean_Data[[#This Row],[Revenue_EUR]]/Clean_Data[[#This Row],[Marketing_Spend_EUR]]</f>
        <v>44.339741311092972</v>
      </c>
    </row>
    <row r="3416" spans="1:23">
      <c r="A3416" s="17">
        <v>46143</v>
      </c>
      <c r="B3416">
        <v>2026</v>
      </c>
      <c r="C3416" s="16" t="s">
        <v>96</v>
      </c>
      <c r="D3416" s="16" t="s">
        <v>89</v>
      </c>
      <c r="E3416" s="16" t="s">
        <v>85</v>
      </c>
      <c r="F3416" s="16" t="s">
        <v>82</v>
      </c>
      <c r="G3416" s="16" t="s">
        <v>80</v>
      </c>
      <c r="H3416">
        <v>76330.179999999993</v>
      </c>
      <c r="I3416">
        <v>68422.789999999994</v>
      </c>
      <c r="J3416">
        <v>503</v>
      </c>
      <c r="K3416">
        <v>451</v>
      </c>
      <c r="L3416">
        <v>49128.1</v>
      </c>
      <c r="M3416">
        <v>4507.12</v>
      </c>
      <c r="N3416">
        <v>552762.46</v>
      </c>
      <c r="O3416">
        <v>3869</v>
      </c>
      <c r="P3416">
        <v>4</v>
      </c>
      <c r="Q3416">
        <v>8</v>
      </c>
      <c r="R3416" s="25">
        <f>Clean_Data[[#This Row],[Revenue_EUR]]/Clean_Data[[#This Row],[Units_Sold]]</f>
        <v>151.74986083499005</v>
      </c>
      <c r="S3416" s="19">
        <f>Clean_Data[[#This Row],[Gross_Profit_EUR]]/Clean_Data[[#This Row],[Revenue_EUR]]</f>
        <v>0.64362615154320357</v>
      </c>
      <c r="T3416" s="19">
        <f>Clean_Data[[#This Row],[Revenue_EUR]]/Clean_Data[[#This Row],[Revenue_Target_EUR]]</f>
        <v>1.1155666116508842</v>
      </c>
      <c r="U3416" s="19">
        <f>Clean_Data[[#This Row],[Revenue_EUR]]/Clean_Data[[#This Row],[Market_Revenue_EUR]]</f>
        <v>0.13808857424941628</v>
      </c>
      <c r="V3416" s="19">
        <f>Clean_Data[[#This Row],[Returns_Units]]/Clean_Data[[#This Row],[Units_Sold]]</f>
        <v>1.5904572564612324E-2</v>
      </c>
      <c r="W3416" s="21">
        <f>Clean_Data[[#This Row],[Revenue_EUR]]/Clean_Data[[#This Row],[Marketing_Spend_EUR]]</f>
        <v>16.935466550701999</v>
      </c>
    </row>
    <row r="3417" spans="1:23">
      <c r="A3417" s="17">
        <v>46143</v>
      </c>
      <c r="B3417">
        <v>2026</v>
      </c>
      <c r="C3417" s="16" t="s">
        <v>96</v>
      </c>
      <c r="D3417" s="16" t="s">
        <v>89</v>
      </c>
      <c r="E3417" s="16" t="s">
        <v>85</v>
      </c>
      <c r="F3417" s="16" t="s">
        <v>82</v>
      </c>
      <c r="G3417" s="16" t="s">
        <v>81</v>
      </c>
      <c r="H3417">
        <v>105784.55</v>
      </c>
      <c r="I3417">
        <v>104704.88</v>
      </c>
      <c r="J3417">
        <v>849</v>
      </c>
      <c r="K3417">
        <v>840</v>
      </c>
      <c r="L3417">
        <v>61666.5</v>
      </c>
      <c r="M3417">
        <v>3376.11</v>
      </c>
      <c r="N3417">
        <v>694950.71</v>
      </c>
      <c r="O3417">
        <v>6163</v>
      </c>
      <c r="P3417">
        <v>5</v>
      </c>
      <c r="Q3417">
        <v>19</v>
      </c>
      <c r="R3417" s="25">
        <f>Clean_Data[[#This Row],[Revenue_EUR]]/Clean_Data[[#This Row],[Units_Sold]]</f>
        <v>124.5989988221437</v>
      </c>
      <c r="S3417" s="19">
        <f>Clean_Data[[#This Row],[Gross_Profit_EUR]]/Clean_Data[[#This Row],[Revenue_EUR]]</f>
        <v>0.58294429574072959</v>
      </c>
      <c r="T3417" s="19">
        <f>Clean_Data[[#This Row],[Revenue_EUR]]/Clean_Data[[#This Row],[Revenue_Target_EUR]]</f>
        <v>1.0103115537690315</v>
      </c>
      <c r="U3417" s="19">
        <f>Clean_Data[[#This Row],[Revenue_EUR]]/Clean_Data[[#This Row],[Market_Revenue_EUR]]</f>
        <v>0.15221878109887824</v>
      </c>
      <c r="V3417" s="19">
        <f>Clean_Data[[#This Row],[Returns_Units]]/Clean_Data[[#This Row],[Units_Sold]]</f>
        <v>2.237926972909305E-2</v>
      </c>
      <c r="W3417" s="21">
        <f>Clean_Data[[#This Row],[Revenue_EUR]]/Clean_Data[[#This Row],[Marketing_Spend_EUR]]</f>
        <v>31.333265207590983</v>
      </c>
    </row>
    <row r="3418" spans="1:23">
      <c r="A3418" s="17">
        <v>46143</v>
      </c>
      <c r="B3418">
        <v>2026</v>
      </c>
      <c r="C3418" s="16" t="s">
        <v>96</v>
      </c>
      <c r="D3418" s="16" t="s">
        <v>89</v>
      </c>
      <c r="E3418" s="16" t="s">
        <v>85</v>
      </c>
      <c r="F3418" s="16" t="s">
        <v>83</v>
      </c>
      <c r="G3418" s="16" t="s">
        <v>78</v>
      </c>
      <c r="H3418">
        <v>39319.5</v>
      </c>
      <c r="I3418">
        <v>39612.339999999997</v>
      </c>
      <c r="J3418">
        <v>504</v>
      </c>
      <c r="K3418">
        <v>509</v>
      </c>
      <c r="L3418">
        <v>18821.509999999998</v>
      </c>
      <c r="M3418">
        <v>683.07</v>
      </c>
      <c r="N3418">
        <v>408045.99</v>
      </c>
      <c r="O3418">
        <v>5396</v>
      </c>
      <c r="P3418">
        <v>2</v>
      </c>
      <c r="Q3418">
        <v>17</v>
      </c>
      <c r="R3418" s="25">
        <f>Clean_Data[[#This Row],[Revenue_EUR]]/Clean_Data[[#This Row],[Units_Sold]]</f>
        <v>78.014880952380949</v>
      </c>
      <c r="S3418" s="19">
        <f>Clean_Data[[#This Row],[Gross_Profit_EUR]]/Clean_Data[[#This Row],[Revenue_EUR]]</f>
        <v>0.47868131588651935</v>
      </c>
      <c r="T3418" s="19">
        <f>Clean_Data[[#This Row],[Revenue_EUR]]/Clean_Data[[#This Row],[Revenue_Target_EUR]]</f>
        <v>0.99260735417296742</v>
      </c>
      <c r="U3418" s="19">
        <f>Clean_Data[[#This Row],[Revenue_EUR]]/Clean_Data[[#This Row],[Market_Revenue_EUR]]</f>
        <v>9.6360461721483895E-2</v>
      </c>
      <c r="V3418" s="19">
        <f>Clean_Data[[#This Row],[Returns_Units]]/Clean_Data[[#This Row],[Units_Sold]]</f>
        <v>3.3730158730158728E-2</v>
      </c>
      <c r="W3418" s="21">
        <f>Clean_Data[[#This Row],[Revenue_EUR]]/Clean_Data[[#This Row],[Marketing_Spend_EUR]]</f>
        <v>57.562914488998196</v>
      </c>
    </row>
    <row r="3419" spans="1:23">
      <c r="A3419" s="17">
        <v>46143</v>
      </c>
      <c r="B3419">
        <v>2026</v>
      </c>
      <c r="C3419" s="16" t="s">
        <v>96</v>
      </c>
      <c r="D3419" s="16" t="s">
        <v>89</v>
      </c>
      <c r="E3419" s="16" t="s">
        <v>85</v>
      </c>
      <c r="F3419" s="16" t="s">
        <v>83</v>
      </c>
      <c r="G3419" s="16" t="s">
        <v>79</v>
      </c>
      <c r="H3419">
        <v>40914.370000000003</v>
      </c>
      <c r="I3419">
        <v>38740.49</v>
      </c>
      <c r="J3419">
        <v>203</v>
      </c>
      <c r="K3419">
        <v>190</v>
      </c>
      <c r="L3419">
        <v>22955.8</v>
      </c>
      <c r="M3419">
        <v>1124.43</v>
      </c>
      <c r="N3419">
        <v>344207.75</v>
      </c>
      <c r="O3419">
        <v>1936</v>
      </c>
      <c r="P3419">
        <v>2</v>
      </c>
      <c r="Q3419">
        <v>7</v>
      </c>
      <c r="R3419" s="25">
        <f>Clean_Data[[#This Row],[Revenue_EUR]]/Clean_Data[[#This Row],[Units_Sold]]</f>
        <v>201.54862068965519</v>
      </c>
      <c r="S3419" s="19">
        <f>Clean_Data[[#This Row],[Gross_Profit_EUR]]/Clean_Data[[#This Row],[Revenue_EUR]]</f>
        <v>0.56106937489200004</v>
      </c>
      <c r="T3419" s="19">
        <f>Clean_Data[[#This Row],[Revenue_EUR]]/Clean_Data[[#This Row],[Revenue_Target_EUR]]</f>
        <v>1.0561139004695088</v>
      </c>
      <c r="U3419" s="19">
        <f>Clean_Data[[#This Row],[Revenue_EUR]]/Clean_Data[[#This Row],[Market_Revenue_EUR]]</f>
        <v>0.11886533641383729</v>
      </c>
      <c r="V3419" s="19">
        <f>Clean_Data[[#This Row],[Returns_Units]]/Clean_Data[[#This Row],[Units_Sold]]</f>
        <v>3.4482758620689655E-2</v>
      </c>
      <c r="W3419" s="21">
        <f>Clean_Data[[#This Row],[Revenue_EUR]]/Clean_Data[[#This Row],[Marketing_Spend_EUR]]</f>
        <v>36.386764849746093</v>
      </c>
    </row>
    <row r="3420" spans="1:23">
      <c r="A3420" s="17">
        <v>46143</v>
      </c>
      <c r="B3420">
        <v>2026</v>
      </c>
      <c r="C3420" s="16" t="s">
        <v>96</v>
      </c>
      <c r="D3420" s="16" t="s">
        <v>89</v>
      </c>
      <c r="E3420" s="16" t="s">
        <v>85</v>
      </c>
      <c r="F3420" s="16" t="s">
        <v>83</v>
      </c>
      <c r="G3420" s="16" t="s">
        <v>80</v>
      </c>
      <c r="H3420">
        <v>12981.84</v>
      </c>
      <c r="I3420">
        <v>12377.14</v>
      </c>
      <c r="J3420">
        <v>86</v>
      </c>
      <c r="K3420">
        <v>81</v>
      </c>
      <c r="L3420">
        <v>7427.9</v>
      </c>
      <c r="M3420">
        <v>744.45</v>
      </c>
      <c r="N3420">
        <v>129186.42</v>
      </c>
      <c r="O3420">
        <v>892</v>
      </c>
      <c r="P3420">
        <v>1</v>
      </c>
      <c r="Q3420">
        <v>1</v>
      </c>
      <c r="R3420" s="25">
        <f>Clean_Data[[#This Row],[Revenue_EUR]]/Clean_Data[[#This Row],[Units_Sold]]</f>
        <v>150.95162790697674</v>
      </c>
      <c r="S3420" s="19">
        <f>Clean_Data[[#This Row],[Gross_Profit_EUR]]/Clean_Data[[#This Row],[Revenue_EUR]]</f>
        <v>0.57217620922765955</v>
      </c>
      <c r="T3420" s="19">
        <f>Clean_Data[[#This Row],[Revenue_EUR]]/Clean_Data[[#This Row],[Revenue_Target_EUR]]</f>
        <v>1.0488561977969062</v>
      </c>
      <c r="U3420" s="19">
        <f>Clean_Data[[#This Row],[Revenue_EUR]]/Clean_Data[[#This Row],[Market_Revenue_EUR]]</f>
        <v>0.10048920002582315</v>
      </c>
      <c r="V3420" s="19">
        <f>Clean_Data[[#This Row],[Returns_Units]]/Clean_Data[[#This Row],[Units_Sold]]</f>
        <v>1.1627906976744186E-2</v>
      </c>
      <c r="W3420" s="21">
        <f>Clean_Data[[#This Row],[Revenue_EUR]]/Clean_Data[[#This Row],[Marketing_Spend_EUR]]</f>
        <v>17.43816240177312</v>
      </c>
    </row>
    <row r="3421" spans="1:23">
      <c r="A3421" s="17">
        <v>46143</v>
      </c>
      <c r="B3421">
        <v>2026</v>
      </c>
      <c r="C3421" s="16" t="s">
        <v>96</v>
      </c>
      <c r="D3421" s="16" t="s">
        <v>89</v>
      </c>
      <c r="E3421" s="16" t="s">
        <v>85</v>
      </c>
      <c r="F3421" s="16" t="s">
        <v>83</v>
      </c>
      <c r="G3421" s="16" t="s">
        <v>81</v>
      </c>
      <c r="H3421">
        <v>17271</v>
      </c>
      <c r="I3421">
        <v>17202.36</v>
      </c>
      <c r="J3421">
        <v>139</v>
      </c>
      <c r="K3421">
        <v>136</v>
      </c>
      <c r="L3421">
        <v>9159.84</v>
      </c>
      <c r="M3421">
        <v>559.47</v>
      </c>
      <c r="N3421">
        <v>158194.21</v>
      </c>
      <c r="O3421">
        <v>1407</v>
      </c>
      <c r="P3421">
        <v>1</v>
      </c>
      <c r="Q3421">
        <v>3</v>
      </c>
      <c r="R3421" s="25">
        <f>Clean_Data[[#This Row],[Revenue_EUR]]/Clean_Data[[#This Row],[Units_Sold]]</f>
        <v>124.25179856115108</v>
      </c>
      <c r="S3421" s="19">
        <f>Clean_Data[[#This Row],[Gross_Profit_EUR]]/Clean_Data[[#This Row],[Revenue_EUR]]</f>
        <v>0.53035956227201664</v>
      </c>
      <c r="T3421" s="19">
        <f>Clean_Data[[#This Row],[Revenue_EUR]]/Clean_Data[[#This Row],[Revenue_Target_EUR]]</f>
        <v>1.003990150188695</v>
      </c>
      <c r="U3421" s="19">
        <f>Clean_Data[[#This Row],[Revenue_EUR]]/Clean_Data[[#This Row],[Market_Revenue_EUR]]</f>
        <v>0.10917593001665485</v>
      </c>
      <c r="V3421" s="19">
        <f>Clean_Data[[#This Row],[Returns_Units]]/Clean_Data[[#This Row],[Units_Sold]]</f>
        <v>2.1582733812949641E-2</v>
      </c>
      <c r="W3421" s="21">
        <f>Clean_Data[[#This Row],[Revenue_EUR]]/Clean_Data[[#This Row],[Marketing_Spend_EUR]]</f>
        <v>30.870287951096572</v>
      </c>
    </row>
    <row r="3422" spans="1:23">
      <c r="A3422" s="17">
        <v>46143</v>
      </c>
      <c r="B3422">
        <v>2026</v>
      </c>
      <c r="C3422" s="16" t="s">
        <v>96</v>
      </c>
      <c r="D3422" s="16" t="s">
        <v>90</v>
      </c>
      <c r="E3422" s="16" t="s">
        <v>91</v>
      </c>
      <c r="F3422" s="16" t="s">
        <v>77</v>
      </c>
      <c r="G3422" s="16" t="s">
        <v>78</v>
      </c>
      <c r="H3422">
        <v>245541.89</v>
      </c>
      <c r="I3422">
        <v>232248.37</v>
      </c>
      <c r="J3422">
        <v>3146</v>
      </c>
      <c r="K3422">
        <v>2963</v>
      </c>
      <c r="L3422">
        <v>136511.01999999999</v>
      </c>
      <c r="M3422">
        <v>4195.13</v>
      </c>
      <c r="N3422">
        <v>2648659.86</v>
      </c>
      <c r="O3422">
        <v>37520</v>
      </c>
      <c r="P3422">
        <v>10</v>
      </c>
      <c r="Q3422">
        <v>25</v>
      </c>
      <c r="R3422" s="25">
        <f>Clean_Data[[#This Row],[Revenue_EUR]]/Clean_Data[[#This Row],[Units_Sold]]</f>
        <v>78.048916083916083</v>
      </c>
      <c r="S3422" s="19">
        <f>Clean_Data[[#This Row],[Gross_Profit_EUR]]/Clean_Data[[#This Row],[Revenue_EUR]]</f>
        <v>0.55595817072190812</v>
      </c>
      <c r="T3422" s="19">
        <f>Clean_Data[[#This Row],[Revenue_EUR]]/Clean_Data[[#This Row],[Revenue_Target_EUR]]</f>
        <v>1.0572383780346877</v>
      </c>
      <c r="U3422" s="19">
        <f>Clean_Data[[#This Row],[Revenue_EUR]]/Clean_Data[[#This Row],[Market_Revenue_EUR]]</f>
        <v>9.270419871881927E-2</v>
      </c>
      <c r="V3422" s="19">
        <f>Clean_Data[[#This Row],[Returns_Units]]/Clean_Data[[#This Row],[Units_Sold]]</f>
        <v>7.9465988556897647E-3</v>
      </c>
      <c r="W3422" s="21">
        <f>Clean_Data[[#This Row],[Revenue_EUR]]/Clean_Data[[#This Row],[Marketing_Spend_EUR]]</f>
        <v>58.530221947829986</v>
      </c>
    </row>
    <row r="3423" spans="1:23">
      <c r="A3423" s="17">
        <v>46143</v>
      </c>
      <c r="B3423">
        <v>2026</v>
      </c>
      <c r="C3423" s="16" t="s">
        <v>96</v>
      </c>
      <c r="D3423" s="16" t="s">
        <v>90</v>
      </c>
      <c r="E3423" s="16" t="s">
        <v>91</v>
      </c>
      <c r="F3423" s="16" t="s">
        <v>77</v>
      </c>
      <c r="G3423" s="16" t="s">
        <v>79</v>
      </c>
      <c r="H3423">
        <v>241034.25</v>
      </c>
      <c r="I3423">
        <v>223803.37</v>
      </c>
      <c r="J3423">
        <v>1197</v>
      </c>
      <c r="K3423">
        <v>1117</v>
      </c>
      <c r="L3423">
        <v>156112.69</v>
      </c>
      <c r="M3423">
        <v>5848.96</v>
      </c>
      <c r="N3423">
        <v>2212672.19</v>
      </c>
      <c r="O3423">
        <v>12201</v>
      </c>
      <c r="P3423">
        <v>13</v>
      </c>
      <c r="Q3423">
        <v>21</v>
      </c>
      <c r="R3423" s="25">
        <f>Clean_Data[[#This Row],[Revenue_EUR]]/Clean_Data[[#This Row],[Units_Sold]]</f>
        <v>201.36528822055138</v>
      </c>
      <c r="S3423" s="19">
        <f>Clean_Data[[#This Row],[Gross_Profit_EUR]]/Clean_Data[[#This Row],[Revenue_EUR]]</f>
        <v>0.64767845233613064</v>
      </c>
      <c r="T3423" s="19">
        <f>Clean_Data[[#This Row],[Revenue_EUR]]/Clean_Data[[#This Row],[Revenue_Target_EUR]]</f>
        <v>1.0769911552270193</v>
      </c>
      <c r="U3423" s="19">
        <f>Clean_Data[[#This Row],[Revenue_EUR]]/Clean_Data[[#This Row],[Market_Revenue_EUR]]</f>
        <v>0.10893355603660387</v>
      </c>
      <c r="V3423" s="19">
        <f>Clean_Data[[#This Row],[Returns_Units]]/Clean_Data[[#This Row],[Units_Sold]]</f>
        <v>1.7543859649122806E-2</v>
      </c>
      <c r="W3423" s="21">
        <f>Clean_Data[[#This Row],[Revenue_EUR]]/Clean_Data[[#This Row],[Marketing_Spend_EUR]]</f>
        <v>41.209762077360764</v>
      </c>
    </row>
    <row r="3424" spans="1:23">
      <c r="A3424" s="17">
        <v>46143</v>
      </c>
      <c r="B3424">
        <v>2026</v>
      </c>
      <c r="C3424" s="16" t="s">
        <v>96</v>
      </c>
      <c r="D3424" s="16" t="s">
        <v>90</v>
      </c>
      <c r="E3424" s="16" t="s">
        <v>91</v>
      </c>
      <c r="F3424" s="16" t="s">
        <v>77</v>
      </c>
      <c r="G3424" s="16" t="s">
        <v>80</v>
      </c>
      <c r="H3424">
        <v>80824.59</v>
      </c>
      <c r="I3424">
        <v>71000.100000000006</v>
      </c>
      <c r="J3424">
        <v>533</v>
      </c>
      <c r="K3424">
        <v>474</v>
      </c>
      <c r="L3424">
        <v>56087.78</v>
      </c>
      <c r="M3424">
        <v>4559.1099999999997</v>
      </c>
      <c r="N3424">
        <v>807115</v>
      </c>
      <c r="O3424">
        <v>6029</v>
      </c>
      <c r="P3424">
        <v>5</v>
      </c>
      <c r="Q3424">
        <v>7</v>
      </c>
      <c r="R3424" s="25">
        <f>Clean_Data[[#This Row],[Revenue_EUR]]/Clean_Data[[#This Row],[Units_Sold]]</f>
        <v>151.64088180112569</v>
      </c>
      <c r="S3424" s="19">
        <f>Clean_Data[[#This Row],[Gross_Profit_EUR]]/Clean_Data[[#This Row],[Revenue_EUR]]</f>
        <v>0.69394450377044903</v>
      </c>
      <c r="T3424" s="19">
        <f>Clean_Data[[#This Row],[Revenue_EUR]]/Clean_Data[[#This Row],[Revenue_Target_EUR]]</f>
        <v>1.1383729037001356</v>
      </c>
      <c r="U3424" s="19">
        <f>Clean_Data[[#This Row],[Revenue_EUR]]/Clean_Data[[#This Row],[Market_Revenue_EUR]]</f>
        <v>0.10014011634029847</v>
      </c>
      <c r="V3424" s="19">
        <f>Clean_Data[[#This Row],[Returns_Units]]/Clean_Data[[#This Row],[Units_Sold]]</f>
        <v>1.3133208255159476E-2</v>
      </c>
      <c r="W3424" s="21">
        <f>Clean_Data[[#This Row],[Revenue_EUR]]/Clean_Data[[#This Row],[Marketing_Spend_EUR]]</f>
        <v>17.72815088909897</v>
      </c>
    </row>
    <row r="3425" spans="1:23">
      <c r="A3425" s="17">
        <v>46143</v>
      </c>
      <c r="B3425">
        <v>2026</v>
      </c>
      <c r="C3425" s="16" t="s">
        <v>96</v>
      </c>
      <c r="D3425" s="16" t="s">
        <v>90</v>
      </c>
      <c r="E3425" s="16" t="s">
        <v>91</v>
      </c>
      <c r="F3425" s="16" t="s">
        <v>77</v>
      </c>
      <c r="G3425" s="16" t="s">
        <v>81</v>
      </c>
      <c r="H3425">
        <v>93650.7</v>
      </c>
      <c r="I3425">
        <v>88069.09</v>
      </c>
      <c r="J3425">
        <v>751</v>
      </c>
      <c r="K3425">
        <v>710</v>
      </c>
      <c r="L3425">
        <v>59222.34</v>
      </c>
      <c r="M3425">
        <v>2607.25</v>
      </c>
      <c r="N3425">
        <v>1023356.43</v>
      </c>
      <c r="O3425">
        <v>9197</v>
      </c>
      <c r="P3425">
        <v>5</v>
      </c>
      <c r="Q3425">
        <v>16</v>
      </c>
      <c r="R3425" s="25">
        <f>Clean_Data[[#This Row],[Revenue_EUR]]/Clean_Data[[#This Row],[Units_Sold]]</f>
        <v>124.70133155792277</v>
      </c>
      <c r="S3425" s="19">
        <f>Clean_Data[[#This Row],[Gross_Profit_EUR]]/Clean_Data[[#This Row],[Revenue_EUR]]</f>
        <v>0.63237477135782216</v>
      </c>
      <c r="T3425" s="19">
        <f>Clean_Data[[#This Row],[Revenue_EUR]]/Clean_Data[[#This Row],[Revenue_Target_EUR]]</f>
        <v>1.06337762772387</v>
      </c>
      <c r="U3425" s="19">
        <f>Clean_Data[[#This Row],[Revenue_EUR]]/Clean_Data[[#This Row],[Market_Revenue_EUR]]</f>
        <v>9.1513276561911078E-2</v>
      </c>
      <c r="V3425" s="19">
        <f>Clean_Data[[#This Row],[Returns_Units]]/Clean_Data[[#This Row],[Units_Sold]]</f>
        <v>2.1304926764314249E-2</v>
      </c>
      <c r="W3425" s="21">
        <f>Clean_Data[[#This Row],[Revenue_EUR]]/Clean_Data[[#This Row],[Marketing_Spend_EUR]]</f>
        <v>35.919340301083515</v>
      </c>
    </row>
    <row r="3426" spans="1:23">
      <c r="A3426" s="17">
        <v>46143</v>
      </c>
      <c r="B3426">
        <v>2026</v>
      </c>
      <c r="C3426" s="16" t="s">
        <v>96</v>
      </c>
      <c r="D3426" s="16" t="s">
        <v>90</v>
      </c>
      <c r="E3426" s="16" t="s">
        <v>91</v>
      </c>
      <c r="F3426" s="16" t="s">
        <v>82</v>
      </c>
      <c r="G3426" s="16" t="s">
        <v>78</v>
      </c>
      <c r="H3426">
        <v>197007.06</v>
      </c>
      <c r="I3426">
        <v>190075.1</v>
      </c>
      <c r="J3426">
        <v>2524</v>
      </c>
      <c r="K3426">
        <v>2446</v>
      </c>
      <c r="L3426">
        <v>104351.62</v>
      </c>
      <c r="M3426">
        <v>3745.96</v>
      </c>
      <c r="N3426">
        <v>2374444.2000000002</v>
      </c>
      <c r="O3426">
        <v>33261</v>
      </c>
      <c r="P3426">
        <v>11</v>
      </c>
      <c r="Q3426">
        <v>52</v>
      </c>
      <c r="R3426" s="25">
        <f>Clean_Data[[#This Row],[Revenue_EUR]]/Clean_Data[[#This Row],[Units_Sold]]</f>
        <v>78.053510301109355</v>
      </c>
      <c r="S3426" s="19">
        <f>Clean_Data[[#This Row],[Gross_Profit_EUR]]/Clean_Data[[#This Row],[Revenue_EUR]]</f>
        <v>0.52968467221428506</v>
      </c>
      <c r="T3426" s="19">
        <f>Clean_Data[[#This Row],[Revenue_EUR]]/Clean_Data[[#This Row],[Revenue_Target_EUR]]</f>
        <v>1.0364695849166987</v>
      </c>
      <c r="U3426" s="19">
        <f>Clean_Data[[#This Row],[Revenue_EUR]]/Clean_Data[[#This Row],[Market_Revenue_EUR]]</f>
        <v>8.2969757722670415E-2</v>
      </c>
      <c r="V3426" s="19">
        <f>Clean_Data[[#This Row],[Returns_Units]]/Clean_Data[[#This Row],[Units_Sold]]</f>
        <v>2.0602218700475437E-2</v>
      </c>
      <c r="W3426" s="21">
        <f>Clean_Data[[#This Row],[Revenue_EUR]]/Clean_Data[[#This Row],[Marketing_Spend_EUR]]</f>
        <v>52.591874979978428</v>
      </c>
    </row>
    <row r="3427" spans="1:23">
      <c r="A3427" s="17">
        <v>46143</v>
      </c>
      <c r="B3427">
        <v>2026</v>
      </c>
      <c r="C3427" s="16" t="s">
        <v>96</v>
      </c>
      <c r="D3427" s="16" t="s">
        <v>90</v>
      </c>
      <c r="E3427" s="16" t="s">
        <v>91</v>
      </c>
      <c r="F3427" s="16" t="s">
        <v>82</v>
      </c>
      <c r="G3427" s="16" t="s">
        <v>79</v>
      </c>
      <c r="H3427">
        <v>209728.21</v>
      </c>
      <c r="I3427">
        <v>196272.64000000001</v>
      </c>
      <c r="J3427">
        <v>1042</v>
      </c>
      <c r="K3427">
        <v>965</v>
      </c>
      <c r="L3427">
        <v>127078.77</v>
      </c>
      <c r="M3427">
        <v>5260.2</v>
      </c>
      <c r="N3427">
        <v>2005895.26</v>
      </c>
      <c r="O3427">
        <v>10615</v>
      </c>
      <c r="P3427">
        <v>10</v>
      </c>
      <c r="Q3427">
        <v>21</v>
      </c>
      <c r="R3427" s="25">
        <f>Clean_Data[[#This Row],[Revenue_EUR]]/Clean_Data[[#This Row],[Units_Sold]]</f>
        <v>201.27467370441457</v>
      </c>
      <c r="S3427" s="19">
        <f>Clean_Data[[#This Row],[Gross_Profit_EUR]]/Clean_Data[[#This Row],[Revenue_EUR]]</f>
        <v>0.60592120630791635</v>
      </c>
      <c r="T3427" s="19">
        <f>Clean_Data[[#This Row],[Revenue_EUR]]/Clean_Data[[#This Row],[Revenue_Target_EUR]]</f>
        <v>1.0685555052400577</v>
      </c>
      <c r="U3427" s="19">
        <f>Clean_Data[[#This Row],[Revenue_EUR]]/Clean_Data[[#This Row],[Market_Revenue_EUR]]</f>
        <v>0.10455591285459241</v>
      </c>
      <c r="V3427" s="19">
        <f>Clean_Data[[#This Row],[Returns_Units]]/Clean_Data[[#This Row],[Units_Sold]]</f>
        <v>2.0153550863723609E-2</v>
      </c>
      <c r="W3427" s="21">
        <f>Clean_Data[[#This Row],[Revenue_EUR]]/Clean_Data[[#This Row],[Marketing_Spend_EUR]]</f>
        <v>39.870767271206418</v>
      </c>
    </row>
    <row r="3428" spans="1:23">
      <c r="A3428" s="17">
        <v>46143</v>
      </c>
      <c r="B3428">
        <v>2026</v>
      </c>
      <c r="C3428" s="16" t="s">
        <v>96</v>
      </c>
      <c r="D3428" s="16" t="s">
        <v>90</v>
      </c>
      <c r="E3428" s="16" t="s">
        <v>91</v>
      </c>
      <c r="F3428" s="16" t="s">
        <v>82</v>
      </c>
      <c r="G3428" s="16" t="s">
        <v>80</v>
      </c>
      <c r="H3428">
        <v>77002.259999999995</v>
      </c>
      <c r="I3428">
        <v>69590.8</v>
      </c>
      <c r="J3428">
        <v>507</v>
      </c>
      <c r="K3428">
        <v>461</v>
      </c>
      <c r="L3428">
        <v>48958.02</v>
      </c>
      <c r="M3428">
        <v>4418.67</v>
      </c>
      <c r="N3428">
        <v>748027.33</v>
      </c>
      <c r="O3428">
        <v>5104</v>
      </c>
      <c r="P3428">
        <v>4</v>
      </c>
      <c r="Q3428">
        <v>5</v>
      </c>
      <c r="R3428" s="25">
        <f>Clean_Data[[#This Row],[Revenue_EUR]]/Clean_Data[[#This Row],[Units_Sold]]</f>
        <v>151.87822485207099</v>
      </c>
      <c r="S3428" s="19">
        <f>Clean_Data[[#This Row],[Gross_Profit_EUR]]/Clean_Data[[#This Row],[Revenue_EUR]]</f>
        <v>0.63579978042202923</v>
      </c>
      <c r="T3428" s="19">
        <f>Clean_Data[[#This Row],[Revenue_EUR]]/Clean_Data[[#This Row],[Revenue_Target_EUR]]</f>
        <v>1.1065005719146783</v>
      </c>
      <c r="U3428" s="19">
        <f>Clean_Data[[#This Row],[Revenue_EUR]]/Clean_Data[[#This Row],[Market_Revenue_EUR]]</f>
        <v>0.10294043668163835</v>
      </c>
      <c r="V3428" s="19">
        <f>Clean_Data[[#This Row],[Returns_Units]]/Clean_Data[[#This Row],[Units_Sold]]</f>
        <v>9.8619329388560158E-3</v>
      </c>
      <c r="W3428" s="21">
        <f>Clean_Data[[#This Row],[Revenue_EUR]]/Clean_Data[[#This Row],[Marketing_Spend_EUR]]</f>
        <v>17.426569533366372</v>
      </c>
    </row>
    <row r="3429" spans="1:23">
      <c r="A3429" s="17">
        <v>46143</v>
      </c>
      <c r="B3429">
        <v>2026</v>
      </c>
      <c r="C3429" s="16" t="s">
        <v>96</v>
      </c>
      <c r="D3429" s="16" t="s">
        <v>90</v>
      </c>
      <c r="E3429" s="16" t="s">
        <v>91</v>
      </c>
      <c r="F3429" s="16" t="s">
        <v>82</v>
      </c>
      <c r="G3429" s="16" t="s">
        <v>81</v>
      </c>
      <c r="H3429">
        <v>87245.77</v>
      </c>
      <c r="I3429">
        <v>85201.56</v>
      </c>
      <c r="J3429">
        <v>700</v>
      </c>
      <c r="K3429">
        <v>674</v>
      </c>
      <c r="L3429">
        <v>51324.77</v>
      </c>
      <c r="M3429">
        <v>2453.94</v>
      </c>
      <c r="N3429">
        <v>951986.81</v>
      </c>
      <c r="O3429">
        <v>8135</v>
      </c>
      <c r="P3429">
        <v>5</v>
      </c>
      <c r="Q3429">
        <v>14</v>
      </c>
      <c r="R3429" s="25">
        <f>Clean_Data[[#This Row],[Revenue_EUR]]/Clean_Data[[#This Row],[Units_Sold]]</f>
        <v>124.63681428571429</v>
      </c>
      <c r="S3429" s="19">
        <f>Clean_Data[[#This Row],[Gross_Profit_EUR]]/Clean_Data[[#This Row],[Revenue_EUR]]</f>
        <v>0.58827803342213603</v>
      </c>
      <c r="T3429" s="19">
        <f>Clean_Data[[#This Row],[Revenue_EUR]]/Clean_Data[[#This Row],[Revenue_Target_EUR]]</f>
        <v>1.0239926358155884</v>
      </c>
      <c r="U3429" s="19">
        <f>Clean_Data[[#This Row],[Revenue_EUR]]/Clean_Data[[#This Row],[Market_Revenue_EUR]]</f>
        <v>9.164598614554334E-2</v>
      </c>
      <c r="V3429" s="19">
        <f>Clean_Data[[#This Row],[Returns_Units]]/Clean_Data[[#This Row],[Units_Sold]]</f>
        <v>0.02</v>
      </c>
      <c r="W3429" s="21">
        <f>Clean_Data[[#This Row],[Revenue_EUR]]/Clean_Data[[#This Row],[Marketing_Spend_EUR]]</f>
        <v>35.553342787517217</v>
      </c>
    </row>
    <row r="3430" spans="1:23">
      <c r="A3430" s="17">
        <v>46143</v>
      </c>
      <c r="B3430">
        <v>2026</v>
      </c>
      <c r="C3430" s="16" t="s">
        <v>96</v>
      </c>
      <c r="D3430" s="16" t="s">
        <v>90</v>
      </c>
      <c r="E3430" s="16" t="s">
        <v>91</v>
      </c>
      <c r="F3430" s="16" t="s">
        <v>83</v>
      </c>
      <c r="G3430" s="16" t="s">
        <v>78</v>
      </c>
      <c r="H3430">
        <v>25171.29</v>
      </c>
      <c r="I3430">
        <v>23769.73</v>
      </c>
      <c r="J3430">
        <v>323</v>
      </c>
      <c r="K3430">
        <v>309</v>
      </c>
      <c r="L3430">
        <v>11905.16</v>
      </c>
      <c r="M3430">
        <v>486.69</v>
      </c>
      <c r="N3430">
        <v>432116.67</v>
      </c>
      <c r="O3430">
        <v>5937</v>
      </c>
      <c r="P3430">
        <v>1</v>
      </c>
      <c r="Q3430">
        <v>8</v>
      </c>
      <c r="R3430" s="25">
        <f>Clean_Data[[#This Row],[Revenue_EUR]]/Clean_Data[[#This Row],[Units_Sold]]</f>
        <v>77.92969040247678</v>
      </c>
      <c r="S3430" s="19">
        <f>Clean_Data[[#This Row],[Gross_Profit_EUR]]/Clean_Data[[#This Row],[Revenue_EUR]]</f>
        <v>0.47296582733741493</v>
      </c>
      <c r="T3430" s="19">
        <f>Clean_Data[[#This Row],[Revenue_EUR]]/Clean_Data[[#This Row],[Revenue_Target_EUR]]</f>
        <v>1.0589640690070943</v>
      </c>
      <c r="U3430" s="19">
        <f>Clean_Data[[#This Row],[Revenue_EUR]]/Clean_Data[[#This Row],[Market_Revenue_EUR]]</f>
        <v>5.8251143146132271E-2</v>
      </c>
      <c r="V3430" s="19">
        <f>Clean_Data[[#This Row],[Returns_Units]]/Clean_Data[[#This Row],[Units_Sold]]</f>
        <v>2.4767801857585141E-2</v>
      </c>
      <c r="W3430" s="21">
        <f>Clean_Data[[#This Row],[Revenue_EUR]]/Clean_Data[[#This Row],[Marketing_Spend_EUR]]</f>
        <v>51.719349072304752</v>
      </c>
    </row>
    <row r="3431" spans="1:23">
      <c r="A3431" s="17">
        <v>46143</v>
      </c>
      <c r="B3431">
        <v>2026</v>
      </c>
      <c r="C3431" s="16" t="s">
        <v>96</v>
      </c>
      <c r="D3431" s="16" t="s">
        <v>90</v>
      </c>
      <c r="E3431" s="16" t="s">
        <v>91</v>
      </c>
      <c r="F3431" s="16" t="s">
        <v>83</v>
      </c>
      <c r="G3431" s="16" t="s">
        <v>79</v>
      </c>
      <c r="H3431">
        <v>26772.18</v>
      </c>
      <c r="I3431">
        <v>25996.560000000001</v>
      </c>
      <c r="J3431">
        <v>133</v>
      </c>
      <c r="K3431">
        <v>129</v>
      </c>
      <c r="L3431">
        <v>14770.56</v>
      </c>
      <c r="M3431">
        <v>607.86</v>
      </c>
      <c r="N3431">
        <v>371838.47</v>
      </c>
      <c r="O3431">
        <v>1914</v>
      </c>
      <c r="P3431">
        <v>1</v>
      </c>
      <c r="Q3431">
        <v>4</v>
      </c>
      <c r="R3431" s="25">
        <f>Clean_Data[[#This Row],[Revenue_EUR]]/Clean_Data[[#This Row],[Units_Sold]]</f>
        <v>201.29458646616541</v>
      </c>
      <c r="S3431" s="19">
        <f>Clean_Data[[#This Row],[Gross_Profit_EUR]]/Clean_Data[[#This Row],[Revenue_EUR]]</f>
        <v>0.55171300954946512</v>
      </c>
      <c r="T3431" s="19">
        <f>Clean_Data[[#This Row],[Revenue_EUR]]/Clean_Data[[#This Row],[Revenue_Target_EUR]]</f>
        <v>1.0298354859258301</v>
      </c>
      <c r="U3431" s="19">
        <f>Clean_Data[[#This Row],[Revenue_EUR]]/Clean_Data[[#This Row],[Market_Revenue_EUR]]</f>
        <v>7.1999489455730606E-2</v>
      </c>
      <c r="V3431" s="19">
        <f>Clean_Data[[#This Row],[Returns_Units]]/Clean_Data[[#This Row],[Units_Sold]]</f>
        <v>3.007518796992481E-2</v>
      </c>
      <c r="W3431" s="21">
        <f>Clean_Data[[#This Row],[Revenue_EUR]]/Clean_Data[[#This Row],[Marketing_Spend_EUR]]</f>
        <v>44.043332346263945</v>
      </c>
    </row>
    <row r="3432" spans="1:23">
      <c r="A3432" s="17">
        <v>46143</v>
      </c>
      <c r="B3432">
        <v>2026</v>
      </c>
      <c r="C3432" s="16" t="s">
        <v>96</v>
      </c>
      <c r="D3432" s="16" t="s">
        <v>90</v>
      </c>
      <c r="E3432" s="16" t="s">
        <v>91</v>
      </c>
      <c r="F3432" s="16" t="s">
        <v>83</v>
      </c>
      <c r="G3432" s="16" t="s">
        <v>80</v>
      </c>
      <c r="H3432">
        <v>10312.93</v>
      </c>
      <c r="I3432">
        <v>9431.2800000000007</v>
      </c>
      <c r="J3432">
        <v>68</v>
      </c>
      <c r="K3432">
        <v>63</v>
      </c>
      <c r="L3432">
        <v>5946.95</v>
      </c>
      <c r="M3432">
        <v>567.41999999999996</v>
      </c>
      <c r="N3432">
        <v>137596.48000000001</v>
      </c>
      <c r="O3432">
        <v>948</v>
      </c>
      <c r="P3432">
        <v>0</v>
      </c>
      <c r="Q3432">
        <v>2</v>
      </c>
      <c r="R3432" s="25">
        <f>Clean_Data[[#This Row],[Revenue_EUR]]/Clean_Data[[#This Row],[Units_Sold]]</f>
        <v>151.66073529411764</v>
      </c>
      <c r="S3432" s="19">
        <f>Clean_Data[[#This Row],[Gross_Profit_EUR]]/Clean_Data[[#This Row],[Revenue_EUR]]</f>
        <v>0.57664989484074847</v>
      </c>
      <c r="T3432" s="19">
        <f>Clean_Data[[#This Row],[Revenue_EUR]]/Clean_Data[[#This Row],[Revenue_Target_EUR]]</f>
        <v>1.0934814786540108</v>
      </c>
      <c r="U3432" s="19">
        <f>Clean_Data[[#This Row],[Revenue_EUR]]/Clean_Data[[#This Row],[Market_Revenue_EUR]]</f>
        <v>7.4950536525352968E-2</v>
      </c>
      <c r="V3432" s="19">
        <f>Clean_Data[[#This Row],[Returns_Units]]/Clean_Data[[#This Row],[Units_Sold]]</f>
        <v>2.9411764705882353E-2</v>
      </c>
      <c r="W3432" s="21">
        <f>Clean_Data[[#This Row],[Revenue_EUR]]/Clean_Data[[#This Row],[Marketing_Spend_EUR]]</f>
        <v>18.175126008952805</v>
      </c>
    </row>
    <row r="3433" spans="1:23">
      <c r="A3433" s="17">
        <v>46143</v>
      </c>
      <c r="B3433">
        <v>2026</v>
      </c>
      <c r="C3433" s="16" t="s">
        <v>96</v>
      </c>
      <c r="D3433" s="16" t="s">
        <v>90</v>
      </c>
      <c r="E3433" s="16" t="s">
        <v>91</v>
      </c>
      <c r="F3433" s="16" t="s">
        <v>83</v>
      </c>
      <c r="G3433" s="16" t="s">
        <v>81</v>
      </c>
      <c r="H3433">
        <v>11165.42</v>
      </c>
      <c r="I3433">
        <v>10716.39</v>
      </c>
      <c r="J3433">
        <v>90</v>
      </c>
      <c r="K3433">
        <v>87</v>
      </c>
      <c r="L3433">
        <v>5937.69</v>
      </c>
      <c r="M3433">
        <v>360.74</v>
      </c>
      <c r="N3433">
        <v>173471.04</v>
      </c>
      <c r="O3433">
        <v>1537</v>
      </c>
      <c r="P3433">
        <v>1</v>
      </c>
      <c r="Q3433">
        <v>1</v>
      </c>
      <c r="R3433" s="25">
        <f>Clean_Data[[#This Row],[Revenue_EUR]]/Clean_Data[[#This Row],[Units_Sold]]</f>
        <v>124.06022222222222</v>
      </c>
      <c r="S3433" s="19">
        <f>Clean_Data[[#This Row],[Gross_Profit_EUR]]/Clean_Data[[#This Row],[Revenue_EUR]]</f>
        <v>0.53179280313682775</v>
      </c>
      <c r="T3433" s="19">
        <f>Clean_Data[[#This Row],[Revenue_EUR]]/Clean_Data[[#This Row],[Revenue_Target_EUR]]</f>
        <v>1.0419012372636682</v>
      </c>
      <c r="U3433" s="19">
        <f>Clean_Data[[#This Row],[Revenue_EUR]]/Clean_Data[[#This Row],[Market_Revenue_EUR]]</f>
        <v>6.4364749297634916E-2</v>
      </c>
      <c r="V3433" s="19">
        <f>Clean_Data[[#This Row],[Returns_Units]]/Clean_Data[[#This Row],[Units_Sold]]</f>
        <v>1.1111111111111112E-2</v>
      </c>
      <c r="W3433" s="21">
        <f>Clean_Data[[#This Row],[Revenue_EUR]]/Clean_Data[[#This Row],[Marketing_Spend_EUR]]</f>
        <v>30.951433165160502</v>
      </c>
    </row>
    <row r="3434" spans="1:23">
      <c r="A3434" s="17">
        <v>46143</v>
      </c>
      <c r="B3434">
        <v>2026</v>
      </c>
      <c r="C3434" s="16" t="s">
        <v>96</v>
      </c>
      <c r="D3434" s="16" t="s">
        <v>92</v>
      </c>
      <c r="E3434" s="16" t="s">
        <v>76</v>
      </c>
      <c r="F3434" s="16" t="s">
        <v>77</v>
      </c>
      <c r="G3434" s="16" t="s">
        <v>78</v>
      </c>
      <c r="H3434">
        <v>220727.5</v>
      </c>
      <c r="I3434">
        <v>220046.71</v>
      </c>
      <c r="J3434">
        <v>2828</v>
      </c>
      <c r="K3434">
        <v>2825</v>
      </c>
      <c r="L3434">
        <v>122983.73</v>
      </c>
      <c r="M3434">
        <v>3839.95</v>
      </c>
      <c r="N3434">
        <v>1487160.79</v>
      </c>
      <c r="O3434">
        <v>19882</v>
      </c>
      <c r="P3434">
        <v>11</v>
      </c>
      <c r="Q3434">
        <v>37</v>
      </c>
      <c r="R3434" s="25">
        <f>Clean_Data[[#This Row],[Revenue_EUR]]/Clean_Data[[#This Row],[Units_Sold]]</f>
        <v>78.050742574257427</v>
      </c>
      <c r="S3434" s="19">
        <f>Clean_Data[[#This Row],[Gross_Profit_EUR]]/Clean_Data[[#This Row],[Revenue_EUR]]</f>
        <v>0.55717447984505775</v>
      </c>
      <c r="T3434" s="19">
        <f>Clean_Data[[#This Row],[Revenue_EUR]]/Clean_Data[[#This Row],[Revenue_Target_EUR]]</f>
        <v>1.0030938431208538</v>
      </c>
      <c r="U3434" s="19">
        <f>Clean_Data[[#This Row],[Revenue_EUR]]/Clean_Data[[#This Row],[Market_Revenue_EUR]]</f>
        <v>0.1484220815154762</v>
      </c>
      <c r="V3434" s="19">
        <f>Clean_Data[[#This Row],[Returns_Units]]/Clean_Data[[#This Row],[Units_Sold]]</f>
        <v>1.3083451202263084E-2</v>
      </c>
      <c r="W3434" s="21">
        <f>Clean_Data[[#This Row],[Revenue_EUR]]/Clean_Data[[#This Row],[Marketing_Spend_EUR]]</f>
        <v>57.481868253492884</v>
      </c>
    </row>
    <row r="3435" spans="1:23">
      <c r="A3435" s="17">
        <v>46143</v>
      </c>
      <c r="B3435">
        <v>2026</v>
      </c>
      <c r="C3435" s="16" t="s">
        <v>96</v>
      </c>
      <c r="D3435" s="16" t="s">
        <v>92</v>
      </c>
      <c r="E3435" s="16" t="s">
        <v>76</v>
      </c>
      <c r="F3435" s="16" t="s">
        <v>77</v>
      </c>
      <c r="G3435" s="16" t="s">
        <v>79</v>
      </c>
      <c r="H3435">
        <v>248796.21</v>
      </c>
      <c r="I3435">
        <v>243575.93</v>
      </c>
      <c r="J3435">
        <v>1236</v>
      </c>
      <c r="K3435">
        <v>1221</v>
      </c>
      <c r="L3435">
        <v>165134.44</v>
      </c>
      <c r="M3435">
        <v>6056.03</v>
      </c>
      <c r="N3435">
        <v>1314465.8700000001</v>
      </c>
      <c r="O3435">
        <v>6865</v>
      </c>
      <c r="P3435">
        <v>13</v>
      </c>
      <c r="Q3435">
        <v>19</v>
      </c>
      <c r="R3435" s="25">
        <f>Clean_Data[[#This Row],[Revenue_EUR]]/Clean_Data[[#This Row],[Units_Sold]]</f>
        <v>201.29143203883496</v>
      </c>
      <c r="S3435" s="19">
        <f>Clean_Data[[#This Row],[Gross_Profit_EUR]]/Clean_Data[[#This Row],[Revenue_EUR]]</f>
        <v>0.6637337441756046</v>
      </c>
      <c r="T3435" s="19">
        <f>Clean_Data[[#This Row],[Revenue_EUR]]/Clean_Data[[#This Row],[Revenue_Target_EUR]]</f>
        <v>1.0214318385236176</v>
      </c>
      <c r="U3435" s="19">
        <f>Clean_Data[[#This Row],[Revenue_EUR]]/Clean_Data[[#This Row],[Market_Revenue_EUR]]</f>
        <v>0.18927551918864197</v>
      </c>
      <c r="V3435" s="19">
        <f>Clean_Data[[#This Row],[Returns_Units]]/Clean_Data[[#This Row],[Units_Sold]]</f>
        <v>1.5372168284789644E-2</v>
      </c>
      <c r="W3435" s="21">
        <f>Clean_Data[[#This Row],[Revenue_EUR]]/Clean_Data[[#This Row],[Marketing_Spend_EUR]]</f>
        <v>41.082393911522892</v>
      </c>
    </row>
    <row r="3436" spans="1:23">
      <c r="A3436" s="17">
        <v>46143</v>
      </c>
      <c r="B3436">
        <v>2026</v>
      </c>
      <c r="C3436" s="16" t="s">
        <v>96</v>
      </c>
      <c r="D3436" s="16" t="s">
        <v>92</v>
      </c>
      <c r="E3436" s="16" t="s">
        <v>76</v>
      </c>
      <c r="F3436" s="16" t="s">
        <v>77</v>
      </c>
      <c r="G3436" s="16" t="s">
        <v>80</v>
      </c>
      <c r="H3436">
        <v>78280.42</v>
      </c>
      <c r="I3436">
        <v>73059.81</v>
      </c>
      <c r="J3436">
        <v>516</v>
      </c>
      <c r="K3436">
        <v>479</v>
      </c>
      <c r="L3436">
        <v>54176.52</v>
      </c>
      <c r="M3436">
        <v>4133.2299999999996</v>
      </c>
      <c r="N3436">
        <v>492829.34</v>
      </c>
      <c r="O3436">
        <v>3541</v>
      </c>
      <c r="P3436">
        <v>4</v>
      </c>
      <c r="Q3436">
        <v>8</v>
      </c>
      <c r="R3436" s="25">
        <f>Clean_Data[[#This Row],[Revenue_EUR]]/Clean_Data[[#This Row],[Units_Sold]]</f>
        <v>151.7062403100775</v>
      </c>
      <c r="S3436" s="19">
        <f>Clean_Data[[#This Row],[Gross_Profit_EUR]]/Clean_Data[[#This Row],[Revenue_EUR]]</f>
        <v>0.692082643399205</v>
      </c>
      <c r="T3436" s="19">
        <f>Clean_Data[[#This Row],[Revenue_EUR]]/Clean_Data[[#This Row],[Revenue_Target_EUR]]</f>
        <v>1.0714566599612017</v>
      </c>
      <c r="U3436" s="19">
        <f>Clean_Data[[#This Row],[Revenue_EUR]]/Clean_Data[[#This Row],[Market_Revenue_EUR]]</f>
        <v>0.15883879803097761</v>
      </c>
      <c r="V3436" s="19">
        <f>Clean_Data[[#This Row],[Returns_Units]]/Clean_Data[[#This Row],[Units_Sold]]</f>
        <v>1.5503875968992248E-2</v>
      </c>
      <c r="W3436" s="21">
        <f>Clean_Data[[#This Row],[Revenue_EUR]]/Clean_Data[[#This Row],[Marketing_Spend_EUR]]</f>
        <v>18.939284772441894</v>
      </c>
    </row>
    <row r="3437" spans="1:23">
      <c r="A3437" s="17">
        <v>46143</v>
      </c>
      <c r="B3437">
        <v>2026</v>
      </c>
      <c r="C3437" s="16" t="s">
        <v>96</v>
      </c>
      <c r="D3437" s="16" t="s">
        <v>92</v>
      </c>
      <c r="E3437" s="16" t="s">
        <v>76</v>
      </c>
      <c r="F3437" s="16" t="s">
        <v>77</v>
      </c>
      <c r="G3437" s="16" t="s">
        <v>81</v>
      </c>
      <c r="H3437">
        <v>103118.74</v>
      </c>
      <c r="I3437">
        <v>98487.86</v>
      </c>
      <c r="J3437">
        <v>827</v>
      </c>
      <c r="K3437">
        <v>790</v>
      </c>
      <c r="L3437">
        <v>65078.45</v>
      </c>
      <c r="M3437">
        <v>2856.89</v>
      </c>
      <c r="N3437">
        <v>637071.64</v>
      </c>
      <c r="O3437">
        <v>5317</v>
      </c>
      <c r="P3437">
        <v>6</v>
      </c>
      <c r="Q3437">
        <v>15</v>
      </c>
      <c r="R3437" s="25">
        <f>Clean_Data[[#This Row],[Revenue_EUR]]/Clean_Data[[#This Row],[Units_Sold]]</f>
        <v>124.69013301088272</v>
      </c>
      <c r="S3437" s="19">
        <f>Clean_Data[[#This Row],[Gross_Profit_EUR]]/Clean_Data[[#This Row],[Revenue_EUR]]</f>
        <v>0.63110206738367824</v>
      </c>
      <c r="T3437" s="19">
        <f>Clean_Data[[#This Row],[Revenue_EUR]]/Clean_Data[[#This Row],[Revenue_Target_EUR]]</f>
        <v>1.0470198052836157</v>
      </c>
      <c r="U3437" s="19">
        <f>Clean_Data[[#This Row],[Revenue_EUR]]/Clean_Data[[#This Row],[Market_Revenue_EUR]]</f>
        <v>0.1618636484901447</v>
      </c>
      <c r="V3437" s="19">
        <f>Clean_Data[[#This Row],[Returns_Units]]/Clean_Data[[#This Row],[Units_Sold]]</f>
        <v>1.8137847642079808E-2</v>
      </c>
      <c r="W3437" s="21">
        <f>Clean_Data[[#This Row],[Revenue_EUR]]/Clean_Data[[#This Row],[Marketing_Spend_EUR]]</f>
        <v>36.094753385674636</v>
      </c>
    </row>
    <row r="3438" spans="1:23">
      <c r="A3438" s="17">
        <v>46143</v>
      </c>
      <c r="B3438">
        <v>2026</v>
      </c>
      <c r="C3438" s="16" t="s">
        <v>96</v>
      </c>
      <c r="D3438" s="16" t="s">
        <v>92</v>
      </c>
      <c r="E3438" s="16" t="s">
        <v>76</v>
      </c>
      <c r="F3438" s="16" t="s">
        <v>82</v>
      </c>
      <c r="G3438" s="16" t="s">
        <v>78</v>
      </c>
      <c r="H3438">
        <v>182829.37</v>
      </c>
      <c r="I3438">
        <v>191114.65</v>
      </c>
      <c r="J3438">
        <v>2343</v>
      </c>
      <c r="K3438">
        <v>2445</v>
      </c>
      <c r="L3438">
        <v>96098.41</v>
      </c>
      <c r="M3438">
        <v>2973.04</v>
      </c>
      <c r="N3438">
        <v>1246512.18</v>
      </c>
      <c r="O3438">
        <v>16325</v>
      </c>
      <c r="P3438">
        <v>8</v>
      </c>
      <c r="Q3438">
        <v>31</v>
      </c>
      <c r="R3438" s="25">
        <f>Clean_Data[[#This Row],[Revenue_EUR]]/Clean_Data[[#This Row],[Units_Sold]]</f>
        <v>78.032168160478022</v>
      </c>
      <c r="S3438" s="19">
        <f>Clean_Data[[#This Row],[Gross_Profit_EUR]]/Clean_Data[[#This Row],[Revenue_EUR]]</f>
        <v>0.52561801202946767</v>
      </c>
      <c r="T3438" s="19">
        <f>Clean_Data[[#This Row],[Revenue_EUR]]/Clean_Data[[#This Row],[Revenue_Target_EUR]]</f>
        <v>0.95664759347334183</v>
      </c>
      <c r="U3438" s="19">
        <f>Clean_Data[[#This Row],[Revenue_EUR]]/Clean_Data[[#This Row],[Market_Revenue_EUR]]</f>
        <v>0.14667275052218101</v>
      </c>
      <c r="V3438" s="19">
        <f>Clean_Data[[#This Row],[Returns_Units]]/Clean_Data[[#This Row],[Units_Sold]]</f>
        <v>1.3230900554844216E-2</v>
      </c>
      <c r="W3438" s="21">
        <f>Clean_Data[[#This Row],[Revenue_EUR]]/Clean_Data[[#This Row],[Marketing_Spend_EUR]]</f>
        <v>61.49576527729193</v>
      </c>
    </row>
    <row r="3439" spans="1:23">
      <c r="A3439" s="17">
        <v>46143</v>
      </c>
      <c r="B3439">
        <v>2026</v>
      </c>
      <c r="C3439" s="16" t="s">
        <v>96</v>
      </c>
      <c r="D3439" s="16" t="s">
        <v>92</v>
      </c>
      <c r="E3439" s="16" t="s">
        <v>76</v>
      </c>
      <c r="F3439" s="16" t="s">
        <v>82</v>
      </c>
      <c r="G3439" s="16" t="s">
        <v>79</v>
      </c>
      <c r="H3439">
        <v>188966.71</v>
      </c>
      <c r="I3439">
        <v>183041.35</v>
      </c>
      <c r="J3439">
        <v>939</v>
      </c>
      <c r="K3439">
        <v>907</v>
      </c>
      <c r="L3439">
        <v>116128.81</v>
      </c>
      <c r="M3439">
        <v>4644.8500000000004</v>
      </c>
      <c r="N3439">
        <v>1111280.8400000001</v>
      </c>
      <c r="O3439">
        <v>5983</v>
      </c>
      <c r="P3439">
        <v>10</v>
      </c>
      <c r="Q3439">
        <v>9</v>
      </c>
      <c r="R3439" s="25">
        <f>Clean_Data[[#This Row],[Revenue_EUR]]/Clean_Data[[#This Row],[Units_Sold]]</f>
        <v>201.24250266240682</v>
      </c>
      <c r="S3439" s="19">
        <f>Clean_Data[[#This Row],[Gross_Profit_EUR]]/Clean_Data[[#This Row],[Revenue_EUR]]</f>
        <v>0.61454639285406409</v>
      </c>
      <c r="T3439" s="19">
        <f>Clean_Data[[#This Row],[Revenue_EUR]]/Clean_Data[[#This Row],[Revenue_Target_EUR]]</f>
        <v>1.0323717018039913</v>
      </c>
      <c r="U3439" s="19">
        <f>Clean_Data[[#This Row],[Revenue_EUR]]/Clean_Data[[#This Row],[Market_Revenue_EUR]]</f>
        <v>0.17004406374899794</v>
      </c>
      <c r="V3439" s="19">
        <f>Clean_Data[[#This Row],[Returns_Units]]/Clean_Data[[#This Row],[Units_Sold]]</f>
        <v>9.5846645367412137E-3</v>
      </c>
      <c r="W3439" s="21">
        <f>Clean_Data[[#This Row],[Revenue_EUR]]/Clean_Data[[#This Row],[Marketing_Spend_EUR]]</f>
        <v>40.683059732822372</v>
      </c>
    </row>
    <row r="3440" spans="1:23">
      <c r="A3440" s="17">
        <v>46143</v>
      </c>
      <c r="B3440">
        <v>2026</v>
      </c>
      <c r="C3440" s="16" t="s">
        <v>96</v>
      </c>
      <c r="D3440" s="16" t="s">
        <v>92</v>
      </c>
      <c r="E3440" s="16" t="s">
        <v>76</v>
      </c>
      <c r="F3440" s="16" t="s">
        <v>82</v>
      </c>
      <c r="G3440" s="16" t="s">
        <v>80</v>
      </c>
      <c r="H3440">
        <v>61828.97</v>
      </c>
      <c r="I3440">
        <v>59342.38</v>
      </c>
      <c r="J3440">
        <v>407</v>
      </c>
      <c r="K3440">
        <v>395</v>
      </c>
      <c r="L3440">
        <v>39925.01</v>
      </c>
      <c r="M3440">
        <v>3508.73</v>
      </c>
      <c r="N3440">
        <v>403023.83</v>
      </c>
      <c r="O3440">
        <v>2737</v>
      </c>
      <c r="P3440">
        <v>3</v>
      </c>
      <c r="Q3440">
        <v>5</v>
      </c>
      <c r="R3440" s="25">
        <f>Clean_Data[[#This Row],[Revenue_EUR]]/Clean_Data[[#This Row],[Units_Sold]]</f>
        <v>151.91393120393121</v>
      </c>
      <c r="S3440" s="19">
        <f>Clean_Data[[#This Row],[Gross_Profit_EUR]]/Clean_Data[[#This Row],[Revenue_EUR]]</f>
        <v>0.6457330600849408</v>
      </c>
      <c r="T3440" s="19">
        <f>Clean_Data[[#This Row],[Revenue_EUR]]/Clean_Data[[#This Row],[Revenue_Target_EUR]]</f>
        <v>1.0419024312809835</v>
      </c>
      <c r="U3440" s="19">
        <f>Clean_Data[[#This Row],[Revenue_EUR]]/Clean_Data[[#This Row],[Market_Revenue_EUR]]</f>
        <v>0.15341269026201254</v>
      </c>
      <c r="V3440" s="19">
        <f>Clean_Data[[#This Row],[Returns_Units]]/Clean_Data[[#This Row],[Units_Sold]]</f>
        <v>1.2285012285012284E-2</v>
      </c>
      <c r="W3440" s="21">
        <f>Clean_Data[[#This Row],[Revenue_EUR]]/Clean_Data[[#This Row],[Marketing_Spend_EUR]]</f>
        <v>17.621467026530969</v>
      </c>
    </row>
    <row r="3441" spans="1:23">
      <c r="A3441" s="17">
        <v>46143</v>
      </c>
      <c r="B3441">
        <v>2026</v>
      </c>
      <c r="C3441" s="16" t="s">
        <v>96</v>
      </c>
      <c r="D3441" s="16" t="s">
        <v>92</v>
      </c>
      <c r="E3441" s="16" t="s">
        <v>76</v>
      </c>
      <c r="F3441" s="16" t="s">
        <v>82</v>
      </c>
      <c r="G3441" s="16" t="s">
        <v>81</v>
      </c>
      <c r="H3441">
        <v>87899.67</v>
      </c>
      <c r="I3441">
        <v>84739.4</v>
      </c>
      <c r="J3441">
        <v>705</v>
      </c>
      <c r="K3441">
        <v>682</v>
      </c>
      <c r="L3441">
        <v>51051.6</v>
      </c>
      <c r="M3441">
        <v>2512.2600000000002</v>
      </c>
      <c r="N3441">
        <v>543273.26</v>
      </c>
      <c r="O3441">
        <v>4488</v>
      </c>
      <c r="P3441">
        <v>4</v>
      </c>
      <c r="Q3441">
        <v>13</v>
      </c>
      <c r="R3441" s="25">
        <f>Clean_Data[[#This Row],[Revenue_EUR]]/Clean_Data[[#This Row],[Units_Sold]]</f>
        <v>124.6803829787234</v>
      </c>
      <c r="S3441" s="19">
        <f>Clean_Data[[#This Row],[Gross_Profit_EUR]]/Clean_Data[[#This Row],[Revenue_EUR]]</f>
        <v>0.58079398932897019</v>
      </c>
      <c r="T3441" s="19">
        <f>Clean_Data[[#This Row],[Revenue_EUR]]/Clean_Data[[#This Row],[Revenue_Target_EUR]]</f>
        <v>1.0372939860324715</v>
      </c>
      <c r="U3441" s="19">
        <f>Clean_Data[[#This Row],[Revenue_EUR]]/Clean_Data[[#This Row],[Market_Revenue_EUR]]</f>
        <v>0.1617964226695052</v>
      </c>
      <c r="V3441" s="19">
        <f>Clean_Data[[#This Row],[Returns_Units]]/Clean_Data[[#This Row],[Units_Sold]]</f>
        <v>1.8439716312056736E-2</v>
      </c>
      <c r="W3441" s="21">
        <f>Clean_Data[[#This Row],[Revenue_EUR]]/Clean_Data[[#This Row],[Marketing_Spend_EUR]]</f>
        <v>34.988285448162209</v>
      </c>
    </row>
    <row r="3442" spans="1:23">
      <c r="A3442" s="17">
        <v>46143</v>
      </c>
      <c r="B3442">
        <v>2026</v>
      </c>
      <c r="C3442" s="16" t="s">
        <v>96</v>
      </c>
      <c r="D3442" s="16" t="s">
        <v>92</v>
      </c>
      <c r="E3442" s="16" t="s">
        <v>76</v>
      </c>
      <c r="F3442" s="16" t="s">
        <v>83</v>
      </c>
      <c r="G3442" s="16" t="s">
        <v>78</v>
      </c>
      <c r="H3442">
        <v>25160.06</v>
      </c>
      <c r="I3442">
        <v>25530.87</v>
      </c>
      <c r="J3442">
        <v>322</v>
      </c>
      <c r="K3442">
        <v>330</v>
      </c>
      <c r="L3442">
        <v>12020.46</v>
      </c>
      <c r="M3442">
        <v>443.58</v>
      </c>
      <c r="N3442">
        <v>241262.54</v>
      </c>
      <c r="O3442">
        <v>3468</v>
      </c>
      <c r="P3442">
        <v>1</v>
      </c>
      <c r="Q3442">
        <v>7</v>
      </c>
      <c r="R3442" s="25">
        <f>Clean_Data[[#This Row],[Revenue_EUR]]/Clean_Data[[#This Row],[Units_Sold]]</f>
        <v>78.136832298136653</v>
      </c>
      <c r="S3442" s="19">
        <f>Clean_Data[[#This Row],[Gross_Profit_EUR]]/Clean_Data[[#This Row],[Revenue_EUR]]</f>
        <v>0.47775959198825435</v>
      </c>
      <c r="T3442" s="19">
        <f>Clean_Data[[#This Row],[Revenue_EUR]]/Clean_Data[[#This Row],[Revenue_Target_EUR]]</f>
        <v>0.98547601393920392</v>
      </c>
      <c r="U3442" s="19">
        <f>Clean_Data[[#This Row],[Revenue_EUR]]/Clean_Data[[#This Row],[Market_Revenue_EUR]]</f>
        <v>0.1042849834872832</v>
      </c>
      <c r="V3442" s="19">
        <f>Clean_Data[[#This Row],[Returns_Units]]/Clean_Data[[#This Row],[Units_Sold]]</f>
        <v>2.1739130434782608E-2</v>
      </c>
      <c r="W3442" s="21">
        <f>Clean_Data[[#This Row],[Revenue_EUR]]/Clean_Data[[#This Row],[Marketing_Spend_EUR]]</f>
        <v>56.720456287479152</v>
      </c>
    </row>
    <row r="3443" spans="1:23">
      <c r="A3443" s="17">
        <v>46143</v>
      </c>
      <c r="B3443">
        <v>2026</v>
      </c>
      <c r="C3443" s="16" t="s">
        <v>96</v>
      </c>
      <c r="D3443" s="16" t="s">
        <v>92</v>
      </c>
      <c r="E3443" s="16" t="s">
        <v>76</v>
      </c>
      <c r="F3443" s="16" t="s">
        <v>83</v>
      </c>
      <c r="G3443" s="16" t="s">
        <v>79</v>
      </c>
      <c r="H3443">
        <v>24891.94</v>
      </c>
      <c r="I3443">
        <v>23529.46</v>
      </c>
      <c r="J3443">
        <v>124</v>
      </c>
      <c r="K3443">
        <v>119</v>
      </c>
      <c r="L3443">
        <v>13798.62</v>
      </c>
      <c r="M3443">
        <v>675.68</v>
      </c>
      <c r="N3443">
        <v>204171.1</v>
      </c>
      <c r="O3443">
        <v>1084</v>
      </c>
      <c r="P3443">
        <v>1</v>
      </c>
      <c r="Q3443">
        <v>3</v>
      </c>
      <c r="R3443" s="25">
        <f>Clean_Data[[#This Row],[Revenue_EUR]]/Clean_Data[[#This Row],[Units_Sold]]</f>
        <v>200.74145161290321</v>
      </c>
      <c r="S3443" s="19">
        <f>Clean_Data[[#This Row],[Gross_Profit_EUR]]/Clean_Data[[#This Row],[Revenue_EUR]]</f>
        <v>0.55434088303282114</v>
      </c>
      <c r="T3443" s="19">
        <f>Clean_Data[[#This Row],[Revenue_EUR]]/Clean_Data[[#This Row],[Revenue_Target_EUR]]</f>
        <v>1.0579052812941734</v>
      </c>
      <c r="U3443" s="19">
        <f>Clean_Data[[#This Row],[Revenue_EUR]]/Clean_Data[[#This Row],[Market_Revenue_EUR]]</f>
        <v>0.12191705878060116</v>
      </c>
      <c r="V3443" s="19">
        <f>Clean_Data[[#This Row],[Returns_Units]]/Clean_Data[[#This Row],[Units_Sold]]</f>
        <v>2.4193548387096774E-2</v>
      </c>
      <c r="W3443" s="21">
        <f>Clean_Data[[#This Row],[Revenue_EUR]]/Clean_Data[[#This Row],[Marketing_Spend_EUR]]</f>
        <v>36.83983542505328</v>
      </c>
    </row>
    <row r="3444" spans="1:23">
      <c r="A3444" s="17">
        <v>46143</v>
      </c>
      <c r="B3444">
        <v>2026</v>
      </c>
      <c r="C3444" s="16" t="s">
        <v>96</v>
      </c>
      <c r="D3444" s="16" t="s">
        <v>92</v>
      </c>
      <c r="E3444" s="16" t="s">
        <v>76</v>
      </c>
      <c r="F3444" s="16" t="s">
        <v>83</v>
      </c>
      <c r="G3444" s="16" t="s">
        <v>80</v>
      </c>
      <c r="H3444">
        <v>8308.3700000000008</v>
      </c>
      <c r="I3444">
        <v>7824.58</v>
      </c>
      <c r="J3444">
        <v>55</v>
      </c>
      <c r="K3444">
        <v>52</v>
      </c>
      <c r="L3444">
        <v>4843.2299999999996</v>
      </c>
      <c r="M3444">
        <v>441.99</v>
      </c>
      <c r="N3444">
        <v>77151.63</v>
      </c>
      <c r="O3444">
        <v>551</v>
      </c>
      <c r="P3444">
        <v>0</v>
      </c>
      <c r="Q3444">
        <v>2</v>
      </c>
      <c r="R3444" s="25">
        <f>Clean_Data[[#This Row],[Revenue_EUR]]/Clean_Data[[#This Row],[Units_Sold]]</f>
        <v>151.06127272727275</v>
      </c>
      <c r="S3444" s="19">
        <f>Clean_Data[[#This Row],[Gross_Profit_EUR]]/Clean_Data[[#This Row],[Revenue_EUR]]</f>
        <v>0.58293383660092157</v>
      </c>
      <c r="T3444" s="19">
        <f>Clean_Data[[#This Row],[Revenue_EUR]]/Clean_Data[[#This Row],[Revenue_Target_EUR]]</f>
        <v>1.0618295167280545</v>
      </c>
      <c r="U3444" s="19">
        <f>Clean_Data[[#This Row],[Revenue_EUR]]/Clean_Data[[#This Row],[Market_Revenue_EUR]]</f>
        <v>0.10768884597771947</v>
      </c>
      <c r="V3444" s="19">
        <f>Clean_Data[[#This Row],[Returns_Units]]/Clean_Data[[#This Row],[Units_Sold]]</f>
        <v>3.6363636363636362E-2</v>
      </c>
      <c r="W3444" s="21">
        <f>Clean_Data[[#This Row],[Revenue_EUR]]/Clean_Data[[#This Row],[Marketing_Spend_EUR]]</f>
        <v>18.797642480599109</v>
      </c>
    </row>
    <row r="3445" spans="1:23">
      <c r="A3445" s="17">
        <v>46143</v>
      </c>
      <c r="B3445">
        <v>2026</v>
      </c>
      <c r="C3445" s="16" t="s">
        <v>96</v>
      </c>
      <c r="D3445" s="16" t="s">
        <v>92</v>
      </c>
      <c r="E3445" s="16" t="s">
        <v>76</v>
      </c>
      <c r="F3445" s="16" t="s">
        <v>83</v>
      </c>
      <c r="G3445" s="16" t="s">
        <v>81</v>
      </c>
      <c r="H3445">
        <v>11473.44</v>
      </c>
      <c r="I3445">
        <v>11317.2</v>
      </c>
      <c r="J3445">
        <v>92</v>
      </c>
      <c r="K3445">
        <v>92</v>
      </c>
      <c r="L3445">
        <v>6006.12</v>
      </c>
      <c r="M3445">
        <v>335.46</v>
      </c>
      <c r="N3445">
        <v>96326.97</v>
      </c>
      <c r="O3445">
        <v>839</v>
      </c>
      <c r="P3445">
        <v>1</v>
      </c>
      <c r="Q3445">
        <v>3</v>
      </c>
      <c r="R3445" s="25">
        <f>Clean_Data[[#This Row],[Revenue_EUR]]/Clean_Data[[#This Row],[Units_Sold]]</f>
        <v>124.71130434782609</v>
      </c>
      <c r="S3445" s="19">
        <f>Clean_Data[[#This Row],[Gross_Profit_EUR]]/Clean_Data[[#This Row],[Revenue_EUR]]</f>
        <v>0.52348031627829139</v>
      </c>
      <c r="T3445" s="19">
        <f>Clean_Data[[#This Row],[Revenue_EUR]]/Clean_Data[[#This Row],[Revenue_Target_EUR]]</f>
        <v>1.0138055349379704</v>
      </c>
      <c r="U3445" s="19">
        <f>Clean_Data[[#This Row],[Revenue_EUR]]/Clean_Data[[#This Row],[Market_Revenue_EUR]]</f>
        <v>0.1191093210966773</v>
      </c>
      <c r="V3445" s="19">
        <f>Clean_Data[[#This Row],[Returns_Units]]/Clean_Data[[#This Row],[Units_Sold]]</f>
        <v>3.2608695652173912E-2</v>
      </c>
      <c r="W3445" s="21">
        <f>Clean_Data[[#This Row],[Revenue_EUR]]/Clean_Data[[#This Row],[Marketing_Spend_EUR]]</f>
        <v>34.202110534788055</v>
      </c>
    </row>
    <row r="3446" spans="1:23">
      <c r="A3446" s="17">
        <v>46174</v>
      </c>
      <c r="B3446">
        <v>2026</v>
      </c>
      <c r="C3446" s="16" t="s">
        <v>97</v>
      </c>
      <c r="D3446" s="16" t="s">
        <v>75</v>
      </c>
      <c r="E3446" s="16" t="s">
        <v>76</v>
      </c>
      <c r="F3446" s="16" t="s">
        <v>77</v>
      </c>
      <c r="G3446" s="16" t="s">
        <v>78</v>
      </c>
      <c r="H3446">
        <v>1173845.48</v>
      </c>
      <c r="I3446">
        <v>1165512.67</v>
      </c>
      <c r="J3446">
        <v>15040</v>
      </c>
      <c r="K3446">
        <v>15081</v>
      </c>
      <c r="L3446">
        <v>664815.03</v>
      </c>
      <c r="M3446">
        <v>20521.21</v>
      </c>
      <c r="N3446">
        <v>6819609.8099999996</v>
      </c>
      <c r="O3446">
        <v>93926</v>
      </c>
      <c r="P3446">
        <v>61</v>
      </c>
      <c r="Q3446">
        <v>140</v>
      </c>
      <c r="R3446" s="25">
        <f>Clean_Data[[#This Row],[Revenue_EUR]]/Clean_Data[[#This Row],[Units_Sold]]</f>
        <v>78.048236702127653</v>
      </c>
      <c r="S3446" s="19">
        <f>Clean_Data[[#This Row],[Gross_Profit_EUR]]/Clean_Data[[#This Row],[Revenue_EUR]]</f>
        <v>0.56635651056900616</v>
      </c>
      <c r="T3446" s="19">
        <f>Clean_Data[[#This Row],[Revenue_EUR]]/Clean_Data[[#This Row],[Revenue_Target_EUR]]</f>
        <v>1.00714948040848</v>
      </c>
      <c r="U3446" s="19">
        <f>Clean_Data[[#This Row],[Revenue_EUR]]/Clean_Data[[#This Row],[Market_Revenue_EUR]]</f>
        <v>0.17212795346131396</v>
      </c>
      <c r="V3446" s="19">
        <f>Clean_Data[[#This Row],[Returns_Units]]/Clean_Data[[#This Row],[Units_Sold]]</f>
        <v>9.3085106382978719E-3</v>
      </c>
      <c r="W3446" s="21">
        <f>Clean_Data[[#This Row],[Revenue_EUR]]/Clean_Data[[#This Row],[Marketing_Spend_EUR]]</f>
        <v>57.201572421899101</v>
      </c>
    </row>
    <row r="3447" spans="1:23">
      <c r="A3447" s="17">
        <v>46174</v>
      </c>
      <c r="B3447">
        <v>2026</v>
      </c>
      <c r="C3447" s="16" t="s">
        <v>97</v>
      </c>
      <c r="D3447" s="16" t="s">
        <v>75</v>
      </c>
      <c r="E3447" s="16" t="s">
        <v>76</v>
      </c>
      <c r="F3447" s="16" t="s">
        <v>77</v>
      </c>
      <c r="G3447" s="16" t="s">
        <v>79</v>
      </c>
      <c r="H3447">
        <v>1174453.8</v>
      </c>
      <c r="I3447">
        <v>1141615.21</v>
      </c>
      <c r="J3447">
        <v>5834</v>
      </c>
      <c r="K3447">
        <v>5769</v>
      </c>
      <c r="L3447">
        <v>762597.92</v>
      </c>
      <c r="M3447">
        <v>29206.61</v>
      </c>
      <c r="N3447">
        <v>6053525.2199999997</v>
      </c>
      <c r="O3447">
        <v>33566</v>
      </c>
      <c r="P3447">
        <v>54</v>
      </c>
      <c r="Q3447">
        <v>73</v>
      </c>
      <c r="R3447" s="25">
        <f>Clean_Data[[#This Row],[Revenue_EUR]]/Clean_Data[[#This Row],[Units_Sold]]</f>
        <v>201.31193006513541</v>
      </c>
      <c r="S3447" s="19">
        <f>Clean_Data[[#This Row],[Gross_Profit_EUR]]/Clean_Data[[#This Row],[Revenue_EUR]]</f>
        <v>0.64932134410055131</v>
      </c>
      <c r="T3447" s="19">
        <f>Clean_Data[[#This Row],[Revenue_EUR]]/Clean_Data[[#This Row],[Revenue_Target_EUR]]</f>
        <v>1.0287650249509204</v>
      </c>
      <c r="U3447" s="19">
        <f>Clean_Data[[#This Row],[Revenue_EUR]]/Clean_Data[[#This Row],[Market_Revenue_EUR]]</f>
        <v>0.19401154820000902</v>
      </c>
      <c r="V3447" s="19">
        <f>Clean_Data[[#This Row],[Returns_Units]]/Clean_Data[[#This Row],[Units_Sold]]</f>
        <v>1.2512855673637299E-2</v>
      </c>
      <c r="W3447" s="21">
        <f>Clean_Data[[#This Row],[Revenue_EUR]]/Clean_Data[[#This Row],[Marketing_Spend_EUR]]</f>
        <v>40.211917781625459</v>
      </c>
    </row>
    <row r="3448" spans="1:23">
      <c r="A3448" s="17">
        <v>46174</v>
      </c>
      <c r="B3448">
        <v>2026</v>
      </c>
      <c r="C3448" s="16" t="s">
        <v>97</v>
      </c>
      <c r="D3448" s="16" t="s">
        <v>75</v>
      </c>
      <c r="E3448" s="16" t="s">
        <v>76</v>
      </c>
      <c r="F3448" s="16" t="s">
        <v>77</v>
      </c>
      <c r="G3448" s="16" t="s">
        <v>80</v>
      </c>
      <c r="H3448">
        <v>404796.99</v>
      </c>
      <c r="I3448">
        <v>361758.79</v>
      </c>
      <c r="J3448">
        <v>2667</v>
      </c>
      <c r="K3448">
        <v>2375</v>
      </c>
      <c r="L3448">
        <v>278545.09999999998</v>
      </c>
      <c r="M3448">
        <v>21030.720000000001</v>
      </c>
      <c r="N3448">
        <v>2234784.04</v>
      </c>
      <c r="O3448">
        <v>15079</v>
      </c>
      <c r="P3448">
        <v>21</v>
      </c>
      <c r="Q3448">
        <v>44</v>
      </c>
      <c r="R3448" s="25">
        <f>Clean_Data[[#This Row],[Revenue_EUR]]/Clean_Data[[#This Row],[Units_Sold]]</f>
        <v>151.77989876265465</v>
      </c>
      <c r="S3448" s="19">
        <f>Clean_Data[[#This Row],[Gross_Profit_EUR]]/Clean_Data[[#This Row],[Revenue_EUR]]</f>
        <v>0.68811060082240227</v>
      </c>
      <c r="T3448" s="19">
        <f>Clean_Data[[#This Row],[Revenue_EUR]]/Clean_Data[[#This Row],[Revenue_Target_EUR]]</f>
        <v>1.1189693276008581</v>
      </c>
      <c r="U3448" s="19">
        <f>Clean_Data[[#This Row],[Revenue_EUR]]/Clean_Data[[#This Row],[Market_Revenue_EUR]]</f>
        <v>0.18113472387246868</v>
      </c>
      <c r="V3448" s="19">
        <f>Clean_Data[[#This Row],[Returns_Units]]/Clean_Data[[#This Row],[Units_Sold]]</f>
        <v>1.6497937757780277E-2</v>
      </c>
      <c r="W3448" s="21">
        <f>Clean_Data[[#This Row],[Revenue_EUR]]/Clean_Data[[#This Row],[Marketing_Spend_EUR]]</f>
        <v>19.247890229150499</v>
      </c>
    </row>
    <row r="3449" spans="1:23">
      <c r="A3449" s="17">
        <v>46174</v>
      </c>
      <c r="B3449">
        <v>2026</v>
      </c>
      <c r="C3449" s="16" t="s">
        <v>97</v>
      </c>
      <c r="D3449" s="16" t="s">
        <v>75</v>
      </c>
      <c r="E3449" s="16" t="s">
        <v>76</v>
      </c>
      <c r="F3449" s="16" t="s">
        <v>77</v>
      </c>
      <c r="G3449" s="16" t="s">
        <v>81</v>
      </c>
      <c r="H3449">
        <v>545427.92000000004</v>
      </c>
      <c r="I3449">
        <v>543635.61</v>
      </c>
      <c r="J3449">
        <v>4375</v>
      </c>
      <c r="K3449">
        <v>4305</v>
      </c>
      <c r="L3449">
        <v>339532.58</v>
      </c>
      <c r="M3449">
        <v>16439.78</v>
      </c>
      <c r="N3449">
        <v>2896831.89</v>
      </c>
      <c r="O3449">
        <v>24600</v>
      </c>
      <c r="P3449">
        <v>31</v>
      </c>
      <c r="Q3449">
        <v>68</v>
      </c>
      <c r="R3449" s="25">
        <f>Clean_Data[[#This Row],[Revenue_EUR]]/Clean_Data[[#This Row],[Units_Sold]]</f>
        <v>124.66923885714287</v>
      </c>
      <c r="S3449" s="19">
        <f>Clean_Data[[#This Row],[Gross_Profit_EUR]]/Clean_Data[[#This Row],[Revenue_EUR]]</f>
        <v>0.62250678329778197</v>
      </c>
      <c r="T3449" s="19">
        <f>Clean_Data[[#This Row],[Revenue_EUR]]/Clean_Data[[#This Row],[Revenue_Target_EUR]]</f>
        <v>1.0032968958747939</v>
      </c>
      <c r="U3449" s="19">
        <f>Clean_Data[[#This Row],[Revenue_EUR]]/Clean_Data[[#This Row],[Market_Revenue_EUR]]</f>
        <v>0.18828428459478194</v>
      </c>
      <c r="V3449" s="19">
        <f>Clean_Data[[#This Row],[Returns_Units]]/Clean_Data[[#This Row],[Units_Sold]]</f>
        <v>1.5542857142857143E-2</v>
      </c>
      <c r="W3449" s="21">
        <f>Clean_Data[[#This Row],[Revenue_EUR]]/Clean_Data[[#This Row],[Marketing_Spend_EUR]]</f>
        <v>33.177324757387268</v>
      </c>
    </row>
    <row r="3450" spans="1:23">
      <c r="A3450" s="17">
        <v>46174</v>
      </c>
      <c r="B3450">
        <v>2026</v>
      </c>
      <c r="C3450" s="16" t="s">
        <v>97</v>
      </c>
      <c r="D3450" s="16" t="s">
        <v>75</v>
      </c>
      <c r="E3450" s="16" t="s">
        <v>76</v>
      </c>
      <c r="F3450" s="16" t="s">
        <v>82</v>
      </c>
      <c r="G3450" s="16" t="s">
        <v>78</v>
      </c>
      <c r="H3450">
        <v>861072.5</v>
      </c>
      <c r="I3450">
        <v>872878.17</v>
      </c>
      <c r="J3450">
        <v>11033</v>
      </c>
      <c r="K3450">
        <v>11194</v>
      </c>
      <c r="L3450">
        <v>449251.19</v>
      </c>
      <c r="M3450">
        <v>16398.439999999999</v>
      </c>
      <c r="N3450">
        <v>5565951.9900000002</v>
      </c>
      <c r="O3450">
        <v>79198</v>
      </c>
      <c r="P3450">
        <v>33</v>
      </c>
      <c r="Q3450">
        <v>145</v>
      </c>
      <c r="R3450" s="25">
        <f>Clean_Data[[#This Row],[Revenue_EUR]]/Clean_Data[[#This Row],[Units_Sold]]</f>
        <v>78.045182633916426</v>
      </c>
      <c r="S3450" s="19">
        <f>Clean_Data[[#This Row],[Gross_Profit_EUR]]/Clean_Data[[#This Row],[Revenue_EUR]]</f>
        <v>0.52173445325451695</v>
      </c>
      <c r="T3450" s="19">
        <f>Clean_Data[[#This Row],[Revenue_EUR]]/Clean_Data[[#This Row],[Revenue_Target_EUR]]</f>
        <v>0.98647500830499624</v>
      </c>
      <c r="U3450" s="19">
        <f>Clean_Data[[#This Row],[Revenue_EUR]]/Clean_Data[[#This Row],[Market_Revenue_EUR]]</f>
        <v>0.15470354425389141</v>
      </c>
      <c r="V3450" s="19">
        <f>Clean_Data[[#This Row],[Returns_Units]]/Clean_Data[[#This Row],[Units_Sold]]</f>
        <v>1.3142391008791806E-2</v>
      </c>
      <c r="W3450" s="21">
        <f>Clean_Data[[#This Row],[Revenue_EUR]]/Clean_Data[[#This Row],[Marketing_Spend_EUR]]</f>
        <v>52.50941552976991</v>
      </c>
    </row>
    <row r="3451" spans="1:23">
      <c r="A3451" s="17">
        <v>46174</v>
      </c>
      <c r="B3451">
        <v>2026</v>
      </c>
      <c r="C3451" s="16" t="s">
        <v>97</v>
      </c>
      <c r="D3451" s="16" t="s">
        <v>75</v>
      </c>
      <c r="E3451" s="16" t="s">
        <v>76</v>
      </c>
      <c r="F3451" s="16" t="s">
        <v>82</v>
      </c>
      <c r="G3451" s="16" t="s">
        <v>79</v>
      </c>
      <c r="H3451">
        <v>936816.02</v>
      </c>
      <c r="I3451">
        <v>866466.02</v>
      </c>
      <c r="J3451">
        <v>4654</v>
      </c>
      <c r="K3451">
        <v>4255</v>
      </c>
      <c r="L3451">
        <v>564733.71</v>
      </c>
      <c r="M3451">
        <v>23940.75</v>
      </c>
      <c r="N3451">
        <v>4851590.82</v>
      </c>
      <c r="O3451">
        <v>25719</v>
      </c>
      <c r="P3451">
        <v>39</v>
      </c>
      <c r="Q3451">
        <v>51</v>
      </c>
      <c r="R3451" s="25">
        <f>Clean_Data[[#This Row],[Revenue_EUR]]/Clean_Data[[#This Row],[Units_Sold]]</f>
        <v>201.29265577997421</v>
      </c>
      <c r="S3451" s="19">
        <f>Clean_Data[[#This Row],[Gross_Profit_EUR]]/Clean_Data[[#This Row],[Revenue_EUR]]</f>
        <v>0.60282243038499694</v>
      </c>
      <c r="T3451" s="19">
        <f>Clean_Data[[#This Row],[Revenue_EUR]]/Clean_Data[[#This Row],[Revenue_Target_EUR]]</f>
        <v>1.0811918740910347</v>
      </c>
      <c r="U3451" s="19">
        <f>Clean_Data[[#This Row],[Revenue_EUR]]/Clean_Data[[#This Row],[Market_Revenue_EUR]]</f>
        <v>0.19309460644086221</v>
      </c>
      <c r="V3451" s="19">
        <f>Clean_Data[[#This Row],[Returns_Units]]/Clean_Data[[#This Row],[Units_Sold]]</f>
        <v>1.095831542758917E-2</v>
      </c>
      <c r="W3451" s="21">
        <f>Clean_Data[[#This Row],[Revenue_EUR]]/Clean_Data[[#This Row],[Marketing_Spend_EUR]]</f>
        <v>39.130604513225357</v>
      </c>
    </row>
    <row r="3452" spans="1:23">
      <c r="A3452" s="17">
        <v>46174</v>
      </c>
      <c r="B3452">
        <v>2026</v>
      </c>
      <c r="C3452" s="16" t="s">
        <v>97</v>
      </c>
      <c r="D3452" s="16" t="s">
        <v>75</v>
      </c>
      <c r="E3452" s="16" t="s">
        <v>76</v>
      </c>
      <c r="F3452" s="16" t="s">
        <v>82</v>
      </c>
      <c r="G3452" s="16" t="s">
        <v>80</v>
      </c>
      <c r="H3452">
        <v>317721.08</v>
      </c>
      <c r="I3452">
        <v>280852.88</v>
      </c>
      <c r="J3452">
        <v>2094</v>
      </c>
      <c r="K3452">
        <v>1836</v>
      </c>
      <c r="L3452">
        <v>201482.5</v>
      </c>
      <c r="M3452">
        <v>15735.72</v>
      </c>
      <c r="N3452">
        <v>1839936.12</v>
      </c>
      <c r="O3452">
        <v>13517</v>
      </c>
      <c r="P3452">
        <v>15</v>
      </c>
      <c r="Q3452">
        <v>30</v>
      </c>
      <c r="R3452" s="25">
        <f>Clean_Data[[#This Row],[Revenue_EUR]]/Clean_Data[[#This Row],[Units_Sold]]</f>
        <v>151.72926456542504</v>
      </c>
      <c r="S3452" s="19">
        <f>Clean_Data[[#This Row],[Gross_Profit_EUR]]/Clean_Data[[#This Row],[Revenue_EUR]]</f>
        <v>0.63414898375644446</v>
      </c>
      <c r="T3452" s="19">
        <f>Clean_Data[[#This Row],[Revenue_EUR]]/Clean_Data[[#This Row],[Revenue_Target_EUR]]</f>
        <v>1.1312722874695107</v>
      </c>
      <c r="U3452" s="19">
        <f>Clean_Data[[#This Row],[Revenue_EUR]]/Clean_Data[[#This Row],[Market_Revenue_EUR]]</f>
        <v>0.1726804950163161</v>
      </c>
      <c r="V3452" s="19">
        <f>Clean_Data[[#This Row],[Returns_Units]]/Clean_Data[[#This Row],[Units_Sold]]</f>
        <v>1.4326647564469915E-2</v>
      </c>
      <c r="W3452" s="21">
        <f>Clean_Data[[#This Row],[Revenue_EUR]]/Clean_Data[[#This Row],[Marketing_Spend_EUR]]</f>
        <v>20.191073557485772</v>
      </c>
    </row>
    <row r="3453" spans="1:23">
      <c r="A3453" s="17">
        <v>46174</v>
      </c>
      <c r="B3453">
        <v>2026</v>
      </c>
      <c r="C3453" s="16" t="s">
        <v>97</v>
      </c>
      <c r="D3453" s="16" t="s">
        <v>75</v>
      </c>
      <c r="E3453" s="16" t="s">
        <v>76</v>
      </c>
      <c r="F3453" s="16" t="s">
        <v>82</v>
      </c>
      <c r="G3453" s="16" t="s">
        <v>81</v>
      </c>
      <c r="H3453">
        <v>448141.63</v>
      </c>
      <c r="I3453">
        <v>435501.46</v>
      </c>
      <c r="J3453">
        <v>3595</v>
      </c>
      <c r="K3453">
        <v>3481</v>
      </c>
      <c r="L3453">
        <v>261284.75</v>
      </c>
      <c r="M3453">
        <v>13753.3</v>
      </c>
      <c r="N3453">
        <v>2418399.5099999998</v>
      </c>
      <c r="O3453">
        <v>20308</v>
      </c>
      <c r="P3453">
        <v>25</v>
      </c>
      <c r="Q3453">
        <v>55</v>
      </c>
      <c r="R3453" s="25">
        <f>Clean_Data[[#This Row],[Revenue_EUR]]/Clean_Data[[#This Row],[Units_Sold]]</f>
        <v>124.6569207232267</v>
      </c>
      <c r="S3453" s="19">
        <f>Clean_Data[[#This Row],[Gross_Profit_EUR]]/Clean_Data[[#This Row],[Revenue_EUR]]</f>
        <v>0.58304056688507155</v>
      </c>
      <c r="T3453" s="19">
        <f>Clean_Data[[#This Row],[Revenue_EUR]]/Clean_Data[[#This Row],[Revenue_Target_EUR]]</f>
        <v>1.0290244032706573</v>
      </c>
      <c r="U3453" s="19">
        <f>Clean_Data[[#This Row],[Revenue_EUR]]/Clean_Data[[#This Row],[Market_Revenue_EUR]]</f>
        <v>0.1853050449882038</v>
      </c>
      <c r="V3453" s="19">
        <f>Clean_Data[[#This Row],[Returns_Units]]/Clean_Data[[#This Row],[Units_Sold]]</f>
        <v>1.5299026425591099E-2</v>
      </c>
      <c r="W3453" s="21">
        <f>Clean_Data[[#This Row],[Revenue_EUR]]/Clean_Data[[#This Row],[Marketing_Spend_EUR]]</f>
        <v>32.584298313859222</v>
      </c>
    </row>
    <row r="3454" spans="1:23">
      <c r="A3454" s="17">
        <v>46174</v>
      </c>
      <c r="B3454">
        <v>2026</v>
      </c>
      <c r="C3454" s="16" t="s">
        <v>97</v>
      </c>
      <c r="D3454" s="16" t="s">
        <v>75</v>
      </c>
      <c r="E3454" s="16" t="s">
        <v>76</v>
      </c>
      <c r="F3454" s="16" t="s">
        <v>83</v>
      </c>
      <c r="G3454" s="16" t="s">
        <v>78</v>
      </c>
      <c r="H3454">
        <v>122212.1</v>
      </c>
      <c r="I3454">
        <v>120219.33</v>
      </c>
      <c r="J3454">
        <v>1566</v>
      </c>
      <c r="K3454">
        <v>1546</v>
      </c>
      <c r="L3454">
        <v>57908.25</v>
      </c>
      <c r="M3454">
        <v>2308.81</v>
      </c>
      <c r="N3454">
        <v>1048883.44</v>
      </c>
      <c r="O3454">
        <v>14878</v>
      </c>
      <c r="P3454">
        <v>5</v>
      </c>
      <c r="Q3454">
        <v>20</v>
      </c>
      <c r="R3454" s="25">
        <f>Clean_Data[[#This Row],[Revenue_EUR]]/Clean_Data[[#This Row],[Units_Sold]]</f>
        <v>78.040932311621972</v>
      </c>
      <c r="S3454" s="19">
        <f>Clean_Data[[#This Row],[Gross_Profit_EUR]]/Clean_Data[[#This Row],[Revenue_EUR]]</f>
        <v>0.47383401479886195</v>
      </c>
      <c r="T3454" s="19">
        <f>Clean_Data[[#This Row],[Revenue_EUR]]/Clean_Data[[#This Row],[Revenue_Target_EUR]]</f>
        <v>1.0165761196639509</v>
      </c>
      <c r="U3454" s="19">
        <f>Clean_Data[[#This Row],[Revenue_EUR]]/Clean_Data[[#This Row],[Market_Revenue_EUR]]</f>
        <v>0.1165163785977973</v>
      </c>
      <c r="V3454" s="19">
        <f>Clean_Data[[#This Row],[Returns_Units]]/Clean_Data[[#This Row],[Units_Sold]]</f>
        <v>1.277139208173691E-2</v>
      </c>
      <c r="W3454" s="21">
        <f>Clean_Data[[#This Row],[Revenue_EUR]]/Clean_Data[[#This Row],[Marketing_Spend_EUR]]</f>
        <v>52.932939479645363</v>
      </c>
    </row>
    <row r="3455" spans="1:23">
      <c r="A3455" s="17">
        <v>46174</v>
      </c>
      <c r="B3455">
        <v>2026</v>
      </c>
      <c r="C3455" s="16" t="s">
        <v>97</v>
      </c>
      <c r="D3455" s="16" t="s">
        <v>75</v>
      </c>
      <c r="E3455" s="16" t="s">
        <v>76</v>
      </c>
      <c r="F3455" s="16" t="s">
        <v>83</v>
      </c>
      <c r="G3455" s="16" t="s">
        <v>79</v>
      </c>
      <c r="H3455">
        <v>123067.6</v>
      </c>
      <c r="I3455">
        <v>117930.08</v>
      </c>
      <c r="J3455">
        <v>611</v>
      </c>
      <c r="K3455">
        <v>581</v>
      </c>
      <c r="L3455">
        <v>67806.92</v>
      </c>
      <c r="M3455">
        <v>3226.13</v>
      </c>
      <c r="N3455">
        <v>920177.45</v>
      </c>
      <c r="O3455">
        <v>4961</v>
      </c>
      <c r="P3455">
        <v>5</v>
      </c>
      <c r="Q3455">
        <v>17</v>
      </c>
      <c r="R3455" s="25">
        <f>Clean_Data[[#This Row],[Revenue_EUR]]/Clean_Data[[#This Row],[Units_Sold]]</f>
        <v>201.41996726677579</v>
      </c>
      <c r="S3455" s="19">
        <f>Clean_Data[[#This Row],[Gross_Profit_EUR]]/Clean_Data[[#This Row],[Revenue_EUR]]</f>
        <v>0.55097296120181105</v>
      </c>
      <c r="T3455" s="19">
        <f>Clean_Data[[#This Row],[Revenue_EUR]]/Clean_Data[[#This Row],[Revenue_Target_EUR]]</f>
        <v>1.0435641186709956</v>
      </c>
      <c r="U3455" s="19">
        <f>Clean_Data[[#This Row],[Revenue_EUR]]/Clean_Data[[#This Row],[Market_Revenue_EUR]]</f>
        <v>0.13374333396237867</v>
      </c>
      <c r="V3455" s="19">
        <f>Clean_Data[[#This Row],[Returns_Units]]/Clean_Data[[#This Row],[Units_Sold]]</f>
        <v>2.7823240589198037E-2</v>
      </c>
      <c r="W3455" s="21">
        <f>Clean_Data[[#This Row],[Revenue_EUR]]/Clean_Data[[#This Row],[Marketing_Spend_EUR]]</f>
        <v>38.147129842876758</v>
      </c>
    </row>
    <row r="3456" spans="1:23">
      <c r="A3456" s="17">
        <v>46174</v>
      </c>
      <c r="B3456">
        <v>2026</v>
      </c>
      <c r="C3456" s="16" t="s">
        <v>97</v>
      </c>
      <c r="D3456" s="16" t="s">
        <v>75</v>
      </c>
      <c r="E3456" s="16" t="s">
        <v>76</v>
      </c>
      <c r="F3456" s="16" t="s">
        <v>83</v>
      </c>
      <c r="G3456" s="16" t="s">
        <v>80</v>
      </c>
      <c r="H3456">
        <v>39098.81</v>
      </c>
      <c r="I3456">
        <v>36551.22</v>
      </c>
      <c r="J3456">
        <v>258</v>
      </c>
      <c r="K3456">
        <v>243</v>
      </c>
      <c r="L3456">
        <v>22683.45</v>
      </c>
      <c r="M3456">
        <v>2175.73</v>
      </c>
      <c r="N3456">
        <v>336770.11</v>
      </c>
      <c r="O3456">
        <v>2403</v>
      </c>
      <c r="P3456">
        <v>2</v>
      </c>
      <c r="Q3456">
        <v>7</v>
      </c>
      <c r="R3456" s="25">
        <f>Clean_Data[[#This Row],[Revenue_EUR]]/Clean_Data[[#This Row],[Units_Sold]]</f>
        <v>151.54577519379845</v>
      </c>
      <c r="S3456" s="19">
        <f>Clean_Data[[#This Row],[Gross_Profit_EUR]]/Clean_Data[[#This Row],[Revenue_EUR]]</f>
        <v>0.5801570431427453</v>
      </c>
      <c r="T3456" s="19">
        <f>Clean_Data[[#This Row],[Revenue_EUR]]/Clean_Data[[#This Row],[Revenue_Target_EUR]]</f>
        <v>1.069699178303761</v>
      </c>
      <c r="U3456" s="19">
        <f>Clean_Data[[#This Row],[Revenue_EUR]]/Clean_Data[[#This Row],[Market_Revenue_EUR]]</f>
        <v>0.11609940680305625</v>
      </c>
      <c r="V3456" s="19">
        <f>Clean_Data[[#This Row],[Returns_Units]]/Clean_Data[[#This Row],[Units_Sold]]</f>
        <v>2.7131782945736434E-2</v>
      </c>
      <c r="W3456" s="21">
        <f>Clean_Data[[#This Row],[Revenue_EUR]]/Clean_Data[[#This Row],[Marketing_Spend_EUR]]</f>
        <v>17.970432912172004</v>
      </c>
    </row>
    <row r="3457" spans="1:23">
      <c r="A3457" s="17">
        <v>46174</v>
      </c>
      <c r="B3457">
        <v>2026</v>
      </c>
      <c r="C3457" s="16" t="s">
        <v>97</v>
      </c>
      <c r="D3457" s="16" t="s">
        <v>75</v>
      </c>
      <c r="E3457" s="16" t="s">
        <v>76</v>
      </c>
      <c r="F3457" s="16" t="s">
        <v>83</v>
      </c>
      <c r="G3457" s="16" t="s">
        <v>81</v>
      </c>
      <c r="H3457">
        <v>54649.21</v>
      </c>
      <c r="I3457">
        <v>51526.35</v>
      </c>
      <c r="J3457">
        <v>438</v>
      </c>
      <c r="K3457">
        <v>410</v>
      </c>
      <c r="L3457">
        <v>28985.67</v>
      </c>
      <c r="M3457">
        <v>1645.47</v>
      </c>
      <c r="N3457">
        <v>427013.17</v>
      </c>
      <c r="O3457">
        <v>3776</v>
      </c>
      <c r="P3457">
        <v>2</v>
      </c>
      <c r="Q3457">
        <v>14</v>
      </c>
      <c r="R3457" s="25">
        <f>Clean_Data[[#This Row],[Revenue_EUR]]/Clean_Data[[#This Row],[Units_Sold]]</f>
        <v>124.76988584474886</v>
      </c>
      <c r="S3457" s="19">
        <f>Clean_Data[[#This Row],[Gross_Profit_EUR]]/Clean_Data[[#This Row],[Revenue_EUR]]</f>
        <v>0.53039504139218108</v>
      </c>
      <c r="T3457" s="19">
        <f>Clean_Data[[#This Row],[Revenue_EUR]]/Clean_Data[[#This Row],[Revenue_Target_EUR]]</f>
        <v>1.0606070486265766</v>
      </c>
      <c r="U3457" s="19">
        <f>Clean_Data[[#This Row],[Revenue_EUR]]/Clean_Data[[#This Row],[Market_Revenue_EUR]]</f>
        <v>0.12798015105716762</v>
      </c>
      <c r="V3457" s="19">
        <f>Clean_Data[[#This Row],[Returns_Units]]/Clean_Data[[#This Row],[Units_Sold]]</f>
        <v>3.1963470319634701E-2</v>
      </c>
      <c r="W3457" s="21">
        <f>Clean_Data[[#This Row],[Revenue_EUR]]/Clean_Data[[#This Row],[Marketing_Spend_EUR]]</f>
        <v>33.211915136708662</v>
      </c>
    </row>
    <row r="3458" spans="1:23">
      <c r="A3458" s="17">
        <v>46174</v>
      </c>
      <c r="B3458">
        <v>2026</v>
      </c>
      <c r="C3458" s="16" t="s">
        <v>97</v>
      </c>
      <c r="D3458" s="16" t="s">
        <v>84</v>
      </c>
      <c r="E3458" s="16" t="s">
        <v>85</v>
      </c>
      <c r="F3458" s="16" t="s">
        <v>77</v>
      </c>
      <c r="G3458" s="16" t="s">
        <v>78</v>
      </c>
      <c r="H3458">
        <v>621678.25</v>
      </c>
      <c r="I3458">
        <v>655347.81000000006</v>
      </c>
      <c r="J3458">
        <v>7965</v>
      </c>
      <c r="K3458">
        <v>8407</v>
      </c>
      <c r="L3458">
        <v>349411.8</v>
      </c>
      <c r="M3458">
        <v>11556.69</v>
      </c>
      <c r="N3458">
        <v>5048391.24</v>
      </c>
      <c r="O3458">
        <v>66120</v>
      </c>
      <c r="P3458">
        <v>27</v>
      </c>
      <c r="Q3458">
        <v>132</v>
      </c>
      <c r="R3458" s="25">
        <f>Clean_Data[[#This Row],[Revenue_EUR]]/Clean_Data[[#This Row],[Units_Sold]]</f>
        <v>78.051255492780911</v>
      </c>
      <c r="S3458" s="19">
        <f>Clean_Data[[#This Row],[Gross_Profit_EUR]]/Clean_Data[[#This Row],[Revenue_EUR]]</f>
        <v>0.56204604230564603</v>
      </c>
      <c r="T3458" s="19">
        <f>Clean_Data[[#This Row],[Revenue_EUR]]/Clean_Data[[#This Row],[Revenue_Target_EUR]]</f>
        <v>0.94862337298418675</v>
      </c>
      <c r="U3458" s="19">
        <f>Clean_Data[[#This Row],[Revenue_EUR]]/Clean_Data[[#This Row],[Market_Revenue_EUR]]</f>
        <v>0.12314383344029413</v>
      </c>
      <c r="V3458" s="19">
        <f>Clean_Data[[#This Row],[Returns_Units]]/Clean_Data[[#This Row],[Units_Sold]]</f>
        <v>1.6572504708097929E-2</v>
      </c>
      <c r="W3458" s="21">
        <f>Clean_Data[[#This Row],[Revenue_EUR]]/Clean_Data[[#This Row],[Marketing_Spend_EUR]]</f>
        <v>53.79379822423202</v>
      </c>
    </row>
    <row r="3459" spans="1:23">
      <c r="A3459" s="17">
        <v>46174</v>
      </c>
      <c r="B3459">
        <v>2026</v>
      </c>
      <c r="C3459" s="16" t="s">
        <v>97</v>
      </c>
      <c r="D3459" s="16" t="s">
        <v>84</v>
      </c>
      <c r="E3459" s="16" t="s">
        <v>85</v>
      </c>
      <c r="F3459" s="16" t="s">
        <v>77</v>
      </c>
      <c r="G3459" s="16" t="s">
        <v>79</v>
      </c>
      <c r="H3459">
        <v>680616.14</v>
      </c>
      <c r="I3459">
        <v>684962.62</v>
      </c>
      <c r="J3459">
        <v>3381</v>
      </c>
      <c r="K3459">
        <v>3344</v>
      </c>
      <c r="L3459">
        <v>442586.07</v>
      </c>
      <c r="M3459">
        <v>18071.63</v>
      </c>
      <c r="N3459">
        <v>4394311.2</v>
      </c>
      <c r="O3459">
        <v>23185</v>
      </c>
      <c r="P3459">
        <v>29</v>
      </c>
      <c r="Q3459">
        <v>34</v>
      </c>
      <c r="R3459" s="25">
        <f>Clean_Data[[#This Row],[Revenue_EUR]]/Clean_Data[[#This Row],[Units_Sold]]</f>
        <v>201.30616385684709</v>
      </c>
      <c r="S3459" s="19">
        <f>Clean_Data[[#This Row],[Gross_Profit_EUR]]/Clean_Data[[#This Row],[Revenue_EUR]]</f>
        <v>0.65027266323716626</v>
      </c>
      <c r="T3459" s="19">
        <f>Clean_Data[[#This Row],[Revenue_EUR]]/Clean_Data[[#This Row],[Revenue_Target_EUR]]</f>
        <v>0.99365442744890231</v>
      </c>
      <c r="U3459" s="19">
        <f>Clean_Data[[#This Row],[Revenue_EUR]]/Clean_Data[[#This Row],[Market_Revenue_EUR]]</f>
        <v>0.15488573954434542</v>
      </c>
      <c r="V3459" s="19">
        <f>Clean_Data[[#This Row],[Returns_Units]]/Clean_Data[[#This Row],[Units_Sold]]</f>
        <v>1.0056196391600119E-2</v>
      </c>
      <c r="W3459" s="21">
        <f>Clean_Data[[#This Row],[Revenue_EUR]]/Clean_Data[[#This Row],[Marketing_Spend_EUR]]</f>
        <v>37.662133410212583</v>
      </c>
    </row>
    <row r="3460" spans="1:23">
      <c r="A3460" s="17">
        <v>46174</v>
      </c>
      <c r="B3460">
        <v>2026</v>
      </c>
      <c r="C3460" s="16" t="s">
        <v>97</v>
      </c>
      <c r="D3460" s="16" t="s">
        <v>84</v>
      </c>
      <c r="E3460" s="16" t="s">
        <v>85</v>
      </c>
      <c r="F3460" s="16" t="s">
        <v>77</v>
      </c>
      <c r="G3460" s="16" t="s">
        <v>80</v>
      </c>
      <c r="H3460">
        <v>198608.68</v>
      </c>
      <c r="I3460">
        <v>193862.63</v>
      </c>
      <c r="J3460">
        <v>1309</v>
      </c>
      <c r="K3460">
        <v>1294</v>
      </c>
      <c r="L3460">
        <v>135829.54</v>
      </c>
      <c r="M3460">
        <v>11565.62</v>
      </c>
      <c r="N3460">
        <v>1566504.51</v>
      </c>
      <c r="O3460">
        <v>11383</v>
      </c>
      <c r="P3460">
        <v>11</v>
      </c>
      <c r="Q3460">
        <v>25</v>
      </c>
      <c r="R3460" s="25">
        <f>Clean_Data[[#This Row],[Revenue_EUR]]/Clean_Data[[#This Row],[Units_Sold]]</f>
        <v>151.72550038197096</v>
      </c>
      <c r="S3460" s="19">
        <f>Clean_Data[[#This Row],[Gross_Profit_EUR]]/Clean_Data[[#This Row],[Revenue_EUR]]</f>
        <v>0.68390535599954649</v>
      </c>
      <c r="T3460" s="19">
        <f>Clean_Data[[#This Row],[Revenue_EUR]]/Clean_Data[[#This Row],[Revenue_Target_EUR]]</f>
        <v>1.0244815104386027</v>
      </c>
      <c r="U3460" s="19">
        <f>Clean_Data[[#This Row],[Revenue_EUR]]/Clean_Data[[#This Row],[Market_Revenue_EUR]]</f>
        <v>0.12678462062008361</v>
      </c>
      <c r="V3460" s="19">
        <f>Clean_Data[[#This Row],[Returns_Units]]/Clean_Data[[#This Row],[Units_Sold]]</f>
        <v>1.9098548510313215E-2</v>
      </c>
      <c r="W3460" s="21">
        <f>Clean_Data[[#This Row],[Revenue_EUR]]/Clean_Data[[#This Row],[Marketing_Spend_EUR]]</f>
        <v>17.172333173664704</v>
      </c>
    </row>
    <row r="3461" spans="1:23">
      <c r="A3461" s="17">
        <v>46174</v>
      </c>
      <c r="B3461">
        <v>2026</v>
      </c>
      <c r="C3461" s="16" t="s">
        <v>97</v>
      </c>
      <c r="D3461" s="16" t="s">
        <v>84</v>
      </c>
      <c r="E3461" s="16" t="s">
        <v>85</v>
      </c>
      <c r="F3461" s="16" t="s">
        <v>77</v>
      </c>
      <c r="G3461" s="16" t="s">
        <v>81</v>
      </c>
      <c r="H3461">
        <v>288487.42</v>
      </c>
      <c r="I3461">
        <v>289309.15000000002</v>
      </c>
      <c r="J3461">
        <v>2314</v>
      </c>
      <c r="K3461">
        <v>2347</v>
      </c>
      <c r="L3461">
        <v>179574.93</v>
      </c>
      <c r="M3461">
        <v>9513.16</v>
      </c>
      <c r="N3461">
        <v>2148707.63</v>
      </c>
      <c r="O3461">
        <v>19190</v>
      </c>
      <c r="P3461">
        <v>11</v>
      </c>
      <c r="Q3461">
        <v>50</v>
      </c>
      <c r="R3461" s="25">
        <f>Clean_Data[[#This Row],[Revenue_EUR]]/Clean_Data[[#This Row],[Units_Sold]]</f>
        <v>124.67044943820224</v>
      </c>
      <c r="S3461" s="19">
        <f>Clean_Data[[#This Row],[Gross_Profit_EUR]]/Clean_Data[[#This Row],[Revenue_EUR]]</f>
        <v>0.62247057428015407</v>
      </c>
      <c r="T3461" s="19">
        <f>Clean_Data[[#This Row],[Revenue_EUR]]/Clean_Data[[#This Row],[Revenue_Target_EUR]]</f>
        <v>0.99715968195267923</v>
      </c>
      <c r="U3461" s="19">
        <f>Clean_Data[[#This Row],[Revenue_EUR]]/Clean_Data[[#This Row],[Market_Revenue_EUR]]</f>
        <v>0.13426089988799453</v>
      </c>
      <c r="V3461" s="19">
        <f>Clean_Data[[#This Row],[Returns_Units]]/Clean_Data[[#This Row],[Units_Sold]]</f>
        <v>2.1607605877268798E-2</v>
      </c>
      <c r="W3461" s="21">
        <f>Clean_Data[[#This Row],[Revenue_EUR]]/Clean_Data[[#This Row],[Marketing_Spend_EUR]]</f>
        <v>30.325088614088273</v>
      </c>
    </row>
    <row r="3462" spans="1:23">
      <c r="A3462" s="17">
        <v>46174</v>
      </c>
      <c r="B3462">
        <v>2026</v>
      </c>
      <c r="C3462" s="16" t="s">
        <v>97</v>
      </c>
      <c r="D3462" s="16" t="s">
        <v>84</v>
      </c>
      <c r="E3462" s="16" t="s">
        <v>85</v>
      </c>
      <c r="F3462" s="16" t="s">
        <v>82</v>
      </c>
      <c r="G3462" s="16" t="s">
        <v>78</v>
      </c>
      <c r="H3462">
        <v>577143.68999999994</v>
      </c>
      <c r="I3462">
        <v>600189.21</v>
      </c>
      <c r="J3462">
        <v>7395</v>
      </c>
      <c r="K3462">
        <v>7585</v>
      </c>
      <c r="L3462">
        <v>299096.40000000002</v>
      </c>
      <c r="M3462">
        <v>10731.39</v>
      </c>
      <c r="N3462">
        <v>4652372.37</v>
      </c>
      <c r="O3462">
        <v>63684</v>
      </c>
      <c r="P3462">
        <v>29</v>
      </c>
      <c r="Q3462">
        <v>87</v>
      </c>
      <c r="R3462" s="25">
        <f>Clean_Data[[#This Row],[Revenue_EUR]]/Clean_Data[[#This Row],[Units_Sold]]</f>
        <v>78.045123732251511</v>
      </c>
      <c r="S3462" s="19">
        <f>Clean_Data[[#This Row],[Gross_Profit_EUR]]/Clean_Data[[#This Row],[Revenue_EUR]]</f>
        <v>0.5182355887837915</v>
      </c>
      <c r="T3462" s="19">
        <f>Clean_Data[[#This Row],[Revenue_EUR]]/Clean_Data[[#This Row],[Revenue_Target_EUR]]</f>
        <v>0.96160290852279728</v>
      </c>
      <c r="U3462" s="19">
        <f>Clean_Data[[#This Row],[Revenue_EUR]]/Clean_Data[[#This Row],[Market_Revenue_EUR]]</f>
        <v>0.12405363201828144</v>
      </c>
      <c r="V3462" s="19">
        <f>Clean_Data[[#This Row],[Returns_Units]]/Clean_Data[[#This Row],[Units_Sold]]</f>
        <v>1.1764705882352941E-2</v>
      </c>
      <c r="W3462" s="21">
        <f>Clean_Data[[#This Row],[Revenue_EUR]]/Clean_Data[[#This Row],[Marketing_Spend_EUR]]</f>
        <v>53.780888589455792</v>
      </c>
    </row>
    <row r="3463" spans="1:23">
      <c r="A3463" s="17">
        <v>46174</v>
      </c>
      <c r="B3463">
        <v>2026</v>
      </c>
      <c r="C3463" s="16" t="s">
        <v>97</v>
      </c>
      <c r="D3463" s="16" t="s">
        <v>84</v>
      </c>
      <c r="E3463" s="16" t="s">
        <v>85</v>
      </c>
      <c r="F3463" s="16" t="s">
        <v>82</v>
      </c>
      <c r="G3463" s="16" t="s">
        <v>79</v>
      </c>
      <c r="H3463">
        <v>611153.71</v>
      </c>
      <c r="I3463">
        <v>633094.78</v>
      </c>
      <c r="J3463">
        <v>3036</v>
      </c>
      <c r="K3463">
        <v>3185</v>
      </c>
      <c r="L3463">
        <v>370412.29</v>
      </c>
      <c r="M3463">
        <v>14385.91</v>
      </c>
      <c r="N3463">
        <v>4048198.65</v>
      </c>
      <c r="O3463">
        <v>21222</v>
      </c>
      <c r="P3463">
        <v>26</v>
      </c>
      <c r="Q3463">
        <v>66</v>
      </c>
      <c r="R3463" s="25">
        <f>Clean_Data[[#This Row],[Revenue_EUR]]/Clean_Data[[#This Row],[Units_Sold]]</f>
        <v>201.30227602108036</v>
      </c>
      <c r="S3463" s="19">
        <f>Clean_Data[[#This Row],[Gross_Profit_EUR]]/Clean_Data[[#This Row],[Revenue_EUR]]</f>
        <v>0.60608695314964223</v>
      </c>
      <c r="T3463" s="19">
        <f>Clean_Data[[#This Row],[Revenue_EUR]]/Clean_Data[[#This Row],[Revenue_Target_EUR]]</f>
        <v>0.96534315130508563</v>
      </c>
      <c r="U3463" s="19">
        <f>Clean_Data[[#This Row],[Revenue_EUR]]/Clean_Data[[#This Row],[Market_Revenue_EUR]]</f>
        <v>0.1509692984063418</v>
      </c>
      <c r="V3463" s="19">
        <f>Clean_Data[[#This Row],[Returns_Units]]/Clean_Data[[#This Row],[Units_Sold]]</f>
        <v>2.1739130434782608E-2</v>
      </c>
      <c r="W3463" s="21">
        <f>Clean_Data[[#This Row],[Revenue_EUR]]/Clean_Data[[#This Row],[Marketing_Spend_EUR]]</f>
        <v>42.482798098973227</v>
      </c>
    </row>
    <row r="3464" spans="1:23">
      <c r="A3464" s="17">
        <v>46174</v>
      </c>
      <c r="B3464">
        <v>2026</v>
      </c>
      <c r="C3464" s="16" t="s">
        <v>97</v>
      </c>
      <c r="D3464" s="16" t="s">
        <v>84</v>
      </c>
      <c r="E3464" s="16" t="s">
        <v>85</v>
      </c>
      <c r="F3464" s="16" t="s">
        <v>82</v>
      </c>
      <c r="G3464" s="16" t="s">
        <v>80</v>
      </c>
      <c r="H3464">
        <v>189481.3</v>
      </c>
      <c r="I3464">
        <v>186042.33</v>
      </c>
      <c r="J3464">
        <v>1249</v>
      </c>
      <c r="K3464">
        <v>1247</v>
      </c>
      <c r="L3464">
        <v>121276.59</v>
      </c>
      <c r="M3464">
        <v>10006.280000000001</v>
      </c>
      <c r="N3464">
        <v>1501175.14</v>
      </c>
      <c r="O3464">
        <v>11175</v>
      </c>
      <c r="P3464">
        <v>8</v>
      </c>
      <c r="Q3464">
        <v>19</v>
      </c>
      <c r="R3464" s="25">
        <f>Clean_Data[[#This Row],[Revenue_EUR]]/Clean_Data[[#This Row],[Units_Sold]]</f>
        <v>151.70640512409926</v>
      </c>
      <c r="S3464" s="19">
        <f>Clean_Data[[#This Row],[Gross_Profit_EUR]]/Clean_Data[[#This Row],[Revenue_EUR]]</f>
        <v>0.64004516540682377</v>
      </c>
      <c r="T3464" s="19">
        <f>Clean_Data[[#This Row],[Revenue_EUR]]/Clean_Data[[#This Row],[Revenue_Target_EUR]]</f>
        <v>1.0184848792207666</v>
      </c>
      <c r="U3464" s="19">
        <f>Clean_Data[[#This Row],[Revenue_EUR]]/Clean_Data[[#This Row],[Market_Revenue_EUR]]</f>
        <v>0.12622198100083112</v>
      </c>
      <c r="V3464" s="19">
        <f>Clean_Data[[#This Row],[Returns_Units]]/Clean_Data[[#This Row],[Units_Sold]]</f>
        <v>1.5212169735788631E-2</v>
      </c>
      <c r="W3464" s="21">
        <f>Clean_Data[[#This Row],[Revenue_EUR]]/Clean_Data[[#This Row],[Marketing_Spend_EUR]]</f>
        <v>18.936238042509302</v>
      </c>
    </row>
    <row r="3465" spans="1:23">
      <c r="A3465" s="17">
        <v>46174</v>
      </c>
      <c r="B3465">
        <v>2026</v>
      </c>
      <c r="C3465" s="16" t="s">
        <v>97</v>
      </c>
      <c r="D3465" s="16" t="s">
        <v>84</v>
      </c>
      <c r="E3465" s="16" t="s">
        <v>85</v>
      </c>
      <c r="F3465" s="16" t="s">
        <v>82</v>
      </c>
      <c r="G3465" s="16" t="s">
        <v>81</v>
      </c>
      <c r="H3465">
        <v>246380.47</v>
      </c>
      <c r="I3465">
        <v>254118.99</v>
      </c>
      <c r="J3465">
        <v>1976</v>
      </c>
      <c r="K3465">
        <v>2052</v>
      </c>
      <c r="L3465">
        <v>143755.31</v>
      </c>
      <c r="M3465">
        <v>7667.09</v>
      </c>
      <c r="N3465">
        <v>1940744.34</v>
      </c>
      <c r="O3465">
        <v>16471</v>
      </c>
      <c r="P3465">
        <v>13</v>
      </c>
      <c r="Q3465">
        <v>34</v>
      </c>
      <c r="R3465" s="25">
        <f>Clean_Data[[#This Row],[Revenue_EUR]]/Clean_Data[[#This Row],[Units_Sold]]</f>
        <v>124.68647267206478</v>
      </c>
      <c r="S3465" s="19">
        <f>Clean_Data[[#This Row],[Gross_Profit_EUR]]/Clean_Data[[#This Row],[Revenue_EUR]]</f>
        <v>0.58346877088106863</v>
      </c>
      <c r="T3465" s="19">
        <f>Clean_Data[[#This Row],[Revenue_EUR]]/Clean_Data[[#This Row],[Revenue_Target_EUR]]</f>
        <v>0.96954765167294266</v>
      </c>
      <c r="U3465" s="19">
        <f>Clean_Data[[#This Row],[Revenue_EUR]]/Clean_Data[[#This Row],[Market_Revenue_EUR]]</f>
        <v>0.12695153345133547</v>
      </c>
      <c r="V3465" s="19">
        <f>Clean_Data[[#This Row],[Returns_Units]]/Clean_Data[[#This Row],[Units_Sold]]</f>
        <v>1.7206477732793522E-2</v>
      </c>
      <c r="W3465" s="21">
        <f>Clean_Data[[#This Row],[Revenue_EUR]]/Clean_Data[[#This Row],[Marketing_Spend_EUR]]</f>
        <v>32.134808643174921</v>
      </c>
    </row>
    <row r="3466" spans="1:23">
      <c r="A3466" s="17">
        <v>46174</v>
      </c>
      <c r="B3466">
        <v>2026</v>
      </c>
      <c r="C3466" s="16" t="s">
        <v>97</v>
      </c>
      <c r="D3466" s="16" t="s">
        <v>84</v>
      </c>
      <c r="E3466" s="16" t="s">
        <v>85</v>
      </c>
      <c r="F3466" s="16" t="s">
        <v>83</v>
      </c>
      <c r="G3466" s="16" t="s">
        <v>78</v>
      </c>
      <c r="H3466">
        <v>74754.7</v>
      </c>
      <c r="I3466">
        <v>78228.73</v>
      </c>
      <c r="J3466">
        <v>958</v>
      </c>
      <c r="K3466">
        <v>1007</v>
      </c>
      <c r="L3466">
        <v>35386.85</v>
      </c>
      <c r="M3466">
        <v>1426.63</v>
      </c>
      <c r="N3466">
        <v>836041.48</v>
      </c>
      <c r="O3466">
        <v>11723</v>
      </c>
      <c r="P3466">
        <v>3</v>
      </c>
      <c r="Q3466">
        <v>30</v>
      </c>
      <c r="R3466" s="25">
        <f>Clean_Data[[#This Row],[Revenue_EUR]]/Clean_Data[[#This Row],[Units_Sold]]</f>
        <v>78.032045929018793</v>
      </c>
      <c r="S3466" s="19">
        <f>Clean_Data[[#This Row],[Gross_Profit_EUR]]/Clean_Data[[#This Row],[Revenue_EUR]]</f>
        <v>0.47337291166976792</v>
      </c>
      <c r="T3466" s="19">
        <f>Clean_Data[[#This Row],[Revenue_EUR]]/Clean_Data[[#This Row],[Revenue_Target_EUR]]</f>
        <v>0.95559137927970961</v>
      </c>
      <c r="U3466" s="19">
        <f>Clean_Data[[#This Row],[Revenue_EUR]]/Clean_Data[[#This Row],[Market_Revenue_EUR]]</f>
        <v>8.9415061080462183E-2</v>
      </c>
      <c r="V3466" s="19">
        <f>Clean_Data[[#This Row],[Returns_Units]]/Clean_Data[[#This Row],[Units_Sold]]</f>
        <v>3.1315240083507306E-2</v>
      </c>
      <c r="W3466" s="21">
        <f>Clean_Data[[#This Row],[Revenue_EUR]]/Clean_Data[[#This Row],[Marketing_Spend_EUR]]</f>
        <v>52.399500921752654</v>
      </c>
    </row>
    <row r="3467" spans="1:23">
      <c r="A3467" s="17">
        <v>46174</v>
      </c>
      <c r="B3467">
        <v>2026</v>
      </c>
      <c r="C3467" s="16" t="s">
        <v>97</v>
      </c>
      <c r="D3467" s="16" t="s">
        <v>84</v>
      </c>
      <c r="E3467" s="16" t="s">
        <v>85</v>
      </c>
      <c r="F3467" s="16" t="s">
        <v>83</v>
      </c>
      <c r="G3467" s="16" t="s">
        <v>79</v>
      </c>
      <c r="H3467">
        <v>73146.94</v>
      </c>
      <c r="I3467">
        <v>76934.240000000005</v>
      </c>
      <c r="J3467">
        <v>363</v>
      </c>
      <c r="K3467">
        <v>381</v>
      </c>
      <c r="L3467">
        <v>40425.65</v>
      </c>
      <c r="M3467">
        <v>1919.6</v>
      </c>
      <c r="N3467">
        <v>738123.15</v>
      </c>
      <c r="O3467">
        <v>4067</v>
      </c>
      <c r="P3467">
        <v>3</v>
      </c>
      <c r="Q3467">
        <v>9</v>
      </c>
      <c r="R3467" s="25">
        <f>Clean_Data[[#This Row],[Revenue_EUR]]/Clean_Data[[#This Row],[Units_Sold]]</f>
        <v>201.50672176308541</v>
      </c>
      <c r="S3467" s="19">
        <f>Clean_Data[[#This Row],[Gross_Profit_EUR]]/Clean_Data[[#This Row],[Revenue_EUR]]</f>
        <v>0.55266358373979829</v>
      </c>
      <c r="T3467" s="19">
        <f>Clean_Data[[#This Row],[Revenue_EUR]]/Clean_Data[[#This Row],[Revenue_Target_EUR]]</f>
        <v>0.95077224393196058</v>
      </c>
      <c r="U3467" s="19">
        <f>Clean_Data[[#This Row],[Revenue_EUR]]/Clean_Data[[#This Row],[Market_Revenue_EUR]]</f>
        <v>9.9098558282584681E-2</v>
      </c>
      <c r="V3467" s="19">
        <f>Clean_Data[[#This Row],[Returns_Units]]/Clean_Data[[#This Row],[Units_Sold]]</f>
        <v>2.4793388429752067E-2</v>
      </c>
      <c r="W3467" s="21">
        <f>Clean_Data[[#This Row],[Revenue_EUR]]/Clean_Data[[#This Row],[Marketing_Spend_EUR]]</f>
        <v>38.105303188164207</v>
      </c>
    </row>
    <row r="3468" spans="1:23">
      <c r="A3468" s="17">
        <v>46174</v>
      </c>
      <c r="B3468">
        <v>2026</v>
      </c>
      <c r="C3468" s="16" t="s">
        <v>97</v>
      </c>
      <c r="D3468" s="16" t="s">
        <v>84</v>
      </c>
      <c r="E3468" s="16" t="s">
        <v>85</v>
      </c>
      <c r="F3468" s="16" t="s">
        <v>83</v>
      </c>
      <c r="G3468" s="16" t="s">
        <v>80</v>
      </c>
      <c r="H3468">
        <v>23336.29</v>
      </c>
      <c r="I3468">
        <v>22079.08</v>
      </c>
      <c r="J3468">
        <v>154</v>
      </c>
      <c r="K3468">
        <v>146</v>
      </c>
      <c r="L3468">
        <v>13540.26</v>
      </c>
      <c r="M3468">
        <v>1249.52</v>
      </c>
      <c r="N3468">
        <v>266039.38</v>
      </c>
      <c r="O3468">
        <v>1826</v>
      </c>
      <c r="P3468">
        <v>1</v>
      </c>
      <c r="Q3468">
        <v>5</v>
      </c>
      <c r="R3468" s="25">
        <f>Clean_Data[[#This Row],[Revenue_EUR]]/Clean_Data[[#This Row],[Units_Sold]]</f>
        <v>151.53435064935064</v>
      </c>
      <c r="S3468" s="19">
        <f>Clean_Data[[#This Row],[Gross_Profit_EUR]]/Clean_Data[[#This Row],[Revenue_EUR]]</f>
        <v>0.58022333455746389</v>
      </c>
      <c r="T3468" s="19">
        <f>Clean_Data[[#This Row],[Revenue_EUR]]/Clean_Data[[#This Row],[Revenue_Target_EUR]]</f>
        <v>1.0569412312469542</v>
      </c>
      <c r="U3468" s="19">
        <f>Clean_Data[[#This Row],[Revenue_EUR]]/Clean_Data[[#This Row],[Market_Revenue_EUR]]</f>
        <v>8.7717427397402598E-2</v>
      </c>
      <c r="V3468" s="19">
        <f>Clean_Data[[#This Row],[Returns_Units]]/Clean_Data[[#This Row],[Units_Sold]]</f>
        <v>3.2467532467532464E-2</v>
      </c>
      <c r="W3468" s="21">
        <f>Clean_Data[[#This Row],[Revenue_EUR]]/Clean_Data[[#This Row],[Marketing_Spend_EUR]]</f>
        <v>18.676203662206287</v>
      </c>
    </row>
    <row r="3469" spans="1:23">
      <c r="A3469" s="17">
        <v>46174</v>
      </c>
      <c r="B3469">
        <v>2026</v>
      </c>
      <c r="C3469" s="16" t="s">
        <v>97</v>
      </c>
      <c r="D3469" s="16" t="s">
        <v>84</v>
      </c>
      <c r="E3469" s="16" t="s">
        <v>85</v>
      </c>
      <c r="F3469" s="16" t="s">
        <v>83</v>
      </c>
      <c r="G3469" s="16" t="s">
        <v>81</v>
      </c>
      <c r="H3469">
        <v>29335.98</v>
      </c>
      <c r="I3469">
        <v>30054.23</v>
      </c>
      <c r="J3469">
        <v>235</v>
      </c>
      <c r="K3469">
        <v>243</v>
      </c>
      <c r="L3469">
        <v>15327.19</v>
      </c>
      <c r="M3469">
        <v>964.69</v>
      </c>
      <c r="N3469">
        <v>331849.81</v>
      </c>
      <c r="O3469">
        <v>2903</v>
      </c>
      <c r="P3469">
        <v>1</v>
      </c>
      <c r="Q3469">
        <v>3</v>
      </c>
      <c r="R3469" s="25">
        <f>Clean_Data[[#This Row],[Revenue_EUR]]/Clean_Data[[#This Row],[Units_Sold]]</f>
        <v>124.83395744680851</v>
      </c>
      <c r="S3469" s="19">
        <f>Clean_Data[[#This Row],[Gross_Profit_EUR]]/Clean_Data[[#This Row],[Revenue_EUR]]</f>
        <v>0.52247069980276784</v>
      </c>
      <c r="T3469" s="19">
        <f>Clean_Data[[#This Row],[Revenue_EUR]]/Clean_Data[[#This Row],[Revenue_Target_EUR]]</f>
        <v>0.97610153379407827</v>
      </c>
      <c r="U3469" s="19">
        <f>Clean_Data[[#This Row],[Revenue_EUR]]/Clean_Data[[#This Row],[Market_Revenue_EUR]]</f>
        <v>8.8401376514273128E-2</v>
      </c>
      <c r="V3469" s="19">
        <f>Clean_Data[[#This Row],[Returns_Units]]/Clean_Data[[#This Row],[Units_Sold]]</f>
        <v>1.276595744680851E-2</v>
      </c>
      <c r="W3469" s="21">
        <f>Clean_Data[[#This Row],[Revenue_EUR]]/Clean_Data[[#This Row],[Marketing_Spend_EUR]]</f>
        <v>30.409748209269296</v>
      </c>
    </row>
    <row r="3470" spans="1:23">
      <c r="A3470" s="17">
        <v>46174</v>
      </c>
      <c r="B3470">
        <v>2026</v>
      </c>
      <c r="C3470" s="16" t="s">
        <v>97</v>
      </c>
      <c r="D3470" s="16" t="s">
        <v>86</v>
      </c>
      <c r="E3470" s="16" t="s">
        <v>87</v>
      </c>
      <c r="F3470" s="16" t="s">
        <v>77</v>
      </c>
      <c r="G3470" s="16" t="s">
        <v>78</v>
      </c>
      <c r="H3470">
        <v>410996.88</v>
      </c>
      <c r="I3470">
        <v>435888.7</v>
      </c>
      <c r="J3470">
        <v>5266</v>
      </c>
      <c r="K3470">
        <v>5605</v>
      </c>
      <c r="L3470">
        <v>231726.91</v>
      </c>
      <c r="M3470">
        <v>6795.29</v>
      </c>
      <c r="N3470">
        <v>3807455.18</v>
      </c>
      <c r="O3470">
        <v>53372</v>
      </c>
      <c r="P3470">
        <v>23</v>
      </c>
      <c r="Q3470">
        <v>44</v>
      </c>
      <c r="R3470" s="25">
        <f>Clean_Data[[#This Row],[Revenue_EUR]]/Clean_Data[[#This Row],[Units_Sold]]</f>
        <v>78.047261678693502</v>
      </c>
      <c r="S3470" s="19">
        <f>Clean_Data[[#This Row],[Gross_Profit_EUR]]/Clean_Data[[#This Row],[Revenue_EUR]]</f>
        <v>0.56381671315850379</v>
      </c>
      <c r="T3470" s="19">
        <f>Clean_Data[[#This Row],[Revenue_EUR]]/Clean_Data[[#This Row],[Revenue_Target_EUR]]</f>
        <v>0.94289409200100849</v>
      </c>
      <c r="U3470" s="19">
        <f>Clean_Data[[#This Row],[Revenue_EUR]]/Clean_Data[[#This Row],[Market_Revenue_EUR]]</f>
        <v>0.1079452969424055</v>
      </c>
      <c r="V3470" s="19">
        <f>Clean_Data[[#This Row],[Returns_Units]]/Clean_Data[[#This Row],[Units_Sold]]</f>
        <v>8.3554880364603117E-3</v>
      </c>
      <c r="W3470" s="21">
        <f>Clean_Data[[#This Row],[Revenue_EUR]]/Clean_Data[[#This Row],[Marketing_Spend_EUR]]</f>
        <v>60.482610749504438</v>
      </c>
    </row>
    <row r="3471" spans="1:23">
      <c r="A3471" s="17">
        <v>46174</v>
      </c>
      <c r="B3471">
        <v>2026</v>
      </c>
      <c r="C3471" s="16" t="s">
        <v>97</v>
      </c>
      <c r="D3471" s="16" t="s">
        <v>86</v>
      </c>
      <c r="E3471" s="16" t="s">
        <v>87</v>
      </c>
      <c r="F3471" s="16" t="s">
        <v>77</v>
      </c>
      <c r="G3471" s="16" t="s">
        <v>79</v>
      </c>
      <c r="H3471">
        <v>428598.83</v>
      </c>
      <c r="I3471">
        <v>412342.57</v>
      </c>
      <c r="J3471">
        <v>2129</v>
      </c>
      <c r="K3471">
        <v>2029</v>
      </c>
      <c r="L3471">
        <v>278491.08</v>
      </c>
      <c r="M3471">
        <v>11527.43</v>
      </c>
      <c r="N3471">
        <v>3402389.49</v>
      </c>
      <c r="O3471">
        <v>18805</v>
      </c>
      <c r="P3471">
        <v>16</v>
      </c>
      <c r="Q3471">
        <v>25</v>
      </c>
      <c r="R3471" s="25">
        <f>Clean_Data[[#This Row],[Revenue_EUR]]/Clean_Data[[#This Row],[Units_Sold]]</f>
        <v>201.31462188821044</v>
      </c>
      <c r="S3471" s="19">
        <f>Clean_Data[[#This Row],[Gross_Profit_EUR]]/Clean_Data[[#This Row],[Revenue_EUR]]</f>
        <v>0.64977097580970999</v>
      </c>
      <c r="T3471" s="19">
        <f>Clean_Data[[#This Row],[Revenue_EUR]]/Clean_Data[[#This Row],[Revenue_Target_EUR]]</f>
        <v>1.0394241613229505</v>
      </c>
      <c r="U3471" s="19">
        <f>Clean_Data[[#This Row],[Revenue_EUR]]/Clean_Data[[#This Row],[Market_Revenue_EUR]]</f>
        <v>0.12596994884321724</v>
      </c>
      <c r="V3471" s="19">
        <f>Clean_Data[[#This Row],[Returns_Units]]/Clean_Data[[#This Row],[Units_Sold]]</f>
        <v>1.1742602160638797E-2</v>
      </c>
      <c r="W3471" s="21">
        <f>Clean_Data[[#This Row],[Revenue_EUR]]/Clean_Data[[#This Row],[Marketing_Spend_EUR]]</f>
        <v>37.180779237002525</v>
      </c>
    </row>
    <row r="3472" spans="1:23">
      <c r="A3472" s="17">
        <v>46174</v>
      </c>
      <c r="B3472">
        <v>2026</v>
      </c>
      <c r="C3472" s="16" t="s">
        <v>97</v>
      </c>
      <c r="D3472" s="16" t="s">
        <v>86</v>
      </c>
      <c r="E3472" s="16" t="s">
        <v>87</v>
      </c>
      <c r="F3472" s="16" t="s">
        <v>77</v>
      </c>
      <c r="G3472" s="16" t="s">
        <v>80</v>
      </c>
      <c r="H3472">
        <v>139247.57999999999</v>
      </c>
      <c r="I3472">
        <v>126067.86</v>
      </c>
      <c r="J3472">
        <v>918</v>
      </c>
      <c r="K3472">
        <v>842</v>
      </c>
      <c r="L3472">
        <v>95759.2</v>
      </c>
      <c r="M3472">
        <v>8222.34</v>
      </c>
      <c r="N3472">
        <v>1250002.3400000001</v>
      </c>
      <c r="O3472">
        <v>8532</v>
      </c>
      <c r="P3472">
        <v>7</v>
      </c>
      <c r="Q3472">
        <v>10</v>
      </c>
      <c r="R3472" s="25">
        <f>Clean_Data[[#This Row],[Revenue_EUR]]/Clean_Data[[#This Row],[Units_Sold]]</f>
        <v>151.68581699346404</v>
      </c>
      <c r="S3472" s="19">
        <f>Clean_Data[[#This Row],[Gross_Profit_EUR]]/Clean_Data[[#This Row],[Revenue_EUR]]</f>
        <v>0.68769022772244948</v>
      </c>
      <c r="T3472" s="19">
        <f>Clean_Data[[#This Row],[Revenue_EUR]]/Clean_Data[[#This Row],[Revenue_Target_EUR]]</f>
        <v>1.1045446476207337</v>
      </c>
      <c r="U3472" s="19">
        <f>Clean_Data[[#This Row],[Revenue_EUR]]/Clean_Data[[#This Row],[Market_Revenue_EUR]]</f>
        <v>0.11139785546321455</v>
      </c>
      <c r="V3472" s="19">
        <f>Clean_Data[[#This Row],[Returns_Units]]/Clean_Data[[#This Row],[Units_Sold]]</f>
        <v>1.0893246187363835E-2</v>
      </c>
      <c r="W3472" s="21">
        <f>Clean_Data[[#This Row],[Revenue_EUR]]/Clean_Data[[#This Row],[Marketing_Spend_EUR]]</f>
        <v>16.935273900130618</v>
      </c>
    </row>
    <row r="3473" spans="1:23">
      <c r="A3473" s="17">
        <v>46174</v>
      </c>
      <c r="B3473">
        <v>2026</v>
      </c>
      <c r="C3473" s="16" t="s">
        <v>97</v>
      </c>
      <c r="D3473" s="16" t="s">
        <v>86</v>
      </c>
      <c r="E3473" s="16" t="s">
        <v>87</v>
      </c>
      <c r="F3473" s="16" t="s">
        <v>77</v>
      </c>
      <c r="G3473" s="16" t="s">
        <v>81</v>
      </c>
      <c r="H3473">
        <v>201342.98</v>
      </c>
      <c r="I3473">
        <v>206188.65</v>
      </c>
      <c r="J3473">
        <v>1615</v>
      </c>
      <c r="K3473">
        <v>1672</v>
      </c>
      <c r="L3473">
        <v>123932.94</v>
      </c>
      <c r="M3473">
        <v>5773.49</v>
      </c>
      <c r="N3473">
        <v>1652911.94</v>
      </c>
      <c r="O3473">
        <v>13555</v>
      </c>
      <c r="P3473">
        <v>7</v>
      </c>
      <c r="Q3473">
        <v>14</v>
      </c>
      <c r="R3473" s="25">
        <f>Clean_Data[[#This Row],[Revenue_EUR]]/Clean_Data[[#This Row],[Units_Sold]]</f>
        <v>124.6705758513932</v>
      </c>
      <c r="S3473" s="19">
        <f>Clean_Data[[#This Row],[Gross_Profit_EUR]]/Clean_Data[[#This Row],[Revenue_EUR]]</f>
        <v>0.61553146774722411</v>
      </c>
      <c r="T3473" s="19">
        <f>Clean_Data[[#This Row],[Revenue_EUR]]/Clean_Data[[#This Row],[Revenue_Target_EUR]]</f>
        <v>0.97649885190091701</v>
      </c>
      <c r="U3473" s="19">
        <f>Clean_Data[[#This Row],[Revenue_EUR]]/Clean_Data[[#This Row],[Market_Revenue_EUR]]</f>
        <v>0.12181107482350211</v>
      </c>
      <c r="V3473" s="19">
        <f>Clean_Data[[#This Row],[Returns_Units]]/Clean_Data[[#This Row],[Units_Sold]]</f>
        <v>8.6687306501547993E-3</v>
      </c>
      <c r="W3473" s="21">
        <f>Clean_Data[[#This Row],[Revenue_EUR]]/Clean_Data[[#This Row],[Marketing_Spend_EUR]]</f>
        <v>34.87370377362739</v>
      </c>
    </row>
    <row r="3474" spans="1:23">
      <c r="A3474" s="17">
        <v>46174</v>
      </c>
      <c r="B3474">
        <v>2026</v>
      </c>
      <c r="C3474" s="16" t="s">
        <v>97</v>
      </c>
      <c r="D3474" s="16" t="s">
        <v>86</v>
      </c>
      <c r="E3474" s="16" t="s">
        <v>87</v>
      </c>
      <c r="F3474" s="16" t="s">
        <v>82</v>
      </c>
      <c r="G3474" s="16" t="s">
        <v>78</v>
      </c>
      <c r="H3474">
        <v>387490.29</v>
      </c>
      <c r="I3474">
        <v>400518.14</v>
      </c>
      <c r="J3474">
        <v>4965</v>
      </c>
      <c r="K3474">
        <v>5202</v>
      </c>
      <c r="L3474">
        <v>200394.32</v>
      </c>
      <c r="M3474">
        <v>7426.06</v>
      </c>
      <c r="N3474">
        <v>3639890</v>
      </c>
      <c r="O3474">
        <v>51434</v>
      </c>
      <c r="P3474">
        <v>15</v>
      </c>
      <c r="Q3474">
        <v>45</v>
      </c>
      <c r="R3474" s="25">
        <f>Clean_Data[[#This Row],[Revenue_EUR]]/Clean_Data[[#This Row],[Units_Sold]]</f>
        <v>78.044368580060421</v>
      </c>
      <c r="S3474" s="19">
        <f>Clean_Data[[#This Row],[Gross_Profit_EUR]]/Clean_Data[[#This Row],[Revenue_EUR]]</f>
        <v>0.51715959127646793</v>
      </c>
      <c r="T3474" s="19">
        <f>Clean_Data[[#This Row],[Revenue_EUR]]/Clean_Data[[#This Row],[Revenue_Target_EUR]]</f>
        <v>0.96747250948483876</v>
      </c>
      <c r="U3474" s="19">
        <f>Clean_Data[[#This Row],[Revenue_EUR]]/Clean_Data[[#This Row],[Market_Revenue_EUR]]</f>
        <v>0.10645659346848393</v>
      </c>
      <c r="V3474" s="19">
        <f>Clean_Data[[#This Row],[Returns_Units]]/Clean_Data[[#This Row],[Units_Sold]]</f>
        <v>9.0634441087613302E-3</v>
      </c>
      <c r="W3474" s="21">
        <f>Clean_Data[[#This Row],[Revenue_EUR]]/Clean_Data[[#This Row],[Marketing_Spend_EUR]]</f>
        <v>52.179795207687519</v>
      </c>
    </row>
    <row r="3475" spans="1:23">
      <c r="A3475" s="17">
        <v>46174</v>
      </c>
      <c r="B3475">
        <v>2026</v>
      </c>
      <c r="C3475" s="16" t="s">
        <v>97</v>
      </c>
      <c r="D3475" s="16" t="s">
        <v>86</v>
      </c>
      <c r="E3475" s="16" t="s">
        <v>87</v>
      </c>
      <c r="F3475" s="16" t="s">
        <v>82</v>
      </c>
      <c r="G3475" s="16" t="s">
        <v>79</v>
      </c>
      <c r="H3475">
        <v>404267.76</v>
      </c>
      <c r="I3475">
        <v>400107.98</v>
      </c>
      <c r="J3475">
        <v>2008</v>
      </c>
      <c r="K3475">
        <v>1952</v>
      </c>
      <c r="L3475">
        <v>249112.17</v>
      </c>
      <c r="M3475">
        <v>10952.23</v>
      </c>
      <c r="N3475">
        <v>3083200.4</v>
      </c>
      <c r="O3475">
        <v>16768</v>
      </c>
      <c r="P3475">
        <v>18</v>
      </c>
      <c r="Q3475">
        <v>33</v>
      </c>
      <c r="R3475" s="25">
        <f>Clean_Data[[#This Row],[Revenue_EUR]]/Clean_Data[[#This Row],[Units_Sold]]</f>
        <v>201.3285657370518</v>
      </c>
      <c r="S3475" s="19">
        <f>Clean_Data[[#This Row],[Gross_Profit_EUR]]/Clean_Data[[#This Row],[Revenue_EUR]]</f>
        <v>0.61620587800521121</v>
      </c>
      <c r="T3475" s="19">
        <f>Clean_Data[[#This Row],[Revenue_EUR]]/Clean_Data[[#This Row],[Revenue_Target_EUR]]</f>
        <v>1.0103966434261071</v>
      </c>
      <c r="U3475" s="19">
        <f>Clean_Data[[#This Row],[Revenue_EUR]]/Clean_Data[[#This Row],[Market_Revenue_EUR]]</f>
        <v>0.13111952113135431</v>
      </c>
      <c r="V3475" s="19">
        <f>Clean_Data[[#This Row],[Returns_Units]]/Clean_Data[[#This Row],[Units_Sold]]</f>
        <v>1.6434262948207171E-2</v>
      </c>
      <c r="W3475" s="21">
        <f>Clean_Data[[#This Row],[Revenue_EUR]]/Clean_Data[[#This Row],[Marketing_Spend_EUR]]</f>
        <v>36.911912916364983</v>
      </c>
    </row>
    <row r="3476" spans="1:23">
      <c r="A3476" s="17">
        <v>46174</v>
      </c>
      <c r="B3476">
        <v>2026</v>
      </c>
      <c r="C3476" s="16" t="s">
        <v>97</v>
      </c>
      <c r="D3476" s="16" t="s">
        <v>86</v>
      </c>
      <c r="E3476" s="16" t="s">
        <v>87</v>
      </c>
      <c r="F3476" s="16" t="s">
        <v>82</v>
      </c>
      <c r="G3476" s="16" t="s">
        <v>80</v>
      </c>
      <c r="H3476">
        <v>116363.98</v>
      </c>
      <c r="I3476">
        <v>110978.79</v>
      </c>
      <c r="J3476">
        <v>767</v>
      </c>
      <c r="K3476">
        <v>742</v>
      </c>
      <c r="L3476">
        <v>73781.48</v>
      </c>
      <c r="M3476">
        <v>6549.04</v>
      </c>
      <c r="N3476">
        <v>1120116.04</v>
      </c>
      <c r="O3476">
        <v>7606</v>
      </c>
      <c r="P3476">
        <v>6</v>
      </c>
      <c r="Q3476">
        <v>8</v>
      </c>
      <c r="R3476" s="25">
        <f>Clean_Data[[#This Row],[Revenue_EUR]]/Clean_Data[[#This Row],[Units_Sold]]</f>
        <v>151.71314211212515</v>
      </c>
      <c r="S3476" s="19">
        <f>Clean_Data[[#This Row],[Gross_Profit_EUR]]/Clean_Data[[#This Row],[Revenue_EUR]]</f>
        <v>0.63405772129829174</v>
      </c>
      <c r="T3476" s="19">
        <f>Clean_Data[[#This Row],[Revenue_EUR]]/Clean_Data[[#This Row],[Revenue_Target_EUR]]</f>
        <v>1.0485244973386356</v>
      </c>
      <c r="U3476" s="19">
        <f>Clean_Data[[#This Row],[Revenue_EUR]]/Clean_Data[[#This Row],[Market_Revenue_EUR]]</f>
        <v>0.10388564741917274</v>
      </c>
      <c r="V3476" s="19">
        <f>Clean_Data[[#This Row],[Returns_Units]]/Clean_Data[[#This Row],[Units_Sold]]</f>
        <v>1.0430247718383311E-2</v>
      </c>
      <c r="W3476" s="21">
        <f>Clean_Data[[#This Row],[Revenue_EUR]]/Clean_Data[[#This Row],[Marketing_Spend_EUR]]</f>
        <v>17.768097308918559</v>
      </c>
    </row>
    <row r="3477" spans="1:23">
      <c r="A3477" s="17">
        <v>46174</v>
      </c>
      <c r="B3477">
        <v>2026</v>
      </c>
      <c r="C3477" s="16" t="s">
        <v>97</v>
      </c>
      <c r="D3477" s="16" t="s">
        <v>86</v>
      </c>
      <c r="E3477" s="16" t="s">
        <v>87</v>
      </c>
      <c r="F3477" s="16" t="s">
        <v>82</v>
      </c>
      <c r="G3477" s="16" t="s">
        <v>81</v>
      </c>
      <c r="H3477">
        <v>160344.38</v>
      </c>
      <c r="I3477">
        <v>163200.66</v>
      </c>
      <c r="J3477">
        <v>1286</v>
      </c>
      <c r="K3477">
        <v>1299</v>
      </c>
      <c r="L3477">
        <v>92794.41</v>
      </c>
      <c r="M3477">
        <v>5163.74</v>
      </c>
      <c r="N3477">
        <v>1467919.27</v>
      </c>
      <c r="O3477">
        <v>13196</v>
      </c>
      <c r="P3477">
        <v>9</v>
      </c>
      <c r="Q3477">
        <v>23</v>
      </c>
      <c r="R3477" s="25">
        <f>Clean_Data[[#This Row],[Revenue_EUR]]/Clean_Data[[#This Row],[Units_Sold]]</f>
        <v>124.68458786936237</v>
      </c>
      <c r="S3477" s="19">
        <f>Clean_Data[[#This Row],[Gross_Profit_EUR]]/Clean_Data[[#This Row],[Revenue_EUR]]</f>
        <v>0.5787194412426554</v>
      </c>
      <c r="T3477" s="19">
        <f>Clean_Data[[#This Row],[Revenue_EUR]]/Clean_Data[[#This Row],[Revenue_Target_EUR]]</f>
        <v>0.98249835509243655</v>
      </c>
      <c r="U3477" s="19">
        <f>Clean_Data[[#This Row],[Revenue_EUR]]/Clean_Data[[#This Row],[Market_Revenue_EUR]]</f>
        <v>0.10923242393295921</v>
      </c>
      <c r="V3477" s="19">
        <f>Clean_Data[[#This Row],[Returns_Units]]/Clean_Data[[#This Row],[Units_Sold]]</f>
        <v>1.7884914463452566E-2</v>
      </c>
      <c r="W3477" s="21">
        <f>Clean_Data[[#This Row],[Revenue_EUR]]/Clean_Data[[#This Row],[Marketing_Spend_EUR]]</f>
        <v>31.051985576345828</v>
      </c>
    </row>
    <row r="3478" spans="1:23">
      <c r="A3478" s="17">
        <v>46174</v>
      </c>
      <c r="B3478">
        <v>2026</v>
      </c>
      <c r="C3478" s="16" t="s">
        <v>97</v>
      </c>
      <c r="D3478" s="16" t="s">
        <v>86</v>
      </c>
      <c r="E3478" s="16" t="s">
        <v>87</v>
      </c>
      <c r="F3478" s="16" t="s">
        <v>83</v>
      </c>
      <c r="G3478" s="16" t="s">
        <v>78</v>
      </c>
      <c r="H3478">
        <v>44852.59</v>
      </c>
      <c r="I3478">
        <v>46538.97</v>
      </c>
      <c r="J3478">
        <v>575</v>
      </c>
      <c r="K3478">
        <v>588</v>
      </c>
      <c r="L3478">
        <v>21374.91</v>
      </c>
      <c r="M3478">
        <v>751.34</v>
      </c>
      <c r="N3478">
        <v>625028.84</v>
      </c>
      <c r="O3478">
        <v>8812</v>
      </c>
      <c r="P3478">
        <v>2</v>
      </c>
      <c r="Q3478">
        <v>14</v>
      </c>
      <c r="R3478" s="25">
        <f>Clean_Data[[#This Row],[Revenue_EUR]]/Clean_Data[[#This Row],[Units_Sold]]</f>
        <v>78.004504347826085</v>
      </c>
      <c r="S3478" s="19">
        <f>Clean_Data[[#This Row],[Gross_Profit_EUR]]/Clean_Data[[#This Row],[Revenue_EUR]]</f>
        <v>0.47655910171519639</v>
      </c>
      <c r="T3478" s="19">
        <f>Clean_Data[[#This Row],[Revenue_EUR]]/Clean_Data[[#This Row],[Revenue_Target_EUR]]</f>
        <v>0.96376413143651429</v>
      </c>
      <c r="U3478" s="19">
        <f>Clean_Data[[#This Row],[Revenue_EUR]]/Clean_Data[[#This Row],[Market_Revenue_EUR]]</f>
        <v>7.1760832668137362E-2</v>
      </c>
      <c r="V3478" s="19">
        <f>Clean_Data[[#This Row],[Returns_Units]]/Clean_Data[[#This Row],[Units_Sold]]</f>
        <v>2.4347826086956521E-2</v>
      </c>
      <c r="W3478" s="21">
        <f>Clean_Data[[#This Row],[Revenue_EUR]]/Clean_Data[[#This Row],[Marketing_Spend_EUR]]</f>
        <v>59.696795059493695</v>
      </c>
    </row>
    <row r="3479" spans="1:23">
      <c r="A3479" s="17">
        <v>46174</v>
      </c>
      <c r="B3479">
        <v>2026</v>
      </c>
      <c r="C3479" s="16" t="s">
        <v>97</v>
      </c>
      <c r="D3479" s="16" t="s">
        <v>86</v>
      </c>
      <c r="E3479" s="16" t="s">
        <v>87</v>
      </c>
      <c r="F3479" s="16" t="s">
        <v>83</v>
      </c>
      <c r="G3479" s="16" t="s">
        <v>79</v>
      </c>
      <c r="H3479">
        <v>50593.19</v>
      </c>
      <c r="I3479">
        <v>48744.73</v>
      </c>
      <c r="J3479">
        <v>251</v>
      </c>
      <c r="K3479">
        <v>237</v>
      </c>
      <c r="L3479">
        <v>28015.119999999999</v>
      </c>
      <c r="M3479">
        <v>1209.81</v>
      </c>
      <c r="N3479">
        <v>578427.47</v>
      </c>
      <c r="O3479">
        <v>3235</v>
      </c>
      <c r="P3479">
        <v>2</v>
      </c>
      <c r="Q3479">
        <v>5</v>
      </c>
      <c r="R3479" s="25">
        <f>Clean_Data[[#This Row],[Revenue_EUR]]/Clean_Data[[#This Row],[Units_Sold]]</f>
        <v>201.5664940239044</v>
      </c>
      <c r="S3479" s="19">
        <f>Clean_Data[[#This Row],[Gross_Profit_EUR]]/Clean_Data[[#This Row],[Revenue_EUR]]</f>
        <v>0.55373302217156095</v>
      </c>
      <c r="T3479" s="19">
        <f>Clean_Data[[#This Row],[Revenue_EUR]]/Clean_Data[[#This Row],[Revenue_Target_EUR]]</f>
        <v>1.0379212275870642</v>
      </c>
      <c r="U3479" s="19">
        <f>Clean_Data[[#This Row],[Revenue_EUR]]/Clean_Data[[#This Row],[Market_Revenue_EUR]]</f>
        <v>8.7466783000468507E-2</v>
      </c>
      <c r="V3479" s="19">
        <f>Clean_Data[[#This Row],[Returns_Units]]/Clean_Data[[#This Row],[Units_Sold]]</f>
        <v>1.9920318725099601E-2</v>
      </c>
      <c r="W3479" s="21">
        <f>Clean_Data[[#This Row],[Revenue_EUR]]/Clean_Data[[#This Row],[Marketing_Spend_EUR]]</f>
        <v>41.819120357742129</v>
      </c>
    </row>
    <row r="3480" spans="1:23">
      <c r="A3480" s="17">
        <v>46174</v>
      </c>
      <c r="B3480">
        <v>2026</v>
      </c>
      <c r="C3480" s="16" t="s">
        <v>97</v>
      </c>
      <c r="D3480" s="16" t="s">
        <v>86</v>
      </c>
      <c r="E3480" s="16" t="s">
        <v>87</v>
      </c>
      <c r="F3480" s="16" t="s">
        <v>83</v>
      </c>
      <c r="G3480" s="16" t="s">
        <v>80</v>
      </c>
      <c r="H3480">
        <v>15799.18</v>
      </c>
      <c r="I3480">
        <v>14446.41</v>
      </c>
      <c r="J3480">
        <v>104</v>
      </c>
      <c r="K3480">
        <v>97</v>
      </c>
      <c r="L3480">
        <v>9258.7099999999991</v>
      </c>
      <c r="M3480">
        <v>813.28</v>
      </c>
      <c r="N3480">
        <v>204378.74</v>
      </c>
      <c r="O3480">
        <v>1496</v>
      </c>
      <c r="P3480">
        <v>1</v>
      </c>
      <c r="Q3480">
        <v>2</v>
      </c>
      <c r="R3480" s="25">
        <f>Clean_Data[[#This Row],[Revenue_EUR]]/Clean_Data[[#This Row],[Units_Sold]]</f>
        <v>151.91519230769231</v>
      </c>
      <c r="S3480" s="19">
        <f>Clean_Data[[#This Row],[Gross_Profit_EUR]]/Clean_Data[[#This Row],[Revenue_EUR]]</f>
        <v>0.5860247177385155</v>
      </c>
      <c r="T3480" s="19">
        <f>Clean_Data[[#This Row],[Revenue_EUR]]/Clean_Data[[#This Row],[Revenue_Target_EUR]]</f>
        <v>1.0936405653722967</v>
      </c>
      <c r="U3480" s="19">
        <f>Clean_Data[[#This Row],[Revenue_EUR]]/Clean_Data[[#This Row],[Market_Revenue_EUR]]</f>
        <v>7.7303441639771348E-2</v>
      </c>
      <c r="V3480" s="19">
        <f>Clean_Data[[#This Row],[Returns_Units]]/Clean_Data[[#This Row],[Units_Sold]]</f>
        <v>1.9230769230769232E-2</v>
      </c>
      <c r="W3480" s="21">
        <f>Clean_Data[[#This Row],[Revenue_EUR]]/Clean_Data[[#This Row],[Marketing_Spend_EUR]]</f>
        <v>19.426495180011806</v>
      </c>
    </row>
    <row r="3481" spans="1:23">
      <c r="A3481" s="17">
        <v>46174</v>
      </c>
      <c r="B3481">
        <v>2026</v>
      </c>
      <c r="C3481" s="16" t="s">
        <v>97</v>
      </c>
      <c r="D3481" s="16" t="s">
        <v>86</v>
      </c>
      <c r="E3481" s="16" t="s">
        <v>87</v>
      </c>
      <c r="F3481" s="16" t="s">
        <v>83</v>
      </c>
      <c r="G3481" s="16" t="s">
        <v>81</v>
      </c>
      <c r="H3481">
        <v>20931.16</v>
      </c>
      <c r="I3481">
        <v>20191.41</v>
      </c>
      <c r="J3481">
        <v>168</v>
      </c>
      <c r="K3481">
        <v>164</v>
      </c>
      <c r="L3481">
        <v>11003.84</v>
      </c>
      <c r="M3481">
        <v>629.21</v>
      </c>
      <c r="N3481">
        <v>259037.32</v>
      </c>
      <c r="O3481">
        <v>2322</v>
      </c>
      <c r="P3481">
        <v>1</v>
      </c>
      <c r="Q3481">
        <v>3</v>
      </c>
      <c r="R3481" s="25">
        <f>Clean_Data[[#This Row],[Revenue_EUR]]/Clean_Data[[#This Row],[Units_Sold]]</f>
        <v>124.59023809523809</v>
      </c>
      <c r="S3481" s="19">
        <f>Clean_Data[[#This Row],[Gross_Profit_EUR]]/Clean_Data[[#This Row],[Revenue_EUR]]</f>
        <v>0.52571572717422255</v>
      </c>
      <c r="T3481" s="19">
        <f>Clean_Data[[#This Row],[Revenue_EUR]]/Clean_Data[[#This Row],[Revenue_Target_EUR]]</f>
        <v>1.0366368668656623</v>
      </c>
      <c r="U3481" s="19">
        <f>Clean_Data[[#This Row],[Revenue_EUR]]/Clean_Data[[#This Row],[Market_Revenue_EUR]]</f>
        <v>8.0803646362616777E-2</v>
      </c>
      <c r="V3481" s="19">
        <f>Clean_Data[[#This Row],[Returns_Units]]/Clean_Data[[#This Row],[Units_Sold]]</f>
        <v>1.7857142857142856E-2</v>
      </c>
      <c r="W3481" s="21">
        <f>Clean_Data[[#This Row],[Revenue_EUR]]/Clean_Data[[#This Row],[Marketing_Spend_EUR]]</f>
        <v>33.265777721269529</v>
      </c>
    </row>
    <row r="3482" spans="1:23">
      <c r="A3482" s="17">
        <v>46174</v>
      </c>
      <c r="B3482">
        <v>2026</v>
      </c>
      <c r="C3482" s="16" t="s">
        <v>97</v>
      </c>
      <c r="D3482" s="16" t="s">
        <v>88</v>
      </c>
      <c r="E3482" s="16" t="s">
        <v>87</v>
      </c>
      <c r="F3482" s="16" t="s">
        <v>77</v>
      </c>
      <c r="G3482" s="16" t="s">
        <v>78</v>
      </c>
      <c r="H3482">
        <v>354378.58</v>
      </c>
      <c r="I3482">
        <v>339299.7</v>
      </c>
      <c r="J3482">
        <v>4541</v>
      </c>
      <c r="K3482">
        <v>4361</v>
      </c>
      <c r="L3482">
        <v>196356.97</v>
      </c>
      <c r="M3482">
        <v>6049.61</v>
      </c>
      <c r="N3482">
        <v>3376008.85</v>
      </c>
      <c r="O3482">
        <v>47460</v>
      </c>
      <c r="P3482">
        <v>13</v>
      </c>
      <c r="Q3482">
        <v>65</v>
      </c>
      <c r="R3482" s="25">
        <f>Clean_Data[[#This Row],[Revenue_EUR]]/Clean_Data[[#This Row],[Units_Sold]]</f>
        <v>78.039766571239824</v>
      </c>
      <c r="S3482" s="19">
        <f>Clean_Data[[#This Row],[Gross_Profit_EUR]]/Clean_Data[[#This Row],[Revenue_EUR]]</f>
        <v>0.55408814494374914</v>
      </c>
      <c r="T3482" s="19">
        <f>Clean_Data[[#This Row],[Revenue_EUR]]/Clean_Data[[#This Row],[Revenue_Target_EUR]]</f>
        <v>1.0444411828245059</v>
      </c>
      <c r="U3482" s="19">
        <f>Clean_Data[[#This Row],[Revenue_EUR]]/Clean_Data[[#This Row],[Market_Revenue_EUR]]</f>
        <v>0.10496968335850186</v>
      </c>
      <c r="V3482" s="19">
        <f>Clean_Data[[#This Row],[Returns_Units]]/Clean_Data[[#This Row],[Units_Sold]]</f>
        <v>1.4314027747192249E-2</v>
      </c>
      <c r="W3482" s="21">
        <f>Clean_Data[[#This Row],[Revenue_EUR]]/Clean_Data[[#This Row],[Marketing_Spend_EUR]]</f>
        <v>58.578748051527292</v>
      </c>
    </row>
    <row r="3483" spans="1:23">
      <c r="A3483" s="17">
        <v>46174</v>
      </c>
      <c r="B3483">
        <v>2026</v>
      </c>
      <c r="C3483" s="16" t="s">
        <v>97</v>
      </c>
      <c r="D3483" s="16" t="s">
        <v>88</v>
      </c>
      <c r="E3483" s="16" t="s">
        <v>87</v>
      </c>
      <c r="F3483" s="16" t="s">
        <v>77</v>
      </c>
      <c r="G3483" s="16" t="s">
        <v>79</v>
      </c>
      <c r="H3483">
        <v>390316.57</v>
      </c>
      <c r="I3483">
        <v>357895.99</v>
      </c>
      <c r="J3483">
        <v>1939</v>
      </c>
      <c r="K3483">
        <v>1788</v>
      </c>
      <c r="L3483">
        <v>254632.53</v>
      </c>
      <c r="M3483">
        <v>10242.540000000001</v>
      </c>
      <c r="N3483">
        <v>2832065.65</v>
      </c>
      <c r="O3483">
        <v>15248</v>
      </c>
      <c r="P3483">
        <v>18</v>
      </c>
      <c r="Q3483">
        <v>29</v>
      </c>
      <c r="R3483" s="25">
        <f>Clean_Data[[#This Row],[Revenue_EUR]]/Clean_Data[[#This Row],[Units_Sold]]</f>
        <v>201.29787003610107</v>
      </c>
      <c r="S3483" s="19">
        <f>Clean_Data[[#This Row],[Gross_Profit_EUR]]/Clean_Data[[#This Row],[Revenue_EUR]]</f>
        <v>0.65237437908413676</v>
      </c>
      <c r="T3483" s="19">
        <f>Clean_Data[[#This Row],[Revenue_EUR]]/Clean_Data[[#This Row],[Revenue_Target_EUR]]</f>
        <v>1.0905865975195754</v>
      </c>
      <c r="U3483" s="19">
        <f>Clean_Data[[#This Row],[Revenue_EUR]]/Clean_Data[[#This Row],[Market_Revenue_EUR]]</f>
        <v>0.1378204527144348</v>
      </c>
      <c r="V3483" s="19">
        <f>Clean_Data[[#This Row],[Returns_Units]]/Clean_Data[[#This Row],[Units_Sold]]</f>
        <v>1.4956162970603403E-2</v>
      </c>
      <c r="W3483" s="21">
        <f>Clean_Data[[#This Row],[Revenue_EUR]]/Clean_Data[[#This Row],[Marketing_Spend_EUR]]</f>
        <v>38.107400117548963</v>
      </c>
    </row>
    <row r="3484" spans="1:23">
      <c r="A3484" s="17">
        <v>46174</v>
      </c>
      <c r="B3484">
        <v>2026</v>
      </c>
      <c r="C3484" s="16" t="s">
        <v>97</v>
      </c>
      <c r="D3484" s="16" t="s">
        <v>88</v>
      </c>
      <c r="E3484" s="16" t="s">
        <v>87</v>
      </c>
      <c r="F3484" s="16" t="s">
        <v>77</v>
      </c>
      <c r="G3484" s="16" t="s">
        <v>80</v>
      </c>
      <c r="H3484">
        <v>121127.67999999999</v>
      </c>
      <c r="I3484">
        <v>107192.31</v>
      </c>
      <c r="J3484">
        <v>798</v>
      </c>
      <c r="K3484">
        <v>720</v>
      </c>
      <c r="L3484">
        <v>82084.509999999995</v>
      </c>
      <c r="M3484">
        <v>6090.42</v>
      </c>
      <c r="N3484">
        <v>1056123.1599999999</v>
      </c>
      <c r="O3484">
        <v>7197</v>
      </c>
      <c r="P3484">
        <v>5</v>
      </c>
      <c r="Q3484">
        <v>11</v>
      </c>
      <c r="R3484" s="25">
        <f>Clean_Data[[#This Row],[Revenue_EUR]]/Clean_Data[[#This Row],[Units_Sold]]</f>
        <v>151.78907268170425</v>
      </c>
      <c r="S3484" s="19">
        <f>Clean_Data[[#This Row],[Gross_Profit_EUR]]/Clean_Data[[#This Row],[Revenue_EUR]]</f>
        <v>0.67766929904048356</v>
      </c>
      <c r="T3484" s="19">
        <f>Clean_Data[[#This Row],[Revenue_EUR]]/Clean_Data[[#This Row],[Revenue_Target_EUR]]</f>
        <v>1.1300034489414399</v>
      </c>
      <c r="U3484" s="19">
        <f>Clean_Data[[#This Row],[Revenue_EUR]]/Clean_Data[[#This Row],[Market_Revenue_EUR]]</f>
        <v>0.11469086616754054</v>
      </c>
      <c r="V3484" s="19">
        <f>Clean_Data[[#This Row],[Returns_Units]]/Clean_Data[[#This Row],[Units_Sold]]</f>
        <v>1.3784461152882205E-2</v>
      </c>
      <c r="W3484" s="21">
        <f>Clean_Data[[#This Row],[Revenue_EUR]]/Clean_Data[[#This Row],[Marketing_Spend_EUR]]</f>
        <v>19.888231025118134</v>
      </c>
    </row>
    <row r="3485" spans="1:23">
      <c r="A3485" s="17">
        <v>46174</v>
      </c>
      <c r="B3485">
        <v>2026</v>
      </c>
      <c r="C3485" s="16" t="s">
        <v>97</v>
      </c>
      <c r="D3485" s="16" t="s">
        <v>88</v>
      </c>
      <c r="E3485" s="16" t="s">
        <v>87</v>
      </c>
      <c r="F3485" s="16" t="s">
        <v>77</v>
      </c>
      <c r="G3485" s="16" t="s">
        <v>81</v>
      </c>
      <c r="H3485">
        <v>173268.91</v>
      </c>
      <c r="I3485">
        <v>160648.59</v>
      </c>
      <c r="J3485">
        <v>1390</v>
      </c>
      <c r="K3485">
        <v>1272</v>
      </c>
      <c r="L3485">
        <v>109650.25</v>
      </c>
      <c r="M3485">
        <v>5057.6899999999996</v>
      </c>
      <c r="N3485">
        <v>1409675.33</v>
      </c>
      <c r="O3485">
        <v>12521</v>
      </c>
      <c r="P3485">
        <v>7</v>
      </c>
      <c r="Q3485">
        <v>25</v>
      </c>
      <c r="R3485" s="25">
        <f>Clean_Data[[#This Row],[Revenue_EUR]]/Clean_Data[[#This Row],[Units_Sold]]</f>
        <v>124.65389208633094</v>
      </c>
      <c r="S3485" s="19">
        <f>Clean_Data[[#This Row],[Gross_Profit_EUR]]/Clean_Data[[#This Row],[Revenue_EUR]]</f>
        <v>0.63283280306894063</v>
      </c>
      <c r="T3485" s="19">
        <f>Clean_Data[[#This Row],[Revenue_EUR]]/Clean_Data[[#This Row],[Revenue_Target_EUR]]</f>
        <v>1.0785585481951632</v>
      </c>
      <c r="U3485" s="19">
        <f>Clean_Data[[#This Row],[Revenue_EUR]]/Clean_Data[[#This Row],[Market_Revenue_EUR]]</f>
        <v>0.12291405425957196</v>
      </c>
      <c r="V3485" s="19">
        <f>Clean_Data[[#This Row],[Returns_Units]]/Clean_Data[[#This Row],[Units_Sold]]</f>
        <v>1.7985611510791366E-2</v>
      </c>
      <c r="W3485" s="21">
        <f>Clean_Data[[#This Row],[Revenue_EUR]]/Clean_Data[[#This Row],[Marketing_Spend_EUR]]</f>
        <v>34.258507342284723</v>
      </c>
    </row>
    <row r="3486" spans="1:23">
      <c r="A3486" s="17">
        <v>46174</v>
      </c>
      <c r="B3486">
        <v>2026</v>
      </c>
      <c r="C3486" s="16" t="s">
        <v>97</v>
      </c>
      <c r="D3486" s="16" t="s">
        <v>88</v>
      </c>
      <c r="E3486" s="16" t="s">
        <v>87</v>
      </c>
      <c r="F3486" s="16" t="s">
        <v>82</v>
      </c>
      <c r="G3486" s="16" t="s">
        <v>78</v>
      </c>
      <c r="H3486">
        <v>335931.97</v>
      </c>
      <c r="I3486">
        <v>332824.78999999998</v>
      </c>
      <c r="J3486">
        <v>4304</v>
      </c>
      <c r="K3486">
        <v>4290</v>
      </c>
      <c r="L3486">
        <v>176118.08</v>
      </c>
      <c r="M3486">
        <v>6329.86</v>
      </c>
      <c r="N3486">
        <v>3265374.35</v>
      </c>
      <c r="O3486">
        <v>45118</v>
      </c>
      <c r="P3486">
        <v>18</v>
      </c>
      <c r="Q3486">
        <v>60</v>
      </c>
      <c r="R3486" s="25">
        <f>Clean_Data[[#This Row],[Revenue_EUR]]/Clean_Data[[#This Row],[Units_Sold]]</f>
        <v>78.051108271375455</v>
      </c>
      <c r="S3486" s="19">
        <f>Clean_Data[[#This Row],[Gross_Profit_EUR]]/Clean_Data[[#This Row],[Revenue_EUR]]</f>
        <v>0.52426710086569017</v>
      </c>
      <c r="T3486" s="19">
        <f>Clean_Data[[#This Row],[Revenue_EUR]]/Clean_Data[[#This Row],[Revenue_Target_EUR]]</f>
        <v>1.0093357829505427</v>
      </c>
      <c r="U3486" s="19">
        <f>Clean_Data[[#This Row],[Revenue_EUR]]/Clean_Data[[#This Row],[Market_Revenue_EUR]]</f>
        <v>0.10287701622939495</v>
      </c>
      <c r="V3486" s="19">
        <f>Clean_Data[[#This Row],[Returns_Units]]/Clean_Data[[#This Row],[Units_Sold]]</f>
        <v>1.3940520446096654E-2</v>
      </c>
      <c r="W3486" s="21">
        <f>Clean_Data[[#This Row],[Revenue_EUR]]/Clean_Data[[#This Row],[Marketing_Spend_EUR]]</f>
        <v>53.0709952510798</v>
      </c>
    </row>
    <row r="3487" spans="1:23">
      <c r="A3487" s="17">
        <v>46174</v>
      </c>
      <c r="B3487">
        <v>2026</v>
      </c>
      <c r="C3487" s="16" t="s">
        <v>97</v>
      </c>
      <c r="D3487" s="16" t="s">
        <v>88</v>
      </c>
      <c r="E3487" s="16" t="s">
        <v>87</v>
      </c>
      <c r="F3487" s="16" t="s">
        <v>82</v>
      </c>
      <c r="G3487" s="16" t="s">
        <v>79</v>
      </c>
      <c r="H3487">
        <v>337815.9</v>
      </c>
      <c r="I3487">
        <v>317954.90999999997</v>
      </c>
      <c r="J3487">
        <v>1678</v>
      </c>
      <c r="K3487">
        <v>1592</v>
      </c>
      <c r="L3487">
        <v>205180.84</v>
      </c>
      <c r="M3487">
        <v>7846.25</v>
      </c>
      <c r="N3487">
        <v>2712669.32</v>
      </c>
      <c r="O3487">
        <v>14653</v>
      </c>
      <c r="P3487">
        <v>13</v>
      </c>
      <c r="Q3487">
        <v>20</v>
      </c>
      <c r="R3487" s="25">
        <f>Clean_Data[[#This Row],[Revenue_EUR]]/Clean_Data[[#This Row],[Units_Sold]]</f>
        <v>201.32056019070322</v>
      </c>
      <c r="S3487" s="19">
        <f>Clean_Data[[#This Row],[Gross_Profit_EUR]]/Clean_Data[[#This Row],[Revenue_EUR]]</f>
        <v>0.60737472688526495</v>
      </c>
      <c r="T3487" s="19">
        <f>Clean_Data[[#This Row],[Revenue_EUR]]/Clean_Data[[#This Row],[Revenue_Target_EUR]]</f>
        <v>1.0624648004334956</v>
      </c>
      <c r="U3487" s="19">
        <f>Clean_Data[[#This Row],[Revenue_EUR]]/Clean_Data[[#This Row],[Market_Revenue_EUR]]</f>
        <v>0.12453265037111123</v>
      </c>
      <c r="V3487" s="19">
        <f>Clean_Data[[#This Row],[Returns_Units]]/Clean_Data[[#This Row],[Units_Sold]]</f>
        <v>1.1918951132300357E-2</v>
      </c>
      <c r="W3487" s="21">
        <f>Clean_Data[[#This Row],[Revenue_EUR]]/Clean_Data[[#This Row],[Marketing_Spend_EUR]]</f>
        <v>43.054440019117415</v>
      </c>
    </row>
    <row r="3488" spans="1:23">
      <c r="A3488" s="17">
        <v>46174</v>
      </c>
      <c r="B3488">
        <v>2026</v>
      </c>
      <c r="C3488" s="16" t="s">
        <v>97</v>
      </c>
      <c r="D3488" s="16" t="s">
        <v>88</v>
      </c>
      <c r="E3488" s="16" t="s">
        <v>87</v>
      </c>
      <c r="F3488" s="16" t="s">
        <v>82</v>
      </c>
      <c r="G3488" s="16" t="s">
        <v>80</v>
      </c>
      <c r="H3488">
        <v>116356.06</v>
      </c>
      <c r="I3488">
        <v>105193.92</v>
      </c>
      <c r="J3488">
        <v>767</v>
      </c>
      <c r="K3488">
        <v>691</v>
      </c>
      <c r="L3488">
        <v>75126.080000000002</v>
      </c>
      <c r="M3488">
        <v>6563.51</v>
      </c>
      <c r="N3488">
        <v>1029561.86</v>
      </c>
      <c r="O3488">
        <v>7679</v>
      </c>
      <c r="P3488">
        <v>6</v>
      </c>
      <c r="Q3488">
        <v>8</v>
      </c>
      <c r="R3488" s="25">
        <f>Clean_Data[[#This Row],[Revenue_EUR]]/Clean_Data[[#This Row],[Units_Sold]]</f>
        <v>151.70281616688396</v>
      </c>
      <c r="S3488" s="19">
        <f>Clean_Data[[#This Row],[Gross_Profit_EUR]]/Clean_Data[[#This Row],[Revenue_EUR]]</f>
        <v>0.64565678830995143</v>
      </c>
      <c r="T3488" s="19">
        <f>Clean_Data[[#This Row],[Revenue_EUR]]/Clean_Data[[#This Row],[Revenue_Target_EUR]]</f>
        <v>1.1061101249958172</v>
      </c>
      <c r="U3488" s="19">
        <f>Clean_Data[[#This Row],[Revenue_EUR]]/Clean_Data[[#This Row],[Market_Revenue_EUR]]</f>
        <v>0.11301512276299745</v>
      </c>
      <c r="V3488" s="19">
        <f>Clean_Data[[#This Row],[Returns_Units]]/Clean_Data[[#This Row],[Units_Sold]]</f>
        <v>1.0430247718383311E-2</v>
      </c>
      <c r="W3488" s="21">
        <f>Clean_Data[[#This Row],[Revenue_EUR]]/Clean_Data[[#This Row],[Marketing_Spend_EUR]]</f>
        <v>17.72771885774532</v>
      </c>
    </row>
    <row r="3489" spans="1:23">
      <c r="A3489" s="17">
        <v>46174</v>
      </c>
      <c r="B3489">
        <v>2026</v>
      </c>
      <c r="C3489" s="16" t="s">
        <v>97</v>
      </c>
      <c r="D3489" s="16" t="s">
        <v>88</v>
      </c>
      <c r="E3489" s="16" t="s">
        <v>87</v>
      </c>
      <c r="F3489" s="16" t="s">
        <v>82</v>
      </c>
      <c r="G3489" s="16" t="s">
        <v>81</v>
      </c>
      <c r="H3489">
        <v>150187.32999999999</v>
      </c>
      <c r="I3489">
        <v>138871.19</v>
      </c>
      <c r="J3489">
        <v>1205</v>
      </c>
      <c r="K3489">
        <v>1105</v>
      </c>
      <c r="L3489">
        <v>88473.46</v>
      </c>
      <c r="M3489">
        <v>4346.12</v>
      </c>
      <c r="N3489">
        <v>1288256.29</v>
      </c>
      <c r="O3489">
        <v>10986</v>
      </c>
      <c r="P3489">
        <v>8</v>
      </c>
      <c r="Q3489">
        <v>11</v>
      </c>
      <c r="R3489" s="25">
        <f>Clean_Data[[#This Row],[Revenue_EUR]]/Clean_Data[[#This Row],[Units_Sold]]</f>
        <v>124.63678838174273</v>
      </c>
      <c r="S3489" s="19">
        <f>Clean_Data[[#This Row],[Gross_Profit_EUR]]/Clean_Data[[#This Row],[Revenue_EUR]]</f>
        <v>0.58908737508017495</v>
      </c>
      <c r="T3489" s="19">
        <f>Clean_Data[[#This Row],[Revenue_EUR]]/Clean_Data[[#This Row],[Revenue_Target_EUR]]</f>
        <v>1.0814865919993915</v>
      </c>
      <c r="U3489" s="19">
        <f>Clean_Data[[#This Row],[Revenue_EUR]]/Clean_Data[[#This Row],[Market_Revenue_EUR]]</f>
        <v>0.11658187207453882</v>
      </c>
      <c r="V3489" s="19">
        <f>Clean_Data[[#This Row],[Returns_Units]]/Clean_Data[[#This Row],[Units_Sold]]</f>
        <v>9.1286307053941914E-3</v>
      </c>
      <c r="W3489" s="21">
        <f>Clean_Data[[#This Row],[Revenue_EUR]]/Clean_Data[[#This Row],[Marketing_Spend_EUR]]</f>
        <v>34.556645927862093</v>
      </c>
    </row>
    <row r="3490" spans="1:23">
      <c r="A3490" s="17">
        <v>46174</v>
      </c>
      <c r="B3490">
        <v>2026</v>
      </c>
      <c r="C3490" s="16" t="s">
        <v>97</v>
      </c>
      <c r="D3490" s="16" t="s">
        <v>88</v>
      </c>
      <c r="E3490" s="16" t="s">
        <v>87</v>
      </c>
      <c r="F3490" s="16" t="s">
        <v>83</v>
      </c>
      <c r="G3490" s="16" t="s">
        <v>78</v>
      </c>
      <c r="H3490">
        <v>40309.31</v>
      </c>
      <c r="I3490">
        <v>39054.89</v>
      </c>
      <c r="J3490">
        <v>516</v>
      </c>
      <c r="K3490">
        <v>497</v>
      </c>
      <c r="L3490">
        <v>19077.419999999998</v>
      </c>
      <c r="M3490">
        <v>688.97</v>
      </c>
      <c r="N3490">
        <v>542820.31999999995</v>
      </c>
      <c r="O3490">
        <v>7314</v>
      </c>
      <c r="P3490">
        <v>2</v>
      </c>
      <c r="Q3490">
        <v>10</v>
      </c>
      <c r="R3490" s="25">
        <f>Clean_Data[[#This Row],[Revenue_EUR]]/Clean_Data[[#This Row],[Units_Sold]]</f>
        <v>78.118817829457356</v>
      </c>
      <c r="S3490" s="19">
        <f>Clean_Data[[#This Row],[Gross_Profit_EUR]]/Clean_Data[[#This Row],[Revenue_EUR]]</f>
        <v>0.4732757767374336</v>
      </c>
      <c r="T3490" s="19">
        <f>Clean_Data[[#This Row],[Revenue_EUR]]/Clean_Data[[#This Row],[Revenue_Target_EUR]]</f>
        <v>1.0321194093748567</v>
      </c>
      <c r="U3490" s="19">
        <f>Clean_Data[[#This Row],[Revenue_EUR]]/Clean_Data[[#This Row],[Market_Revenue_EUR]]</f>
        <v>7.4259029212465744E-2</v>
      </c>
      <c r="V3490" s="19">
        <f>Clean_Data[[#This Row],[Returns_Units]]/Clean_Data[[#This Row],[Units_Sold]]</f>
        <v>1.937984496124031E-2</v>
      </c>
      <c r="W3490" s="21">
        <f>Clean_Data[[#This Row],[Revenue_EUR]]/Clean_Data[[#This Row],[Marketing_Spend_EUR]]</f>
        <v>58.506625832764847</v>
      </c>
    </row>
    <row r="3491" spans="1:23">
      <c r="A3491" s="17">
        <v>46174</v>
      </c>
      <c r="B3491">
        <v>2026</v>
      </c>
      <c r="C3491" s="16" t="s">
        <v>97</v>
      </c>
      <c r="D3491" s="16" t="s">
        <v>88</v>
      </c>
      <c r="E3491" s="16" t="s">
        <v>87</v>
      </c>
      <c r="F3491" s="16" t="s">
        <v>83</v>
      </c>
      <c r="G3491" s="16" t="s">
        <v>79</v>
      </c>
      <c r="H3491">
        <v>42249.41</v>
      </c>
      <c r="I3491">
        <v>40399.83</v>
      </c>
      <c r="J3491">
        <v>210</v>
      </c>
      <c r="K3491">
        <v>199</v>
      </c>
      <c r="L3491">
        <v>23398.81</v>
      </c>
      <c r="M3491">
        <v>1134.5</v>
      </c>
      <c r="N3491">
        <v>479290.8</v>
      </c>
      <c r="O3491">
        <v>2488</v>
      </c>
      <c r="P3491">
        <v>2</v>
      </c>
      <c r="Q3491">
        <v>3</v>
      </c>
      <c r="R3491" s="25">
        <f>Clean_Data[[#This Row],[Revenue_EUR]]/Clean_Data[[#This Row],[Units_Sold]]</f>
        <v>201.18766666666667</v>
      </c>
      <c r="S3491" s="19">
        <f>Clean_Data[[#This Row],[Gross_Profit_EUR]]/Clean_Data[[#This Row],[Revenue_EUR]]</f>
        <v>0.55382572206333769</v>
      </c>
      <c r="T3491" s="19">
        <f>Clean_Data[[#This Row],[Revenue_EUR]]/Clean_Data[[#This Row],[Revenue_Target_EUR]]</f>
        <v>1.0457818758148241</v>
      </c>
      <c r="U3491" s="19">
        <f>Clean_Data[[#This Row],[Revenue_EUR]]/Clean_Data[[#This Row],[Market_Revenue_EUR]]</f>
        <v>8.8149845563486734E-2</v>
      </c>
      <c r="V3491" s="19">
        <f>Clean_Data[[#This Row],[Returns_Units]]/Clean_Data[[#This Row],[Units_Sold]]</f>
        <v>1.4285714285714285E-2</v>
      </c>
      <c r="W3491" s="21">
        <f>Clean_Data[[#This Row],[Revenue_EUR]]/Clean_Data[[#This Row],[Marketing_Spend_EUR]]</f>
        <v>37.240555310709567</v>
      </c>
    </row>
    <row r="3492" spans="1:23">
      <c r="A3492" s="17">
        <v>46174</v>
      </c>
      <c r="B3492">
        <v>2026</v>
      </c>
      <c r="C3492" s="16" t="s">
        <v>97</v>
      </c>
      <c r="D3492" s="16" t="s">
        <v>88</v>
      </c>
      <c r="E3492" s="16" t="s">
        <v>87</v>
      </c>
      <c r="F3492" s="16" t="s">
        <v>83</v>
      </c>
      <c r="G3492" s="16" t="s">
        <v>80</v>
      </c>
      <c r="H3492">
        <v>13924.02</v>
      </c>
      <c r="I3492">
        <v>12279.59</v>
      </c>
      <c r="J3492">
        <v>92</v>
      </c>
      <c r="K3492">
        <v>82</v>
      </c>
      <c r="L3492">
        <v>8074.69</v>
      </c>
      <c r="M3492">
        <v>787.23</v>
      </c>
      <c r="N3492">
        <v>177294.91</v>
      </c>
      <c r="O3492">
        <v>1288</v>
      </c>
      <c r="P3492">
        <v>1</v>
      </c>
      <c r="Q3492">
        <v>3</v>
      </c>
      <c r="R3492" s="25">
        <f>Clean_Data[[#This Row],[Revenue_EUR]]/Clean_Data[[#This Row],[Units_Sold]]</f>
        <v>151.34804347826088</v>
      </c>
      <c r="S3492" s="19">
        <f>Clean_Data[[#This Row],[Gross_Profit_EUR]]/Clean_Data[[#This Row],[Revenue_EUR]]</f>
        <v>0.57991083034928126</v>
      </c>
      <c r="T3492" s="19">
        <f>Clean_Data[[#This Row],[Revenue_EUR]]/Clean_Data[[#This Row],[Revenue_Target_EUR]]</f>
        <v>1.1339157089121055</v>
      </c>
      <c r="U3492" s="19">
        <f>Clean_Data[[#This Row],[Revenue_EUR]]/Clean_Data[[#This Row],[Market_Revenue_EUR]]</f>
        <v>7.8535926383899002E-2</v>
      </c>
      <c r="V3492" s="19">
        <f>Clean_Data[[#This Row],[Returns_Units]]/Clean_Data[[#This Row],[Units_Sold]]</f>
        <v>3.2608695652173912E-2</v>
      </c>
      <c r="W3492" s="21">
        <f>Clean_Data[[#This Row],[Revenue_EUR]]/Clean_Data[[#This Row],[Marketing_Spend_EUR]]</f>
        <v>17.687359475629741</v>
      </c>
    </row>
    <row r="3493" spans="1:23">
      <c r="A3493" s="17">
        <v>46174</v>
      </c>
      <c r="B3493">
        <v>2026</v>
      </c>
      <c r="C3493" s="16" t="s">
        <v>97</v>
      </c>
      <c r="D3493" s="16" t="s">
        <v>88</v>
      </c>
      <c r="E3493" s="16" t="s">
        <v>87</v>
      </c>
      <c r="F3493" s="16" t="s">
        <v>83</v>
      </c>
      <c r="G3493" s="16" t="s">
        <v>81</v>
      </c>
      <c r="H3493">
        <v>18707.62</v>
      </c>
      <c r="I3493">
        <v>18235.099999999999</v>
      </c>
      <c r="J3493">
        <v>150</v>
      </c>
      <c r="K3493">
        <v>149</v>
      </c>
      <c r="L3493">
        <v>9830.51</v>
      </c>
      <c r="M3493">
        <v>583.69000000000005</v>
      </c>
      <c r="N3493">
        <v>221735.81</v>
      </c>
      <c r="O3493">
        <v>1841</v>
      </c>
      <c r="P3493">
        <v>1</v>
      </c>
      <c r="Q3493">
        <v>4</v>
      </c>
      <c r="R3493" s="25">
        <f>Clean_Data[[#This Row],[Revenue_EUR]]/Clean_Data[[#This Row],[Units_Sold]]</f>
        <v>124.71746666666667</v>
      </c>
      <c r="S3493" s="19">
        <f>Clean_Data[[#This Row],[Gross_Profit_EUR]]/Clean_Data[[#This Row],[Revenue_EUR]]</f>
        <v>0.52548159520024462</v>
      </c>
      <c r="T3493" s="19">
        <f>Clean_Data[[#This Row],[Revenue_EUR]]/Clean_Data[[#This Row],[Revenue_Target_EUR]]</f>
        <v>1.0259126629412507</v>
      </c>
      <c r="U3493" s="19">
        <f>Clean_Data[[#This Row],[Revenue_EUR]]/Clean_Data[[#This Row],[Market_Revenue_EUR]]</f>
        <v>8.4368961423055652E-2</v>
      </c>
      <c r="V3493" s="19">
        <f>Clean_Data[[#This Row],[Returns_Units]]/Clean_Data[[#This Row],[Units_Sold]]</f>
        <v>2.6666666666666668E-2</v>
      </c>
      <c r="W3493" s="21">
        <f>Clean_Data[[#This Row],[Revenue_EUR]]/Clean_Data[[#This Row],[Marketing_Spend_EUR]]</f>
        <v>32.050609056177073</v>
      </c>
    </row>
    <row r="3494" spans="1:23">
      <c r="A3494" s="17">
        <v>46174</v>
      </c>
      <c r="B3494">
        <v>2026</v>
      </c>
      <c r="C3494" s="16" t="s">
        <v>97</v>
      </c>
      <c r="D3494" s="16" t="s">
        <v>89</v>
      </c>
      <c r="E3494" s="16" t="s">
        <v>85</v>
      </c>
      <c r="F3494" s="16" t="s">
        <v>77</v>
      </c>
      <c r="G3494" s="16" t="s">
        <v>78</v>
      </c>
      <c r="H3494">
        <v>279731.53999999998</v>
      </c>
      <c r="I3494">
        <v>287087.32</v>
      </c>
      <c r="J3494">
        <v>3584</v>
      </c>
      <c r="K3494">
        <v>3734</v>
      </c>
      <c r="L3494">
        <v>157405.45000000001</v>
      </c>
      <c r="M3494">
        <v>5005.66</v>
      </c>
      <c r="N3494">
        <v>1943656.69</v>
      </c>
      <c r="O3494">
        <v>27955</v>
      </c>
      <c r="P3494">
        <v>13</v>
      </c>
      <c r="Q3494">
        <v>48</v>
      </c>
      <c r="R3494" s="25">
        <f>Clean_Data[[#This Row],[Revenue_EUR]]/Clean_Data[[#This Row],[Units_Sold]]</f>
        <v>78.050094866071419</v>
      </c>
      <c r="S3494" s="19">
        <f>Clean_Data[[#This Row],[Gross_Profit_EUR]]/Clean_Data[[#This Row],[Revenue_EUR]]</f>
        <v>0.56270183190640577</v>
      </c>
      <c r="T3494" s="19">
        <f>Clean_Data[[#This Row],[Revenue_EUR]]/Clean_Data[[#This Row],[Revenue_Target_EUR]]</f>
        <v>0.97437790007583747</v>
      </c>
      <c r="U3494" s="19">
        <f>Clean_Data[[#This Row],[Revenue_EUR]]/Clean_Data[[#This Row],[Market_Revenue_EUR]]</f>
        <v>0.14392024138789652</v>
      </c>
      <c r="V3494" s="19">
        <f>Clean_Data[[#This Row],[Returns_Units]]/Clean_Data[[#This Row],[Units_Sold]]</f>
        <v>1.3392857142857142E-2</v>
      </c>
      <c r="W3494" s="21">
        <f>Clean_Data[[#This Row],[Revenue_EUR]]/Clean_Data[[#This Row],[Marketing_Spend_EUR]]</f>
        <v>55.883048389223397</v>
      </c>
    </row>
    <row r="3495" spans="1:23">
      <c r="A3495" s="17">
        <v>46174</v>
      </c>
      <c r="B3495">
        <v>2026</v>
      </c>
      <c r="C3495" s="16" t="s">
        <v>97</v>
      </c>
      <c r="D3495" s="16" t="s">
        <v>89</v>
      </c>
      <c r="E3495" s="16" t="s">
        <v>85</v>
      </c>
      <c r="F3495" s="16" t="s">
        <v>77</v>
      </c>
      <c r="G3495" s="16" t="s">
        <v>79</v>
      </c>
      <c r="H3495">
        <v>273818.61</v>
      </c>
      <c r="I3495">
        <v>259340.45</v>
      </c>
      <c r="J3495">
        <v>1360</v>
      </c>
      <c r="K3495">
        <v>1282</v>
      </c>
      <c r="L3495">
        <v>176912.98</v>
      </c>
      <c r="M3495">
        <v>6988.27</v>
      </c>
      <c r="N3495">
        <v>1620553.43</v>
      </c>
      <c r="O3495">
        <v>8906</v>
      </c>
      <c r="P3495">
        <v>15</v>
      </c>
      <c r="Q3495">
        <v>26</v>
      </c>
      <c r="R3495" s="25">
        <f>Clean_Data[[#This Row],[Revenue_EUR]]/Clean_Data[[#This Row],[Units_Sold]]</f>
        <v>201.33721323529412</v>
      </c>
      <c r="S3495" s="19">
        <f>Clean_Data[[#This Row],[Gross_Profit_EUR]]/Clean_Data[[#This Row],[Revenue_EUR]]</f>
        <v>0.64609553017598043</v>
      </c>
      <c r="T3495" s="19">
        <f>Clean_Data[[#This Row],[Revenue_EUR]]/Clean_Data[[#This Row],[Revenue_Target_EUR]]</f>
        <v>1.0558268484534516</v>
      </c>
      <c r="U3495" s="19">
        <f>Clean_Data[[#This Row],[Revenue_EUR]]/Clean_Data[[#This Row],[Market_Revenue_EUR]]</f>
        <v>0.16896611054656804</v>
      </c>
      <c r="V3495" s="19">
        <f>Clean_Data[[#This Row],[Returns_Units]]/Clean_Data[[#This Row],[Units_Sold]]</f>
        <v>1.9117647058823531E-2</v>
      </c>
      <c r="W3495" s="21">
        <f>Clean_Data[[#This Row],[Revenue_EUR]]/Clean_Data[[#This Row],[Marketing_Spend_EUR]]</f>
        <v>39.182603133536624</v>
      </c>
    </row>
    <row r="3496" spans="1:23">
      <c r="A3496" s="17">
        <v>46174</v>
      </c>
      <c r="B3496">
        <v>2026</v>
      </c>
      <c r="C3496" s="16" t="s">
        <v>97</v>
      </c>
      <c r="D3496" s="16" t="s">
        <v>89</v>
      </c>
      <c r="E3496" s="16" t="s">
        <v>85</v>
      </c>
      <c r="F3496" s="16" t="s">
        <v>77</v>
      </c>
      <c r="G3496" s="16" t="s">
        <v>80</v>
      </c>
      <c r="H3496">
        <v>87985.61</v>
      </c>
      <c r="I3496">
        <v>78307.23</v>
      </c>
      <c r="J3496">
        <v>580</v>
      </c>
      <c r="K3496">
        <v>508</v>
      </c>
      <c r="L3496">
        <v>59591.07</v>
      </c>
      <c r="M3496">
        <v>4691.28</v>
      </c>
      <c r="N3496">
        <v>623379.16</v>
      </c>
      <c r="O3496">
        <v>4293</v>
      </c>
      <c r="P3496">
        <v>3</v>
      </c>
      <c r="Q3496">
        <v>8</v>
      </c>
      <c r="R3496" s="25">
        <f>Clean_Data[[#This Row],[Revenue_EUR]]/Clean_Data[[#This Row],[Units_Sold]]</f>
        <v>151.69932758620689</v>
      </c>
      <c r="S3496" s="19">
        <f>Clean_Data[[#This Row],[Gross_Profit_EUR]]/Clean_Data[[#This Row],[Revenue_EUR]]</f>
        <v>0.67728200099993618</v>
      </c>
      <c r="T3496" s="19">
        <f>Clean_Data[[#This Row],[Revenue_EUR]]/Clean_Data[[#This Row],[Revenue_Target_EUR]]</f>
        <v>1.1235949732866302</v>
      </c>
      <c r="U3496" s="19">
        <f>Clean_Data[[#This Row],[Revenue_EUR]]/Clean_Data[[#This Row],[Market_Revenue_EUR]]</f>
        <v>0.14114300837390842</v>
      </c>
      <c r="V3496" s="19">
        <f>Clean_Data[[#This Row],[Returns_Units]]/Clean_Data[[#This Row],[Units_Sold]]</f>
        <v>1.3793103448275862E-2</v>
      </c>
      <c r="W3496" s="21">
        <f>Clean_Data[[#This Row],[Revenue_EUR]]/Clean_Data[[#This Row],[Marketing_Spend_EUR]]</f>
        <v>18.755139322317152</v>
      </c>
    </row>
    <row r="3497" spans="1:23">
      <c r="A3497" s="17">
        <v>46174</v>
      </c>
      <c r="B3497">
        <v>2026</v>
      </c>
      <c r="C3497" s="16" t="s">
        <v>97</v>
      </c>
      <c r="D3497" s="16" t="s">
        <v>89</v>
      </c>
      <c r="E3497" s="16" t="s">
        <v>85</v>
      </c>
      <c r="F3497" s="16" t="s">
        <v>77</v>
      </c>
      <c r="G3497" s="16" t="s">
        <v>81</v>
      </c>
      <c r="H3497">
        <v>118918.32</v>
      </c>
      <c r="I3497">
        <v>117724.35</v>
      </c>
      <c r="J3497">
        <v>954</v>
      </c>
      <c r="K3497">
        <v>948</v>
      </c>
      <c r="L3497">
        <v>73255.88</v>
      </c>
      <c r="M3497">
        <v>3630.95</v>
      </c>
      <c r="N3497">
        <v>757030.78</v>
      </c>
      <c r="O3497">
        <v>6459</v>
      </c>
      <c r="P3497">
        <v>6</v>
      </c>
      <c r="Q3497">
        <v>8</v>
      </c>
      <c r="R3497" s="25">
        <f>Clean_Data[[#This Row],[Revenue_EUR]]/Clean_Data[[#This Row],[Units_Sold]]</f>
        <v>124.65232704402517</v>
      </c>
      <c r="S3497" s="19">
        <f>Clean_Data[[#This Row],[Gross_Profit_EUR]]/Clean_Data[[#This Row],[Revenue_EUR]]</f>
        <v>0.61601845703841096</v>
      </c>
      <c r="T3497" s="19">
        <f>Clean_Data[[#This Row],[Revenue_EUR]]/Clean_Data[[#This Row],[Revenue_Target_EUR]]</f>
        <v>1.0101420819057401</v>
      </c>
      <c r="U3497" s="19">
        <f>Clean_Data[[#This Row],[Revenue_EUR]]/Clean_Data[[#This Row],[Market_Revenue_EUR]]</f>
        <v>0.15708518483224684</v>
      </c>
      <c r="V3497" s="19">
        <f>Clean_Data[[#This Row],[Returns_Units]]/Clean_Data[[#This Row],[Units_Sold]]</f>
        <v>8.385744234800839E-3</v>
      </c>
      <c r="W3497" s="21">
        <f>Clean_Data[[#This Row],[Revenue_EUR]]/Clean_Data[[#This Row],[Marketing_Spend_EUR]]</f>
        <v>32.751296492653438</v>
      </c>
    </row>
    <row r="3498" spans="1:23">
      <c r="A3498" s="17">
        <v>46174</v>
      </c>
      <c r="B3498">
        <v>2026</v>
      </c>
      <c r="C3498" s="16" t="s">
        <v>97</v>
      </c>
      <c r="D3498" s="16" t="s">
        <v>89</v>
      </c>
      <c r="E3498" s="16" t="s">
        <v>85</v>
      </c>
      <c r="F3498" s="16" t="s">
        <v>82</v>
      </c>
      <c r="G3498" s="16" t="s">
        <v>78</v>
      </c>
      <c r="H3498">
        <v>240516.79</v>
      </c>
      <c r="I3498">
        <v>244831.26</v>
      </c>
      <c r="J3498">
        <v>3082</v>
      </c>
      <c r="K3498">
        <v>3109</v>
      </c>
      <c r="L3498">
        <v>124256.08</v>
      </c>
      <c r="M3498">
        <v>4199.76</v>
      </c>
      <c r="N3498">
        <v>1735237</v>
      </c>
      <c r="O3498">
        <v>23092</v>
      </c>
      <c r="P3498">
        <v>13</v>
      </c>
      <c r="Q3498">
        <v>62</v>
      </c>
      <c r="R3498" s="25">
        <f>Clean_Data[[#This Row],[Revenue_EUR]]/Clean_Data[[#This Row],[Units_Sold]]</f>
        <v>78.039192083062943</v>
      </c>
      <c r="S3498" s="19">
        <f>Clean_Data[[#This Row],[Gross_Profit_EUR]]/Clean_Data[[#This Row],[Revenue_EUR]]</f>
        <v>0.51662123047625907</v>
      </c>
      <c r="T3498" s="19">
        <f>Clean_Data[[#This Row],[Revenue_EUR]]/Clean_Data[[#This Row],[Revenue_Target_EUR]]</f>
        <v>0.98237778133396858</v>
      </c>
      <c r="U3498" s="19">
        <f>Clean_Data[[#This Row],[Revenue_EUR]]/Clean_Data[[#This Row],[Market_Revenue_EUR]]</f>
        <v>0.13860745823193027</v>
      </c>
      <c r="V3498" s="19">
        <f>Clean_Data[[#This Row],[Returns_Units]]/Clean_Data[[#This Row],[Units_Sold]]</f>
        <v>2.0116807268007787E-2</v>
      </c>
      <c r="W3498" s="21">
        <f>Clean_Data[[#This Row],[Revenue_EUR]]/Clean_Data[[#This Row],[Marketing_Spend_EUR]]</f>
        <v>57.269174905232681</v>
      </c>
    </row>
    <row r="3499" spans="1:23">
      <c r="A3499" s="17">
        <v>46174</v>
      </c>
      <c r="B3499">
        <v>2026</v>
      </c>
      <c r="C3499" s="16" t="s">
        <v>97</v>
      </c>
      <c r="D3499" s="16" t="s">
        <v>89</v>
      </c>
      <c r="E3499" s="16" t="s">
        <v>85</v>
      </c>
      <c r="F3499" s="16" t="s">
        <v>82</v>
      </c>
      <c r="G3499" s="16" t="s">
        <v>79</v>
      </c>
      <c r="H3499">
        <v>242805.73</v>
      </c>
      <c r="I3499">
        <v>239518.84</v>
      </c>
      <c r="J3499">
        <v>1206</v>
      </c>
      <c r="K3499">
        <v>1206</v>
      </c>
      <c r="L3499">
        <v>147054.89000000001</v>
      </c>
      <c r="M3499">
        <v>6484.05</v>
      </c>
      <c r="N3499">
        <v>1529254.57</v>
      </c>
      <c r="O3499">
        <v>7860</v>
      </c>
      <c r="P3499">
        <v>13</v>
      </c>
      <c r="Q3499">
        <v>26</v>
      </c>
      <c r="R3499" s="25">
        <f>Clean_Data[[#This Row],[Revenue_EUR]]/Clean_Data[[#This Row],[Units_Sold]]</f>
        <v>201.33145107794363</v>
      </c>
      <c r="S3499" s="19">
        <f>Clean_Data[[#This Row],[Gross_Profit_EUR]]/Clean_Data[[#This Row],[Revenue_EUR]]</f>
        <v>0.60564835105003501</v>
      </c>
      <c r="T3499" s="19">
        <f>Clean_Data[[#This Row],[Revenue_EUR]]/Clean_Data[[#This Row],[Revenue_Target_EUR]]</f>
        <v>1.0137228871014907</v>
      </c>
      <c r="U3499" s="19">
        <f>Clean_Data[[#This Row],[Revenue_EUR]]/Clean_Data[[#This Row],[Market_Revenue_EUR]]</f>
        <v>0.15877391165814858</v>
      </c>
      <c r="V3499" s="19">
        <f>Clean_Data[[#This Row],[Returns_Units]]/Clean_Data[[#This Row],[Units_Sold]]</f>
        <v>2.1558872305140961E-2</v>
      </c>
      <c r="W3499" s="21">
        <f>Clean_Data[[#This Row],[Revenue_EUR]]/Clean_Data[[#This Row],[Marketing_Spend_EUR]]</f>
        <v>37.446615926774165</v>
      </c>
    </row>
    <row r="3500" spans="1:23">
      <c r="A3500" s="17">
        <v>46174</v>
      </c>
      <c r="B3500">
        <v>2026</v>
      </c>
      <c r="C3500" s="16" t="s">
        <v>97</v>
      </c>
      <c r="D3500" s="16" t="s">
        <v>89</v>
      </c>
      <c r="E3500" s="16" t="s">
        <v>85</v>
      </c>
      <c r="F3500" s="16" t="s">
        <v>82</v>
      </c>
      <c r="G3500" s="16" t="s">
        <v>80</v>
      </c>
      <c r="H3500">
        <v>72666.3</v>
      </c>
      <c r="I3500">
        <v>65343.519999999997</v>
      </c>
      <c r="J3500">
        <v>479</v>
      </c>
      <c r="K3500">
        <v>437</v>
      </c>
      <c r="L3500">
        <v>46074.26</v>
      </c>
      <c r="M3500">
        <v>3606.85</v>
      </c>
      <c r="N3500">
        <v>527776.18999999994</v>
      </c>
      <c r="O3500">
        <v>3653</v>
      </c>
      <c r="P3500">
        <v>3</v>
      </c>
      <c r="Q3500">
        <v>8</v>
      </c>
      <c r="R3500" s="25">
        <f>Clean_Data[[#This Row],[Revenue_EUR]]/Clean_Data[[#This Row],[Units_Sold]]</f>
        <v>151.70417536534447</v>
      </c>
      <c r="S3500" s="19">
        <f>Clean_Data[[#This Row],[Gross_Profit_EUR]]/Clean_Data[[#This Row],[Revenue_EUR]]</f>
        <v>0.63405264888951274</v>
      </c>
      <c r="T3500" s="19">
        <f>Clean_Data[[#This Row],[Revenue_EUR]]/Clean_Data[[#This Row],[Revenue_Target_EUR]]</f>
        <v>1.1120658942156776</v>
      </c>
      <c r="U3500" s="19">
        <f>Clean_Data[[#This Row],[Revenue_EUR]]/Clean_Data[[#This Row],[Market_Revenue_EUR]]</f>
        <v>0.13768393000070733</v>
      </c>
      <c r="V3500" s="19">
        <f>Clean_Data[[#This Row],[Returns_Units]]/Clean_Data[[#This Row],[Units_Sold]]</f>
        <v>1.6701461377870562E-2</v>
      </c>
      <c r="W3500" s="21">
        <f>Clean_Data[[#This Row],[Revenue_EUR]]/Clean_Data[[#This Row],[Marketing_Spend_EUR]]</f>
        <v>20.146748547901911</v>
      </c>
    </row>
    <row r="3501" spans="1:23">
      <c r="A3501" s="17">
        <v>46174</v>
      </c>
      <c r="B3501">
        <v>2026</v>
      </c>
      <c r="C3501" s="16" t="s">
        <v>97</v>
      </c>
      <c r="D3501" s="16" t="s">
        <v>89</v>
      </c>
      <c r="E3501" s="16" t="s">
        <v>85</v>
      </c>
      <c r="F3501" s="16" t="s">
        <v>82</v>
      </c>
      <c r="G3501" s="16" t="s">
        <v>81</v>
      </c>
      <c r="H3501">
        <v>102450.15</v>
      </c>
      <c r="I3501">
        <v>103383.48</v>
      </c>
      <c r="J3501">
        <v>822</v>
      </c>
      <c r="K3501">
        <v>823</v>
      </c>
      <c r="L3501">
        <v>60196.21</v>
      </c>
      <c r="M3501">
        <v>3018.59</v>
      </c>
      <c r="N3501">
        <v>695914.45</v>
      </c>
      <c r="O3501">
        <v>5823</v>
      </c>
      <c r="P3501">
        <v>5</v>
      </c>
      <c r="Q3501">
        <v>14</v>
      </c>
      <c r="R3501" s="25">
        <f>Clean_Data[[#This Row],[Revenue_EUR]]/Clean_Data[[#This Row],[Units_Sold]]</f>
        <v>124.63521897810219</v>
      </c>
      <c r="S3501" s="19">
        <f>Clean_Data[[#This Row],[Gross_Profit_EUR]]/Clean_Data[[#This Row],[Revenue_EUR]]</f>
        <v>0.58756585519884552</v>
      </c>
      <c r="T3501" s="19">
        <f>Clean_Data[[#This Row],[Revenue_EUR]]/Clean_Data[[#This Row],[Revenue_Target_EUR]]</f>
        <v>0.99097215531920568</v>
      </c>
      <c r="U3501" s="19">
        <f>Clean_Data[[#This Row],[Revenue_EUR]]/Clean_Data[[#This Row],[Market_Revenue_EUR]]</f>
        <v>0.14721658675143187</v>
      </c>
      <c r="V3501" s="19">
        <f>Clean_Data[[#This Row],[Returns_Units]]/Clean_Data[[#This Row],[Units_Sold]]</f>
        <v>1.7031630170316302E-2</v>
      </c>
      <c r="W3501" s="21">
        <f>Clean_Data[[#This Row],[Revenue_EUR]]/Clean_Data[[#This Row],[Marketing_Spend_EUR]]</f>
        <v>33.939736764515878</v>
      </c>
    </row>
    <row r="3502" spans="1:23">
      <c r="A3502" s="17">
        <v>46174</v>
      </c>
      <c r="B3502">
        <v>2026</v>
      </c>
      <c r="C3502" s="16" t="s">
        <v>97</v>
      </c>
      <c r="D3502" s="16" t="s">
        <v>89</v>
      </c>
      <c r="E3502" s="16" t="s">
        <v>85</v>
      </c>
      <c r="F3502" s="16" t="s">
        <v>83</v>
      </c>
      <c r="G3502" s="16" t="s">
        <v>78</v>
      </c>
      <c r="H3502">
        <v>36486.370000000003</v>
      </c>
      <c r="I3502">
        <v>36689.25</v>
      </c>
      <c r="J3502">
        <v>467</v>
      </c>
      <c r="K3502">
        <v>468</v>
      </c>
      <c r="L3502">
        <v>17370.11</v>
      </c>
      <c r="M3502">
        <v>658.4</v>
      </c>
      <c r="N3502">
        <v>396055.19</v>
      </c>
      <c r="O3502">
        <v>5210</v>
      </c>
      <c r="P3502">
        <v>1</v>
      </c>
      <c r="Q3502">
        <v>12</v>
      </c>
      <c r="R3502" s="25">
        <f>Clean_Data[[#This Row],[Revenue_EUR]]/Clean_Data[[#This Row],[Units_Sold]]</f>
        <v>78.12927194860815</v>
      </c>
      <c r="S3502" s="19">
        <f>Clean_Data[[#This Row],[Gross_Profit_EUR]]/Clean_Data[[#This Row],[Revenue_EUR]]</f>
        <v>0.47607120138287257</v>
      </c>
      <c r="T3502" s="19">
        <f>Clean_Data[[#This Row],[Revenue_EUR]]/Clean_Data[[#This Row],[Revenue_Target_EUR]]</f>
        <v>0.99447031487424797</v>
      </c>
      <c r="U3502" s="19">
        <f>Clean_Data[[#This Row],[Revenue_EUR]]/Clean_Data[[#This Row],[Market_Revenue_EUR]]</f>
        <v>9.212445871495839E-2</v>
      </c>
      <c r="V3502" s="19">
        <f>Clean_Data[[#This Row],[Returns_Units]]/Clean_Data[[#This Row],[Units_Sold]]</f>
        <v>2.569593147751606E-2</v>
      </c>
      <c r="W3502" s="21">
        <f>Clean_Data[[#This Row],[Revenue_EUR]]/Clean_Data[[#This Row],[Marketing_Spend_EUR]]</f>
        <v>55.416722357229652</v>
      </c>
    </row>
    <row r="3503" spans="1:23">
      <c r="A3503" s="17">
        <v>46174</v>
      </c>
      <c r="B3503">
        <v>2026</v>
      </c>
      <c r="C3503" s="16" t="s">
        <v>97</v>
      </c>
      <c r="D3503" s="16" t="s">
        <v>89</v>
      </c>
      <c r="E3503" s="16" t="s">
        <v>85</v>
      </c>
      <c r="F3503" s="16" t="s">
        <v>83</v>
      </c>
      <c r="G3503" s="16" t="s">
        <v>79</v>
      </c>
      <c r="H3503">
        <v>39880.980000000003</v>
      </c>
      <c r="I3503">
        <v>39715.870000000003</v>
      </c>
      <c r="J3503">
        <v>198</v>
      </c>
      <c r="K3503">
        <v>196</v>
      </c>
      <c r="L3503">
        <v>22168.15</v>
      </c>
      <c r="M3503">
        <v>910.88</v>
      </c>
      <c r="N3503">
        <v>328571.07</v>
      </c>
      <c r="O3503">
        <v>1761</v>
      </c>
      <c r="P3503">
        <v>2</v>
      </c>
      <c r="Q3503">
        <v>3</v>
      </c>
      <c r="R3503" s="25">
        <f>Clean_Data[[#This Row],[Revenue_EUR]]/Clean_Data[[#This Row],[Units_Sold]]</f>
        <v>201.41909090909093</v>
      </c>
      <c r="S3503" s="19">
        <f>Clean_Data[[#This Row],[Gross_Profit_EUR]]/Clean_Data[[#This Row],[Revenue_EUR]]</f>
        <v>0.55585770460003736</v>
      </c>
      <c r="T3503" s="19">
        <f>Clean_Data[[#This Row],[Revenue_EUR]]/Clean_Data[[#This Row],[Revenue_Target_EUR]]</f>
        <v>1.0041572802005849</v>
      </c>
      <c r="U3503" s="19">
        <f>Clean_Data[[#This Row],[Revenue_EUR]]/Clean_Data[[#This Row],[Market_Revenue_EUR]]</f>
        <v>0.12137702811145243</v>
      </c>
      <c r="V3503" s="19">
        <f>Clean_Data[[#This Row],[Returns_Units]]/Clean_Data[[#This Row],[Units_Sold]]</f>
        <v>1.5151515151515152E-2</v>
      </c>
      <c r="W3503" s="21">
        <f>Clean_Data[[#This Row],[Revenue_EUR]]/Clean_Data[[#This Row],[Marketing_Spend_EUR]]</f>
        <v>43.782913226769722</v>
      </c>
    </row>
    <row r="3504" spans="1:23">
      <c r="A3504" s="17">
        <v>46174</v>
      </c>
      <c r="B3504">
        <v>2026</v>
      </c>
      <c r="C3504" s="16" t="s">
        <v>97</v>
      </c>
      <c r="D3504" s="16" t="s">
        <v>89</v>
      </c>
      <c r="E3504" s="16" t="s">
        <v>85</v>
      </c>
      <c r="F3504" s="16" t="s">
        <v>83</v>
      </c>
      <c r="G3504" s="16" t="s">
        <v>80</v>
      </c>
      <c r="H3504">
        <v>11885.65</v>
      </c>
      <c r="I3504">
        <v>11065.14</v>
      </c>
      <c r="J3504">
        <v>78</v>
      </c>
      <c r="K3504">
        <v>74</v>
      </c>
      <c r="L3504">
        <v>6827.79</v>
      </c>
      <c r="M3504">
        <v>678.59</v>
      </c>
      <c r="N3504">
        <v>120862.07</v>
      </c>
      <c r="O3504">
        <v>841</v>
      </c>
      <c r="P3504">
        <v>1</v>
      </c>
      <c r="Q3504">
        <v>2</v>
      </c>
      <c r="R3504" s="25">
        <f>Clean_Data[[#This Row],[Revenue_EUR]]/Clean_Data[[#This Row],[Units_Sold]]</f>
        <v>152.38012820512819</v>
      </c>
      <c r="S3504" s="19">
        <f>Clean_Data[[#This Row],[Gross_Profit_EUR]]/Clean_Data[[#This Row],[Revenue_EUR]]</f>
        <v>0.57445659261378224</v>
      </c>
      <c r="T3504" s="19">
        <f>Clean_Data[[#This Row],[Revenue_EUR]]/Clean_Data[[#This Row],[Revenue_Target_EUR]]</f>
        <v>1.0741526993784083</v>
      </c>
      <c r="U3504" s="19">
        <f>Clean_Data[[#This Row],[Revenue_EUR]]/Clean_Data[[#This Row],[Market_Revenue_EUR]]</f>
        <v>9.8340612567698035E-2</v>
      </c>
      <c r="V3504" s="19">
        <f>Clean_Data[[#This Row],[Returns_Units]]/Clean_Data[[#This Row],[Units_Sold]]</f>
        <v>2.564102564102564E-2</v>
      </c>
      <c r="W3504" s="21">
        <f>Clean_Data[[#This Row],[Revenue_EUR]]/Clean_Data[[#This Row],[Marketing_Spend_EUR]]</f>
        <v>17.515215373052946</v>
      </c>
    </row>
    <row r="3505" spans="1:23">
      <c r="A3505" s="17">
        <v>46174</v>
      </c>
      <c r="B3505">
        <v>2026</v>
      </c>
      <c r="C3505" s="16" t="s">
        <v>97</v>
      </c>
      <c r="D3505" s="16" t="s">
        <v>89</v>
      </c>
      <c r="E3505" s="16" t="s">
        <v>85</v>
      </c>
      <c r="F3505" s="16" t="s">
        <v>83</v>
      </c>
      <c r="G3505" s="16" t="s">
        <v>81</v>
      </c>
      <c r="H3505">
        <v>16914.650000000001</v>
      </c>
      <c r="I3505">
        <v>16455.93</v>
      </c>
      <c r="J3505">
        <v>136</v>
      </c>
      <c r="K3505">
        <v>130</v>
      </c>
      <c r="L3505">
        <v>9017.5499999999993</v>
      </c>
      <c r="M3505">
        <v>543.08000000000004</v>
      </c>
      <c r="N3505">
        <v>161870.09</v>
      </c>
      <c r="O3505">
        <v>1367</v>
      </c>
      <c r="P3505">
        <v>1</v>
      </c>
      <c r="Q3505">
        <v>3</v>
      </c>
      <c r="R3505" s="25">
        <f>Clean_Data[[#This Row],[Revenue_EUR]]/Clean_Data[[#This Row],[Units_Sold]]</f>
        <v>124.37242647058825</v>
      </c>
      <c r="S3505" s="19">
        <f>Clean_Data[[#This Row],[Gross_Profit_EUR]]/Clean_Data[[#This Row],[Revenue_EUR]]</f>
        <v>0.53312069714714749</v>
      </c>
      <c r="T3505" s="19">
        <f>Clean_Data[[#This Row],[Revenue_EUR]]/Clean_Data[[#This Row],[Revenue_Target_EUR]]</f>
        <v>1.0278756654895835</v>
      </c>
      <c r="U3505" s="19">
        <f>Clean_Data[[#This Row],[Revenue_EUR]]/Clean_Data[[#This Row],[Market_Revenue_EUR]]</f>
        <v>0.10449521588577607</v>
      </c>
      <c r="V3505" s="19">
        <f>Clean_Data[[#This Row],[Returns_Units]]/Clean_Data[[#This Row],[Units_Sold]]</f>
        <v>2.2058823529411766E-2</v>
      </c>
      <c r="W3505" s="21">
        <f>Clean_Data[[#This Row],[Revenue_EUR]]/Clean_Data[[#This Row],[Marketing_Spend_EUR]]</f>
        <v>31.145779627310894</v>
      </c>
    </row>
    <row r="3506" spans="1:23">
      <c r="A3506" s="17">
        <v>46174</v>
      </c>
      <c r="B3506">
        <v>2026</v>
      </c>
      <c r="C3506" s="16" t="s">
        <v>97</v>
      </c>
      <c r="D3506" s="16" t="s">
        <v>90</v>
      </c>
      <c r="E3506" s="16" t="s">
        <v>91</v>
      </c>
      <c r="F3506" s="16" t="s">
        <v>77</v>
      </c>
      <c r="G3506" s="16" t="s">
        <v>78</v>
      </c>
      <c r="H3506">
        <v>233882.92</v>
      </c>
      <c r="I3506">
        <v>236879.93</v>
      </c>
      <c r="J3506">
        <v>2997</v>
      </c>
      <c r="K3506">
        <v>3093</v>
      </c>
      <c r="L3506">
        <v>129774.66</v>
      </c>
      <c r="M3506">
        <v>4263.08</v>
      </c>
      <c r="N3506">
        <v>2505981.14</v>
      </c>
      <c r="O3506">
        <v>35261</v>
      </c>
      <c r="P3506">
        <v>12</v>
      </c>
      <c r="Q3506">
        <v>62</v>
      </c>
      <c r="R3506" s="25">
        <f>Clean_Data[[#This Row],[Revenue_EUR]]/Clean_Data[[#This Row],[Units_Sold]]</f>
        <v>78.039012345679012</v>
      </c>
      <c r="S3506" s="19">
        <f>Clean_Data[[#This Row],[Gross_Profit_EUR]]/Clean_Data[[#This Row],[Revenue_EUR]]</f>
        <v>0.55487018889622208</v>
      </c>
      <c r="T3506" s="19">
        <f>Clean_Data[[#This Row],[Revenue_EUR]]/Clean_Data[[#This Row],[Revenue_Target_EUR]]</f>
        <v>0.98734797836186472</v>
      </c>
      <c r="U3506" s="19">
        <f>Clean_Data[[#This Row],[Revenue_EUR]]/Clean_Data[[#This Row],[Market_Revenue_EUR]]</f>
        <v>9.332988036773493E-2</v>
      </c>
      <c r="V3506" s="19">
        <f>Clean_Data[[#This Row],[Returns_Units]]/Clean_Data[[#This Row],[Units_Sold]]</f>
        <v>2.0687354020687353E-2</v>
      </c>
      <c r="W3506" s="21">
        <f>Clean_Data[[#This Row],[Revenue_EUR]]/Clean_Data[[#This Row],[Marketing_Spend_EUR]]</f>
        <v>54.862428103624616</v>
      </c>
    </row>
    <row r="3507" spans="1:23">
      <c r="A3507" s="17">
        <v>46174</v>
      </c>
      <c r="B3507">
        <v>2026</v>
      </c>
      <c r="C3507" s="16" t="s">
        <v>97</v>
      </c>
      <c r="D3507" s="16" t="s">
        <v>90</v>
      </c>
      <c r="E3507" s="16" t="s">
        <v>91</v>
      </c>
      <c r="F3507" s="16" t="s">
        <v>77</v>
      </c>
      <c r="G3507" s="16" t="s">
        <v>79</v>
      </c>
      <c r="H3507">
        <v>224389.76000000001</v>
      </c>
      <c r="I3507">
        <v>212457.9</v>
      </c>
      <c r="J3507">
        <v>1115</v>
      </c>
      <c r="K3507">
        <v>1059</v>
      </c>
      <c r="L3507">
        <v>145707.04999999999</v>
      </c>
      <c r="M3507">
        <v>5405.48</v>
      </c>
      <c r="N3507">
        <v>2097443.6800000002</v>
      </c>
      <c r="O3507">
        <v>10642</v>
      </c>
      <c r="P3507">
        <v>12</v>
      </c>
      <c r="Q3507">
        <v>20</v>
      </c>
      <c r="R3507" s="25">
        <f>Clean_Data[[#This Row],[Revenue_EUR]]/Clean_Data[[#This Row],[Units_Sold]]</f>
        <v>201.24642152466367</v>
      </c>
      <c r="S3507" s="19">
        <f>Clean_Data[[#This Row],[Gross_Profit_EUR]]/Clean_Data[[#This Row],[Revenue_EUR]]</f>
        <v>0.64934803620272152</v>
      </c>
      <c r="T3507" s="19">
        <f>Clean_Data[[#This Row],[Revenue_EUR]]/Clean_Data[[#This Row],[Revenue_Target_EUR]]</f>
        <v>1.0561610559080177</v>
      </c>
      <c r="U3507" s="19">
        <f>Clean_Data[[#This Row],[Revenue_EUR]]/Clean_Data[[#This Row],[Market_Revenue_EUR]]</f>
        <v>0.10698249594954559</v>
      </c>
      <c r="V3507" s="19">
        <f>Clean_Data[[#This Row],[Returns_Units]]/Clean_Data[[#This Row],[Units_Sold]]</f>
        <v>1.7937219730941704E-2</v>
      </c>
      <c r="W3507" s="21">
        <f>Clean_Data[[#This Row],[Revenue_EUR]]/Clean_Data[[#This Row],[Marketing_Spend_EUR]]</f>
        <v>41.511532740848182</v>
      </c>
    </row>
    <row r="3508" spans="1:23">
      <c r="A3508" s="17">
        <v>46174</v>
      </c>
      <c r="B3508">
        <v>2026</v>
      </c>
      <c r="C3508" s="16" t="s">
        <v>97</v>
      </c>
      <c r="D3508" s="16" t="s">
        <v>90</v>
      </c>
      <c r="E3508" s="16" t="s">
        <v>91</v>
      </c>
      <c r="F3508" s="16" t="s">
        <v>77</v>
      </c>
      <c r="G3508" s="16" t="s">
        <v>80</v>
      </c>
      <c r="H3508">
        <v>83835.100000000006</v>
      </c>
      <c r="I3508">
        <v>75200.59</v>
      </c>
      <c r="J3508">
        <v>552</v>
      </c>
      <c r="K3508">
        <v>501</v>
      </c>
      <c r="L3508">
        <v>57292.54</v>
      </c>
      <c r="M3508">
        <v>4902.3</v>
      </c>
      <c r="N3508">
        <v>833840.71</v>
      </c>
      <c r="O3508">
        <v>5648</v>
      </c>
      <c r="P3508">
        <v>4</v>
      </c>
      <c r="Q3508">
        <v>6</v>
      </c>
      <c r="R3508" s="25">
        <f>Clean_Data[[#This Row],[Revenue_EUR]]/Clean_Data[[#This Row],[Units_Sold]]</f>
        <v>151.87518115942029</v>
      </c>
      <c r="S3508" s="19">
        <f>Clean_Data[[#This Row],[Gross_Profit_EUR]]/Clean_Data[[#This Row],[Revenue_EUR]]</f>
        <v>0.68339561830307349</v>
      </c>
      <c r="T3508" s="19">
        <f>Clean_Data[[#This Row],[Revenue_EUR]]/Clean_Data[[#This Row],[Revenue_Target_EUR]]</f>
        <v>1.1148197108559921</v>
      </c>
      <c r="U3508" s="19">
        <f>Clean_Data[[#This Row],[Revenue_EUR]]/Clean_Data[[#This Row],[Market_Revenue_EUR]]</f>
        <v>0.10054090546862363</v>
      </c>
      <c r="V3508" s="19">
        <f>Clean_Data[[#This Row],[Returns_Units]]/Clean_Data[[#This Row],[Units_Sold]]</f>
        <v>1.0869565217391304E-2</v>
      </c>
      <c r="W3508" s="21">
        <f>Clean_Data[[#This Row],[Revenue_EUR]]/Clean_Data[[#This Row],[Marketing_Spend_EUR]]</f>
        <v>17.101176998551701</v>
      </c>
    </row>
    <row r="3509" spans="1:23">
      <c r="A3509" s="17">
        <v>46174</v>
      </c>
      <c r="B3509">
        <v>2026</v>
      </c>
      <c r="C3509" s="16" t="s">
        <v>97</v>
      </c>
      <c r="D3509" s="16" t="s">
        <v>90</v>
      </c>
      <c r="E3509" s="16" t="s">
        <v>91</v>
      </c>
      <c r="F3509" s="16" t="s">
        <v>77</v>
      </c>
      <c r="G3509" s="16" t="s">
        <v>81</v>
      </c>
      <c r="H3509">
        <v>107662.41</v>
      </c>
      <c r="I3509">
        <v>106531.32</v>
      </c>
      <c r="J3509">
        <v>864</v>
      </c>
      <c r="K3509">
        <v>854</v>
      </c>
      <c r="L3509">
        <v>67509.649999999994</v>
      </c>
      <c r="M3509">
        <v>3421.78</v>
      </c>
      <c r="N3509">
        <v>1061685.01</v>
      </c>
      <c r="O3509">
        <v>9625</v>
      </c>
      <c r="P3509">
        <v>5</v>
      </c>
      <c r="Q3509">
        <v>11</v>
      </c>
      <c r="R3509" s="25">
        <f>Clean_Data[[#This Row],[Revenue_EUR]]/Clean_Data[[#This Row],[Units_Sold]]</f>
        <v>124.60927083333334</v>
      </c>
      <c r="S3509" s="19">
        <f>Clean_Data[[#This Row],[Gross_Profit_EUR]]/Clean_Data[[#This Row],[Revenue_EUR]]</f>
        <v>0.62704940377983354</v>
      </c>
      <c r="T3509" s="19">
        <f>Clean_Data[[#This Row],[Revenue_EUR]]/Clean_Data[[#This Row],[Revenue_Target_EUR]]</f>
        <v>1.0106174409553923</v>
      </c>
      <c r="U3509" s="19">
        <f>Clean_Data[[#This Row],[Revenue_EUR]]/Clean_Data[[#This Row],[Market_Revenue_EUR]]</f>
        <v>0.10140711132391329</v>
      </c>
      <c r="V3509" s="19">
        <f>Clean_Data[[#This Row],[Returns_Units]]/Clean_Data[[#This Row],[Units_Sold]]</f>
        <v>1.2731481481481481E-2</v>
      </c>
      <c r="W3509" s="21">
        <f>Clean_Data[[#This Row],[Revenue_EUR]]/Clean_Data[[#This Row],[Marketing_Spend_EUR]]</f>
        <v>31.463860914494795</v>
      </c>
    </row>
    <row r="3510" spans="1:23">
      <c r="A3510" s="17">
        <v>46174</v>
      </c>
      <c r="B3510">
        <v>2026</v>
      </c>
      <c r="C3510" s="16" t="s">
        <v>97</v>
      </c>
      <c r="D3510" s="16" t="s">
        <v>90</v>
      </c>
      <c r="E3510" s="16" t="s">
        <v>91</v>
      </c>
      <c r="F3510" s="16" t="s">
        <v>82</v>
      </c>
      <c r="G3510" s="16" t="s">
        <v>78</v>
      </c>
      <c r="H3510">
        <v>187696.45</v>
      </c>
      <c r="I3510">
        <v>184994.21</v>
      </c>
      <c r="J3510">
        <v>2405</v>
      </c>
      <c r="K3510">
        <v>2371</v>
      </c>
      <c r="L3510">
        <v>99043.94</v>
      </c>
      <c r="M3510">
        <v>3634.82</v>
      </c>
      <c r="N3510">
        <v>2228405.39</v>
      </c>
      <c r="O3510">
        <v>32006</v>
      </c>
      <c r="P3510">
        <v>9</v>
      </c>
      <c r="Q3510">
        <v>31</v>
      </c>
      <c r="R3510" s="25">
        <f>Clean_Data[[#This Row],[Revenue_EUR]]/Clean_Data[[#This Row],[Units_Sold]]</f>
        <v>78.044261954261955</v>
      </c>
      <c r="S3510" s="19">
        <f>Clean_Data[[#This Row],[Gross_Profit_EUR]]/Clean_Data[[#This Row],[Revenue_EUR]]</f>
        <v>0.52768147719362835</v>
      </c>
      <c r="T3510" s="19">
        <f>Clean_Data[[#This Row],[Revenue_EUR]]/Clean_Data[[#This Row],[Revenue_Target_EUR]]</f>
        <v>1.0146071598673279</v>
      </c>
      <c r="U3510" s="19">
        <f>Clean_Data[[#This Row],[Revenue_EUR]]/Clean_Data[[#This Row],[Market_Revenue_EUR]]</f>
        <v>8.4229041467181159E-2</v>
      </c>
      <c r="V3510" s="19">
        <f>Clean_Data[[#This Row],[Returns_Units]]/Clean_Data[[#This Row],[Units_Sold]]</f>
        <v>1.2889812889812891E-2</v>
      </c>
      <c r="W3510" s="21">
        <f>Clean_Data[[#This Row],[Revenue_EUR]]/Clean_Data[[#This Row],[Marketing_Spend_EUR]]</f>
        <v>51.638444269592441</v>
      </c>
    </row>
    <row r="3511" spans="1:23">
      <c r="A3511" s="17">
        <v>46174</v>
      </c>
      <c r="B3511">
        <v>2026</v>
      </c>
      <c r="C3511" s="16" t="s">
        <v>97</v>
      </c>
      <c r="D3511" s="16" t="s">
        <v>90</v>
      </c>
      <c r="E3511" s="16" t="s">
        <v>91</v>
      </c>
      <c r="F3511" s="16" t="s">
        <v>82</v>
      </c>
      <c r="G3511" s="16" t="s">
        <v>79</v>
      </c>
      <c r="H3511">
        <v>185168.97</v>
      </c>
      <c r="I3511">
        <v>167263.04000000001</v>
      </c>
      <c r="J3511">
        <v>920</v>
      </c>
      <c r="K3511">
        <v>826</v>
      </c>
      <c r="L3511">
        <v>113927.15</v>
      </c>
      <c r="M3511">
        <v>4409</v>
      </c>
      <c r="N3511">
        <v>1903792.91</v>
      </c>
      <c r="O3511">
        <v>10309</v>
      </c>
      <c r="P3511">
        <v>9</v>
      </c>
      <c r="Q3511">
        <v>15</v>
      </c>
      <c r="R3511" s="25">
        <f>Clean_Data[[#This Row],[Revenue_EUR]]/Clean_Data[[#This Row],[Units_Sold]]</f>
        <v>201.2706195652174</v>
      </c>
      <c r="S3511" s="19">
        <f>Clean_Data[[#This Row],[Gross_Profit_EUR]]/Clean_Data[[#This Row],[Revenue_EUR]]</f>
        <v>0.61526048343845086</v>
      </c>
      <c r="T3511" s="19">
        <f>Clean_Data[[#This Row],[Revenue_EUR]]/Clean_Data[[#This Row],[Revenue_Target_EUR]]</f>
        <v>1.1070525203894417</v>
      </c>
      <c r="U3511" s="19">
        <f>Clean_Data[[#This Row],[Revenue_EUR]]/Clean_Data[[#This Row],[Market_Revenue_EUR]]</f>
        <v>9.7263189198451214E-2</v>
      </c>
      <c r="V3511" s="19">
        <f>Clean_Data[[#This Row],[Returns_Units]]/Clean_Data[[#This Row],[Units_Sold]]</f>
        <v>1.6304347826086956E-2</v>
      </c>
      <c r="W3511" s="21">
        <f>Clean_Data[[#This Row],[Revenue_EUR]]/Clean_Data[[#This Row],[Marketing_Spend_EUR]]</f>
        <v>41.997951916534362</v>
      </c>
    </row>
    <row r="3512" spans="1:23">
      <c r="A3512" s="17">
        <v>46174</v>
      </c>
      <c r="B3512">
        <v>2026</v>
      </c>
      <c r="C3512" s="16" t="s">
        <v>97</v>
      </c>
      <c r="D3512" s="16" t="s">
        <v>90</v>
      </c>
      <c r="E3512" s="16" t="s">
        <v>91</v>
      </c>
      <c r="F3512" s="16" t="s">
        <v>82</v>
      </c>
      <c r="G3512" s="16" t="s">
        <v>80</v>
      </c>
      <c r="H3512">
        <v>79903.55</v>
      </c>
      <c r="I3512">
        <v>73175.460000000006</v>
      </c>
      <c r="J3512">
        <v>527</v>
      </c>
      <c r="K3512">
        <v>482</v>
      </c>
      <c r="L3512">
        <v>51410.03</v>
      </c>
      <c r="M3512">
        <v>4785.93</v>
      </c>
      <c r="N3512">
        <v>760261.9</v>
      </c>
      <c r="O3512">
        <v>5327</v>
      </c>
      <c r="P3512">
        <v>4</v>
      </c>
      <c r="Q3512">
        <v>7</v>
      </c>
      <c r="R3512" s="25">
        <f>Clean_Data[[#This Row],[Revenue_EUR]]/Clean_Data[[#This Row],[Units_Sold]]</f>
        <v>151.61963946869071</v>
      </c>
      <c r="S3512" s="19">
        <f>Clean_Data[[#This Row],[Gross_Profit_EUR]]/Clean_Data[[#This Row],[Revenue_EUR]]</f>
        <v>0.64340107542155511</v>
      </c>
      <c r="T3512" s="19">
        <f>Clean_Data[[#This Row],[Revenue_EUR]]/Clean_Data[[#This Row],[Revenue_Target_EUR]]</f>
        <v>1.091944621871868</v>
      </c>
      <c r="U3512" s="19">
        <f>Clean_Data[[#This Row],[Revenue_EUR]]/Clean_Data[[#This Row],[Market_Revenue_EUR]]</f>
        <v>0.10510003197582307</v>
      </c>
      <c r="V3512" s="19">
        <f>Clean_Data[[#This Row],[Returns_Units]]/Clean_Data[[#This Row],[Units_Sold]]</f>
        <v>1.3282732447817837E-2</v>
      </c>
      <c r="W3512" s="21">
        <f>Clean_Data[[#This Row],[Revenue_EUR]]/Clean_Data[[#This Row],[Marketing_Spend_EUR]]</f>
        <v>16.695511635147191</v>
      </c>
    </row>
    <row r="3513" spans="1:23">
      <c r="A3513" s="17">
        <v>46174</v>
      </c>
      <c r="B3513">
        <v>2026</v>
      </c>
      <c r="C3513" s="16" t="s">
        <v>97</v>
      </c>
      <c r="D3513" s="16" t="s">
        <v>90</v>
      </c>
      <c r="E3513" s="16" t="s">
        <v>91</v>
      </c>
      <c r="F3513" s="16" t="s">
        <v>82</v>
      </c>
      <c r="G3513" s="16" t="s">
        <v>81</v>
      </c>
      <c r="H3513">
        <v>88650.46</v>
      </c>
      <c r="I3513">
        <v>86899.08</v>
      </c>
      <c r="J3513">
        <v>711</v>
      </c>
      <c r="K3513">
        <v>686</v>
      </c>
      <c r="L3513">
        <v>51095.3</v>
      </c>
      <c r="M3513">
        <v>2470.4699999999998</v>
      </c>
      <c r="N3513">
        <v>937375.87</v>
      </c>
      <c r="O3513">
        <v>7758</v>
      </c>
      <c r="P3513">
        <v>4</v>
      </c>
      <c r="Q3513">
        <v>13</v>
      </c>
      <c r="R3513" s="25">
        <f>Clean_Data[[#This Row],[Revenue_EUR]]/Clean_Data[[#This Row],[Units_Sold]]</f>
        <v>124.68419127988749</v>
      </c>
      <c r="S3513" s="19">
        <f>Clean_Data[[#This Row],[Gross_Profit_EUR]]/Clean_Data[[#This Row],[Revenue_EUR]]</f>
        <v>0.57636813164872469</v>
      </c>
      <c r="T3513" s="19">
        <f>Clean_Data[[#This Row],[Revenue_EUR]]/Clean_Data[[#This Row],[Revenue_Target_EUR]]</f>
        <v>1.0201541834505037</v>
      </c>
      <c r="U3513" s="19">
        <f>Clean_Data[[#This Row],[Revenue_EUR]]/Clean_Data[[#This Row],[Market_Revenue_EUR]]</f>
        <v>9.4573012637929332E-2</v>
      </c>
      <c r="V3513" s="19">
        <f>Clean_Data[[#This Row],[Returns_Units]]/Clean_Data[[#This Row],[Units_Sold]]</f>
        <v>1.8284106891701828E-2</v>
      </c>
      <c r="W3513" s="21">
        <f>Clean_Data[[#This Row],[Revenue_EUR]]/Clean_Data[[#This Row],[Marketing_Spend_EUR]]</f>
        <v>35.884046355551781</v>
      </c>
    </row>
    <row r="3514" spans="1:23">
      <c r="A3514" s="17">
        <v>46174</v>
      </c>
      <c r="B3514">
        <v>2026</v>
      </c>
      <c r="C3514" s="16" t="s">
        <v>97</v>
      </c>
      <c r="D3514" s="16" t="s">
        <v>90</v>
      </c>
      <c r="E3514" s="16" t="s">
        <v>91</v>
      </c>
      <c r="F3514" s="16" t="s">
        <v>83</v>
      </c>
      <c r="G3514" s="16" t="s">
        <v>78</v>
      </c>
      <c r="H3514">
        <v>25269.99</v>
      </c>
      <c r="I3514">
        <v>24153.62</v>
      </c>
      <c r="J3514">
        <v>324</v>
      </c>
      <c r="K3514">
        <v>308</v>
      </c>
      <c r="L3514">
        <v>11881.75</v>
      </c>
      <c r="M3514">
        <v>483.05</v>
      </c>
      <c r="N3514">
        <v>409082.77</v>
      </c>
      <c r="O3514">
        <v>5831</v>
      </c>
      <c r="P3514">
        <v>1</v>
      </c>
      <c r="Q3514">
        <v>8</v>
      </c>
      <c r="R3514" s="25">
        <f>Clean_Data[[#This Row],[Revenue_EUR]]/Clean_Data[[#This Row],[Units_Sold]]</f>
        <v>77.993796296296296</v>
      </c>
      <c r="S3514" s="19">
        <f>Clean_Data[[#This Row],[Gross_Profit_EUR]]/Clean_Data[[#This Row],[Revenue_EUR]]</f>
        <v>0.47019211325370525</v>
      </c>
      <c r="T3514" s="19">
        <f>Clean_Data[[#This Row],[Revenue_EUR]]/Clean_Data[[#This Row],[Revenue_Target_EUR]]</f>
        <v>1.046219572883899</v>
      </c>
      <c r="U3514" s="19">
        <f>Clean_Data[[#This Row],[Revenue_EUR]]/Clean_Data[[#This Row],[Market_Revenue_EUR]]</f>
        <v>6.1772315661204703E-2</v>
      </c>
      <c r="V3514" s="19">
        <f>Clean_Data[[#This Row],[Returns_Units]]/Clean_Data[[#This Row],[Units_Sold]]</f>
        <v>2.4691358024691357E-2</v>
      </c>
      <c r="W3514" s="21">
        <f>Clean_Data[[#This Row],[Revenue_EUR]]/Clean_Data[[#This Row],[Marketing_Spend_EUR]]</f>
        <v>52.313404409481421</v>
      </c>
    </row>
    <row r="3515" spans="1:23">
      <c r="A3515" s="17">
        <v>46174</v>
      </c>
      <c r="B3515">
        <v>2026</v>
      </c>
      <c r="C3515" s="16" t="s">
        <v>97</v>
      </c>
      <c r="D3515" s="16" t="s">
        <v>90</v>
      </c>
      <c r="E3515" s="16" t="s">
        <v>91</v>
      </c>
      <c r="F3515" s="16" t="s">
        <v>83</v>
      </c>
      <c r="G3515" s="16" t="s">
        <v>79</v>
      </c>
      <c r="H3515">
        <v>26583.67</v>
      </c>
      <c r="I3515">
        <v>25403.72</v>
      </c>
      <c r="J3515">
        <v>132</v>
      </c>
      <c r="K3515">
        <v>126</v>
      </c>
      <c r="L3515">
        <v>14611.04</v>
      </c>
      <c r="M3515">
        <v>608.27</v>
      </c>
      <c r="N3515">
        <v>354397.79</v>
      </c>
      <c r="O3515">
        <v>1915</v>
      </c>
      <c r="P3515">
        <v>1</v>
      </c>
      <c r="Q3515">
        <v>3</v>
      </c>
      <c r="R3515" s="25">
        <f>Clean_Data[[#This Row],[Revenue_EUR]]/Clean_Data[[#This Row],[Units_Sold]]</f>
        <v>201.39143939393938</v>
      </c>
      <c r="S3515" s="19">
        <f>Clean_Data[[#This Row],[Gross_Profit_EUR]]/Clean_Data[[#This Row],[Revenue_EUR]]</f>
        <v>0.54962463798264127</v>
      </c>
      <c r="T3515" s="19">
        <f>Clean_Data[[#This Row],[Revenue_EUR]]/Clean_Data[[#This Row],[Revenue_Target_EUR]]</f>
        <v>1.046447921800429</v>
      </c>
      <c r="U3515" s="19">
        <f>Clean_Data[[#This Row],[Revenue_EUR]]/Clean_Data[[#This Row],[Market_Revenue_EUR]]</f>
        <v>7.5010823289840489E-2</v>
      </c>
      <c r="V3515" s="19">
        <f>Clean_Data[[#This Row],[Returns_Units]]/Clean_Data[[#This Row],[Units_Sold]]</f>
        <v>2.2727272727272728E-2</v>
      </c>
      <c r="W3515" s="21">
        <f>Clean_Data[[#This Row],[Revenue_EUR]]/Clean_Data[[#This Row],[Marketing_Spend_EUR]]</f>
        <v>43.703733539382178</v>
      </c>
    </row>
    <row r="3516" spans="1:23">
      <c r="A3516" s="17">
        <v>46174</v>
      </c>
      <c r="B3516">
        <v>2026</v>
      </c>
      <c r="C3516" s="16" t="s">
        <v>97</v>
      </c>
      <c r="D3516" s="16" t="s">
        <v>90</v>
      </c>
      <c r="E3516" s="16" t="s">
        <v>91</v>
      </c>
      <c r="F3516" s="16" t="s">
        <v>83</v>
      </c>
      <c r="G3516" s="16" t="s">
        <v>80</v>
      </c>
      <c r="H3516">
        <v>9667.01</v>
      </c>
      <c r="I3516">
        <v>8741.44</v>
      </c>
      <c r="J3516">
        <v>64</v>
      </c>
      <c r="K3516">
        <v>57</v>
      </c>
      <c r="L3516">
        <v>5652.28</v>
      </c>
      <c r="M3516">
        <v>529.29</v>
      </c>
      <c r="N3516">
        <v>129682.69</v>
      </c>
      <c r="O3516">
        <v>952</v>
      </c>
      <c r="P3516">
        <v>0</v>
      </c>
      <c r="Q3516">
        <v>1</v>
      </c>
      <c r="R3516" s="25">
        <f>Clean_Data[[#This Row],[Revenue_EUR]]/Clean_Data[[#This Row],[Units_Sold]]</f>
        <v>151.04703125</v>
      </c>
      <c r="S3516" s="19">
        <f>Clean_Data[[#This Row],[Gross_Profit_EUR]]/Clean_Data[[#This Row],[Revenue_EUR]]</f>
        <v>0.58469785383484651</v>
      </c>
      <c r="T3516" s="19">
        <f>Clean_Data[[#This Row],[Revenue_EUR]]/Clean_Data[[#This Row],[Revenue_Target_EUR]]</f>
        <v>1.1058830124098546</v>
      </c>
      <c r="U3516" s="19">
        <f>Clean_Data[[#This Row],[Revenue_EUR]]/Clean_Data[[#This Row],[Market_Revenue_EUR]]</f>
        <v>7.4543564757948808E-2</v>
      </c>
      <c r="V3516" s="19">
        <f>Clean_Data[[#This Row],[Returns_Units]]/Clean_Data[[#This Row],[Units_Sold]]</f>
        <v>1.5625E-2</v>
      </c>
      <c r="W3516" s="21">
        <f>Clean_Data[[#This Row],[Revenue_EUR]]/Clean_Data[[#This Row],[Marketing_Spend_EUR]]</f>
        <v>18.26410852273801</v>
      </c>
    </row>
    <row r="3517" spans="1:23">
      <c r="A3517" s="17">
        <v>46174</v>
      </c>
      <c r="B3517">
        <v>2026</v>
      </c>
      <c r="C3517" s="16" t="s">
        <v>97</v>
      </c>
      <c r="D3517" s="16" t="s">
        <v>90</v>
      </c>
      <c r="E3517" s="16" t="s">
        <v>91</v>
      </c>
      <c r="F3517" s="16" t="s">
        <v>83</v>
      </c>
      <c r="G3517" s="16" t="s">
        <v>81</v>
      </c>
      <c r="H3517">
        <v>11132.12</v>
      </c>
      <c r="I3517">
        <v>10909.94</v>
      </c>
      <c r="J3517">
        <v>89</v>
      </c>
      <c r="K3517">
        <v>86</v>
      </c>
      <c r="L3517">
        <v>5926.35</v>
      </c>
      <c r="M3517">
        <v>364.43</v>
      </c>
      <c r="N3517">
        <v>164948.91</v>
      </c>
      <c r="O3517">
        <v>1438</v>
      </c>
      <c r="P3517">
        <v>0</v>
      </c>
      <c r="Q3517">
        <v>2</v>
      </c>
      <c r="R3517" s="25">
        <f>Clean_Data[[#This Row],[Revenue_EUR]]/Clean_Data[[#This Row],[Units_Sold]]</f>
        <v>125.08000000000001</v>
      </c>
      <c r="S3517" s="19">
        <f>Clean_Data[[#This Row],[Gross_Profit_EUR]]/Clean_Data[[#This Row],[Revenue_EUR]]</f>
        <v>0.53236490443868734</v>
      </c>
      <c r="T3517" s="19">
        <f>Clean_Data[[#This Row],[Revenue_EUR]]/Clean_Data[[#This Row],[Revenue_Target_EUR]]</f>
        <v>1.0203649149307878</v>
      </c>
      <c r="U3517" s="19">
        <f>Clean_Data[[#This Row],[Revenue_EUR]]/Clean_Data[[#This Row],[Market_Revenue_EUR]]</f>
        <v>6.7488290768335485E-2</v>
      </c>
      <c r="V3517" s="19">
        <f>Clean_Data[[#This Row],[Returns_Units]]/Clean_Data[[#This Row],[Units_Sold]]</f>
        <v>2.247191011235955E-2</v>
      </c>
      <c r="W3517" s="21">
        <f>Clean_Data[[#This Row],[Revenue_EUR]]/Clean_Data[[#This Row],[Marketing_Spend_EUR]]</f>
        <v>30.546661910380596</v>
      </c>
    </row>
    <row r="3518" spans="1:23">
      <c r="A3518" s="17">
        <v>46174</v>
      </c>
      <c r="B3518">
        <v>2026</v>
      </c>
      <c r="C3518" s="16" t="s">
        <v>97</v>
      </c>
      <c r="D3518" s="16" t="s">
        <v>92</v>
      </c>
      <c r="E3518" s="16" t="s">
        <v>76</v>
      </c>
      <c r="F3518" s="16" t="s">
        <v>77</v>
      </c>
      <c r="G3518" s="16" t="s">
        <v>78</v>
      </c>
      <c r="H3518">
        <v>232445.53</v>
      </c>
      <c r="I3518">
        <v>244093.59</v>
      </c>
      <c r="J3518">
        <v>2978</v>
      </c>
      <c r="K3518">
        <v>3177</v>
      </c>
      <c r="L3518">
        <v>129720.5</v>
      </c>
      <c r="M3518">
        <v>4073.89</v>
      </c>
      <c r="N3518">
        <v>1510560.69</v>
      </c>
      <c r="O3518">
        <v>20636</v>
      </c>
      <c r="P3518">
        <v>9</v>
      </c>
      <c r="Q3518">
        <v>29</v>
      </c>
      <c r="R3518" s="25">
        <f>Clean_Data[[#This Row],[Revenue_EUR]]/Clean_Data[[#This Row],[Units_Sold]]</f>
        <v>78.054241101410341</v>
      </c>
      <c r="S3518" s="19">
        <f>Clean_Data[[#This Row],[Gross_Profit_EUR]]/Clean_Data[[#This Row],[Revenue_EUR]]</f>
        <v>0.55806837842827095</v>
      </c>
      <c r="T3518" s="19">
        <f>Clean_Data[[#This Row],[Revenue_EUR]]/Clean_Data[[#This Row],[Revenue_Target_EUR]]</f>
        <v>0.95228035279418854</v>
      </c>
      <c r="U3518" s="19">
        <f>Clean_Data[[#This Row],[Revenue_EUR]]/Clean_Data[[#This Row],[Market_Revenue_EUR]]</f>
        <v>0.15388029857972804</v>
      </c>
      <c r="V3518" s="19">
        <f>Clean_Data[[#This Row],[Returns_Units]]/Clean_Data[[#This Row],[Units_Sold]]</f>
        <v>9.7380792478173276E-3</v>
      </c>
      <c r="W3518" s="21">
        <f>Clean_Data[[#This Row],[Revenue_EUR]]/Clean_Data[[#This Row],[Marketing_Spend_EUR]]</f>
        <v>57.057389865705751</v>
      </c>
    </row>
    <row r="3519" spans="1:23">
      <c r="A3519" s="17">
        <v>46174</v>
      </c>
      <c r="B3519">
        <v>2026</v>
      </c>
      <c r="C3519" s="16" t="s">
        <v>97</v>
      </c>
      <c r="D3519" s="16" t="s">
        <v>92</v>
      </c>
      <c r="E3519" s="16" t="s">
        <v>76</v>
      </c>
      <c r="F3519" s="16" t="s">
        <v>77</v>
      </c>
      <c r="G3519" s="16" t="s">
        <v>79</v>
      </c>
      <c r="H3519">
        <v>229676.32</v>
      </c>
      <c r="I3519">
        <v>216455.39</v>
      </c>
      <c r="J3519">
        <v>1141</v>
      </c>
      <c r="K3519">
        <v>1085</v>
      </c>
      <c r="L3519">
        <v>150532.15</v>
      </c>
      <c r="M3519">
        <v>5553.17</v>
      </c>
      <c r="N3519">
        <v>1235653.6200000001</v>
      </c>
      <c r="O3519">
        <v>6447</v>
      </c>
      <c r="P3519">
        <v>11</v>
      </c>
      <c r="Q3519">
        <v>14</v>
      </c>
      <c r="R3519" s="25">
        <f>Clean_Data[[#This Row],[Revenue_EUR]]/Clean_Data[[#This Row],[Units_Sold]]</f>
        <v>201.29388255915865</v>
      </c>
      <c r="S3519" s="19">
        <f>Clean_Data[[#This Row],[Gross_Profit_EUR]]/Clean_Data[[#This Row],[Revenue_EUR]]</f>
        <v>0.65540996999603607</v>
      </c>
      <c r="T3519" s="19">
        <f>Clean_Data[[#This Row],[Revenue_EUR]]/Clean_Data[[#This Row],[Revenue_Target_EUR]]</f>
        <v>1.0610792366963002</v>
      </c>
      <c r="U3519" s="19">
        <f>Clean_Data[[#This Row],[Revenue_EUR]]/Clean_Data[[#This Row],[Market_Revenue_EUR]]</f>
        <v>0.18587435530678895</v>
      </c>
      <c r="V3519" s="19">
        <f>Clean_Data[[#This Row],[Returns_Units]]/Clean_Data[[#This Row],[Units_Sold]]</f>
        <v>1.2269938650306749E-2</v>
      </c>
      <c r="W3519" s="21">
        <f>Clean_Data[[#This Row],[Revenue_EUR]]/Clean_Data[[#This Row],[Marketing_Spend_EUR]]</f>
        <v>41.35949736816989</v>
      </c>
    </row>
    <row r="3520" spans="1:23">
      <c r="A3520" s="17">
        <v>46174</v>
      </c>
      <c r="B3520">
        <v>2026</v>
      </c>
      <c r="C3520" s="16" t="s">
        <v>97</v>
      </c>
      <c r="D3520" s="16" t="s">
        <v>92</v>
      </c>
      <c r="E3520" s="16" t="s">
        <v>76</v>
      </c>
      <c r="F3520" s="16" t="s">
        <v>77</v>
      </c>
      <c r="G3520" s="16" t="s">
        <v>80</v>
      </c>
      <c r="H3520">
        <v>77148.679999999993</v>
      </c>
      <c r="I3520">
        <v>71653.3</v>
      </c>
      <c r="J3520">
        <v>508</v>
      </c>
      <c r="K3520">
        <v>466</v>
      </c>
      <c r="L3520">
        <v>53364.78</v>
      </c>
      <c r="M3520">
        <v>4369.09</v>
      </c>
      <c r="N3520">
        <v>490031.41</v>
      </c>
      <c r="O3520">
        <v>3479</v>
      </c>
      <c r="P3520">
        <v>4</v>
      </c>
      <c r="Q3520">
        <v>8</v>
      </c>
      <c r="R3520" s="25">
        <f>Clean_Data[[#This Row],[Revenue_EUR]]/Clean_Data[[#This Row],[Units_Sold]]</f>
        <v>151.8674803149606</v>
      </c>
      <c r="S3520" s="19">
        <f>Clean_Data[[#This Row],[Gross_Profit_EUR]]/Clean_Data[[#This Row],[Revenue_EUR]]</f>
        <v>0.69171345511031435</v>
      </c>
      <c r="T3520" s="19">
        <f>Clean_Data[[#This Row],[Revenue_EUR]]/Clean_Data[[#This Row],[Revenue_Target_EUR]]</f>
        <v>1.0766940252577339</v>
      </c>
      <c r="U3520" s="19">
        <f>Clean_Data[[#This Row],[Revenue_EUR]]/Clean_Data[[#This Row],[Market_Revenue_EUR]]</f>
        <v>0.15743619373296908</v>
      </c>
      <c r="V3520" s="19">
        <f>Clean_Data[[#This Row],[Returns_Units]]/Clean_Data[[#This Row],[Units_Sold]]</f>
        <v>1.5748031496062992E-2</v>
      </c>
      <c r="W3520" s="21">
        <f>Clean_Data[[#This Row],[Revenue_EUR]]/Clean_Data[[#This Row],[Marketing_Spend_EUR]]</f>
        <v>17.657837215530005</v>
      </c>
    </row>
    <row r="3521" spans="1:23">
      <c r="A3521" s="17">
        <v>46174</v>
      </c>
      <c r="B3521">
        <v>2026</v>
      </c>
      <c r="C3521" s="16" t="s">
        <v>97</v>
      </c>
      <c r="D3521" s="16" t="s">
        <v>92</v>
      </c>
      <c r="E3521" s="16" t="s">
        <v>76</v>
      </c>
      <c r="F3521" s="16" t="s">
        <v>77</v>
      </c>
      <c r="G3521" s="16" t="s">
        <v>81</v>
      </c>
      <c r="H3521">
        <v>97291.3</v>
      </c>
      <c r="I3521">
        <v>93120.12</v>
      </c>
      <c r="J3521">
        <v>780</v>
      </c>
      <c r="K3521">
        <v>734</v>
      </c>
      <c r="L3521">
        <v>60346.7</v>
      </c>
      <c r="M3521">
        <v>2670.16</v>
      </c>
      <c r="N3521">
        <v>623180.46</v>
      </c>
      <c r="O3521">
        <v>5464</v>
      </c>
      <c r="P3521">
        <v>4</v>
      </c>
      <c r="Q3521">
        <v>10</v>
      </c>
      <c r="R3521" s="25">
        <f>Clean_Data[[#This Row],[Revenue_EUR]]/Clean_Data[[#This Row],[Units_Sold]]</f>
        <v>124.73243589743591</v>
      </c>
      <c r="S3521" s="19">
        <f>Clean_Data[[#This Row],[Gross_Profit_EUR]]/Clean_Data[[#This Row],[Revenue_EUR]]</f>
        <v>0.62026820486518319</v>
      </c>
      <c r="T3521" s="19">
        <f>Clean_Data[[#This Row],[Revenue_EUR]]/Clean_Data[[#This Row],[Revenue_Target_EUR]]</f>
        <v>1.044793541932721</v>
      </c>
      <c r="U3521" s="19">
        <f>Clean_Data[[#This Row],[Revenue_EUR]]/Clean_Data[[#This Row],[Market_Revenue_EUR]]</f>
        <v>0.15612058824822589</v>
      </c>
      <c r="V3521" s="19">
        <f>Clean_Data[[#This Row],[Returns_Units]]/Clean_Data[[#This Row],[Units_Sold]]</f>
        <v>1.282051282051282E-2</v>
      </c>
      <c r="W3521" s="21">
        <f>Clean_Data[[#This Row],[Revenue_EUR]]/Clean_Data[[#This Row],[Marketing_Spend_EUR]]</f>
        <v>36.436505677562394</v>
      </c>
    </row>
    <row r="3522" spans="1:23">
      <c r="A3522" s="17">
        <v>46174</v>
      </c>
      <c r="B3522">
        <v>2026</v>
      </c>
      <c r="C3522" s="16" t="s">
        <v>97</v>
      </c>
      <c r="D3522" s="16" t="s">
        <v>92</v>
      </c>
      <c r="E3522" s="16" t="s">
        <v>76</v>
      </c>
      <c r="F3522" s="16" t="s">
        <v>82</v>
      </c>
      <c r="G3522" s="16" t="s">
        <v>78</v>
      </c>
      <c r="H3522">
        <v>185130.58</v>
      </c>
      <c r="I3522">
        <v>186334.7</v>
      </c>
      <c r="J3522">
        <v>2372</v>
      </c>
      <c r="K3522">
        <v>2383</v>
      </c>
      <c r="L3522">
        <v>95716.71</v>
      </c>
      <c r="M3522">
        <v>3219.33</v>
      </c>
      <c r="N3522">
        <v>1247471.8600000001</v>
      </c>
      <c r="O3522">
        <v>17843</v>
      </c>
      <c r="P3522">
        <v>7</v>
      </c>
      <c r="Q3522">
        <v>51</v>
      </c>
      <c r="R3522" s="25">
        <f>Clean_Data[[#This Row],[Revenue_EUR]]/Clean_Data[[#This Row],[Units_Sold]]</f>
        <v>78.048305227655987</v>
      </c>
      <c r="S3522" s="19">
        <f>Clean_Data[[#This Row],[Gross_Profit_EUR]]/Clean_Data[[#This Row],[Revenue_EUR]]</f>
        <v>0.51702268744580182</v>
      </c>
      <c r="T3522" s="19">
        <f>Clean_Data[[#This Row],[Revenue_EUR]]/Clean_Data[[#This Row],[Revenue_Target_EUR]]</f>
        <v>0.99353786492800311</v>
      </c>
      <c r="U3522" s="19">
        <f>Clean_Data[[#This Row],[Revenue_EUR]]/Clean_Data[[#This Row],[Market_Revenue_EUR]]</f>
        <v>0.14840461411289868</v>
      </c>
      <c r="V3522" s="19">
        <f>Clean_Data[[#This Row],[Returns_Units]]/Clean_Data[[#This Row],[Units_Sold]]</f>
        <v>2.1500843170320406E-2</v>
      </c>
      <c r="W3522" s="21">
        <f>Clean_Data[[#This Row],[Revenue_EUR]]/Clean_Data[[#This Row],[Marketing_Spend_EUR]]</f>
        <v>57.505934464624623</v>
      </c>
    </row>
    <row r="3523" spans="1:23">
      <c r="A3523" s="17">
        <v>46174</v>
      </c>
      <c r="B3523">
        <v>2026</v>
      </c>
      <c r="C3523" s="16" t="s">
        <v>97</v>
      </c>
      <c r="D3523" s="16" t="s">
        <v>92</v>
      </c>
      <c r="E3523" s="16" t="s">
        <v>76</v>
      </c>
      <c r="F3523" s="16" t="s">
        <v>82</v>
      </c>
      <c r="G3523" s="16" t="s">
        <v>79</v>
      </c>
      <c r="H3523">
        <v>191007.61</v>
      </c>
      <c r="I3523">
        <v>181735.35</v>
      </c>
      <c r="J3523">
        <v>949</v>
      </c>
      <c r="K3523">
        <v>914</v>
      </c>
      <c r="L3523">
        <v>117540.91</v>
      </c>
      <c r="M3523">
        <v>4477.3100000000004</v>
      </c>
      <c r="N3523">
        <v>1095697.77</v>
      </c>
      <c r="O3523">
        <v>5905</v>
      </c>
      <c r="P3523">
        <v>9</v>
      </c>
      <c r="Q3523">
        <v>12</v>
      </c>
      <c r="R3523" s="25">
        <f>Clean_Data[[#This Row],[Revenue_EUR]]/Clean_Data[[#This Row],[Units_Sold]]</f>
        <v>201.27250790305584</v>
      </c>
      <c r="S3523" s="19">
        <f>Clean_Data[[#This Row],[Gross_Profit_EUR]]/Clean_Data[[#This Row],[Revenue_EUR]]</f>
        <v>0.61537291629375401</v>
      </c>
      <c r="T3523" s="19">
        <f>Clean_Data[[#This Row],[Revenue_EUR]]/Clean_Data[[#This Row],[Revenue_Target_EUR]]</f>
        <v>1.0510206737434407</v>
      </c>
      <c r="U3523" s="19">
        <f>Clean_Data[[#This Row],[Revenue_EUR]]/Clean_Data[[#This Row],[Market_Revenue_EUR]]</f>
        <v>0.17432508783877509</v>
      </c>
      <c r="V3523" s="19">
        <f>Clean_Data[[#This Row],[Returns_Units]]/Clean_Data[[#This Row],[Units_Sold]]</f>
        <v>1.2644889357218124E-2</v>
      </c>
      <c r="W3523" s="21">
        <f>Clean_Data[[#This Row],[Revenue_EUR]]/Clean_Data[[#This Row],[Marketing_Spend_EUR]]</f>
        <v>42.661243023154519</v>
      </c>
    </row>
    <row r="3524" spans="1:23">
      <c r="A3524" s="17">
        <v>46174</v>
      </c>
      <c r="B3524">
        <v>2026</v>
      </c>
      <c r="C3524" s="16" t="s">
        <v>97</v>
      </c>
      <c r="D3524" s="16" t="s">
        <v>92</v>
      </c>
      <c r="E3524" s="16" t="s">
        <v>76</v>
      </c>
      <c r="F3524" s="16" t="s">
        <v>82</v>
      </c>
      <c r="G3524" s="16" t="s">
        <v>80</v>
      </c>
      <c r="H3524">
        <v>61677.73</v>
      </c>
      <c r="I3524">
        <v>55663.47</v>
      </c>
      <c r="J3524">
        <v>406</v>
      </c>
      <c r="K3524">
        <v>363</v>
      </c>
      <c r="L3524">
        <v>39130.080000000002</v>
      </c>
      <c r="M3524">
        <v>3121.18</v>
      </c>
      <c r="N3524">
        <v>417297.55</v>
      </c>
      <c r="O3524">
        <v>2862</v>
      </c>
      <c r="P3524">
        <v>3</v>
      </c>
      <c r="Q3524">
        <v>9</v>
      </c>
      <c r="R3524" s="25">
        <f>Clean_Data[[#This Row],[Revenue_EUR]]/Clean_Data[[#This Row],[Units_Sold]]</f>
        <v>151.91559113300494</v>
      </c>
      <c r="S3524" s="19">
        <f>Clean_Data[[#This Row],[Gross_Profit_EUR]]/Clean_Data[[#This Row],[Revenue_EUR]]</f>
        <v>0.63442801802206406</v>
      </c>
      <c r="T3524" s="19">
        <f>Clean_Data[[#This Row],[Revenue_EUR]]/Clean_Data[[#This Row],[Revenue_Target_EUR]]</f>
        <v>1.1080468034062556</v>
      </c>
      <c r="U3524" s="19">
        <f>Clean_Data[[#This Row],[Revenue_EUR]]/Clean_Data[[#This Row],[Market_Revenue_EUR]]</f>
        <v>0.14780276088369079</v>
      </c>
      <c r="V3524" s="19">
        <f>Clean_Data[[#This Row],[Returns_Units]]/Clean_Data[[#This Row],[Units_Sold]]</f>
        <v>2.2167487684729065E-2</v>
      </c>
      <c r="W3524" s="21">
        <f>Clean_Data[[#This Row],[Revenue_EUR]]/Clean_Data[[#This Row],[Marketing_Spend_EUR]]</f>
        <v>19.761029482439337</v>
      </c>
    </row>
    <row r="3525" spans="1:23">
      <c r="A3525" s="17">
        <v>46174</v>
      </c>
      <c r="B3525">
        <v>2026</v>
      </c>
      <c r="C3525" s="16" t="s">
        <v>97</v>
      </c>
      <c r="D3525" s="16" t="s">
        <v>92</v>
      </c>
      <c r="E3525" s="16" t="s">
        <v>76</v>
      </c>
      <c r="F3525" s="16" t="s">
        <v>82</v>
      </c>
      <c r="G3525" s="16" t="s">
        <v>81</v>
      </c>
      <c r="H3525">
        <v>79170.09</v>
      </c>
      <c r="I3525">
        <v>77434.539999999994</v>
      </c>
      <c r="J3525">
        <v>635</v>
      </c>
      <c r="K3525">
        <v>614</v>
      </c>
      <c r="L3525">
        <v>45938.400000000001</v>
      </c>
      <c r="M3525">
        <v>2498.14</v>
      </c>
      <c r="N3525">
        <v>516431.39</v>
      </c>
      <c r="O3525">
        <v>4314</v>
      </c>
      <c r="P3525">
        <v>4</v>
      </c>
      <c r="Q3525">
        <v>8</v>
      </c>
      <c r="R3525" s="25">
        <f>Clean_Data[[#This Row],[Revenue_EUR]]/Clean_Data[[#This Row],[Units_Sold]]</f>
        <v>124.67730708661416</v>
      </c>
      <c r="S3525" s="19">
        <f>Clean_Data[[#This Row],[Gross_Profit_EUR]]/Clean_Data[[#This Row],[Revenue_EUR]]</f>
        <v>0.58024943510863769</v>
      </c>
      <c r="T3525" s="19">
        <f>Clean_Data[[#This Row],[Revenue_EUR]]/Clean_Data[[#This Row],[Revenue_Target_EUR]]</f>
        <v>1.0224131246857022</v>
      </c>
      <c r="U3525" s="19">
        <f>Clean_Data[[#This Row],[Revenue_EUR]]/Clean_Data[[#This Row],[Market_Revenue_EUR]]</f>
        <v>0.15330224214294952</v>
      </c>
      <c r="V3525" s="19">
        <f>Clean_Data[[#This Row],[Returns_Units]]/Clean_Data[[#This Row],[Units_Sold]]</f>
        <v>1.2598425196850394E-2</v>
      </c>
      <c r="W3525" s="21">
        <f>Clean_Data[[#This Row],[Revenue_EUR]]/Clean_Data[[#This Row],[Marketing_Spend_EUR]]</f>
        <v>31.691614561233557</v>
      </c>
    </row>
    <row r="3526" spans="1:23">
      <c r="A3526" s="17">
        <v>46174</v>
      </c>
      <c r="B3526">
        <v>2026</v>
      </c>
      <c r="C3526" s="16" t="s">
        <v>97</v>
      </c>
      <c r="D3526" s="16" t="s">
        <v>92</v>
      </c>
      <c r="E3526" s="16" t="s">
        <v>76</v>
      </c>
      <c r="F3526" s="16" t="s">
        <v>83</v>
      </c>
      <c r="G3526" s="16" t="s">
        <v>78</v>
      </c>
      <c r="H3526">
        <v>23531.200000000001</v>
      </c>
      <c r="I3526">
        <v>24946</v>
      </c>
      <c r="J3526">
        <v>301</v>
      </c>
      <c r="K3526">
        <v>313</v>
      </c>
      <c r="L3526">
        <v>11019.54</v>
      </c>
      <c r="M3526">
        <v>393.57</v>
      </c>
      <c r="N3526">
        <v>219678.03</v>
      </c>
      <c r="O3526">
        <v>3077</v>
      </c>
      <c r="P3526">
        <v>1</v>
      </c>
      <c r="Q3526">
        <v>8</v>
      </c>
      <c r="R3526" s="25">
        <f>Clean_Data[[#This Row],[Revenue_EUR]]/Clean_Data[[#This Row],[Units_Sold]]</f>
        <v>78.17674418604652</v>
      </c>
      <c r="S3526" s="19">
        <f>Clean_Data[[#This Row],[Gross_Profit_EUR]]/Clean_Data[[#This Row],[Revenue_EUR]]</f>
        <v>0.46829485959067113</v>
      </c>
      <c r="T3526" s="19">
        <f>Clean_Data[[#This Row],[Revenue_EUR]]/Clean_Data[[#This Row],[Revenue_Target_EUR]]</f>
        <v>0.94328549667281325</v>
      </c>
      <c r="U3526" s="19">
        <f>Clean_Data[[#This Row],[Revenue_EUR]]/Clean_Data[[#This Row],[Market_Revenue_EUR]]</f>
        <v>0.10711676538614262</v>
      </c>
      <c r="V3526" s="19">
        <f>Clean_Data[[#This Row],[Returns_Units]]/Clean_Data[[#This Row],[Units_Sold]]</f>
        <v>2.6578073089700997E-2</v>
      </c>
      <c r="W3526" s="21">
        <f>Clean_Data[[#This Row],[Revenue_EUR]]/Clean_Data[[#This Row],[Marketing_Spend_EUR]]</f>
        <v>59.789109942322845</v>
      </c>
    </row>
    <row r="3527" spans="1:23">
      <c r="A3527" s="17">
        <v>46174</v>
      </c>
      <c r="B3527">
        <v>2026</v>
      </c>
      <c r="C3527" s="16" t="s">
        <v>97</v>
      </c>
      <c r="D3527" s="16" t="s">
        <v>92</v>
      </c>
      <c r="E3527" s="16" t="s">
        <v>76</v>
      </c>
      <c r="F3527" s="16" t="s">
        <v>83</v>
      </c>
      <c r="G3527" s="16" t="s">
        <v>79</v>
      </c>
      <c r="H3527">
        <v>24431.46</v>
      </c>
      <c r="I3527">
        <v>23461.3</v>
      </c>
      <c r="J3527">
        <v>121</v>
      </c>
      <c r="K3527">
        <v>115</v>
      </c>
      <c r="L3527">
        <v>13715.8</v>
      </c>
      <c r="M3527">
        <v>549.88</v>
      </c>
      <c r="N3527">
        <v>203558.06</v>
      </c>
      <c r="O3527">
        <v>1074</v>
      </c>
      <c r="P3527">
        <v>1</v>
      </c>
      <c r="Q3527">
        <v>4</v>
      </c>
      <c r="R3527" s="25">
        <f>Clean_Data[[#This Row],[Revenue_EUR]]/Clean_Data[[#This Row],[Units_Sold]]</f>
        <v>201.91289256198345</v>
      </c>
      <c r="S3527" s="19">
        <f>Clean_Data[[#This Row],[Gross_Profit_EUR]]/Clean_Data[[#This Row],[Revenue_EUR]]</f>
        <v>0.56139911409305865</v>
      </c>
      <c r="T3527" s="19">
        <f>Clean_Data[[#This Row],[Revenue_EUR]]/Clean_Data[[#This Row],[Revenue_Target_EUR]]</f>
        <v>1.0413515022611706</v>
      </c>
      <c r="U3527" s="19">
        <f>Clean_Data[[#This Row],[Revenue_EUR]]/Clean_Data[[#This Row],[Market_Revenue_EUR]]</f>
        <v>0.12002207134416588</v>
      </c>
      <c r="V3527" s="19">
        <f>Clean_Data[[#This Row],[Returns_Units]]/Clean_Data[[#This Row],[Units_Sold]]</f>
        <v>3.3057851239669422E-2</v>
      </c>
      <c r="W3527" s="21">
        <f>Clean_Data[[#This Row],[Revenue_EUR]]/Clean_Data[[#This Row],[Marketing_Spend_EUR]]</f>
        <v>44.430530297519461</v>
      </c>
    </row>
    <row r="3528" spans="1:23">
      <c r="A3528" s="17">
        <v>46174</v>
      </c>
      <c r="B3528">
        <v>2026</v>
      </c>
      <c r="C3528" s="16" t="s">
        <v>97</v>
      </c>
      <c r="D3528" s="16" t="s">
        <v>92</v>
      </c>
      <c r="E3528" s="16" t="s">
        <v>76</v>
      </c>
      <c r="F3528" s="16" t="s">
        <v>83</v>
      </c>
      <c r="G3528" s="16" t="s">
        <v>80</v>
      </c>
      <c r="H3528">
        <v>8605.25</v>
      </c>
      <c r="I3528">
        <v>8094.35</v>
      </c>
      <c r="J3528">
        <v>57</v>
      </c>
      <c r="K3528">
        <v>53</v>
      </c>
      <c r="L3528">
        <v>5019.1499999999996</v>
      </c>
      <c r="M3528">
        <v>446.23</v>
      </c>
      <c r="N3528">
        <v>74580.23</v>
      </c>
      <c r="O3528">
        <v>531</v>
      </c>
      <c r="P3528">
        <v>0</v>
      </c>
      <c r="Q3528">
        <v>1</v>
      </c>
      <c r="R3528" s="25">
        <f>Clean_Data[[#This Row],[Revenue_EUR]]/Clean_Data[[#This Row],[Units_Sold]]</f>
        <v>150.96929824561403</v>
      </c>
      <c r="S3528" s="19">
        <f>Clean_Data[[#This Row],[Gross_Profit_EUR]]/Clean_Data[[#This Row],[Revenue_EUR]]</f>
        <v>0.5832660294587606</v>
      </c>
      <c r="T3528" s="19">
        <f>Clean_Data[[#This Row],[Revenue_EUR]]/Clean_Data[[#This Row],[Revenue_Target_EUR]]</f>
        <v>1.0631181008975397</v>
      </c>
      <c r="U3528" s="19">
        <f>Clean_Data[[#This Row],[Revenue_EUR]]/Clean_Data[[#This Row],[Market_Revenue_EUR]]</f>
        <v>0.11538245457274669</v>
      </c>
      <c r="V3528" s="19">
        <f>Clean_Data[[#This Row],[Returns_Units]]/Clean_Data[[#This Row],[Units_Sold]]</f>
        <v>1.7543859649122806E-2</v>
      </c>
      <c r="W3528" s="21">
        <f>Clean_Data[[#This Row],[Revenue_EUR]]/Clean_Data[[#This Row],[Marketing_Spend_EUR]]</f>
        <v>19.284337673397125</v>
      </c>
    </row>
    <row r="3529" spans="1:23">
      <c r="A3529" s="17">
        <v>46174</v>
      </c>
      <c r="B3529">
        <v>2026</v>
      </c>
      <c r="C3529" s="16" t="s">
        <v>97</v>
      </c>
      <c r="D3529" s="16" t="s">
        <v>92</v>
      </c>
      <c r="E3529" s="16" t="s">
        <v>76</v>
      </c>
      <c r="F3529" s="16" t="s">
        <v>83</v>
      </c>
      <c r="G3529" s="16" t="s">
        <v>81</v>
      </c>
      <c r="H3529">
        <v>10600.99</v>
      </c>
      <c r="I3529">
        <v>10215.73</v>
      </c>
      <c r="J3529">
        <v>85</v>
      </c>
      <c r="K3529">
        <v>82</v>
      </c>
      <c r="L3529">
        <v>5564.86</v>
      </c>
      <c r="M3529">
        <v>318.20999999999998</v>
      </c>
      <c r="N3529">
        <v>97408.61</v>
      </c>
      <c r="O3529">
        <v>809</v>
      </c>
      <c r="P3529">
        <v>0</v>
      </c>
      <c r="Q3529">
        <v>2</v>
      </c>
      <c r="R3529" s="25">
        <f>Clean_Data[[#This Row],[Revenue_EUR]]/Clean_Data[[#This Row],[Units_Sold]]</f>
        <v>124.7175294117647</v>
      </c>
      <c r="S3529" s="19">
        <f>Clean_Data[[#This Row],[Gross_Profit_EUR]]/Clean_Data[[#This Row],[Revenue_EUR]]</f>
        <v>0.52493776524645341</v>
      </c>
      <c r="T3529" s="19">
        <f>Clean_Data[[#This Row],[Revenue_EUR]]/Clean_Data[[#This Row],[Revenue_Target_EUR]]</f>
        <v>1.0377124297529399</v>
      </c>
      <c r="U3529" s="19">
        <f>Clean_Data[[#This Row],[Revenue_EUR]]/Clean_Data[[#This Row],[Market_Revenue_EUR]]</f>
        <v>0.1088301126563658</v>
      </c>
      <c r="V3529" s="19">
        <f>Clean_Data[[#This Row],[Returns_Units]]/Clean_Data[[#This Row],[Units_Sold]]</f>
        <v>2.3529411764705882E-2</v>
      </c>
      <c r="W3529" s="21">
        <f>Clean_Data[[#This Row],[Revenue_EUR]]/Clean_Data[[#This Row],[Marketing_Spend_EUR]]</f>
        <v>33.314446434744355</v>
      </c>
    </row>
    <row r="3530" spans="1:23">
      <c r="A3530" s="17">
        <v>46204</v>
      </c>
      <c r="B3530">
        <v>2026</v>
      </c>
      <c r="C3530" s="16" t="s">
        <v>98</v>
      </c>
      <c r="D3530" s="16" t="s">
        <v>75</v>
      </c>
      <c r="E3530" s="16" t="s">
        <v>76</v>
      </c>
      <c r="F3530" s="16" t="s">
        <v>77</v>
      </c>
      <c r="G3530" s="16" t="s">
        <v>78</v>
      </c>
      <c r="H3530">
        <v>1071526.8899999999</v>
      </c>
      <c r="I3530">
        <v>1060307.22</v>
      </c>
      <c r="J3530">
        <v>13729</v>
      </c>
      <c r="K3530">
        <v>13741</v>
      </c>
      <c r="L3530">
        <v>593703.57999999996</v>
      </c>
      <c r="M3530">
        <v>17715.59</v>
      </c>
      <c r="N3530">
        <v>6370173.8300000001</v>
      </c>
      <c r="O3530">
        <v>91078</v>
      </c>
      <c r="P3530">
        <v>57</v>
      </c>
      <c r="Q3530">
        <v>279</v>
      </c>
      <c r="R3530" s="25">
        <f>Clean_Data[[#This Row],[Revenue_EUR]]/Clean_Data[[#This Row],[Units_Sold]]</f>
        <v>78.048429601573304</v>
      </c>
      <c r="S3530" s="19">
        <f>Clean_Data[[#This Row],[Gross_Profit_EUR]]/Clean_Data[[#This Row],[Revenue_EUR]]</f>
        <v>0.55407249742467968</v>
      </c>
      <c r="T3530" s="19">
        <f>Clean_Data[[#This Row],[Revenue_EUR]]/Clean_Data[[#This Row],[Revenue_Target_EUR]]</f>
        <v>1.0105815274935126</v>
      </c>
      <c r="U3530" s="19">
        <f>Clean_Data[[#This Row],[Revenue_EUR]]/Clean_Data[[#This Row],[Market_Revenue_EUR]]</f>
        <v>0.16820999215966448</v>
      </c>
      <c r="V3530" s="19">
        <f>Clean_Data[[#This Row],[Returns_Units]]/Clean_Data[[#This Row],[Units_Sold]]</f>
        <v>2.0321946245174447E-2</v>
      </c>
      <c r="W3530" s="21">
        <f>Clean_Data[[#This Row],[Revenue_EUR]]/Clean_Data[[#This Row],[Marketing_Spend_EUR]]</f>
        <v>60.484967760035083</v>
      </c>
    </row>
    <row r="3531" spans="1:23">
      <c r="A3531" s="17">
        <v>46204</v>
      </c>
      <c r="B3531">
        <v>2026</v>
      </c>
      <c r="C3531" s="16" t="s">
        <v>98</v>
      </c>
      <c r="D3531" s="16" t="s">
        <v>75</v>
      </c>
      <c r="E3531" s="16" t="s">
        <v>76</v>
      </c>
      <c r="F3531" s="16" t="s">
        <v>77</v>
      </c>
      <c r="G3531" s="16" t="s">
        <v>79</v>
      </c>
      <c r="H3531">
        <v>1171352.52</v>
      </c>
      <c r="I3531">
        <v>1095150.25</v>
      </c>
      <c r="J3531">
        <v>5819</v>
      </c>
      <c r="K3531">
        <v>5466</v>
      </c>
      <c r="L3531">
        <v>763655.61</v>
      </c>
      <c r="M3531">
        <v>28249.119999999999</v>
      </c>
      <c r="N3531">
        <v>5493144.7699999996</v>
      </c>
      <c r="O3531">
        <v>28334</v>
      </c>
      <c r="P3531">
        <v>64</v>
      </c>
      <c r="Q3531">
        <v>125</v>
      </c>
      <c r="R3531" s="25">
        <f>Clean_Data[[#This Row],[Revenue_EUR]]/Clean_Data[[#This Row],[Units_Sold]]</f>
        <v>201.29790685684827</v>
      </c>
      <c r="S3531" s="19">
        <f>Clean_Data[[#This Row],[Gross_Profit_EUR]]/Clean_Data[[#This Row],[Revenue_EUR]]</f>
        <v>0.65194345592904857</v>
      </c>
      <c r="T3531" s="19">
        <f>Clean_Data[[#This Row],[Revenue_EUR]]/Clean_Data[[#This Row],[Revenue_Target_EUR]]</f>
        <v>1.0695815665476038</v>
      </c>
      <c r="U3531" s="19">
        <f>Clean_Data[[#This Row],[Revenue_EUR]]/Clean_Data[[#This Row],[Market_Revenue_EUR]]</f>
        <v>0.21323896766696723</v>
      </c>
      <c r="V3531" s="19">
        <f>Clean_Data[[#This Row],[Returns_Units]]/Clean_Data[[#This Row],[Units_Sold]]</f>
        <v>2.1481354184567796E-2</v>
      </c>
      <c r="W3531" s="21">
        <f>Clean_Data[[#This Row],[Revenue_EUR]]/Clean_Data[[#This Row],[Marketing_Spend_EUR]]</f>
        <v>41.465097673839047</v>
      </c>
    </row>
    <row r="3532" spans="1:23">
      <c r="A3532" s="17">
        <v>46204</v>
      </c>
      <c r="B3532">
        <v>2026</v>
      </c>
      <c r="C3532" s="16" t="s">
        <v>98</v>
      </c>
      <c r="D3532" s="16" t="s">
        <v>75</v>
      </c>
      <c r="E3532" s="16" t="s">
        <v>76</v>
      </c>
      <c r="F3532" s="16" t="s">
        <v>77</v>
      </c>
      <c r="G3532" s="16" t="s">
        <v>80</v>
      </c>
      <c r="H3532">
        <v>361229.54</v>
      </c>
      <c r="I3532">
        <v>319540.19</v>
      </c>
      <c r="J3532">
        <v>2380</v>
      </c>
      <c r="K3532">
        <v>2138</v>
      </c>
      <c r="L3532">
        <v>247125.16</v>
      </c>
      <c r="M3532">
        <v>20698.87</v>
      </c>
      <c r="N3532">
        <v>2075278.8</v>
      </c>
      <c r="O3532">
        <v>14191</v>
      </c>
      <c r="P3532">
        <v>17</v>
      </c>
      <c r="Q3532">
        <v>19</v>
      </c>
      <c r="R3532" s="25">
        <f>Clean_Data[[#This Row],[Revenue_EUR]]/Clean_Data[[#This Row],[Units_Sold]]</f>
        <v>151.77711764705882</v>
      </c>
      <c r="S3532" s="19">
        <f>Clean_Data[[#This Row],[Gross_Profit_EUR]]/Clean_Data[[#This Row],[Revenue_EUR]]</f>
        <v>0.68412223430010743</v>
      </c>
      <c r="T3532" s="19">
        <f>Clean_Data[[#This Row],[Revenue_EUR]]/Clean_Data[[#This Row],[Revenue_Target_EUR]]</f>
        <v>1.1304666871481799</v>
      </c>
      <c r="U3532" s="19">
        <f>Clean_Data[[#This Row],[Revenue_EUR]]/Clean_Data[[#This Row],[Market_Revenue_EUR]]</f>
        <v>0.17406313792633549</v>
      </c>
      <c r="V3532" s="19">
        <f>Clean_Data[[#This Row],[Returns_Units]]/Clean_Data[[#This Row],[Units_Sold]]</f>
        <v>7.9831932773109238E-3</v>
      </c>
      <c r="W3532" s="21">
        <f>Clean_Data[[#This Row],[Revenue_EUR]]/Clean_Data[[#This Row],[Marketing_Spend_EUR]]</f>
        <v>17.451655090350343</v>
      </c>
    </row>
    <row r="3533" spans="1:23">
      <c r="A3533" s="17">
        <v>46204</v>
      </c>
      <c r="B3533">
        <v>2026</v>
      </c>
      <c r="C3533" s="16" t="s">
        <v>98</v>
      </c>
      <c r="D3533" s="16" t="s">
        <v>75</v>
      </c>
      <c r="E3533" s="16" t="s">
        <v>76</v>
      </c>
      <c r="F3533" s="16" t="s">
        <v>77</v>
      </c>
      <c r="G3533" s="16" t="s">
        <v>81</v>
      </c>
      <c r="H3533">
        <v>473689.26</v>
      </c>
      <c r="I3533">
        <v>472593.83</v>
      </c>
      <c r="J3533">
        <v>3800</v>
      </c>
      <c r="K3533">
        <v>3837</v>
      </c>
      <c r="L3533">
        <v>297057.71000000002</v>
      </c>
      <c r="M3533">
        <v>13440.67</v>
      </c>
      <c r="N3533">
        <v>2583714.84</v>
      </c>
      <c r="O3533">
        <v>21310</v>
      </c>
      <c r="P3533">
        <v>26</v>
      </c>
      <c r="Q3533">
        <v>73</v>
      </c>
      <c r="R3533" s="25">
        <f>Clean_Data[[#This Row],[Revenue_EUR]]/Clean_Data[[#This Row],[Units_Sold]]</f>
        <v>124.65506842105263</v>
      </c>
      <c r="S3533" s="19">
        <f>Clean_Data[[#This Row],[Gross_Profit_EUR]]/Clean_Data[[#This Row],[Revenue_EUR]]</f>
        <v>0.62711514717475336</v>
      </c>
      <c r="T3533" s="19">
        <f>Clean_Data[[#This Row],[Revenue_EUR]]/Clean_Data[[#This Row],[Revenue_Target_EUR]]</f>
        <v>1.0023179100751274</v>
      </c>
      <c r="U3533" s="19">
        <f>Clean_Data[[#This Row],[Revenue_EUR]]/Clean_Data[[#This Row],[Market_Revenue_EUR]]</f>
        <v>0.18333650938042376</v>
      </c>
      <c r="V3533" s="19">
        <f>Clean_Data[[#This Row],[Returns_Units]]/Clean_Data[[#This Row],[Units_Sold]]</f>
        <v>1.9210526315789473E-2</v>
      </c>
      <c r="W3533" s="21">
        <f>Clean_Data[[#This Row],[Revenue_EUR]]/Clean_Data[[#This Row],[Marketing_Spend_EUR]]</f>
        <v>35.242979702648753</v>
      </c>
    </row>
    <row r="3534" spans="1:23">
      <c r="A3534" s="17">
        <v>46204</v>
      </c>
      <c r="B3534">
        <v>2026</v>
      </c>
      <c r="C3534" s="16" t="s">
        <v>98</v>
      </c>
      <c r="D3534" s="16" t="s">
        <v>75</v>
      </c>
      <c r="E3534" s="16" t="s">
        <v>76</v>
      </c>
      <c r="F3534" s="16" t="s">
        <v>82</v>
      </c>
      <c r="G3534" s="16" t="s">
        <v>78</v>
      </c>
      <c r="H3534">
        <v>891906.1</v>
      </c>
      <c r="I3534">
        <v>908088.57</v>
      </c>
      <c r="J3534">
        <v>11428</v>
      </c>
      <c r="K3534">
        <v>11717</v>
      </c>
      <c r="L3534">
        <v>469775.79</v>
      </c>
      <c r="M3534">
        <v>16763.080000000002</v>
      </c>
      <c r="N3534">
        <v>5643298.6500000004</v>
      </c>
      <c r="O3534">
        <v>77535</v>
      </c>
      <c r="P3534">
        <v>47</v>
      </c>
      <c r="Q3534">
        <v>240</v>
      </c>
      <c r="R3534" s="25">
        <f>Clean_Data[[#This Row],[Revenue_EUR]]/Clean_Data[[#This Row],[Units_Sold]]</f>
        <v>78.04568603430171</v>
      </c>
      <c r="S3534" s="19">
        <f>Clean_Data[[#This Row],[Gross_Profit_EUR]]/Clean_Data[[#This Row],[Revenue_EUR]]</f>
        <v>0.52670991935137568</v>
      </c>
      <c r="T3534" s="19">
        <f>Clean_Data[[#This Row],[Revenue_EUR]]/Clean_Data[[#This Row],[Revenue_Target_EUR]]</f>
        <v>0.98217963474642134</v>
      </c>
      <c r="U3534" s="19">
        <f>Clean_Data[[#This Row],[Revenue_EUR]]/Clean_Data[[#This Row],[Market_Revenue_EUR]]</f>
        <v>0.15804694298785693</v>
      </c>
      <c r="V3534" s="19">
        <f>Clean_Data[[#This Row],[Returns_Units]]/Clean_Data[[#This Row],[Units_Sold]]</f>
        <v>2.1001050052502624E-2</v>
      </c>
      <c r="W3534" s="21">
        <f>Clean_Data[[#This Row],[Revenue_EUR]]/Clean_Data[[#This Row],[Marketing_Spend_EUR]]</f>
        <v>53.206576595709137</v>
      </c>
    </row>
    <row r="3535" spans="1:23">
      <c r="A3535" s="17">
        <v>46204</v>
      </c>
      <c r="B3535">
        <v>2026</v>
      </c>
      <c r="C3535" s="16" t="s">
        <v>98</v>
      </c>
      <c r="D3535" s="16" t="s">
        <v>75</v>
      </c>
      <c r="E3535" s="16" t="s">
        <v>76</v>
      </c>
      <c r="F3535" s="16" t="s">
        <v>82</v>
      </c>
      <c r="G3535" s="16" t="s">
        <v>79</v>
      </c>
      <c r="H3535">
        <v>918276.13</v>
      </c>
      <c r="I3535">
        <v>855586.59</v>
      </c>
      <c r="J3535">
        <v>4561</v>
      </c>
      <c r="K3535">
        <v>4329</v>
      </c>
      <c r="L3535">
        <v>562473.17000000004</v>
      </c>
      <c r="M3535">
        <v>24213.98</v>
      </c>
      <c r="N3535">
        <v>4969341.78</v>
      </c>
      <c r="O3535">
        <v>25814</v>
      </c>
      <c r="P3535">
        <v>36</v>
      </c>
      <c r="Q3535">
        <v>53</v>
      </c>
      <c r="R3535" s="25">
        <f>Clean_Data[[#This Row],[Revenue_EUR]]/Clean_Data[[#This Row],[Units_Sold]]</f>
        <v>201.33219250164439</v>
      </c>
      <c r="S3535" s="19">
        <f>Clean_Data[[#This Row],[Gross_Profit_EUR]]/Clean_Data[[#This Row],[Revenue_EUR]]</f>
        <v>0.61253162488281165</v>
      </c>
      <c r="T3535" s="19">
        <f>Clean_Data[[#This Row],[Revenue_EUR]]/Clean_Data[[#This Row],[Revenue_Target_EUR]]</f>
        <v>1.0732708304836802</v>
      </c>
      <c r="U3535" s="19">
        <f>Clean_Data[[#This Row],[Revenue_EUR]]/Clean_Data[[#This Row],[Market_Revenue_EUR]]</f>
        <v>0.18478828196035249</v>
      </c>
      <c r="V3535" s="19">
        <f>Clean_Data[[#This Row],[Returns_Units]]/Clean_Data[[#This Row],[Units_Sold]]</f>
        <v>1.1620258715194036E-2</v>
      </c>
      <c r="W3535" s="21">
        <f>Clean_Data[[#This Row],[Revenue_EUR]]/Clean_Data[[#This Row],[Marketing_Spend_EUR]]</f>
        <v>37.92338682034098</v>
      </c>
    </row>
    <row r="3536" spans="1:23">
      <c r="A3536" s="17">
        <v>46204</v>
      </c>
      <c r="B3536">
        <v>2026</v>
      </c>
      <c r="C3536" s="16" t="s">
        <v>98</v>
      </c>
      <c r="D3536" s="16" t="s">
        <v>75</v>
      </c>
      <c r="E3536" s="16" t="s">
        <v>76</v>
      </c>
      <c r="F3536" s="16" t="s">
        <v>82</v>
      </c>
      <c r="G3536" s="16" t="s">
        <v>80</v>
      </c>
      <c r="H3536">
        <v>283438.96999999997</v>
      </c>
      <c r="I3536">
        <v>253365.96</v>
      </c>
      <c r="J3536">
        <v>1868</v>
      </c>
      <c r="K3536">
        <v>1664</v>
      </c>
      <c r="L3536">
        <v>183703.88</v>
      </c>
      <c r="M3536">
        <v>14546.1</v>
      </c>
      <c r="N3536">
        <v>1725440.65</v>
      </c>
      <c r="O3536">
        <v>12859</v>
      </c>
      <c r="P3536">
        <v>13</v>
      </c>
      <c r="Q3536">
        <v>25</v>
      </c>
      <c r="R3536" s="25">
        <f>Clean_Data[[#This Row],[Revenue_EUR]]/Clean_Data[[#This Row],[Units_Sold]]</f>
        <v>151.73392398286936</v>
      </c>
      <c r="S3536" s="19">
        <f>Clean_Data[[#This Row],[Gross_Profit_EUR]]/Clean_Data[[#This Row],[Revenue_EUR]]</f>
        <v>0.64812499142231583</v>
      </c>
      <c r="T3536" s="19">
        <f>Clean_Data[[#This Row],[Revenue_EUR]]/Clean_Data[[#This Row],[Revenue_Target_EUR]]</f>
        <v>1.1186939634669155</v>
      </c>
      <c r="U3536" s="19">
        <f>Clean_Data[[#This Row],[Revenue_EUR]]/Clean_Data[[#This Row],[Market_Revenue_EUR]]</f>
        <v>0.16427048360081234</v>
      </c>
      <c r="V3536" s="19">
        <f>Clean_Data[[#This Row],[Returns_Units]]/Clean_Data[[#This Row],[Units_Sold]]</f>
        <v>1.3383297644539615E-2</v>
      </c>
      <c r="W3536" s="21">
        <f>Clean_Data[[#This Row],[Revenue_EUR]]/Clean_Data[[#This Row],[Marketing_Spend_EUR]]</f>
        <v>19.48556451557462</v>
      </c>
    </row>
    <row r="3537" spans="1:23">
      <c r="A3537" s="17">
        <v>46204</v>
      </c>
      <c r="B3537">
        <v>2026</v>
      </c>
      <c r="C3537" s="16" t="s">
        <v>98</v>
      </c>
      <c r="D3537" s="16" t="s">
        <v>75</v>
      </c>
      <c r="E3537" s="16" t="s">
        <v>76</v>
      </c>
      <c r="F3537" s="16" t="s">
        <v>82</v>
      </c>
      <c r="G3537" s="16" t="s">
        <v>81</v>
      </c>
      <c r="H3537">
        <v>399228.04</v>
      </c>
      <c r="I3537">
        <v>384482.97</v>
      </c>
      <c r="J3537">
        <v>3203</v>
      </c>
      <c r="K3537">
        <v>3036</v>
      </c>
      <c r="L3537">
        <v>233497.07</v>
      </c>
      <c r="M3537">
        <v>10984.9</v>
      </c>
      <c r="N3537">
        <v>2288854.0499999998</v>
      </c>
      <c r="O3537">
        <v>19380</v>
      </c>
      <c r="P3537">
        <v>17</v>
      </c>
      <c r="Q3537">
        <v>34</v>
      </c>
      <c r="R3537" s="25">
        <f>Clean_Data[[#This Row],[Revenue_EUR]]/Clean_Data[[#This Row],[Units_Sold]]</f>
        <v>124.64191070871058</v>
      </c>
      <c r="S3537" s="19">
        <f>Clean_Data[[#This Row],[Gross_Profit_EUR]]/Clean_Data[[#This Row],[Revenue_EUR]]</f>
        <v>0.58487141835027423</v>
      </c>
      <c r="T3537" s="19">
        <f>Clean_Data[[#This Row],[Revenue_EUR]]/Clean_Data[[#This Row],[Revenue_Target_EUR]]</f>
        <v>1.0383503851939138</v>
      </c>
      <c r="U3537" s="19">
        <f>Clean_Data[[#This Row],[Revenue_EUR]]/Clean_Data[[#This Row],[Market_Revenue_EUR]]</f>
        <v>0.17442267234120937</v>
      </c>
      <c r="V3537" s="19">
        <f>Clean_Data[[#This Row],[Returns_Units]]/Clean_Data[[#This Row],[Units_Sold]]</f>
        <v>1.0615048392132375E-2</v>
      </c>
      <c r="W3537" s="21">
        <f>Clean_Data[[#This Row],[Revenue_EUR]]/Clean_Data[[#This Row],[Marketing_Spend_EUR]]</f>
        <v>36.343347686369469</v>
      </c>
    </row>
    <row r="3538" spans="1:23">
      <c r="A3538" s="17">
        <v>46204</v>
      </c>
      <c r="B3538">
        <v>2026</v>
      </c>
      <c r="C3538" s="16" t="s">
        <v>98</v>
      </c>
      <c r="D3538" s="16" t="s">
        <v>75</v>
      </c>
      <c r="E3538" s="16" t="s">
        <v>76</v>
      </c>
      <c r="F3538" s="16" t="s">
        <v>83</v>
      </c>
      <c r="G3538" s="16" t="s">
        <v>78</v>
      </c>
      <c r="H3538">
        <v>115004.76</v>
      </c>
      <c r="I3538">
        <v>116347.61</v>
      </c>
      <c r="J3538">
        <v>1474</v>
      </c>
      <c r="K3538">
        <v>1497</v>
      </c>
      <c r="L3538">
        <v>55148.05</v>
      </c>
      <c r="M3538">
        <v>1921.24</v>
      </c>
      <c r="N3538">
        <v>998248.47</v>
      </c>
      <c r="O3538">
        <v>13179</v>
      </c>
      <c r="P3538">
        <v>6</v>
      </c>
      <c r="Q3538">
        <v>20</v>
      </c>
      <c r="R3538" s="25">
        <f>Clean_Data[[#This Row],[Revenue_EUR]]/Clean_Data[[#This Row],[Units_Sold]]</f>
        <v>78.022225237449121</v>
      </c>
      <c r="S3538" s="19">
        <f>Clean_Data[[#This Row],[Gross_Profit_EUR]]/Clean_Data[[#This Row],[Revenue_EUR]]</f>
        <v>0.47952841256309742</v>
      </c>
      <c r="T3538" s="19">
        <f>Clean_Data[[#This Row],[Revenue_EUR]]/Clean_Data[[#This Row],[Revenue_Target_EUR]]</f>
        <v>0.9884582932128988</v>
      </c>
      <c r="U3538" s="19">
        <f>Clean_Data[[#This Row],[Revenue_EUR]]/Clean_Data[[#This Row],[Market_Revenue_EUR]]</f>
        <v>0.11520654772453595</v>
      </c>
      <c r="V3538" s="19">
        <f>Clean_Data[[#This Row],[Returns_Units]]/Clean_Data[[#This Row],[Units_Sold]]</f>
        <v>1.3568521031207599E-2</v>
      </c>
      <c r="W3538" s="21">
        <f>Clean_Data[[#This Row],[Revenue_EUR]]/Clean_Data[[#This Row],[Marketing_Spend_EUR]]</f>
        <v>59.859653140679974</v>
      </c>
    </row>
    <row r="3539" spans="1:23">
      <c r="A3539" s="17">
        <v>46204</v>
      </c>
      <c r="B3539">
        <v>2026</v>
      </c>
      <c r="C3539" s="16" t="s">
        <v>98</v>
      </c>
      <c r="D3539" s="16" t="s">
        <v>75</v>
      </c>
      <c r="E3539" s="16" t="s">
        <v>76</v>
      </c>
      <c r="F3539" s="16" t="s">
        <v>83</v>
      </c>
      <c r="G3539" s="16" t="s">
        <v>79</v>
      </c>
      <c r="H3539">
        <v>130407.84</v>
      </c>
      <c r="I3539">
        <v>122018.24000000001</v>
      </c>
      <c r="J3539">
        <v>648</v>
      </c>
      <c r="K3539">
        <v>601</v>
      </c>
      <c r="L3539">
        <v>72410.73</v>
      </c>
      <c r="M3539">
        <v>3220.58</v>
      </c>
      <c r="N3539">
        <v>887033.18</v>
      </c>
      <c r="O3539">
        <v>4705</v>
      </c>
      <c r="P3539">
        <v>7</v>
      </c>
      <c r="Q3539">
        <v>16</v>
      </c>
      <c r="R3539" s="25">
        <f>Clean_Data[[#This Row],[Revenue_EUR]]/Clean_Data[[#This Row],[Units_Sold]]</f>
        <v>201.24666666666667</v>
      </c>
      <c r="S3539" s="19">
        <f>Clean_Data[[#This Row],[Gross_Profit_EUR]]/Clean_Data[[#This Row],[Revenue_EUR]]</f>
        <v>0.55526362525443251</v>
      </c>
      <c r="T3539" s="19">
        <f>Clean_Data[[#This Row],[Revenue_EUR]]/Clean_Data[[#This Row],[Revenue_Target_EUR]]</f>
        <v>1.068756933389631</v>
      </c>
      <c r="U3539" s="19">
        <f>Clean_Data[[#This Row],[Revenue_EUR]]/Clean_Data[[#This Row],[Market_Revenue_EUR]]</f>
        <v>0.14701574071896611</v>
      </c>
      <c r="V3539" s="19">
        <f>Clean_Data[[#This Row],[Returns_Units]]/Clean_Data[[#This Row],[Units_Sold]]</f>
        <v>2.4691358024691357E-2</v>
      </c>
      <c r="W3539" s="21">
        <f>Clean_Data[[#This Row],[Revenue_EUR]]/Clean_Data[[#This Row],[Marketing_Spend_EUR]]</f>
        <v>40.492035596072753</v>
      </c>
    </row>
    <row r="3540" spans="1:23">
      <c r="A3540" s="17">
        <v>46204</v>
      </c>
      <c r="B3540">
        <v>2026</v>
      </c>
      <c r="C3540" s="16" t="s">
        <v>98</v>
      </c>
      <c r="D3540" s="16" t="s">
        <v>75</v>
      </c>
      <c r="E3540" s="16" t="s">
        <v>76</v>
      </c>
      <c r="F3540" s="16" t="s">
        <v>83</v>
      </c>
      <c r="G3540" s="16" t="s">
        <v>80</v>
      </c>
      <c r="H3540">
        <v>39164.300000000003</v>
      </c>
      <c r="I3540">
        <v>34258.99</v>
      </c>
      <c r="J3540">
        <v>258</v>
      </c>
      <c r="K3540">
        <v>230</v>
      </c>
      <c r="L3540">
        <v>22953.39</v>
      </c>
      <c r="M3540">
        <v>2193.9499999999998</v>
      </c>
      <c r="N3540">
        <v>331115.07</v>
      </c>
      <c r="O3540">
        <v>2451</v>
      </c>
      <c r="P3540">
        <v>2</v>
      </c>
      <c r="Q3540">
        <v>7</v>
      </c>
      <c r="R3540" s="25">
        <f>Clean_Data[[#This Row],[Revenue_EUR]]/Clean_Data[[#This Row],[Units_Sold]]</f>
        <v>151.79961240310078</v>
      </c>
      <c r="S3540" s="19">
        <f>Clean_Data[[#This Row],[Gross_Profit_EUR]]/Clean_Data[[#This Row],[Revenue_EUR]]</f>
        <v>0.58607941416034492</v>
      </c>
      <c r="T3540" s="19">
        <f>Clean_Data[[#This Row],[Revenue_EUR]]/Clean_Data[[#This Row],[Revenue_Target_EUR]]</f>
        <v>1.1431831469637606</v>
      </c>
      <c r="U3540" s="19">
        <f>Clean_Data[[#This Row],[Revenue_EUR]]/Clean_Data[[#This Row],[Market_Revenue_EUR]]</f>
        <v>0.11828002875254214</v>
      </c>
      <c r="V3540" s="19">
        <f>Clean_Data[[#This Row],[Returns_Units]]/Clean_Data[[#This Row],[Units_Sold]]</f>
        <v>2.7131782945736434E-2</v>
      </c>
      <c r="W3540" s="21">
        <f>Clean_Data[[#This Row],[Revenue_EUR]]/Clean_Data[[#This Row],[Marketing_Spend_EUR]]</f>
        <v>17.851044918981749</v>
      </c>
    </row>
    <row r="3541" spans="1:23">
      <c r="A3541" s="17">
        <v>46204</v>
      </c>
      <c r="B3541">
        <v>2026</v>
      </c>
      <c r="C3541" s="16" t="s">
        <v>98</v>
      </c>
      <c r="D3541" s="16" t="s">
        <v>75</v>
      </c>
      <c r="E3541" s="16" t="s">
        <v>76</v>
      </c>
      <c r="F3541" s="16" t="s">
        <v>83</v>
      </c>
      <c r="G3541" s="16" t="s">
        <v>81</v>
      </c>
      <c r="H3541">
        <v>51956.36</v>
      </c>
      <c r="I3541">
        <v>48686.77</v>
      </c>
      <c r="J3541">
        <v>417</v>
      </c>
      <c r="K3541">
        <v>396</v>
      </c>
      <c r="L3541">
        <v>27770.78</v>
      </c>
      <c r="M3541">
        <v>1487.1</v>
      </c>
      <c r="N3541">
        <v>407105</v>
      </c>
      <c r="O3541">
        <v>3396</v>
      </c>
      <c r="P3541">
        <v>2</v>
      </c>
      <c r="Q3541">
        <v>6</v>
      </c>
      <c r="R3541" s="25">
        <f>Clean_Data[[#This Row],[Revenue_EUR]]/Clean_Data[[#This Row],[Units_Sold]]</f>
        <v>124.59558752997602</v>
      </c>
      <c r="S3541" s="19">
        <f>Clean_Data[[#This Row],[Gross_Profit_EUR]]/Clean_Data[[#This Row],[Revenue_EUR]]</f>
        <v>0.53450203209000779</v>
      </c>
      <c r="T3541" s="19">
        <f>Clean_Data[[#This Row],[Revenue_EUR]]/Clean_Data[[#This Row],[Revenue_Target_EUR]]</f>
        <v>1.0671556153755939</v>
      </c>
      <c r="U3541" s="19">
        <f>Clean_Data[[#This Row],[Revenue_EUR]]/Clean_Data[[#This Row],[Market_Revenue_EUR]]</f>
        <v>0.12762397907173825</v>
      </c>
      <c r="V3541" s="19">
        <f>Clean_Data[[#This Row],[Returns_Units]]/Clean_Data[[#This Row],[Units_Sold]]</f>
        <v>1.4388489208633094E-2</v>
      </c>
      <c r="W3541" s="21">
        <f>Clean_Data[[#This Row],[Revenue_EUR]]/Clean_Data[[#This Row],[Marketing_Spend_EUR]]</f>
        <v>34.938040481474012</v>
      </c>
    </row>
    <row r="3542" spans="1:23">
      <c r="A3542" s="17">
        <v>46204</v>
      </c>
      <c r="B3542">
        <v>2026</v>
      </c>
      <c r="C3542" s="16" t="s">
        <v>98</v>
      </c>
      <c r="D3542" s="16" t="s">
        <v>84</v>
      </c>
      <c r="E3542" s="16" t="s">
        <v>85</v>
      </c>
      <c r="F3542" s="16" t="s">
        <v>77</v>
      </c>
      <c r="G3542" s="16" t="s">
        <v>78</v>
      </c>
      <c r="H3542">
        <v>637749.81999999995</v>
      </c>
      <c r="I3542">
        <v>691238.85</v>
      </c>
      <c r="J3542">
        <v>8171</v>
      </c>
      <c r="K3542">
        <v>9027</v>
      </c>
      <c r="L3542">
        <v>357051.13</v>
      </c>
      <c r="M3542">
        <v>11656.85</v>
      </c>
      <c r="N3542">
        <v>4946722.34</v>
      </c>
      <c r="O3542">
        <v>70786</v>
      </c>
      <c r="P3542">
        <v>34</v>
      </c>
      <c r="Q3542">
        <v>113</v>
      </c>
      <c r="R3542" s="25">
        <f>Clean_Data[[#This Row],[Revenue_EUR]]/Clean_Data[[#This Row],[Units_Sold]]</f>
        <v>78.050400195814461</v>
      </c>
      <c r="S3542" s="19">
        <f>Clean_Data[[#This Row],[Gross_Profit_EUR]]/Clean_Data[[#This Row],[Revenue_EUR]]</f>
        <v>0.55986080874158461</v>
      </c>
      <c r="T3542" s="19">
        <f>Clean_Data[[#This Row],[Revenue_EUR]]/Clean_Data[[#This Row],[Revenue_Target_EUR]]</f>
        <v>0.92261859992389028</v>
      </c>
      <c r="U3542" s="19">
        <f>Clean_Data[[#This Row],[Revenue_EUR]]/Clean_Data[[#This Row],[Market_Revenue_EUR]]</f>
        <v>0.12892371476827219</v>
      </c>
      <c r="V3542" s="19">
        <f>Clean_Data[[#This Row],[Returns_Units]]/Clean_Data[[#This Row],[Units_Sold]]</f>
        <v>1.3829396646677273E-2</v>
      </c>
      <c r="W3542" s="21">
        <f>Clean_Data[[#This Row],[Revenue_EUR]]/Clean_Data[[#This Row],[Marketing_Spend_EUR]]</f>
        <v>54.710305099576637</v>
      </c>
    </row>
    <row r="3543" spans="1:23">
      <c r="A3543" s="17">
        <v>46204</v>
      </c>
      <c r="B3543">
        <v>2026</v>
      </c>
      <c r="C3543" s="16" t="s">
        <v>98</v>
      </c>
      <c r="D3543" s="16" t="s">
        <v>84</v>
      </c>
      <c r="E3543" s="16" t="s">
        <v>85</v>
      </c>
      <c r="F3543" s="16" t="s">
        <v>77</v>
      </c>
      <c r="G3543" s="16" t="s">
        <v>79</v>
      </c>
      <c r="H3543">
        <v>673684.42</v>
      </c>
      <c r="I3543">
        <v>701500.03</v>
      </c>
      <c r="J3543">
        <v>3346</v>
      </c>
      <c r="K3543">
        <v>3471</v>
      </c>
      <c r="L3543">
        <v>445645.93</v>
      </c>
      <c r="M3543">
        <v>15260.73</v>
      </c>
      <c r="N3543">
        <v>4286434.25</v>
      </c>
      <c r="O3543">
        <v>22880</v>
      </c>
      <c r="P3543">
        <v>27</v>
      </c>
      <c r="Q3543">
        <v>56</v>
      </c>
      <c r="R3543" s="25">
        <f>Clean_Data[[#This Row],[Revenue_EUR]]/Clean_Data[[#This Row],[Units_Sold]]</f>
        <v>201.34023311416618</v>
      </c>
      <c r="S3543" s="19">
        <f>Clean_Data[[#This Row],[Gross_Profit_EUR]]/Clean_Data[[#This Row],[Revenue_EUR]]</f>
        <v>0.66150547165689233</v>
      </c>
      <c r="T3543" s="19">
        <f>Clean_Data[[#This Row],[Revenue_EUR]]/Clean_Data[[#This Row],[Revenue_Target_EUR]]</f>
        <v>0.96034838373421028</v>
      </c>
      <c r="U3543" s="19">
        <f>Clean_Data[[#This Row],[Revenue_EUR]]/Clean_Data[[#This Row],[Market_Revenue_EUR]]</f>
        <v>0.15716662864944214</v>
      </c>
      <c r="V3543" s="19">
        <f>Clean_Data[[#This Row],[Returns_Units]]/Clean_Data[[#This Row],[Units_Sold]]</f>
        <v>1.6736401673640166E-2</v>
      </c>
      <c r="W3543" s="21">
        <f>Clean_Data[[#This Row],[Revenue_EUR]]/Clean_Data[[#This Row],[Marketing_Spend_EUR]]</f>
        <v>44.14496685283077</v>
      </c>
    </row>
    <row r="3544" spans="1:23">
      <c r="A3544" s="17">
        <v>46204</v>
      </c>
      <c r="B3544">
        <v>2026</v>
      </c>
      <c r="C3544" s="16" t="s">
        <v>98</v>
      </c>
      <c r="D3544" s="16" t="s">
        <v>84</v>
      </c>
      <c r="E3544" s="16" t="s">
        <v>85</v>
      </c>
      <c r="F3544" s="16" t="s">
        <v>77</v>
      </c>
      <c r="G3544" s="16" t="s">
        <v>80</v>
      </c>
      <c r="H3544">
        <v>197015.43</v>
      </c>
      <c r="I3544">
        <v>189575.31</v>
      </c>
      <c r="J3544">
        <v>1298</v>
      </c>
      <c r="K3544">
        <v>1256</v>
      </c>
      <c r="L3544">
        <v>135711.21</v>
      </c>
      <c r="M3544">
        <v>10842.78</v>
      </c>
      <c r="N3544">
        <v>1524421.39</v>
      </c>
      <c r="O3544">
        <v>11319</v>
      </c>
      <c r="P3544">
        <v>9</v>
      </c>
      <c r="Q3544">
        <v>16</v>
      </c>
      <c r="R3544" s="25">
        <f>Clean_Data[[#This Row],[Revenue_EUR]]/Clean_Data[[#This Row],[Units_Sold]]</f>
        <v>151.78384437596301</v>
      </c>
      <c r="S3544" s="19">
        <f>Clean_Data[[#This Row],[Gross_Profit_EUR]]/Clean_Data[[#This Row],[Revenue_EUR]]</f>
        <v>0.68883543791468516</v>
      </c>
      <c r="T3544" s="19">
        <f>Clean_Data[[#This Row],[Revenue_EUR]]/Clean_Data[[#This Row],[Revenue_Target_EUR]]</f>
        <v>1.0392462499467889</v>
      </c>
      <c r="U3544" s="19">
        <f>Clean_Data[[#This Row],[Revenue_EUR]]/Clean_Data[[#This Row],[Market_Revenue_EUR]]</f>
        <v>0.12923948147959274</v>
      </c>
      <c r="V3544" s="19">
        <f>Clean_Data[[#This Row],[Returns_Units]]/Clean_Data[[#This Row],[Units_Sold]]</f>
        <v>1.2326656394453005E-2</v>
      </c>
      <c r="W3544" s="21">
        <f>Clean_Data[[#This Row],[Revenue_EUR]]/Clean_Data[[#This Row],[Marketing_Spend_EUR]]</f>
        <v>18.170195282021769</v>
      </c>
    </row>
    <row r="3545" spans="1:23">
      <c r="A3545" s="17">
        <v>46204</v>
      </c>
      <c r="B3545">
        <v>2026</v>
      </c>
      <c r="C3545" s="16" t="s">
        <v>98</v>
      </c>
      <c r="D3545" s="16" t="s">
        <v>84</v>
      </c>
      <c r="E3545" s="16" t="s">
        <v>85</v>
      </c>
      <c r="F3545" s="16" t="s">
        <v>77</v>
      </c>
      <c r="G3545" s="16" t="s">
        <v>81</v>
      </c>
      <c r="H3545">
        <v>267745.02</v>
      </c>
      <c r="I3545">
        <v>284281.07</v>
      </c>
      <c r="J3545">
        <v>2148</v>
      </c>
      <c r="K3545">
        <v>2308</v>
      </c>
      <c r="L3545">
        <v>169275.73</v>
      </c>
      <c r="M3545">
        <v>8192.77</v>
      </c>
      <c r="N3545">
        <v>1976247.26</v>
      </c>
      <c r="O3545">
        <v>16853</v>
      </c>
      <c r="P3545">
        <v>15</v>
      </c>
      <c r="Q3545">
        <v>27</v>
      </c>
      <c r="R3545" s="25">
        <f>Clean_Data[[#This Row],[Revenue_EUR]]/Clean_Data[[#This Row],[Units_Sold]]</f>
        <v>124.64851955307263</v>
      </c>
      <c r="S3545" s="19">
        <f>Clean_Data[[#This Row],[Gross_Profit_EUR]]/Clean_Data[[#This Row],[Revenue_EUR]]</f>
        <v>0.6322273706528696</v>
      </c>
      <c r="T3545" s="19">
        <f>Clean_Data[[#This Row],[Revenue_EUR]]/Clean_Data[[#This Row],[Revenue_Target_EUR]]</f>
        <v>0.94183203967819595</v>
      </c>
      <c r="U3545" s="19">
        <f>Clean_Data[[#This Row],[Revenue_EUR]]/Clean_Data[[#This Row],[Market_Revenue_EUR]]</f>
        <v>0.13548153888395525</v>
      </c>
      <c r="V3545" s="19">
        <f>Clean_Data[[#This Row],[Returns_Units]]/Clean_Data[[#This Row],[Units_Sold]]</f>
        <v>1.2569832402234637E-2</v>
      </c>
      <c r="W3545" s="21">
        <f>Clean_Data[[#This Row],[Revenue_EUR]]/Clean_Data[[#This Row],[Marketing_Spend_EUR]]</f>
        <v>32.680646472438504</v>
      </c>
    </row>
    <row r="3546" spans="1:23">
      <c r="A3546" s="17">
        <v>46204</v>
      </c>
      <c r="B3546">
        <v>2026</v>
      </c>
      <c r="C3546" s="16" t="s">
        <v>98</v>
      </c>
      <c r="D3546" s="16" t="s">
        <v>84</v>
      </c>
      <c r="E3546" s="16" t="s">
        <v>85</v>
      </c>
      <c r="F3546" s="16" t="s">
        <v>82</v>
      </c>
      <c r="G3546" s="16" t="s">
        <v>78</v>
      </c>
      <c r="H3546">
        <v>523431.75</v>
      </c>
      <c r="I3546">
        <v>569798.59</v>
      </c>
      <c r="J3546">
        <v>6707</v>
      </c>
      <c r="K3546">
        <v>7223</v>
      </c>
      <c r="L3546">
        <v>277929.11</v>
      </c>
      <c r="M3546">
        <v>9787.0499999999993</v>
      </c>
      <c r="N3546">
        <v>4406164.37</v>
      </c>
      <c r="O3546">
        <v>63081</v>
      </c>
      <c r="P3546">
        <v>29</v>
      </c>
      <c r="Q3546">
        <v>72</v>
      </c>
      <c r="R3546" s="25">
        <f>Clean_Data[[#This Row],[Revenue_EUR]]/Clean_Data[[#This Row],[Units_Sold]]</f>
        <v>78.042604741315046</v>
      </c>
      <c r="S3546" s="19">
        <f>Clean_Data[[#This Row],[Gross_Profit_EUR]]/Clean_Data[[#This Row],[Revenue_EUR]]</f>
        <v>0.53097487876881755</v>
      </c>
      <c r="T3546" s="19">
        <f>Clean_Data[[#This Row],[Revenue_EUR]]/Clean_Data[[#This Row],[Revenue_Target_EUR]]</f>
        <v>0.9186259130616663</v>
      </c>
      <c r="U3546" s="19">
        <f>Clean_Data[[#This Row],[Revenue_EUR]]/Clean_Data[[#This Row],[Market_Revenue_EUR]]</f>
        <v>0.11879532991639165</v>
      </c>
      <c r="V3546" s="19">
        <f>Clean_Data[[#This Row],[Returns_Units]]/Clean_Data[[#This Row],[Units_Sold]]</f>
        <v>1.0735052929774861E-2</v>
      </c>
      <c r="W3546" s="21">
        <f>Clean_Data[[#This Row],[Revenue_EUR]]/Clean_Data[[#This Row],[Marketing_Spend_EUR]]</f>
        <v>53.482075804251544</v>
      </c>
    </row>
    <row r="3547" spans="1:23">
      <c r="A3547" s="17">
        <v>46204</v>
      </c>
      <c r="B3547">
        <v>2026</v>
      </c>
      <c r="C3547" s="16" t="s">
        <v>98</v>
      </c>
      <c r="D3547" s="16" t="s">
        <v>84</v>
      </c>
      <c r="E3547" s="16" t="s">
        <v>85</v>
      </c>
      <c r="F3547" s="16" t="s">
        <v>82</v>
      </c>
      <c r="G3547" s="16" t="s">
        <v>79</v>
      </c>
      <c r="H3547">
        <v>562968.59</v>
      </c>
      <c r="I3547">
        <v>560121.09</v>
      </c>
      <c r="J3547">
        <v>2797</v>
      </c>
      <c r="K3547">
        <v>2773</v>
      </c>
      <c r="L3547">
        <v>348080.34</v>
      </c>
      <c r="M3547">
        <v>12943.7</v>
      </c>
      <c r="N3547">
        <v>3838281.84</v>
      </c>
      <c r="O3547">
        <v>20718</v>
      </c>
      <c r="P3547">
        <v>22</v>
      </c>
      <c r="Q3547">
        <v>26</v>
      </c>
      <c r="R3547" s="25">
        <f>Clean_Data[[#This Row],[Revenue_EUR]]/Clean_Data[[#This Row],[Units_Sold]]</f>
        <v>201.27586342509832</v>
      </c>
      <c r="S3547" s="19">
        <f>Clean_Data[[#This Row],[Gross_Profit_EUR]]/Clean_Data[[#This Row],[Revenue_EUR]]</f>
        <v>0.61829442385053857</v>
      </c>
      <c r="T3547" s="19">
        <f>Clean_Data[[#This Row],[Revenue_EUR]]/Clean_Data[[#This Row],[Revenue_Target_EUR]]</f>
        <v>1.0050837221644342</v>
      </c>
      <c r="U3547" s="19">
        <f>Clean_Data[[#This Row],[Revenue_EUR]]/Clean_Data[[#This Row],[Market_Revenue_EUR]]</f>
        <v>0.14667203021235148</v>
      </c>
      <c r="V3547" s="19">
        <f>Clean_Data[[#This Row],[Returns_Units]]/Clean_Data[[#This Row],[Units_Sold]]</f>
        <v>9.2956739363603859E-3</v>
      </c>
      <c r="W3547" s="21">
        <f>Clean_Data[[#This Row],[Revenue_EUR]]/Clean_Data[[#This Row],[Marketing_Spend_EUR]]</f>
        <v>43.493637058955315</v>
      </c>
    </row>
    <row r="3548" spans="1:23">
      <c r="A3548" s="17">
        <v>46204</v>
      </c>
      <c r="B3548">
        <v>2026</v>
      </c>
      <c r="C3548" s="16" t="s">
        <v>98</v>
      </c>
      <c r="D3548" s="16" t="s">
        <v>84</v>
      </c>
      <c r="E3548" s="16" t="s">
        <v>85</v>
      </c>
      <c r="F3548" s="16" t="s">
        <v>82</v>
      </c>
      <c r="G3548" s="16" t="s">
        <v>80</v>
      </c>
      <c r="H3548">
        <v>197964.32</v>
      </c>
      <c r="I3548">
        <v>194941.58</v>
      </c>
      <c r="J3548">
        <v>1304</v>
      </c>
      <c r="K3548">
        <v>1301</v>
      </c>
      <c r="L3548">
        <v>128208.98</v>
      </c>
      <c r="M3548">
        <v>10312.76</v>
      </c>
      <c r="N3548">
        <v>1522279.79</v>
      </c>
      <c r="O3548">
        <v>11239</v>
      </c>
      <c r="P3548">
        <v>10</v>
      </c>
      <c r="Q3548">
        <v>11</v>
      </c>
      <c r="R3548" s="25">
        <f>Clean_Data[[#This Row],[Revenue_EUR]]/Clean_Data[[#This Row],[Units_Sold]]</f>
        <v>151.81312883435584</v>
      </c>
      <c r="S3548" s="19">
        <f>Clean_Data[[#This Row],[Gross_Profit_EUR]]/Clean_Data[[#This Row],[Revenue_EUR]]</f>
        <v>0.64763680647098421</v>
      </c>
      <c r="T3548" s="19">
        <f>Clean_Data[[#This Row],[Revenue_EUR]]/Clean_Data[[#This Row],[Revenue_Target_EUR]]</f>
        <v>1.015505876170697</v>
      </c>
      <c r="U3548" s="19">
        <f>Clean_Data[[#This Row],[Revenue_EUR]]/Clean_Data[[#This Row],[Market_Revenue_EUR]]</f>
        <v>0.13004463522438275</v>
      </c>
      <c r="V3548" s="19">
        <f>Clean_Data[[#This Row],[Returns_Units]]/Clean_Data[[#This Row],[Units_Sold]]</f>
        <v>8.4355828220858894E-3</v>
      </c>
      <c r="W3548" s="21">
        <f>Clean_Data[[#This Row],[Revenue_EUR]]/Clean_Data[[#This Row],[Marketing_Spend_EUR]]</f>
        <v>19.196056147917727</v>
      </c>
    </row>
    <row r="3549" spans="1:23">
      <c r="A3549" s="17">
        <v>46204</v>
      </c>
      <c r="B3549">
        <v>2026</v>
      </c>
      <c r="C3549" s="16" t="s">
        <v>98</v>
      </c>
      <c r="D3549" s="16" t="s">
        <v>84</v>
      </c>
      <c r="E3549" s="16" t="s">
        <v>85</v>
      </c>
      <c r="F3549" s="16" t="s">
        <v>82</v>
      </c>
      <c r="G3549" s="16" t="s">
        <v>81</v>
      </c>
      <c r="H3549">
        <v>262287.87</v>
      </c>
      <c r="I3549">
        <v>280311.31</v>
      </c>
      <c r="J3549">
        <v>2104</v>
      </c>
      <c r="K3549">
        <v>2273</v>
      </c>
      <c r="L3549">
        <v>154580.15</v>
      </c>
      <c r="M3549">
        <v>7702.66</v>
      </c>
      <c r="N3549">
        <v>1936288.98</v>
      </c>
      <c r="O3549">
        <v>16213</v>
      </c>
      <c r="P3549">
        <v>10</v>
      </c>
      <c r="Q3549">
        <v>24</v>
      </c>
      <c r="R3549" s="25">
        <f>Clean_Data[[#This Row],[Revenue_EUR]]/Clean_Data[[#This Row],[Units_Sold]]</f>
        <v>124.66153517110266</v>
      </c>
      <c r="S3549" s="19">
        <f>Clean_Data[[#This Row],[Gross_Profit_EUR]]/Clean_Data[[#This Row],[Revenue_EUR]]</f>
        <v>0.58935302650480936</v>
      </c>
      <c r="T3549" s="19">
        <f>Clean_Data[[#This Row],[Revenue_EUR]]/Clean_Data[[#This Row],[Revenue_Target_EUR]]</f>
        <v>0.93570205925690264</v>
      </c>
      <c r="U3549" s="19">
        <f>Clean_Data[[#This Row],[Revenue_EUR]]/Clean_Data[[#This Row],[Market_Revenue_EUR]]</f>
        <v>0.13545905219168267</v>
      </c>
      <c r="V3549" s="19">
        <f>Clean_Data[[#This Row],[Returns_Units]]/Clean_Data[[#This Row],[Units_Sold]]</f>
        <v>1.1406844106463879E-2</v>
      </c>
      <c r="W3549" s="21">
        <f>Clean_Data[[#This Row],[Revenue_EUR]]/Clean_Data[[#This Row],[Marketing_Spend_EUR]]</f>
        <v>34.051596461482134</v>
      </c>
    </row>
    <row r="3550" spans="1:23">
      <c r="A3550" s="17">
        <v>46204</v>
      </c>
      <c r="B3550">
        <v>2026</v>
      </c>
      <c r="C3550" s="16" t="s">
        <v>98</v>
      </c>
      <c r="D3550" s="16" t="s">
        <v>84</v>
      </c>
      <c r="E3550" s="16" t="s">
        <v>85</v>
      </c>
      <c r="F3550" s="16" t="s">
        <v>83</v>
      </c>
      <c r="G3550" s="16" t="s">
        <v>78</v>
      </c>
      <c r="H3550">
        <v>62252.58</v>
      </c>
      <c r="I3550">
        <v>67729.009999999995</v>
      </c>
      <c r="J3550">
        <v>798</v>
      </c>
      <c r="K3550">
        <v>881</v>
      </c>
      <c r="L3550">
        <v>29357.8</v>
      </c>
      <c r="M3550">
        <v>1195.6300000000001</v>
      </c>
      <c r="N3550">
        <v>753100.7</v>
      </c>
      <c r="O3550">
        <v>10051</v>
      </c>
      <c r="P3550">
        <v>3</v>
      </c>
      <c r="Q3550">
        <v>17</v>
      </c>
      <c r="R3550" s="25">
        <f>Clean_Data[[#This Row],[Revenue_EUR]]/Clean_Data[[#This Row],[Units_Sold]]</f>
        <v>78.010751879699257</v>
      </c>
      <c r="S3550" s="19">
        <f>Clean_Data[[#This Row],[Gross_Profit_EUR]]/Clean_Data[[#This Row],[Revenue_EUR]]</f>
        <v>0.47159169949261537</v>
      </c>
      <c r="T3550" s="19">
        <f>Clean_Data[[#This Row],[Revenue_EUR]]/Clean_Data[[#This Row],[Revenue_Target_EUR]]</f>
        <v>0.91914203381977688</v>
      </c>
      <c r="U3550" s="19">
        <f>Clean_Data[[#This Row],[Revenue_EUR]]/Clean_Data[[#This Row],[Market_Revenue_EUR]]</f>
        <v>8.2661694511769815E-2</v>
      </c>
      <c r="V3550" s="19">
        <f>Clean_Data[[#This Row],[Returns_Units]]/Clean_Data[[#This Row],[Units_Sold]]</f>
        <v>2.1303258145363407E-2</v>
      </c>
      <c r="W3550" s="21">
        <f>Clean_Data[[#This Row],[Revenue_EUR]]/Clean_Data[[#This Row],[Marketing_Spend_EUR]]</f>
        <v>52.066759783545074</v>
      </c>
    </row>
    <row r="3551" spans="1:23">
      <c r="A3551" s="17">
        <v>46204</v>
      </c>
      <c r="B3551">
        <v>2026</v>
      </c>
      <c r="C3551" s="16" t="s">
        <v>98</v>
      </c>
      <c r="D3551" s="16" t="s">
        <v>84</v>
      </c>
      <c r="E3551" s="16" t="s">
        <v>85</v>
      </c>
      <c r="F3551" s="16" t="s">
        <v>83</v>
      </c>
      <c r="G3551" s="16" t="s">
        <v>79</v>
      </c>
      <c r="H3551">
        <v>72272</v>
      </c>
      <c r="I3551">
        <v>71942.25</v>
      </c>
      <c r="J3551">
        <v>359</v>
      </c>
      <c r="K3551">
        <v>363</v>
      </c>
      <c r="L3551">
        <v>39502.21</v>
      </c>
      <c r="M3551">
        <v>1905.36</v>
      </c>
      <c r="N3551">
        <v>699242.25</v>
      </c>
      <c r="O3551">
        <v>3671</v>
      </c>
      <c r="P3551">
        <v>4</v>
      </c>
      <c r="Q3551">
        <v>9</v>
      </c>
      <c r="R3551" s="25">
        <f>Clean_Data[[#This Row],[Revenue_EUR]]/Clean_Data[[#This Row],[Units_Sold]]</f>
        <v>201.31476323119776</v>
      </c>
      <c r="S3551" s="19">
        <f>Clean_Data[[#This Row],[Gross_Profit_EUR]]/Clean_Data[[#This Row],[Revenue_EUR]]</f>
        <v>0.54657695926499883</v>
      </c>
      <c r="T3551" s="19">
        <f>Clean_Data[[#This Row],[Revenue_EUR]]/Clean_Data[[#This Row],[Revenue_Target_EUR]]</f>
        <v>1.0045835374901397</v>
      </c>
      <c r="U3551" s="19">
        <f>Clean_Data[[#This Row],[Revenue_EUR]]/Clean_Data[[#This Row],[Market_Revenue_EUR]]</f>
        <v>0.10335759888650893</v>
      </c>
      <c r="V3551" s="19">
        <f>Clean_Data[[#This Row],[Returns_Units]]/Clean_Data[[#This Row],[Units_Sold]]</f>
        <v>2.5069637883008356E-2</v>
      </c>
      <c r="W3551" s="21">
        <f>Clean_Data[[#This Row],[Revenue_EUR]]/Clean_Data[[#This Row],[Marketing_Spend_EUR]]</f>
        <v>37.930889700634005</v>
      </c>
    </row>
    <row r="3552" spans="1:23">
      <c r="A3552" s="17">
        <v>46204</v>
      </c>
      <c r="B3552">
        <v>2026</v>
      </c>
      <c r="C3552" s="16" t="s">
        <v>98</v>
      </c>
      <c r="D3552" s="16" t="s">
        <v>84</v>
      </c>
      <c r="E3552" s="16" t="s">
        <v>85</v>
      </c>
      <c r="F3552" s="16" t="s">
        <v>83</v>
      </c>
      <c r="G3552" s="16" t="s">
        <v>80</v>
      </c>
      <c r="H3552">
        <v>23351.45</v>
      </c>
      <c r="I3552">
        <v>22617.67</v>
      </c>
      <c r="J3552">
        <v>154</v>
      </c>
      <c r="K3552">
        <v>148</v>
      </c>
      <c r="L3552">
        <v>13619.4</v>
      </c>
      <c r="M3552">
        <v>1389.63</v>
      </c>
      <c r="N3552">
        <v>256316.7</v>
      </c>
      <c r="O3552">
        <v>1808</v>
      </c>
      <c r="P3552">
        <v>1</v>
      </c>
      <c r="Q3552">
        <v>2</v>
      </c>
      <c r="R3552" s="25">
        <f>Clean_Data[[#This Row],[Revenue_EUR]]/Clean_Data[[#This Row],[Units_Sold]]</f>
        <v>151.63279220779222</v>
      </c>
      <c r="S3552" s="19">
        <f>Clean_Data[[#This Row],[Gross_Profit_EUR]]/Clean_Data[[#This Row],[Revenue_EUR]]</f>
        <v>0.58323573054349942</v>
      </c>
      <c r="T3552" s="19">
        <f>Clean_Data[[#This Row],[Revenue_EUR]]/Clean_Data[[#This Row],[Revenue_Target_EUR]]</f>
        <v>1.0324427759358061</v>
      </c>
      <c r="U3552" s="19">
        <f>Clean_Data[[#This Row],[Revenue_EUR]]/Clean_Data[[#This Row],[Market_Revenue_EUR]]</f>
        <v>9.1103896078562188E-2</v>
      </c>
      <c r="V3552" s="19">
        <f>Clean_Data[[#This Row],[Returns_Units]]/Clean_Data[[#This Row],[Units_Sold]]</f>
        <v>1.2987012987012988E-2</v>
      </c>
      <c r="W3552" s="21">
        <f>Clean_Data[[#This Row],[Revenue_EUR]]/Clean_Data[[#This Row],[Marketing_Spend_EUR]]</f>
        <v>16.804077344329066</v>
      </c>
    </row>
    <row r="3553" spans="1:23">
      <c r="A3553" s="17">
        <v>46204</v>
      </c>
      <c r="B3553">
        <v>2026</v>
      </c>
      <c r="C3553" s="16" t="s">
        <v>98</v>
      </c>
      <c r="D3553" s="16" t="s">
        <v>84</v>
      </c>
      <c r="E3553" s="16" t="s">
        <v>85</v>
      </c>
      <c r="F3553" s="16" t="s">
        <v>83</v>
      </c>
      <c r="G3553" s="16" t="s">
        <v>81</v>
      </c>
      <c r="H3553">
        <v>32468.75</v>
      </c>
      <c r="I3553">
        <v>34371.550000000003</v>
      </c>
      <c r="J3553">
        <v>260</v>
      </c>
      <c r="K3553">
        <v>272</v>
      </c>
      <c r="L3553">
        <v>17136.71</v>
      </c>
      <c r="M3553">
        <v>902.78</v>
      </c>
      <c r="N3553">
        <v>333351.76</v>
      </c>
      <c r="O3553">
        <v>2818</v>
      </c>
      <c r="P3553">
        <v>1</v>
      </c>
      <c r="Q3553">
        <v>5</v>
      </c>
      <c r="R3553" s="25">
        <f>Clean_Data[[#This Row],[Revenue_EUR]]/Clean_Data[[#This Row],[Units_Sold]]</f>
        <v>124.87980769230769</v>
      </c>
      <c r="S3553" s="19">
        <f>Clean_Data[[#This Row],[Gross_Profit_EUR]]/Clean_Data[[#This Row],[Revenue_EUR]]</f>
        <v>0.52779087584215589</v>
      </c>
      <c r="T3553" s="19">
        <f>Clean_Data[[#This Row],[Revenue_EUR]]/Clean_Data[[#This Row],[Revenue_Target_EUR]]</f>
        <v>0.94464026207721208</v>
      </c>
      <c r="U3553" s="19">
        <f>Clean_Data[[#This Row],[Revenue_EUR]]/Clean_Data[[#This Row],[Market_Revenue_EUR]]</f>
        <v>9.7400865680145193E-2</v>
      </c>
      <c r="V3553" s="19">
        <f>Clean_Data[[#This Row],[Returns_Units]]/Clean_Data[[#This Row],[Units_Sold]]</f>
        <v>1.9230769230769232E-2</v>
      </c>
      <c r="W3553" s="21">
        <f>Clean_Data[[#This Row],[Revenue_EUR]]/Clean_Data[[#This Row],[Marketing_Spend_EUR]]</f>
        <v>35.965296085425024</v>
      </c>
    </row>
    <row r="3554" spans="1:23">
      <c r="A3554" s="17">
        <v>46204</v>
      </c>
      <c r="B3554">
        <v>2026</v>
      </c>
      <c r="C3554" s="16" t="s">
        <v>98</v>
      </c>
      <c r="D3554" s="16" t="s">
        <v>86</v>
      </c>
      <c r="E3554" s="16" t="s">
        <v>87</v>
      </c>
      <c r="F3554" s="16" t="s">
        <v>77</v>
      </c>
      <c r="G3554" s="16" t="s">
        <v>78</v>
      </c>
      <c r="H3554">
        <v>413656.85</v>
      </c>
      <c r="I3554">
        <v>432568.51</v>
      </c>
      <c r="J3554">
        <v>5300</v>
      </c>
      <c r="K3554">
        <v>5568</v>
      </c>
      <c r="L3554">
        <v>233696.28</v>
      </c>
      <c r="M3554">
        <v>8015.38</v>
      </c>
      <c r="N3554">
        <v>3608004.22</v>
      </c>
      <c r="O3554">
        <v>48384</v>
      </c>
      <c r="P3554">
        <v>21</v>
      </c>
      <c r="Q3554">
        <v>103</v>
      </c>
      <c r="R3554" s="25">
        <f>Clean_Data[[#This Row],[Revenue_EUR]]/Clean_Data[[#This Row],[Units_Sold]]</f>
        <v>78.048462264150942</v>
      </c>
      <c r="S3554" s="19">
        <f>Clean_Data[[#This Row],[Gross_Profit_EUR]]/Clean_Data[[#This Row],[Revenue_EUR]]</f>
        <v>0.56495203693592888</v>
      </c>
      <c r="T3554" s="19">
        <f>Clean_Data[[#This Row],[Revenue_EUR]]/Clean_Data[[#This Row],[Revenue_Target_EUR]]</f>
        <v>0.95628054386113304</v>
      </c>
      <c r="U3554" s="19">
        <f>Clean_Data[[#This Row],[Revenue_EUR]]/Clean_Data[[#This Row],[Market_Revenue_EUR]]</f>
        <v>0.11464976889633459</v>
      </c>
      <c r="V3554" s="19">
        <f>Clean_Data[[#This Row],[Returns_Units]]/Clean_Data[[#This Row],[Units_Sold]]</f>
        <v>1.9433962264150943E-2</v>
      </c>
      <c r="W3554" s="21">
        <f>Clean_Data[[#This Row],[Revenue_EUR]]/Clean_Data[[#This Row],[Marketing_Spend_EUR]]</f>
        <v>51.607890081318658</v>
      </c>
    </row>
    <row r="3555" spans="1:23">
      <c r="A3555" s="17">
        <v>46204</v>
      </c>
      <c r="B3555">
        <v>2026</v>
      </c>
      <c r="C3555" s="16" t="s">
        <v>98</v>
      </c>
      <c r="D3555" s="16" t="s">
        <v>86</v>
      </c>
      <c r="E3555" s="16" t="s">
        <v>87</v>
      </c>
      <c r="F3555" s="16" t="s">
        <v>77</v>
      </c>
      <c r="G3555" s="16" t="s">
        <v>79</v>
      </c>
      <c r="H3555">
        <v>439033.95</v>
      </c>
      <c r="I3555">
        <v>422162.28</v>
      </c>
      <c r="J3555">
        <v>2181</v>
      </c>
      <c r="K3555">
        <v>2136</v>
      </c>
      <c r="L3555">
        <v>291255.56</v>
      </c>
      <c r="M3555">
        <v>10500.94</v>
      </c>
      <c r="N3555">
        <v>3321244.09</v>
      </c>
      <c r="O3555">
        <v>18038</v>
      </c>
      <c r="P3555">
        <v>19</v>
      </c>
      <c r="Q3555">
        <v>23</v>
      </c>
      <c r="R3555" s="25">
        <f>Clean_Data[[#This Row],[Revenue_EUR]]/Clean_Data[[#This Row],[Units_Sold]]</f>
        <v>201.2993810178817</v>
      </c>
      <c r="S3555" s="19">
        <f>Clean_Data[[#This Row],[Gross_Profit_EUR]]/Clean_Data[[#This Row],[Revenue_EUR]]</f>
        <v>0.66340099666551977</v>
      </c>
      <c r="T3555" s="19">
        <f>Clean_Data[[#This Row],[Revenue_EUR]]/Clean_Data[[#This Row],[Revenue_Target_EUR]]</f>
        <v>1.0399648921736919</v>
      </c>
      <c r="U3555" s="19">
        <f>Clean_Data[[#This Row],[Revenue_EUR]]/Clean_Data[[#This Row],[Market_Revenue_EUR]]</f>
        <v>0.1321896066964473</v>
      </c>
      <c r="V3555" s="19">
        <f>Clean_Data[[#This Row],[Returns_Units]]/Clean_Data[[#This Row],[Units_Sold]]</f>
        <v>1.0545621274644659E-2</v>
      </c>
      <c r="W3555" s="21">
        <f>Clean_Data[[#This Row],[Revenue_EUR]]/Clean_Data[[#This Row],[Marketing_Spend_EUR]]</f>
        <v>41.809014240629885</v>
      </c>
    </row>
    <row r="3556" spans="1:23">
      <c r="A3556" s="17">
        <v>46204</v>
      </c>
      <c r="B3556">
        <v>2026</v>
      </c>
      <c r="C3556" s="16" t="s">
        <v>98</v>
      </c>
      <c r="D3556" s="16" t="s">
        <v>86</v>
      </c>
      <c r="E3556" s="16" t="s">
        <v>87</v>
      </c>
      <c r="F3556" s="16" t="s">
        <v>77</v>
      </c>
      <c r="G3556" s="16" t="s">
        <v>80</v>
      </c>
      <c r="H3556">
        <v>144260.79999999999</v>
      </c>
      <c r="I3556">
        <v>135486.24</v>
      </c>
      <c r="J3556">
        <v>951</v>
      </c>
      <c r="K3556">
        <v>894</v>
      </c>
      <c r="L3556">
        <v>99943.95</v>
      </c>
      <c r="M3556">
        <v>8709.99</v>
      </c>
      <c r="N3556">
        <v>1255691.93</v>
      </c>
      <c r="O3556">
        <v>8960</v>
      </c>
      <c r="P3556">
        <v>6</v>
      </c>
      <c r="Q3556">
        <v>21</v>
      </c>
      <c r="R3556" s="25">
        <f>Clean_Data[[#This Row],[Revenue_EUR]]/Clean_Data[[#This Row],[Units_Sold]]</f>
        <v>151.69379600420609</v>
      </c>
      <c r="S3556" s="19">
        <f>Clean_Data[[#This Row],[Gross_Profit_EUR]]/Clean_Data[[#This Row],[Revenue_EUR]]</f>
        <v>0.69280046970486786</v>
      </c>
      <c r="T3556" s="19">
        <f>Clean_Data[[#This Row],[Revenue_EUR]]/Clean_Data[[#This Row],[Revenue_Target_EUR]]</f>
        <v>1.0647634770881529</v>
      </c>
      <c r="U3556" s="19">
        <f>Clean_Data[[#This Row],[Revenue_EUR]]/Clean_Data[[#This Row],[Market_Revenue_EUR]]</f>
        <v>0.11488550380346874</v>
      </c>
      <c r="V3556" s="19">
        <f>Clean_Data[[#This Row],[Returns_Units]]/Clean_Data[[#This Row],[Units_Sold]]</f>
        <v>2.2082018927444796E-2</v>
      </c>
      <c r="W3556" s="21">
        <f>Clean_Data[[#This Row],[Revenue_EUR]]/Clean_Data[[#This Row],[Marketing_Spend_EUR]]</f>
        <v>16.562682620760757</v>
      </c>
    </row>
    <row r="3557" spans="1:23">
      <c r="A3557" s="17">
        <v>46204</v>
      </c>
      <c r="B3557">
        <v>2026</v>
      </c>
      <c r="C3557" s="16" t="s">
        <v>98</v>
      </c>
      <c r="D3557" s="16" t="s">
        <v>86</v>
      </c>
      <c r="E3557" s="16" t="s">
        <v>87</v>
      </c>
      <c r="F3557" s="16" t="s">
        <v>77</v>
      </c>
      <c r="G3557" s="16" t="s">
        <v>81</v>
      </c>
      <c r="H3557">
        <v>193453.1</v>
      </c>
      <c r="I3557">
        <v>190761.43</v>
      </c>
      <c r="J3557">
        <v>1552</v>
      </c>
      <c r="K3557">
        <v>1516</v>
      </c>
      <c r="L3557">
        <v>121487.22</v>
      </c>
      <c r="M3557">
        <v>5897.53</v>
      </c>
      <c r="N3557">
        <v>1576747.34</v>
      </c>
      <c r="O3557">
        <v>13526</v>
      </c>
      <c r="P3557">
        <v>9</v>
      </c>
      <c r="Q3557">
        <v>15</v>
      </c>
      <c r="R3557" s="25">
        <f>Clean_Data[[#This Row],[Revenue_EUR]]/Clean_Data[[#This Row],[Units_Sold]]</f>
        <v>124.64761597938144</v>
      </c>
      <c r="S3557" s="19">
        <f>Clean_Data[[#This Row],[Gross_Profit_EUR]]/Clean_Data[[#This Row],[Revenue_EUR]]</f>
        <v>0.62799314149010788</v>
      </c>
      <c r="T3557" s="19">
        <f>Clean_Data[[#This Row],[Revenue_EUR]]/Clean_Data[[#This Row],[Revenue_Target_EUR]]</f>
        <v>1.0141101374633228</v>
      </c>
      <c r="U3557" s="19">
        <f>Clean_Data[[#This Row],[Revenue_EUR]]/Clean_Data[[#This Row],[Market_Revenue_EUR]]</f>
        <v>0.12269124868160551</v>
      </c>
      <c r="V3557" s="19">
        <f>Clean_Data[[#This Row],[Returns_Units]]/Clean_Data[[#This Row],[Units_Sold]]</f>
        <v>9.6649484536082478E-3</v>
      </c>
      <c r="W3557" s="21">
        <f>Clean_Data[[#This Row],[Revenue_EUR]]/Clean_Data[[#This Row],[Marketing_Spend_EUR]]</f>
        <v>32.802393544416056</v>
      </c>
    </row>
    <row r="3558" spans="1:23">
      <c r="A3558" s="17">
        <v>46204</v>
      </c>
      <c r="B3558">
        <v>2026</v>
      </c>
      <c r="C3558" s="16" t="s">
        <v>98</v>
      </c>
      <c r="D3558" s="16" t="s">
        <v>86</v>
      </c>
      <c r="E3558" s="16" t="s">
        <v>87</v>
      </c>
      <c r="F3558" s="16" t="s">
        <v>82</v>
      </c>
      <c r="G3558" s="16" t="s">
        <v>78</v>
      </c>
      <c r="H3558">
        <v>363418.52</v>
      </c>
      <c r="I3558">
        <v>362378.04</v>
      </c>
      <c r="J3558">
        <v>4656</v>
      </c>
      <c r="K3558">
        <v>4569</v>
      </c>
      <c r="L3558">
        <v>188592.42</v>
      </c>
      <c r="M3558">
        <v>6386.27</v>
      </c>
      <c r="N3558">
        <v>3456446.24</v>
      </c>
      <c r="O3558">
        <v>47369</v>
      </c>
      <c r="P3558">
        <v>14</v>
      </c>
      <c r="Q3558">
        <v>92</v>
      </c>
      <c r="R3558" s="25">
        <f>Clean_Data[[#This Row],[Revenue_EUR]]/Clean_Data[[#This Row],[Units_Sold]]</f>
        <v>78.053805841924401</v>
      </c>
      <c r="S3558" s="19">
        <f>Clean_Data[[#This Row],[Gross_Profit_EUR]]/Clean_Data[[#This Row],[Revenue_EUR]]</f>
        <v>0.51894003640761066</v>
      </c>
      <c r="T3558" s="19">
        <f>Clean_Data[[#This Row],[Revenue_EUR]]/Clean_Data[[#This Row],[Revenue_Target_EUR]]</f>
        <v>1.0028712556643886</v>
      </c>
      <c r="U3558" s="19">
        <f>Clean_Data[[#This Row],[Revenue_EUR]]/Clean_Data[[#This Row],[Market_Revenue_EUR]]</f>
        <v>0.10514224575354598</v>
      </c>
      <c r="V3558" s="19">
        <f>Clean_Data[[#This Row],[Returns_Units]]/Clean_Data[[#This Row],[Units_Sold]]</f>
        <v>1.9759450171821305E-2</v>
      </c>
      <c r="W3558" s="21">
        <f>Clean_Data[[#This Row],[Revenue_EUR]]/Clean_Data[[#This Row],[Marketing_Spend_EUR]]</f>
        <v>56.906225386649794</v>
      </c>
    </row>
    <row r="3559" spans="1:23">
      <c r="A3559" s="17">
        <v>46204</v>
      </c>
      <c r="B3559">
        <v>2026</v>
      </c>
      <c r="C3559" s="16" t="s">
        <v>98</v>
      </c>
      <c r="D3559" s="16" t="s">
        <v>86</v>
      </c>
      <c r="E3559" s="16" t="s">
        <v>87</v>
      </c>
      <c r="F3559" s="16" t="s">
        <v>82</v>
      </c>
      <c r="G3559" s="16" t="s">
        <v>79</v>
      </c>
      <c r="H3559">
        <v>346949.15</v>
      </c>
      <c r="I3559">
        <v>351127.99</v>
      </c>
      <c r="J3559">
        <v>1723</v>
      </c>
      <c r="K3559">
        <v>1771</v>
      </c>
      <c r="L3559">
        <v>214467.17</v>
      </c>
      <c r="M3559">
        <v>9085.89</v>
      </c>
      <c r="N3559">
        <v>2921364.92</v>
      </c>
      <c r="O3559">
        <v>14939</v>
      </c>
      <c r="P3559">
        <v>19</v>
      </c>
      <c r="Q3559">
        <v>22</v>
      </c>
      <c r="R3559" s="25">
        <f>Clean_Data[[#This Row],[Revenue_EUR]]/Clean_Data[[#This Row],[Units_Sold]]</f>
        <v>201.36340684852004</v>
      </c>
      <c r="S3559" s="19">
        <f>Clean_Data[[#This Row],[Gross_Profit_EUR]]/Clean_Data[[#This Row],[Revenue_EUR]]</f>
        <v>0.61815159368454997</v>
      </c>
      <c r="T3559" s="19">
        <f>Clean_Data[[#This Row],[Revenue_EUR]]/Clean_Data[[#This Row],[Revenue_Target_EUR]]</f>
        <v>0.98809881262954868</v>
      </c>
      <c r="U3559" s="19">
        <f>Clean_Data[[#This Row],[Revenue_EUR]]/Clean_Data[[#This Row],[Market_Revenue_EUR]]</f>
        <v>0.11876268781922665</v>
      </c>
      <c r="V3559" s="19">
        <f>Clean_Data[[#This Row],[Returns_Units]]/Clean_Data[[#This Row],[Units_Sold]]</f>
        <v>1.2768427161926872E-2</v>
      </c>
      <c r="W3559" s="21">
        <f>Clean_Data[[#This Row],[Revenue_EUR]]/Clean_Data[[#This Row],[Marketing_Spend_EUR]]</f>
        <v>38.185488708315866</v>
      </c>
    </row>
    <row r="3560" spans="1:23">
      <c r="A3560" s="17">
        <v>46204</v>
      </c>
      <c r="B3560">
        <v>2026</v>
      </c>
      <c r="C3560" s="16" t="s">
        <v>98</v>
      </c>
      <c r="D3560" s="16" t="s">
        <v>86</v>
      </c>
      <c r="E3560" s="16" t="s">
        <v>87</v>
      </c>
      <c r="F3560" s="16" t="s">
        <v>82</v>
      </c>
      <c r="G3560" s="16" t="s">
        <v>80</v>
      </c>
      <c r="H3560">
        <v>119524.98</v>
      </c>
      <c r="I3560">
        <v>110001.78</v>
      </c>
      <c r="J3560">
        <v>788</v>
      </c>
      <c r="K3560">
        <v>720</v>
      </c>
      <c r="L3560">
        <v>76568.240000000005</v>
      </c>
      <c r="M3560">
        <v>6708.09</v>
      </c>
      <c r="N3560">
        <v>1120291.8</v>
      </c>
      <c r="O3560">
        <v>7871</v>
      </c>
      <c r="P3560">
        <v>5</v>
      </c>
      <c r="Q3560">
        <v>11</v>
      </c>
      <c r="R3560" s="25">
        <f>Clean_Data[[#This Row],[Revenue_EUR]]/Clean_Data[[#This Row],[Units_Sold]]</f>
        <v>151.68144670050762</v>
      </c>
      <c r="S3560" s="19">
        <f>Clean_Data[[#This Row],[Gross_Profit_EUR]]/Clean_Data[[#This Row],[Revenue_EUR]]</f>
        <v>0.64060449957824728</v>
      </c>
      <c r="T3560" s="19">
        <f>Clean_Data[[#This Row],[Revenue_EUR]]/Clean_Data[[#This Row],[Revenue_Target_EUR]]</f>
        <v>1.0865731445436611</v>
      </c>
      <c r="U3560" s="19">
        <f>Clean_Data[[#This Row],[Revenue_EUR]]/Clean_Data[[#This Row],[Market_Revenue_EUR]]</f>
        <v>0.10669093534380952</v>
      </c>
      <c r="V3560" s="19">
        <f>Clean_Data[[#This Row],[Returns_Units]]/Clean_Data[[#This Row],[Units_Sold]]</f>
        <v>1.3959390862944163E-2</v>
      </c>
      <c r="W3560" s="21">
        <f>Clean_Data[[#This Row],[Revenue_EUR]]/Clean_Data[[#This Row],[Marketing_Spend_EUR]]</f>
        <v>17.818034641753464</v>
      </c>
    </row>
    <row r="3561" spans="1:23">
      <c r="A3561" s="17">
        <v>46204</v>
      </c>
      <c r="B3561">
        <v>2026</v>
      </c>
      <c r="C3561" s="16" t="s">
        <v>98</v>
      </c>
      <c r="D3561" s="16" t="s">
        <v>86</v>
      </c>
      <c r="E3561" s="16" t="s">
        <v>87</v>
      </c>
      <c r="F3561" s="16" t="s">
        <v>82</v>
      </c>
      <c r="G3561" s="16" t="s">
        <v>81</v>
      </c>
      <c r="H3561">
        <v>146381.24</v>
      </c>
      <c r="I3561">
        <v>142166.68</v>
      </c>
      <c r="J3561">
        <v>1174</v>
      </c>
      <c r="K3561">
        <v>1121</v>
      </c>
      <c r="L3561">
        <v>84404.57</v>
      </c>
      <c r="M3561">
        <v>4171.38</v>
      </c>
      <c r="N3561">
        <v>1359200.86</v>
      </c>
      <c r="O3561">
        <v>11145</v>
      </c>
      <c r="P3561">
        <v>6</v>
      </c>
      <c r="Q3561">
        <v>23</v>
      </c>
      <c r="R3561" s="25">
        <f>Clean_Data[[#This Row],[Revenue_EUR]]/Clean_Data[[#This Row],[Units_Sold]]</f>
        <v>124.68589437819421</v>
      </c>
      <c r="S3561" s="19">
        <f>Clean_Data[[#This Row],[Gross_Profit_EUR]]/Clean_Data[[#This Row],[Revenue_EUR]]</f>
        <v>0.57660783581284059</v>
      </c>
      <c r="T3561" s="19">
        <f>Clean_Data[[#This Row],[Revenue_EUR]]/Clean_Data[[#This Row],[Revenue_Target_EUR]]</f>
        <v>1.0296452023779412</v>
      </c>
      <c r="U3561" s="19">
        <f>Clean_Data[[#This Row],[Revenue_EUR]]/Clean_Data[[#This Row],[Market_Revenue_EUR]]</f>
        <v>0.10769654751395609</v>
      </c>
      <c r="V3561" s="19">
        <f>Clean_Data[[#This Row],[Returns_Units]]/Clean_Data[[#This Row],[Units_Sold]]</f>
        <v>1.9591141396933562E-2</v>
      </c>
      <c r="W3561" s="21">
        <f>Clean_Data[[#This Row],[Revenue_EUR]]/Clean_Data[[#This Row],[Marketing_Spend_EUR]]</f>
        <v>35.091801753856032</v>
      </c>
    </row>
    <row r="3562" spans="1:23">
      <c r="A3562" s="17">
        <v>46204</v>
      </c>
      <c r="B3562">
        <v>2026</v>
      </c>
      <c r="C3562" s="16" t="s">
        <v>98</v>
      </c>
      <c r="D3562" s="16" t="s">
        <v>86</v>
      </c>
      <c r="E3562" s="16" t="s">
        <v>87</v>
      </c>
      <c r="F3562" s="16" t="s">
        <v>83</v>
      </c>
      <c r="G3562" s="16" t="s">
        <v>78</v>
      </c>
      <c r="H3562">
        <v>45567.58</v>
      </c>
      <c r="I3562">
        <v>48602.57</v>
      </c>
      <c r="J3562">
        <v>584</v>
      </c>
      <c r="K3562">
        <v>619</v>
      </c>
      <c r="L3562">
        <v>21640.39</v>
      </c>
      <c r="M3562">
        <v>739.2</v>
      </c>
      <c r="N3562">
        <v>640949.16</v>
      </c>
      <c r="O3562">
        <v>8682</v>
      </c>
      <c r="P3562">
        <v>2</v>
      </c>
      <c r="Q3562">
        <v>14</v>
      </c>
      <c r="R3562" s="25">
        <f>Clean_Data[[#This Row],[Revenue_EUR]]/Clean_Data[[#This Row],[Units_Sold]]</f>
        <v>78.026678082191779</v>
      </c>
      <c r="S3562" s="19">
        <f>Clean_Data[[#This Row],[Gross_Profit_EUR]]/Clean_Data[[#This Row],[Revenue_EUR]]</f>
        <v>0.47490759877965866</v>
      </c>
      <c r="T3562" s="19">
        <f>Clean_Data[[#This Row],[Revenue_EUR]]/Clean_Data[[#This Row],[Revenue_Target_EUR]]</f>
        <v>0.93755494822598895</v>
      </c>
      <c r="U3562" s="19">
        <f>Clean_Data[[#This Row],[Revenue_EUR]]/Clean_Data[[#This Row],[Market_Revenue_EUR]]</f>
        <v>7.1093907042486804E-2</v>
      </c>
      <c r="V3562" s="19">
        <f>Clean_Data[[#This Row],[Returns_Units]]/Clean_Data[[#This Row],[Units_Sold]]</f>
        <v>2.3972602739726026E-2</v>
      </c>
      <c r="W3562" s="21">
        <f>Clean_Data[[#This Row],[Revenue_EUR]]/Clean_Data[[#This Row],[Marketing_Spend_EUR]]</f>
        <v>61.644453463203462</v>
      </c>
    </row>
    <row r="3563" spans="1:23">
      <c r="A3563" s="17">
        <v>46204</v>
      </c>
      <c r="B3563">
        <v>2026</v>
      </c>
      <c r="C3563" s="16" t="s">
        <v>98</v>
      </c>
      <c r="D3563" s="16" t="s">
        <v>86</v>
      </c>
      <c r="E3563" s="16" t="s">
        <v>87</v>
      </c>
      <c r="F3563" s="16" t="s">
        <v>83</v>
      </c>
      <c r="G3563" s="16" t="s">
        <v>79</v>
      </c>
      <c r="H3563">
        <v>50817.71</v>
      </c>
      <c r="I3563">
        <v>49158.67</v>
      </c>
      <c r="J3563">
        <v>252</v>
      </c>
      <c r="K3563">
        <v>248</v>
      </c>
      <c r="L3563">
        <v>28088.400000000001</v>
      </c>
      <c r="M3563">
        <v>1342.16</v>
      </c>
      <c r="N3563">
        <v>541173.32999999996</v>
      </c>
      <c r="O3563">
        <v>2809</v>
      </c>
      <c r="P3563">
        <v>3</v>
      </c>
      <c r="Q3563">
        <v>5</v>
      </c>
      <c r="R3563" s="25">
        <f>Clean_Data[[#This Row],[Revenue_EUR]]/Clean_Data[[#This Row],[Units_Sold]]</f>
        <v>201.65757936507936</v>
      </c>
      <c r="S3563" s="19">
        <f>Clean_Data[[#This Row],[Gross_Profit_EUR]]/Clean_Data[[#This Row],[Revenue_EUR]]</f>
        <v>0.55272856647810387</v>
      </c>
      <c r="T3563" s="19">
        <f>Clean_Data[[#This Row],[Revenue_EUR]]/Clean_Data[[#This Row],[Revenue_Target_EUR]]</f>
        <v>1.033748675462538</v>
      </c>
      <c r="U3563" s="19">
        <f>Clean_Data[[#This Row],[Revenue_EUR]]/Clean_Data[[#This Row],[Market_Revenue_EUR]]</f>
        <v>9.3902835160040138E-2</v>
      </c>
      <c r="V3563" s="19">
        <f>Clean_Data[[#This Row],[Returns_Units]]/Clean_Data[[#This Row],[Units_Sold]]</f>
        <v>1.984126984126984E-2</v>
      </c>
      <c r="W3563" s="21">
        <f>Clean_Data[[#This Row],[Revenue_EUR]]/Clean_Data[[#This Row],[Marketing_Spend_EUR]]</f>
        <v>37.862631876974426</v>
      </c>
    </row>
    <row r="3564" spans="1:23">
      <c r="A3564" s="17">
        <v>46204</v>
      </c>
      <c r="B3564">
        <v>2026</v>
      </c>
      <c r="C3564" s="16" t="s">
        <v>98</v>
      </c>
      <c r="D3564" s="16" t="s">
        <v>86</v>
      </c>
      <c r="E3564" s="16" t="s">
        <v>87</v>
      </c>
      <c r="F3564" s="16" t="s">
        <v>83</v>
      </c>
      <c r="G3564" s="16" t="s">
        <v>80</v>
      </c>
      <c r="H3564">
        <v>16364.75</v>
      </c>
      <c r="I3564">
        <v>14861.62</v>
      </c>
      <c r="J3564">
        <v>108</v>
      </c>
      <c r="K3564">
        <v>98</v>
      </c>
      <c r="L3564">
        <v>9593.57</v>
      </c>
      <c r="M3564">
        <v>974.22</v>
      </c>
      <c r="N3564">
        <v>195943.82</v>
      </c>
      <c r="O3564">
        <v>1353</v>
      </c>
      <c r="P3564">
        <v>1</v>
      </c>
      <c r="Q3564">
        <v>3</v>
      </c>
      <c r="R3564" s="25">
        <f>Clean_Data[[#This Row],[Revenue_EUR]]/Clean_Data[[#This Row],[Units_Sold]]</f>
        <v>151.52546296296296</v>
      </c>
      <c r="S3564" s="19">
        <f>Clean_Data[[#This Row],[Gross_Profit_EUR]]/Clean_Data[[#This Row],[Revenue_EUR]]</f>
        <v>0.58623382575352512</v>
      </c>
      <c r="T3564" s="19">
        <f>Clean_Data[[#This Row],[Revenue_EUR]]/Clean_Data[[#This Row],[Revenue_Target_EUR]]</f>
        <v>1.1011417328662689</v>
      </c>
      <c r="U3564" s="19">
        <f>Clean_Data[[#This Row],[Revenue_EUR]]/Clean_Data[[#This Row],[Market_Revenue_EUR]]</f>
        <v>8.3517561309154831E-2</v>
      </c>
      <c r="V3564" s="19">
        <f>Clean_Data[[#This Row],[Returns_Units]]/Clean_Data[[#This Row],[Units_Sold]]</f>
        <v>2.7777777777777776E-2</v>
      </c>
      <c r="W3564" s="21">
        <f>Clean_Data[[#This Row],[Revenue_EUR]]/Clean_Data[[#This Row],[Marketing_Spend_EUR]]</f>
        <v>16.797797212128678</v>
      </c>
    </row>
    <row r="3565" spans="1:23">
      <c r="A3565" s="17">
        <v>46204</v>
      </c>
      <c r="B3565">
        <v>2026</v>
      </c>
      <c r="C3565" s="16" t="s">
        <v>98</v>
      </c>
      <c r="D3565" s="16" t="s">
        <v>86</v>
      </c>
      <c r="E3565" s="16" t="s">
        <v>87</v>
      </c>
      <c r="F3565" s="16" t="s">
        <v>83</v>
      </c>
      <c r="G3565" s="16" t="s">
        <v>81</v>
      </c>
      <c r="H3565">
        <v>19605.62</v>
      </c>
      <c r="I3565">
        <v>18938.57</v>
      </c>
      <c r="J3565">
        <v>157</v>
      </c>
      <c r="K3565">
        <v>150</v>
      </c>
      <c r="L3565">
        <v>10476.06</v>
      </c>
      <c r="M3565">
        <v>597.9</v>
      </c>
      <c r="N3565">
        <v>249983.59</v>
      </c>
      <c r="O3565">
        <v>2270</v>
      </c>
      <c r="P3565">
        <v>1</v>
      </c>
      <c r="Q3565">
        <v>3</v>
      </c>
      <c r="R3565" s="25">
        <f>Clean_Data[[#This Row],[Revenue_EUR]]/Clean_Data[[#This Row],[Units_Sold]]</f>
        <v>124.87656050955414</v>
      </c>
      <c r="S3565" s="19">
        <f>Clean_Data[[#This Row],[Gross_Profit_EUR]]/Clean_Data[[#This Row],[Revenue_EUR]]</f>
        <v>0.53433964342877194</v>
      </c>
      <c r="T3565" s="19">
        <f>Clean_Data[[#This Row],[Revenue_EUR]]/Clean_Data[[#This Row],[Revenue_Target_EUR]]</f>
        <v>1.0352217722879815</v>
      </c>
      <c r="U3565" s="19">
        <f>Clean_Data[[#This Row],[Revenue_EUR]]/Clean_Data[[#This Row],[Market_Revenue_EUR]]</f>
        <v>7.8427627989501231E-2</v>
      </c>
      <c r="V3565" s="19">
        <f>Clean_Data[[#This Row],[Returns_Units]]/Clean_Data[[#This Row],[Units_Sold]]</f>
        <v>1.9108280254777069E-2</v>
      </c>
      <c r="W3565" s="21">
        <f>Clean_Data[[#This Row],[Revenue_EUR]]/Clean_Data[[#This Row],[Marketing_Spend_EUR]]</f>
        <v>32.790801137313935</v>
      </c>
    </row>
    <row r="3566" spans="1:23">
      <c r="A3566" s="17">
        <v>46204</v>
      </c>
      <c r="B3566">
        <v>2026</v>
      </c>
      <c r="C3566" s="16" t="s">
        <v>98</v>
      </c>
      <c r="D3566" s="16" t="s">
        <v>88</v>
      </c>
      <c r="E3566" s="16" t="s">
        <v>87</v>
      </c>
      <c r="F3566" s="16" t="s">
        <v>77</v>
      </c>
      <c r="G3566" s="16" t="s">
        <v>78</v>
      </c>
      <c r="H3566">
        <v>330170.83</v>
      </c>
      <c r="I3566">
        <v>322889.68</v>
      </c>
      <c r="J3566">
        <v>4230</v>
      </c>
      <c r="K3566">
        <v>4069</v>
      </c>
      <c r="L3566">
        <v>184278.83</v>
      </c>
      <c r="M3566">
        <v>6040.35</v>
      </c>
      <c r="N3566">
        <v>3173867.63</v>
      </c>
      <c r="O3566">
        <v>41821</v>
      </c>
      <c r="P3566">
        <v>13</v>
      </c>
      <c r="Q3566">
        <v>78</v>
      </c>
      <c r="R3566" s="25">
        <f>Clean_Data[[#This Row],[Revenue_EUR]]/Clean_Data[[#This Row],[Units_Sold]]</f>
        <v>78.054569739952726</v>
      </c>
      <c r="S3566" s="19">
        <f>Clean_Data[[#This Row],[Gross_Profit_EUR]]/Clean_Data[[#This Row],[Revenue_EUR]]</f>
        <v>0.55813177075636866</v>
      </c>
      <c r="T3566" s="19">
        <f>Clean_Data[[#This Row],[Revenue_EUR]]/Clean_Data[[#This Row],[Revenue_Target_EUR]]</f>
        <v>1.0225499619560465</v>
      </c>
      <c r="U3566" s="19">
        <f>Clean_Data[[#This Row],[Revenue_EUR]]/Clean_Data[[#This Row],[Market_Revenue_EUR]]</f>
        <v>0.10402791435886065</v>
      </c>
      <c r="V3566" s="19">
        <f>Clean_Data[[#This Row],[Returns_Units]]/Clean_Data[[#This Row],[Units_Sold]]</f>
        <v>1.8439716312056736E-2</v>
      </c>
      <c r="W3566" s="21">
        <f>Clean_Data[[#This Row],[Revenue_EUR]]/Clean_Data[[#This Row],[Marketing_Spend_EUR]]</f>
        <v>54.660877267045784</v>
      </c>
    </row>
    <row r="3567" spans="1:23">
      <c r="A3567" s="17">
        <v>46204</v>
      </c>
      <c r="B3567">
        <v>2026</v>
      </c>
      <c r="C3567" s="16" t="s">
        <v>98</v>
      </c>
      <c r="D3567" s="16" t="s">
        <v>88</v>
      </c>
      <c r="E3567" s="16" t="s">
        <v>87</v>
      </c>
      <c r="F3567" s="16" t="s">
        <v>77</v>
      </c>
      <c r="G3567" s="16" t="s">
        <v>79</v>
      </c>
      <c r="H3567">
        <v>361101.11</v>
      </c>
      <c r="I3567">
        <v>338264.88</v>
      </c>
      <c r="J3567">
        <v>1794</v>
      </c>
      <c r="K3567">
        <v>1652</v>
      </c>
      <c r="L3567">
        <v>236578.43</v>
      </c>
      <c r="M3567">
        <v>8743.39</v>
      </c>
      <c r="N3567">
        <v>2711028.03</v>
      </c>
      <c r="O3567">
        <v>14635</v>
      </c>
      <c r="P3567">
        <v>19</v>
      </c>
      <c r="Q3567">
        <v>25</v>
      </c>
      <c r="R3567" s="25">
        <f>Clean_Data[[#This Row],[Revenue_EUR]]/Clean_Data[[#This Row],[Units_Sold]]</f>
        <v>201.28267001114827</v>
      </c>
      <c r="S3567" s="19">
        <f>Clean_Data[[#This Row],[Gross_Profit_EUR]]/Clean_Data[[#This Row],[Revenue_EUR]]</f>
        <v>0.6551584125565274</v>
      </c>
      <c r="T3567" s="19">
        <f>Clean_Data[[#This Row],[Revenue_EUR]]/Clean_Data[[#This Row],[Revenue_Target_EUR]]</f>
        <v>1.0675099052553134</v>
      </c>
      <c r="U3567" s="19">
        <f>Clean_Data[[#This Row],[Revenue_EUR]]/Clean_Data[[#This Row],[Market_Revenue_EUR]]</f>
        <v>0.13319711415894139</v>
      </c>
      <c r="V3567" s="19">
        <f>Clean_Data[[#This Row],[Returns_Units]]/Clean_Data[[#This Row],[Units_Sold]]</f>
        <v>1.3935340022296544E-2</v>
      </c>
      <c r="W3567" s="21">
        <f>Clean_Data[[#This Row],[Revenue_EUR]]/Clean_Data[[#This Row],[Marketing_Spend_EUR]]</f>
        <v>41.299897408213518</v>
      </c>
    </row>
    <row r="3568" spans="1:23">
      <c r="A3568" s="17">
        <v>46204</v>
      </c>
      <c r="B3568">
        <v>2026</v>
      </c>
      <c r="C3568" s="16" t="s">
        <v>98</v>
      </c>
      <c r="D3568" s="16" t="s">
        <v>88</v>
      </c>
      <c r="E3568" s="16" t="s">
        <v>87</v>
      </c>
      <c r="F3568" s="16" t="s">
        <v>77</v>
      </c>
      <c r="G3568" s="16" t="s">
        <v>80</v>
      </c>
      <c r="H3568">
        <v>120495.59</v>
      </c>
      <c r="I3568">
        <v>104021.85</v>
      </c>
      <c r="J3568">
        <v>794</v>
      </c>
      <c r="K3568">
        <v>677</v>
      </c>
      <c r="L3568">
        <v>83806.820000000007</v>
      </c>
      <c r="M3568">
        <v>6408.79</v>
      </c>
      <c r="N3568">
        <v>1032802.89</v>
      </c>
      <c r="O3568">
        <v>7012</v>
      </c>
      <c r="P3568">
        <v>5</v>
      </c>
      <c r="Q3568">
        <v>16</v>
      </c>
      <c r="R3568" s="25">
        <f>Clean_Data[[#This Row],[Revenue_EUR]]/Clean_Data[[#This Row],[Units_Sold]]</f>
        <v>151.7576700251889</v>
      </c>
      <c r="S3568" s="19">
        <f>Clean_Data[[#This Row],[Gross_Profit_EUR]]/Clean_Data[[#This Row],[Revenue_EUR]]</f>
        <v>0.69551773637524839</v>
      </c>
      <c r="T3568" s="19">
        <f>Clean_Data[[#This Row],[Revenue_EUR]]/Clean_Data[[#This Row],[Revenue_Target_EUR]]</f>
        <v>1.1583680736306843</v>
      </c>
      <c r="U3568" s="19">
        <f>Clean_Data[[#This Row],[Revenue_EUR]]/Clean_Data[[#This Row],[Market_Revenue_EUR]]</f>
        <v>0.11666852520135763</v>
      </c>
      <c r="V3568" s="19">
        <f>Clean_Data[[#This Row],[Returns_Units]]/Clean_Data[[#This Row],[Units_Sold]]</f>
        <v>2.0151133501259445E-2</v>
      </c>
      <c r="W3568" s="21">
        <f>Clean_Data[[#This Row],[Revenue_EUR]]/Clean_Data[[#This Row],[Marketing_Spend_EUR]]</f>
        <v>18.801613097012073</v>
      </c>
    </row>
    <row r="3569" spans="1:23">
      <c r="A3569" s="17">
        <v>46204</v>
      </c>
      <c r="B3569">
        <v>2026</v>
      </c>
      <c r="C3569" s="16" t="s">
        <v>98</v>
      </c>
      <c r="D3569" s="16" t="s">
        <v>88</v>
      </c>
      <c r="E3569" s="16" t="s">
        <v>87</v>
      </c>
      <c r="F3569" s="16" t="s">
        <v>77</v>
      </c>
      <c r="G3569" s="16" t="s">
        <v>81</v>
      </c>
      <c r="H3569">
        <v>148537.75</v>
      </c>
      <c r="I3569">
        <v>141278.10999999999</v>
      </c>
      <c r="J3569">
        <v>1192</v>
      </c>
      <c r="K3569">
        <v>1130</v>
      </c>
      <c r="L3569">
        <v>92464.57</v>
      </c>
      <c r="M3569">
        <v>4636.22</v>
      </c>
      <c r="N3569">
        <v>1290491.32</v>
      </c>
      <c r="O3569">
        <v>11711</v>
      </c>
      <c r="P3569">
        <v>7</v>
      </c>
      <c r="Q3569">
        <v>26</v>
      </c>
      <c r="R3569" s="25">
        <f>Clean_Data[[#This Row],[Revenue_EUR]]/Clean_Data[[#This Row],[Units_Sold]]</f>
        <v>124.61220637583892</v>
      </c>
      <c r="S3569" s="19">
        <f>Clean_Data[[#This Row],[Gross_Profit_EUR]]/Clean_Data[[#This Row],[Revenue_EUR]]</f>
        <v>0.62249879239452599</v>
      </c>
      <c r="T3569" s="19">
        <f>Clean_Data[[#This Row],[Revenue_EUR]]/Clean_Data[[#This Row],[Revenue_Target_EUR]]</f>
        <v>1.0513854552555948</v>
      </c>
      <c r="U3569" s="19">
        <f>Clean_Data[[#This Row],[Revenue_EUR]]/Clean_Data[[#This Row],[Market_Revenue_EUR]]</f>
        <v>0.11510170405485563</v>
      </c>
      <c r="V3569" s="19">
        <f>Clean_Data[[#This Row],[Returns_Units]]/Clean_Data[[#This Row],[Units_Sold]]</f>
        <v>2.1812080536912751E-2</v>
      </c>
      <c r="W3569" s="21">
        <f>Clean_Data[[#This Row],[Revenue_EUR]]/Clean_Data[[#This Row],[Marketing_Spend_EUR]]</f>
        <v>32.03854648830297</v>
      </c>
    </row>
    <row r="3570" spans="1:23">
      <c r="A3570" s="17">
        <v>46204</v>
      </c>
      <c r="B3570">
        <v>2026</v>
      </c>
      <c r="C3570" s="16" t="s">
        <v>98</v>
      </c>
      <c r="D3570" s="16" t="s">
        <v>88</v>
      </c>
      <c r="E3570" s="16" t="s">
        <v>87</v>
      </c>
      <c r="F3570" s="16" t="s">
        <v>82</v>
      </c>
      <c r="G3570" s="16" t="s">
        <v>78</v>
      </c>
      <c r="H3570">
        <v>341229.65</v>
      </c>
      <c r="I3570">
        <v>334530.86</v>
      </c>
      <c r="J3570">
        <v>4372</v>
      </c>
      <c r="K3570">
        <v>4308</v>
      </c>
      <c r="L3570">
        <v>180484.45</v>
      </c>
      <c r="M3570">
        <v>5739.81</v>
      </c>
      <c r="N3570">
        <v>3121688.07</v>
      </c>
      <c r="O3570">
        <v>45127</v>
      </c>
      <c r="P3570">
        <v>13</v>
      </c>
      <c r="Q3570">
        <v>40</v>
      </c>
      <c r="R3570" s="25">
        <f>Clean_Data[[#This Row],[Revenue_EUR]]/Clean_Data[[#This Row],[Units_Sold]]</f>
        <v>78.048867795059479</v>
      </c>
      <c r="S3570" s="19">
        <f>Clean_Data[[#This Row],[Gross_Profit_EUR]]/Clean_Data[[#This Row],[Revenue_EUR]]</f>
        <v>0.52892370284938606</v>
      </c>
      <c r="T3570" s="19">
        <f>Clean_Data[[#This Row],[Revenue_EUR]]/Clean_Data[[#This Row],[Revenue_Target_EUR]]</f>
        <v>1.0200244306310038</v>
      </c>
      <c r="U3570" s="19">
        <f>Clean_Data[[#This Row],[Revenue_EUR]]/Clean_Data[[#This Row],[Market_Revenue_EUR]]</f>
        <v>0.10930933595809271</v>
      </c>
      <c r="V3570" s="19">
        <f>Clean_Data[[#This Row],[Returns_Units]]/Clean_Data[[#This Row],[Units_Sold]]</f>
        <v>9.1491308325709064E-3</v>
      </c>
      <c r="W3570" s="21">
        <f>Clean_Data[[#This Row],[Revenue_EUR]]/Clean_Data[[#This Row],[Marketing_Spend_EUR]]</f>
        <v>59.449642061322585</v>
      </c>
    </row>
    <row r="3571" spans="1:23">
      <c r="A3571" s="17">
        <v>46204</v>
      </c>
      <c r="B3571">
        <v>2026</v>
      </c>
      <c r="C3571" s="16" t="s">
        <v>98</v>
      </c>
      <c r="D3571" s="16" t="s">
        <v>88</v>
      </c>
      <c r="E3571" s="16" t="s">
        <v>87</v>
      </c>
      <c r="F3571" s="16" t="s">
        <v>82</v>
      </c>
      <c r="G3571" s="16" t="s">
        <v>79</v>
      </c>
      <c r="H3571">
        <v>343982.33</v>
      </c>
      <c r="I3571">
        <v>314934.81</v>
      </c>
      <c r="J3571">
        <v>1709</v>
      </c>
      <c r="K3571">
        <v>1584</v>
      </c>
      <c r="L3571">
        <v>210977.52</v>
      </c>
      <c r="M3571">
        <v>8987.36</v>
      </c>
      <c r="N3571">
        <v>2734441.72</v>
      </c>
      <c r="O3571">
        <v>14236</v>
      </c>
      <c r="P3571">
        <v>19</v>
      </c>
      <c r="Q3571">
        <v>30</v>
      </c>
      <c r="R3571" s="25">
        <f>Clean_Data[[#This Row],[Revenue_EUR]]/Clean_Data[[#This Row],[Units_Sold]]</f>
        <v>201.27696313633706</v>
      </c>
      <c r="S3571" s="19">
        <f>Clean_Data[[#This Row],[Gross_Profit_EUR]]/Clean_Data[[#This Row],[Revenue_EUR]]</f>
        <v>0.61333824908971335</v>
      </c>
      <c r="T3571" s="19">
        <f>Clean_Data[[#This Row],[Revenue_EUR]]/Clean_Data[[#This Row],[Revenue_Target_EUR]]</f>
        <v>1.092233437135768</v>
      </c>
      <c r="U3571" s="19">
        <f>Clean_Data[[#This Row],[Revenue_EUR]]/Clean_Data[[#This Row],[Market_Revenue_EUR]]</f>
        <v>0.1257961826299227</v>
      </c>
      <c r="V3571" s="19">
        <f>Clean_Data[[#This Row],[Returns_Units]]/Clean_Data[[#This Row],[Units_Sold]]</f>
        <v>1.7554125219426564E-2</v>
      </c>
      <c r="W3571" s="21">
        <f>Clean_Data[[#This Row],[Revenue_EUR]]/Clean_Data[[#This Row],[Marketing_Spend_EUR]]</f>
        <v>38.274012613270195</v>
      </c>
    </row>
    <row r="3572" spans="1:23">
      <c r="A3572" s="17">
        <v>46204</v>
      </c>
      <c r="B3572">
        <v>2026</v>
      </c>
      <c r="C3572" s="16" t="s">
        <v>98</v>
      </c>
      <c r="D3572" s="16" t="s">
        <v>88</v>
      </c>
      <c r="E3572" s="16" t="s">
        <v>87</v>
      </c>
      <c r="F3572" s="16" t="s">
        <v>82</v>
      </c>
      <c r="G3572" s="16" t="s">
        <v>80</v>
      </c>
      <c r="H3572">
        <v>110025.68</v>
      </c>
      <c r="I3572">
        <v>97666.35</v>
      </c>
      <c r="J3572">
        <v>725</v>
      </c>
      <c r="K3572">
        <v>655</v>
      </c>
      <c r="L3572">
        <v>69675.649999999994</v>
      </c>
      <c r="M3572">
        <v>6440.04</v>
      </c>
      <c r="N3572">
        <v>1024857.88</v>
      </c>
      <c r="O3572">
        <v>7322</v>
      </c>
      <c r="P3572">
        <v>6</v>
      </c>
      <c r="Q3572">
        <v>15</v>
      </c>
      <c r="R3572" s="25">
        <f>Clean_Data[[#This Row],[Revenue_EUR]]/Clean_Data[[#This Row],[Units_Sold]]</f>
        <v>151.75955862068963</v>
      </c>
      <c r="S3572" s="19">
        <f>Clean_Data[[#This Row],[Gross_Profit_EUR]]/Clean_Data[[#This Row],[Revenue_EUR]]</f>
        <v>0.63326716090280011</v>
      </c>
      <c r="T3572" s="19">
        <f>Clean_Data[[#This Row],[Revenue_EUR]]/Clean_Data[[#This Row],[Revenue_Target_EUR]]</f>
        <v>1.1265464512598247</v>
      </c>
      <c r="U3572" s="19">
        <f>Clean_Data[[#This Row],[Revenue_EUR]]/Clean_Data[[#This Row],[Market_Revenue_EUR]]</f>
        <v>0.10735701227178933</v>
      </c>
      <c r="V3572" s="19">
        <f>Clean_Data[[#This Row],[Returns_Units]]/Clean_Data[[#This Row],[Units_Sold]]</f>
        <v>2.0689655172413793E-2</v>
      </c>
      <c r="W3572" s="21">
        <f>Clean_Data[[#This Row],[Revenue_EUR]]/Clean_Data[[#This Row],[Marketing_Spend_EUR]]</f>
        <v>17.084626803560226</v>
      </c>
    </row>
    <row r="3573" spans="1:23">
      <c r="A3573" s="17">
        <v>46204</v>
      </c>
      <c r="B3573">
        <v>2026</v>
      </c>
      <c r="C3573" s="16" t="s">
        <v>98</v>
      </c>
      <c r="D3573" s="16" t="s">
        <v>88</v>
      </c>
      <c r="E3573" s="16" t="s">
        <v>87</v>
      </c>
      <c r="F3573" s="16" t="s">
        <v>82</v>
      </c>
      <c r="G3573" s="16" t="s">
        <v>81</v>
      </c>
      <c r="H3573">
        <v>145969.41</v>
      </c>
      <c r="I3573">
        <v>137890.5</v>
      </c>
      <c r="J3573">
        <v>1171</v>
      </c>
      <c r="K3573">
        <v>1089</v>
      </c>
      <c r="L3573">
        <v>85761.46</v>
      </c>
      <c r="M3573">
        <v>4002.77</v>
      </c>
      <c r="N3573">
        <v>1293670.81</v>
      </c>
      <c r="O3573">
        <v>11653</v>
      </c>
      <c r="P3573">
        <v>6</v>
      </c>
      <c r="Q3573">
        <v>26</v>
      </c>
      <c r="R3573" s="25">
        <f>Clean_Data[[#This Row],[Revenue_EUR]]/Clean_Data[[#This Row],[Units_Sold]]</f>
        <v>124.65363791631084</v>
      </c>
      <c r="S3573" s="19">
        <f>Clean_Data[[#This Row],[Gross_Profit_EUR]]/Clean_Data[[#This Row],[Revenue_EUR]]</f>
        <v>0.58753035995692526</v>
      </c>
      <c r="T3573" s="19">
        <f>Clean_Data[[#This Row],[Revenue_EUR]]/Clean_Data[[#This Row],[Revenue_Target_EUR]]</f>
        <v>1.0585893154350734</v>
      </c>
      <c r="U3573" s="19">
        <f>Clean_Data[[#This Row],[Revenue_EUR]]/Clean_Data[[#This Row],[Market_Revenue_EUR]]</f>
        <v>0.1128335036020485</v>
      </c>
      <c r="V3573" s="19">
        <f>Clean_Data[[#This Row],[Returns_Units]]/Clean_Data[[#This Row],[Units_Sold]]</f>
        <v>2.2203245089666951E-2</v>
      </c>
      <c r="W3573" s="21">
        <f>Clean_Data[[#This Row],[Revenue_EUR]]/Clean_Data[[#This Row],[Marketing_Spend_EUR]]</f>
        <v>36.467099033919013</v>
      </c>
    </row>
    <row r="3574" spans="1:23">
      <c r="A3574" s="17">
        <v>46204</v>
      </c>
      <c r="B3574">
        <v>2026</v>
      </c>
      <c r="C3574" s="16" t="s">
        <v>98</v>
      </c>
      <c r="D3574" s="16" t="s">
        <v>88</v>
      </c>
      <c r="E3574" s="16" t="s">
        <v>87</v>
      </c>
      <c r="F3574" s="16" t="s">
        <v>83</v>
      </c>
      <c r="G3574" s="16" t="s">
        <v>78</v>
      </c>
      <c r="H3574">
        <v>38406.03</v>
      </c>
      <c r="I3574">
        <v>36762.47</v>
      </c>
      <c r="J3574">
        <v>492</v>
      </c>
      <c r="K3574">
        <v>477</v>
      </c>
      <c r="L3574">
        <v>18197.3</v>
      </c>
      <c r="M3574">
        <v>756.84</v>
      </c>
      <c r="N3574">
        <v>508309.73</v>
      </c>
      <c r="O3574">
        <v>6942</v>
      </c>
      <c r="P3574">
        <v>2</v>
      </c>
      <c r="Q3574">
        <v>14</v>
      </c>
      <c r="R3574" s="25">
        <f>Clean_Data[[#This Row],[Revenue_EUR]]/Clean_Data[[#This Row],[Units_Sold]]</f>
        <v>78.061036585365855</v>
      </c>
      <c r="S3574" s="19">
        <f>Clean_Data[[#This Row],[Gross_Profit_EUR]]/Clean_Data[[#This Row],[Revenue_EUR]]</f>
        <v>0.47381361728874344</v>
      </c>
      <c r="T3574" s="19">
        <f>Clean_Data[[#This Row],[Revenue_EUR]]/Clean_Data[[#This Row],[Revenue_Target_EUR]]</f>
        <v>1.0447075509344175</v>
      </c>
      <c r="U3574" s="19">
        <f>Clean_Data[[#This Row],[Revenue_EUR]]/Clean_Data[[#This Row],[Market_Revenue_EUR]]</f>
        <v>7.5556354193731454E-2</v>
      </c>
      <c r="V3574" s="19">
        <f>Clean_Data[[#This Row],[Returns_Units]]/Clean_Data[[#This Row],[Units_Sold]]</f>
        <v>2.8455284552845527E-2</v>
      </c>
      <c r="W3574" s="21">
        <f>Clean_Data[[#This Row],[Revenue_EUR]]/Clean_Data[[#This Row],[Marketing_Spend_EUR]]</f>
        <v>50.745243380371015</v>
      </c>
    </row>
    <row r="3575" spans="1:23">
      <c r="A3575" s="17">
        <v>46204</v>
      </c>
      <c r="B3575">
        <v>2026</v>
      </c>
      <c r="C3575" s="16" t="s">
        <v>98</v>
      </c>
      <c r="D3575" s="16" t="s">
        <v>88</v>
      </c>
      <c r="E3575" s="16" t="s">
        <v>87</v>
      </c>
      <c r="F3575" s="16" t="s">
        <v>83</v>
      </c>
      <c r="G3575" s="16" t="s">
        <v>79</v>
      </c>
      <c r="H3575">
        <v>42364.77</v>
      </c>
      <c r="I3575">
        <v>39290.9</v>
      </c>
      <c r="J3575">
        <v>210</v>
      </c>
      <c r="K3575">
        <v>198</v>
      </c>
      <c r="L3575">
        <v>23153.57</v>
      </c>
      <c r="M3575">
        <v>1125.6400000000001</v>
      </c>
      <c r="N3575">
        <v>451317.63</v>
      </c>
      <c r="O3575">
        <v>2464</v>
      </c>
      <c r="P3575">
        <v>2</v>
      </c>
      <c r="Q3575">
        <v>6</v>
      </c>
      <c r="R3575" s="25">
        <f>Clean_Data[[#This Row],[Revenue_EUR]]/Clean_Data[[#This Row],[Units_Sold]]</f>
        <v>201.73699999999999</v>
      </c>
      <c r="S3575" s="19">
        <f>Clean_Data[[#This Row],[Gross_Profit_EUR]]/Clean_Data[[#This Row],[Revenue_EUR]]</f>
        <v>0.54652887292908714</v>
      </c>
      <c r="T3575" s="19">
        <f>Clean_Data[[#This Row],[Revenue_EUR]]/Clean_Data[[#This Row],[Revenue_Target_EUR]]</f>
        <v>1.0782336367963063</v>
      </c>
      <c r="U3575" s="19">
        <f>Clean_Data[[#This Row],[Revenue_EUR]]/Clean_Data[[#This Row],[Market_Revenue_EUR]]</f>
        <v>9.3869078413799156E-2</v>
      </c>
      <c r="V3575" s="19">
        <f>Clean_Data[[#This Row],[Returns_Units]]/Clean_Data[[#This Row],[Units_Sold]]</f>
        <v>2.8571428571428571E-2</v>
      </c>
      <c r="W3575" s="21">
        <f>Clean_Data[[#This Row],[Revenue_EUR]]/Clean_Data[[#This Row],[Marketing_Spend_EUR]]</f>
        <v>37.636162538644676</v>
      </c>
    </row>
    <row r="3576" spans="1:23">
      <c r="A3576" s="17">
        <v>46204</v>
      </c>
      <c r="B3576">
        <v>2026</v>
      </c>
      <c r="C3576" s="16" t="s">
        <v>98</v>
      </c>
      <c r="D3576" s="16" t="s">
        <v>88</v>
      </c>
      <c r="E3576" s="16" t="s">
        <v>87</v>
      </c>
      <c r="F3576" s="16" t="s">
        <v>83</v>
      </c>
      <c r="G3576" s="16" t="s">
        <v>80</v>
      </c>
      <c r="H3576">
        <v>14416.15</v>
      </c>
      <c r="I3576">
        <v>12502.98</v>
      </c>
      <c r="J3576">
        <v>95</v>
      </c>
      <c r="K3576">
        <v>83</v>
      </c>
      <c r="L3576">
        <v>8417.49</v>
      </c>
      <c r="M3576">
        <v>859.13</v>
      </c>
      <c r="N3576">
        <v>177883.26</v>
      </c>
      <c r="O3576">
        <v>1328</v>
      </c>
      <c r="P3576">
        <v>1</v>
      </c>
      <c r="Q3576">
        <v>3</v>
      </c>
      <c r="R3576" s="25">
        <f>Clean_Data[[#This Row],[Revenue_EUR]]/Clean_Data[[#This Row],[Units_Sold]]</f>
        <v>151.74894736842106</v>
      </c>
      <c r="S3576" s="19">
        <f>Clean_Data[[#This Row],[Gross_Profit_EUR]]/Clean_Data[[#This Row],[Revenue_EUR]]</f>
        <v>0.58389306437571753</v>
      </c>
      <c r="T3576" s="19">
        <f>Clean_Data[[#This Row],[Revenue_EUR]]/Clean_Data[[#This Row],[Revenue_Target_EUR]]</f>
        <v>1.1530171207184208</v>
      </c>
      <c r="U3576" s="19">
        <f>Clean_Data[[#This Row],[Revenue_EUR]]/Clean_Data[[#This Row],[Market_Revenue_EUR]]</f>
        <v>8.1042758042549928E-2</v>
      </c>
      <c r="V3576" s="19">
        <f>Clean_Data[[#This Row],[Returns_Units]]/Clean_Data[[#This Row],[Units_Sold]]</f>
        <v>3.1578947368421054E-2</v>
      </c>
      <c r="W3576" s="21">
        <f>Clean_Data[[#This Row],[Revenue_EUR]]/Clean_Data[[#This Row],[Marketing_Spend_EUR]]</f>
        <v>16.7799401720345</v>
      </c>
    </row>
    <row r="3577" spans="1:23">
      <c r="A3577" s="17">
        <v>46204</v>
      </c>
      <c r="B3577">
        <v>2026</v>
      </c>
      <c r="C3577" s="16" t="s">
        <v>98</v>
      </c>
      <c r="D3577" s="16" t="s">
        <v>88</v>
      </c>
      <c r="E3577" s="16" t="s">
        <v>87</v>
      </c>
      <c r="F3577" s="16" t="s">
        <v>83</v>
      </c>
      <c r="G3577" s="16" t="s">
        <v>81</v>
      </c>
      <c r="H3577">
        <v>16218.24</v>
      </c>
      <c r="I3577">
        <v>15676.29</v>
      </c>
      <c r="J3577">
        <v>130</v>
      </c>
      <c r="K3577">
        <v>126</v>
      </c>
      <c r="L3577">
        <v>8567.7999999999993</v>
      </c>
      <c r="M3577">
        <v>532.53</v>
      </c>
      <c r="N3577">
        <v>211098.84</v>
      </c>
      <c r="O3577">
        <v>1765</v>
      </c>
      <c r="P3577">
        <v>1</v>
      </c>
      <c r="Q3577">
        <v>3</v>
      </c>
      <c r="R3577" s="25">
        <f>Clean_Data[[#This Row],[Revenue_EUR]]/Clean_Data[[#This Row],[Units_Sold]]</f>
        <v>124.7556923076923</v>
      </c>
      <c r="S3577" s="19">
        <f>Clean_Data[[#This Row],[Gross_Profit_EUR]]/Clean_Data[[#This Row],[Revenue_EUR]]</f>
        <v>0.52828173710587578</v>
      </c>
      <c r="T3577" s="19">
        <f>Clean_Data[[#This Row],[Revenue_EUR]]/Clean_Data[[#This Row],[Revenue_Target_EUR]]</f>
        <v>1.0345713175757785</v>
      </c>
      <c r="U3577" s="19">
        <f>Clean_Data[[#This Row],[Revenue_EUR]]/Clean_Data[[#This Row],[Market_Revenue_EUR]]</f>
        <v>7.6827707816869109E-2</v>
      </c>
      <c r="V3577" s="19">
        <f>Clean_Data[[#This Row],[Returns_Units]]/Clean_Data[[#This Row],[Units_Sold]]</f>
        <v>2.3076923076923078E-2</v>
      </c>
      <c r="W3577" s="21">
        <f>Clean_Data[[#This Row],[Revenue_EUR]]/Clean_Data[[#This Row],[Marketing_Spend_EUR]]</f>
        <v>30.455072953636417</v>
      </c>
    </row>
    <row r="3578" spans="1:23">
      <c r="A3578" s="17">
        <v>46204</v>
      </c>
      <c r="B3578">
        <v>2026</v>
      </c>
      <c r="C3578" s="16" t="s">
        <v>98</v>
      </c>
      <c r="D3578" s="16" t="s">
        <v>89</v>
      </c>
      <c r="E3578" s="16" t="s">
        <v>85</v>
      </c>
      <c r="F3578" s="16" t="s">
        <v>77</v>
      </c>
      <c r="G3578" s="16" t="s">
        <v>78</v>
      </c>
      <c r="H3578">
        <v>254662.93</v>
      </c>
      <c r="I3578">
        <v>262285.84999999998</v>
      </c>
      <c r="J3578">
        <v>3263</v>
      </c>
      <c r="K3578">
        <v>3331</v>
      </c>
      <c r="L3578">
        <v>142081.42000000001</v>
      </c>
      <c r="M3578">
        <v>4681.6499999999996</v>
      </c>
      <c r="N3578">
        <v>1742310.77</v>
      </c>
      <c r="O3578">
        <v>22866</v>
      </c>
      <c r="P3578">
        <v>9</v>
      </c>
      <c r="Q3578">
        <v>56</v>
      </c>
      <c r="R3578" s="25">
        <f>Clean_Data[[#This Row],[Revenue_EUR]]/Clean_Data[[#This Row],[Units_Sold]]</f>
        <v>78.045642047195827</v>
      </c>
      <c r="S3578" s="19">
        <f>Clean_Data[[#This Row],[Gross_Profit_EUR]]/Clean_Data[[#This Row],[Revenue_EUR]]</f>
        <v>0.55791952130606526</v>
      </c>
      <c r="T3578" s="19">
        <f>Clean_Data[[#This Row],[Revenue_EUR]]/Clean_Data[[#This Row],[Revenue_Target_EUR]]</f>
        <v>0.97093659455895165</v>
      </c>
      <c r="U3578" s="19">
        <f>Clean_Data[[#This Row],[Revenue_EUR]]/Clean_Data[[#This Row],[Market_Revenue_EUR]]</f>
        <v>0.14616389589326823</v>
      </c>
      <c r="V3578" s="19">
        <f>Clean_Data[[#This Row],[Returns_Units]]/Clean_Data[[#This Row],[Units_Sold]]</f>
        <v>1.7162120747778117E-2</v>
      </c>
      <c r="W3578" s="21">
        <f>Clean_Data[[#This Row],[Revenue_EUR]]/Clean_Data[[#This Row],[Marketing_Spend_EUR]]</f>
        <v>54.39597791376972</v>
      </c>
    </row>
    <row r="3579" spans="1:23">
      <c r="A3579" s="17">
        <v>46204</v>
      </c>
      <c r="B3579">
        <v>2026</v>
      </c>
      <c r="C3579" s="16" t="s">
        <v>98</v>
      </c>
      <c r="D3579" s="16" t="s">
        <v>89</v>
      </c>
      <c r="E3579" s="16" t="s">
        <v>85</v>
      </c>
      <c r="F3579" s="16" t="s">
        <v>77</v>
      </c>
      <c r="G3579" s="16" t="s">
        <v>79</v>
      </c>
      <c r="H3579">
        <v>264286.06</v>
      </c>
      <c r="I3579">
        <v>253320.97</v>
      </c>
      <c r="J3579">
        <v>1313</v>
      </c>
      <c r="K3579">
        <v>1238</v>
      </c>
      <c r="L3579">
        <v>174013.69</v>
      </c>
      <c r="M3579">
        <v>6284.48</v>
      </c>
      <c r="N3579">
        <v>1527276.94</v>
      </c>
      <c r="O3579">
        <v>8281</v>
      </c>
      <c r="P3579">
        <v>10</v>
      </c>
      <c r="Q3579">
        <v>11</v>
      </c>
      <c r="R3579" s="25">
        <f>Clean_Data[[#This Row],[Revenue_EUR]]/Clean_Data[[#This Row],[Units_Sold]]</f>
        <v>201.28412795125666</v>
      </c>
      <c r="S3579" s="19">
        <f>Clean_Data[[#This Row],[Gross_Profit_EUR]]/Clean_Data[[#This Row],[Revenue_EUR]]</f>
        <v>0.65842931708165009</v>
      </c>
      <c r="T3579" s="19">
        <f>Clean_Data[[#This Row],[Revenue_EUR]]/Clean_Data[[#This Row],[Revenue_Target_EUR]]</f>
        <v>1.0432853624395959</v>
      </c>
      <c r="U3579" s="19">
        <f>Clean_Data[[#This Row],[Revenue_EUR]]/Clean_Data[[#This Row],[Market_Revenue_EUR]]</f>
        <v>0.17304396673467748</v>
      </c>
      <c r="V3579" s="19">
        <f>Clean_Data[[#This Row],[Returns_Units]]/Clean_Data[[#This Row],[Units_Sold]]</f>
        <v>8.3777608530083772E-3</v>
      </c>
      <c r="W3579" s="21">
        <f>Clean_Data[[#This Row],[Revenue_EUR]]/Clean_Data[[#This Row],[Marketing_Spend_EUR]]</f>
        <v>42.053767376139319</v>
      </c>
    </row>
    <row r="3580" spans="1:23">
      <c r="A3580" s="17">
        <v>46204</v>
      </c>
      <c r="B3580">
        <v>2026</v>
      </c>
      <c r="C3580" s="16" t="s">
        <v>98</v>
      </c>
      <c r="D3580" s="16" t="s">
        <v>89</v>
      </c>
      <c r="E3580" s="16" t="s">
        <v>85</v>
      </c>
      <c r="F3580" s="16" t="s">
        <v>77</v>
      </c>
      <c r="G3580" s="16" t="s">
        <v>80</v>
      </c>
      <c r="H3580">
        <v>92135.11</v>
      </c>
      <c r="I3580">
        <v>86066.67</v>
      </c>
      <c r="J3580">
        <v>607</v>
      </c>
      <c r="K3580">
        <v>565</v>
      </c>
      <c r="L3580">
        <v>62851.14</v>
      </c>
      <c r="M3580">
        <v>4961.1099999999997</v>
      </c>
      <c r="N3580">
        <v>597189.49</v>
      </c>
      <c r="O3580">
        <v>4307</v>
      </c>
      <c r="P3580">
        <v>4</v>
      </c>
      <c r="Q3580">
        <v>6</v>
      </c>
      <c r="R3580" s="25">
        <f>Clean_Data[[#This Row],[Revenue_EUR]]/Clean_Data[[#This Row],[Units_Sold]]</f>
        <v>151.78766062602966</v>
      </c>
      <c r="S3580" s="19">
        <f>Clean_Data[[#This Row],[Gross_Profit_EUR]]/Clean_Data[[#This Row],[Revenue_EUR]]</f>
        <v>0.68216274990066217</v>
      </c>
      <c r="T3580" s="19">
        <f>Clean_Data[[#This Row],[Revenue_EUR]]/Clean_Data[[#This Row],[Revenue_Target_EUR]]</f>
        <v>1.0705085952552829</v>
      </c>
      <c r="U3580" s="19">
        <f>Clean_Data[[#This Row],[Revenue_EUR]]/Clean_Data[[#This Row],[Market_Revenue_EUR]]</f>
        <v>0.15428119808337551</v>
      </c>
      <c r="V3580" s="19">
        <f>Clean_Data[[#This Row],[Returns_Units]]/Clean_Data[[#This Row],[Units_Sold]]</f>
        <v>9.8846787479406912E-3</v>
      </c>
      <c r="W3580" s="21">
        <f>Clean_Data[[#This Row],[Revenue_EUR]]/Clean_Data[[#This Row],[Marketing_Spend_EUR]]</f>
        <v>18.571470900665375</v>
      </c>
    </row>
    <row r="3581" spans="1:23">
      <c r="A3581" s="17">
        <v>46204</v>
      </c>
      <c r="B3581">
        <v>2026</v>
      </c>
      <c r="C3581" s="16" t="s">
        <v>98</v>
      </c>
      <c r="D3581" s="16" t="s">
        <v>89</v>
      </c>
      <c r="E3581" s="16" t="s">
        <v>85</v>
      </c>
      <c r="F3581" s="16" t="s">
        <v>77</v>
      </c>
      <c r="G3581" s="16" t="s">
        <v>81</v>
      </c>
      <c r="H3581">
        <v>114684.65</v>
      </c>
      <c r="I3581">
        <v>114462.66</v>
      </c>
      <c r="J3581">
        <v>920</v>
      </c>
      <c r="K3581">
        <v>917</v>
      </c>
      <c r="L3581">
        <v>71716.13</v>
      </c>
      <c r="M3581">
        <v>3188.11</v>
      </c>
      <c r="N3581">
        <v>727719.9</v>
      </c>
      <c r="O3581">
        <v>6539</v>
      </c>
      <c r="P3581">
        <v>7</v>
      </c>
      <c r="Q3581">
        <v>16</v>
      </c>
      <c r="R3581" s="25">
        <f>Clean_Data[[#This Row],[Revenue_EUR]]/Clean_Data[[#This Row],[Units_Sold]]</f>
        <v>124.65722826086956</v>
      </c>
      <c r="S3581" s="19">
        <f>Clean_Data[[#This Row],[Gross_Profit_EUR]]/Clean_Data[[#This Row],[Revenue_EUR]]</f>
        <v>0.6253332943859532</v>
      </c>
      <c r="T3581" s="19">
        <f>Clean_Data[[#This Row],[Revenue_EUR]]/Clean_Data[[#This Row],[Revenue_Target_EUR]]</f>
        <v>1.0019394097603531</v>
      </c>
      <c r="U3581" s="19">
        <f>Clean_Data[[#This Row],[Revenue_EUR]]/Clean_Data[[#This Row],[Market_Revenue_EUR]]</f>
        <v>0.15759449480493798</v>
      </c>
      <c r="V3581" s="19">
        <f>Clean_Data[[#This Row],[Returns_Units]]/Clean_Data[[#This Row],[Units_Sold]]</f>
        <v>1.7391304347826087E-2</v>
      </c>
      <c r="W3581" s="21">
        <f>Clean_Data[[#This Row],[Revenue_EUR]]/Clean_Data[[#This Row],[Marketing_Spend_EUR]]</f>
        <v>35.972613868404785</v>
      </c>
    </row>
    <row r="3582" spans="1:23">
      <c r="A3582" s="17">
        <v>46204</v>
      </c>
      <c r="B3582">
        <v>2026</v>
      </c>
      <c r="C3582" s="16" t="s">
        <v>98</v>
      </c>
      <c r="D3582" s="16" t="s">
        <v>89</v>
      </c>
      <c r="E3582" s="16" t="s">
        <v>85</v>
      </c>
      <c r="F3582" s="16" t="s">
        <v>82</v>
      </c>
      <c r="G3582" s="16" t="s">
        <v>78</v>
      </c>
      <c r="H3582">
        <v>224119.89</v>
      </c>
      <c r="I3582">
        <v>222712.25</v>
      </c>
      <c r="J3582">
        <v>2872</v>
      </c>
      <c r="K3582">
        <v>2802</v>
      </c>
      <c r="L3582">
        <v>117123.75</v>
      </c>
      <c r="M3582">
        <v>4325.12</v>
      </c>
      <c r="N3582">
        <v>1573283.8400000001</v>
      </c>
      <c r="O3582">
        <v>21039</v>
      </c>
      <c r="P3582">
        <v>9</v>
      </c>
      <c r="Q3582">
        <v>38</v>
      </c>
      <c r="R3582" s="25">
        <f>Clean_Data[[#This Row],[Revenue_EUR]]/Clean_Data[[#This Row],[Units_Sold]]</f>
        <v>78.0361733983287</v>
      </c>
      <c r="S3582" s="19">
        <f>Clean_Data[[#This Row],[Gross_Profit_EUR]]/Clean_Data[[#This Row],[Revenue_EUR]]</f>
        <v>0.52259417939211017</v>
      </c>
      <c r="T3582" s="19">
        <f>Clean_Data[[#This Row],[Revenue_EUR]]/Clean_Data[[#This Row],[Revenue_Target_EUR]]</f>
        <v>1.0063204426339369</v>
      </c>
      <c r="U3582" s="19">
        <f>Clean_Data[[#This Row],[Revenue_EUR]]/Clean_Data[[#This Row],[Market_Revenue_EUR]]</f>
        <v>0.14245356387821284</v>
      </c>
      <c r="V3582" s="19">
        <f>Clean_Data[[#This Row],[Returns_Units]]/Clean_Data[[#This Row],[Units_Sold]]</f>
        <v>1.3231197771587743E-2</v>
      </c>
      <c r="W3582" s="21">
        <f>Clean_Data[[#This Row],[Revenue_EUR]]/Clean_Data[[#This Row],[Marketing_Spend_EUR]]</f>
        <v>51.818190015537148</v>
      </c>
    </row>
    <row r="3583" spans="1:23">
      <c r="A3583" s="17">
        <v>46204</v>
      </c>
      <c r="B3583">
        <v>2026</v>
      </c>
      <c r="C3583" s="16" t="s">
        <v>98</v>
      </c>
      <c r="D3583" s="16" t="s">
        <v>89</v>
      </c>
      <c r="E3583" s="16" t="s">
        <v>85</v>
      </c>
      <c r="F3583" s="16" t="s">
        <v>82</v>
      </c>
      <c r="G3583" s="16" t="s">
        <v>79</v>
      </c>
      <c r="H3583">
        <v>238804.26</v>
      </c>
      <c r="I3583">
        <v>224125.19</v>
      </c>
      <c r="J3583">
        <v>1186</v>
      </c>
      <c r="K3583">
        <v>1091</v>
      </c>
      <c r="L3583">
        <v>146370.69</v>
      </c>
      <c r="M3583">
        <v>6278.77</v>
      </c>
      <c r="N3583">
        <v>1422755.28</v>
      </c>
      <c r="O3583">
        <v>7344</v>
      </c>
      <c r="P3583">
        <v>12</v>
      </c>
      <c r="Q3583">
        <v>25</v>
      </c>
      <c r="R3583" s="25">
        <f>Clean_Data[[#This Row],[Revenue_EUR]]/Clean_Data[[#This Row],[Units_Sold]]</f>
        <v>201.3526644182125</v>
      </c>
      <c r="S3583" s="19">
        <f>Clean_Data[[#This Row],[Gross_Profit_EUR]]/Clean_Data[[#This Row],[Revenue_EUR]]</f>
        <v>0.61293165373180525</v>
      </c>
      <c r="T3583" s="19">
        <f>Clean_Data[[#This Row],[Revenue_EUR]]/Clean_Data[[#This Row],[Revenue_Target_EUR]]</f>
        <v>1.0654949584203364</v>
      </c>
      <c r="U3583" s="19">
        <f>Clean_Data[[#This Row],[Revenue_EUR]]/Clean_Data[[#This Row],[Market_Revenue_EUR]]</f>
        <v>0.16784633545693114</v>
      </c>
      <c r="V3583" s="19">
        <f>Clean_Data[[#This Row],[Returns_Units]]/Clean_Data[[#This Row],[Units_Sold]]</f>
        <v>2.1079258010118045E-2</v>
      </c>
      <c r="W3583" s="21">
        <f>Clean_Data[[#This Row],[Revenue_EUR]]/Clean_Data[[#This Row],[Marketing_Spend_EUR]]</f>
        <v>38.033605308045999</v>
      </c>
    </row>
    <row r="3584" spans="1:23">
      <c r="A3584" s="17">
        <v>46204</v>
      </c>
      <c r="B3584">
        <v>2026</v>
      </c>
      <c r="C3584" s="16" t="s">
        <v>98</v>
      </c>
      <c r="D3584" s="16" t="s">
        <v>89</v>
      </c>
      <c r="E3584" s="16" t="s">
        <v>85</v>
      </c>
      <c r="F3584" s="16" t="s">
        <v>82</v>
      </c>
      <c r="G3584" s="16" t="s">
        <v>80</v>
      </c>
      <c r="H3584">
        <v>73727.11</v>
      </c>
      <c r="I3584">
        <v>68218.87</v>
      </c>
      <c r="J3584">
        <v>486</v>
      </c>
      <c r="K3584">
        <v>456</v>
      </c>
      <c r="L3584">
        <v>47112.24</v>
      </c>
      <c r="M3584">
        <v>3950.43</v>
      </c>
      <c r="N3584">
        <v>521615.41</v>
      </c>
      <c r="O3584">
        <v>3584</v>
      </c>
      <c r="P3584">
        <v>3</v>
      </c>
      <c r="Q3584">
        <v>4</v>
      </c>
      <c r="R3584" s="25">
        <f>Clean_Data[[#This Row],[Revenue_EUR]]/Clean_Data[[#This Row],[Units_Sold]]</f>
        <v>151.70187242798355</v>
      </c>
      <c r="S3584" s="19">
        <f>Clean_Data[[#This Row],[Gross_Profit_EUR]]/Clean_Data[[#This Row],[Revenue_EUR]]</f>
        <v>0.6390083647656879</v>
      </c>
      <c r="T3584" s="19">
        <f>Clean_Data[[#This Row],[Revenue_EUR]]/Clean_Data[[#This Row],[Revenue_Target_EUR]]</f>
        <v>1.0807436417519083</v>
      </c>
      <c r="U3584" s="19">
        <f>Clean_Data[[#This Row],[Revenue_EUR]]/Clean_Data[[#This Row],[Market_Revenue_EUR]]</f>
        <v>0.14134381114238939</v>
      </c>
      <c r="V3584" s="19">
        <f>Clean_Data[[#This Row],[Returns_Units]]/Clean_Data[[#This Row],[Units_Sold]]</f>
        <v>8.23045267489712E-3</v>
      </c>
      <c r="W3584" s="21">
        <f>Clean_Data[[#This Row],[Revenue_EUR]]/Clean_Data[[#This Row],[Marketing_Spend_EUR]]</f>
        <v>18.663059464412736</v>
      </c>
    </row>
    <row r="3585" spans="1:23">
      <c r="A3585" s="17">
        <v>46204</v>
      </c>
      <c r="B3585">
        <v>2026</v>
      </c>
      <c r="C3585" s="16" t="s">
        <v>98</v>
      </c>
      <c r="D3585" s="16" t="s">
        <v>89</v>
      </c>
      <c r="E3585" s="16" t="s">
        <v>85</v>
      </c>
      <c r="F3585" s="16" t="s">
        <v>82</v>
      </c>
      <c r="G3585" s="16" t="s">
        <v>81</v>
      </c>
      <c r="H3585">
        <v>92729.279999999999</v>
      </c>
      <c r="I3585">
        <v>94423.94</v>
      </c>
      <c r="J3585">
        <v>744</v>
      </c>
      <c r="K3585">
        <v>746</v>
      </c>
      <c r="L3585">
        <v>54730.95</v>
      </c>
      <c r="M3585">
        <v>2627.88</v>
      </c>
      <c r="N3585">
        <v>669418.69999999995</v>
      </c>
      <c r="O3585">
        <v>5789</v>
      </c>
      <c r="P3585">
        <v>4</v>
      </c>
      <c r="Q3585">
        <v>9</v>
      </c>
      <c r="R3585" s="25">
        <f>Clean_Data[[#This Row],[Revenue_EUR]]/Clean_Data[[#This Row],[Units_Sold]]</f>
        <v>124.63612903225807</v>
      </c>
      <c r="S3585" s="19">
        <f>Clean_Data[[#This Row],[Gross_Profit_EUR]]/Clean_Data[[#This Row],[Revenue_EUR]]</f>
        <v>0.59022295870301156</v>
      </c>
      <c r="T3585" s="19">
        <f>Clean_Data[[#This Row],[Revenue_EUR]]/Clean_Data[[#This Row],[Revenue_Target_EUR]]</f>
        <v>0.98205264470006226</v>
      </c>
      <c r="U3585" s="19">
        <f>Clean_Data[[#This Row],[Revenue_EUR]]/Clean_Data[[#This Row],[Market_Revenue_EUR]]</f>
        <v>0.13852209387039832</v>
      </c>
      <c r="V3585" s="19">
        <f>Clean_Data[[#This Row],[Returns_Units]]/Clean_Data[[#This Row],[Units_Sold]]</f>
        <v>1.2096774193548387E-2</v>
      </c>
      <c r="W3585" s="21">
        <f>Clean_Data[[#This Row],[Revenue_EUR]]/Clean_Data[[#This Row],[Marketing_Spend_EUR]]</f>
        <v>35.286725421252108</v>
      </c>
    </row>
    <row r="3586" spans="1:23">
      <c r="A3586" s="17">
        <v>46204</v>
      </c>
      <c r="B3586">
        <v>2026</v>
      </c>
      <c r="C3586" s="16" t="s">
        <v>98</v>
      </c>
      <c r="D3586" s="16" t="s">
        <v>89</v>
      </c>
      <c r="E3586" s="16" t="s">
        <v>85</v>
      </c>
      <c r="F3586" s="16" t="s">
        <v>83</v>
      </c>
      <c r="G3586" s="16" t="s">
        <v>78</v>
      </c>
      <c r="H3586">
        <v>33773.879999999997</v>
      </c>
      <c r="I3586">
        <v>32882.06</v>
      </c>
      <c r="J3586">
        <v>433</v>
      </c>
      <c r="K3586">
        <v>426</v>
      </c>
      <c r="L3586">
        <v>16091.2</v>
      </c>
      <c r="M3586">
        <v>585.92999999999995</v>
      </c>
      <c r="N3586">
        <v>353351.41</v>
      </c>
      <c r="O3586">
        <v>4793</v>
      </c>
      <c r="P3586">
        <v>2</v>
      </c>
      <c r="Q3586">
        <v>13</v>
      </c>
      <c r="R3586" s="25">
        <f>Clean_Data[[#This Row],[Revenue_EUR]]/Clean_Data[[#This Row],[Units_Sold]]</f>
        <v>77.99972286374134</v>
      </c>
      <c r="S3586" s="19">
        <f>Clean_Data[[#This Row],[Gross_Profit_EUR]]/Clean_Data[[#This Row],[Revenue_EUR]]</f>
        <v>0.47643918910116345</v>
      </c>
      <c r="T3586" s="19">
        <f>Clean_Data[[#This Row],[Revenue_EUR]]/Clean_Data[[#This Row],[Revenue_Target_EUR]]</f>
        <v>1.0271217800831214</v>
      </c>
      <c r="U3586" s="19">
        <f>Clean_Data[[#This Row],[Revenue_EUR]]/Clean_Data[[#This Row],[Market_Revenue_EUR]]</f>
        <v>9.5581562841365195E-2</v>
      </c>
      <c r="V3586" s="19">
        <f>Clean_Data[[#This Row],[Returns_Units]]/Clean_Data[[#This Row],[Units_Sold]]</f>
        <v>3.0023094688221709E-2</v>
      </c>
      <c r="W3586" s="21">
        <f>Clean_Data[[#This Row],[Revenue_EUR]]/Clean_Data[[#This Row],[Marketing_Spend_EUR]]</f>
        <v>57.641493011110541</v>
      </c>
    </row>
    <row r="3587" spans="1:23">
      <c r="A3587" s="17">
        <v>46204</v>
      </c>
      <c r="B3587">
        <v>2026</v>
      </c>
      <c r="C3587" s="16" t="s">
        <v>98</v>
      </c>
      <c r="D3587" s="16" t="s">
        <v>89</v>
      </c>
      <c r="E3587" s="16" t="s">
        <v>85</v>
      </c>
      <c r="F3587" s="16" t="s">
        <v>83</v>
      </c>
      <c r="G3587" s="16" t="s">
        <v>79</v>
      </c>
      <c r="H3587">
        <v>39608.03</v>
      </c>
      <c r="I3587">
        <v>36913.699999999997</v>
      </c>
      <c r="J3587">
        <v>197</v>
      </c>
      <c r="K3587">
        <v>181</v>
      </c>
      <c r="L3587">
        <v>21776.44</v>
      </c>
      <c r="M3587">
        <v>913.65</v>
      </c>
      <c r="N3587">
        <v>326704.21999999997</v>
      </c>
      <c r="O3587">
        <v>1716</v>
      </c>
      <c r="P3587">
        <v>2</v>
      </c>
      <c r="Q3587">
        <v>7</v>
      </c>
      <c r="R3587" s="25">
        <f>Clean_Data[[#This Row],[Revenue_EUR]]/Clean_Data[[#This Row],[Units_Sold]]</f>
        <v>201.05598984771572</v>
      </c>
      <c r="S3587" s="19">
        <f>Clean_Data[[#This Row],[Gross_Profit_EUR]]/Clean_Data[[#This Row],[Revenue_EUR]]</f>
        <v>0.54979861406891484</v>
      </c>
      <c r="T3587" s="19">
        <f>Clean_Data[[#This Row],[Revenue_EUR]]/Clean_Data[[#This Row],[Revenue_Target_EUR]]</f>
        <v>1.0729899739121249</v>
      </c>
      <c r="U3587" s="19">
        <f>Clean_Data[[#This Row],[Revenue_EUR]]/Clean_Data[[#This Row],[Market_Revenue_EUR]]</f>
        <v>0.12123513433649556</v>
      </c>
      <c r="V3587" s="19">
        <f>Clean_Data[[#This Row],[Returns_Units]]/Clean_Data[[#This Row],[Units_Sold]]</f>
        <v>3.553299492385787E-2</v>
      </c>
      <c r="W3587" s="21">
        <f>Clean_Data[[#This Row],[Revenue_EUR]]/Clean_Data[[#This Row],[Marketing_Spend_EUR]]</f>
        <v>43.351425600612927</v>
      </c>
    </row>
    <row r="3588" spans="1:23">
      <c r="A3588" s="17">
        <v>46204</v>
      </c>
      <c r="B3588">
        <v>2026</v>
      </c>
      <c r="C3588" s="16" t="s">
        <v>98</v>
      </c>
      <c r="D3588" s="16" t="s">
        <v>89</v>
      </c>
      <c r="E3588" s="16" t="s">
        <v>85</v>
      </c>
      <c r="F3588" s="16" t="s">
        <v>83</v>
      </c>
      <c r="G3588" s="16" t="s">
        <v>80</v>
      </c>
      <c r="H3588">
        <v>12768.18</v>
      </c>
      <c r="I3588">
        <v>11860</v>
      </c>
      <c r="J3588">
        <v>84</v>
      </c>
      <c r="K3588">
        <v>77</v>
      </c>
      <c r="L3588">
        <v>7313.43</v>
      </c>
      <c r="M3588">
        <v>720</v>
      </c>
      <c r="N3588">
        <v>121774.16</v>
      </c>
      <c r="O3588">
        <v>879</v>
      </c>
      <c r="P3588">
        <v>1</v>
      </c>
      <c r="Q3588">
        <v>2</v>
      </c>
      <c r="R3588" s="25">
        <f>Clean_Data[[#This Row],[Revenue_EUR]]/Clean_Data[[#This Row],[Units_Sold]]</f>
        <v>152.00214285714287</v>
      </c>
      <c r="S3588" s="19">
        <f>Clean_Data[[#This Row],[Gross_Profit_EUR]]/Clean_Data[[#This Row],[Revenue_EUR]]</f>
        <v>0.57278562802216137</v>
      </c>
      <c r="T3588" s="19">
        <f>Clean_Data[[#This Row],[Revenue_EUR]]/Clean_Data[[#This Row],[Revenue_Target_EUR]]</f>
        <v>1.0765750421585161</v>
      </c>
      <c r="U3588" s="19">
        <f>Clean_Data[[#This Row],[Revenue_EUR]]/Clean_Data[[#This Row],[Market_Revenue_EUR]]</f>
        <v>0.10485130835638694</v>
      </c>
      <c r="V3588" s="19">
        <f>Clean_Data[[#This Row],[Returns_Units]]/Clean_Data[[#This Row],[Units_Sold]]</f>
        <v>2.3809523809523808E-2</v>
      </c>
      <c r="W3588" s="21">
        <f>Clean_Data[[#This Row],[Revenue_EUR]]/Clean_Data[[#This Row],[Marketing_Spend_EUR]]</f>
        <v>17.733583333333335</v>
      </c>
    </row>
    <row r="3589" spans="1:23">
      <c r="A3589" s="17">
        <v>46204</v>
      </c>
      <c r="B3589">
        <v>2026</v>
      </c>
      <c r="C3589" s="16" t="s">
        <v>98</v>
      </c>
      <c r="D3589" s="16" t="s">
        <v>89</v>
      </c>
      <c r="E3589" s="16" t="s">
        <v>85</v>
      </c>
      <c r="F3589" s="16" t="s">
        <v>83</v>
      </c>
      <c r="G3589" s="16" t="s">
        <v>81</v>
      </c>
      <c r="H3589">
        <v>15637.78</v>
      </c>
      <c r="I3589">
        <v>15660.25</v>
      </c>
      <c r="J3589">
        <v>125</v>
      </c>
      <c r="K3589">
        <v>125</v>
      </c>
      <c r="L3589">
        <v>8322.94</v>
      </c>
      <c r="M3589">
        <v>472.82</v>
      </c>
      <c r="N3589">
        <v>147746.74</v>
      </c>
      <c r="O3589">
        <v>1222</v>
      </c>
      <c r="P3589">
        <v>1</v>
      </c>
      <c r="Q3589">
        <v>2</v>
      </c>
      <c r="R3589" s="25">
        <f>Clean_Data[[#This Row],[Revenue_EUR]]/Clean_Data[[#This Row],[Units_Sold]]</f>
        <v>125.10224000000001</v>
      </c>
      <c r="S3589" s="19">
        <f>Clean_Data[[#This Row],[Gross_Profit_EUR]]/Clean_Data[[#This Row],[Revenue_EUR]]</f>
        <v>0.53223283611868177</v>
      </c>
      <c r="T3589" s="19">
        <f>Clean_Data[[#This Row],[Revenue_EUR]]/Clean_Data[[#This Row],[Revenue_Target_EUR]]</f>
        <v>0.99856515700579496</v>
      </c>
      <c r="U3589" s="19">
        <f>Clean_Data[[#This Row],[Revenue_EUR]]/Clean_Data[[#This Row],[Market_Revenue_EUR]]</f>
        <v>0.10584179386969893</v>
      </c>
      <c r="V3589" s="19">
        <f>Clean_Data[[#This Row],[Returns_Units]]/Clean_Data[[#This Row],[Units_Sold]]</f>
        <v>1.6E-2</v>
      </c>
      <c r="W3589" s="21">
        <f>Clean_Data[[#This Row],[Revenue_EUR]]/Clean_Data[[#This Row],[Marketing_Spend_EUR]]</f>
        <v>33.07343174992598</v>
      </c>
    </row>
    <row r="3590" spans="1:23">
      <c r="A3590" s="17">
        <v>46204</v>
      </c>
      <c r="B3590">
        <v>2026</v>
      </c>
      <c r="C3590" s="16" t="s">
        <v>98</v>
      </c>
      <c r="D3590" s="16" t="s">
        <v>90</v>
      </c>
      <c r="E3590" s="16" t="s">
        <v>91</v>
      </c>
      <c r="F3590" s="16" t="s">
        <v>77</v>
      </c>
      <c r="G3590" s="16" t="s">
        <v>78</v>
      </c>
      <c r="H3590">
        <v>220564.58</v>
      </c>
      <c r="I3590">
        <v>223007.09</v>
      </c>
      <c r="J3590">
        <v>2826</v>
      </c>
      <c r="K3590">
        <v>2803</v>
      </c>
      <c r="L3590">
        <v>124862.03</v>
      </c>
      <c r="M3590">
        <v>4036.49</v>
      </c>
      <c r="N3590">
        <v>2441732.4900000002</v>
      </c>
      <c r="O3590">
        <v>33966</v>
      </c>
      <c r="P3590">
        <v>9</v>
      </c>
      <c r="Q3590">
        <v>24</v>
      </c>
      <c r="R3590" s="25">
        <f>Clean_Data[[#This Row],[Revenue_EUR]]/Clean_Data[[#This Row],[Units_Sold]]</f>
        <v>78.048329794762907</v>
      </c>
      <c r="S3590" s="19">
        <f>Clean_Data[[#This Row],[Gross_Profit_EUR]]/Clean_Data[[#This Row],[Revenue_EUR]]</f>
        <v>0.56610190992588205</v>
      </c>
      <c r="T3590" s="19">
        <f>Clean_Data[[#This Row],[Revenue_EUR]]/Clean_Data[[#This Row],[Revenue_Target_EUR]]</f>
        <v>0.98904738858302665</v>
      </c>
      <c r="U3590" s="19">
        <f>Clean_Data[[#This Row],[Revenue_EUR]]/Clean_Data[[#This Row],[Market_Revenue_EUR]]</f>
        <v>9.0331181201590172E-2</v>
      </c>
      <c r="V3590" s="19">
        <f>Clean_Data[[#This Row],[Returns_Units]]/Clean_Data[[#This Row],[Units_Sold]]</f>
        <v>8.4925690021231421E-3</v>
      </c>
      <c r="W3590" s="21">
        <f>Clean_Data[[#This Row],[Revenue_EUR]]/Clean_Data[[#This Row],[Marketing_Spend_EUR]]</f>
        <v>54.642667267849049</v>
      </c>
    </row>
    <row r="3591" spans="1:23">
      <c r="A3591" s="17">
        <v>46204</v>
      </c>
      <c r="B3591">
        <v>2026</v>
      </c>
      <c r="C3591" s="16" t="s">
        <v>98</v>
      </c>
      <c r="D3591" s="16" t="s">
        <v>90</v>
      </c>
      <c r="E3591" s="16" t="s">
        <v>91</v>
      </c>
      <c r="F3591" s="16" t="s">
        <v>77</v>
      </c>
      <c r="G3591" s="16" t="s">
        <v>79</v>
      </c>
      <c r="H3591">
        <v>231328.16</v>
      </c>
      <c r="I3591">
        <v>222284.99</v>
      </c>
      <c r="J3591">
        <v>1149</v>
      </c>
      <c r="K3591">
        <v>1088</v>
      </c>
      <c r="L3591">
        <v>153368.66</v>
      </c>
      <c r="M3591">
        <v>5214.6400000000003</v>
      </c>
      <c r="N3591">
        <v>2073477.68</v>
      </c>
      <c r="O3591">
        <v>11250</v>
      </c>
      <c r="P3591">
        <v>13</v>
      </c>
      <c r="Q3591">
        <v>10</v>
      </c>
      <c r="R3591" s="25">
        <f>Clean_Data[[#This Row],[Revenue_EUR]]/Clean_Data[[#This Row],[Units_Sold]]</f>
        <v>201.32999129677981</v>
      </c>
      <c r="S3591" s="19">
        <f>Clean_Data[[#This Row],[Gross_Profit_EUR]]/Clean_Data[[#This Row],[Revenue_EUR]]</f>
        <v>0.66299174298537633</v>
      </c>
      <c r="T3591" s="19">
        <f>Clean_Data[[#This Row],[Revenue_EUR]]/Clean_Data[[#This Row],[Revenue_Target_EUR]]</f>
        <v>1.0406827739470847</v>
      </c>
      <c r="U3591" s="19">
        <f>Clean_Data[[#This Row],[Revenue_EUR]]/Clean_Data[[#This Row],[Market_Revenue_EUR]]</f>
        <v>0.11156530028333848</v>
      </c>
      <c r="V3591" s="19">
        <f>Clean_Data[[#This Row],[Returns_Units]]/Clean_Data[[#This Row],[Units_Sold]]</f>
        <v>8.7032201914708437E-3</v>
      </c>
      <c r="W3591" s="21">
        <f>Clean_Data[[#This Row],[Revenue_EUR]]/Clean_Data[[#This Row],[Marketing_Spend_EUR]]</f>
        <v>44.361290520534496</v>
      </c>
    </row>
    <row r="3592" spans="1:23">
      <c r="A3592" s="17">
        <v>46204</v>
      </c>
      <c r="B3592">
        <v>2026</v>
      </c>
      <c r="C3592" s="16" t="s">
        <v>98</v>
      </c>
      <c r="D3592" s="16" t="s">
        <v>90</v>
      </c>
      <c r="E3592" s="16" t="s">
        <v>91</v>
      </c>
      <c r="F3592" s="16" t="s">
        <v>77</v>
      </c>
      <c r="G3592" s="16" t="s">
        <v>80</v>
      </c>
      <c r="H3592">
        <v>82334.87</v>
      </c>
      <c r="I3592">
        <v>75314.25</v>
      </c>
      <c r="J3592">
        <v>543</v>
      </c>
      <c r="K3592">
        <v>491</v>
      </c>
      <c r="L3592">
        <v>55982.14</v>
      </c>
      <c r="M3592">
        <v>4697.58</v>
      </c>
      <c r="N3592">
        <v>769974.02</v>
      </c>
      <c r="O3592">
        <v>5625</v>
      </c>
      <c r="P3592">
        <v>4</v>
      </c>
      <c r="Q3592">
        <v>7</v>
      </c>
      <c r="R3592" s="25">
        <f>Clean_Data[[#This Row],[Revenue_EUR]]/Clean_Data[[#This Row],[Units_Sold]]</f>
        <v>151.62959484346223</v>
      </c>
      <c r="S3592" s="19">
        <f>Clean_Data[[#This Row],[Gross_Profit_EUR]]/Clean_Data[[#This Row],[Revenue_EUR]]</f>
        <v>0.67993233000792985</v>
      </c>
      <c r="T3592" s="19">
        <f>Clean_Data[[#This Row],[Revenue_EUR]]/Clean_Data[[#This Row],[Revenue_Target_EUR]]</f>
        <v>1.0932176845683252</v>
      </c>
      <c r="U3592" s="19">
        <f>Clean_Data[[#This Row],[Revenue_EUR]]/Clean_Data[[#This Row],[Market_Revenue_EUR]]</f>
        <v>0.10693201051121179</v>
      </c>
      <c r="V3592" s="19">
        <f>Clean_Data[[#This Row],[Returns_Units]]/Clean_Data[[#This Row],[Units_Sold]]</f>
        <v>1.289134438305709E-2</v>
      </c>
      <c r="W3592" s="21">
        <f>Clean_Data[[#This Row],[Revenue_EUR]]/Clean_Data[[#This Row],[Marketing_Spend_EUR]]</f>
        <v>17.527082029470492</v>
      </c>
    </row>
    <row r="3593" spans="1:23">
      <c r="A3593" s="17">
        <v>46204</v>
      </c>
      <c r="B3593">
        <v>2026</v>
      </c>
      <c r="C3593" s="16" t="s">
        <v>98</v>
      </c>
      <c r="D3593" s="16" t="s">
        <v>90</v>
      </c>
      <c r="E3593" s="16" t="s">
        <v>91</v>
      </c>
      <c r="F3593" s="16" t="s">
        <v>77</v>
      </c>
      <c r="G3593" s="16" t="s">
        <v>81</v>
      </c>
      <c r="H3593">
        <v>90886.45</v>
      </c>
      <c r="I3593">
        <v>87529.69</v>
      </c>
      <c r="J3593">
        <v>729</v>
      </c>
      <c r="K3593">
        <v>711</v>
      </c>
      <c r="L3593">
        <v>57154.35</v>
      </c>
      <c r="M3593">
        <v>2473.5700000000002</v>
      </c>
      <c r="N3593">
        <v>968182.72</v>
      </c>
      <c r="O3593">
        <v>8391</v>
      </c>
      <c r="P3593">
        <v>5</v>
      </c>
      <c r="Q3593">
        <v>13</v>
      </c>
      <c r="R3593" s="25">
        <f>Clean_Data[[#This Row],[Revenue_EUR]]/Clean_Data[[#This Row],[Units_Sold]]</f>
        <v>124.6727709190672</v>
      </c>
      <c r="S3593" s="19">
        <f>Clean_Data[[#This Row],[Gross_Profit_EUR]]/Clean_Data[[#This Row],[Revenue_EUR]]</f>
        <v>0.62885446620480834</v>
      </c>
      <c r="T3593" s="19">
        <f>Clean_Data[[#This Row],[Revenue_EUR]]/Clean_Data[[#This Row],[Revenue_Target_EUR]]</f>
        <v>1.0383499587397145</v>
      </c>
      <c r="U3593" s="19">
        <f>Clean_Data[[#This Row],[Revenue_EUR]]/Clean_Data[[#This Row],[Market_Revenue_EUR]]</f>
        <v>9.3873241199760316E-2</v>
      </c>
      <c r="V3593" s="19">
        <f>Clean_Data[[#This Row],[Returns_Units]]/Clean_Data[[#This Row],[Units_Sold]]</f>
        <v>1.7832647462277092E-2</v>
      </c>
      <c r="W3593" s="21">
        <f>Clean_Data[[#This Row],[Revenue_EUR]]/Clean_Data[[#This Row],[Marketing_Spend_EUR]]</f>
        <v>36.743027284451216</v>
      </c>
    </row>
    <row r="3594" spans="1:23">
      <c r="A3594" s="17">
        <v>46204</v>
      </c>
      <c r="B3594">
        <v>2026</v>
      </c>
      <c r="C3594" s="16" t="s">
        <v>98</v>
      </c>
      <c r="D3594" s="16" t="s">
        <v>90</v>
      </c>
      <c r="E3594" s="16" t="s">
        <v>91</v>
      </c>
      <c r="F3594" s="16" t="s">
        <v>82</v>
      </c>
      <c r="G3594" s="16" t="s">
        <v>78</v>
      </c>
      <c r="H3594">
        <v>184992.47</v>
      </c>
      <c r="I3594">
        <v>185223.59</v>
      </c>
      <c r="J3594">
        <v>2370</v>
      </c>
      <c r="K3594">
        <v>2377</v>
      </c>
      <c r="L3594">
        <v>96973.57</v>
      </c>
      <c r="M3594">
        <v>3644.24</v>
      </c>
      <c r="N3594">
        <v>2175511.2400000002</v>
      </c>
      <c r="O3594">
        <v>31195</v>
      </c>
      <c r="P3594">
        <v>9</v>
      </c>
      <c r="Q3594">
        <v>49</v>
      </c>
      <c r="R3594" s="25">
        <f>Clean_Data[[#This Row],[Revenue_EUR]]/Clean_Data[[#This Row],[Units_Sold]]</f>
        <v>78.055894514767928</v>
      </c>
      <c r="S3594" s="19">
        <f>Clean_Data[[#This Row],[Gross_Profit_EUR]]/Clean_Data[[#This Row],[Revenue_EUR]]</f>
        <v>0.52420279593001817</v>
      </c>
      <c r="T3594" s="19">
        <f>Clean_Data[[#This Row],[Revenue_EUR]]/Clean_Data[[#This Row],[Revenue_Target_EUR]]</f>
        <v>0.99875221077401644</v>
      </c>
      <c r="U3594" s="19">
        <f>Clean_Data[[#This Row],[Revenue_EUR]]/Clean_Data[[#This Row],[Market_Revenue_EUR]]</f>
        <v>8.5034021704250076E-2</v>
      </c>
      <c r="V3594" s="19">
        <f>Clean_Data[[#This Row],[Returns_Units]]/Clean_Data[[#This Row],[Units_Sold]]</f>
        <v>2.0675105485232069E-2</v>
      </c>
      <c r="W3594" s="21">
        <f>Clean_Data[[#This Row],[Revenue_EUR]]/Clean_Data[[#This Row],[Marketing_Spend_EUR]]</f>
        <v>50.76297664259215</v>
      </c>
    </row>
    <row r="3595" spans="1:23">
      <c r="A3595" s="17">
        <v>46204</v>
      </c>
      <c r="B3595">
        <v>2026</v>
      </c>
      <c r="C3595" s="16" t="s">
        <v>98</v>
      </c>
      <c r="D3595" s="16" t="s">
        <v>90</v>
      </c>
      <c r="E3595" s="16" t="s">
        <v>91</v>
      </c>
      <c r="F3595" s="16" t="s">
        <v>82</v>
      </c>
      <c r="G3595" s="16" t="s">
        <v>79</v>
      </c>
      <c r="H3595">
        <v>187961.61</v>
      </c>
      <c r="I3595">
        <v>181850.7</v>
      </c>
      <c r="J3595">
        <v>934</v>
      </c>
      <c r="K3595">
        <v>887</v>
      </c>
      <c r="L3595">
        <v>116327.81</v>
      </c>
      <c r="M3595">
        <v>4924.8500000000004</v>
      </c>
      <c r="N3595">
        <v>1934246.1</v>
      </c>
      <c r="O3595">
        <v>10892</v>
      </c>
      <c r="P3595">
        <v>9</v>
      </c>
      <c r="Q3595">
        <v>20</v>
      </c>
      <c r="R3595" s="25">
        <f>Clean_Data[[#This Row],[Revenue_EUR]]/Clean_Data[[#This Row],[Units_Sold]]</f>
        <v>201.24369379014988</v>
      </c>
      <c r="S3595" s="19">
        <f>Clean_Data[[#This Row],[Gross_Profit_EUR]]/Clean_Data[[#This Row],[Revenue_EUR]]</f>
        <v>0.61889132573401562</v>
      </c>
      <c r="T3595" s="19">
        <f>Clean_Data[[#This Row],[Revenue_EUR]]/Clean_Data[[#This Row],[Revenue_Target_EUR]]</f>
        <v>1.0336039949255074</v>
      </c>
      <c r="U3595" s="19">
        <f>Clean_Data[[#This Row],[Revenue_EUR]]/Clean_Data[[#This Row],[Market_Revenue_EUR]]</f>
        <v>9.7175643781833132E-2</v>
      </c>
      <c r="V3595" s="19">
        <f>Clean_Data[[#This Row],[Returns_Units]]/Clean_Data[[#This Row],[Units_Sold]]</f>
        <v>2.1413276231263382E-2</v>
      </c>
      <c r="W3595" s="21">
        <f>Clean_Data[[#This Row],[Revenue_EUR]]/Clean_Data[[#This Row],[Marketing_Spend_EUR]]</f>
        <v>38.165956323542844</v>
      </c>
    </row>
    <row r="3596" spans="1:23">
      <c r="A3596" s="17">
        <v>46204</v>
      </c>
      <c r="B3596">
        <v>2026</v>
      </c>
      <c r="C3596" s="16" t="s">
        <v>98</v>
      </c>
      <c r="D3596" s="16" t="s">
        <v>90</v>
      </c>
      <c r="E3596" s="16" t="s">
        <v>91</v>
      </c>
      <c r="F3596" s="16" t="s">
        <v>82</v>
      </c>
      <c r="G3596" s="16" t="s">
        <v>80</v>
      </c>
      <c r="H3596">
        <v>69309.78</v>
      </c>
      <c r="I3596">
        <v>61202.52</v>
      </c>
      <c r="J3596">
        <v>457</v>
      </c>
      <c r="K3596">
        <v>405</v>
      </c>
      <c r="L3596">
        <v>44717.98</v>
      </c>
      <c r="M3596">
        <v>3482.72</v>
      </c>
      <c r="N3596">
        <v>709522.01</v>
      </c>
      <c r="O3596">
        <v>5100</v>
      </c>
      <c r="P3596">
        <v>3</v>
      </c>
      <c r="Q3596">
        <v>8</v>
      </c>
      <c r="R3596" s="25">
        <f>Clean_Data[[#This Row],[Revenue_EUR]]/Clean_Data[[#This Row],[Units_Sold]]</f>
        <v>151.66253829321664</v>
      </c>
      <c r="S3596" s="19">
        <f>Clean_Data[[#This Row],[Gross_Profit_EUR]]/Clean_Data[[#This Row],[Revenue_EUR]]</f>
        <v>0.64519004388702439</v>
      </c>
      <c r="T3596" s="19">
        <f>Clean_Data[[#This Row],[Revenue_EUR]]/Clean_Data[[#This Row],[Revenue_Target_EUR]]</f>
        <v>1.1324661141403982</v>
      </c>
      <c r="U3596" s="19">
        <f>Clean_Data[[#This Row],[Revenue_EUR]]/Clean_Data[[#This Row],[Market_Revenue_EUR]]</f>
        <v>9.7685172585414232E-2</v>
      </c>
      <c r="V3596" s="19">
        <f>Clean_Data[[#This Row],[Returns_Units]]/Clean_Data[[#This Row],[Units_Sold]]</f>
        <v>1.7505470459518599E-2</v>
      </c>
      <c r="W3596" s="21">
        <f>Clean_Data[[#This Row],[Revenue_EUR]]/Clean_Data[[#This Row],[Marketing_Spend_EUR]]</f>
        <v>19.90104860568751</v>
      </c>
    </row>
    <row r="3597" spans="1:23">
      <c r="A3597" s="17">
        <v>46204</v>
      </c>
      <c r="B3597">
        <v>2026</v>
      </c>
      <c r="C3597" s="16" t="s">
        <v>98</v>
      </c>
      <c r="D3597" s="16" t="s">
        <v>90</v>
      </c>
      <c r="E3597" s="16" t="s">
        <v>91</v>
      </c>
      <c r="F3597" s="16" t="s">
        <v>82</v>
      </c>
      <c r="G3597" s="16" t="s">
        <v>81</v>
      </c>
      <c r="H3597">
        <v>82986.19</v>
      </c>
      <c r="I3597">
        <v>76990.289999999994</v>
      </c>
      <c r="J3597">
        <v>666</v>
      </c>
      <c r="K3597">
        <v>623</v>
      </c>
      <c r="L3597">
        <v>48866.68</v>
      </c>
      <c r="M3597">
        <v>2379.79</v>
      </c>
      <c r="N3597">
        <v>883542.06</v>
      </c>
      <c r="O3597">
        <v>7681</v>
      </c>
      <c r="P3597">
        <v>4</v>
      </c>
      <c r="Q3597">
        <v>8</v>
      </c>
      <c r="R3597" s="25">
        <f>Clean_Data[[#This Row],[Revenue_EUR]]/Clean_Data[[#This Row],[Units_Sold]]</f>
        <v>124.60388888888889</v>
      </c>
      <c r="S3597" s="19">
        <f>Clean_Data[[#This Row],[Gross_Profit_EUR]]/Clean_Data[[#This Row],[Revenue_EUR]]</f>
        <v>0.58885315737473909</v>
      </c>
      <c r="T3597" s="19">
        <f>Clean_Data[[#This Row],[Revenue_EUR]]/Clean_Data[[#This Row],[Revenue_Target_EUR]]</f>
        <v>1.0778786519702681</v>
      </c>
      <c r="U3597" s="19">
        <f>Clean_Data[[#This Row],[Revenue_EUR]]/Clean_Data[[#This Row],[Market_Revenue_EUR]]</f>
        <v>9.3924436376011347E-2</v>
      </c>
      <c r="V3597" s="19">
        <f>Clean_Data[[#This Row],[Returns_Units]]/Clean_Data[[#This Row],[Units_Sold]]</f>
        <v>1.2012012012012012E-2</v>
      </c>
      <c r="W3597" s="21">
        <f>Clean_Data[[#This Row],[Revenue_EUR]]/Clean_Data[[#This Row],[Marketing_Spend_EUR]]</f>
        <v>34.871223931523375</v>
      </c>
    </row>
    <row r="3598" spans="1:23">
      <c r="A3598" s="17">
        <v>46204</v>
      </c>
      <c r="B3598">
        <v>2026</v>
      </c>
      <c r="C3598" s="16" t="s">
        <v>98</v>
      </c>
      <c r="D3598" s="16" t="s">
        <v>90</v>
      </c>
      <c r="E3598" s="16" t="s">
        <v>91</v>
      </c>
      <c r="F3598" s="16" t="s">
        <v>83</v>
      </c>
      <c r="G3598" s="16" t="s">
        <v>78</v>
      </c>
      <c r="H3598">
        <v>23957.05</v>
      </c>
      <c r="I3598">
        <v>23090.07</v>
      </c>
      <c r="J3598">
        <v>307</v>
      </c>
      <c r="K3598">
        <v>298</v>
      </c>
      <c r="L3598">
        <v>11301.44</v>
      </c>
      <c r="M3598">
        <v>411.69</v>
      </c>
      <c r="N3598">
        <v>390432.93</v>
      </c>
      <c r="O3598">
        <v>5125</v>
      </c>
      <c r="P3598">
        <v>1</v>
      </c>
      <c r="Q3598">
        <v>9</v>
      </c>
      <c r="R3598" s="25">
        <f>Clean_Data[[#This Row],[Revenue_EUR]]/Clean_Data[[#This Row],[Units_Sold]]</f>
        <v>78.035993485342019</v>
      </c>
      <c r="S3598" s="19">
        <f>Clean_Data[[#This Row],[Gross_Profit_EUR]]/Clean_Data[[#This Row],[Revenue_EUR]]</f>
        <v>0.47173754698512549</v>
      </c>
      <c r="T3598" s="19">
        <f>Clean_Data[[#This Row],[Revenue_EUR]]/Clean_Data[[#This Row],[Revenue_Target_EUR]]</f>
        <v>1.0375477423844968</v>
      </c>
      <c r="U3598" s="19">
        <f>Clean_Data[[#This Row],[Revenue_EUR]]/Clean_Data[[#This Row],[Market_Revenue_EUR]]</f>
        <v>6.136021877048127E-2</v>
      </c>
      <c r="V3598" s="19">
        <f>Clean_Data[[#This Row],[Returns_Units]]/Clean_Data[[#This Row],[Units_Sold]]</f>
        <v>2.9315960912052116E-2</v>
      </c>
      <c r="W3598" s="21">
        <f>Clean_Data[[#This Row],[Revenue_EUR]]/Clean_Data[[#This Row],[Marketing_Spend_EUR]]</f>
        <v>58.191964827904492</v>
      </c>
    </row>
    <row r="3599" spans="1:23">
      <c r="A3599" s="17">
        <v>46204</v>
      </c>
      <c r="B3599">
        <v>2026</v>
      </c>
      <c r="C3599" s="16" t="s">
        <v>98</v>
      </c>
      <c r="D3599" s="16" t="s">
        <v>90</v>
      </c>
      <c r="E3599" s="16" t="s">
        <v>91</v>
      </c>
      <c r="F3599" s="16" t="s">
        <v>83</v>
      </c>
      <c r="G3599" s="16" t="s">
        <v>79</v>
      </c>
      <c r="H3599">
        <v>23407.61</v>
      </c>
      <c r="I3599">
        <v>22582.21</v>
      </c>
      <c r="J3599">
        <v>116</v>
      </c>
      <c r="K3599">
        <v>113</v>
      </c>
      <c r="L3599">
        <v>12996.11</v>
      </c>
      <c r="M3599">
        <v>581.67999999999995</v>
      </c>
      <c r="N3599">
        <v>328232.98</v>
      </c>
      <c r="O3599">
        <v>1702</v>
      </c>
      <c r="P3599">
        <v>1</v>
      </c>
      <c r="Q3599">
        <v>3</v>
      </c>
      <c r="R3599" s="25">
        <f>Clean_Data[[#This Row],[Revenue_EUR]]/Clean_Data[[#This Row],[Units_Sold]]</f>
        <v>201.78974137931036</v>
      </c>
      <c r="S3599" s="19">
        <f>Clean_Data[[#This Row],[Gross_Profit_EUR]]/Clean_Data[[#This Row],[Revenue_EUR]]</f>
        <v>0.55520875475967002</v>
      </c>
      <c r="T3599" s="19">
        <f>Clean_Data[[#This Row],[Revenue_EUR]]/Clean_Data[[#This Row],[Revenue_Target_EUR]]</f>
        <v>1.0365508955943639</v>
      </c>
      <c r="U3599" s="19">
        <f>Clean_Data[[#This Row],[Revenue_EUR]]/Clean_Data[[#This Row],[Market_Revenue_EUR]]</f>
        <v>7.1314009945009194E-2</v>
      </c>
      <c r="V3599" s="19">
        <f>Clean_Data[[#This Row],[Returns_Units]]/Clean_Data[[#This Row],[Units_Sold]]</f>
        <v>2.5862068965517241E-2</v>
      </c>
      <c r="W3599" s="21">
        <f>Clean_Data[[#This Row],[Revenue_EUR]]/Clean_Data[[#This Row],[Marketing_Spend_EUR]]</f>
        <v>40.241387016916519</v>
      </c>
    </row>
    <row r="3600" spans="1:23">
      <c r="A3600" s="17">
        <v>46204</v>
      </c>
      <c r="B3600">
        <v>2026</v>
      </c>
      <c r="C3600" s="16" t="s">
        <v>98</v>
      </c>
      <c r="D3600" s="16" t="s">
        <v>90</v>
      </c>
      <c r="E3600" s="16" t="s">
        <v>91</v>
      </c>
      <c r="F3600" s="16" t="s">
        <v>83</v>
      </c>
      <c r="G3600" s="16" t="s">
        <v>80</v>
      </c>
      <c r="H3600">
        <v>8570.73</v>
      </c>
      <c r="I3600">
        <v>7673.13</v>
      </c>
      <c r="J3600">
        <v>56</v>
      </c>
      <c r="K3600">
        <v>50</v>
      </c>
      <c r="L3600">
        <v>4972.3900000000003</v>
      </c>
      <c r="M3600">
        <v>428.68</v>
      </c>
      <c r="N3600">
        <v>124196.99</v>
      </c>
      <c r="O3600">
        <v>905</v>
      </c>
      <c r="P3600">
        <v>0</v>
      </c>
      <c r="Q3600">
        <v>1</v>
      </c>
      <c r="R3600" s="25">
        <f>Clean_Data[[#This Row],[Revenue_EUR]]/Clean_Data[[#This Row],[Units_Sold]]</f>
        <v>153.04874999999998</v>
      </c>
      <c r="S3600" s="19">
        <f>Clean_Data[[#This Row],[Gross_Profit_EUR]]/Clean_Data[[#This Row],[Revenue_EUR]]</f>
        <v>0.58015944966181421</v>
      </c>
      <c r="T3600" s="19">
        <f>Clean_Data[[#This Row],[Revenue_EUR]]/Clean_Data[[#This Row],[Revenue_Target_EUR]]</f>
        <v>1.1169796419453339</v>
      </c>
      <c r="U3600" s="19">
        <f>Clean_Data[[#This Row],[Revenue_EUR]]/Clean_Data[[#This Row],[Market_Revenue_EUR]]</f>
        <v>6.9009160366929986E-2</v>
      </c>
      <c r="V3600" s="19">
        <f>Clean_Data[[#This Row],[Returns_Units]]/Clean_Data[[#This Row],[Units_Sold]]</f>
        <v>1.7857142857142856E-2</v>
      </c>
      <c r="W3600" s="21">
        <f>Clean_Data[[#This Row],[Revenue_EUR]]/Clean_Data[[#This Row],[Marketing_Spend_EUR]]</f>
        <v>19.993305029392552</v>
      </c>
    </row>
    <row r="3601" spans="1:23">
      <c r="A3601" s="17">
        <v>46204</v>
      </c>
      <c r="B3601">
        <v>2026</v>
      </c>
      <c r="C3601" s="16" t="s">
        <v>98</v>
      </c>
      <c r="D3601" s="16" t="s">
        <v>90</v>
      </c>
      <c r="E3601" s="16" t="s">
        <v>91</v>
      </c>
      <c r="F3601" s="16" t="s">
        <v>83</v>
      </c>
      <c r="G3601" s="16" t="s">
        <v>81</v>
      </c>
      <c r="H3601">
        <v>10348.27</v>
      </c>
      <c r="I3601">
        <v>10153.620000000001</v>
      </c>
      <c r="J3601">
        <v>83</v>
      </c>
      <c r="K3601">
        <v>81</v>
      </c>
      <c r="L3601">
        <v>5451.29</v>
      </c>
      <c r="M3601">
        <v>312.32</v>
      </c>
      <c r="N3601">
        <v>158925.04999999999</v>
      </c>
      <c r="O3601">
        <v>1326</v>
      </c>
      <c r="P3601">
        <v>1</v>
      </c>
      <c r="Q3601">
        <v>1</v>
      </c>
      <c r="R3601" s="25">
        <f>Clean_Data[[#This Row],[Revenue_EUR]]/Clean_Data[[#This Row],[Units_Sold]]</f>
        <v>124.67795180722892</v>
      </c>
      <c r="S3601" s="19">
        <f>Clean_Data[[#This Row],[Gross_Profit_EUR]]/Clean_Data[[#This Row],[Revenue_EUR]]</f>
        <v>0.52678273759768535</v>
      </c>
      <c r="T3601" s="19">
        <f>Clean_Data[[#This Row],[Revenue_EUR]]/Clean_Data[[#This Row],[Revenue_Target_EUR]]</f>
        <v>1.0191705027369549</v>
      </c>
      <c r="U3601" s="19">
        <f>Clean_Data[[#This Row],[Revenue_EUR]]/Clean_Data[[#This Row],[Market_Revenue_EUR]]</f>
        <v>6.511415286639835E-2</v>
      </c>
      <c r="V3601" s="19">
        <f>Clean_Data[[#This Row],[Returns_Units]]/Clean_Data[[#This Row],[Units_Sold]]</f>
        <v>1.2048192771084338E-2</v>
      </c>
      <c r="W3601" s="21">
        <f>Clean_Data[[#This Row],[Revenue_EUR]]/Clean_Data[[#This Row],[Marketing_Spend_EUR]]</f>
        <v>33.133548924180332</v>
      </c>
    </row>
    <row r="3602" spans="1:23">
      <c r="A3602" s="17">
        <v>46204</v>
      </c>
      <c r="B3602">
        <v>2026</v>
      </c>
      <c r="C3602" s="16" t="s">
        <v>98</v>
      </c>
      <c r="D3602" s="16" t="s">
        <v>92</v>
      </c>
      <c r="E3602" s="16" t="s">
        <v>76</v>
      </c>
      <c r="F3602" s="16" t="s">
        <v>77</v>
      </c>
      <c r="G3602" s="16" t="s">
        <v>78</v>
      </c>
      <c r="H3602">
        <v>222094.65</v>
      </c>
      <c r="I3602">
        <v>218391.16</v>
      </c>
      <c r="J3602">
        <v>2846</v>
      </c>
      <c r="K3602">
        <v>2796</v>
      </c>
      <c r="L3602">
        <v>125248.8</v>
      </c>
      <c r="M3602">
        <v>3643.54</v>
      </c>
      <c r="N3602">
        <v>1415476.47</v>
      </c>
      <c r="O3602">
        <v>19623</v>
      </c>
      <c r="P3602">
        <v>13</v>
      </c>
      <c r="Q3602">
        <v>55</v>
      </c>
      <c r="R3602" s="25">
        <f>Clean_Data[[#This Row],[Revenue_EUR]]/Clean_Data[[#This Row],[Units_Sold]]</f>
        <v>78.037473647224175</v>
      </c>
      <c r="S3602" s="19">
        <f>Clean_Data[[#This Row],[Gross_Profit_EUR]]/Clean_Data[[#This Row],[Revenue_EUR]]</f>
        <v>0.56394334577622651</v>
      </c>
      <c r="T3602" s="19">
        <f>Clean_Data[[#This Row],[Revenue_EUR]]/Clean_Data[[#This Row],[Revenue_Target_EUR]]</f>
        <v>1.0169580581924653</v>
      </c>
      <c r="U3602" s="19">
        <f>Clean_Data[[#This Row],[Revenue_EUR]]/Clean_Data[[#This Row],[Market_Revenue_EUR]]</f>
        <v>0.1569045156928677</v>
      </c>
      <c r="V3602" s="19">
        <f>Clean_Data[[#This Row],[Returns_Units]]/Clean_Data[[#This Row],[Units_Sold]]</f>
        <v>1.932536893886156E-2</v>
      </c>
      <c r="W3602" s="21">
        <f>Clean_Data[[#This Row],[Revenue_EUR]]/Clean_Data[[#This Row],[Marketing_Spend_EUR]]</f>
        <v>60.955732611690827</v>
      </c>
    </row>
    <row r="3603" spans="1:23">
      <c r="A3603" s="17">
        <v>46204</v>
      </c>
      <c r="B3603">
        <v>2026</v>
      </c>
      <c r="C3603" s="16" t="s">
        <v>98</v>
      </c>
      <c r="D3603" s="16" t="s">
        <v>92</v>
      </c>
      <c r="E3603" s="16" t="s">
        <v>76</v>
      </c>
      <c r="F3603" s="16" t="s">
        <v>77</v>
      </c>
      <c r="G3603" s="16" t="s">
        <v>79</v>
      </c>
      <c r="H3603">
        <v>230012.69</v>
      </c>
      <c r="I3603">
        <v>230235.62</v>
      </c>
      <c r="J3603">
        <v>1143</v>
      </c>
      <c r="K3603">
        <v>1150</v>
      </c>
      <c r="L3603">
        <v>152664.22</v>
      </c>
      <c r="M3603">
        <v>5834.75</v>
      </c>
      <c r="N3603">
        <v>1223622.7</v>
      </c>
      <c r="O3603">
        <v>6692</v>
      </c>
      <c r="P3603">
        <v>9</v>
      </c>
      <c r="Q3603">
        <v>17</v>
      </c>
      <c r="R3603" s="25">
        <f>Clean_Data[[#This Row],[Revenue_EUR]]/Clean_Data[[#This Row],[Units_Sold]]</f>
        <v>201.23594925634296</v>
      </c>
      <c r="S3603" s="19">
        <f>Clean_Data[[#This Row],[Gross_Profit_EUR]]/Clean_Data[[#This Row],[Revenue_EUR]]</f>
        <v>0.66372085818395499</v>
      </c>
      <c r="T3603" s="19">
        <f>Clean_Data[[#This Row],[Revenue_EUR]]/Clean_Data[[#This Row],[Revenue_Target_EUR]]</f>
        <v>0.99903173105881704</v>
      </c>
      <c r="U3603" s="19">
        <f>Clean_Data[[#This Row],[Revenue_EUR]]/Clean_Data[[#This Row],[Market_Revenue_EUR]]</f>
        <v>0.18797680853746829</v>
      </c>
      <c r="V3603" s="19">
        <f>Clean_Data[[#This Row],[Returns_Units]]/Clean_Data[[#This Row],[Units_Sold]]</f>
        <v>1.4873140857392825E-2</v>
      </c>
      <c r="W3603" s="21">
        <f>Clean_Data[[#This Row],[Revenue_EUR]]/Clean_Data[[#This Row],[Marketing_Spend_EUR]]</f>
        <v>39.421173143665108</v>
      </c>
    </row>
    <row r="3604" spans="1:23">
      <c r="A3604" s="17">
        <v>46204</v>
      </c>
      <c r="B3604">
        <v>2026</v>
      </c>
      <c r="C3604" s="16" t="s">
        <v>98</v>
      </c>
      <c r="D3604" s="16" t="s">
        <v>92</v>
      </c>
      <c r="E3604" s="16" t="s">
        <v>76</v>
      </c>
      <c r="F3604" s="16" t="s">
        <v>77</v>
      </c>
      <c r="G3604" s="16" t="s">
        <v>80</v>
      </c>
      <c r="H3604">
        <v>69148.2</v>
      </c>
      <c r="I3604">
        <v>64332.2</v>
      </c>
      <c r="J3604">
        <v>456</v>
      </c>
      <c r="K3604">
        <v>432</v>
      </c>
      <c r="L3604">
        <v>48082.57</v>
      </c>
      <c r="M3604">
        <v>3568.61</v>
      </c>
      <c r="N3604">
        <v>454054.82</v>
      </c>
      <c r="O3604">
        <v>3307</v>
      </c>
      <c r="P3604">
        <v>4</v>
      </c>
      <c r="Q3604">
        <v>5</v>
      </c>
      <c r="R3604" s="25">
        <f>Clean_Data[[#This Row],[Revenue_EUR]]/Clean_Data[[#This Row],[Units_Sold]]</f>
        <v>151.64078947368421</v>
      </c>
      <c r="S3604" s="19">
        <f>Clean_Data[[#This Row],[Gross_Profit_EUR]]/Clean_Data[[#This Row],[Revenue_EUR]]</f>
        <v>0.69535533824452411</v>
      </c>
      <c r="T3604" s="19">
        <f>Clean_Data[[#This Row],[Revenue_EUR]]/Clean_Data[[#This Row],[Revenue_Target_EUR]]</f>
        <v>1.0748614224292035</v>
      </c>
      <c r="U3604" s="19">
        <f>Clean_Data[[#This Row],[Revenue_EUR]]/Clean_Data[[#This Row],[Market_Revenue_EUR]]</f>
        <v>0.15229042167199106</v>
      </c>
      <c r="V3604" s="19">
        <f>Clean_Data[[#This Row],[Returns_Units]]/Clean_Data[[#This Row],[Units_Sold]]</f>
        <v>1.0964912280701754E-2</v>
      </c>
      <c r="W3604" s="21">
        <f>Clean_Data[[#This Row],[Revenue_EUR]]/Clean_Data[[#This Row],[Marketing_Spend_EUR]]</f>
        <v>19.37678816121683</v>
      </c>
    </row>
    <row r="3605" spans="1:23">
      <c r="A3605" s="17">
        <v>46204</v>
      </c>
      <c r="B3605">
        <v>2026</v>
      </c>
      <c r="C3605" s="16" t="s">
        <v>98</v>
      </c>
      <c r="D3605" s="16" t="s">
        <v>92</v>
      </c>
      <c r="E3605" s="16" t="s">
        <v>76</v>
      </c>
      <c r="F3605" s="16" t="s">
        <v>77</v>
      </c>
      <c r="G3605" s="16" t="s">
        <v>81</v>
      </c>
      <c r="H3605">
        <v>102032.99</v>
      </c>
      <c r="I3605">
        <v>98021.57</v>
      </c>
      <c r="J3605">
        <v>818</v>
      </c>
      <c r="K3605">
        <v>782</v>
      </c>
      <c r="L3605">
        <v>64030.23</v>
      </c>
      <c r="M3605">
        <v>3254.19</v>
      </c>
      <c r="N3605">
        <v>590594.5</v>
      </c>
      <c r="O3605">
        <v>5335</v>
      </c>
      <c r="P3605">
        <v>4</v>
      </c>
      <c r="Q3605">
        <v>11</v>
      </c>
      <c r="R3605" s="25">
        <f>Clean_Data[[#This Row],[Revenue_EUR]]/Clean_Data[[#This Row],[Units_Sold]]</f>
        <v>124.734706601467</v>
      </c>
      <c r="S3605" s="19">
        <f>Clean_Data[[#This Row],[Gross_Profit_EUR]]/Clean_Data[[#This Row],[Revenue_EUR]]</f>
        <v>0.62754438539927138</v>
      </c>
      <c r="T3605" s="19">
        <f>Clean_Data[[#This Row],[Revenue_EUR]]/Clean_Data[[#This Row],[Revenue_Target_EUR]]</f>
        <v>1.0409238497200157</v>
      </c>
      <c r="U3605" s="19">
        <f>Clean_Data[[#This Row],[Revenue_EUR]]/Clean_Data[[#This Row],[Market_Revenue_EUR]]</f>
        <v>0.17276319031078008</v>
      </c>
      <c r="V3605" s="19">
        <f>Clean_Data[[#This Row],[Returns_Units]]/Clean_Data[[#This Row],[Units_Sold]]</f>
        <v>1.3447432762836185E-2</v>
      </c>
      <c r="W3605" s="21">
        <f>Clean_Data[[#This Row],[Revenue_EUR]]/Clean_Data[[#This Row],[Marketing_Spend_EUR]]</f>
        <v>31.354343169882522</v>
      </c>
    </row>
    <row r="3606" spans="1:23">
      <c r="A3606" s="17">
        <v>46204</v>
      </c>
      <c r="B3606">
        <v>2026</v>
      </c>
      <c r="C3606" s="16" t="s">
        <v>98</v>
      </c>
      <c r="D3606" s="16" t="s">
        <v>92</v>
      </c>
      <c r="E3606" s="16" t="s">
        <v>76</v>
      </c>
      <c r="F3606" s="16" t="s">
        <v>82</v>
      </c>
      <c r="G3606" s="16" t="s">
        <v>78</v>
      </c>
      <c r="H3606">
        <v>166787.38</v>
      </c>
      <c r="I3606">
        <v>169523.44</v>
      </c>
      <c r="J3606">
        <v>2137</v>
      </c>
      <c r="K3606">
        <v>2176</v>
      </c>
      <c r="L3606">
        <v>86696.81</v>
      </c>
      <c r="M3606">
        <v>2847.28</v>
      </c>
      <c r="N3606">
        <v>1214858.68</v>
      </c>
      <c r="O3606">
        <v>16066</v>
      </c>
      <c r="P3606">
        <v>9</v>
      </c>
      <c r="Q3606">
        <v>22</v>
      </c>
      <c r="R3606" s="25">
        <f>Clean_Data[[#This Row],[Revenue_EUR]]/Clean_Data[[#This Row],[Units_Sold]]</f>
        <v>78.047440336920914</v>
      </c>
      <c r="S3606" s="19">
        <f>Clean_Data[[#This Row],[Gross_Profit_EUR]]/Clean_Data[[#This Row],[Revenue_EUR]]</f>
        <v>0.519804376086488</v>
      </c>
      <c r="T3606" s="19">
        <f>Clean_Data[[#This Row],[Revenue_EUR]]/Clean_Data[[#This Row],[Revenue_Target_EUR]]</f>
        <v>0.98386028504376744</v>
      </c>
      <c r="U3606" s="19">
        <f>Clean_Data[[#This Row],[Revenue_EUR]]/Clean_Data[[#This Row],[Market_Revenue_EUR]]</f>
        <v>0.13728953231004615</v>
      </c>
      <c r="V3606" s="19">
        <f>Clean_Data[[#This Row],[Returns_Units]]/Clean_Data[[#This Row],[Units_Sold]]</f>
        <v>1.0294805802526907E-2</v>
      </c>
      <c r="W3606" s="21">
        <f>Clean_Data[[#This Row],[Revenue_EUR]]/Clean_Data[[#This Row],[Marketing_Spend_EUR]]</f>
        <v>58.577793543311508</v>
      </c>
    </row>
    <row r="3607" spans="1:23">
      <c r="A3607" s="17">
        <v>46204</v>
      </c>
      <c r="B3607">
        <v>2026</v>
      </c>
      <c r="C3607" s="16" t="s">
        <v>98</v>
      </c>
      <c r="D3607" s="16" t="s">
        <v>92</v>
      </c>
      <c r="E3607" s="16" t="s">
        <v>76</v>
      </c>
      <c r="F3607" s="16" t="s">
        <v>82</v>
      </c>
      <c r="G3607" s="16" t="s">
        <v>79</v>
      </c>
      <c r="H3607">
        <v>183121.37</v>
      </c>
      <c r="I3607">
        <v>175654.3</v>
      </c>
      <c r="J3607">
        <v>910</v>
      </c>
      <c r="K3607">
        <v>870</v>
      </c>
      <c r="L3607">
        <v>110322.01</v>
      </c>
      <c r="M3607">
        <v>4864.18</v>
      </c>
      <c r="N3607">
        <v>1056351.78</v>
      </c>
      <c r="O3607">
        <v>5902</v>
      </c>
      <c r="P3607">
        <v>7</v>
      </c>
      <c r="Q3607">
        <v>9</v>
      </c>
      <c r="R3607" s="25">
        <f>Clean_Data[[#This Row],[Revenue_EUR]]/Clean_Data[[#This Row],[Units_Sold]]</f>
        <v>201.23227472527472</v>
      </c>
      <c r="S3607" s="19">
        <f>Clean_Data[[#This Row],[Gross_Profit_EUR]]/Clean_Data[[#This Row],[Revenue_EUR]]</f>
        <v>0.60245295237797747</v>
      </c>
      <c r="T3607" s="19">
        <f>Clean_Data[[#This Row],[Revenue_EUR]]/Clean_Data[[#This Row],[Revenue_Target_EUR]]</f>
        <v>1.0425100324899532</v>
      </c>
      <c r="U3607" s="19">
        <f>Clean_Data[[#This Row],[Revenue_EUR]]/Clean_Data[[#This Row],[Market_Revenue_EUR]]</f>
        <v>0.17335264015932267</v>
      </c>
      <c r="V3607" s="19">
        <f>Clean_Data[[#This Row],[Returns_Units]]/Clean_Data[[#This Row],[Units_Sold]]</f>
        <v>9.8901098901098897E-3</v>
      </c>
      <c r="W3607" s="21">
        <f>Clean_Data[[#This Row],[Revenue_EUR]]/Clean_Data[[#This Row],[Marketing_Spend_EUR]]</f>
        <v>37.646914793449255</v>
      </c>
    </row>
    <row r="3608" spans="1:23">
      <c r="A3608" s="17">
        <v>46204</v>
      </c>
      <c r="B3608">
        <v>2026</v>
      </c>
      <c r="C3608" s="16" t="s">
        <v>98</v>
      </c>
      <c r="D3608" s="16" t="s">
        <v>92</v>
      </c>
      <c r="E3608" s="16" t="s">
        <v>76</v>
      </c>
      <c r="F3608" s="16" t="s">
        <v>82</v>
      </c>
      <c r="G3608" s="16" t="s">
        <v>80</v>
      </c>
      <c r="H3608">
        <v>56811.98</v>
      </c>
      <c r="I3608">
        <v>53816.04</v>
      </c>
      <c r="J3608">
        <v>374</v>
      </c>
      <c r="K3608">
        <v>357</v>
      </c>
      <c r="L3608">
        <v>35960.19</v>
      </c>
      <c r="M3608">
        <v>3325.65</v>
      </c>
      <c r="N3608">
        <v>389272.89</v>
      </c>
      <c r="O3608">
        <v>2644</v>
      </c>
      <c r="P3608">
        <v>2</v>
      </c>
      <c r="Q3608">
        <v>7</v>
      </c>
      <c r="R3608" s="25">
        <f>Clean_Data[[#This Row],[Revenue_EUR]]/Clean_Data[[#This Row],[Units_Sold]]</f>
        <v>151.90368983957219</v>
      </c>
      <c r="S3608" s="19">
        <f>Clean_Data[[#This Row],[Gross_Profit_EUR]]/Clean_Data[[#This Row],[Revenue_EUR]]</f>
        <v>0.63296843377048295</v>
      </c>
      <c r="T3608" s="19">
        <f>Clean_Data[[#This Row],[Revenue_EUR]]/Clean_Data[[#This Row],[Revenue_Target_EUR]]</f>
        <v>1.0556700195703734</v>
      </c>
      <c r="U3608" s="19">
        <f>Clean_Data[[#This Row],[Revenue_EUR]]/Clean_Data[[#This Row],[Market_Revenue_EUR]]</f>
        <v>0.14594383903795613</v>
      </c>
      <c r="V3608" s="19">
        <f>Clean_Data[[#This Row],[Returns_Units]]/Clean_Data[[#This Row],[Units_Sold]]</f>
        <v>1.871657754010695E-2</v>
      </c>
      <c r="W3608" s="21">
        <f>Clean_Data[[#This Row],[Revenue_EUR]]/Clean_Data[[#This Row],[Marketing_Spend_EUR]]</f>
        <v>17.082970246417993</v>
      </c>
    </row>
    <row r="3609" spans="1:23">
      <c r="A3609" s="17">
        <v>46204</v>
      </c>
      <c r="B3609">
        <v>2026</v>
      </c>
      <c r="C3609" s="16" t="s">
        <v>98</v>
      </c>
      <c r="D3609" s="16" t="s">
        <v>92</v>
      </c>
      <c r="E3609" s="16" t="s">
        <v>76</v>
      </c>
      <c r="F3609" s="16" t="s">
        <v>82</v>
      </c>
      <c r="G3609" s="16" t="s">
        <v>81</v>
      </c>
      <c r="H3609">
        <v>73071</v>
      </c>
      <c r="I3609">
        <v>71925.679999999993</v>
      </c>
      <c r="J3609">
        <v>586</v>
      </c>
      <c r="K3609">
        <v>587</v>
      </c>
      <c r="L3609">
        <v>41904.19</v>
      </c>
      <c r="M3609">
        <v>2017.84</v>
      </c>
      <c r="N3609">
        <v>494639.33</v>
      </c>
      <c r="O3609">
        <v>4332</v>
      </c>
      <c r="P3609">
        <v>3</v>
      </c>
      <c r="Q3609">
        <v>11</v>
      </c>
      <c r="R3609" s="25">
        <f>Clean_Data[[#This Row],[Revenue_EUR]]/Clean_Data[[#This Row],[Units_Sold]]</f>
        <v>124.69453924914676</v>
      </c>
      <c r="S3609" s="19">
        <f>Clean_Data[[#This Row],[Gross_Profit_EUR]]/Clean_Data[[#This Row],[Revenue_EUR]]</f>
        <v>0.57347223932887192</v>
      </c>
      <c r="T3609" s="19">
        <f>Clean_Data[[#This Row],[Revenue_EUR]]/Clean_Data[[#This Row],[Revenue_Target_EUR]]</f>
        <v>1.0159236589768774</v>
      </c>
      <c r="U3609" s="19">
        <f>Clean_Data[[#This Row],[Revenue_EUR]]/Clean_Data[[#This Row],[Market_Revenue_EUR]]</f>
        <v>0.14772581872937601</v>
      </c>
      <c r="V3609" s="19">
        <f>Clean_Data[[#This Row],[Returns_Units]]/Clean_Data[[#This Row],[Units_Sold]]</f>
        <v>1.877133105802048E-2</v>
      </c>
      <c r="W3609" s="21">
        <f>Clean_Data[[#This Row],[Revenue_EUR]]/Clean_Data[[#This Row],[Marketing_Spend_EUR]]</f>
        <v>36.212484637037626</v>
      </c>
    </row>
    <row r="3610" spans="1:23">
      <c r="A3610" s="17">
        <v>46204</v>
      </c>
      <c r="B3610">
        <v>2026</v>
      </c>
      <c r="C3610" s="16" t="s">
        <v>98</v>
      </c>
      <c r="D3610" s="16" t="s">
        <v>92</v>
      </c>
      <c r="E3610" s="16" t="s">
        <v>76</v>
      </c>
      <c r="F3610" s="16" t="s">
        <v>83</v>
      </c>
      <c r="G3610" s="16" t="s">
        <v>78</v>
      </c>
      <c r="H3610">
        <v>20794.349999999999</v>
      </c>
      <c r="I3610">
        <v>20845.03</v>
      </c>
      <c r="J3610">
        <v>266</v>
      </c>
      <c r="K3610">
        <v>267</v>
      </c>
      <c r="L3610">
        <v>9933.32</v>
      </c>
      <c r="M3610">
        <v>356.69</v>
      </c>
      <c r="N3610">
        <v>209873.43</v>
      </c>
      <c r="O3610">
        <v>2759</v>
      </c>
      <c r="P3610">
        <v>1</v>
      </c>
      <c r="Q3610">
        <v>7</v>
      </c>
      <c r="R3610" s="25">
        <f>Clean_Data[[#This Row],[Revenue_EUR]]/Clean_Data[[#This Row],[Units_Sold]]</f>
        <v>78.174248120300746</v>
      </c>
      <c r="S3610" s="19">
        <f>Clean_Data[[#This Row],[Gross_Profit_EUR]]/Clean_Data[[#This Row],[Revenue_EUR]]</f>
        <v>0.4776932195524265</v>
      </c>
      <c r="T3610" s="19">
        <f>Clean_Data[[#This Row],[Revenue_EUR]]/Clean_Data[[#This Row],[Revenue_Target_EUR]]</f>
        <v>0.99756872501502758</v>
      </c>
      <c r="U3610" s="19">
        <f>Clean_Data[[#This Row],[Revenue_EUR]]/Clean_Data[[#This Row],[Market_Revenue_EUR]]</f>
        <v>9.9080431477200331E-2</v>
      </c>
      <c r="V3610" s="19">
        <f>Clean_Data[[#This Row],[Returns_Units]]/Clean_Data[[#This Row],[Units_Sold]]</f>
        <v>2.6315789473684209E-2</v>
      </c>
      <c r="W3610" s="21">
        <f>Clean_Data[[#This Row],[Revenue_EUR]]/Clean_Data[[#This Row],[Marketing_Spend_EUR]]</f>
        <v>58.298101993327535</v>
      </c>
    </row>
    <row r="3611" spans="1:23">
      <c r="A3611" s="17">
        <v>46204</v>
      </c>
      <c r="B3611">
        <v>2026</v>
      </c>
      <c r="C3611" s="16" t="s">
        <v>98</v>
      </c>
      <c r="D3611" s="16" t="s">
        <v>92</v>
      </c>
      <c r="E3611" s="16" t="s">
        <v>76</v>
      </c>
      <c r="F3611" s="16" t="s">
        <v>83</v>
      </c>
      <c r="G3611" s="16" t="s">
        <v>79</v>
      </c>
      <c r="H3611">
        <v>23662.71</v>
      </c>
      <c r="I3611">
        <v>23013.200000000001</v>
      </c>
      <c r="J3611">
        <v>118</v>
      </c>
      <c r="K3611">
        <v>116</v>
      </c>
      <c r="L3611">
        <v>13000.6</v>
      </c>
      <c r="M3611">
        <v>563.82000000000005</v>
      </c>
      <c r="N3611">
        <v>191976.19</v>
      </c>
      <c r="O3611">
        <v>1070</v>
      </c>
      <c r="P3611">
        <v>1</v>
      </c>
      <c r="Q3611">
        <v>4</v>
      </c>
      <c r="R3611" s="25">
        <f>Clean_Data[[#This Row],[Revenue_EUR]]/Clean_Data[[#This Row],[Units_Sold]]</f>
        <v>200.53144067796609</v>
      </c>
      <c r="S3611" s="19">
        <f>Clean_Data[[#This Row],[Gross_Profit_EUR]]/Clean_Data[[#This Row],[Revenue_EUR]]</f>
        <v>0.54941297932485333</v>
      </c>
      <c r="T3611" s="19">
        <f>Clean_Data[[#This Row],[Revenue_EUR]]/Clean_Data[[#This Row],[Revenue_Target_EUR]]</f>
        <v>1.0282233674586758</v>
      </c>
      <c r="U3611" s="19">
        <f>Clean_Data[[#This Row],[Revenue_EUR]]/Clean_Data[[#This Row],[Market_Revenue_EUR]]</f>
        <v>0.12325856659620132</v>
      </c>
      <c r="V3611" s="19">
        <f>Clean_Data[[#This Row],[Returns_Units]]/Clean_Data[[#This Row],[Units_Sold]]</f>
        <v>3.3898305084745763E-2</v>
      </c>
      <c r="W3611" s="21">
        <f>Clean_Data[[#This Row],[Revenue_EUR]]/Clean_Data[[#This Row],[Marketing_Spend_EUR]]</f>
        <v>41.968553793763959</v>
      </c>
    </row>
    <row r="3612" spans="1:23">
      <c r="A3612" s="17">
        <v>46204</v>
      </c>
      <c r="B3612">
        <v>2026</v>
      </c>
      <c r="C3612" s="16" t="s">
        <v>98</v>
      </c>
      <c r="D3612" s="16" t="s">
        <v>92</v>
      </c>
      <c r="E3612" s="16" t="s">
        <v>76</v>
      </c>
      <c r="F3612" s="16" t="s">
        <v>83</v>
      </c>
      <c r="G3612" s="16" t="s">
        <v>80</v>
      </c>
      <c r="H3612">
        <v>7969.93</v>
      </c>
      <c r="I3612">
        <v>7106.27</v>
      </c>
      <c r="J3612">
        <v>53</v>
      </c>
      <c r="K3612">
        <v>48</v>
      </c>
      <c r="L3612">
        <v>4645.76</v>
      </c>
      <c r="M3612">
        <v>457.23</v>
      </c>
      <c r="N3612">
        <v>71267.649999999994</v>
      </c>
      <c r="O3612">
        <v>503</v>
      </c>
      <c r="P3612">
        <v>0</v>
      </c>
      <c r="Q3612">
        <v>1</v>
      </c>
      <c r="R3612" s="25">
        <f>Clean_Data[[#This Row],[Revenue_EUR]]/Clean_Data[[#This Row],[Units_Sold]]</f>
        <v>150.37603773584905</v>
      </c>
      <c r="S3612" s="19">
        <f>Clean_Data[[#This Row],[Gross_Profit_EUR]]/Clean_Data[[#This Row],[Revenue_EUR]]</f>
        <v>0.5829110167843381</v>
      </c>
      <c r="T3612" s="19">
        <f>Clean_Data[[#This Row],[Revenue_EUR]]/Clean_Data[[#This Row],[Revenue_Target_EUR]]</f>
        <v>1.1215349261989764</v>
      </c>
      <c r="U3612" s="19">
        <f>Clean_Data[[#This Row],[Revenue_EUR]]/Clean_Data[[#This Row],[Market_Revenue_EUR]]</f>
        <v>0.11183096397874773</v>
      </c>
      <c r="V3612" s="19">
        <f>Clean_Data[[#This Row],[Returns_Units]]/Clean_Data[[#This Row],[Units_Sold]]</f>
        <v>1.8867924528301886E-2</v>
      </c>
      <c r="W3612" s="21">
        <f>Clean_Data[[#This Row],[Revenue_EUR]]/Clean_Data[[#This Row],[Marketing_Spend_EUR]]</f>
        <v>17.430899109857183</v>
      </c>
    </row>
    <row r="3613" spans="1:23">
      <c r="A3613" s="17">
        <v>46204</v>
      </c>
      <c r="B3613">
        <v>2026</v>
      </c>
      <c r="C3613" s="16" t="s">
        <v>98</v>
      </c>
      <c r="D3613" s="16" t="s">
        <v>92</v>
      </c>
      <c r="E3613" s="16" t="s">
        <v>76</v>
      </c>
      <c r="F3613" s="16" t="s">
        <v>83</v>
      </c>
      <c r="G3613" s="16" t="s">
        <v>81</v>
      </c>
      <c r="H3613">
        <v>10139.67</v>
      </c>
      <c r="I3613">
        <v>10153.39</v>
      </c>
      <c r="J3613">
        <v>81</v>
      </c>
      <c r="K3613">
        <v>80</v>
      </c>
      <c r="L3613">
        <v>5307.11</v>
      </c>
      <c r="M3613">
        <v>320.2</v>
      </c>
      <c r="N3613">
        <v>91807.88</v>
      </c>
      <c r="O3613">
        <v>825</v>
      </c>
      <c r="P3613">
        <v>1</v>
      </c>
      <c r="Q3613">
        <v>2</v>
      </c>
      <c r="R3613" s="25">
        <f>Clean_Data[[#This Row],[Revenue_EUR]]/Clean_Data[[#This Row],[Units_Sold]]</f>
        <v>125.18111111111111</v>
      </c>
      <c r="S3613" s="19">
        <f>Clean_Data[[#This Row],[Gross_Profit_EUR]]/Clean_Data[[#This Row],[Revenue_EUR]]</f>
        <v>0.52340066294070708</v>
      </c>
      <c r="T3613" s="19">
        <f>Clean_Data[[#This Row],[Revenue_EUR]]/Clean_Data[[#This Row],[Revenue_Target_EUR]]</f>
        <v>0.99864872717387987</v>
      </c>
      <c r="U3613" s="19">
        <f>Clean_Data[[#This Row],[Revenue_EUR]]/Clean_Data[[#This Row],[Market_Revenue_EUR]]</f>
        <v>0.11044444115254594</v>
      </c>
      <c r="V3613" s="19">
        <f>Clean_Data[[#This Row],[Returns_Units]]/Clean_Data[[#This Row],[Units_Sold]]</f>
        <v>2.4691358024691357E-2</v>
      </c>
      <c r="W3613" s="21">
        <f>Clean_Data[[#This Row],[Revenue_EUR]]/Clean_Data[[#This Row],[Marketing_Spend_EUR]]</f>
        <v>31.666677076826986</v>
      </c>
    </row>
    <row r="3614" spans="1:23">
      <c r="A3614" s="17">
        <v>46235</v>
      </c>
      <c r="B3614">
        <v>2026</v>
      </c>
      <c r="C3614" s="16" t="s">
        <v>99</v>
      </c>
      <c r="D3614" s="16" t="s">
        <v>75</v>
      </c>
      <c r="E3614" s="16" t="s">
        <v>76</v>
      </c>
      <c r="F3614" s="16" t="s">
        <v>77</v>
      </c>
      <c r="G3614" s="16" t="s">
        <v>78</v>
      </c>
      <c r="H3614">
        <v>1020052.84</v>
      </c>
      <c r="I3614">
        <v>1024845.73</v>
      </c>
      <c r="J3614">
        <v>13070</v>
      </c>
      <c r="K3614">
        <v>12899</v>
      </c>
      <c r="L3614">
        <v>573443.54</v>
      </c>
      <c r="M3614">
        <v>17515.29</v>
      </c>
      <c r="N3614">
        <v>6064671.2800000003</v>
      </c>
      <c r="O3614">
        <v>86502</v>
      </c>
      <c r="P3614">
        <v>51</v>
      </c>
      <c r="Q3614">
        <v>282</v>
      </c>
      <c r="R3614" s="25">
        <f>Clean_Data[[#This Row],[Revenue_EUR]]/Clean_Data[[#This Row],[Units_Sold]]</f>
        <v>78.045358837031372</v>
      </c>
      <c r="S3614" s="19">
        <f>Clean_Data[[#This Row],[Gross_Profit_EUR]]/Clean_Data[[#This Row],[Revenue_EUR]]</f>
        <v>0.56217042638693115</v>
      </c>
      <c r="T3614" s="19">
        <f>Clean_Data[[#This Row],[Revenue_EUR]]/Clean_Data[[#This Row],[Revenue_Target_EUR]]</f>
        <v>0.99532330587941265</v>
      </c>
      <c r="U3614" s="19">
        <f>Clean_Data[[#This Row],[Revenue_EUR]]/Clean_Data[[#This Row],[Market_Revenue_EUR]]</f>
        <v>0.1681958993167392</v>
      </c>
      <c r="V3614" s="19">
        <f>Clean_Data[[#This Row],[Returns_Units]]/Clean_Data[[#This Row],[Units_Sold]]</f>
        <v>2.1576128538638103E-2</v>
      </c>
      <c r="W3614" s="21">
        <f>Clean_Data[[#This Row],[Revenue_EUR]]/Clean_Data[[#This Row],[Marketing_Spend_EUR]]</f>
        <v>58.237850472358716</v>
      </c>
    </row>
    <row r="3615" spans="1:23">
      <c r="A3615" s="17">
        <v>46235</v>
      </c>
      <c r="B3615">
        <v>2026</v>
      </c>
      <c r="C3615" s="16" t="s">
        <v>99</v>
      </c>
      <c r="D3615" s="16" t="s">
        <v>75</v>
      </c>
      <c r="E3615" s="16" t="s">
        <v>76</v>
      </c>
      <c r="F3615" s="16" t="s">
        <v>77</v>
      </c>
      <c r="G3615" s="16" t="s">
        <v>79</v>
      </c>
      <c r="H3615">
        <v>1005581.87</v>
      </c>
      <c r="I3615">
        <v>914839.86</v>
      </c>
      <c r="J3615">
        <v>4995</v>
      </c>
      <c r="K3615">
        <v>4598</v>
      </c>
      <c r="L3615">
        <v>659947.53</v>
      </c>
      <c r="M3615">
        <v>25607.96</v>
      </c>
      <c r="N3615">
        <v>5090110</v>
      </c>
      <c r="O3615">
        <v>26513</v>
      </c>
      <c r="P3615">
        <v>51</v>
      </c>
      <c r="Q3615">
        <v>106</v>
      </c>
      <c r="R3615" s="25">
        <f>Clean_Data[[#This Row],[Revenue_EUR]]/Clean_Data[[#This Row],[Units_Sold]]</f>
        <v>201.31769169169169</v>
      </c>
      <c r="S3615" s="19">
        <f>Clean_Data[[#This Row],[Gross_Profit_EUR]]/Clean_Data[[#This Row],[Revenue_EUR]]</f>
        <v>0.65628423670764868</v>
      </c>
      <c r="T3615" s="19">
        <f>Clean_Data[[#This Row],[Revenue_EUR]]/Clean_Data[[#This Row],[Revenue_Target_EUR]]</f>
        <v>1.099188955321645</v>
      </c>
      <c r="U3615" s="19">
        <f>Clean_Data[[#This Row],[Revenue_EUR]]/Clean_Data[[#This Row],[Market_Revenue_EUR]]</f>
        <v>0.19755601941804793</v>
      </c>
      <c r="V3615" s="19">
        <f>Clean_Data[[#This Row],[Returns_Units]]/Clean_Data[[#This Row],[Units_Sold]]</f>
        <v>2.122122122122122E-2</v>
      </c>
      <c r="W3615" s="21">
        <f>Clean_Data[[#This Row],[Revenue_EUR]]/Clean_Data[[#This Row],[Marketing_Spend_EUR]]</f>
        <v>39.268331799955952</v>
      </c>
    </row>
    <row r="3616" spans="1:23">
      <c r="A3616" s="17">
        <v>46235</v>
      </c>
      <c r="B3616">
        <v>2026</v>
      </c>
      <c r="C3616" s="16" t="s">
        <v>99</v>
      </c>
      <c r="D3616" s="16" t="s">
        <v>75</v>
      </c>
      <c r="E3616" s="16" t="s">
        <v>76</v>
      </c>
      <c r="F3616" s="16" t="s">
        <v>77</v>
      </c>
      <c r="G3616" s="16" t="s">
        <v>80</v>
      </c>
      <c r="H3616">
        <v>368872.46</v>
      </c>
      <c r="I3616">
        <v>325758</v>
      </c>
      <c r="J3616">
        <v>2431</v>
      </c>
      <c r="K3616">
        <v>2122</v>
      </c>
      <c r="L3616">
        <v>250698.03</v>
      </c>
      <c r="M3616">
        <v>20360.5</v>
      </c>
      <c r="N3616">
        <v>1967051.39</v>
      </c>
      <c r="O3616">
        <v>13942</v>
      </c>
      <c r="P3616">
        <v>17</v>
      </c>
      <c r="Q3616">
        <v>21</v>
      </c>
      <c r="R3616" s="25">
        <f>Clean_Data[[#This Row],[Revenue_EUR]]/Clean_Data[[#This Row],[Units_Sold]]</f>
        <v>151.73692307692309</v>
      </c>
      <c r="S3616" s="19">
        <f>Clean_Data[[#This Row],[Gross_Profit_EUR]]/Clean_Data[[#This Row],[Revenue_EUR]]</f>
        <v>0.67963336162314747</v>
      </c>
      <c r="T3616" s="19">
        <f>Clean_Data[[#This Row],[Revenue_EUR]]/Clean_Data[[#This Row],[Revenue_Target_EUR]]</f>
        <v>1.1323511932170507</v>
      </c>
      <c r="U3616" s="19">
        <f>Clean_Data[[#This Row],[Revenue_EUR]]/Clean_Data[[#This Row],[Market_Revenue_EUR]]</f>
        <v>0.18752558366052655</v>
      </c>
      <c r="V3616" s="19">
        <f>Clean_Data[[#This Row],[Returns_Units]]/Clean_Data[[#This Row],[Units_Sold]]</f>
        <v>8.6384204031262849E-3</v>
      </c>
      <c r="W3616" s="21">
        <f>Clean_Data[[#This Row],[Revenue_EUR]]/Clean_Data[[#This Row],[Marketing_Spend_EUR]]</f>
        <v>18.117062940497533</v>
      </c>
    </row>
    <row r="3617" spans="1:23">
      <c r="A3617" s="17">
        <v>46235</v>
      </c>
      <c r="B3617">
        <v>2026</v>
      </c>
      <c r="C3617" s="16" t="s">
        <v>99</v>
      </c>
      <c r="D3617" s="16" t="s">
        <v>75</v>
      </c>
      <c r="E3617" s="16" t="s">
        <v>76</v>
      </c>
      <c r="F3617" s="16" t="s">
        <v>77</v>
      </c>
      <c r="G3617" s="16" t="s">
        <v>81</v>
      </c>
      <c r="H3617">
        <v>440107.47</v>
      </c>
      <c r="I3617">
        <v>435693.95</v>
      </c>
      <c r="J3617">
        <v>3530</v>
      </c>
      <c r="K3617">
        <v>3549</v>
      </c>
      <c r="L3617">
        <v>276160.51</v>
      </c>
      <c r="M3617">
        <v>14237.64</v>
      </c>
      <c r="N3617">
        <v>2508669.83</v>
      </c>
      <c r="O3617">
        <v>20914</v>
      </c>
      <c r="P3617">
        <v>19</v>
      </c>
      <c r="Q3617">
        <v>67</v>
      </c>
      <c r="R3617" s="25">
        <f>Clean_Data[[#This Row],[Revenue_EUR]]/Clean_Data[[#This Row],[Units_Sold]]</f>
        <v>124.67633711048158</v>
      </c>
      <c r="S3617" s="19">
        <f>Clean_Data[[#This Row],[Gross_Profit_EUR]]/Clean_Data[[#This Row],[Revenue_EUR]]</f>
        <v>0.62748425969684185</v>
      </c>
      <c r="T3617" s="19">
        <f>Clean_Data[[#This Row],[Revenue_EUR]]/Clean_Data[[#This Row],[Revenue_Target_EUR]]</f>
        <v>1.0101298629462263</v>
      </c>
      <c r="U3617" s="19">
        <f>Clean_Data[[#This Row],[Revenue_EUR]]/Clean_Data[[#This Row],[Market_Revenue_EUR]]</f>
        <v>0.17543459276185419</v>
      </c>
      <c r="V3617" s="19">
        <f>Clean_Data[[#This Row],[Returns_Units]]/Clean_Data[[#This Row],[Units_Sold]]</f>
        <v>1.8980169971671387E-2</v>
      </c>
      <c r="W3617" s="21">
        <f>Clean_Data[[#This Row],[Revenue_EUR]]/Clean_Data[[#This Row],[Marketing_Spend_EUR]]</f>
        <v>30.911546436066651</v>
      </c>
    </row>
    <row r="3618" spans="1:23">
      <c r="A3618" s="17">
        <v>46235</v>
      </c>
      <c r="B3618">
        <v>2026</v>
      </c>
      <c r="C3618" s="16" t="s">
        <v>99</v>
      </c>
      <c r="D3618" s="16" t="s">
        <v>75</v>
      </c>
      <c r="E3618" s="16" t="s">
        <v>76</v>
      </c>
      <c r="F3618" s="16" t="s">
        <v>82</v>
      </c>
      <c r="G3618" s="16" t="s">
        <v>78</v>
      </c>
      <c r="H3618">
        <v>841427.35</v>
      </c>
      <c r="I3618">
        <v>849758.7</v>
      </c>
      <c r="J3618">
        <v>10781</v>
      </c>
      <c r="K3618">
        <v>10862</v>
      </c>
      <c r="L3618">
        <v>437837.36</v>
      </c>
      <c r="M3618">
        <v>15755.25</v>
      </c>
      <c r="N3618">
        <v>5259603.01</v>
      </c>
      <c r="O3618">
        <v>71955</v>
      </c>
      <c r="P3618">
        <v>36</v>
      </c>
      <c r="Q3618">
        <v>224</v>
      </c>
      <c r="R3618" s="25">
        <f>Clean_Data[[#This Row],[Revenue_EUR]]/Clean_Data[[#This Row],[Units_Sold]]</f>
        <v>78.047245153510801</v>
      </c>
      <c r="S3618" s="19">
        <f>Clean_Data[[#This Row],[Gross_Profit_EUR]]/Clean_Data[[#This Row],[Revenue_EUR]]</f>
        <v>0.52035075874346137</v>
      </c>
      <c r="T3618" s="19">
        <f>Clean_Data[[#This Row],[Revenue_EUR]]/Clean_Data[[#This Row],[Revenue_Target_EUR]]</f>
        <v>0.99019562847664877</v>
      </c>
      <c r="U3618" s="19">
        <f>Clean_Data[[#This Row],[Revenue_EUR]]/Clean_Data[[#This Row],[Market_Revenue_EUR]]</f>
        <v>0.15997925098152987</v>
      </c>
      <c r="V3618" s="19">
        <f>Clean_Data[[#This Row],[Returns_Units]]/Clean_Data[[#This Row],[Units_Sold]]</f>
        <v>2.077729338651331E-2</v>
      </c>
      <c r="W3618" s="21">
        <f>Clean_Data[[#This Row],[Revenue_EUR]]/Clean_Data[[#This Row],[Marketing_Spend_EUR]]</f>
        <v>53.406156677932749</v>
      </c>
    </row>
    <row r="3619" spans="1:23">
      <c r="A3619" s="17">
        <v>46235</v>
      </c>
      <c r="B3619">
        <v>2026</v>
      </c>
      <c r="C3619" s="16" t="s">
        <v>99</v>
      </c>
      <c r="D3619" s="16" t="s">
        <v>75</v>
      </c>
      <c r="E3619" s="16" t="s">
        <v>76</v>
      </c>
      <c r="F3619" s="16" t="s">
        <v>82</v>
      </c>
      <c r="G3619" s="16" t="s">
        <v>79</v>
      </c>
      <c r="H3619">
        <v>857997.82</v>
      </c>
      <c r="I3619">
        <v>791176.25</v>
      </c>
      <c r="J3619">
        <v>4262</v>
      </c>
      <c r="K3619">
        <v>3895</v>
      </c>
      <c r="L3619">
        <v>516991.24</v>
      </c>
      <c r="M3619">
        <v>21137.37</v>
      </c>
      <c r="N3619">
        <v>4347683.41</v>
      </c>
      <c r="O3619">
        <v>22325</v>
      </c>
      <c r="P3619">
        <v>31</v>
      </c>
      <c r="Q3619">
        <v>68</v>
      </c>
      <c r="R3619" s="25">
        <f>Clean_Data[[#This Row],[Revenue_EUR]]/Clean_Data[[#This Row],[Units_Sold]]</f>
        <v>201.3134256217738</v>
      </c>
      <c r="S3619" s="19">
        <f>Clean_Data[[#This Row],[Gross_Profit_EUR]]/Clean_Data[[#This Row],[Revenue_EUR]]</f>
        <v>0.60255542374221882</v>
      </c>
      <c r="T3619" s="19">
        <f>Clean_Data[[#This Row],[Revenue_EUR]]/Clean_Data[[#This Row],[Revenue_Target_EUR]]</f>
        <v>1.0844585135107379</v>
      </c>
      <c r="U3619" s="19">
        <f>Clean_Data[[#This Row],[Revenue_EUR]]/Clean_Data[[#This Row],[Market_Revenue_EUR]]</f>
        <v>0.19734597464630019</v>
      </c>
      <c r="V3619" s="19">
        <f>Clean_Data[[#This Row],[Returns_Units]]/Clean_Data[[#This Row],[Units_Sold]]</f>
        <v>1.5954950727358048E-2</v>
      </c>
      <c r="W3619" s="21">
        <f>Clean_Data[[#This Row],[Revenue_EUR]]/Clean_Data[[#This Row],[Marketing_Spend_EUR]]</f>
        <v>40.591512567552158</v>
      </c>
    </row>
    <row r="3620" spans="1:23">
      <c r="A3620" s="17">
        <v>46235</v>
      </c>
      <c r="B3620">
        <v>2026</v>
      </c>
      <c r="C3620" s="16" t="s">
        <v>99</v>
      </c>
      <c r="D3620" s="16" t="s">
        <v>75</v>
      </c>
      <c r="E3620" s="16" t="s">
        <v>76</v>
      </c>
      <c r="F3620" s="16" t="s">
        <v>82</v>
      </c>
      <c r="G3620" s="16" t="s">
        <v>80</v>
      </c>
      <c r="H3620">
        <v>288231.2</v>
      </c>
      <c r="I3620">
        <v>251737.04</v>
      </c>
      <c r="J3620">
        <v>1899</v>
      </c>
      <c r="K3620">
        <v>1654</v>
      </c>
      <c r="L3620">
        <v>184782.12</v>
      </c>
      <c r="M3620">
        <v>14666.63</v>
      </c>
      <c r="N3620">
        <v>1709197.83</v>
      </c>
      <c r="O3620">
        <v>12114</v>
      </c>
      <c r="P3620">
        <v>15</v>
      </c>
      <c r="Q3620">
        <v>37</v>
      </c>
      <c r="R3620" s="25">
        <f>Clean_Data[[#This Row],[Revenue_EUR]]/Clean_Data[[#This Row],[Units_Sold]]</f>
        <v>151.7805160610848</v>
      </c>
      <c r="S3620" s="19">
        <f>Clean_Data[[#This Row],[Gross_Profit_EUR]]/Clean_Data[[#This Row],[Revenue_EUR]]</f>
        <v>0.64108993058350372</v>
      </c>
      <c r="T3620" s="19">
        <f>Clean_Data[[#This Row],[Revenue_EUR]]/Clean_Data[[#This Row],[Revenue_Target_EUR]]</f>
        <v>1.144969369624748</v>
      </c>
      <c r="U3620" s="19">
        <f>Clean_Data[[#This Row],[Revenue_EUR]]/Clean_Data[[#This Row],[Market_Revenue_EUR]]</f>
        <v>0.16863536504723972</v>
      </c>
      <c r="V3620" s="19">
        <f>Clean_Data[[#This Row],[Returns_Units]]/Clean_Data[[#This Row],[Units_Sold]]</f>
        <v>1.9483938915218536E-2</v>
      </c>
      <c r="W3620" s="21">
        <f>Clean_Data[[#This Row],[Revenue_EUR]]/Clean_Data[[#This Row],[Marketing_Spend_EUR]]</f>
        <v>19.652176403168284</v>
      </c>
    </row>
    <row r="3621" spans="1:23">
      <c r="A3621" s="17">
        <v>46235</v>
      </c>
      <c r="B3621">
        <v>2026</v>
      </c>
      <c r="C3621" s="16" t="s">
        <v>99</v>
      </c>
      <c r="D3621" s="16" t="s">
        <v>75</v>
      </c>
      <c r="E3621" s="16" t="s">
        <v>76</v>
      </c>
      <c r="F3621" s="16" t="s">
        <v>82</v>
      </c>
      <c r="G3621" s="16" t="s">
        <v>81</v>
      </c>
      <c r="H3621">
        <v>385001.91</v>
      </c>
      <c r="I3621">
        <v>375361.31</v>
      </c>
      <c r="J3621">
        <v>3088</v>
      </c>
      <c r="K3621">
        <v>2957</v>
      </c>
      <c r="L3621">
        <v>226192.45</v>
      </c>
      <c r="M3621">
        <v>11694.37</v>
      </c>
      <c r="N3621">
        <v>2117901.06</v>
      </c>
      <c r="O3621">
        <v>18107</v>
      </c>
      <c r="P3621">
        <v>19</v>
      </c>
      <c r="Q3621">
        <v>41</v>
      </c>
      <c r="R3621" s="25">
        <f>Clean_Data[[#This Row],[Revenue_EUR]]/Clean_Data[[#This Row],[Units_Sold]]</f>
        <v>124.67678432642487</v>
      </c>
      <c r="S3621" s="19">
        <f>Clean_Data[[#This Row],[Gross_Profit_EUR]]/Clean_Data[[#This Row],[Revenue_EUR]]</f>
        <v>0.58750994248314259</v>
      </c>
      <c r="T3621" s="19">
        <f>Clean_Data[[#This Row],[Revenue_EUR]]/Clean_Data[[#This Row],[Revenue_Target_EUR]]</f>
        <v>1.0256835207656323</v>
      </c>
      <c r="U3621" s="19">
        <f>Clean_Data[[#This Row],[Revenue_EUR]]/Clean_Data[[#This Row],[Market_Revenue_EUR]]</f>
        <v>0.18178465333975516</v>
      </c>
      <c r="V3621" s="19">
        <f>Clean_Data[[#This Row],[Returns_Units]]/Clean_Data[[#This Row],[Units_Sold]]</f>
        <v>1.327720207253886E-2</v>
      </c>
      <c r="W3621" s="21">
        <f>Clean_Data[[#This Row],[Revenue_EUR]]/Clean_Data[[#This Row],[Marketing_Spend_EUR]]</f>
        <v>32.92198810196701</v>
      </c>
    </row>
    <row r="3622" spans="1:23">
      <c r="A3622" s="17">
        <v>46235</v>
      </c>
      <c r="B3622">
        <v>2026</v>
      </c>
      <c r="C3622" s="16" t="s">
        <v>99</v>
      </c>
      <c r="D3622" s="16" t="s">
        <v>75</v>
      </c>
      <c r="E3622" s="16" t="s">
        <v>76</v>
      </c>
      <c r="F3622" s="16" t="s">
        <v>83</v>
      </c>
      <c r="G3622" s="16" t="s">
        <v>78</v>
      </c>
      <c r="H3622">
        <v>99718.59</v>
      </c>
      <c r="I3622">
        <v>96629.33</v>
      </c>
      <c r="J3622">
        <v>1278</v>
      </c>
      <c r="K3622">
        <v>1226</v>
      </c>
      <c r="L3622">
        <v>47878.78</v>
      </c>
      <c r="M3622">
        <v>1624.19</v>
      </c>
      <c r="N3622">
        <v>902753.3</v>
      </c>
      <c r="O3622">
        <v>12855</v>
      </c>
      <c r="P3622">
        <v>5</v>
      </c>
      <c r="Q3622">
        <v>26</v>
      </c>
      <c r="R3622" s="25">
        <f>Clean_Data[[#This Row],[Revenue_EUR]]/Clean_Data[[#This Row],[Units_Sold]]</f>
        <v>78.027065727699522</v>
      </c>
      <c r="S3622" s="19">
        <f>Clean_Data[[#This Row],[Gross_Profit_EUR]]/Clean_Data[[#This Row],[Revenue_EUR]]</f>
        <v>0.48013895904464754</v>
      </c>
      <c r="T3622" s="19">
        <f>Clean_Data[[#This Row],[Revenue_EUR]]/Clean_Data[[#This Row],[Revenue_Target_EUR]]</f>
        <v>1.0319702102870836</v>
      </c>
      <c r="U3622" s="19">
        <f>Clean_Data[[#This Row],[Revenue_EUR]]/Clean_Data[[#This Row],[Market_Revenue_EUR]]</f>
        <v>0.11046051008619961</v>
      </c>
      <c r="V3622" s="19">
        <f>Clean_Data[[#This Row],[Returns_Units]]/Clean_Data[[#This Row],[Units_Sold]]</f>
        <v>2.0344287949921751E-2</v>
      </c>
      <c r="W3622" s="21">
        <f>Clean_Data[[#This Row],[Revenue_EUR]]/Clean_Data[[#This Row],[Marketing_Spend_EUR]]</f>
        <v>61.395889643453039</v>
      </c>
    </row>
    <row r="3623" spans="1:23">
      <c r="A3623" s="17">
        <v>46235</v>
      </c>
      <c r="B3623">
        <v>2026</v>
      </c>
      <c r="C3623" s="16" t="s">
        <v>99</v>
      </c>
      <c r="D3623" s="16" t="s">
        <v>75</v>
      </c>
      <c r="E3623" s="16" t="s">
        <v>76</v>
      </c>
      <c r="F3623" s="16" t="s">
        <v>83</v>
      </c>
      <c r="G3623" s="16" t="s">
        <v>79</v>
      </c>
      <c r="H3623">
        <v>107627.53</v>
      </c>
      <c r="I3623">
        <v>98772.44</v>
      </c>
      <c r="J3623">
        <v>535</v>
      </c>
      <c r="K3623">
        <v>500</v>
      </c>
      <c r="L3623">
        <v>59550.81</v>
      </c>
      <c r="M3623">
        <v>2730.24</v>
      </c>
      <c r="N3623">
        <v>804744.59</v>
      </c>
      <c r="O3623">
        <v>4238</v>
      </c>
      <c r="P3623">
        <v>6</v>
      </c>
      <c r="Q3623">
        <v>8</v>
      </c>
      <c r="R3623" s="25">
        <f>Clean_Data[[#This Row],[Revenue_EUR]]/Clean_Data[[#This Row],[Units_Sold]]</f>
        <v>201.17295327102804</v>
      </c>
      <c r="S3623" s="19">
        <f>Clean_Data[[#This Row],[Gross_Profit_EUR]]/Clean_Data[[#This Row],[Revenue_EUR]]</f>
        <v>0.55330462382626455</v>
      </c>
      <c r="T3623" s="19">
        <f>Clean_Data[[#This Row],[Revenue_EUR]]/Clean_Data[[#This Row],[Revenue_Target_EUR]]</f>
        <v>1.0896514250331368</v>
      </c>
      <c r="U3623" s="19">
        <f>Clean_Data[[#This Row],[Revenue_EUR]]/Clean_Data[[#This Row],[Market_Revenue_EUR]]</f>
        <v>0.13374122838154154</v>
      </c>
      <c r="V3623" s="19">
        <f>Clean_Data[[#This Row],[Returns_Units]]/Clean_Data[[#This Row],[Units_Sold]]</f>
        <v>1.4953271028037384E-2</v>
      </c>
      <c r="W3623" s="21">
        <f>Clean_Data[[#This Row],[Revenue_EUR]]/Clean_Data[[#This Row],[Marketing_Spend_EUR]]</f>
        <v>39.420538121190816</v>
      </c>
    </row>
    <row r="3624" spans="1:23">
      <c r="A3624" s="17">
        <v>46235</v>
      </c>
      <c r="B3624">
        <v>2026</v>
      </c>
      <c r="C3624" s="16" t="s">
        <v>99</v>
      </c>
      <c r="D3624" s="16" t="s">
        <v>75</v>
      </c>
      <c r="E3624" s="16" t="s">
        <v>76</v>
      </c>
      <c r="F3624" s="16" t="s">
        <v>83</v>
      </c>
      <c r="G3624" s="16" t="s">
        <v>80</v>
      </c>
      <c r="H3624">
        <v>34350.230000000003</v>
      </c>
      <c r="I3624">
        <v>31254.799999999999</v>
      </c>
      <c r="J3624">
        <v>226</v>
      </c>
      <c r="K3624">
        <v>204</v>
      </c>
      <c r="L3624">
        <v>19988.72</v>
      </c>
      <c r="M3624">
        <v>1850.4</v>
      </c>
      <c r="N3624">
        <v>295827.95</v>
      </c>
      <c r="O3624">
        <v>2101</v>
      </c>
      <c r="P3624">
        <v>2</v>
      </c>
      <c r="Q3624">
        <v>3</v>
      </c>
      <c r="R3624" s="25">
        <f>Clean_Data[[#This Row],[Revenue_EUR]]/Clean_Data[[#This Row],[Units_Sold]]</f>
        <v>151.99216814159294</v>
      </c>
      <c r="S3624" s="19">
        <f>Clean_Data[[#This Row],[Gross_Profit_EUR]]/Clean_Data[[#This Row],[Revenue_EUR]]</f>
        <v>0.58190934966083196</v>
      </c>
      <c r="T3624" s="19">
        <f>Clean_Data[[#This Row],[Revenue_EUR]]/Clean_Data[[#This Row],[Revenue_Target_EUR]]</f>
        <v>1.0990385476790767</v>
      </c>
      <c r="U3624" s="19">
        <f>Clean_Data[[#This Row],[Revenue_EUR]]/Clean_Data[[#This Row],[Market_Revenue_EUR]]</f>
        <v>0.11611556649735091</v>
      </c>
      <c r="V3624" s="19">
        <f>Clean_Data[[#This Row],[Returns_Units]]/Clean_Data[[#This Row],[Units_Sold]]</f>
        <v>1.3274336283185841E-2</v>
      </c>
      <c r="W3624" s="21">
        <f>Clean_Data[[#This Row],[Revenue_EUR]]/Clean_Data[[#This Row],[Marketing_Spend_EUR]]</f>
        <v>18.563678123648941</v>
      </c>
    </row>
    <row r="3625" spans="1:23">
      <c r="A3625" s="17">
        <v>46235</v>
      </c>
      <c r="B3625">
        <v>2026</v>
      </c>
      <c r="C3625" s="16" t="s">
        <v>99</v>
      </c>
      <c r="D3625" s="16" t="s">
        <v>75</v>
      </c>
      <c r="E3625" s="16" t="s">
        <v>76</v>
      </c>
      <c r="F3625" s="16" t="s">
        <v>83</v>
      </c>
      <c r="G3625" s="16" t="s">
        <v>81</v>
      </c>
      <c r="H3625">
        <v>48462.69</v>
      </c>
      <c r="I3625">
        <v>44883.96</v>
      </c>
      <c r="J3625">
        <v>389</v>
      </c>
      <c r="K3625">
        <v>367</v>
      </c>
      <c r="L3625">
        <v>25798.52</v>
      </c>
      <c r="M3625">
        <v>1371.77</v>
      </c>
      <c r="N3625">
        <v>374594.94</v>
      </c>
      <c r="O3625">
        <v>3166</v>
      </c>
      <c r="P3625">
        <v>2</v>
      </c>
      <c r="Q3625">
        <v>11</v>
      </c>
      <c r="R3625" s="25">
        <f>Clean_Data[[#This Row],[Revenue_EUR]]/Clean_Data[[#This Row],[Units_Sold]]</f>
        <v>124.58275064267353</v>
      </c>
      <c r="S3625" s="19">
        <f>Clean_Data[[#This Row],[Gross_Profit_EUR]]/Clean_Data[[#This Row],[Revenue_EUR]]</f>
        <v>0.53233776333917904</v>
      </c>
      <c r="T3625" s="19">
        <f>Clean_Data[[#This Row],[Revenue_EUR]]/Clean_Data[[#This Row],[Revenue_Target_EUR]]</f>
        <v>1.0797329380027967</v>
      </c>
      <c r="U3625" s="19">
        <f>Clean_Data[[#This Row],[Revenue_EUR]]/Clean_Data[[#This Row],[Market_Revenue_EUR]]</f>
        <v>0.12937358417067779</v>
      </c>
      <c r="V3625" s="19">
        <f>Clean_Data[[#This Row],[Returns_Units]]/Clean_Data[[#This Row],[Units_Sold]]</f>
        <v>2.8277634961439587E-2</v>
      </c>
      <c r="W3625" s="21">
        <f>Clean_Data[[#This Row],[Revenue_EUR]]/Clean_Data[[#This Row],[Marketing_Spend_EUR]]</f>
        <v>35.32858277991209</v>
      </c>
    </row>
    <row r="3626" spans="1:23">
      <c r="A3626" s="17">
        <v>46235</v>
      </c>
      <c r="B3626">
        <v>2026</v>
      </c>
      <c r="C3626" s="16" t="s">
        <v>99</v>
      </c>
      <c r="D3626" s="16" t="s">
        <v>84</v>
      </c>
      <c r="E3626" s="16" t="s">
        <v>85</v>
      </c>
      <c r="F3626" s="16" t="s">
        <v>77</v>
      </c>
      <c r="G3626" s="16" t="s">
        <v>78</v>
      </c>
      <c r="H3626">
        <v>543517.07999999996</v>
      </c>
      <c r="I3626">
        <v>598633.59</v>
      </c>
      <c r="J3626">
        <v>6964</v>
      </c>
      <c r="K3626">
        <v>7811</v>
      </c>
      <c r="L3626">
        <v>306471.95</v>
      </c>
      <c r="M3626">
        <v>9799.9699999999993</v>
      </c>
      <c r="N3626">
        <v>4448951.2300000004</v>
      </c>
      <c r="O3626">
        <v>60815</v>
      </c>
      <c r="P3626">
        <v>30</v>
      </c>
      <c r="Q3626">
        <v>101</v>
      </c>
      <c r="R3626" s="25">
        <f>Clean_Data[[#This Row],[Revenue_EUR]]/Clean_Data[[#This Row],[Units_Sold]]</f>
        <v>78.046680068925895</v>
      </c>
      <c r="S3626" s="19">
        <f>Clean_Data[[#This Row],[Gross_Profit_EUR]]/Clean_Data[[#This Row],[Revenue_EUR]]</f>
        <v>0.56386811247955637</v>
      </c>
      <c r="T3626" s="19">
        <f>Clean_Data[[#This Row],[Revenue_EUR]]/Clean_Data[[#This Row],[Revenue_Target_EUR]]</f>
        <v>0.90792947318575956</v>
      </c>
      <c r="U3626" s="19">
        <f>Clean_Data[[#This Row],[Revenue_EUR]]/Clean_Data[[#This Row],[Market_Revenue_EUR]]</f>
        <v>0.12216746192562779</v>
      </c>
      <c r="V3626" s="19">
        <f>Clean_Data[[#This Row],[Returns_Units]]/Clean_Data[[#This Row],[Units_Sold]]</f>
        <v>1.4503159103963239E-2</v>
      </c>
      <c r="W3626" s="21">
        <f>Clean_Data[[#This Row],[Revenue_EUR]]/Clean_Data[[#This Row],[Marketing_Spend_EUR]]</f>
        <v>55.461096309478499</v>
      </c>
    </row>
    <row r="3627" spans="1:23">
      <c r="A3627" s="17">
        <v>46235</v>
      </c>
      <c r="B3627">
        <v>2026</v>
      </c>
      <c r="C3627" s="16" t="s">
        <v>99</v>
      </c>
      <c r="D3627" s="16" t="s">
        <v>84</v>
      </c>
      <c r="E3627" s="16" t="s">
        <v>85</v>
      </c>
      <c r="F3627" s="16" t="s">
        <v>77</v>
      </c>
      <c r="G3627" s="16" t="s">
        <v>79</v>
      </c>
      <c r="H3627">
        <v>594256.54</v>
      </c>
      <c r="I3627">
        <v>588516.14</v>
      </c>
      <c r="J3627">
        <v>2952</v>
      </c>
      <c r="K3627">
        <v>2921</v>
      </c>
      <c r="L3627">
        <v>388508.63</v>
      </c>
      <c r="M3627">
        <v>15707.26</v>
      </c>
      <c r="N3627">
        <v>3739701.69</v>
      </c>
      <c r="O3627">
        <v>20333</v>
      </c>
      <c r="P3627">
        <v>29</v>
      </c>
      <c r="Q3627">
        <v>54</v>
      </c>
      <c r="R3627" s="25">
        <f>Clean_Data[[#This Row],[Revenue_EUR]]/Clean_Data[[#This Row],[Units_Sold]]</f>
        <v>201.30641598915992</v>
      </c>
      <c r="S3627" s="19">
        <f>Clean_Data[[#This Row],[Gross_Profit_EUR]]/Clean_Data[[#This Row],[Revenue_EUR]]</f>
        <v>0.65377257774899711</v>
      </c>
      <c r="T3627" s="19">
        <f>Clean_Data[[#This Row],[Revenue_EUR]]/Clean_Data[[#This Row],[Revenue_Target_EUR]]</f>
        <v>1.009754023058739</v>
      </c>
      <c r="U3627" s="19">
        <f>Clean_Data[[#This Row],[Revenue_EUR]]/Clean_Data[[#This Row],[Market_Revenue_EUR]]</f>
        <v>0.15890479756421427</v>
      </c>
      <c r="V3627" s="19">
        <f>Clean_Data[[#This Row],[Returns_Units]]/Clean_Data[[#This Row],[Units_Sold]]</f>
        <v>1.8292682926829267E-2</v>
      </c>
      <c r="W3627" s="21">
        <f>Clean_Data[[#This Row],[Revenue_EUR]]/Clean_Data[[#This Row],[Marketing_Spend_EUR]]</f>
        <v>37.833240170468947</v>
      </c>
    </row>
    <row r="3628" spans="1:23">
      <c r="A3628" s="17">
        <v>46235</v>
      </c>
      <c r="B3628">
        <v>2026</v>
      </c>
      <c r="C3628" s="16" t="s">
        <v>99</v>
      </c>
      <c r="D3628" s="16" t="s">
        <v>84</v>
      </c>
      <c r="E3628" s="16" t="s">
        <v>85</v>
      </c>
      <c r="F3628" s="16" t="s">
        <v>77</v>
      </c>
      <c r="G3628" s="16" t="s">
        <v>80</v>
      </c>
      <c r="H3628">
        <v>196784.83</v>
      </c>
      <c r="I3628">
        <v>192785.44</v>
      </c>
      <c r="J3628">
        <v>1297</v>
      </c>
      <c r="K3628">
        <v>1266</v>
      </c>
      <c r="L3628">
        <v>136079.9</v>
      </c>
      <c r="M3628">
        <v>10507.87</v>
      </c>
      <c r="N3628">
        <v>1468993.01</v>
      </c>
      <c r="O3628">
        <v>10787</v>
      </c>
      <c r="P3628">
        <v>10</v>
      </c>
      <c r="Q3628">
        <v>26</v>
      </c>
      <c r="R3628" s="25">
        <f>Clean_Data[[#This Row],[Revenue_EUR]]/Clean_Data[[#This Row],[Units_Sold]]</f>
        <v>151.72307632999227</v>
      </c>
      <c r="S3628" s="19">
        <f>Clean_Data[[#This Row],[Gross_Profit_EUR]]/Clean_Data[[#This Row],[Revenue_EUR]]</f>
        <v>0.69151621087865367</v>
      </c>
      <c r="T3628" s="19">
        <f>Clean_Data[[#This Row],[Revenue_EUR]]/Clean_Data[[#This Row],[Revenue_Target_EUR]]</f>
        <v>1.0207452907231997</v>
      </c>
      <c r="U3628" s="19">
        <f>Clean_Data[[#This Row],[Revenue_EUR]]/Clean_Data[[#This Row],[Market_Revenue_EUR]]</f>
        <v>0.13395899685050236</v>
      </c>
      <c r="V3628" s="19">
        <f>Clean_Data[[#This Row],[Returns_Units]]/Clean_Data[[#This Row],[Units_Sold]]</f>
        <v>2.0046260601387818E-2</v>
      </c>
      <c r="W3628" s="21">
        <f>Clean_Data[[#This Row],[Revenue_EUR]]/Clean_Data[[#This Row],[Marketing_Spend_EUR]]</f>
        <v>18.727375766925167</v>
      </c>
    </row>
    <row r="3629" spans="1:23">
      <c r="A3629" s="17">
        <v>46235</v>
      </c>
      <c r="B3629">
        <v>2026</v>
      </c>
      <c r="C3629" s="16" t="s">
        <v>99</v>
      </c>
      <c r="D3629" s="16" t="s">
        <v>84</v>
      </c>
      <c r="E3629" s="16" t="s">
        <v>85</v>
      </c>
      <c r="F3629" s="16" t="s">
        <v>77</v>
      </c>
      <c r="G3629" s="16" t="s">
        <v>81</v>
      </c>
      <c r="H3629">
        <v>259583.81</v>
      </c>
      <c r="I3629">
        <v>280021.57</v>
      </c>
      <c r="J3629">
        <v>2082</v>
      </c>
      <c r="K3629">
        <v>2282</v>
      </c>
      <c r="L3629">
        <v>161946.34</v>
      </c>
      <c r="M3629">
        <v>8370.15</v>
      </c>
      <c r="N3629">
        <v>1857291.13</v>
      </c>
      <c r="O3629">
        <v>16728</v>
      </c>
      <c r="P3629">
        <v>14</v>
      </c>
      <c r="Q3629">
        <v>29</v>
      </c>
      <c r="R3629" s="25">
        <f>Clean_Data[[#This Row],[Revenue_EUR]]/Clean_Data[[#This Row],[Units_Sold]]</f>
        <v>124.68002401536984</v>
      </c>
      <c r="S3629" s="19">
        <f>Clean_Data[[#This Row],[Gross_Profit_EUR]]/Clean_Data[[#This Row],[Revenue_EUR]]</f>
        <v>0.62386918506204214</v>
      </c>
      <c r="T3629" s="19">
        <f>Clean_Data[[#This Row],[Revenue_EUR]]/Clean_Data[[#This Row],[Revenue_Target_EUR]]</f>
        <v>0.92701362255771935</v>
      </c>
      <c r="U3629" s="19">
        <f>Clean_Data[[#This Row],[Revenue_EUR]]/Clean_Data[[#This Row],[Market_Revenue_EUR]]</f>
        <v>0.13976473898305863</v>
      </c>
      <c r="V3629" s="19">
        <f>Clean_Data[[#This Row],[Returns_Units]]/Clean_Data[[#This Row],[Units_Sold]]</f>
        <v>1.3928914505283382E-2</v>
      </c>
      <c r="W3629" s="21">
        <f>Clean_Data[[#This Row],[Revenue_EUR]]/Clean_Data[[#This Row],[Marketing_Spend_EUR]]</f>
        <v>31.013041582289446</v>
      </c>
    </row>
    <row r="3630" spans="1:23">
      <c r="A3630" s="17">
        <v>46235</v>
      </c>
      <c r="B3630">
        <v>2026</v>
      </c>
      <c r="C3630" s="16" t="s">
        <v>99</v>
      </c>
      <c r="D3630" s="16" t="s">
        <v>84</v>
      </c>
      <c r="E3630" s="16" t="s">
        <v>85</v>
      </c>
      <c r="F3630" s="16" t="s">
        <v>82</v>
      </c>
      <c r="G3630" s="16" t="s">
        <v>78</v>
      </c>
      <c r="H3630">
        <v>515698.47</v>
      </c>
      <c r="I3630">
        <v>545632.18999999994</v>
      </c>
      <c r="J3630">
        <v>6607</v>
      </c>
      <c r="K3630">
        <v>6900</v>
      </c>
      <c r="L3630">
        <v>273621.83</v>
      </c>
      <c r="M3630">
        <v>8873.8799999999992</v>
      </c>
      <c r="N3630">
        <v>4124264.95</v>
      </c>
      <c r="O3630">
        <v>55826</v>
      </c>
      <c r="P3630">
        <v>29</v>
      </c>
      <c r="Q3630">
        <v>89</v>
      </c>
      <c r="R3630" s="25">
        <f>Clean_Data[[#This Row],[Revenue_EUR]]/Clean_Data[[#This Row],[Units_Sold]]</f>
        <v>78.053347964280306</v>
      </c>
      <c r="S3630" s="19">
        <f>Clean_Data[[#This Row],[Gross_Profit_EUR]]/Clean_Data[[#This Row],[Revenue_EUR]]</f>
        <v>0.53058491719007816</v>
      </c>
      <c r="T3630" s="19">
        <f>Clean_Data[[#This Row],[Revenue_EUR]]/Clean_Data[[#This Row],[Revenue_Target_EUR]]</f>
        <v>0.94513938043134882</v>
      </c>
      <c r="U3630" s="19">
        <f>Clean_Data[[#This Row],[Revenue_EUR]]/Clean_Data[[#This Row],[Market_Revenue_EUR]]</f>
        <v>0.12504009229571925</v>
      </c>
      <c r="V3630" s="19">
        <f>Clean_Data[[#This Row],[Returns_Units]]/Clean_Data[[#This Row],[Units_Sold]]</f>
        <v>1.3470561525654609E-2</v>
      </c>
      <c r="W3630" s="21">
        <f>Clean_Data[[#This Row],[Revenue_EUR]]/Clean_Data[[#This Row],[Marketing_Spend_EUR]]</f>
        <v>58.114203707960897</v>
      </c>
    </row>
    <row r="3631" spans="1:23">
      <c r="A3631" s="17">
        <v>46235</v>
      </c>
      <c r="B3631">
        <v>2026</v>
      </c>
      <c r="C3631" s="16" t="s">
        <v>99</v>
      </c>
      <c r="D3631" s="16" t="s">
        <v>84</v>
      </c>
      <c r="E3631" s="16" t="s">
        <v>85</v>
      </c>
      <c r="F3631" s="16" t="s">
        <v>82</v>
      </c>
      <c r="G3631" s="16" t="s">
        <v>79</v>
      </c>
      <c r="H3631">
        <v>505725.34</v>
      </c>
      <c r="I3631">
        <v>510360.44</v>
      </c>
      <c r="J3631">
        <v>2512</v>
      </c>
      <c r="K3631">
        <v>2532</v>
      </c>
      <c r="L3631">
        <v>308693.38</v>
      </c>
      <c r="M3631">
        <v>13700.41</v>
      </c>
      <c r="N3631">
        <v>3560058.19</v>
      </c>
      <c r="O3631">
        <v>19480</v>
      </c>
      <c r="P3631">
        <v>25</v>
      </c>
      <c r="Q3631">
        <v>55</v>
      </c>
      <c r="R3631" s="25">
        <f>Clean_Data[[#This Row],[Revenue_EUR]]/Clean_Data[[#This Row],[Units_Sold]]</f>
        <v>201.32378184713377</v>
      </c>
      <c r="S3631" s="19">
        <f>Clean_Data[[#This Row],[Gross_Profit_EUR]]/Clean_Data[[#This Row],[Revenue_EUR]]</f>
        <v>0.61039729589187675</v>
      </c>
      <c r="T3631" s="19">
        <f>Clean_Data[[#This Row],[Revenue_EUR]]/Clean_Data[[#This Row],[Revenue_Target_EUR]]</f>
        <v>0.99091798729541036</v>
      </c>
      <c r="U3631" s="19">
        <f>Clean_Data[[#This Row],[Revenue_EUR]]/Clean_Data[[#This Row],[Market_Revenue_EUR]]</f>
        <v>0.14205535780863179</v>
      </c>
      <c r="V3631" s="19">
        <f>Clean_Data[[#This Row],[Returns_Units]]/Clean_Data[[#This Row],[Units_Sold]]</f>
        <v>2.1894904458598725E-2</v>
      </c>
      <c r="W3631" s="21">
        <f>Clean_Data[[#This Row],[Revenue_EUR]]/Clean_Data[[#This Row],[Marketing_Spend_EUR]]</f>
        <v>36.913153693940551</v>
      </c>
    </row>
    <row r="3632" spans="1:23">
      <c r="A3632" s="17">
        <v>46235</v>
      </c>
      <c r="B3632">
        <v>2026</v>
      </c>
      <c r="C3632" s="16" t="s">
        <v>99</v>
      </c>
      <c r="D3632" s="16" t="s">
        <v>84</v>
      </c>
      <c r="E3632" s="16" t="s">
        <v>85</v>
      </c>
      <c r="F3632" s="16" t="s">
        <v>82</v>
      </c>
      <c r="G3632" s="16" t="s">
        <v>80</v>
      </c>
      <c r="H3632">
        <v>174796.34</v>
      </c>
      <c r="I3632">
        <v>165672.01999999999</v>
      </c>
      <c r="J3632">
        <v>1152</v>
      </c>
      <c r="K3632">
        <v>1102</v>
      </c>
      <c r="L3632">
        <v>111456.72</v>
      </c>
      <c r="M3632">
        <v>8807.7199999999993</v>
      </c>
      <c r="N3632">
        <v>1415060.44</v>
      </c>
      <c r="O3632">
        <v>10577</v>
      </c>
      <c r="P3632">
        <v>7</v>
      </c>
      <c r="Q3632">
        <v>11</v>
      </c>
      <c r="R3632" s="25">
        <f>Clean_Data[[#This Row],[Revenue_EUR]]/Clean_Data[[#This Row],[Units_Sold]]</f>
        <v>151.73293402777779</v>
      </c>
      <c r="S3632" s="19">
        <f>Clean_Data[[#This Row],[Gross_Profit_EUR]]/Clean_Data[[#This Row],[Revenue_EUR]]</f>
        <v>0.63763760728628527</v>
      </c>
      <c r="T3632" s="19">
        <f>Clean_Data[[#This Row],[Revenue_EUR]]/Clean_Data[[#This Row],[Revenue_Target_EUR]]</f>
        <v>1.0550745985954659</v>
      </c>
      <c r="U3632" s="19">
        <f>Clean_Data[[#This Row],[Revenue_EUR]]/Clean_Data[[#This Row],[Market_Revenue_EUR]]</f>
        <v>0.12352570608220806</v>
      </c>
      <c r="V3632" s="19">
        <f>Clean_Data[[#This Row],[Returns_Units]]/Clean_Data[[#This Row],[Units_Sold]]</f>
        <v>9.5486111111111119E-3</v>
      </c>
      <c r="W3632" s="21">
        <f>Clean_Data[[#This Row],[Revenue_EUR]]/Clean_Data[[#This Row],[Marketing_Spend_EUR]]</f>
        <v>19.845810266448073</v>
      </c>
    </row>
    <row r="3633" spans="1:23">
      <c r="A3633" s="17">
        <v>46235</v>
      </c>
      <c r="B3633">
        <v>2026</v>
      </c>
      <c r="C3633" s="16" t="s">
        <v>99</v>
      </c>
      <c r="D3633" s="16" t="s">
        <v>84</v>
      </c>
      <c r="E3633" s="16" t="s">
        <v>85</v>
      </c>
      <c r="F3633" s="16" t="s">
        <v>82</v>
      </c>
      <c r="G3633" s="16" t="s">
        <v>81</v>
      </c>
      <c r="H3633">
        <v>207197.54</v>
      </c>
      <c r="I3633">
        <v>222131.16</v>
      </c>
      <c r="J3633">
        <v>1662</v>
      </c>
      <c r="K3633">
        <v>1801</v>
      </c>
      <c r="L3633">
        <v>121925.51</v>
      </c>
      <c r="M3633">
        <v>5757.51</v>
      </c>
      <c r="N3633">
        <v>1671799.28</v>
      </c>
      <c r="O3633">
        <v>14148</v>
      </c>
      <c r="P3633">
        <v>10</v>
      </c>
      <c r="Q3633">
        <v>28</v>
      </c>
      <c r="R3633" s="25">
        <f>Clean_Data[[#This Row],[Revenue_EUR]]/Clean_Data[[#This Row],[Units_Sold]]</f>
        <v>124.66759326113117</v>
      </c>
      <c r="S3633" s="19">
        <f>Clean_Data[[#This Row],[Gross_Profit_EUR]]/Clean_Data[[#This Row],[Revenue_EUR]]</f>
        <v>0.58845056751156399</v>
      </c>
      <c r="T3633" s="19">
        <f>Clean_Data[[#This Row],[Revenue_EUR]]/Clean_Data[[#This Row],[Revenue_Target_EUR]]</f>
        <v>0.93277116096634083</v>
      </c>
      <c r="U3633" s="19">
        <f>Clean_Data[[#This Row],[Revenue_EUR]]/Clean_Data[[#This Row],[Market_Revenue_EUR]]</f>
        <v>0.12393685203644782</v>
      </c>
      <c r="V3633" s="19">
        <f>Clean_Data[[#This Row],[Returns_Units]]/Clean_Data[[#This Row],[Units_Sold]]</f>
        <v>1.684717208182912E-2</v>
      </c>
      <c r="W3633" s="21">
        <f>Clean_Data[[#This Row],[Revenue_EUR]]/Clean_Data[[#This Row],[Marketing_Spend_EUR]]</f>
        <v>35.98735217133796</v>
      </c>
    </row>
    <row r="3634" spans="1:23">
      <c r="A3634" s="17">
        <v>46235</v>
      </c>
      <c r="B3634">
        <v>2026</v>
      </c>
      <c r="C3634" s="16" t="s">
        <v>99</v>
      </c>
      <c r="D3634" s="16" t="s">
        <v>84</v>
      </c>
      <c r="E3634" s="16" t="s">
        <v>85</v>
      </c>
      <c r="F3634" s="16" t="s">
        <v>83</v>
      </c>
      <c r="G3634" s="16" t="s">
        <v>78</v>
      </c>
      <c r="H3634">
        <v>60855.7</v>
      </c>
      <c r="I3634">
        <v>64378.73</v>
      </c>
      <c r="J3634">
        <v>780</v>
      </c>
      <c r="K3634">
        <v>815</v>
      </c>
      <c r="L3634">
        <v>29172.95</v>
      </c>
      <c r="M3634">
        <v>1190.06</v>
      </c>
      <c r="N3634">
        <v>716689.15</v>
      </c>
      <c r="O3634">
        <v>9960</v>
      </c>
      <c r="P3634">
        <v>3</v>
      </c>
      <c r="Q3634">
        <v>25</v>
      </c>
      <c r="R3634" s="25">
        <f>Clean_Data[[#This Row],[Revenue_EUR]]/Clean_Data[[#This Row],[Units_Sold]]</f>
        <v>78.020128205128202</v>
      </c>
      <c r="S3634" s="19">
        <f>Clean_Data[[#This Row],[Gross_Profit_EUR]]/Clean_Data[[#This Row],[Revenue_EUR]]</f>
        <v>0.47937908856524536</v>
      </c>
      <c r="T3634" s="19">
        <f>Clean_Data[[#This Row],[Revenue_EUR]]/Clean_Data[[#This Row],[Revenue_Target_EUR]]</f>
        <v>0.94527649116408474</v>
      </c>
      <c r="U3634" s="19">
        <f>Clean_Data[[#This Row],[Revenue_EUR]]/Clean_Data[[#This Row],[Market_Revenue_EUR]]</f>
        <v>8.4912266357039162E-2</v>
      </c>
      <c r="V3634" s="19">
        <f>Clean_Data[[#This Row],[Returns_Units]]/Clean_Data[[#This Row],[Units_Sold]]</f>
        <v>3.2051282051282048E-2</v>
      </c>
      <c r="W3634" s="21">
        <f>Clean_Data[[#This Row],[Revenue_EUR]]/Clean_Data[[#This Row],[Marketing_Spend_EUR]]</f>
        <v>51.136665378216222</v>
      </c>
    </row>
    <row r="3635" spans="1:23">
      <c r="A3635" s="17">
        <v>46235</v>
      </c>
      <c r="B3635">
        <v>2026</v>
      </c>
      <c r="C3635" s="16" t="s">
        <v>99</v>
      </c>
      <c r="D3635" s="16" t="s">
        <v>84</v>
      </c>
      <c r="E3635" s="16" t="s">
        <v>85</v>
      </c>
      <c r="F3635" s="16" t="s">
        <v>83</v>
      </c>
      <c r="G3635" s="16" t="s">
        <v>79</v>
      </c>
      <c r="H3635">
        <v>63632.75</v>
      </c>
      <c r="I3635">
        <v>66211.899999999994</v>
      </c>
      <c r="J3635">
        <v>316</v>
      </c>
      <c r="K3635">
        <v>328</v>
      </c>
      <c r="L3635">
        <v>34967.14</v>
      </c>
      <c r="M3635">
        <v>1498.61</v>
      </c>
      <c r="N3635">
        <v>630935.49</v>
      </c>
      <c r="O3635">
        <v>3200</v>
      </c>
      <c r="P3635">
        <v>3</v>
      </c>
      <c r="Q3635">
        <v>10</v>
      </c>
      <c r="R3635" s="25">
        <f>Clean_Data[[#This Row],[Revenue_EUR]]/Clean_Data[[#This Row],[Units_Sold]]</f>
        <v>201.36946202531647</v>
      </c>
      <c r="S3635" s="19">
        <f>Clean_Data[[#This Row],[Gross_Profit_EUR]]/Clean_Data[[#This Row],[Revenue_EUR]]</f>
        <v>0.54951483316374039</v>
      </c>
      <c r="T3635" s="19">
        <f>Clean_Data[[#This Row],[Revenue_EUR]]/Clean_Data[[#This Row],[Revenue_Target_EUR]]</f>
        <v>0.96104703233104627</v>
      </c>
      <c r="U3635" s="19">
        <f>Clean_Data[[#This Row],[Revenue_EUR]]/Clean_Data[[#This Row],[Market_Revenue_EUR]]</f>
        <v>0.10085460559525666</v>
      </c>
      <c r="V3635" s="19">
        <f>Clean_Data[[#This Row],[Returns_Units]]/Clean_Data[[#This Row],[Units_Sold]]</f>
        <v>3.1645569620253167E-2</v>
      </c>
      <c r="W3635" s="21">
        <f>Clean_Data[[#This Row],[Revenue_EUR]]/Clean_Data[[#This Row],[Marketing_Spend_EUR]]</f>
        <v>42.461180694109878</v>
      </c>
    </row>
    <row r="3636" spans="1:23">
      <c r="A3636" s="17">
        <v>46235</v>
      </c>
      <c r="B3636">
        <v>2026</v>
      </c>
      <c r="C3636" s="16" t="s">
        <v>99</v>
      </c>
      <c r="D3636" s="16" t="s">
        <v>84</v>
      </c>
      <c r="E3636" s="16" t="s">
        <v>85</v>
      </c>
      <c r="F3636" s="16" t="s">
        <v>83</v>
      </c>
      <c r="G3636" s="16" t="s">
        <v>80</v>
      </c>
      <c r="H3636">
        <v>21903.53</v>
      </c>
      <c r="I3636">
        <v>20763.580000000002</v>
      </c>
      <c r="J3636">
        <v>144</v>
      </c>
      <c r="K3636">
        <v>136</v>
      </c>
      <c r="L3636">
        <v>12581.58</v>
      </c>
      <c r="M3636">
        <v>1190.3499999999999</v>
      </c>
      <c r="N3636">
        <v>234917.56</v>
      </c>
      <c r="O3636">
        <v>1743</v>
      </c>
      <c r="P3636">
        <v>1</v>
      </c>
      <c r="Q3636">
        <v>4</v>
      </c>
      <c r="R3636" s="25">
        <f>Clean_Data[[#This Row],[Revenue_EUR]]/Clean_Data[[#This Row],[Units_Sold]]</f>
        <v>152.1078472222222</v>
      </c>
      <c r="S3636" s="19">
        <f>Clean_Data[[#This Row],[Gross_Profit_EUR]]/Clean_Data[[#This Row],[Revenue_EUR]]</f>
        <v>0.57440878251131211</v>
      </c>
      <c r="T3636" s="19">
        <f>Clean_Data[[#This Row],[Revenue_EUR]]/Clean_Data[[#This Row],[Revenue_Target_EUR]]</f>
        <v>1.0549014187341488</v>
      </c>
      <c r="U3636" s="19">
        <f>Clean_Data[[#This Row],[Revenue_EUR]]/Clean_Data[[#This Row],[Market_Revenue_EUR]]</f>
        <v>9.3239219750111485E-2</v>
      </c>
      <c r="V3636" s="19">
        <f>Clean_Data[[#This Row],[Returns_Units]]/Clean_Data[[#This Row],[Units_Sold]]</f>
        <v>2.7777777777777776E-2</v>
      </c>
      <c r="W3636" s="21">
        <f>Clean_Data[[#This Row],[Revenue_EUR]]/Clean_Data[[#This Row],[Marketing_Spend_EUR]]</f>
        <v>18.400915697063891</v>
      </c>
    </row>
    <row r="3637" spans="1:23">
      <c r="A3637" s="17">
        <v>46235</v>
      </c>
      <c r="B3637">
        <v>2026</v>
      </c>
      <c r="C3637" s="16" t="s">
        <v>99</v>
      </c>
      <c r="D3637" s="16" t="s">
        <v>84</v>
      </c>
      <c r="E3637" s="16" t="s">
        <v>85</v>
      </c>
      <c r="F3637" s="16" t="s">
        <v>83</v>
      </c>
      <c r="G3637" s="16" t="s">
        <v>81</v>
      </c>
      <c r="H3637">
        <v>27673.88</v>
      </c>
      <c r="I3637">
        <v>28948</v>
      </c>
      <c r="J3637">
        <v>222</v>
      </c>
      <c r="K3637">
        <v>233</v>
      </c>
      <c r="L3637">
        <v>14397.86</v>
      </c>
      <c r="M3637">
        <v>810.18</v>
      </c>
      <c r="N3637">
        <v>310755.52</v>
      </c>
      <c r="O3637">
        <v>2644</v>
      </c>
      <c r="P3637">
        <v>1</v>
      </c>
      <c r="Q3637">
        <v>4</v>
      </c>
      <c r="R3637" s="25">
        <f>Clean_Data[[#This Row],[Revenue_EUR]]/Clean_Data[[#This Row],[Units_Sold]]</f>
        <v>124.65711711711712</v>
      </c>
      <c r="S3637" s="19">
        <f>Clean_Data[[#This Row],[Gross_Profit_EUR]]/Clean_Data[[#This Row],[Revenue_EUR]]</f>
        <v>0.52026893229283355</v>
      </c>
      <c r="T3637" s="19">
        <f>Clean_Data[[#This Row],[Revenue_EUR]]/Clean_Data[[#This Row],[Revenue_Target_EUR]]</f>
        <v>0.95598590576205611</v>
      </c>
      <c r="U3637" s="19">
        <f>Clean_Data[[#This Row],[Revenue_EUR]]/Clean_Data[[#This Row],[Market_Revenue_EUR]]</f>
        <v>8.9053542797888186E-2</v>
      </c>
      <c r="V3637" s="19">
        <f>Clean_Data[[#This Row],[Returns_Units]]/Clean_Data[[#This Row],[Units_Sold]]</f>
        <v>1.8018018018018018E-2</v>
      </c>
      <c r="W3637" s="21">
        <f>Clean_Data[[#This Row],[Revenue_EUR]]/Clean_Data[[#This Row],[Marketing_Spend_EUR]]</f>
        <v>34.157693352094597</v>
      </c>
    </row>
    <row r="3638" spans="1:23">
      <c r="A3638" s="17">
        <v>46235</v>
      </c>
      <c r="B3638">
        <v>2026</v>
      </c>
      <c r="C3638" s="16" t="s">
        <v>99</v>
      </c>
      <c r="D3638" s="16" t="s">
        <v>86</v>
      </c>
      <c r="E3638" s="16" t="s">
        <v>87</v>
      </c>
      <c r="F3638" s="16" t="s">
        <v>77</v>
      </c>
      <c r="G3638" s="16" t="s">
        <v>78</v>
      </c>
      <c r="H3638">
        <v>397933.69</v>
      </c>
      <c r="I3638">
        <v>410537.62</v>
      </c>
      <c r="J3638">
        <v>5099</v>
      </c>
      <c r="K3638">
        <v>5360</v>
      </c>
      <c r="L3638">
        <v>223626.56</v>
      </c>
      <c r="M3638">
        <v>7816.65</v>
      </c>
      <c r="N3638">
        <v>3406355.05</v>
      </c>
      <c r="O3638">
        <v>47734</v>
      </c>
      <c r="P3638">
        <v>22</v>
      </c>
      <c r="Q3638">
        <v>107</v>
      </c>
      <c r="R3638" s="25">
        <f>Clean_Data[[#This Row],[Revenue_EUR]]/Clean_Data[[#This Row],[Units_Sold]]</f>
        <v>78.041515983526182</v>
      </c>
      <c r="S3638" s="19">
        <f>Clean_Data[[#This Row],[Gross_Profit_EUR]]/Clean_Data[[#This Row],[Revenue_EUR]]</f>
        <v>0.56196940751611157</v>
      </c>
      <c r="T3638" s="19">
        <f>Clean_Data[[#This Row],[Revenue_EUR]]/Clean_Data[[#This Row],[Revenue_Target_EUR]]</f>
        <v>0.96929896461133092</v>
      </c>
      <c r="U3638" s="19">
        <f>Clean_Data[[#This Row],[Revenue_EUR]]/Clean_Data[[#This Row],[Market_Revenue_EUR]]</f>
        <v>0.11682096673980008</v>
      </c>
      <c r="V3638" s="19">
        <f>Clean_Data[[#This Row],[Returns_Units]]/Clean_Data[[#This Row],[Units_Sold]]</f>
        <v>2.0984506766032557E-2</v>
      </c>
      <c r="W3638" s="21">
        <f>Clean_Data[[#This Row],[Revenue_EUR]]/Clean_Data[[#This Row],[Marketing_Spend_EUR]]</f>
        <v>50.908469740873649</v>
      </c>
    </row>
    <row r="3639" spans="1:23">
      <c r="A3639" s="17">
        <v>46235</v>
      </c>
      <c r="B3639">
        <v>2026</v>
      </c>
      <c r="C3639" s="16" t="s">
        <v>99</v>
      </c>
      <c r="D3639" s="16" t="s">
        <v>86</v>
      </c>
      <c r="E3639" s="16" t="s">
        <v>87</v>
      </c>
      <c r="F3639" s="16" t="s">
        <v>77</v>
      </c>
      <c r="G3639" s="16" t="s">
        <v>79</v>
      </c>
      <c r="H3639">
        <v>390791.03</v>
      </c>
      <c r="I3639">
        <v>386765.93</v>
      </c>
      <c r="J3639">
        <v>1941</v>
      </c>
      <c r="K3639">
        <v>1936</v>
      </c>
      <c r="L3639">
        <v>259138.84</v>
      </c>
      <c r="M3639">
        <v>9723.67</v>
      </c>
      <c r="N3639">
        <v>3115211.6</v>
      </c>
      <c r="O3639">
        <v>16534</v>
      </c>
      <c r="P3639">
        <v>16</v>
      </c>
      <c r="Q3639">
        <v>31</v>
      </c>
      <c r="R3639" s="25">
        <f>Clean_Data[[#This Row],[Revenue_EUR]]/Clean_Data[[#This Row],[Units_Sold]]</f>
        <v>201.33489438433799</v>
      </c>
      <c r="S3639" s="19">
        <f>Clean_Data[[#This Row],[Gross_Profit_EUR]]/Clean_Data[[#This Row],[Revenue_EUR]]</f>
        <v>0.66311358272476206</v>
      </c>
      <c r="T3639" s="19">
        <f>Clean_Data[[#This Row],[Revenue_EUR]]/Clean_Data[[#This Row],[Revenue_Target_EUR]]</f>
        <v>1.0104070697230236</v>
      </c>
      <c r="U3639" s="19">
        <f>Clean_Data[[#This Row],[Revenue_EUR]]/Clean_Data[[#This Row],[Market_Revenue_EUR]]</f>
        <v>0.12544606279714676</v>
      </c>
      <c r="V3639" s="19">
        <f>Clean_Data[[#This Row],[Returns_Units]]/Clean_Data[[#This Row],[Units_Sold]]</f>
        <v>1.5971148892323546E-2</v>
      </c>
      <c r="W3639" s="21">
        <f>Clean_Data[[#This Row],[Revenue_EUR]]/Clean_Data[[#This Row],[Marketing_Spend_EUR]]</f>
        <v>40.189663984894594</v>
      </c>
    </row>
    <row r="3640" spans="1:23">
      <c r="A3640" s="17">
        <v>46235</v>
      </c>
      <c r="B3640">
        <v>2026</v>
      </c>
      <c r="C3640" s="16" t="s">
        <v>99</v>
      </c>
      <c r="D3640" s="16" t="s">
        <v>86</v>
      </c>
      <c r="E3640" s="16" t="s">
        <v>87</v>
      </c>
      <c r="F3640" s="16" t="s">
        <v>77</v>
      </c>
      <c r="G3640" s="16" t="s">
        <v>80</v>
      </c>
      <c r="H3640">
        <v>125375.12</v>
      </c>
      <c r="I3640">
        <v>114864.65</v>
      </c>
      <c r="J3640">
        <v>826</v>
      </c>
      <c r="K3640">
        <v>745</v>
      </c>
      <c r="L3640">
        <v>84844.9</v>
      </c>
      <c r="M3640">
        <v>7323.02</v>
      </c>
      <c r="N3640">
        <v>1089157.3</v>
      </c>
      <c r="O3640">
        <v>7744</v>
      </c>
      <c r="P3640">
        <v>6</v>
      </c>
      <c r="Q3640">
        <v>16</v>
      </c>
      <c r="R3640" s="25">
        <f>Clean_Data[[#This Row],[Revenue_EUR]]/Clean_Data[[#This Row],[Units_Sold]]</f>
        <v>151.78585956416464</v>
      </c>
      <c r="S3640" s="19">
        <f>Clean_Data[[#This Row],[Gross_Profit_EUR]]/Clean_Data[[#This Row],[Revenue_EUR]]</f>
        <v>0.67672836524503421</v>
      </c>
      <c r="T3640" s="19">
        <f>Clean_Data[[#This Row],[Revenue_EUR]]/Clean_Data[[#This Row],[Revenue_Target_EUR]]</f>
        <v>1.0915030864587147</v>
      </c>
      <c r="U3640" s="19">
        <f>Clean_Data[[#This Row],[Revenue_EUR]]/Clean_Data[[#This Row],[Market_Revenue_EUR]]</f>
        <v>0.11511204120837273</v>
      </c>
      <c r="V3640" s="19">
        <f>Clean_Data[[#This Row],[Returns_Units]]/Clean_Data[[#This Row],[Units_Sold]]</f>
        <v>1.9370460048426151E-2</v>
      </c>
      <c r="W3640" s="21">
        <f>Clean_Data[[#This Row],[Revenue_EUR]]/Clean_Data[[#This Row],[Marketing_Spend_EUR]]</f>
        <v>17.120685181796581</v>
      </c>
    </row>
    <row r="3641" spans="1:23">
      <c r="A3641" s="17">
        <v>46235</v>
      </c>
      <c r="B3641">
        <v>2026</v>
      </c>
      <c r="C3641" s="16" t="s">
        <v>99</v>
      </c>
      <c r="D3641" s="16" t="s">
        <v>86</v>
      </c>
      <c r="E3641" s="16" t="s">
        <v>87</v>
      </c>
      <c r="F3641" s="16" t="s">
        <v>77</v>
      </c>
      <c r="G3641" s="16" t="s">
        <v>81</v>
      </c>
      <c r="H3641">
        <v>184159.2</v>
      </c>
      <c r="I3641">
        <v>182942.62</v>
      </c>
      <c r="J3641">
        <v>1477</v>
      </c>
      <c r="K3641">
        <v>1476</v>
      </c>
      <c r="L3641">
        <v>113555.15</v>
      </c>
      <c r="M3641">
        <v>5116.1400000000003</v>
      </c>
      <c r="N3641">
        <v>1475037.75</v>
      </c>
      <c r="O3641">
        <v>12400</v>
      </c>
      <c r="P3641">
        <v>10</v>
      </c>
      <c r="Q3641">
        <v>31</v>
      </c>
      <c r="R3641" s="25">
        <f>Clean_Data[[#This Row],[Revenue_EUR]]/Clean_Data[[#This Row],[Units_Sold]]</f>
        <v>124.68463100880163</v>
      </c>
      <c r="S3641" s="19">
        <f>Clean_Data[[#This Row],[Gross_Profit_EUR]]/Clean_Data[[#This Row],[Revenue_EUR]]</f>
        <v>0.61661404914877993</v>
      </c>
      <c r="T3641" s="19">
        <f>Clean_Data[[#This Row],[Revenue_EUR]]/Clean_Data[[#This Row],[Revenue_Target_EUR]]</f>
        <v>1.0066500632821374</v>
      </c>
      <c r="U3641" s="19">
        <f>Clean_Data[[#This Row],[Revenue_EUR]]/Clean_Data[[#This Row],[Market_Revenue_EUR]]</f>
        <v>0.12485049958890883</v>
      </c>
      <c r="V3641" s="19">
        <f>Clean_Data[[#This Row],[Returns_Units]]/Clean_Data[[#This Row],[Units_Sold]]</f>
        <v>2.098849018280298E-2</v>
      </c>
      <c r="W3641" s="21">
        <f>Clean_Data[[#This Row],[Revenue_EUR]]/Clean_Data[[#This Row],[Marketing_Spend_EUR]]</f>
        <v>35.995731156692351</v>
      </c>
    </row>
    <row r="3642" spans="1:23">
      <c r="A3642" s="17">
        <v>46235</v>
      </c>
      <c r="B3642">
        <v>2026</v>
      </c>
      <c r="C3642" s="16" t="s">
        <v>99</v>
      </c>
      <c r="D3642" s="16" t="s">
        <v>86</v>
      </c>
      <c r="E3642" s="16" t="s">
        <v>87</v>
      </c>
      <c r="F3642" s="16" t="s">
        <v>82</v>
      </c>
      <c r="G3642" s="16" t="s">
        <v>78</v>
      </c>
      <c r="H3642">
        <v>311190.88</v>
      </c>
      <c r="I3642">
        <v>318734.98</v>
      </c>
      <c r="J3642">
        <v>3987</v>
      </c>
      <c r="K3642">
        <v>4038</v>
      </c>
      <c r="L3642">
        <v>165342.68</v>
      </c>
      <c r="M3642">
        <v>5220.4399999999996</v>
      </c>
      <c r="N3642">
        <v>3132235.22</v>
      </c>
      <c r="O3642">
        <v>41676</v>
      </c>
      <c r="P3642">
        <v>18</v>
      </c>
      <c r="Q3642">
        <v>66</v>
      </c>
      <c r="R3642" s="25">
        <f>Clean_Data[[#This Row],[Revenue_EUR]]/Clean_Data[[#This Row],[Units_Sold]]</f>
        <v>78.051387007775276</v>
      </c>
      <c r="S3642" s="19">
        <f>Clean_Data[[#This Row],[Gross_Profit_EUR]]/Clean_Data[[#This Row],[Revenue_EUR]]</f>
        <v>0.53132238322665493</v>
      </c>
      <c r="T3642" s="19">
        <f>Clean_Data[[#This Row],[Revenue_EUR]]/Clean_Data[[#This Row],[Revenue_Target_EUR]]</f>
        <v>0.9763311199793635</v>
      </c>
      <c r="U3642" s="19">
        <f>Clean_Data[[#This Row],[Revenue_EUR]]/Clean_Data[[#This Row],[Market_Revenue_EUR]]</f>
        <v>9.935105703843021E-2</v>
      </c>
      <c r="V3642" s="19">
        <f>Clean_Data[[#This Row],[Returns_Units]]/Clean_Data[[#This Row],[Units_Sold]]</f>
        <v>1.6553799849510911E-2</v>
      </c>
      <c r="W3642" s="21">
        <f>Clean_Data[[#This Row],[Revenue_EUR]]/Clean_Data[[#This Row],[Marketing_Spend_EUR]]</f>
        <v>59.610086506118265</v>
      </c>
    </row>
    <row r="3643" spans="1:23">
      <c r="A3643" s="17">
        <v>46235</v>
      </c>
      <c r="B3643">
        <v>2026</v>
      </c>
      <c r="C3643" s="16" t="s">
        <v>99</v>
      </c>
      <c r="D3643" s="16" t="s">
        <v>86</v>
      </c>
      <c r="E3643" s="16" t="s">
        <v>87</v>
      </c>
      <c r="F3643" s="16" t="s">
        <v>82</v>
      </c>
      <c r="G3643" s="16" t="s">
        <v>79</v>
      </c>
      <c r="H3643">
        <v>349450.03</v>
      </c>
      <c r="I3643">
        <v>330183.78999999998</v>
      </c>
      <c r="J3643">
        <v>1736</v>
      </c>
      <c r="K3643">
        <v>1638</v>
      </c>
      <c r="L3643">
        <v>212984.98</v>
      </c>
      <c r="M3643">
        <v>9113.9699999999993</v>
      </c>
      <c r="N3643">
        <v>2764957</v>
      </c>
      <c r="O3643">
        <v>14526</v>
      </c>
      <c r="P3643">
        <v>14</v>
      </c>
      <c r="Q3643">
        <v>15</v>
      </c>
      <c r="R3643" s="25">
        <f>Clean_Data[[#This Row],[Revenue_EUR]]/Clean_Data[[#This Row],[Units_Sold]]</f>
        <v>201.29610023041477</v>
      </c>
      <c r="S3643" s="19">
        <f>Clean_Data[[#This Row],[Gross_Profit_EUR]]/Clean_Data[[#This Row],[Revenue_EUR]]</f>
        <v>0.60948622611364489</v>
      </c>
      <c r="T3643" s="19">
        <f>Clean_Data[[#This Row],[Revenue_EUR]]/Clean_Data[[#This Row],[Revenue_Target_EUR]]</f>
        <v>1.0583500480141683</v>
      </c>
      <c r="U3643" s="19">
        <f>Clean_Data[[#This Row],[Revenue_EUR]]/Clean_Data[[#This Row],[Market_Revenue_EUR]]</f>
        <v>0.12638533980817787</v>
      </c>
      <c r="V3643" s="19">
        <f>Clean_Data[[#This Row],[Returns_Units]]/Clean_Data[[#This Row],[Units_Sold]]</f>
        <v>8.6405529953917058E-3</v>
      </c>
      <c r="W3643" s="21">
        <f>Clean_Data[[#This Row],[Revenue_EUR]]/Clean_Data[[#This Row],[Marketing_Spend_EUR]]</f>
        <v>38.342240538426182</v>
      </c>
    </row>
    <row r="3644" spans="1:23">
      <c r="A3644" s="17">
        <v>46235</v>
      </c>
      <c r="B3644">
        <v>2026</v>
      </c>
      <c r="C3644" s="16" t="s">
        <v>99</v>
      </c>
      <c r="D3644" s="16" t="s">
        <v>86</v>
      </c>
      <c r="E3644" s="16" t="s">
        <v>87</v>
      </c>
      <c r="F3644" s="16" t="s">
        <v>82</v>
      </c>
      <c r="G3644" s="16" t="s">
        <v>80</v>
      </c>
      <c r="H3644">
        <v>116744</v>
      </c>
      <c r="I3644">
        <v>106476.06</v>
      </c>
      <c r="J3644">
        <v>769</v>
      </c>
      <c r="K3644">
        <v>708</v>
      </c>
      <c r="L3644">
        <v>75734.52</v>
      </c>
      <c r="M3644">
        <v>5934.52</v>
      </c>
      <c r="N3644">
        <v>1013721.63</v>
      </c>
      <c r="O3644">
        <v>7109</v>
      </c>
      <c r="P3644">
        <v>5</v>
      </c>
      <c r="Q3644">
        <v>8</v>
      </c>
      <c r="R3644" s="25">
        <f>Clean_Data[[#This Row],[Revenue_EUR]]/Clean_Data[[#This Row],[Units_Sold]]</f>
        <v>151.81274382314695</v>
      </c>
      <c r="S3644" s="19">
        <f>Clean_Data[[#This Row],[Gross_Profit_EUR]]/Clean_Data[[#This Row],[Revenue_EUR]]</f>
        <v>0.64872301788528752</v>
      </c>
      <c r="T3644" s="19">
        <f>Clean_Data[[#This Row],[Revenue_EUR]]/Clean_Data[[#This Row],[Revenue_Target_EUR]]</f>
        <v>1.0964342594945755</v>
      </c>
      <c r="U3644" s="19">
        <f>Clean_Data[[#This Row],[Revenue_EUR]]/Clean_Data[[#This Row],[Market_Revenue_EUR]]</f>
        <v>0.11516376542147966</v>
      </c>
      <c r="V3644" s="19">
        <f>Clean_Data[[#This Row],[Returns_Units]]/Clean_Data[[#This Row],[Units_Sold]]</f>
        <v>1.0403120936280884E-2</v>
      </c>
      <c r="W3644" s="21">
        <f>Clean_Data[[#This Row],[Revenue_EUR]]/Clean_Data[[#This Row],[Marketing_Spend_EUR]]</f>
        <v>19.672020652049365</v>
      </c>
    </row>
    <row r="3645" spans="1:23">
      <c r="A3645" s="17">
        <v>46235</v>
      </c>
      <c r="B3645">
        <v>2026</v>
      </c>
      <c r="C3645" s="16" t="s">
        <v>99</v>
      </c>
      <c r="D3645" s="16" t="s">
        <v>86</v>
      </c>
      <c r="E3645" s="16" t="s">
        <v>87</v>
      </c>
      <c r="F3645" s="16" t="s">
        <v>82</v>
      </c>
      <c r="G3645" s="16" t="s">
        <v>81</v>
      </c>
      <c r="H3645">
        <v>144979.64000000001</v>
      </c>
      <c r="I3645">
        <v>146925.76999999999</v>
      </c>
      <c r="J3645">
        <v>1163</v>
      </c>
      <c r="K3645">
        <v>1165</v>
      </c>
      <c r="L3645">
        <v>84159.25</v>
      </c>
      <c r="M3645">
        <v>3947.33</v>
      </c>
      <c r="N3645">
        <v>1306168.3500000001</v>
      </c>
      <c r="O3645">
        <v>10937</v>
      </c>
      <c r="P3645">
        <v>6</v>
      </c>
      <c r="Q3645">
        <v>19</v>
      </c>
      <c r="R3645" s="25">
        <f>Clean_Data[[#This Row],[Revenue_EUR]]/Clean_Data[[#This Row],[Units_Sold]]</f>
        <v>124.66005159071368</v>
      </c>
      <c r="S3645" s="19">
        <f>Clean_Data[[#This Row],[Gross_Profit_EUR]]/Clean_Data[[#This Row],[Revenue_EUR]]</f>
        <v>0.58049012951059886</v>
      </c>
      <c r="T3645" s="19">
        <f>Clean_Data[[#This Row],[Revenue_EUR]]/Clean_Data[[#This Row],[Revenue_Target_EUR]]</f>
        <v>0.98675433179625349</v>
      </c>
      <c r="U3645" s="19">
        <f>Clean_Data[[#This Row],[Revenue_EUR]]/Clean_Data[[#This Row],[Market_Revenue_EUR]]</f>
        <v>0.11099613614125622</v>
      </c>
      <c r="V3645" s="19">
        <f>Clean_Data[[#This Row],[Returns_Units]]/Clean_Data[[#This Row],[Units_Sold]]</f>
        <v>1.6337059329320721E-2</v>
      </c>
      <c r="W3645" s="21">
        <f>Clean_Data[[#This Row],[Revenue_EUR]]/Clean_Data[[#This Row],[Marketing_Spend_EUR]]</f>
        <v>36.728532957720795</v>
      </c>
    </row>
    <row r="3646" spans="1:23">
      <c r="A3646" s="17">
        <v>46235</v>
      </c>
      <c r="B3646">
        <v>2026</v>
      </c>
      <c r="C3646" s="16" t="s">
        <v>99</v>
      </c>
      <c r="D3646" s="16" t="s">
        <v>86</v>
      </c>
      <c r="E3646" s="16" t="s">
        <v>87</v>
      </c>
      <c r="F3646" s="16" t="s">
        <v>83</v>
      </c>
      <c r="G3646" s="16" t="s">
        <v>78</v>
      </c>
      <c r="H3646">
        <v>44757</v>
      </c>
      <c r="I3646">
        <v>47823.79</v>
      </c>
      <c r="J3646">
        <v>573</v>
      </c>
      <c r="K3646">
        <v>601</v>
      </c>
      <c r="L3646">
        <v>21553.15</v>
      </c>
      <c r="M3646">
        <v>743.59</v>
      </c>
      <c r="N3646">
        <v>576689.81000000006</v>
      </c>
      <c r="O3646">
        <v>8383</v>
      </c>
      <c r="P3646">
        <v>2</v>
      </c>
      <c r="Q3646">
        <v>9</v>
      </c>
      <c r="R3646" s="25">
        <f>Clean_Data[[#This Row],[Revenue_EUR]]/Clean_Data[[#This Row],[Units_Sold]]</f>
        <v>78.109947643979055</v>
      </c>
      <c r="S3646" s="19">
        <f>Clean_Data[[#This Row],[Gross_Profit_EUR]]/Clean_Data[[#This Row],[Revenue_EUR]]</f>
        <v>0.481559309158344</v>
      </c>
      <c r="T3646" s="19">
        <f>Clean_Data[[#This Row],[Revenue_EUR]]/Clean_Data[[#This Row],[Revenue_Target_EUR]]</f>
        <v>0.93587312925219857</v>
      </c>
      <c r="U3646" s="19">
        <f>Clean_Data[[#This Row],[Revenue_EUR]]/Clean_Data[[#This Row],[Market_Revenue_EUR]]</f>
        <v>7.7610180072368529E-2</v>
      </c>
      <c r="V3646" s="19">
        <f>Clean_Data[[#This Row],[Returns_Units]]/Clean_Data[[#This Row],[Units_Sold]]</f>
        <v>1.5706806282722512E-2</v>
      </c>
      <c r="W3646" s="21">
        <f>Clean_Data[[#This Row],[Revenue_EUR]]/Clean_Data[[#This Row],[Marketing_Spend_EUR]]</f>
        <v>60.190427520542229</v>
      </c>
    </row>
    <row r="3647" spans="1:23">
      <c r="A3647" s="17">
        <v>46235</v>
      </c>
      <c r="B3647">
        <v>2026</v>
      </c>
      <c r="C3647" s="16" t="s">
        <v>99</v>
      </c>
      <c r="D3647" s="16" t="s">
        <v>86</v>
      </c>
      <c r="E3647" s="16" t="s">
        <v>87</v>
      </c>
      <c r="F3647" s="16" t="s">
        <v>83</v>
      </c>
      <c r="G3647" s="16" t="s">
        <v>79</v>
      </c>
      <c r="H3647">
        <v>46799.66</v>
      </c>
      <c r="I3647">
        <v>47140.74</v>
      </c>
      <c r="J3647">
        <v>232</v>
      </c>
      <c r="K3647">
        <v>238</v>
      </c>
      <c r="L3647">
        <v>25600.67</v>
      </c>
      <c r="M3647">
        <v>1154.54</v>
      </c>
      <c r="N3647">
        <v>514278.66</v>
      </c>
      <c r="O3647">
        <v>2899</v>
      </c>
      <c r="P3647">
        <v>3</v>
      </c>
      <c r="Q3647">
        <v>5</v>
      </c>
      <c r="R3647" s="25">
        <f>Clean_Data[[#This Row],[Revenue_EUR]]/Clean_Data[[#This Row],[Units_Sold]]</f>
        <v>201.72267241379311</v>
      </c>
      <c r="S3647" s="19">
        <f>Clean_Data[[#This Row],[Gross_Profit_EUR]]/Clean_Data[[#This Row],[Revenue_EUR]]</f>
        <v>0.54702683737445945</v>
      </c>
      <c r="T3647" s="19">
        <f>Clean_Data[[#This Row],[Revenue_EUR]]/Clean_Data[[#This Row],[Revenue_Target_EUR]]</f>
        <v>0.99276464476374371</v>
      </c>
      <c r="U3647" s="19">
        <f>Clean_Data[[#This Row],[Revenue_EUR]]/Clean_Data[[#This Row],[Market_Revenue_EUR]]</f>
        <v>9.1000587113608811E-2</v>
      </c>
      <c r="V3647" s="19">
        <f>Clean_Data[[#This Row],[Returns_Units]]/Clean_Data[[#This Row],[Units_Sold]]</f>
        <v>2.1551724137931036E-2</v>
      </c>
      <c r="W3647" s="21">
        <f>Clean_Data[[#This Row],[Revenue_EUR]]/Clean_Data[[#This Row],[Marketing_Spend_EUR]]</f>
        <v>40.535330088173652</v>
      </c>
    </row>
    <row r="3648" spans="1:23">
      <c r="A3648" s="17">
        <v>46235</v>
      </c>
      <c r="B3648">
        <v>2026</v>
      </c>
      <c r="C3648" s="16" t="s">
        <v>99</v>
      </c>
      <c r="D3648" s="16" t="s">
        <v>86</v>
      </c>
      <c r="E3648" s="16" t="s">
        <v>87</v>
      </c>
      <c r="F3648" s="16" t="s">
        <v>83</v>
      </c>
      <c r="G3648" s="16" t="s">
        <v>80</v>
      </c>
      <c r="H3648">
        <v>15680.89</v>
      </c>
      <c r="I3648">
        <v>14110.81</v>
      </c>
      <c r="J3648">
        <v>103</v>
      </c>
      <c r="K3648">
        <v>92</v>
      </c>
      <c r="L3648">
        <v>9004.1200000000008</v>
      </c>
      <c r="M3648">
        <v>814.33</v>
      </c>
      <c r="N3648">
        <v>192141.14</v>
      </c>
      <c r="O3648">
        <v>1340</v>
      </c>
      <c r="P3648">
        <v>1</v>
      </c>
      <c r="Q3648">
        <v>2</v>
      </c>
      <c r="R3648" s="25">
        <f>Clean_Data[[#This Row],[Revenue_EUR]]/Clean_Data[[#This Row],[Units_Sold]]</f>
        <v>152.24165048543688</v>
      </c>
      <c r="S3648" s="19">
        <f>Clean_Data[[#This Row],[Gross_Profit_EUR]]/Clean_Data[[#This Row],[Revenue_EUR]]</f>
        <v>0.57420975467591451</v>
      </c>
      <c r="T3648" s="19">
        <f>Clean_Data[[#This Row],[Revenue_EUR]]/Clean_Data[[#This Row],[Revenue_Target_EUR]]</f>
        <v>1.1112678861100107</v>
      </c>
      <c r="U3648" s="19">
        <f>Clean_Data[[#This Row],[Revenue_EUR]]/Clean_Data[[#This Row],[Market_Revenue_EUR]]</f>
        <v>8.1611309269841947E-2</v>
      </c>
      <c r="V3648" s="19">
        <f>Clean_Data[[#This Row],[Returns_Units]]/Clean_Data[[#This Row],[Units_Sold]]</f>
        <v>1.9417475728155338E-2</v>
      </c>
      <c r="W3648" s="21">
        <f>Clean_Data[[#This Row],[Revenue_EUR]]/Clean_Data[[#This Row],[Marketing_Spend_EUR]]</f>
        <v>19.256186067073543</v>
      </c>
    </row>
    <row r="3649" spans="1:23">
      <c r="A3649" s="17">
        <v>46235</v>
      </c>
      <c r="B3649">
        <v>2026</v>
      </c>
      <c r="C3649" s="16" t="s">
        <v>99</v>
      </c>
      <c r="D3649" s="16" t="s">
        <v>86</v>
      </c>
      <c r="E3649" s="16" t="s">
        <v>87</v>
      </c>
      <c r="F3649" s="16" t="s">
        <v>83</v>
      </c>
      <c r="G3649" s="16" t="s">
        <v>81</v>
      </c>
      <c r="H3649">
        <v>19923.599999999999</v>
      </c>
      <c r="I3649">
        <v>20009.650000000001</v>
      </c>
      <c r="J3649">
        <v>160</v>
      </c>
      <c r="K3649">
        <v>162</v>
      </c>
      <c r="L3649">
        <v>10464.290000000001</v>
      </c>
      <c r="M3649">
        <v>619.55999999999995</v>
      </c>
      <c r="N3649">
        <v>236048.14</v>
      </c>
      <c r="O3649">
        <v>2128</v>
      </c>
      <c r="P3649">
        <v>1</v>
      </c>
      <c r="Q3649">
        <v>4</v>
      </c>
      <c r="R3649" s="25">
        <f>Clean_Data[[#This Row],[Revenue_EUR]]/Clean_Data[[#This Row],[Units_Sold]]</f>
        <v>124.52249999999999</v>
      </c>
      <c r="S3649" s="19">
        <f>Clean_Data[[#This Row],[Gross_Profit_EUR]]/Clean_Data[[#This Row],[Revenue_EUR]]</f>
        <v>0.52522084362263854</v>
      </c>
      <c r="T3649" s="19">
        <f>Clean_Data[[#This Row],[Revenue_EUR]]/Clean_Data[[#This Row],[Revenue_Target_EUR]]</f>
        <v>0.99569957495508399</v>
      </c>
      <c r="U3649" s="19">
        <f>Clean_Data[[#This Row],[Revenue_EUR]]/Clean_Data[[#This Row],[Market_Revenue_EUR]]</f>
        <v>8.4404816746278949E-2</v>
      </c>
      <c r="V3649" s="19">
        <f>Clean_Data[[#This Row],[Returns_Units]]/Clean_Data[[#This Row],[Units_Sold]]</f>
        <v>2.5000000000000001E-2</v>
      </c>
      <c r="W3649" s="21">
        <f>Clean_Data[[#This Row],[Revenue_EUR]]/Clean_Data[[#This Row],[Marketing_Spend_EUR]]</f>
        <v>32.157660275033898</v>
      </c>
    </row>
    <row r="3650" spans="1:23">
      <c r="A3650" s="17">
        <v>46235</v>
      </c>
      <c r="B3650">
        <v>2026</v>
      </c>
      <c r="C3650" s="16" t="s">
        <v>99</v>
      </c>
      <c r="D3650" s="16" t="s">
        <v>88</v>
      </c>
      <c r="E3650" s="16" t="s">
        <v>87</v>
      </c>
      <c r="F3650" s="16" t="s">
        <v>77</v>
      </c>
      <c r="G3650" s="16" t="s">
        <v>78</v>
      </c>
      <c r="H3650">
        <v>314921.48</v>
      </c>
      <c r="I3650">
        <v>305802.96000000002</v>
      </c>
      <c r="J3650">
        <v>4035</v>
      </c>
      <c r="K3650">
        <v>3869</v>
      </c>
      <c r="L3650">
        <v>178604.69</v>
      </c>
      <c r="M3650">
        <v>5598</v>
      </c>
      <c r="N3650">
        <v>2941876.3</v>
      </c>
      <c r="O3650">
        <v>42219</v>
      </c>
      <c r="P3650">
        <v>15</v>
      </c>
      <c r="Q3650">
        <v>71</v>
      </c>
      <c r="R3650" s="25">
        <f>Clean_Data[[#This Row],[Revenue_EUR]]/Clean_Data[[#This Row],[Units_Sold]]</f>
        <v>78.047454770755877</v>
      </c>
      <c r="S3650" s="19">
        <f>Clean_Data[[#This Row],[Gross_Profit_EUR]]/Clean_Data[[#This Row],[Revenue_EUR]]</f>
        <v>0.56714038686722801</v>
      </c>
      <c r="T3650" s="19">
        <f>Clean_Data[[#This Row],[Revenue_EUR]]/Clean_Data[[#This Row],[Revenue_Target_EUR]]</f>
        <v>1.0298182856045603</v>
      </c>
      <c r="U3650" s="19">
        <f>Clean_Data[[#This Row],[Revenue_EUR]]/Clean_Data[[#This Row],[Market_Revenue_EUR]]</f>
        <v>0.10704783202475236</v>
      </c>
      <c r="V3650" s="19">
        <f>Clean_Data[[#This Row],[Returns_Units]]/Clean_Data[[#This Row],[Units_Sold]]</f>
        <v>1.7596034696406443E-2</v>
      </c>
      <c r="W3650" s="21">
        <f>Clean_Data[[#This Row],[Revenue_EUR]]/Clean_Data[[#This Row],[Marketing_Spend_EUR]]</f>
        <v>56.256070025008931</v>
      </c>
    </row>
    <row r="3651" spans="1:23">
      <c r="A3651" s="17">
        <v>46235</v>
      </c>
      <c r="B3651">
        <v>2026</v>
      </c>
      <c r="C3651" s="16" t="s">
        <v>99</v>
      </c>
      <c r="D3651" s="16" t="s">
        <v>88</v>
      </c>
      <c r="E3651" s="16" t="s">
        <v>87</v>
      </c>
      <c r="F3651" s="16" t="s">
        <v>77</v>
      </c>
      <c r="G3651" s="16" t="s">
        <v>79</v>
      </c>
      <c r="H3651">
        <v>329977.81</v>
      </c>
      <c r="I3651">
        <v>315731</v>
      </c>
      <c r="J3651">
        <v>1639</v>
      </c>
      <c r="K3651">
        <v>1561</v>
      </c>
      <c r="L3651">
        <v>215157.96</v>
      </c>
      <c r="M3651">
        <v>8315.73</v>
      </c>
      <c r="N3651">
        <v>2527556.5299999998</v>
      </c>
      <c r="O3651">
        <v>12854</v>
      </c>
      <c r="P3651">
        <v>13</v>
      </c>
      <c r="Q3651">
        <v>20</v>
      </c>
      <c r="R3651" s="25">
        <f>Clean_Data[[#This Row],[Revenue_EUR]]/Clean_Data[[#This Row],[Units_Sold]]</f>
        <v>201.32874313605856</v>
      </c>
      <c r="S3651" s="19">
        <f>Clean_Data[[#This Row],[Gross_Profit_EUR]]/Clean_Data[[#This Row],[Revenue_EUR]]</f>
        <v>0.65203766277496056</v>
      </c>
      <c r="T3651" s="19">
        <f>Clean_Data[[#This Row],[Revenue_EUR]]/Clean_Data[[#This Row],[Revenue_Target_EUR]]</f>
        <v>1.0451232536558019</v>
      </c>
      <c r="U3651" s="19">
        <f>Clean_Data[[#This Row],[Revenue_EUR]]/Clean_Data[[#This Row],[Market_Revenue_EUR]]</f>
        <v>0.13055209886838812</v>
      </c>
      <c r="V3651" s="19">
        <f>Clean_Data[[#This Row],[Returns_Units]]/Clean_Data[[#This Row],[Units_Sold]]</f>
        <v>1.2202562538133009E-2</v>
      </c>
      <c r="W3651" s="21">
        <f>Clean_Data[[#This Row],[Revenue_EUR]]/Clean_Data[[#This Row],[Marketing_Spend_EUR]]</f>
        <v>39.681159681711648</v>
      </c>
    </row>
    <row r="3652" spans="1:23">
      <c r="A3652" s="17">
        <v>46235</v>
      </c>
      <c r="B3652">
        <v>2026</v>
      </c>
      <c r="C3652" s="16" t="s">
        <v>99</v>
      </c>
      <c r="D3652" s="16" t="s">
        <v>88</v>
      </c>
      <c r="E3652" s="16" t="s">
        <v>87</v>
      </c>
      <c r="F3652" s="16" t="s">
        <v>77</v>
      </c>
      <c r="G3652" s="16" t="s">
        <v>80</v>
      </c>
      <c r="H3652">
        <v>109766.84</v>
      </c>
      <c r="I3652">
        <v>100305.06</v>
      </c>
      <c r="J3652">
        <v>723</v>
      </c>
      <c r="K3652">
        <v>650</v>
      </c>
      <c r="L3652">
        <v>75943.92</v>
      </c>
      <c r="M3652">
        <v>5824.61</v>
      </c>
      <c r="N3652">
        <v>946673</v>
      </c>
      <c r="O3652">
        <v>7004</v>
      </c>
      <c r="P3652">
        <v>5</v>
      </c>
      <c r="Q3652">
        <v>10</v>
      </c>
      <c r="R3652" s="25">
        <f>Clean_Data[[#This Row],[Revenue_EUR]]/Clean_Data[[#This Row],[Units_Sold]]</f>
        <v>151.82135546334715</v>
      </c>
      <c r="S3652" s="19">
        <f>Clean_Data[[#This Row],[Gross_Profit_EUR]]/Clean_Data[[#This Row],[Revenue_EUR]]</f>
        <v>0.69186577658608006</v>
      </c>
      <c r="T3652" s="19">
        <f>Clean_Data[[#This Row],[Revenue_EUR]]/Clean_Data[[#This Row],[Revenue_Target_EUR]]</f>
        <v>1.094330036789769</v>
      </c>
      <c r="U3652" s="19">
        <f>Clean_Data[[#This Row],[Revenue_EUR]]/Clean_Data[[#This Row],[Market_Revenue_EUR]]</f>
        <v>0.11595011160136605</v>
      </c>
      <c r="V3652" s="19">
        <f>Clean_Data[[#This Row],[Returns_Units]]/Clean_Data[[#This Row],[Units_Sold]]</f>
        <v>1.3831258644536652E-2</v>
      </c>
      <c r="W3652" s="21">
        <f>Clean_Data[[#This Row],[Revenue_EUR]]/Clean_Data[[#This Row],[Marketing_Spend_EUR]]</f>
        <v>18.845354452916162</v>
      </c>
    </row>
    <row r="3653" spans="1:23">
      <c r="A3653" s="17">
        <v>46235</v>
      </c>
      <c r="B3653">
        <v>2026</v>
      </c>
      <c r="C3653" s="16" t="s">
        <v>99</v>
      </c>
      <c r="D3653" s="16" t="s">
        <v>88</v>
      </c>
      <c r="E3653" s="16" t="s">
        <v>87</v>
      </c>
      <c r="F3653" s="16" t="s">
        <v>77</v>
      </c>
      <c r="G3653" s="16" t="s">
        <v>81</v>
      </c>
      <c r="H3653">
        <v>145934.51999999999</v>
      </c>
      <c r="I3653">
        <v>135275.03</v>
      </c>
      <c r="J3653">
        <v>1171</v>
      </c>
      <c r="K3653">
        <v>1088</v>
      </c>
      <c r="L3653">
        <v>90225.48</v>
      </c>
      <c r="M3653">
        <v>4199.32</v>
      </c>
      <c r="N3653">
        <v>1267878.3899999999</v>
      </c>
      <c r="O3653">
        <v>10612</v>
      </c>
      <c r="P3653">
        <v>8</v>
      </c>
      <c r="Q3653">
        <v>11</v>
      </c>
      <c r="R3653" s="25">
        <f>Clean_Data[[#This Row],[Revenue_EUR]]/Clean_Data[[#This Row],[Units_Sold]]</f>
        <v>124.62384286934244</v>
      </c>
      <c r="S3653" s="19">
        <f>Clean_Data[[#This Row],[Gross_Profit_EUR]]/Clean_Data[[#This Row],[Revenue_EUR]]</f>
        <v>0.61826002511263267</v>
      </c>
      <c r="T3653" s="19">
        <f>Clean_Data[[#This Row],[Revenue_EUR]]/Clean_Data[[#This Row],[Revenue_Target_EUR]]</f>
        <v>1.0787986519019808</v>
      </c>
      <c r="U3653" s="19">
        <f>Clean_Data[[#This Row],[Revenue_EUR]]/Clean_Data[[#This Row],[Market_Revenue_EUR]]</f>
        <v>0.11510135447611818</v>
      </c>
      <c r="V3653" s="19">
        <f>Clean_Data[[#This Row],[Returns_Units]]/Clean_Data[[#This Row],[Units_Sold]]</f>
        <v>9.3936806148590939E-3</v>
      </c>
      <c r="W3653" s="21">
        <f>Clean_Data[[#This Row],[Revenue_EUR]]/Clean_Data[[#This Row],[Marketing_Spend_EUR]]</f>
        <v>34.751940790413684</v>
      </c>
    </row>
    <row r="3654" spans="1:23">
      <c r="A3654" s="17">
        <v>46235</v>
      </c>
      <c r="B3654">
        <v>2026</v>
      </c>
      <c r="C3654" s="16" t="s">
        <v>99</v>
      </c>
      <c r="D3654" s="16" t="s">
        <v>88</v>
      </c>
      <c r="E3654" s="16" t="s">
        <v>87</v>
      </c>
      <c r="F3654" s="16" t="s">
        <v>82</v>
      </c>
      <c r="G3654" s="16" t="s">
        <v>78</v>
      </c>
      <c r="H3654">
        <v>315143.13</v>
      </c>
      <c r="I3654">
        <v>294792.65999999997</v>
      </c>
      <c r="J3654">
        <v>4038</v>
      </c>
      <c r="K3654">
        <v>3833</v>
      </c>
      <c r="L3654">
        <v>166986.73000000001</v>
      </c>
      <c r="M3654">
        <v>5614.87</v>
      </c>
      <c r="N3654">
        <v>2939922.41</v>
      </c>
      <c r="O3654">
        <v>38925</v>
      </c>
      <c r="P3654">
        <v>17</v>
      </c>
      <c r="Q3654">
        <v>64</v>
      </c>
      <c r="R3654" s="25">
        <f>Clean_Data[[#This Row],[Revenue_EUR]]/Clean_Data[[#This Row],[Units_Sold]]</f>
        <v>78.044361069836555</v>
      </c>
      <c r="S3654" s="19">
        <f>Clean_Data[[#This Row],[Gross_Profit_EUR]]/Clean_Data[[#This Row],[Revenue_EUR]]</f>
        <v>0.52987583768683144</v>
      </c>
      <c r="T3654" s="19">
        <f>Clean_Data[[#This Row],[Revenue_EUR]]/Clean_Data[[#This Row],[Revenue_Target_EUR]]</f>
        <v>1.0690331638515016</v>
      </c>
      <c r="U3654" s="19">
        <f>Clean_Data[[#This Row],[Revenue_EUR]]/Clean_Data[[#This Row],[Market_Revenue_EUR]]</f>
        <v>0.10719436979971182</v>
      </c>
      <c r="V3654" s="19">
        <f>Clean_Data[[#This Row],[Returns_Units]]/Clean_Data[[#This Row],[Units_Sold]]</f>
        <v>1.58494304110946E-2</v>
      </c>
      <c r="W3654" s="21">
        <f>Clean_Data[[#This Row],[Revenue_EUR]]/Clean_Data[[#This Row],[Marketing_Spend_EUR]]</f>
        <v>56.126522964912816</v>
      </c>
    </row>
    <row r="3655" spans="1:23">
      <c r="A3655" s="17">
        <v>46235</v>
      </c>
      <c r="B3655">
        <v>2026</v>
      </c>
      <c r="C3655" s="16" t="s">
        <v>99</v>
      </c>
      <c r="D3655" s="16" t="s">
        <v>88</v>
      </c>
      <c r="E3655" s="16" t="s">
        <v>87</v>
      </c>
      <c r="F3655" s="16" t="s">
        <v>82</v>
      </c>
      <c r="G3655" s="16" t="s">
        <v>79</v>
      </c>
      <c r="H3655">
        <v>308769.14</v>
      </c>
      <c r="I3655">
        <v>294332.84000000003</v>
      </c>
      <c r="J3655">
        <v>1534</v>
      </c>
      <c r="K3655">
        <v>1483</v>
      </c>
      <c r="L3655">
        <v>190579.22</v>
      </c>
      <c r="M3655">
        <v>8392.35</v>
      </c>
      <c r="N3655">
        <v>2459103.69</v>
      </c>
      <c r="O3655">
        <v>12967</v>
      </c>
      <c r="P3655">
        <v>15</v>
      </c>
      <c r="Q3655">
        <v>22</v>
      </c>
      <c r="R3655" s="25">
        <f>Clean_Data[[#This Row],[Revenue_EUR]]/Clean_Data[[#This Row],[Units_Sold]]</f>
        <v>201.28366362451109</v>
      </c>
      <c r="S3655" s="19">
        <f>Clean_Data[[#This Row],[Gross_Profit_EUR]]/Clean_Data[[#This Row],[Revenue_EUR]]</f>
        <v>0.61722236878983439</v>
      </c>
      <c r="T3655" s="19">
        <f>Clean_Data[[#This Row],[Revenue_EUR]]/Clean_Data[[#This Row],[Revenue_Target_EUR]]</f>
        <v>1.049047534077407</v>
      </c>
      <c r="U3655" s="19">
        <f>Clean_Data[[#This Row],[Revenue_EUR]]/Clean_Data[[#This Row],[Market_Revenue_EUR]]</f>
        <v>0.12556165941908698</v>
      </c>
      <c r="V3655" s="19">
        <f>Clean_Data[[#This Row],[Returns_Units]]/Clean_Data[[#This Row],[Units_Sold]]</f>
        <v>1.4341590612777053E-2</v>
      </c>
      <c r="W3655" s="21">
        <f>Clean_Data[[#This Row],[Revenue_EUR]]/Clean_Data[[#This Row],[Marketing_Spend_EUR]]</f>
        <v>36.791737713512902</v>
      </c>
    </row>
    <row r="3656" spans="1:23">
      <c r="A3656" s="17">
        <v>46235</v>
      </c>
      <c r="B3656">
        <v>2026</v>
      </c>
      <c r="C3656" s="16" t="s">
        <v>99</v>
      </c>
      <c r="D3656" s="16" t="s">
        <v>88</v>
      </c>
      <c r="E3656" s="16" t="s">
        <v>87</v>
      </c>
      <c r="F3656" s="16" t="s">
        <v>82</v>
      </c>
      <c r="G3656" s="16" t="s">
        <v>80</v>
      </c>
      <c r="H3656">
        <v>99809.56</v>
      </c>
      <c r="I3656">
        <v>88920.75</v>
      </c>
      <c r="J3656">
        <v>658</v>
      </c>
      <c r="K3656">
        <v>594</v>
      </c>
      <c r="L3656">
        <v>63697.36</v>
      </c>
      <c r="M3656">
        <v>5831.03</v>
      </c>
      <c r="N3656">
        <v>957181.58</v>
      </c>
      <c r="O3656">
        <v>7093</v>
      </c>
      <c r="P3656">
        <v>6</v>
      </c>
      <c r="Q3656">
        <v>8</v>
      </c>
      <c r="R3656" s="25">
        <f>Clean_Data[[#This Row],[Revenue_EUR]]/Clean_Data[[#This Row],[Units_Sold]]</f>
        <v>151.6862613981763</v>
      </c>
      <c r="S3656" s="19">
        <f>Clean_Data[[#This Row],[Gross_Profit_EUR]]/Clean_Data[[#This Row],[Revenue_EUR]]</f>
        <v>0.63818896706888606</v>
      </c>
      <c r="T3656" s="19">
        <f>Clean_Data[[#This Row],[Revenue_EUR]]/Clean_Data[[#This Row],[Revenue_Target_EUR]]</f>
        <v>1.1224552199570965</v>
      </c>
      <c r="U3656" s="19">
        <f>Clean_Data[[#This Row],[Revenue_EUR]]/Clean_Data[[#This Row],[Market_Revenue_EUR]]</f>
        <v>0.10427442617522999</v>
      </c>
      <c r="V3656" s="19">
        <f>Clean_Data[[#This Row],[Returns_Units]]/Clean_Data[[#This Row],[Units_Sold]]</f>
        <v>1.2158054711246201E-2</v>
      </c>
      <c r="W3656" s="21">
        <f>Clean_Data[[#This Row],[Revenue_EUR]]/Clean_Data[[#This Row],[Marketing_Spend_EUR]]</f>
        <v>17.11696904320506</v>
      </c>
    </row>
    <row r="3657" spans="1:23">
      <c r="A3657" s="17">
        <v>46235</v>
      </c>
      <c r="B3657">
        <v>2026</v>
      </c>
      <c r="C3657" s="16" t="s">
        <v>99</v>
      </c>
      <c r="D3657" s="16" t="s">
        <v>88</v>
      </c>
      <c r="E3657" s="16" t="s">
        <v>87</v>
      </c>
      <c r="F3657" s="16" t="s">
        <v>82</v>
      </c>
      <c r="G3657" s="16" t="s">
        <v>81</v>
      </c>
      <c r="H3657">
        <v>127782.86</v>
      </c>
      <c r="I3657">
        <v>123279</v>
      </c>
      <c r="J3657">
        <v>1025</v>
      </c>
      <c r="K3657">
        <v>972</v>
      </c>
      <c r="L3657">
        <v>74546.02</v>
      </c>
      <c r="M3657">
        <v>3862.6</v>
      </c>
      <c r="N3657">
        <v>1169245.18</v>
      </c>
      <c r="O3657">
        <v>10468</v>
      </c>
      <c r="P3657">
        <v>6</v>
      </c>
      <c r="Q3657">
        <v>9</v>
      </c>
      <c r="R3657" s="25">
        <f>Clean_Data[[#This Row],[Revenue_EUR]]/Clean_Data[[#This Row],[Units_Sold]]</f>
        <v>124.66620487804879</v>
      </c>
      <c r="S3657" s="19">
        <f>Clean_Data[[#This Row],[Gross_Profit_EUR]]/Clean_Data[[#This Row],[Revenue_EUR]]</f>
        <v>0.58338043146005658</v>
      </c>
      <c r="T3657" s="19">
        <f>Clean_Data[[#This Row],[Revenue_EUR]]/Clean_Data[[#This Row],[Revenue_Target_EUR]]</f>
        <v>1.0365338784383391</v>
      </c>
      <c r="U3657" s="19">
        <f>Clean_Data[[#This Row],[Revenue_EUR]]/Clean_Data[[#This Row],[Market_Revenue_EUR]]</f>
        <v>0.10928662541076287</v>
      </c>
      <c r="V3657" s="19">
        <f>Clean_Data[[#This Row],[Returns_Units]]/Clean_Data[[#This Row],[Units_Sold]]</f>
        <v>8.7804878048780496E-3</v>
      </c>
      <c r="W3657" s="21">
        <f>Clean_Data[[#This Row],[Revenue_EUR]]/Clean_Data[[#This Row],[Marketing_Spend_EUR]]</f>
        <v>33.082084606223788</v>
      </c>
    </row>
    <row r="3658" spans="1:23">
      <c r="A3658" s="17">
        <v>46235</v>
      </c>
      <c r="B3658">
        <v>2026</v>
      </c>
      <c r="C3658" s="16" t="s">
        <v>99</v>
      </c>
      <c r="D3658" s="16" t="s">
        <v>88</v>
      </c>
      <c r="E3658" s="16" t="s">
        <v>87</v>
      </c>
      <c r="F3658" s="16" t="s">
        <v>83</v>
      </c>
      <c r="G3658" s="16" t="s">
        <v>78</v>
      </c>
      <c r="H3658">
        <v>38760.120000000003</v>
      </c>
      <c r="I3658">
        <v>38711.47</v>
      </c>
      <c r="J3658">
        <v>497</v>
      </c>
      <c r="K3658">
        <v>491</v>
      </c>
      <c r="L3658">
        <v>18203.04</v>
      </c>
      <c r="M3658">
        <v>731.25</v>
      </c>
      <c r="N3658">
        <v>492753.68</v>
      </c>
      <c r="O3658">
        <v>6513</v>
      </c>
      <c r="P3658">
        <v>2</v>
      </c>
      <c r="Q3658">
        <v>8</v>
      </c>
      <c r="R3658" s="25">
        <f>Clean_Data[[#This Row],[Revenue_EUR]]/Clean_Data[[#This Row],[Units_Sold]]</f>
        <v>77.988169014084519</v>
      </c>
      <c r="S3658" s="19">
        <f>Clean_Data[[#This Row],[Gross_Profit_EUR]]/Clean_Data[[#This Row],[Revenue_EUR]]</f>
        <v>0.46963322094978033</v>
      </c>
      <c r="T3658" s="19">
        <f>Clean_Data[[#This Row],[Revenue_EUR]]/Clean_Data[[#This Row],[Revenue_Target_EUR]]</f>
        <v>1.0012567334694342</v>
      </c>
      <c r="U3658" s="19">
        <f>Clean_Data[[#This Row],[Revenue_EUR]]/Clean_Data[[#This Row],[Market_Revenue_EUR]]</f>
        <v>7.8660234460349449E-2</v>
      </c>
      <c r="V3658" s="19">
        <f>Clean_Data[[#This Row],[Returns_Units]]/Clean_Data[[#This Row],[Units_Sold]]</f>
        <v>1.6096579476861168E-2</v>
      </c>
      <c r="W3658" s="21">
        <f>Clean_Data[[#This Row],[Revenue_EUR]]/Clean_Data[[#This Row],[Marketing_Spend_EUR]]</f>
        <v>53.005292307692308</v>
      </c>
    </row>
    <row r="3659" spans="1:23">
      <c r="A3659" s="17">
        <v>46235</v>
      </c>
      <c r="B3659">
        <v>2026</v>
      </c>
      <c r="C3659" s="16" t="s">
        <v>99</v>
      </c>
      <c r="D3659" s="16" t="s">
        <v>88</v>
      </c>
      <c r="E3659" s="16" t="s">
        <v>87</v>
      </c>
      <c r="F3659" s="16" t="s">
        <v>83</v>
      </c>
      <c r="G3659" s="16" t="s">
        <v>79</v>
      </c>
      <c r="H3659">
        <v>42305.23</v>
      </c>
      <c r="I3659">
        <v>38042.92</v>
      </c>
      <c r="J3659">
        <v>210</v>
      </c>
      <c r="K3659">
        <v>190</v>
      </c>
      <c r="L3659">
        <v>23410.77</v>
      </c>
      <c r="M3659">
        <v>954.95</v>
      </c>
      <c r="N3659">
        <v>442709.77</v>
      </c>
      <c r="O3659">
        <v>2393</v>
      </c>
      <c r="P3659">
        <v>2</v>
      </c>
      <c r="Q3659">
        <v>5</v>
      </c>
      <c r="R3659" s="25">
        <f>Clean_Data[[#This Row],[Revenue_EUR]]/Clean_Data[[#This Row],[Units_Sold]]</f>
        <v>201.45347619047621</v>
      </c>
      <c r="S3659" s="19">
        <f>Clean_Data[[#This Row],[Gross_Profit_EUR]]/Clean_Data[[#This Row],[Revenue_EUR]]</f>
        <v>0.55337767930820847</v>
      </c>
      <c r="T3659" s="19">
        <f>Clean_Data[[#This Row],[Revenue_EUR]]/Clean_Data[[#This Row],[Revenue_Target_EUR]]</f>
        <v>1.1120395069568794</v>
      </c>
      <c r="U3659" s="19">
        <f>Clean_Data[[#This Row],[Revenue_EUR]]/Clean_Data[[#This Row],[Market_Revenue_EUR]]</f>
        <v>9.5559738832960484E-2</v>
      </c>
      <c r="V3659" s="19">
        <f>Clean_Data[[#This Row],[Returns_Units]]/Clean_Data[[#This Row],[Units_Sold]]</f>
        <v>2.3809523809523808E-2</v>
      </c>
      <c r="W3659" s="21">
        <f>Clean_Data[[#This Row],[Revenue_EUR]]/Clean_Data[[#This Row],[Marketing_Spend_EUR]]</f>
        <v>44.300989580606313</v>
      </c>
    </row>
    <row r="3660" spans="1:23">
      <c r="A3660" s="17">
        <v>46235</v>
      </c>
      <c r="B3660">
        <v>2026</v>
      </c>
      <c r="C3660" s="16" t="s">
        <v>99</v>
      </c>
      <c r="D3660" s="16" t="s">
        <v>88</v>
      </c>
      <c r="E3660" s="16" t="s">
        <v>87</v>
      </c>
      <c r="F3660" s="16" t="s">
        <v>83</v>
      </c>
      <c r="G3660" s="16" t="s">
        <v>80</v>
      </c>
      <c r="H3660">
        <v>12142.63</v>
      </c>
      <c r="I3660">
        <v>10937.2</v>
      </c>
      <c r="J3660">
        <v>80</v>
      </c>
      <c r="K3660">
        <v>73</v>
      </c>
      <c r="L3660">
        <v>7041.24</v>
      </c>
      <c r="M3660">
        <v>653.66999999999996</v>
      </c>
      <c r="N3660">
        <v>153535.20000000001</v>
      </c>
      <c r="O3660">
        <v>1132</v>
      </c>
      <c r="P3660">
        <v>1</v>
      </c>
      <c r="Q3660">
        <v>3</v>
      </c>
      <c r="R3660" s="25">
        <f>Clean_Data[[#This Row],[Revenue_EUR]]/Clean_Data[[#This Row],[Units_Sold]]</f>
        <v>151.78287499999999</v>
      </c>
      <c r="S3660" s="19">
        <f>Clean_Data[[#This Row],[Gross_Profit_EUR]]/Clean_Data[[#This Row],[Revenue_EUR]]</f>
        <v>0.57987767065289808</v>
      </c>
      <c r="T3660" s="19">
        <f>Clean_Data[[#This Row],[Revenue_EUR]]/Clean_Data[[#This Row],[Revenue_Target_EUR]]</f>
        <v>1.110213765863292</v>
      </c>
      <c r="U3660" s="19">
        <f>Clean_Data[[#This Row],[Revenue_EUR]]/Clean_Data[[#This Row],[Market_Revenue_EUR]]</f>
        <v>7.9086945534313946E-2</v>
      </c>
      <c r="V3660" s="19">
        <f>Clean_Data[[#This Row],[Returns_Units]]/Clean_Data[[#This Row],[Units_Sold]]</f>
        <v>3.7499999999999999E-2</v>
      </c>
      <c r="W3660" s="21">
        <f>Clean_Data[[#This Row],[Revenue_EUR]]/Clean_Data[[#This Row],[Marketing_Spend_EUR]]</f>
        <v>18.57608579252528</v>
      </c>
    </row>
    <row r="3661" spans="1:23">
      <c r="A3661" s="17">
        <v>46235</v>
      </c>
      <c r="B3661">
        <v>2026</v>
      </c>
      <c r="C3661" s="16" t="s">
        <v>99</v>
      </c>
      <c r="D3661" s="16" t="s">
        <v>88</v>
      </c>
      <c r="E3661" s="16" t="s">
        <v>87</v>
      </c>
      <c r="F3661" s="16" t="s">
        <v>83</v>
      </c>
      <c r="G3661" s="16" t="s">
        <v>81</v>
      </c>
      <c r="H3661">
        <v>16735.919999999998</v>
      </c>
      <c r="I3661">
        <v>15719.1</v>
      </c>
      <c r="J3661">
        <v>134</v>
      </c>
      <c r="K3661">
        <v>126</v>
      </c>
      <c r="L3661">
        <v>8910.11</v>
      </c>
      <c r="M3661">
        <v>548.26</v>
      </c>
      <c r="N3661">
        <v>194944.49</v>
      </c>
      <c r="O3661">
        <v>1602</v>
      </c>
      <c r="P3661">
        <v>1</v>
      </c>
      <c r="Q3661">
        <v>4</v>
      </c>
      <c r="R3661" s="25">
        <f>Clean_Data[[#This Row],[Revenue_EUR]]/Clean_Data[[#This Row],[Units_Sold]]</f>
        <v>124.89492537313431</v>
      </c>
      <c r="S3661" s="19">
        <f>Clean_Data[[#This Row],[Gross_Profit_EUR]]/Clean_Data[[#This Row],[Revenue_EUR]]</f>
        <v>0.53239439481068274</v>
      </c>
      <c r="T3661" s="19">
        <f>Clean_Data[[#This Row],[Revenue_EUR]]/Clean_Data[[#This Row],[Revenue_Target_EUR]]</f>
        <v>1.0646869095558904</v>
      </c>
      <c r="U3661" s="19">
        <f>Clean_Data[[#This Row],[Revenue_EUR]]/Clean_Data[[#This Row],[Market_Revenue_EUR]]</f>
        <v>8.5849669308427232E-2</v>
      </c>
      <c r="V3661" s="19">
        <f>Clean_Data[[#This Row],[Returns_Units]]/Clean_Data[[#This Row],[Units_Sold]]</f>
        <v>2.9850746268656716E-2</v>
      </c>
      <c r="W3661" s="21">
        <f>Clean_Data[[#This Row],[Revenue_EUR]]/Clean_Data[[#This Row],[Marketing_Spend_EUR]]</f>
        <v>30.525517090431546</v>
      </c>
    </row>
    <row r="3662" spans="1:23">
      <c r="A3662" s="17">
        <v>46235</v>
      </c>
      <c r="B3662">
        <v>2026</v>
      </c>
      <c r="C3662" s="16" t="s">
        <v>99</v>
      </c>
      <c r="D3662" s="16" t="s">
        <v>89</v>
      </c>
      <c r="E3662" s="16" t="s">
        <v>85</v>
      </c>
      <c r="F3662" s="16" t="s">
        <v>77</v>
      </c>
      <c r="G3662" s="16" t="s">
        <v>78</v>
      </c>
      <c r="H3662">
        <v>228751.99</v>
      </c>
      <c r="I3662">
        <v>228548.53</v>
      </c>
      <c r="J3662">
        <v>2931</v>
      </c>
      <c r="K3662">
        <v>2878</v>
      </c>
      <c r="L3662">
        <v>127943.77</v>
      </c>
      <c r="M3662">
        <v>4439.55</v>
      </c>
      <c r="N3662">
        <v>1691340.3</v>
      </c>
      <c r="O3662">
        <v>24551</v>
      </c>
      <c r="P3662">
        <v>9</v>
      </c>
      <c r="Q3662">
        <v>34</v>
      </c>
      <c r="R3662" s="25">
        <f>Clean_Data[[#This Row],[Revenue_EUR]]/Clean_Data[[#This Row],[Units_Sold]]</f>
        <v>78.04571477311498</v>
      </c>
      <c r="S3662" s="19">
        <f>Clean_Data[[#This Row],[Gross_Profit_EUR]]/Clean_Data[[#This Row],[Revenue_EUR]]</f>
        <v>0.5593121616122334</v>
      </c>
      <c r="T3662" s="19">
        <f>Clean_Data[[#This Row],[Revenue_EUR]]/Clean_Data[[#This Row],[Revenue_Target_EUR]]</f>
        <v>1.0008902266840221</v>
      </c>
      <c r="U3662" s="19">
        <f>Clean_Data[[#This Row],[Revenue_EUR]]/Clean_Data[[#This Row],[Market_Revenue_EUR]]</f>
        <v>0.13524894428400955</v>
      </c>
      <c r="V3662" s="19">
        <f>Clean_Data[[#This Row],[Returns_Units]]/Clean_Data[[#This Row],[Units_Sold]]</f>
        <v>1.160013647219379E-2</v>
      </c>
      <c r="W3662" s="21">
        <f>Clean_Data[[#This Row],[Revenue_EUR]]/Clean_Data[[#This Row],[Marketing_Spend_EUR]]</f>
        <v>51.52594069218727</v>
      </c>
    </row>
    <row r="3663" spans="1:23">
      <c r="A3663" s="17">
        <v>46235</v>
      </c>
      <c r="B3663">
        <v>2026</v>
      </c>
      <c r="C3663" s="16" t="s">
        <v>99</v>
      </c>
      <c r="D3663" s="16" t="s">
        <v>89</v>
      </c>
      <c r="E3663" s="16" t="s">
        <v>85</v>
      </c>
      <c r="F3663" s="16" t="s">
        <v>77</v>
      </c>
      <c r="G3663" s="16" t="s">
        <v>79</v>
      </c>
      <c r="H3663">
        <v>249184.77</v>
      </c>
      <c r="I3663">
        <v>241407.39</v>
      </c>
      <c r="J3663">
        <v>1238</v>
      </c>
      <c r="K3663">
        <v>1215</v>
      </c>
      <c r="L3663">
        <v>163294.99</v>
      </c>
      <c r="M3663">
        <v>6324.44</v>
      </c>
      <c r="N3663">
        <v>1472381.05</v>
      </c>
      <c r="O3663">
        <v>8143</v>
      </c>
      <c r="P3663">
        <v>10</v>
      </c>
      <c r="Q3663">
        <v>22</v>
      </c>
      <c r="R3663" s="25">
        <f>Clean_Data[[#This Row],[Revenue_EUR]]/Clean_Data[[#This Row],[Units_Sold]]</f>
        <v>201.28010500807753</v>
      </c>
      <c r="S3663" s="19">
        <f>Clean_Data[[#This Row],[Gross_Profit_EUR]]/Clean_Data[[#This Row],[Revenue_EUR]]</f>
        <v>0.65531689597241438</v>
      </c>
      <c r="T3663" s="19">
        <f>Clean_Data[[#This Row],[Revenue_EUR]]/Clean_Data[[#This Row],[Revenue_Target_EUR]]</f>
        <v>1.0322168265022871</v>
      </c>
      <c r="U3663" s="19">
        <f>Clean_Data[[#This Row],[Revenue_EUR]]/Clean_Data[[#This Row],[Market_Revenue_EUR]]</f>
        <v>0.16923932157371896</v>
      </c>
      <c r="V3663" s="19">
        <f>Clean_Data[[#This Row],[Returns_Units]]/Clean_Data[[#This Row],[Units_Sold]]</f>
        <v>1.7770597738287562E-2</v>
      </c>
      <c r="W3663" s="21">
        <f>Clean_Data[[#This Row],[Revenue_EUR]]/Clean_Data[[#This Row],[Marketing_Spend_EUR]]</f>
        <v>39.400289986148969</v>
      </c>
    </row>
    <row r="3664" spans="1:23">
      <c r="A3664" s="17">
        <v>46235</v>
      </c>
      <c r="B3664">
        <v>2026</v>
      </c>
      <c r="C3664" s="16" t="s">
        <v>99</v>
      </c>
      <c r="D3664" s="16" t="s">
        <v>89</v>
      </c>
      <c r="E3664" s="16" t="s">
        <v>85</v>
      </c>
      <c r="F3664" s="16" t="s">
        <v>77</v>
      </c>
      <c r="G3664" s="16" t="s">
        <v>80</v>
      </c>
      <c r="H3664">
        <v>80555.460000000006</v>
      </c>
      <c r="I3664">
        <v>74279.53</v>
      </c>
      <c r="J3664">
        <v>531</v>
      </c>
      <c r="K3664">
        <v>486</v>
      </c>
      <c r="L3664">
        <v>54475.32</v>
      </c>
      <c r="M3664">
        <v>4465.6899999999996</v>
      </c>
      <c r="N3664">
        <v>549094.55000000005</v>
      </c>
      <c r="O3664">
        <v>3765</v>
      </c>
      <c r="P3664">
        <v>4</v>
      </c>
      <c r="Q3664">
        <v>11</v>
      </c>
      <c r="R3664" s="25">
        <f>Clean_Data[[#This Row],[Revenue_EUR]]/Clean_Data[[#This Row],[Units_Sold]]</f>
        <v>151.70519774011299</v>
      </c>
      <c r="S3664" s="19">
        <f>Clean_Data[[#This Row],[Gross_Profit_EUR]]/Clean_Data[[#This Row],[Revenue_EUR]]</f>
        <v>0.67624615389198939</v>
      </c>
      <c r="T3664" s="19">
        <f>Clean_Data[[#This Row],[Revenue_EUR]]/Clean_Data[[#This Row],[Revenue_Target_EUR]]</f>
        <v>1.084490706928275</v>
      </c>
      <c r="U3664" s="19">
        <f>Clean_Data[[#This Row],[Revenue_EUR]]/Clean_Data[[#This Row],[Market_Revenue_EUR]]</f>
        <v>0.14670599079885241</v>
      </c>
      <c r="V3664" s="19">
        <f>Clean_Data[[#This Row],[Returns_Units]]/Clean_Data[[#This Row],[Units_Sold]]</f>
        <v>2.0715630885122412E-2</v>
      </c>
      <c r="W3664" s="21">
        <f>Clean_Data[[#This Row],[Revenue_EUR]]/Clean_Data[[#This Row],[Marketing_Spend_EUR]]</f>
        <v>18.038748771186537</v>
      </c>
    </row>
    <row r="3665" spans="1:23">
      <c r="A3665" s="17">
        <v>46235</v>
      </c>
      <c r="B3665">
        <v>2026</v>
      </c>
      <c r="C3665" s="16" t="s">
        <v>99</v>
      </c>
      <c r="D3665" s="16" t="s">
        <v>89</v>
      </c>
      <c r="E3665" s="16" t="s">
        <v>85</v>
      </c>
      <c r="F3665" s="16" t="s">
        <v>77</v>
      </c>
      <c r="G3665" s="16" t="s">
        <v>81</v>
      </c>
      <c r="H3665">
        <v>104065.05</v>
      </c>
      <c r="I3665">
        <v>101507.75</v>
      </c>
      <c r="J3665">
        <v>835</v>
      </c>
      <c r="K3665">
        <v>826</v>
      </c>
      <c r="L3665">
        <v>64052.5</v>
      </c>
      <c r="M3665">
        <v>3405.26</v>
      </c>
      <c r="N3665">
        <v>667479.81000000006</v>
      </c>
      <c r="O3665">
        <v>5477</v>
      </c>
      <c r="P3665">
        <v>4</v>
      </c>
      <c r="Q3665">
        <v>16</v>
      </c>
      <c r="R3665" s="25">
        <f>Clean_Data[[#This Row],[Revenue_EUR]]/Clean_Data[[#This Row],[Units_Sold]]</f>
        <v>124.62880239520959</v>
      </c>
      <c r="S3665" s="19">
        <f>Clean_Data[[#This Row],[Gross_Profit_EUR]]/Clean_Data[[#This Row],[Revenue_EUR]]</f>
        <v>0.61550443688827328</v>
      </c>
      <c r="T3665" s="19">
        <f>Clean_Data[[#This Row],[Revenue_EUR]]/Clean_Data[[#This Row],[Revenue_Target_EUR]]</f>
        <v>1.0251931502767031</v>
      </c>
      <c r="U3665" s="19">
        <f>Clean_Data[[#This Row],[Revenue_EUR]]/Clean_Data[[#This Row],[Market_Revenue_EUR]]</f>
        <v>0.15590741239049613</v>
      </c>
      <c r="V3665" s="19">
        <f>Clean_Data[[#This Row],[Returns_Units]]/Clean_Data[[#This Row],[Units_Sold]]</f>
        <v>1.9161676646706587E-2</v>
      </c>
      <c r="W3665" s="21">
        <f>Clean_Data[[#This Row],[Revenue_EUR]]/Clean_Data[[#This Row],[Marketing_Spend_EUR]]</f>
        <v>30.560089391118446</v>
      </c>
    </row>
    <row r="3666" spans="1:23">
      <c r="A3666" s="17">
        <v>46235</v>
      </c>
      <c r="B3666">
        <v>2026</v>
      </c>
      <c r="C3666" s="16" t="s">
        <v>99</v>
      </c>
      <c r="D3666" s="16" t="s">
        <v>89</v>
      </c>
      <c r="E3666" s="16" t="s">
        <v>85</v>
      </c>
      <c r="F3666" s="16" t="s">
        <v>82</v>
      </c>
      <c r="G3666" s="16" t="s">
        <v>78</v>
      </c>
      <c r="H3666">
        <v>203895.05</v>
      </c>
      <c r="I3666">
        <v>209926.55</v>
      </c>
      <c r="J3666">
        <v>2612</v>
      </c>
      <c r="K3666">
        <v>2706</v>
      </c>
      <c r="L3666">
        <v>107294.39999999999</v>
      </c>
      <c r="M3666">
        <v>3394.86</v>
      </c>
      <c r="N3666">
        <v>1527627.26</v>
      </c>
      <c r="O3666">
        <v>20199</v>
      </c>
      <c r="P3666">
        <v>11</v>
      </c>
      <c r="Q3666">
        <v>31</v>
      </c>
      <c r="R3666" s="25">
        <f>Clean_Data[[#This Row],[Revenue_EUR]]/Clean_Data[[#This Row],[Units_Sold]]</f>
        <v>78.060892036753444</v>
      </c>
      <c r="S3666" s="19">
        <f>Clean_Data[[#This Row],[Gross_Profit_EUR]]/Clean_Data[[#This Row],[Revenue_EUR]]</f>
        <v>0.5262236626146638</v>
      </c>
      <c r="T3666" s="19">
        <f>Clean_Data[[#This Row],[Revenue_EUR]]/Clean_Data[[#This Row],[Revenue_Target_EUR]]</f>
        <v>0.97126852225218774</v>
      </c>
      <c r="U3666" s="19">
        <f>Clean_Data[[#This Row],[Revenue_EUR]]/Clean_Data[[#This Row],[Market_Revenue_EUR]]</f>
        <v>0.13347172791352255</v>
      </c>
      <c r="V3666" s="19">
        <f>Clean_Data[[#This Row],[Returns_Units]]/Clean_Data[[#This Row],[Units_Sold]]</f>
        <v>1.1868300153139357E-2</v>
      </c>
      <c r="W3666" s="21">
        <f>Clean_Data[[#This Row],[Revenue_EUR]]/Clean_Data[[#This Row],[Marketing_Spend_EUR]]</f>
        <v>60.059928833589595</v>
      </c>
    </row>
    <row r="3667" spans="1:23">
      <c r="A3667" s="17">
        <v>46235</v>
      </c>
      <c r="B3667">
        <v>2026</v>
      </c>
      <c r="C3667" s="16" t="s">
        <v>99</v>
      </c>
      <c r="D3667" s="16" t="s">
        <v>89</v>
      </c>
      <c r="E3667" s="16" t="s">
        <v>85</v>
      </c>
      <c r="F3667" s="16" t="s">
        <v>82</v>
      </c>
      <c r="G3667" s="16" t="s">
        <v>79</v>
      </c>
      <c r="H3667">
        <v>220799.14</v>
      </c>
      <c r="I3667">
        <v>207679.75</v>
      </c>
      <c r="J3667">
        <v>1097</v>
      </c>
      <c r="K3667">
        <v>1028</v>
      </c>
      <c r="L3667">
        <v>136410.85</v>
      </c>
      <c r="M3667">
        <v>5854.16</v>
      </c>
      <c r="N3667">
        <v>1306649.1200000001</v>
      </c>
      <c r="O3667">
        <v>7339</v>
      </c>
      <c r="P3667">
        <v>10</v>
      </c>
      <c r="Q3667">
        <v>9</v>
      </c>
      <c r="R3667" s="25">
        <f>Clean_Data[[#This Row],[Revenue_EUR]]/Clean_Data[[#This Row],[Units_Sold]]</f>
        <v>201.27542388331815</v>
      </c>
      <c r="S3667" s="19">
        <f>Clean_Data[[#This Row],[Gross_Profit_EUR]]/Clean_Data[[#This Row],[Revenue_EUR]]</f>
        <v>0.61780516898752413</v>
      </c>
      <c r="T3667" s="19">
        <f>Clean_Data[[#This Row],[Revenue_EUR]]/Clean_Data[[#This Row],[Revenue_Target_EUR]]</f>
        <v>1.063171252854455</v>
      </c>
      <c r="U3667" s="19">
        <f>Clean_Data[[#This Row],[Revenue_EUR]]/Clean_Data[[#This Row],[Market_Revenue_EUR]]</f>
        <v>0.16898120284962193</v>
      </c>
      <c r="V3667" s="19">
        <f>Clean_Data[[#This Row],[Returns_Units]]/Clean_Data[[#This Row],[Units_Sold]]</f>
        <v>8.2041932543299913E-3</v>
      </c>
      <c r="W3667" s="21">
        <f>Clean_Data[[#This Row],[Revenue_EUR]]/Clean_Data[[#This Row],[Marketing_Spend_EUR]]</f>
        <v>37.716622026046437</v>
      </c>
    </row>
    <row r="3668" spans="1:23">
      <c r="A3668" s="17">
        <v>46235</v>
      </c>
      <c r="B3668">
        <v>2026</v>
      </c>
      <c r="C3668" s="16" t="s">
        <v>99</v>
      </c>
      <c r="D3668" s="16" t="s">
        <v>89</v>
      </c>
      <c r="E3668" s="16" t="s">
        <v>85</v>
      </c>
      <c r="F3668" s="16" t="s">
        <v>82</v>
      </c>
      <c r="G3668" s="16" t="s">
        <v>80</v>
      </c>
      <c r="H3668">
        <v>72139.94</v>
      </c>
      <c r="I3668">
        <v>66620.52</v>
      </c>
      <c r="J3668">
        <v>475</v>
      </c>
      <c r="K3668">
        <v>437</v>
      </c>
      <c r="L3668">
        <v>45628.83</v>
      </c>
      <c r="M3668">
        <v>3791.53</v>
      </c>
      <c r="N3668">
        <v>483475.09</v>
      </c>
      <c r="O3668">
        <v>3509</v>
      </c>
      <c r="P3668">
        <v>3</v>
      </c>
      <c r="Q3668">
        <v>4</v>
      </c>
      <c r="R3668" s="25">
        <f>Clean_Data[[#This Row],[Revenue_EUR]]/Clean_Data[[#This Row],[Units_Sold]]</f>
        <v>151.87355789473685</v>
      </c>
      <c r="S3668" s="19">
        <f>Clean_Data[[#This Row],[Gross_Profit_EUR]]/Clean_Data[[#This Row],[Revenue_EUR]]</f>
        <v>0.63250440740593905</v>
      </c>
      <c r="T3668" s="19">
        <f>Clean_Data[[#This Row],[Revenue_EUR]]/Clean_Data[[#This Row],[Revenue_Target_EUR]]</f>
        <v>1.0828486478340307</v>
      </c>
      <c r="U3668" s="19">
        <f>Clean_Data[[#This Row],[Revenue_EUR]]/Clean_Data[[#This Row],[Market_Revenue_EUR]]</f>
        <v>0.14921128614919954</v>
      </c>
      <c r="V3668" s="19">
        <f>Clean_Data[[#This Row],[Returns_Units]]/Clean_Data[[#This Row],[Units_Sold]]</f>
        <v>8.4210526315789472E-3</v>
      </c>
      <c r="W3668" s="21">
        <f>Clean_Data[[#This Row],[Revenue_EUR]]/Clean_Data[[#This Row],[Marketing_Spend_EUR]]</f>
        <v>19.026604035837774</v>
      </c>
    </row>
    <row r="3669" spans="1:23">
      <c r="A3669" s="17">
        <v>46235</v>
      </c>
      <c r="B3669">
        <v>2026</v>
      </c>
      <c r="C3669" s="16" t="s">
        <v>99</v>
      </c>
      <c r="D3669" s="16" t="s">
        <v>89</v>
      </c>
      <c r="E3669" s="16" t="s">
        <v>85</v>
      </c>
      <c r="F3669" s="16" t="s">
        <v>82</v>
      </c>
      <c r="G3669" s="16" t="s">
        <v>81</v>
      </c>
      <c r="H3669">
        <v>92788.09</v>
      </c>
      <c r="I3669">
        <v>91853.89</v>
      </c>
      <c r="J3669">
        <v>744</v>
      </c>
      <c r="K3669">
        <v>741</v>
      </c>
      <c r="L3669">
        <v>54262.65</v>
      </c>
      <c r="M3669">
        <v>3057.46</v>
      </c>
      <c r="N3669">
        <v>619344.54</v>
      </c>
      <c r="O3669">
        <v>5252</v>
      </c>
      <c r="P3669">
        <v>4</v>
      </c>
      <c r="Q3669">
        <v>11</v>
      </c>
      <c r="R3669" s="25">
        <f>Clean_Data[[#This Row],[Revenue_EUR]]/Clean_Data[[#This Row],[Units_Sold]]</f>
        <v>124.71517473118278</v>
      </c>
      <c r="S3669" s="19">
        <f>Clean_Data[[#This Row],[Gross_Profit_EUR]]/Clean_Data[[#This Row],[Revenue_EUR]]</f>
        <v>0.58480188567304281</v>
      </c>
      <c r="T3669" s="19">
        <f>Clean_Data[[#This Row],[Revenue_EUR]]/Clean_Data[[#This Row],[Revenue_Target_EUR]]</f>
        <v>1.010170500127975</v>
      </c>
      <c r="U3669" s="19">
        <f>Clean_Data[[#This Row],[Revenue_EUR]]/Clean_Data[[#This Row],[Market_Revenue_EUR]]</f>
        <v>0.14981659481489898</v>
      </c>
      <c r="V3669" s="19">
        <f>Clean_Data[[#This Row],[Returns_Units]]/Clean_Data[[#This Row],[Units_Sold]]</f>
        <v>1.4784946236559141E-2</v>
      </c>
      <c r="W3669" s="21">
        <f>Clean_Data[[#This Row],[Revenue_EUR]]/Clean_Data[[#This Row],[Marketing_Spend_EUR]]</f>
        <v>30.348096132083494</v>
      </c>
    </row>
    <row r="3670" spans="1:23">
      <c r="A3670" s="17">
        <v>46235</v>
      </c>
      <c r="B3670">
        <v>2026</v>
      </c>
      <c r="C3670" s="16" t="s">
        <v>99</v>
      </c>
      <c r="D3670" s="16" t="s">
        <v>89</v>
      </c>
      <c r="E3670" s="16" t="s">
        <v>85</v>
      </c>
      <c r="F3670" s="16" t="s">
        <v>83</v>
      </c>
      <c r="G3670" s="16" t="s">
        <v>78</v>
      </c>
      <c r="H3670">
        <v>34788.6</v>
      </c>
      <c r="I3670">
        <v>36412.15</v>
      </c>
      <c r="J3670">
        <v>446</v>
      </c>
      <c r="K3670">
        <v>466</v>
      </c>
      <c r="L3670">
        <v>16472.810000000001</v>
      </c>
      <c r="M3670">
        <v>626.66</v>
      </c>
      <c r="N3670">
        <v>343576.15</v>
      </c>
      <c r="O3670">
        <v>4542</v>
      </c>
      <c r="P3670">
        <v>2</v>
      </c>
      <c r="Q3670">
        <v>14</v>
      </c>
      <c r="R3670" s="25">
        <f>Clean_Data[[#This Row],[Revenue_EUR]]/Clean_Data[[#This Row],[Units_Sold]]</f>
        <v>78.001345291479822</v>
      </c>
      <c r="S3670" s="19">
        <f>Clean_Data[[#This Row],[Gross_Profit_EUR]]/Clean_Data[[#This Row],[Revenue_EUR]]</f>
        <v>0.47351172510535067</v>
      </c>
      <c r="T3670" s="19">
        <f>Clean_Data[[#This Row],[Revenue_EUR]]/Clean_Data[[#This Row],[Revenue_Target_EUR]]</f>
        <v>0.95541186115074217</v>
      </c>
      <c r="U3670" s="19">
        <f>Clean_Data[[#This Row],[Revenue_EUR]]/Clean_Data[[#This Row],[Market_Revenue_EUR]]</f>
        <v>0.10125440895708272</v>
      </c>
      <c r="V3670" s="19">
        <f>Clean_Data[[#This Row],[Returns_Units]]/Clean_Data[[#This Row],[Units_Sold]]</f>
        <v>3.1390134529147982E-2</v>
      </c>
      <c r="W3670" s="21">
        <f>Clean_Data[[#This Row],[Revenue_EUR]]/Clean_Data[[#This Row],[Marketing_Spend_EUR]]</f>
        <v>55.514313982063641</v>
      </c>
    </row>
    <row r="3671" spans="1:23">
      <c r="A3671" s="17">
        <v>46235</v>
      </c>
      <c r="B3671">
        <v>2026</v>
      </c>
      <c r="C3671" s="16" t="s">
        <v>99</v>
      </c>
      <c r="D3671" s="16" t="s">
        <v>89</v>
      </c>
      <c r="E3671" s="16" t="s">
        <v>85</v>
      </c>
      <c r="F3671" s="16" t="s">
        <v>83</v>
      </c>
      <c r="G3671" s="16" t="s">
        <v>79</v>
      </c>
      <c r="H3671">
        <v>36333.769999999997</v>
      </c>
      <c r="I3671">
        <v>33610.839999999997</v>
      </c>
      <c r="J3671">
        <v>180</v>
      </c>
      <c r="K3671">
        <v>166</v>
      </c>
      <c r="L3671">
        <v>20344.34</v>
      </c>
      <c r="M3671">
        <v>951.77</v>
      </c>
      <c r="N3671">
        <v>300679.42</v>
      </c>
      <c r="O3671">
        <v>1602</v>
      </c>
      <c r="P3671">
        <v>2</v>
      </c>
      <c r="Q3671">
        <v>4</v>
      </c>
      <c r="R3671" s="25">
        <f>Clean_Data[[#This Row],[Revenue_EUR]]/Clean_Data[[#This Row],[Units_Sold]]</f>
        <v>201.85427777777775</v>
      </c>
      <c r="S3671" s="19">
        <f>Clean_Data[[#This Row],[Gross_Profit_EUR]]/Clean_Data[[#This Row],[Revenue_EUR]]</f>
        <v>0.55992923387801496</v>
      </c>
      <c r="T3671" s="19">
        <f>Clean_Data[[#This Row],[Revenue_EUR]]/Clean_Data[[#This Row],[Revenue_Target_EUR]]</f>
        <v>1.0810134468522656</v>
      </c>
      <c r="U3671" s="19">
        <f>Clean_Data[[#This Row],[Revenue_EUR]]/Clean_Data[[#This Row],[Market_Revenue_EUR]]</f>
        <v>0.12083889878462582</v>
      </c>
      <c r="V3671" s="19">
        <f>Clean_Data[[#This Row],[Returns_Units]]/Clean_Data[[#This Row],[Units_Sold]]</f>
        <v>2.2222222222222223E-2</v>
      </c>
      <c r="W3671" s="21">
        <f>Clean_Data[[#This Row],[Revenue_EUR]]/Clean_Data[[#This Row],[Marketing_Spend_EUR]]</f>
        <v>38.174947728968128</v>
      </c>
    </row>
    <row r="3672" spans="1:23">
      <c r="A3672" s="17">
        <v>46235</v>
      </c>
      <c r="B3672">
        <v>2026</v>
      </c>
      <c r="C3672" s="16" t="s">
        <v>99</v>
      </c>
      <c r="D3672" s="16" t="s">
        <v>89</v>
      </c>
      <c r="E3672" s="16" t="s">
        <v>85</v>
      </c>
      <c r="F3672" s="16" t="s">
        <v>83</v>
      </c>
      <c r="G3672" s="16" t="s">
        <v>80</v>
      </c>
      <c r="H3672">
        <v>11124.62</v>
      </c>
      <c r="I3672">
        <v>10584.73</v>
      </c>
      <c r="J3672">
        <v>73</v>
      </c>
      <c r="K3672">
        <v>71</v>
      </c>
      <c r="L3672">
        <v>6461.07</v>
      </c>
      <c r="M3672">
        <v>558.88</v>
      </c>
      <c r="N3672">
        <v>108490.22</v>
      </c>
      <c r="O3672">
        <v>790</v>
      </c>
      <c r="P3672">
        <v>1</v>
      </c>
      <c r="Q3672">
        <v>2</v>
      </c>
      <c r="R3672" s="25">
        <f>Clean_Data[[#This Row],[Revenue_EUR]]/Clean_Data[[#This Row],[Units_Sold]]</f>
        <v>152.39205479452056</v>
      </c>
      <c r="S3672" s="19">
        <f>Clean_Data[[#This Row],[Gross_Profit_EUR]]/Clean_Data[[#This Row],[Revenue_EUR]]</f>
        <v>0.58079017530486432</v>
      </c>
      <c r="T3672" s="19">
        <f>Clean_Data[[#This Row],[Revenue_EUR]]/Clean_Data[[#This Row],[Revenue_Target_EUR]]</f>
        <v>1.0510064970953441</v>
      </c>
      <c r="U3672" s="19">
        <f>Clean_Data[[#This Row],[Revenue_EUR]]/Clean_Data[[#This Row],[Market_Revenue_EUR]]</f>
        <v>0.10254030271115683</v>
      </c>
      <c r="V3672" s="19">
        <f>Clean_Data[[#This Row],[Returns_Units]]/Clean_Data[[#This Row],[Units_Sold]]</f>
        <v>2.7397260273972601E-2</v>
      </c>
      <c r="W3672" s="21">
        <f>Clean_Data[[#This Row],[Revenue_EUR]]/Clean_Data[[#This Row],[Marketing_Spend_EUR]]</f>
        <v>19.905203263670199</v>
      </c>
    </row>
    <row r="3673" spans="1:23">
      <c r="A3673" s="17">
        <v>46235</v>
      </c>
      <c r="B3673">
        <v>2026</v>
      </c>
      <c r="C3673" s="16" t="s">
        <v>99</v>
      </c>
      <c r="D3673" s="16" t="s">
        <v>89</v>
      </c>
      <c r="E3673" s="16" t="s">
        <v>85</v>
      </c>
      <c r="F3673" s="16" t="s">
        <v>83</v>
      </c>
      <c r="G3673" s="16" t="s">
        <v>81</v>
      </c>
      <c r="H3673">
        <v>15182.97</v>
      </c>
      <c r="I3673">
        <v>14553.35</v>
      </c>
      <c r="J3673">
        <v>122</v>
      </c>
      <c r="K3673">
        <v>116</v>
      </c>
      <c r="L3673">
        <v>8016.75</v>
      </c>
      <c r="M3673">
        <v>425.71</v>
      </c>
      <c r="N3673">
        <v>142843.91</v>
      </c>
      <c r="O3673">
        <v>1279</v>
      </c>
      <c r="P3673">
        <v>1</v>
      </c>
      <c r="Q3673">
        <v>2</v>
      </c>
      <c r="R3673" s="25">
        <f>Clean_Data[[#This Row],[Revenue_EUR]]/Clean_Data[[#This Row],[Units_Sold]]</f>
        <v>124.4505737704918</v>
      </c>
      <c r="S3673" s="19">
        <f>Clean_Data[[#This Row],[Gross_Profit_EUR]]/Clean_Data[[#This Row],[Revenue_EUR]]</f>
        <v>0.52800934204572625</v>
      </c>
      <c r="T3673" s="19">
        <f>Clean_Data[[#This Row],[Revenue_EUR]]/Clean_Data[[#This Row],[Revenue_Target_EUR]]</f>
        <v>1.0432628913617825</v>
      </c>
      <c r="U3673" s="19">
        <f>Clean_Data[[#This Row],[Revenue_EUR]]/Clean_Data[[#This Row],[Market_Revenue_EUR]]</f>
        <v>0.10629063570158503</v>
      </c>
      <c r="V3673" s="19">
        <f>Clean_Data[[#This Row],[Returns_Units]]/Clean_Data[[#This Row],[Units_Sold]]</f>
        <v>1.6393442622950821E-2</v>
      </c>
      <c r="W3673" s="21">
        <f>Clean_Data[[#This Row],[Revenue_EUR]]/Clean_Data[[#This Row],[Marketing_Spend_EUR]]</f>
        <v>35.665053675036994</v>
      </c>
    </row>
    <row r="3674" spans="1:23">
      <c r="A3674" s="17">
        <v>46235</v>
      </c>
      <c r="B3674">
        <v>2026</v>
      </c>
      <c r="C3674" s="16" t="s">
        <v>99</v>
      </c>
      <c r="D3674" s="16" t="s">
        <v>90</v>
      </c>
      <c r="E3674" s="16" t="s">
        <v>91</v>
      </c>
      <c r="F3674" s="16" t="s">
        <v>77</v>
      </c>
      <c r="G3674" s="16" t="s">
        <v>78</v>
      </c>
      <c r="H3674">
        <v>185592.62</v>
      </c>
      <c r="I3674">
        <v>186850.79</v>
      </c>
      <c r="J3674">
        <v>2378</v>
      </c>
      <c r="K3674">
        <v>2353</v>
      </c>
      <c r="L3674">
        <v>105384.25</v>
      </c>
      <c r="M3674">
        <v>3564.16</v>
      </c>
      <c r="N3674">
        <v>2152088.52</v>
      </c>
      <c r="O3674">
        <v>29449</v>
      </c>
      <c r="P3674">
        <v>10</v>
      </c>
      <c r="Q3674">
        <v>23</v>
      </c>
      <c r="R3674" s="25">
        <f>Clean_Data[[#This Row],[Revenue_EUR]]/Clean_Data[[#This Row],[Units_Sold]]</f>
        <v>78.045677039529011</v>
      </c>
      <c r="S3674" s="19">
        <f>Clean_Data[[#This Row],[Gross_Profit_EUR]]/Clean_Data[[#This Row],[Revenue_EUR]]</f>
        <v>0.56782564953283166</v>
      </c>
      <c r="T3674" s="19">
        <f>Clean_Data[[#This Row],[Revenue_EUR]]/Clean_Data[[#This Row],[Revenue_Target_EUR]]</f>
        <v>0.99326644538136544</v>
      </c>
      <c r="U3674" s="19">
        <f>Clean_Data[[#This Row],[Revenue_EUR]]/Clean_Data[[#This Row],[Market_Revenue_EUR]]</f>
        <v>8.6238376477190626E-2</v>
      </c>
      <c r="V3674" s="19">
        <f>Clean_Data[[#This Row],[Returns_Units]]/Clean_Data[[#This Row],[Units_Sold]]</f>
        <v>9.6719932716568553E-3</v>
      </c>
      <c r="W3674" s="21">
        <f>Clean_Data[[#This Row],[Revenue_EUR]]/Clean_Data[[#This Row],[Marketing_Spend_EUR]]</f>
        <v>52.071910351948283</v>
      </c>
    </row>
    <row r="3675" spans="1:23">
      <c r="A3675" s="17">
        <v>46235</v>
      </c>
      <c r="B3675">
        <v>2026</v>
      </c>
      <c r="C3675" s="16" t="s">
        <v>99</v>
      </c>
      <c r="D3675" s="16" t="s">
        <v>90</v>
      </c>
      <c r="E3675" s="16" t="s">
        <v>91</v>
      </c>
      <c r="F3675" s="16" t="s">
        <v>77</v>
      </c>
      <c r="G3675" s="16" t="s">
        <v>79</v>
      </c>
      <c r="H3675">
        <v>196684.01</v>
      </c>
      <c r="I3675">
        <v>180923.89</v>
      </c>
      <c r="J3675">
        <v>977</v>
      </c>
      <c r="K3675">
        <v>901</v>
      </c>
      <c r="L3675">
        <v>130113</v>
      </c>
      <c r="M3675">
        <v>4633.5</v>
      </c>
      <c r="N3675">
        <v>1845081.23</v>
      </c>
      <c r="O3675">
        <v>9402</v>
      </c>
      <c r="P3675">
        <v>7</v>
      </c>
      <c r="Q3675">
        <v>18</v>
      </c>
      <c r="R3675" s="25">
        <f>Clean_Data[[#This Row],[Revenue_EUR]]/Clean_Data[[#This Row],[Units_Sold]]</f>
        <v>201.31423746161721</v>
      </c>
      <c r="S3675" s="19">
        <f>Clean_Data[[#This Row],[Gross_Profit_EUR]]/Clean_Data[[#This Row],[Revenue_EUR]]</f>
        <v>0.66153318716656218</v>
      </c>
      <c r="T3675" s="19">
        <f>Clean_Data[[#This Row],[Revenue_EUR]]/Clean_Data[[#This Row],[Revenue_Target_EUR]]</f>
        <v>1.0871091153302088</v>
      </c>
      <c r="U3675" s="19">
        <f>Clean_Data[[#This Row],[Revenue_EUR]]/Clean_Data[[#This Row],[Market_Revenue_EUR]]</f>
        <v>0.10659910620845675</v>
      </c>
      <c r="V3675" s="19">
        <f>Clean_Data[[#This Row],[Returns_Units]]/Clean_Data[[#This Row],[Units_Sold]]</f>
        <v>1.8423746161719549E-2</v>
      </c>
      <c r="W3675" s="21">
        <f>Clean_Data[[#This Row],[Revenue_EUR]]/Clean_Data[[#This Row],[Marketing_Spend_EUR]]</f>
        <v>42.448259415128952</v>
      </c>
    </row>
    <row r="3676" spans="1:23">
      <c r="A3676" s="17">
        <v>46235</v>
      </c>
      <c r="B3676">
        <v>2026</v>
      </c>
      <c r="C3676" s="16" t="s">
        <v>99</v>
      </c>
      <c r="D3676" s="16" t="s">
        <v>90</v>
      </c>
      <c r="E3676" s="16" t="s">
        <v>91</v>
      </c>
      <c r="F3676" s="16" t="s">
        <v>77</v>
      </c>
      <c r="G3676" s="16" t="s">
        <v>80</v>
      </c>
      <c r="H3676">
        <v>76137.91</v>
      </c>
      <c r="I3676">
        <v>66153.509999999995</v>
      </c>
      <c r="J3676">
        <v>502</v>
      </c>
      <c r="K3676">
        <v>441</v>
      </c>
      <c r="L3676">
        <v>52135.49</v>
      </c>
      <c r="M3676">
        <v>4542.41</v>
      </c>
      <c r="N3676">
        <v>701785.44</v>
      </c>
      <c r="O3676">
        <v>4850</v>
      </c>
      <c r="P3676">
        <v>4</v>
      </c>
      <c r="Q3676">
        <v>6</v>
      </c>
      <c r="R3676" s="25">
        <f>Clean_Data[[#This Row],[Revenue_EUR]]/Clean_Data[[#This Row],[Units_Sold]]</f>
        <v>151.66914342629482</v>
      </c>
      <c r="S3676" s="19">
        <f>Clean_Data[[#This Row],[Gross_Profit_EUR]]/Clean_Data[[#This Row],[Revenue_EUR]]</f>
        <v>0.68475073718204238</v>
      </c>
      <c r="T3676" s="19">
        <f>Clean_Data[[#This Row],[Revenue_EUR]]/Clean_Data[[#This Row],[Revenue_Target_EUR]]</f>
        <v>1.1509277436677208</v>
      </c>
      <c r="U3676" s="19">
        <f>Clean_Data[[#This Row],[Revenue_EUR]]/Clean_Data[[#This Row],[Market_Revenue_EUR]]</f>
        <v>0.1084917207743723</v>
      </c>
      <c r="V3676" s="19">
        <f>Clean_Data[[#This Row],[Returns_Units]]/Clean_Data[[#This Row],[Units_Sold]]</f>
        <v>1.1952191235059761E-2</v>
      </c>
      <c r="W3676" s="21">
        <f>Clean_Data[[#This Row],[Revenue_EUR]]/Clean_Data[[#This Row],[Marketing_Spend_EUR]]</f>
        <v>16.761567097642001</v>
      </c>
    </row>
    <row r="3677" spans="1:23">
      <c r="A3677" s="17">
        <v>46235</v>
      </c>
      <c r="B3677">
        <v>2026</v>
      </c>
      <c r="C3677" s="16" t="s">
        <v>99</v>
      </c>
      <c r="D3677" s="16" t="s">
        <v>90</v>
      </c>
      <c r="E3677" s="16" t="s">
        <v>91</v>
      </c>
      <c r="F3677" s="16" t="s">
        <v>77</v>
      </c>
      <c r="G3677" s="16" t="s">
        <v>81</v>
      </c>
      <c r="H3677">
        <v>89518.83</v>
      </c>
      <c r="I3677">
        <v>87075.95</v>
      </c>
      <c r="J3677">
        <v>718</v>
      </c>
      <c r="K3677">
        <v>699</v>
      </c>
      <c r="L3677">
        <v>55676.4</v>
      </c>
      <c r="M3677">
        <v>2576.37</v>
      </c>
      <c r="N3677">
        <v>907402.21</v>
      </c>
      <c r="O3677">
        <v>8180</v>
      </c>
      <c r="P3677">
        <v>4</v>
      </c>
      <c r="Q3677">
        <v>7</v>
      </c>
      <c r="R3677" s="25">
        <f>Clean_Data[[#This Row],[Revenue_EUR]]/Clean_Data[[#This Row],[Units_Sold]]</f>
        <v>124.67803621169917</v>
      </c>
      <c r="S3677" s="19">
        <f>Clean_Data[[#This Row],[Gross_Profit_EUR]]/Clean_Data[[#This Row],[Revenue_EUR]]</f>
        <v>0.62195182845888397</v>
      </c>
      <c r="T3677" s="19">
        <f>Clean_Data[[#This Row],[Revenue_EUR]]/Clean_Data[[#This Row],[Revenue_Target_EUR]]</f>
        <v>1.0280545891259298</v>
      </c>
      <c r="U3677" s="19">
        <f>Clean_Data[[#This Row],[Revenue_EUR]]/Clean_Data[[#This Row],[Market_Revenue_EUR]]</f>
        <v>9.8653969555573387E-2</v>
      </c>
      <c r="V3677" s="19">
        <f>Clean_Data[[#This Row],[Returns_Units]]/Clean_Data[[#This Row],[Units_Sold]]</f>
        <v>9.7493036211699167E-3</v>
      </c>
      <c r="W3677" s="21">
        <f>Clean_Data[[#This Row],[Revenue_EUR]]/Clean_Data[[#This Row],[Marketing_Spend_EUR]]</f>
        <v>34.746107895993205</v>
      </c>
    </row>
    <row r="3678" spans="1:23">
      <c r="A3678" s="17">
        <v>46235</v>
      </c>
      <c r="B3678">
        <v>2026</v>
      </c>
      <c r="C3678" s="16" t="s">
        <v>99</v>
      </c>
      <c r="D3678" s="16" t="s">
        <v>90</v>
      </c>
      <c r="E3678" s="16" t="s">
        <v>91</v>
      </c>
      <c r="F3678" s="16" t="s">
        <v>82</v>
      </c>
      <c r="G3678" s="16" t="s">
        <v>78</v>
      </c>
      <c r="H3678">
        <v>176017.81</v>
      </c>
      <c r="I3678">
        <v>176431.16</v>
      </c>
      <c r="J3678">
        <v>2255</v>
      </c>
      <c r="K3678">
        <v>2265</v>
      </c>
      <c r="L3678">
        <v>91840.17</v>
      </c>
      <c r="M3678">
        <v>3265.21</v>
      </c>
      <c r="N3678">
        <v>2013159.83</v>
      </c>
      <c r="O3678">
        <v>26828</v>
      </c>
      <c r="P3678">
        <v>9</v>
      </c>
      <c r="Q3678">
        <v>32</v>
      </c>
      <c r="R3678" s="25">
        <f>Clean_Data[[#This Row],[Revenue_EUR]]/Clean_Data[[#This Row],[Units_Sold]]</f>
        <v>78.05667849223947</v>
      </c>
      <c r="S3678" s="19">
        <f>Clean_Data[[#This Row],[Gross_Profit_EUR]]/Clean_Data[[#This Row],[Revenue_EUR]]</f>
        <v>0.52176634853029924</v>
      </c>
      <c r="T3678" s="19">
        <f>Clean_Data[[#This Row],[Revenue_EUR]]/Clean_Data[[#This Row],[Revenue_Target_EUR]]</f>
        <v>0.99765715988037484</v>
      </c>
      <c r="U3678" s="19">
        <f>Clean_Data[[#This Row],[Revenue_EUR]]/Clean_Data[[#This Row],[Market_Revenue_EUR]]</f>
        <v>8.7433599348145138E-2</v>
      </c>
      <c r="V3678" s="19">
        <f>Clean_Data[[#This Row],[Returns_Units]]/Clean_Data[[#This Row],[Units_Sold]]</f>
        <v>1.4190687361419069E-2</v>
      </c>
      <c r="W3678" s="21">
        <f>Clean_Data[[#This Row],[Revenue_EUR]]/Clean_Data[[#This Row],[Marketing_Spend_EUR]]</f>
        <v>53.907041201025351</v>
      </c>
    </row>
    <row r="3679" spans="1:23">
      <c r="A3679" s="17">
        <v>46235</v>
      </c>
      <c r="B3679">
        <v>2026</v>
      </c>
      <c r="C3679" s="16" t="s">
        <v>99</v>
      </c>
      <c r="D3679" s="16" t="s">
        <v>90</v>
      </c>
      <c r="E3679" s="16" t="s">
        <v>91</v>
      </c>
      <c r="F3679" s="16" t="s">
        <v>82</v>
      </c>
      <c r="G3679" s="16" t="s">
        <v>79</v>
      </c>
      <c r="H3679">
        <v>189092.35</v>
      </c>
      <c r="I3679">
        <v>182039.23</v>
      </c>
      <c r="J3679">
        <v>939</v>
      </c>
      <c r="K3679">
        <v>900</v>
      </c>
      <c r="L3679">
        <v>116315.53</v>
      </c>
      <c r="M3679">
        <v>4618.45</v>
      </c>
      <c r="N3679">
        <v>1786029.97</v>
      </c>
      <c r="O3679">
        <v>9940</v>
      </c>
      <c r="P3679">
        <v>8</v>
      </c>
      <c r="Q3679">
        <v>15</v>
      </c>
      <c r="R3679" s="25">
        <f>Clean_Data[[#This Row],[Revenue_EUR]]/Clean_Data[[#This Row],[Units_Sold]]</f>
        <v>201.37630457933972</v>
      </c>
      <c r="S3679" s="19">
        <f>Clean_Data[[#This Row],[Gross_Profit_EUR]]/Clean_Data[[#This Row],[Revenue_EUR]]</f>
        <v>0.61512551935601834</v>
      </c>
      <c r="T3679" s="19">
        <f>Clean_Data[[#This Row],[Revenue_EUR]]/Clean_Data[[#This Row],[Revenue_Target_EUR]]</f>
        <v>1.0387450551180644</v>
      </c>
      <c r="U3679" s="19">
        <f>Clean_Data[[#This Row],[Revenue_EUR]]/Clean_Data[[#This Row],[Market_Revenue_EUR]]</f>
        <v>0.10587299943236675</v>
      </c>
      <c r="V3679" s="19">
        <f>Clean_Data[[#This Row],[Returns_Units]]/Clean_Data[[#This Row],[Units_Sold]]</f>
        <v>1.5974440894568689E-2</v>
      </c>
      <c r="W3679" s="21">
        <f>Clean_Data[[#This Row],[Revenue_EUR]]/Clean_Data[[#This Row],[Marketing_Spend_EUR]]</f>
        <v>40.942816312832228</v>
      </c>
    </row>
    <row r="3680" spans="1:23">
      <c r="A3680" s="17">
        <v>46235</v>
      </c>
      <c r="B3680">
        <v>2026</v>
      </c>
      <c r="C3680" s="16" t="s">
        <v>99</v>
      </c>
      <c r="D3680" s="16" t="s">
        <v>90</v>
      </c>
      <c r="E3680" s="16" t="s">
        <v>91</v>
      </c>
      <c r="F3680" s="16" t="s">
        <v>82</v>
      </c>
      <c r="G3680" s="16" t="s">
        <v>80</v>
      </c>
      <c r="H3680">
        <v>66213.55</v>
      </c>
      <c r="I3680">
        <v>60261.919999999998</v>
      </c>
      <c r="J3680">
        <v>436</v>
      </c>
      <c r="K3680">
        <v>397</v>
      </c>
      <c r="L3680">
        <v>42189.02</v>
      </c>
      <c r="M3680">
        <v>3744.27</v>
      </c>
      <c r="N3680">
        <v>644053.29</v>
      </c>
      <c r="O3680">
        <v>4784</v>
      </c>
      <c r="P3680">
        <v>4</v>
      </c>
      <c r="Q3680">
        <v>9</v>
      </c>
      <c r="R3680" s="25">
        <f>Clean_Data[[#This Row],[Revenue_EUR]]/Clean_Data[[#This Row],[Units_Sold]]</f>
        <v>151.8659403669725</v>
      </c>
      <c r="S3680" s="19">
        <f>Clean_Data[[#This Row],[Gross_Profit_EUR]]/Clean_Data[[#This Row],[Revenue_EUR]]</f>
        <v>0.63716595772315476</v>
      </c>
      <c r="T3680" s="19">
        <f>Clean_Data[[#This Row],[Revenue_EUR]]/Clean_Data[[#This Row],[Revenue_Target_EUR]]</f>
        <v>1.0987627012216008</v>
      </c>
      <c r="U3680" s="19">
        <f>Clean_Data[[#This Row],[Revenue_EUR]]/Clean_Data[[#This Row],[Market_Revenue_EUR]]</f>
        <v>0.10280756426226779</v>
      </c>
      <c r="V3680" s="19">
        <f>Clean_Data[[#This Row],[Returns_Units]]/Clean_Data[[#This Row],[Units_Sold]]</f>
        <v>2.0642201834862386E-2</v>
      </c>
      <c r="W3680" s="21">
        <f>Clean_Data[[#This Row],[Revenue_EUR]]/Clean_Data[[#This Row],[Marketing_Spend_EUR]]</f>
        <v>17.683967769418338</v>
      </c>
    </row>
    <row r="3681" spans="1:23">
      <c r="A3681" s="17">
        <v>46235</v>
      </c>
      <c r="B3681">
        <v>2026</v>
      </c>
      <c r="C3681" s="16" t="s">
        <v>99</v>
      </c>
      <c r="D3681" s="16" t="s">
        <v>90</v>
      </c>
      <c r="E3681" s="16" t="s">
        <v>91</v>
      </c>
      <c r="F3681" s="16" t="s">
        <v>82</v>
      </c>
      <c r="G3681" s="16" t="s">
        <v>81</v>
      </c>
      <c r="H3681">
        <v>72466.600000000006</v>
      </c>
      <c r="I3681">
        <v>70576.44</v>
      </c>
      <c r="J3681">
        <v>581</v>
      </c>
      <c r="K3681">
        <v>575</v>
      </c>
      <c r="L3681">
        <v>42331.45</v>
      </c>
      <c r="M3681">
        <v>2182.44</v>
      </c>
      <c r="N3681">
        <v>810051.03</v>
      </c>
      <c r="O3681">
        <v>7011</v>
      </c>
      <c r="P3681">
        <v>3</v>
      </c>
      <c r="Q3681">
        <v>13</v>
      </c>
      <c r="R3681" s="25">
        <f>Clean_Data[[#This Row],[Revenue_EUR]]/Clean_Data[[#This Row],[Units_Sold]]</f>
        <v>124.72736660929434</v>
      </c>
      <c r="S3681" s="19">
        <f>Clean_Data[[#This Row],[Gross_Profit_EUR]]/Clean_Data[[#This Row],[Revenue_EUR]]</f>
        <v>0.58415118137183186</v>
      </c>
      <c r="T3681" s="19">
        <f>Clean_Data[[#This Row],[Revenue_EUR]]/Clean_Data[[#This Row],[Revenue_Target_EUR]]</f>
        <v>1.0267817418957375</v>
      </c>
      <c r="U3681" s="19">
        <f>Clean_Data[[#This Row],[Revenue_EUR]]/Clean_Data[[#This Row],[Market_Revenue_EUR]]</f>
        <v>8.9459302335557808E-2</v>
      </c>
      <c r="V3681" s="19">
        <f>Clean_Data[[#This Row],[Returns_Units]]/Clean_Data[[#This Row],[Units_Sold]]</f>
        <v>2.2375215146299483E-2</v>
      </c>
      <c r="W3681" s="21">
        <f>Clean_Data[[#This Row],[Revenue_EUR]]/Clean_Data[[#This Row],[Marketing_Spend_EUR]]</f>
        <v>33.204395080735324</v>
      </c>
    </row>
    <row r="3682" spans="1:23">
      <c r="A3682" s="17">
        <v>46235</v>
      </c>
      <c r="B3682">
        <v>2026</v>
      </c>
      <c r="C3682" s="16" t="s">
        <v>99</v>
      </c>
      <c r="D3682" s="16" t="s">
        <v>90</v>
      </c>
      <c r="E3682" s="16" t="s">
        <v>91</v>
      </c>
      <c r="F3682" s="16" t="s">
        <v>83</v>
      </c>
      <c r="G3682" s="16" t="s">
        <v>78</v>
      </c>
      <c r="H3682">
        <v>21220.42</v>
      </c>
      <c r="I3682">
        <v>21328.720000000001</v>
      </c>
      <c r="J3682">
        <v>272</v>
      </c>
      <c r="K3682">
        <v>275</v>
      </c>
      <c r="L3682">
        <v>9983.09</v>
      </c>
      <c r="M3682">
        <v>376.71</v>
      </c>
      <c r="N3682">
        <v>356322.17</v>
      </c>
      <c r="O3682">
        <v>4853</v>
      </c>
      <c r="P3682">
        <v>1</v>
      </c>
      <c r="Q3682">
        <v>6</v>
      </c>
      <c r="R3682" s="25">
        <f>Clean_Data[[#This Row],[Revenue_EUR]]/Clean_Data[[#This Row],[Units_Sold]]</f>
        <v>78.016249999999999</v>
      </c>
      <c r="S3682" s="19">
        <f>Clean_Data[[#This Row],[Gross_Profit_EUR]]/Clean_Data[[#This Row],[Revenue_EUR]]</f>
        <v>0.47044733327615573</v>
      </c>
      <c r="T3682" s="19">
        <f>Clean_Data[[#This Row],[Revenue_EUR]]/Clean_Data[[#This Row],[Revenue_Target_EUR]]</f>
        <v>0.99492233945590725</v>
      </c>
      <c r="U3682" s="19">
        <f>Clean_Data[[#This Row],[Revenue_EUR]]/Clean_Data[[#This Row],[Market_Revenue_EUR]]</f>
        <v>5.9554026627083013E-2</v>
      </c>
      <c r="V3682" s="19">
        <f>Clean_Data[[#This Row],[Returns_Units]]/Clean_Data[[#This Row],[Units_Sold]]</f>
        <v>2.2058823529411766E-2</v>
      </c>
      <c r="W3682" s="21">
        <f>Clean_Data[[#This Row],[Revenue_EUR]]/Clean_Data[[#This Row],[Marketing_Spend_EUR]]</f>
        <v>56.330917682036578</v>
      </c>
    </row>
    <row r="3683" spans="1:23">
      <c r="A3683" s="17">
        <v>46235</v>
      </c>
      <c r="B3683">
        <v>2026</v>
      </c>
      <c r="C3683" s="16" t="s">
        <v>99</v>
      </c>
      <c r="D3683" s="16" t="s">
        <v>90</v>
      </c>
      <c r="E3683" s="16" t="s">
        <v>91</v>
      </c>
      <c r="F3683" s="16" t="s">
        <v>83</v>
      </c>
      <c r="G3683" s="16" t="s">
        <v>79</v>
      </c>
      <c r="H3683">
        <v>23422.34</v>
      </c>
      <c r="I3683">
        <v>21379.119999999999</v>
      </c>
      <c r="J3683">
        <v>116</v>
      </c>
      <c r="K3683">
        <v>105</v>
      </c>
      <c r="L3683">
        <v>13095.84</v>
      </c>
      <c r="M3683">
        <v>554.19000000000005</v>
      </c>
      <c r="N3683">
        <v>317551.76</v>
      </c>
      <c r="O3683">
        <v>1643</v>
      </c>
      <c r="P3683">
        <v>1</v>
      </c>
      <c r="Q3683">
        <v>2</v>
      </c>
      <c r="R3683" s="25">
        <f>Clean_Data[[#This Row],[Revenue_EUR]]/Clean_Data[[#This Row],[Units_Sold]]</f>
        <v>201.91672413793103</v>
      </c>
      <c r="S3683" s="19">
        <f>Clean_Data[[#This Row],[Gross_Profit_EUR]]/Clean_Data[[#This Row],[Revenue_EUR]]</f>
        <v>0.55911749210369244</v>
      </c>
      <c r="T3683" s="19">
        <f>Clean_Data[[#This Row],[Revenue_EUR]]/Clean_Data[[#This Row],[Revenue_Target_EUR]]</f>
        <v>1.0955708186305144</v>
      </c>
      <c r="U3683" s="19">
        <f>Clean_Data[[#This Row],[Revenue_EUR]]/Clean_Data[[#This Row],[Market_Revenue_EUR]]</f>
        <v>7.3759125126562047E-2</v>
      </c>
      <c r="V3683" s="19">
        <f>Clean_Data[[#This Row],[Returns_Units]]/Clean_Data[[#This Row],[Units_Sold]]</f>
        <v>1.7241379310344827E-2</v>
      </c>
      <c r="W3683" s="21">
        <f>Clean_Data[[#This Row],[Revenue_EUR]]/Clean_Data[[#This Row],[Marketing_Spend_EUR]]</f>
        <v>42.264097150796651</v>
      </c>
    </row>
    <row r="3684" spans="1:23">
      <c r="A3684" s="17">
        <v>46235</v>
      </c>
      <c r="B3684">
        <v>2026</v>
      </c>
      <c r="C3684" s="16" t="s">
        <v>99</v>
      </c>
      <c r="D3684" s="16" t="s">
        <v>90</v>
      </c>
      <c r="E3684" s="16" t="s">
        <v>91</v>
      </c>
      <c r="F3684" s="16" t="s">
        <v>83</v>
      </c>
      <c r="G3684" s="16" t="s">
        <v>80</v>
      </c>
      <c r="H3684">
        <v>8134.27</v>
      </c>
      <c r="I3684">
        <v>7453.61</v>
      </c>
      <c r="J3684">
        <v>54</v>
      </c>
      <c r="K3684">
        <v>49</v>
      </c>
      <c r="L3684">
        <v>4789.59</v>
      </c>
      <c r="M3684">
        <v>420.74</v>
      </c>
      <c r="N3684">
        <v>114187.44</v>
      </c>
      <c r="O3684">
        <v>850</v>
      </c>
      <c r="P3684">
        <v>0</v>
      </c>
      <c r="Q3684">
        <v>1</v>
      </c>
      <c r="R3684" s="25">
        <f>Clean_Data[[#This Row],[Revenue_EUR]]/Clean_Data[[#This Row],[Units_Sold]]</f>
        <v>150.63462962962964</v>
      </c>
      <c r="S3684" s="19">
        <f>Clean_Data[[#This Row],[Gross_Profit_EUR]]/Clean_Data[[#This Row],[Revenue_EUR]]</f>
        <v>0.58881620600250539</v>
      </c>
      <c r="T3684" s="19">
        <f>Clean_Data[[#This Row],[Revenue_EUR]]/Clean_Data[[#This Row],[Revenue_Target_EUR]]</f>
        <v>1.0913195082651226</v>
      </c>
      <c r="U3684" s="19">
        <f>Clean_Data[[#This Row],[Revenue_EUR]]/Clean_Data[[#This Row],[Market_Revenue_EUR]]</f>
        <v>7.1236118438245052E-2</v>
      </c>
      <c r="V3684" s="19">
        <f>Clean_Data[[#This Row],[Returns_Units]]/Clean_Data[[#This Row],[Units_Sold]]</f>
        <v>1.8518518518518517E-2</v>
      </c>
      <c r="W3684" s="21">
        <f>Clean_Data[[#This Row],[Revenue_EUR]]/Clean_Data[[#This Row],[Marketing_Spend_EUR]]</f>
        <v>19.33324618529258</v>
      </c>
    </row>
    <row r="3685" spans="1:23">
      <c r="A3685" s="17">
        <v>46235</v>
      </c>
      <c r="B3685">
        <v>2026</v>
      </c>
      <c r="C3685" s="16" t="s">
        <v>99</v>
      </c>
      <c r="D3685" s="16" t="s">
        <v>90</v>
      </c>
      <c r="E3685" s="16" t="s">
        <v>91</v>
      </c>
      <c r="F3685" s="16" t="s">
        <v>83</v>
      </c>
      <c r="G3685" s="16" t="s">
        <v>81</v>
      </c>
      <c r="H3685">
        <v>9782.2999999999993</v>
      </c>
      <c r="I3685">
        <v>9697.42</v>
      </c>
      <c r="J3685">
        <v>78</v>
      </c>
      <c r="K3685">
        <v>77</v>
      </c>
      <c r="L3685">
        <v>5242.5</v>
      </c>
      <c r="M3685">
        <v>312.3</v>
      </c>
      <c r="N3685">
        <v>144595.39000000001</v>
      </c>
      <c r="O3685">
        <v>1302</v>
      </c>
      <c r="P3685">
        <v>1</v>
      </c>
      <c r="Q3685">
        <v>1</v>
      </c>
      <c r="R3685" s="25">
        <f>Clean_Data[[#This Row],[Revenue_EUR]]/Clean_Data[[#This Row],[Units_Sold]]</f>
        <v>125.41410256410255</v>
      </c>
      <c r="S3685" s="19">
        <f>Clean_Data[[#This Row],[Gross_Profit_EUR]]/Clean_Data[[#This Row],[Revenue_EUR]]</f>
        <v>0.53591691115586315</v>
      </c>
      <c r="T3685" s="19">
        <f>Clean_Data[[#This Row],[Revenue_EUR]]/Clean_Data[[#This Row],[Revenue_Target_EUR]]</f>
        <v>1.0087528435398281</v>
      </c>
      <c r="U3685" s="19">
        <f>Clean_Data[[#This Row],[Revenue_EUR]]/Clean_Data[[#This Row],[Market_Revenue_EUR]]</f>
        <v>6.7652917565352522E-2</v>
      </c>
      <c r="V3685" s="19">
        <f>Clean_Data[[#This Row],[Returns_Units]]/Clean_Data[[#This Row],[Units_Sold]]</f>
        <v>1.282051282051282E-2</v>
      </c>
      <c r="W3685" s="21">
        <f>Clean_Data[[#This Row],[Revenue_EUR]]/Clean_Data[[#This Row],[Marketing_Spend_EUR]]</f>
        <v>31.323406980467496</v>
      </c>
    </row>
    <row r="3686" spans="1:23">
      <c r="A3686" s="17">
        <v>46235</v>
      </c>
      <c r="B3686">
        <v>2026</v>
      </c>
      <c r="C3686" s="16" t="s">
        <v>99</v>
      </c>
      <c r="D3686" s="16" t="s">
        <v>92</v>
      </c>
      <c r="E3686" s="16" t="s">
        <v>76</v>
      </c>
      <c r="F3686" s="16" t="s">
        <v>77</v>
      </c>
      <c r="G3686" s="16" t="s">
        <v>78</v>
      </c>
      <c r="H3686">
        <v>196845.01</v>
      </c>
      <c r="I3686">
        <v>200175.44</v>
      </c>
      <c r="J3686">
        <v>2522</v>
      </c>
      <c r="K3686">
        <v>2593</v>
      </c>
      <c r="L3686">
        <v>108961.08</v>
      </c>
      <c r="M3686">
        <v>3439.49</v>
      </c>
      <c r="N3686">
        <v>1330778.57</v>
      </c>
      <c r="O3686">
        <v>19086</v>
      </c>
      <c r="P3686">
        <v>9</v>
      </c>
      <c r="Q3686">
        <v>31</v>
      </c>
      <c r="R3686" s="25">
        <f>Clean_Data[[#This Row],[Revenue_EUR]]/Clean_Data[[#This Row],[Units_Sold]]</f>
        <v>78.051153846153852</v>
      </c>
      <c r="S3686" s="19">
        <f>Clean_Data[[#This Row],[Gross_Profit_EUR]]/Clean_Data[[#This Row],[Revenue_EUR]]</f>
        <v>0.55353742520574944</v>
      </c>
      <c r="T3686" s="19">
        <f>Clean_Data[[#This Row],[Revenue_EUR]]/Clean_Data[[#This Row],[Revenue_Target_EUR]]</f>
        <v>0.98336244446371646</v>
      </c>
      <c r="U3686" s="19">
        <f>Clean_Data[[#This Row],[Revenue_EUR]]/Clean_Data[[#This Row],[Market_Revenue_EUR]]</f>
        <v>0.14791717753615463</v>
      </c>
      <c r="V3686" s="19">
        <f>Clean_Data[[#This Row],[Returns_Units]]/Clean_Data[[#This Row],[Units_Sold]]</f>
        <v>1.2291831879460745E-2</v>
      </c>
      <c r="W3686" s="21">
        <f>Clean_Data[[#This Row],[Revenue_EUR]]/Clean_Data[[#This Row],[Marketing_Spend_EUR]]</f>
        <v>57.230871437335196</v>
      </c>
    </row>
    <row r="3687" spans="1:23">
      <c r="A3687" s="17">
        <v>46235</v>
      </c>
      <c r="B3687">
        <v>2026</v>
      </c>
      <c r="C3687" s="16" t="s">
        <v>99</v>
      </c>
      <c r="D3687" s="16" t="s">
        <v>92</v>
      </c>
      <c r="E3687" s="16" t="s">
        <v>76</v>
      </c>
      <c r="F3687" s="16" t="s">
        <v>77</v>
      </c>
      <c r="G3687" s="16" t="s">
        <v>79</v>
      </c>
      <c r="H3687">
        <v>193662.07</v>
      </c>
      <c r="I3687">
        <v>189927.64</v>
      </c>
      <c r="J3687">
        <v>962</v>
      </c>
      <c r="K3687">
        <v>947</v>
      </c>
      <c r="L3687">
        <v>126478.92</v>
      </c>
      <c r="M3687">
        <v>4690.1099999999997</v>
      </c>
      <c r="N3687">
        <v>1105990.1200000001</v>
      </c>
      <c r="O3687">
        <v>5936</v>
      </c>
      <c r="P3687">
        <v>9</v>
      </c>
      <c r="Q3687">
        <v>11</v>
      </c>
      <c r="R3687" s="25">
        <f>Clean_Data[[#This Row],[Revenue_EUR]]/Clean_Data[[#This Row],[Units_Sold]]</f>
        <v>201.31192307692308</v>
      </c>
      <c r="S3687" s="19">
        <f>Clean_Data[[#This Row],[Gross_Profit_EUR]]/Clean_Data[[#This Row],[Revenue_EUR]]</f>
        <v>0.65309081948778092</v>
      </c>
      <c r="T3687" s="19">
        <f>Clean_Data[[#This Row],[Revenue_EUR]]/Clean_Data[[#This Row],[Revenue_Target_EUR]]</f>
        <v>1.0196623830001783</v>
      </c>
      <c r="U3687" s="19">
        <f>Clean_Data[[#This Row],[Revenue_EUR]]/Clean_Data[[#This Row],[Market_Revenue_EUR]]</f>
        <v>0.17510289332421883</v>
      </c>
      <c r="V3687" s="19">
        <f>Clean_Data[[#This Row],[Returns_Units]]/Clean_Data[[#This Row],[Units_Sold]]</f>
        <v>1.1434511434511435E-2</v>
      </c>
      <c r="W3687" s="21">
        <f>Clean_Data[[#This Row],[Revenue_EUR]]/Clean_Data[[#This Row],[Marketing_Spend_EUR]]</f>
        <v>41.291583779484924</v>
      </c>
    </row>
    <row r="3688" spans="1:23">
      <c r="A3688" s="17">
        <v>46235</v>
      </c>
      <c r="B3688">
        <v>2026</v>
      </c>
      <c r="C3688" s="16" t="s">
        <v>99</v>
      </c>
      <c r="D3688" s="16" t="s">
        <v>92</v>
      </c>
      <c r="E3688" s="16" t="s">
        <v>76</v>
      </c>
      <c r="F3688" s="16" t="s">
        <v>77</v>
      </c>
      <c r="G3688" s="16" t="s">
        <v>80</v>
      </c>
      <c r="H3688">
        <v>67115.8</v>
      </c>
      <c r="I3688">
        <v>60688.28</v>
      </c>
      <c r="J3688">
        <v>442</v>
      </c>
      <c r="K3688">
        <v>397</v>
      </c>
      <c r="L3688">
        <v>45477.95</v>
      </c>
      <c r="M3688">
        <v>3656.72</v>
      </c>
      <c r="N3688">
        <v>434910.93</v>
      </c>
      <c r="O3688">
        <v>2947</v>
      </c>
      <c r="P3688">
        <v>3</v>
      </c>
      <c r="Q3688">
        <v>6</v>
      </c>
      <c r="R3688" s="25">
        <f>Clean_Data[[#This Row],[Revenue_EUR]]/Clean_Data[[#This Row],[Units_Sold]]</f>
        <v>151.84570135746608</v>
      </c>
      <c r="S3688" s="19">
        <f>Clean_Data[[#This Row],[Gross_Profit_EUR]]/Clean_Data[[#This Row],[Revenue_EUR]]</f>
        <v>0.67760423030046568</v>
      </c>
      <c r="T3688" s="19">
        <f>Clean_Data[[#This Row],[Revenue_EUR]]/Clean_Data[[#This Row],[Revenue_Target_EUR]]</f>
        <v>1.1059103998333781</v>
      </c>
      <c r="U3688" s="19">
        <f>Clean_Data[[#This Row],[Revenue_EUR]]/Clean_Data[[#This Row],[Market_Revenue_EUR]]</f>
        <v>0.15432079391520467</v>
      </c>
      <c r="V3688" s="19">
        <f>Clean_Data[[#This Row],[Returns_Units]]/Clean_Data[[#This Row],[Units_Sold]]</f>
        <v>1.3574660633484163E-2</v>
      </c>
      <c r="W3688" s="21">
        <f>Clean_Data[[#This Row],[Revenue_EUR]]/Clean_Data[[#This Row],[Marketing_Spend_EUR]]</f>
        <v>18.354098755168568</v>
      </c>
    </row>
    <row r="3689" spans="1:23">
      <c r="A3689" s="17">
        <v>46235</v>
      </c>
      <c r="B3689">
        <v>2026</v>
      </c>
      <c r="C3689" s="16" t="s">
        <v>99</v>
      </c>
      <c r="D3689" s="16" t="s">
        <v>92</v>
      </c>
      <c r="E3689" s="16" t="s">
        <v>76</v>
      </c>
      <c r="F3689" s="16" t="s">
        <v>77</v>
      </c>
      <c r="G3689" s="16" t="s">
        <v>81</v>
      </c>
      <c r="H3689">
        <v>87019.34</v>
      </c>
      <c r="I3689">
        <v>83147.14</v>
      </c>
      <c r="J3689">
        <v>698</v>
      </c>
      <c r="K3689">
        <v>671</v>
      </c>
      <c r="L3689">
        <v>55063.87</v>
      </c>
      <c r="M3689">
        <v>2848.27</v>
      </c>
      <c r="N3689">
        <v>540359.59</v>
      </c>
      <c r="O3689">
        <v>4815</v>
      </c>
      <c r="P3689">
        <v>5</v>
      </c>
      <c r="Q3689">
        <v>12</v>
      </c>
      <c r="R3689" s="25">
        <f>Clean_Data[[#This Row],[Revenue_EUR]]/Clean_Data[[#This Row],[Units_Sold]]</f>
        <v>124.66954154727793</v>
      </c>
      <c r="S3689" s="19">
        <f>Clean_Data[[#This Row],[Gross_Profit_EUR]]/Clean_Data[[#This Row],[Revenue_EUR]]</f>
        <v>0.63277738029270281</v>
      </c>
      <c r="T3689" s="19">
        <f>Clean_Data[[#This Row],[Revenue_EUR]]/Clean_Data[[#This Row],[Revenue_Target_EUR]]</f>
        <v>1.0465704532952065</v>
      </c>
      <c r="U3689" s="19">
        <f>Clean_Data[[#This Row],[Revenue_EUR]]/Clean_Data[[#This Row],[Market_Revenue_EUR]]</f>
        <v>0.16103968840453078</v>
      </c>
      <c r="V3689" s="19">
        <f>Clean_Data[[#This Row],[Returns_Units]]/Clean_Data[[#This Row],[Units_Sold]]</f>
        <v>1.7191977077363897E-2</v>
      </c>
      <c r="W3689" s="21">
        <f>Clean_Data[[#This Row],[Revenue_EUR]]/Clean_Data[[#This Row],[Marketing_Spend_EUR]]</f>
        <v>30.551647140193872</v>
      </c>
    </row>
    <row r="3690" spans="1:23">
      <c r="A3690" s="17">
        <v>46235</v>
      </c>
      <c r="B3690">
        <v>2026</v>
      </c>
      <c r="C3690" s="16" t="s">
        <v>99</v>
      </c>
      <c r="D3690" s="16" t="s">
        <v>92</v>
      </c>
      <c r="E3690" s="16" t="s">
        <v>76</v>
      </c>
      <c r="F3690" s="16" t="s">
        <v>82</v>
      </c>
      <c r="G3690" s="16" t="s">
        <v>78</v>
      </c>
      <c r="H3690">
        <v>167641.34</v>
      </c>
      <c r="I3690">
        <v>165252.19</v>
      </c>
      <c r="J3690">
        <v>2148</v>
      </c>
      <c r="K3690">
        <v>2149</v>
      </c>
      <c r="L3690">
        <v>88008.55</v>
      </c>
      <c r="M3690">
        <v>3144.64</v>
      </c>
      <c r="N3690">
        <v>1127458.1000000001</v>
      </c>
      <c r="O3690">
        <v>15477</v>
      </c>
      <c r="P3690">
        <v>7</v>
      </c>
      <c r="Q3690">
        <v>31</v>
      </c>
      <c r="R3690" s="25">
        <f>Clean_Data[[#This Row],[Revenue_EUR]]/Clean_Data[[#This Row],[Units_Sold]]</f>
        <v>78.045316573556789</v>
      </c>
      <c r="S3690" s="19">
        <f>Clean_Data[[#This Row],[Gross_Profit_EUR]]/Clean_Data[[#This Row],[Revenue_EUR]]</f>
        <v>0.52498118900743695</v>
      </c>
      <c r="T3690" s="19">
        <f>Clean_Data[[#This Row],[Revenue_EUR]]/Clean_Data[[#This Row],[Revenue_Target_EUR]]</f>
        <v>1.0144575996239444</v>
      </c>
      <c r="U3690" s="19">
        <f>Clean_Data[[#This Row],[Revenue_EUR]]/Clean_Data[[#This Row],[Market_Revenue_EUR]]</f>
        <v>0.14868964088332859</v>
      </c>
      <c r="V3690" s="19">
        <f>Clean_Data[[#This Row],[Returns_Units]]/Clean_Data[[#This Row],[Units_Sold]]</f>
        <v>1.4432029795158287E-2</v>
      </c>
      <c r="W3690" s="21">
        <f>Clean_Data[[#This Row],[Revenue_EUR]]/Clean_Data[[#This Row],[Marketing_Spend_EUR]]</f>
        <v>53.310184949628578</v>
      </c>
    </row>
    <row r="3691" spans="1:23">
      <c r="A3691" s="17">
        <v>46235</v>
      </c>
      <c r="B3691">
        <v>2026</v>
      </c>
      <c r="C3691" s="16" t="s">
        <v>99</v>
      </c>
      <c r="D3691" s="16" t="s">
        <v>92</v>
      </c>
      <c r="E3691" s="16" t="s">
        <v>76</v>
      </c>
      <c r="F3691" s="16" t="s">
        <v>82</v>
      </c>
      <c r="G3691" s="16" t="s">
        <v>79</v>
      </c>
      <c r="H3691">
        <v>170028.59</v>
      </c>
      <c r="I3691">
        <v>168745.15</v>
      </c>
      <c r="J3691">
        <v>845</v>
      </c>
      <c r="K3691">
        <v>826</v>
      </c>
      <c r="L3691">
        <v>103552.46</v>
      </c>
      <c r="M3691">
        <v>3864.67</v>
      </c>
      <c r="N3691">
        <v>927687.29</v>
      </c>
      <c r="O3691">
        <v>4789</v>
      </c>
      <c r="P3691">
        <v>8</v>
      </c>
      <c r="Q3691">
        <v>8</v>
      </c>
      <c r="R3691" s="25">
        <f>Clean_Data[[#This Row],[Revenue_EUR]]/Clean_Data[[#This Row],[Units_Sold]]</f>
        <v>201.21726627218933</v>
      </c>
      <c r="S3691" s="19">
        <f>Clean_Data[[#This Row],[Gross_Profit_EUR]]/Clean_Data[[#This Row],[Revenue_EUR]]</f>
        <v>0.609029693182776</v>
      </c>
      <c r="T3691" s="19">
        <f>Clean_Data[[#This Row],[Revenue_EUR]]/Clean_Data[[#This Row],[Revenue_Target_EUR]]</f>
        <v>1.0076057889663792</v>
      </c>
      <c r="U3691" s="19">
        <f>Clean_Data[[#This Row],[Revenue_EUR]]/Clean_Data[[#This Row],[Market_Revenue_EUR]]</f>
        <v>0.18328222433660807</v>
      </c>
      <c r="V3691" s="19">
        <f>Clean_Data[[#This Row],[Returns_Units]]/Clean_Data[[#This Row],[Units_Sold]]</f>
        <v>9.4674556213017753E-3</v>
      </c>
      <c r="W3691" s="21">
        <f>Clean_Data[[#This Row],[Revenue_EUR]]/Clean_Data[[#This Row],[Marketing_Spend_EUR]]</f>
        <v>43.995629639788127</v>
      </c>
    </row>
    <row r="3692" spans="1:23">
      <c r="A3692" s="17">
        <v>46235</v>
      </c>
      <c r="B3692">
        <v>2026</v>
      </c>
      <c r="C3692" s="16" t="s">
        <v>99</v>
      </c>
      <c r="D3692" s="16" t="s">
        <v>92</v>
      </c>
      <c r="E3692" s="16" t="s">
        <v>76</v>
      </c>
      <c r="F3692" s="16" t="s">
        <v>82</v>
      </c>
      <c r="G3692" s="16" t="s">
        <v>80</v>
      </c>
      <c r="H3692">
        <v>52809.86</v>
      </c>
      <c r="I3692">
        <v>50388.78</v>
      </c>
      <c r="J3692">
        <v>348</v>
      </c>
      <c r="K3692">
        <v>338</v>
      </c>
      <c r="L3692">
        <v>34174.730000000003</v>
      </c>
      <c r="M3692">
        <v>3156.81</v>
      </c>
      <c r="N3692">
        <v>363028.77</v>
      </c>
      <c r="O3692">
        <v>2659</v>
      </c>
      <c r="P3692">
        <v>3</v>
      </c>
      <c r="Q3692">
        <v>4</v>
      </c>
      <c r="R3692" s="25">
        <f>Clean_Data[[#This Row],[Revenue_EUR]]/Clean_Data[[#This Row],[Units_Sold]]</f>
        <v>151.75247126436781</v>
      </c>
      <c r="S3692" s="19">
        <f>Clean_Data[[#This Row],[Gross_Profit_EUR]]/Clean_Data[[#This Row],[Revenue_EUR]]</f>
        <v>0.64712782802302449</v>
      </c>
      <c r="T3692" s="19">
        <f>Clean_Data[[#This Row],[Revenue_EUR]]/Clean_Data[[#This Row],[Revenue_Target_EUR]]</f>
        <v>1.0480479979868536</v>
      </c>
      <c r="U3692" s="19">
        <f>Clean_Data[[#This Row],[Revenue_EUR]]/Clean_Data[[#This Row],[Market_Revenue_EUR]]</f>
        <v>0.14547017857565392</v>
      </c>
      <c r="V3692" s="19">
        <f>Clean_Data[[#This Row],[Returns_Units]]/Clean_Data[[#This Row],[Units_Sold]]</f>
        <v>1.1494252873563218E-2</v>
      </c>
      <c r="W3692" s="21">
        <f>Clean_Data[[#This Row],[Revenue_EUR]]/Clean_Data[[#This Row],[Marketing_Spend_EUR]]</f>
        <v>16.728868699731692</v>
      </c>
    </row>
    <row r="3693" spans="1:23">
      <c r="A3693" s="17">
        <v>46235</v>
      </c>
      <c r="B3693">
        <v>2026</v>
      </c>
      <c r="C3693" s="16" t="s">
        <v>99</v>
      </c>
      <c r="D3693" s="16" t="s">
        <v>92</v>
      </c>
      <c r="E3693" s="16" t="s">
        <v>76</v>
      </c>
      <c r="F3693" s="16" t="s">
        <v>82</v>
      </c>
      <c r="G3693" s="16" t="s">
        <v>81</v>
      </c>
      <c r="H3693">
        <v>74275.009999999995</v>
      </c>
      <c r="I3693">
        <v>76154.05</v>
      </c>
      <c r="J3693">
        <v>596</v>
      </c>
      <c r="K3693">
        <v>613</v>
      </c>
      <c r="L3693">
        <v>43275.62</v>
      </c>
      <c r="M3693">
        <v>2066.65</v>
      </c>
      <c r="N3693">
        <v>464051.17</v>
      </c>
      <c r="O3693">
        <v>4021</v>
      </c>
      <c r="P3693">
        <v>3</v>
      </c>
      <c r="Q3693">
        <v>13</v>
      </c>
      <c r="R3693" s="25">
        <f>Clean_Data[[#This Row],[Revenue_EUR]]/Clean_Data[[#This Row],[Units_Sold]]</f>
        <v>124.62249999999999</v>
      </c>
      <c r="S3693" s="19">
        <f>Clean_Data[[#This Row],[Gross_Profit_EUR]]/Clean_Data[[#This Row],[Revenue_EUR]]</f>
        <v>0.58264037931465784</v>
      </c>
      <c r="T3693" s="19">
        <f>Clean_Data[[#This Row],[Revenue_EUR]]/Clean_Data[[#This Row],[Revenue_Target_EUR]]</f>
        <v>0.97532580342082908</v>
      </c>
      <c r="U3693" s="19">
        <f>Clean_Data[[#This Row],[Revenue_EUR]]/Clean_Data[[#This Row],[Market_Revenue_EUR]]</f>
        <v>0.16005780138427406</v>
      </c>
      <c r="V3693" s="19">
        <f>Clean_Data[[#This Row],[Returns_Units]]/Clean_Data[[#This Row],[Units_Sold]]</f>
        <v>2.1812080536912751E-2</v>
      </c>
      <c r="W3693" s="21">
        <f>Clean_Data[[#This Row],[Revenue_EUR]]/Clean_Data[[#This Row],[Marketing_Spend_EUR]]</f>
        <v>35.939810804925841</v>
      </c>
    </row>
    <row r="3694" spans="1:23">
      <c r="A3694" s="17">
        <v>46235</v>
      </c>
      <c r="B3694">
        <v>2026</v>
      </c>
      <c r="C3694" s="16" t="s">
        <v>99</v>
      </c>
      <c r="D3694" s="16" t="s">
        <v>92</v>
      </c>
      <c r="E3694" s="16" t="s">
        <v>76</v>
      </c>
      <c r="F3694" s="16" t="s">
        <v>83</v>
      </c>
      <c r="G3694" s="16" t="s">
        <v>78</v>
      </c>
      <c r="H3694">
        <v>20968.830000000002</v>
      </c>
      <c r="I3694">
        <v>21323.25</v>
      </c>
      <c r="J3694">
        <v>269</v>
      </c>
      <c r="K3694">
        <v>273</v>
      </c>
      <c r="L3694">
        <v>10065.56</v>
      </c>
      <c r="M3694">
        <v>406.61</v>
      </c>
      <c r="N3694">
        <v>199306.12</v>
      </c>
      <c r="O3694">
        <v>2624</v>
      </c>
      <c r="P3694">
        <v>1</v>
      </c>
      <c r="Q3694">
        <v>7</v>
      </c>
      <c r="R3694" s="25">
        <f>Clean_Data[[#This Row],[Revenue_EUR]]/Clean_Data[[#This Row],[Units_Sold]]</f>
        <v>77.951040892193319</v>
      </c>
      <c r="S3694" s="19">
        <f>Clean_Data[[#This Row],[Gross_Profit_EUR]]/Clean_Data[[#This Row],[Revenue_EUR]]</f>
        <v>0.48002487501687019</v>
      </c>
      <c r="T3694" s="19">
        <f>Clean_Data[[#This Row],[Revenue_EUR]]/Clean_Data[[#This Row],[Revenue_Target_EUR]]</f>
        <v>0.98337870634166935</v>
      </c>
      <c r="U3694" s="19">
        <f>Clean_Data[[#This Row],[Revenue_EUR]]/Clean_Data[[#This Row],[Market_Revenue_EUR]]</f>
        <v>0.10520916266896371</v>
      </c>
      <c r="V3694" s="19">
        <f>Clean_Data[[#This Row],[Returns_Units]]/Clean_Data[[#This Row],[Units_Sold]]</f>
        <v>2.6022304832713755E-2</v>
      </c>
      <c r="W3694" s="21">
        <f>Clean_Data[[#This Row],[Revenue_EUR]]/Clean_Data[[#This Row],[Marketing_Spend_EUR]]</f>
        <v>51.569882688571361</v>
      </c>
    </row>
    <row r="3695" spans="1:23">
      <c r="A3695" s="17">
        <v>46235</v>
      </c>
      <c r="B3695">
        <v>2026</v>
      </c>
      <c r="C3695" s="16" t="s">
        <v>99</v>
      </c>
      <c r="D3695" s="16" t="s">
        <v>92</v>
      </c>
      <c r="E3695" s="16" t="s">
        <v>76</v>
      </c>
      <c r="F3695" s="16" t="s">
        <v>83</v>
      </c>
      <c r="G3695" s="16" t="s">
        <v>79</v>
      </c>
      <c r="H3695">
        <v>23298.93</v>
      </c>
      <c r="I3695">
        <v>21928.77</v>
      </c>
      <c r="J3695">
        <v>116</v>
      </c>
      <c r="K3695">
        <v>107</v>
      </c>
      <c r="L3695">
        <v>12958.28</v>
      </c>
      <c r="M3695">
        <v>531</v>
      </c>
      <c r="N3695">
        <v>179238.54</v>
      </c>
      <c r="O3695">
        <v>921</v>
      </c>
      <c r="P3695">
        <v>1</v>
      </c>
      <c r="Q3695">
        <v>3</v>
      </c>
      <c r="R3695" s="25">
        <f>Clean_Data[[#This Row],[Revenue_EUR]]/Clean_Data[[#This Row],[Units_Sold]]</f>
        <v>200.85284482758621</v>
      </c>
      <c r="S3695" s="19">
        <f>Clean_Data[[#This Row],[Gross_Profit_EUR]]/Clean_Data[[#This Row],[Revenue_EUR]]</f>
        <v>0.55617489730215086</v>
      </c>
      <c r="T3695" s="19">
        <f>Clean_Data[[#This Row],[Revenue_EUR]]/Clean_Data[[#This Row],[Revenue_Target_EUR]]</f>
        <v>1.0624823006488735</v>
      </c>
      <c r="U3695" s="19">
        <f>Clean_Data[[#This Row],[Revenue_EUR]]/Clean_Data[[#This Row],[Market_Revenue_EUR]]</f>
        <v>0.12998839423708763</v>
      </c>
      <c r="V3695" s="19">
        <f>Clean_Data[[#This Row],[Returns_Units]]/Clean_Data[[#This Row],[Units_Sold]]</f>
        <v>2.5862068965517241E-2</v>
      </c>
      <c r="W3695" s="21">
        <f>Clean_Data[[#This Row],[Revenue_EUR]]/Clean_Data[[#This Row],[Marketing_Spend_EUR]]</f>
        <v>43.877457627118645</v>
      </c>
    </row>
    <row r="3696" spans="1:23">
      <c r="A3696" s="17">
        <v>46235</v>
      </c>
      <c r="B3696">
        <v>2026</v>
      </c>
      <c r="C3696" s="16" t="s">
        <v>99</v>
      </c>
      <c r="D3696" s="16" t="s">
        <v>92</v>
      </c>
      <c r="E3696" s="16" t="s">
        <v>76</v>
      </c>
      <c r="F3696" s="16" t="s">
        <v>83</v>
      </c>
      <c r="G3696" s="16" t="s">
        <v>80</v>
      </c>
      <c r="H3696">
        <v>7048.72</v>
      </c>
      <c r="I3696">
        <v>6475.11</v>
      </c>
      <c r="J3696">
        <v>46</v>
      </c>
      <c r="K3696">
        <v>43</v>
      </c>
      <c r="L3696">
        <v>4149.79</v>
      </c>
      <c r="M3696">
        <v>384.13</v>
      </c>
      <c r="N3696">
        <v>66803.55</v>
      </c>
      <c r="O3696">
        <v>466</v>
      </c>
      <c r="P3696">
        <v>0</v>
      </c>
      <c r="Q3696">
        <v>1</v>
      </c>
      <c r="R3696" s="25">
        <f>Clean_Data[[#This Row],[Revenue_EUR]]/Clean_Data[[#This Row],[Units_Sold]]</f>
        <v>153.23304347826087</v>
      </c>
      <c r="S3696" s="19">
        <f>Clean_Data[[#This Row],[Gross_Profit_EUR]]/Clean_Data[[#This Row],[Revenue_EUR]]</f>
        <v>0.5887295849459192</v>
      </c>
      <c r="T3696" s="19">
        <f>Clean_Data[[#This Row],[Revenue_EUR]]/Clean_Data[[#This Row],[Revenue_Target_EUR]]</f>
        <v>1.0885869120370157</v>
      </c>
      <c r="U3696" s="19">
        <f>Clean_Data[[#This Row],[Revenue_EUR]]/Clean_Data[[#This Row],[Market_Revenue_EUR]]</f>
        <v>0.10551415306521884</v>
      </c>
      <c r="V3696" s="19">
        <f>Clean_Data[[#This Row],[Returns_Units]]/Clean_Data[[#This Row],[Units_Sold]]</f>
        <v>2.1739130434782608E-2</v>
      </c>
      <c r="W3696" s="21">
        <f>Clean_Data[[#This Row],[Revenue_EUR]]/Clean_Data[[#This Row],[Marketing_Spend_EUR]]</f>
        <v>18.349829484809831</v>
      </c>
    </row>
    <row r="3697" spans="1:23">
      <c r="A3697" s="17">
        <v>46235</v>
      </c>
      <c r="B3697">
        <v>2026</v>
      </c>
      <c r="C3697" s="16" t="s">
        <v>99</v>
      </c>
      <c r="D3697" s="16" t="s">
        <v>92</v>
      </c>
      <c r="E3697" s="16" t="s">
        <v>76</v>
      </c>
      <c r="F3697" s="16" t="s">
        <v>83</v>
      </c>
      <c r="G3697" s="16" t="s">
        <v>81</v>
      </c>
      <c r="H3697">
        <v>9531.43</v>
      </c>
      <c r="I3697">
        <v>9731.11</v>
      </c>
      <c r="J3697">
        <v>76</v>
      </c>
      <c r="K3697">
        <v>78</v>
      </c>
      <c r="L3697">
        <v>5092.84</v>
      </c>
      <c r="M3697">
        <v>299.14999999999998</v>
      </c>
      <c r="N3697">
        <v>83197.52</v>
      </c>
      <c r="O3697">
        <v>724</v>
      </c>
      <c r="P3697">
        <v>1</v>
      </c>
      <c r="Q3697">
        <v>2</v>
      </c>
      <c r="R3697" s="25">
        <f>Clean_Data[[#This Row],[Revenue_EUR]]/Clean_Data[[#This Row],[Units_Sold]]</f>
        <v>125.41355263157895</v>
      </c>
      <c r="S3697" s="19">
        <f>Clean_Data[[#This Row],[Gross_Profit_EUR]]/Clean_Data[[#This Row],[Revenue_EUR]]</f>
        <v>0.53432066332124351</v>
      </c>
      <c r="T3697" s="19">
        <f>Clean_Data[[#This Row],[Revenue_EUR]]/Clean_Data[[#This Row],[Revenue_Target_EUR]]</f>
        <v>0.97948024428867819</v>
      </c>
      <c r="U3697" s="19">
        <f>Clean_Data[[#This Row],[Revenue_EUR]]/Clean_Data[[#This Row],[Market_Revenue_EUR]]</f>
        <v>0.11456387161540392</v>
      </c>
      <c r="V3697" s="19">
        <f>Clean_Data[[#This Row],[Returns_Units]]/Clean_Data[[#This Row],[Units_Sold]]</f>
        <v>2.6315789473684209E-2</v>
      </c>
      <c r="W3697" s="21">
        <f>Clean_Data[[#This Row],[Revenue_EUR]]/Clean_Data[[#This Row],[Marketing_Spend_EUR]]</f>
        <v>31.861708173157282</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697"/>
  <sheetViews>
    <sheetView workbookViewId="0">
      <pane ySplit="1" topLeftCell="A2" activePane="bottomLeft" state="frozen"/>
      <selection pane="bottomLeft"/>
    </sheetView>
  </sheetViews>
  <sheetFormatPr baseColWidth="10" defaultColWidth="8.6640625" defaultRowHeight="14"/>
  <cols>
    <col min="1" max="1" width="12" customWidth="1"/>
    <col min="2" max="2" width="9.6640625" customWidth="1"/>
    <col min="3" max="3" width="15.9140625" customWidth="1"/>
    <col min="4" max="4" width="16" customWidth="1"/>
    <col min="5" max="5" width="24" customWidth="1"/>
    <col min="6" max="6" width="22" customWidth="1"/>
    <col min="7" max="7" width="24" customWidth="1"/>
    <col min="8" max="8" width="16" customWidth="1"/>
    <col min="9" max="9" width="18" customWidth="1"/>
    <col min="10" max="10" width="12" customWidth="1"/>
    <col min="11" max="11" width="13" customWidth="1"/>
    <col min="12" max="12" width="17" customWidth="1"/>
    <col min="13" max="13" width="20" customWidth="1"/>
    <col min="14" max="14" width="18" customWidth="1"/>
    <col min="15" max="15" width="14" customWidth="1"/>
    <col min="16" max="17" width="13" customWidth="1"/>
  </cols>
  <sheetData>
    <row r="1" spans="1:17" ht="14.5">
      <c r="A1" s="9" t="s">
        <v>57</v>
      </c>
      <c r="B1" s="9" t="s">
        <v>58</v>
      </c>
      <c r="C1" s="9" t="s">
        <v>59</v>
      </c>
      <c r="D1" s="9" t="s">
        <v>60</v>
      </c>
      <c r="E1" s="9" t="s">
        <v>61</v>
      </c>
      <c r="F1" s="9" t="s">
        <v>62</v>
      </c>
      <c r="G1" s="9" t="s">
        <v>63</v>
      </c>
      <c r="H1" s="9" t="s">
        <v>64</v>
      </c>
      <c r="I1" s="9" t="s">
        <v>65</v>
      </c>
      <c r="J1" s="9" t="s">
        <v>66</v>
      </c>
      <c r="K1" s="9" t="s">
        <v>67</v>
      </c>
      <c r="L1" s="9" t="s">
        <v>68</v>
      </c>
      <c r="M1" s="9" t="s">
        <v>69</v>
      </c>
      <c r="N1" s="9" t="s">
        <v>70</v>
      </c>
      <c r="O1" s="9" t="s">
        <v>71</v>
      </c>
      <c r="P1" s="9" t="s">
        <v>72</v>
      </c>
      <c r="Q1" s="9" t="s">
        <v>73</v>
      </c>
    </row>
    <row r="2" spans="1:17" ht="14.5">
      <c r="A2" s="5">
        <v>44927</v>
      </c>
      <c r="B2" s="6">
        <v>2023</v>
      </c>
      <c r="C2" s="6" t="s">
        <v>74</v>
      </c>
      <c r="D2" s="6" t="s">
        <v>75</v>
      </c>
      <c r="E2" s="6" t="s">
        <v>76</v>
      </c>
      <c r="F2" s="6" t="s">
        <v>77</v>
      </c>
      <c r="G2" s="6" t="s">
        <v>78</v>
      </c>
      <c r="H2" s="7">
        <v>954664.99</v>
      </c>
      <c r="I2" s="7">
        <v>919123.74</v>
      </c>
      <c r="J2" s="8">
        <v>13259</v>
      </c>
      <c r="K2" s="8">
        <v>12809</v>
      </c>
      <c r="L2" s="7">
        <v>532521.38</v>
      </c>
      <c r="M2" s="7">
        <v>16232.7</v>
      </c>
      <c r="N2" s="7">
        <v>5924182.2599999998</v>
      </c>
      <c r="O2" s="8">
        <v>89223</v>
      </c>
      <c r="P2" s="8">
        <v>52</v>
      </c>
      <c r="Q2" s="8">
        <v>122</v>
      </c>
    </row>
    <row r="3" spans="1:17" ht="14.5">
      <c r="A3" s="5">
        <v>44927</v>
      </c>
      <c r="B3" s="6">
        <v>2023</v>
      </c>
      <c r="C3" s="6" t="s">
        <v>74</v>
      </c>
      <c r="D3" s="6" t="s">
        <v>75</v>
      </c>
      <c r="E3" s="6" t="s">
        <v>76</v>
      </c>
      <c r="F3" s="6" t="s">
        <v>77</v>
      </c>
      <c r="G3" s="6" t="s">
        <v>79</v>
      </c>
      <c r="H3" s="7">
        <v>877806.91</v>
      </c>
      <c r="I3" s="7">
        <v>859854.25</v>
      </c>
      <c r="J3" s="8">
        <v>5016</v>
      </c>
      <c r="K3" s="8">
        <v>4935</v>
      </c>
      <c r="L3" s="7">
        <v>575231.49</v>
      </c>
      <c r="M3" s="7">
        <v>19867.12</v>
      </c>
      <c r="N3" s="7">
        <v>4430206.6900000004</v>
      </c>
      <c r="O3" s="8">
        <v>26962</v>
      </c>
      <c r="P3" s="8">
        <v>42</v>
      </c>
      <c r="Q3" s="8">
        <v>56</v>
      </c>
    </row>
    <row r="4" spans="1:17" ht="14.5">
      <c r="A4" s="5">
        <v>44927</v>
      </c>
      <c r="B4" s="6">
        <v>2023</v>
      </c>
      <c r="C4" s="6" t="s">
        <v>74</v>
      </c>
      <c r="D4" s="6" t="s">
        <v>75</v>
      </c>
      <c r="E4" s="6" t="s">
        <v>76</v>
      </c>
      <c r="F4" s="6" t="s">
        <v>77</v>
      </c>
      <c r="G4" s="6" t="s">
        <v>80</v>
      </c>
      <c r="H4" s="7">
        <v>206834.21</v>
      </c>
      <c r="I4" s="7">
        <v>194026.17</v>
      </c>
      <c r="J4" s="8">
        <v>1477</v>
      </c>
      <c r="K4" s="8">
        <v>1403</v>
      </c>
      <c r="L4" s="7">
        <v>143273.53</v>
      </c>
      <c r="M4" s="7">
        <v>11826.68</v>
      </c>
      <c r="N4" s="7">
        <v>1429491.45</v>
      </c>
      <c r="O4" s="8">
        <v>11482</v>
      </c>
      <c r="P4" s="8">
        <v>12</v>
      </c>
      <c r="Q4" s="8">
        <v>19</v>
      </c>
    </row>
    <row r="5" spans="1:17" ht="14.5">
      <c r="A5" s="5">
        <v>44927</v>
      </c>
      <c r="B5" s="6">
        <v>2023</v>
      </c>
      <c r="C5" s="6" t="s">
        <v>74</v>
      </c>
      <c r="D5" s="6" t="s">
        <v>75</v>
      </c>
      <c r="E5" s="6" t="s">
        <v>76</v>
      </c>
      <c r="F5" s="6" t="s">
        <v>77</v>
      </c>
      <c r="G5" s="6" t="s">
        <v>81</v>
      </c>
      <c r="H5" s="7">
        <v>389302.27</v>
      </c>
      <c r="I5" s="7">
        <v>374411.34</v>
      </c>
      <c r="J5" s="8">
        <v>3385</v>
      </c>
      <c r="K5" s="8">
        <v>3215</v>
      </c>
      <c r="L5" s="7">
        <v>243680.54</v>
      </c>
      <c r="M5" s="7">
        <v>12396.46</v>
      </c>
      <c r="N5" s="7">
        <v>2024932.26</v>
      </c>
      <c r="O5" s="8">
        <v>18828</v>
      </c>
      <c r="P5" s="8">
        <v>22</v>
      </c>
      <c r="Q5" s="8">
        <v>45</v>
      </c>
    </row>
    <row r="6" spans="1:17" ht="14.5">
      <c r="A6" s="5">
        <v>44927</v>
      </c>
      <c r="B6" s="6">
        <v>2023</v>
      </c>
      <c r="C6" s="6" t="s">
        <v>74</v>
      </c>
      <c r="D6" s="6" t="s">
        <v>75</v>
      </c>
      <c r="E6" s="6" t="s">
        <v>76</v>
      </c>
      <c r="F6" s="6" t="s">
        <v>82</v>
      </c>
      <c r="G6" s="6" t="s">
        <v>78</v>
      </c>
      <c r="H6" s="7">
        <v>842749.23</v>
      </c>
      <c r="I6" s="7">
        <v>858430.26</v>
      </c>
      <c r="J6" s="8">
        <v>11705</v>
      </c>
      <c r="K6" s="8">
        <v>11888</v>
      </c>
      <c r="L6" s="7">
        <v>446222.12</v>
      </c>
      <c r="M6" s="7">
        <v>15404.16</v>
      </c>
      <c r="N6" s="7">
        <v>5105569.3499999996</v>
      </c>
      <c r="O6" s="8">
        <v>79856</v>
      </c>
      <c r="P6" s="8">
        <v>35</v>
      </c>
      <c r="Q6" s="8">
        <v>141</v>
      </c>
    </row>
    <row r="7" spans="1:17" ht="14.5">
      <c r="A7" s="5">
        <v>44927</v>
      </c>
      <c r="B7" s="6">
        <v>2023</v>
      </c>
      <c r="C7" s="6" t="s">
        <v>74</v>
      </c>
      <c r="D7" s="6" t="s">
        <v>75</v>
      </c>
      <c r="E7" s="6" t="s">
        <v>76</v>
      </c>
      <c r="F7" s="6" t="s">
        <v>82</v>
      </c>
      <c r="G7" s="6" t="s">
        <v>79</v>
      </c>
      <c r="H7" s="7">
        <v>711249.36</v>
      </c>
      <c r="I7" s="7">
        <v>661325.09</v>
      </c>
      <c r="J7" s="8">
        <v>4064</v>
      </c>
      <c r="K7" s="8">
        <v>3837</v>
      </c>
      <c r="L7" s="7">
        <v>431749.41</v>
      </c>
      <c r="M7" s="7">
        <v>18263.759999999998</v>
      </c>
      <c r="N7" s="7">
        <v>3824968.63</v>
      </c>
      <c r="O7" s="8">
        <v>22448</v>
      </c>
      <c r="P7" s="8">
        <v>29</v>
      </c>
      <c r="Q7" s="8">
        <v>48</v>
      </c>
    </row>
    <row r="8" spans="1:17" ht="14.5">
      <c r="A8" s="5">
        <v>44927</v>
      </c>
      <c r="B8" s="6">
        <v>2023</v>
      </c>
      <c r="C8" s="6" t="s">
        <v>74</v>
      </c>
      <c r="D8" s="6" t="s">
        <v>75</v>
      </c>
      <c r="E8" s="6" t="s">
        <v>76</v>
      </c>
      <c r="F8" s="6" t="s">
        <v>82</v>
      </c>
      <c r="G8" s="6" t="s">
        <v>80</v>
      </c>
      <c r="H8" s="7">
        <v>177838.36</v>
      </c>
      <c r="I8" s="7">
        <v>169497.60000000001</v>
      </c>
      <c r="J8" s="8">
        <v>1270</v>
      </c>
      <c r="K8" s="8">
        <v>1228</v>
      </c>
      <c r="L8" s="7">
        <v>112728.87</v>
      </c>
      <c r="M8" s="7">
        <v>10229.33</v>
      </c>
      <c r="N8" s="7">
        <v>1198426.6499999999</v>
      </c>
      <c r="O8" s="8">
        <v>9148</v>
      </c>
      <c r="P8" s="8">
        <v>10</v>
      </c>
      <c r="Q8" s="8">
        <v>22</v>
      </c>
    </row>
    <row r="9" spans="1:17" ht="14.5">
      <c r="A9" s="5">
        <v>44927</v>
      </c>
      <c r="B9" s="6">
        <v>2023</v>
      </c>
      <c r="C9" s="6" t="s">
        <v>74</v>
      </c>
      <c r="D9" s="6" t="s">
        <v>75</v>
      </c>
      <c r="E9" s="6" t="s">
        <v>76</v>
      </c>
      <c r="F9" s="6" t="s">
        <v>82</v>
      </c>
      <c r="G9" s="6" t="s">
        <v>81</v>
      </c>
      <c r="H9" s="7">
        <v>329922.34000000003</v>
      </c>
      <c r="I9" s="7">
        <v>321334.44</v>
      </c>
      <c r="J9" s="8">
        <v>2869</v>
      </c>
      <c r="K9" s="8">
        <v>2832</v>
      </c>
      <c r="L9" s="7">
        <v>193604.68</v>
      </c>
      <c r="M9" s="7">
        <v>9361.31</v>
      </c>
      <c r="N9" s="7">
        <v>1802838.85</v>
      </c>
      <c r="O9" s="8">
        <v>16091</v>
      </c>
      <c r="P9" s="8">
        <v>14</v>
      </c>
      <c r="Q9" s="8">
        <v>31</v>
      </c>
    </row>
    <row r="10" spans="1:17" ht="14.5">
      <c r="A10" s="5">
        <v>44927</v>
      </c>
      <c r="B10" s="6">
        <v>2023</v>
      </c>
      <c r="C10" s="6" t="s">
        <v>74</v>
      </c>
      <c r="D10" s="6" t="s">
        <v>75</v>
      </c>
      <c r="E10" s="6" t="s">
        <v>76</v>
      </c>
      <c r="F10" s="6" t="s">
        <v>83</v>
      </c>
      <c r="G10" s="6" t="s">
        <v>78</v>
      </c>
      <c r="H10" s="7">
        <v>65234.13</v>
      </c>
      <c r="I10" s="7">
        <v>66011.69</v>
      </c>
      <c r="J10" s="8">
        <v>906</v>
      </c>
      <c r="K10" s="8">
        <v>910</v>
      </c>
      <c r="L10" s="7">
        <v>31143.81</v>
      </c>
      <c r="M10" s="7">
        <v>1149.7</v>
      </c>
      <c r="N10" s="7">
        <v>569362.06999999995</v>
      </c>
      <c r="O10" s="8">
        <v>8447</v>
      </c>
      <c r="P10" s="8">
        <v>3</v>
      </c>
      <c r="Q10" s="8">
        <v>16</v>
      </c>
    </row>
    <row r="11" spans="1:17" ht="14.5">
      <c r="A11" s="5">
        <v>44927</v>
      </c>
      <c r="B11" s="6">
        <v>2023</v>
      </c>
      <c r="C11" s="6" t="s">
        <v>74</v>
      </c>
      <c r="D11" s="6" t="s">
        <v>75</v>
      </c>
      <c r="E11" s="6" t="s">
        <v>76</v>
      </c>
      <c r="F11" s="6" t="s">
        <v>83</v>
      </c>
      <c r="G11" s="6" t="s">
        <v>79</v>
      </c>
      <c r="H11" s="7">
        <v>60515.71</v>
      </c>
      <c r="I11" s="7">
        <v>56283.8</v>
      </c>
      <c r="J11" s="8">
        <v>346</v>
      </c>
      <c r="K11" s="8">
        <v>325</v>
      </c>
      <c r="L11" s="7">
        <v>33950.32</v>
      </c>
      <c r="M11" s="7">
        <v>1482.45</v>
      </c>
      <c r="N11" s="7">
        <v>426037.07</v>
      </c>
      <c r="O11" s="8">
        <v>2752</v>
      </c>
      <c r="P11" s="8">
        <v>3</v>
      </c>
      <c r="Q11" s="8">
        <v>5</v>
      </c>
    </row>
    <row r="12" spans="1:17" ht="14.5">
      <c r="A12" s="5">
        <v>44927</v>
      </c>
      <c r="B12" s="6">
        <v>2023</v>
      </c>
      <c r="C12" s="6" t="s">
        <v>74</v>
      </c>
      <c r="D12" s="6" t="s">
        <v>75</v>
      </c>
      <c r="E12" s="6" t="s">
        <v>76</v>
      </c>
      <c r="F12" s="6" t="s">
        <v>83</v>
      </c>
      <c r="G12" s="6" t="s">
        <v>80</v>
      </c>
      <c r="H12" s="7">
        <v>13651.02</v>
      </c>
      <c r="I12" s="7">
        <v>12677.51</v>
      </c>
      <c r="J12" s="8">
        <v>98</v>
      </c>
      <c r="K12" s="8">
        <v>90</v>
      </c>
      <c r="L12" s="7">
        <v>7997.98</v>
      </c>
      <c r="M12" s="7">
        <v>739.12</v>
      </c>
      <c r="N12" s="7">
        <v>127490.39</v>
      </c>
      <c r="O12" s="8">
        <v>932</v>
      </c>
      <c r="P12" s="8">
        <v>1</v>
      </c>
      <c r="Q12" s="8">
        <v>2</v>
      </c>
    </row>
    <row r="13" spans="1:17" ht="14.5">
      <c r="A13" s="5">
        <v>44927</v>
      </c>
      <c r="B13" s="6">
        <v>2023</v>
      </c>
      <c r="C13" s="6" t="s">
        <v>74</v>
      </c>
      <c r="D13" s="6" t="s">
        <v>75</v>
      </c>
      <c r="E13" s="6" t="s">
        <v>76</v>
      </c>
      <c r="F13" s="6" t="s">
        <v>83</v>
      </c>
      <c r="G13" s="6" t="s">
        <v>81</v>
      </c>
      <c r="H13" s="7">
        <v>24196.11</v>
      </c>
      <c r="I13" s="7">
        <v>23567.119999999999</v>
      </c>
      <c r="J13" s="8">
        <v>210</v>
      </c>
      <c r="K13" s="8">
        <v>206</v>
      </c>
      <c r="L13" s="7">
        <v>12860.14</v>
      </c>
      <c r="M13" s="7">
        <v>752.26</v>
      </c>
      <c r="N13" s="7">
        <v>203097.43</v>
      </c>
      <c r="O13" s="8">
        <v>1912</v>
      </c>
      <c r="P13" s="8">
        <v>1</v>
      </c>
      <c r="Q13" s="8">
        <v>3</v>
      </c>
    </row>
    <row r="14" spans="1:17" ht="14.5">
      <c r="A14" s="5">
        <v>44927</v>
      </c>
      <c r="B14" s="6">
        <v>2023</v>
      </c>
      <c r="C14" s="6" t="s">
        <v>74</v>
      </c>
      <c r="D14" s="6" t="s">
        <v>84</v>
      </c>
      <c r="E14" s="6" t="s">
        <v>85</v>
      </c>
      <c r="F14" s="6" t="s">
        <v>77</v>
      </c>
      <c r="G14" s="6" t="s">
        <v>78</v>
      </c>
      <c r="H14" s="7">
        <v>574855.68999999994</v>
      </c>
      <c r="I14" s="7">
        <v>634295.57999999996</v>
      </c>
      <c r="J14" s="8">
        <v>7984</v>
      </c>
      <c r="K14" s="8">
        <v>8868</v>
      </c>
      <c r="L14" s="7">
        <v>326479.15999999997</v>
      </c>
      <c r="M14" s="7">
        <v>9857.74</v>
      </c>
      <c r="N14" s="7">
        <v>4326722.5</v>
      </c>
      <c r="O14" s="8">
        <v>66048</v>
      </c>
      <c r="P14" s="8">
        <v>32</v>
      </c>
      <c r="Q14" s="8">
        <v>161</v>
      </c>
    </row>
    <row r="15" spans="1:17" ht="14.5">
      <c r="A15" s="5">
        <v>44927</v>
      </c>
      <c r="B15" s="6">
        <v>2023</v>
      </c>
      <c r="C15" s="6" t="s">
        <v>74</v>
      </c>
      <c r="D15" s="6" t="s">
        <v>84</v>
      </c>
      <c r="E15" s="6" t="s">
        <v>85</v>
      </c>
      <c r="F15" s="6" t="s">
        <v>77</v>
      </c>
      <c r="G15" s="6" t="s">
        <v>79</v>
      </c>
      <c r="H15" s="7">
        <v>528481.07999999996</v>
      </c>
      <c r="I15" s="7">
        <v>546407.24</v>
      </c>
      <c r="J15" s="8">
        <v>3020</v>
      </c>
      <c r="K15" s="8">
        <v>3136</v>
      </c>
      <c r="L15" s="7">
        <v>342654.56</v>
      </c>
      <c r="M15" s="7">
        <v>13905.69</v>
      </c>
      <c r="N15" s="7">
        <v>3450129.88</v>
      </c>
      <c r="O15" s="8">
        <v>21608</v>
      </c>
      <c r="P15" s="8">
        <v>25</v>
      </c>
      <c r="Q15" s="8">
        <v>24</v>
      </c>
    </row>
    <row r="16" spans="1:17" ht="14.5">
      <c r="A16" s="5">
        <v>44927</v>
      </c>
      <c r="B16" s="6">
        <v>2023</v>
      </c>
      <c r="C16" s="6" t="s">
        <v>74</v>
      </c>
      <c r="D16" s="6" t="s">
        <v>84</v>
      </c>
      <c r="E16" s="6" t="s">
        <v>85</v>
      </c>
      <c r="F16" s="6" t="s">
        <v>77</v>
      </c>
      <c r="G16" s="6" t="s">
        <v>80</v>
      </c>
      <c r="H16" s="7">
        <v>118553.68</v>
      </c>
      <c r="I16" s="7">
        <v>120579.22</v>
      </c>
      <c r="J16" s="8">
        <v>847</v>
      </c>
      <c r="K16" s="8">
        <v>868</v>
      </c>
      <c r="L16" s="7">
        <v>82299.8</v>
      </c>
      <c r="M16" s="7">
        <v>6952.97</v>
      </c>
      <c r="N16" s="7">
        <v>994251.12</v>
      </c>
      <c r="O16" s="8">
        <v>7992</v>
      </c>
      <c r="P16" s="8">
        <v>6</v>
      </c>
      <c r="Q16" s="8">
        <v>18</v>
      </c>
    </row>
    <row r="17" spans="1:17" ht="14.5">
      <c r="A17" s="5">
        <v>44927</v>
      </c>
      <c r="B17" s="6">
        <v>2023</v>
      </c>
      <c r="C17" s="6" t="s">
        <v>74</v>
      </c>
      <c r="D17" s="6" t="s">
        <v>84</v>
      </c>
      <c r="E17" s="6" t="s">
        <v>85</v>
      </c>
      <c r="F17" s="6" t="s">
        <v>77</v>
      </c>
      <c r="G17" s="6" t="s">
        <v>81</v>
      </c>
      <c r="H17" s="7">
        <v>199925.12</v>
      </c>
      <c r="I17" s="7">
        <v>214053.31</v>
      </c>
      <c r="J17" s="8">
        <v>1738</v>
      </c>
      <c r="K17" s="8">
        <v>1853</v>
      </c>
      <c r="L17" s="7">
        <v>125728.6</v>
      </c>
      <c r="M17" s="7">
        <v>6316.64</v>
      </c>
      <c r="N17" s="7">
        <v>1549261.7</v>
      </c>
      <c r="O17" s="8">
        <v>13928</v>
      </c>
      <c r="P17" s="8">
        <v>10</v>
      </c>
      <c r="Q17" s="8">
        <v>20</v>
      </c>
    </row>
    <row r="18" spans="1:17" ht="14.5">
      <c r="A18" s="5">
        <v>44927</v>
      </c>
      <c r="B18" s="6">
        <v>2023</v>
      </c>
      <c r="C18" s="6" t="s">
        <v>74</v>
      </c>
      <c r="D18" s="6" t="s">
        <v>84</v>
      </c>
      <c r="E18" s="6" t="s">
        <v>85</v>
      </c>
      <c r="F18" s="6" t="s">
        <v>82</v>
      </c>
      <c r="G18" s="6" t="s">
        <v>78</v>
      </c>
      <c r="H18" s="7">
        <v>477018.41</v>
      </c>
      <c r="I18" s="7">
        <v>512992.51</v>
      </c>
      <c r="J18" s="8">
        <v>6625</v>
      </c>
      <c r="K18" s="8">
        <v>7142</v>
      </c>
      <c r="L18" s="7">
        <v>250156.79999999999</v>
      </c>
      <c r="M18" s="7">
        <v>8981.18</v>
      </c>
      <c r="N18" s="7">
        <v>4117555.85</v>
      </c>
      <c r="O18" s="8">
        <v>61905</v>
      </c>
      <c r="P18" s="8">
        <v>27</v>
      </c>
      <c r="Q18" s="8">
        <v>113</v>
      </c>
    </row>
    <row r="19" spans="1:17" ht="14.5">
      <c r="A19" s="5">
        <v>44927</v>
      </c>
      <c r="B19" s="6">
        <v>2023</v>
      </c>
      <c r="C19" s="6" t="s">
        <v>74</v>
      </c>
      <c r="D19" s="6" t="s">
        <v>84</v>
      </c>
      <c r="E19" s="6" t="s">
        <v>85</v>
      </c>
      <c r="F19" s="6" t="s">
        <v>82</v>
      </c>
      <c r="G19" s="6" t="s">
        <v>79</v>
      </c>
      <c r="H19" s="7">
        <v>448064.8</v>
      </c>
      <c r="I19" s="7">
        <v>446845.53</v>
      </c>
      <c r="J19" s="8">
        <v>2560</v>
      </c>
      <c r="K19" s="8">
        <v>2530</v>
      </c>
      <c r="L19" s="7">
        <v>271550.96000000002</v>
      </c>
      <c r="M19" s="7">
        <v>10838.88</v>
      </c>
      <c r="N19" s="7">
        <v>3259815.88</v>
      </c>
      <c r="O19" s="8">
        <v>19751</v>
      </c>
      <c r="P19" s="8">
        <v>18</v>
      </c>
      <c r="Q19" s="8">
        <v>23</v>
      </c>
    </row>
    <row r="20" spans="1:17" ht="14.5">
      <c r="A20" s="5">
        <v>44927</v>
      </c>
      <c r="B20" s="6">
        <v>2023</v>
      </c>
      <c r="C20" s="6" t="s">
        <v>74</v>
      </c>
      <c r="D20" s="6" t="s">
        <v>84</v>
      </c>
      <c r="E20" s="6" t="s">
        <v>85</v>
      </c>
      <c r="F20" s="6" t="s">
        <v>82</v>
      </c>
      <c r="G20" s="6" t="s">
        <v>80</v>
      </c>
      <c r="H20" s="7">
        <v>109295.49</v>
      </c>
      <c r="I20" s="7">
        <v>109760.54</v>
      </c>
      <c r="J20" s="8">
        <v>781</v>
      </c>
      <c r="K20" s="8">
        <v>795</v>
      </c>
      <c r="L20" s="7">
        <v>70725.899999999994</v>
      </c>
      <c r="M20" s="7">
        <v>5495.32</v>
      </c>
      <c r="N20" s="7">
        <v>965045.47</v>
      </c>
      <c r="O20" s="8">
        <v>7080</v>
      </c>
      <c r="P20" s="8">
        <v>4</v>
      </c>
      <c r="Q20" s="8">
        <v>8</v>
      </c>
    </row>
    <row r="21" spans="1:17" ht="14.5">
      <c r="A21" s="5">
        <v>44927</v>
      </c>
      <c r="B21" s="6">
        <v>2023</v>
      </c>
      <c r="C21" s="6" t="s">
        <v>74</v>
      </c>
      <c r="D21" s="6" t="s">
        <v>84</v>
      </c>
      <c r="E21" s="6" t="s">
        <v>85</v>
      </c>
      <c r="F21" s="6" t="s">
        <v>82</v>
      </c>
      <c r="G21" s="6" t="s">
        <v>81</v>
      </c>
      <c r="H21" s="7">
        <v>192220.58</v>
      </c>
      <c r="I21" s="7">
        <v>198566.53</v>
      </c>
      <c r="J21" s="8">
        <v>1671</v>
      </c>
      <c r="K21" s="8">
        <v>1698</v>
      </c>
      <c r="L21" s="7">
        <v>112827.61</v>
      </c>
      <c r="M21" s="7">
        <v>6121.26</v>
      </c>
      <c r="N21" s="7">
        <v>1488063.54</v>
      </c>
      <c r="O21" s="8">
        <v>13963</v>
      </c>
      <c r="P21" s="8">
        <v>9</v>
      </c>
      <c r="Q21" s="8">
        <v>23</v>
      </c>
    </row>
    <row r="22" spans="1:17" ht="14.5">
      <c r="A22" s="5">
        <v>44927</v>
      </c>
      <c r="B22" s="6">
        <v>2023</v>
      </c>
      <c r="C22" s="6" t="s">
        <v>74</v>
      </c>
      <c r="D22" s="6" t="s">
        <v>84</v>
      </c>
      <c r="E22" s="6" t="s">
        <v>85</v>
      </c>
      <c r="F22" s="6" t="s">
        <v>83</v>
      </c>
      <c r="G22" s="6" t="s">
        <v>78</v>
      </c>
      <c r="H22" s="7">
        <v>39004.32</v>
      </c>
      <c r="I22" s="7">
        <v>41960.35</v>
      </c>
      <c r="J22" s="8">
        <v>542</v>
      </c>
      <c r="K22" s="8">
        <v>573</v>
      </c>
      <c r="L22" s="7">
        <v>18804.07</v>
      </c>
      <c r="M22" s="7">
        <v>645.69000000000005</v>
      </c>
      <c r="N22" s="7">
        <v>442238.64</v>
      </c>
      <c r="O22" s="8">
        <v>6832</v>
      </c>
      <c r="P22" s="8">
        <v>2</v>
      </c>
      <c r="Q22" s="8">
        <v>10</v>
      </c>
    </row>
    <row r="23" spans="1:17" ht="14.5">
      <c r="A23" s="5">
        <v>44927</v>
      </c>
      <c r="B23" s="6">
        <v>2023</v>
      </c>
      <c r="C23" s="6" t="s">
        <v>74</v>
      </c>
      <c r="D23" s="6" t="s">
        <v>84</v>
      </c>
      <c r="E23" s="6" t="s">
        <v>85</v>
      </c>
      <c r="F23" s="6" t="s">
        <v>83</v>
      </c>
      <c r="G23" s="6" t="s">
        <v>79</v>
      </c>
      <c r="H23" s="7">
        <v>34901.980000000003</v>
      </c>
      <c r="I23" s="7">
        <v>34608.26</v>
      </c>
      <c r="J23" s="8">
        <v>199</v>
      </c>
      <c r="K23" s="8">
        <v>196</v>
      </c>
      <c r="L23" s="7">
        <v>19221.11</v>
      </c>
      <c r="M23" s="7">
        <v>828.89</v>
      </c>
      <c r="N23" s="7">
        <v>339817.27</v>
      </c>
      <c r="O23" s="8">
        <v>2194</v>
      </c>
      <c r="P23" s="8">
        <v>2</v>
      </c>
      <c r="Q23" s="8">
        <v>5</v>
      </c>
    </row>
    <row r="24" spans="1:17" ht="14.5">
      <c r="A24" s="5">
        <v>44927</v>
      </c>
      <c r="B24" s="6">
        <v>2023</v>
      </c>
      <c r="C24" s="6" t="s">
        <v>74</v>
      </c>
      <c r="D24" s="6" t="s">
        <v>84</v>
      </c>
      <c r="E24" s="6" t="s">
        <v>85</v>
      </c>
      <c r="F24" s="6" t="s">
        <v>83</v>
      </c>
      <c r="G24" s="6" t="s">
        <v>80</v>
      </c>
      <c r="H24" s="7">
        <v>8698.7000000000007</v>
      </c>
      <c r="I24" s="7">
        <v>8498.24</v>
      </c>
      <c r="J24" s="8">
        <v>62</v>
      </c>
      <c r="K24" s="8">
        <v>60</v>
      </c>
      <c r="L24" s="7">
        <v>5123.29</v>
      </c>
      <c r="M24" s="7">
        <v>519.23</v>
      </c>
      <c r="N24" s="7">
        <v>107530.06</v>
      </c>
      <c r="O24" s="8">
        <v>835</v>
      </c>
      <c r="P24" s="8">
        <v>0</v>
      </c>
      <c r="Q24" s="8">
        <v>1</v>
      </c>
    </row>
    <row r="25" spans="1:17" ht="14.5">
      <c r="A25" s="5">
        <v>44927</v>
      </c>
      <c r="B25" s="6">
        <v>2023</v>
      </c>
      <c r="C25" s="6" t="s">
        <v>74</v>
      </c>
      <c r="D25" s="6" t="s">
        <v>84</v>
      </c>
      <c r="E25" s="6" t="s">
        <v>85</v>
      </c>
      <c r="F25" s="6" t="s">
        <v>83</v>
      </c>
      <c r="G25" s="6" t="s">
        <v>81</v>
      </c>
      <c r="H25" s="7">
        <v>13758.9</v>
      </c>
      <c r="I25" s="7">
        <v>14378.28</v>
      </c>
      <c r="J25" s="8">
        <v>120</v>
      </c>
      <c r="K25" s="8">
        <v>127</v>
      </c>
      <c r="L25" s="7">
        <v>7370.47</v>
      </c>
      <c r="M25" s="7">
        <v>393.38</v>
      </c>
      <c r="N25" s="7">
        <v>149623.54999999999</v>
      </c>
      <c r="O25" s="8">
        <v>1328</v>
      </c>
      <c r="P25" s="8">
        <v>1</v>
      </c>
      <c r="Q25" s="8">
        <v>4</v>
      </c>
    </row>
    <row r="26" spans="1:17" ht="14.5">
      <c r="A26" s="5">
        <v>44927</v>
      </c>
      <c r="B26" s="6">
        <v>2023</v>
      </c>
      <c r="C26" s="6" t="s">
        <v>74</v>
      </c>
      <c r="D26" s="6" t="s">
        <v>86</v>
      </c>
      <c r="E26" s="6" t="s">
        <v>87</v>
      </c>
      <c r="F26" s="6" t="s">
        <v>77</v>
      </c>
      <c r="G26" s="6" t="s">
        <v>78</v>
      </c>
      <c r="H26" s="7">
        <v>381367.57</v>
      </c>
      <c r="I26" s="7">
        <v>401954.27</v>
      </c>
      <c r="J26" s="8">
        <v>5297</v>
      </c>
      <c r="K26" s="8">
        <v>5556</v>
      </c>
      <c r="L26" s="7">
        <v>211958</v>
      </c>
      <c r="M26" s="7">
        <v>6585.51</v>
      </c>
      <c r="N26" s="7">
        <v>3370771.79</v>
      </c>
      <c r="O26" s="8">
        <v>52857</v>
      </c>
      <c r="P26" s="8">
        <v>18</v>
      </c>
      <c r="Q26" s="8">
        <v>98</v>
      </c>
    </row>
    <row r="27" spans="1:17" ht="14.5">
      <c r="A27" s="5">
        <v>44927</v>
      </c>
      <c r="B27" s="6">
        <v>2023</v>
      </c>
      <c r="C27" s="6" t="s">
        <v>74</v>
      </c>
      <c r="D27" s="6" t="s">
        <v>86</v>
      </c>
      <c r="E27" s="6" t="s">
        <v>87</v>
      </c>
      <c r="F27" s="6" t="s">
        <v>77</v>
      </c>
      <c r="G27" s="6" t="s">
        <v>79</v>
      </c>
      <c r="H27" s="7">
        <v>351304.66</v>
      </c>
      <c r="I27" s="7">
        <v>346879.64</v>
      </c>
      <c r="J27" s="8">
        <v>2007</v>
      </c>
      <c r="K27" s="8">
        <v>1953</v>
      </c>
      <c r="L27" s="7">
        <v>232610.43</v>
      </c>
      <c r="M27" s="7">
        <v>8180.89</v>
      </c>
      <c r="N27" s="7">
        <v>2654456.09</v>
      </c>
      <c r="O27" s="8">
        <v>16008</v>
      </c>
      <c r="P27" s="8">
        <v>14</v>
      </c>
      <c r="Q27" s="8">
        <v>33</v>
      </c>
    </row>
    <row r="28" spans="1:17" ht="14.5">
      <c r="A28" s="5">
        <v>44927</v>
      </c>
      <c r="B28" s="6">
        <v>2023</v>
      </c>
      <c r="C28" s="6" t="s">
        <v>74</v>
      </c>
      <c r="D28" s="6" t="s">
        <v>86</v>
      </c>
      <c r="E28" s="6" t="s">
        <v>87</v>
      </c>
      <c r="F28" s="6" t="s">
        <v>77</v>
      </c>
      <c r="G28" s="6" t="s">
        <v>80</v>
      </c>
      <c r="H28" s="7">
        <v>74061.64</v>
      </c>
      <c r="I28" s="7">
        <v>72871</v>
      </c>
      <c r="J28" s="8">
        <v>529</v>
      </c>
      <c r="K28" s="8">
        <v>526</v>
      </c>
      <c r="L28" s="7">
        <v>51431.13</v>
      </c>
      <c r="M28" s="7">
        <v>3866.64</v>
      </c>
      <c r="N28" s="7">
        <v>782074.23</v>
      </c>
      <c r="O28" s="8">
        <v>5992</v>
      </c>
      <c r="P28" s="8">
        <v>3</v>
      </c>
      <c r="Q28" s="8">
        <v>9</v>
      </c>
    </row>
    <row r="29" spans="1:17" ht="14.5">
      <c r="A29" s="5">
        <v>44927</v>
      </c>
      <c r="B29" s="6">
        <v>2023</v>
      </c>
      <c r="C29" s="6" t="s">
        <v>74</v>
      </c>
      <c r="D29" s="6" t="s">
        <v>86</v>
      </c>
      <c r="E29" s="6" t="s">
        <v>87</v>
      </c>
      <c r="F29" s="6" t="s">
        <v>77</v>
      </c>
      <c r="G29" s="6" t="s">
        <v>81</v>
      </c>
      <c r="H29" s="7">
        <v>142427.60999999999</v>
      </c>
      <c r="I29" s="7">
        <v>140043.09</v>
      </c>
      <c r="J29" s="8">
        <v>1239</v>
      </c>
      <c r="K29" s="8">
        <v>1217</v>
      </c>
      <c r="L29" s="7">
        <v>89451.25</v>
      </c>
      <c r="M29" s="7">
        <v>4049.52</v>
      </c>
      <c r="N29" s="7">
        <v>1240179.6399999999</v>
      </c>
      <c r="O29" s="8">
        <v>11290</v>
      </c>
      <c r="P29" s="8">
        <v>6</v>
      </c>
      <c r="Q29" s="8">
        <v>15</v>
      </c>
    </row>
    <row r="30" spans="1:17" ht="14.5">
      <c r="A30" s="5">
        <v>44927</v>
      </c>
      <c r="B30" s="6">
        <v>2023</v>
      </c>
      <c r="C30" s="6" t="s">
        <v>74</v>
      </c>
      <c r="D30" s="6" t="s">
        <v>86</v>
      </c>
      <c r="E30" s="6" t="s">
        <v>87</v>
      </c>
      <c r="F30" s="6" t="s">
        <v>82</v>
      </c>
      <c r="G30" s="6" t="s">
        <v>78</v>
      </c>
      <c r="H30" s="7">
        <v>304745.43</v>
      </c>
      <c r="I30" s="7">
        <v>324909.56</v>
      </c>
      <c r="J30" s="8">
        <v>4233</v>
      </c>
      <c r="K30" s="8">
        <v>4548</v>
      </c>
      <c r="L30" s="7">
        <v>162012.64000000001</v>
      </c>
      <c r="M30" s="7">
        <v>6029.68</v>
      </c>
      <c r="N30" s="7">
        <v>2916938.89</v>
      </c>
      <c r="O30" s="8">
        <v>41849</v>
      </c>
      <c r="P30" s="8">
        <v>13</v>
      </c>
      <c r="Q30" s="8">
        <v>89</v>
      </c>
    </row>
    <row r="31" spans="1:17" ht="14.5">
      <c r="A31" s="5">
        <v>44927</v>
      </c>
      <c r="B31" s="6">
        <v>2023</v>
      </c>
      <c r="C31" s="6" t="s">
        <v>74</v>
      </c>
      <c r="D31" s="6" t="s">
        <v>86</v>
      </c>
      <c r="E31" s="6" t="s">
        <v>87</v>
      </c>
      <c r="F31" s="6" t="s">
        <v>82</v>
      </c>
      <c r="G31" s="6" t="s">
        <v>79</v>
      </c>
      <c r="H31" s="7">
        <v>303250.53999999998</v>
      </c>
      <c r="I31" s="7">
        <v>290713.17</v>
      </c>
      <c r="J31" s="8">
        <v>1733</v>
      </c>
      <c r="K31" s="8">
        <v>1659</v>
      </c>
      <c r="L31" s="7">
        <v>183413.65</v>
      </c>
      <c r="M31" s="7">
        <v>8087.31</v>
      </c>
      <c r="N31" s="7">
        <v>2445031.5699999998</v>
      </c>
      <c r="O31" s="8">
        <v>15863</v>
      </c>
      <c r="P31" s="8">
        <v>17</v>
      </c>
      <c r="Q31" s="8">
        <v>30</v>
      </c>
    </row>
    <row r="32" spans="1:17" ht="14.5">
      <c r="A32" s="5">
        <v>44927</v>
      </c>
      <c r="B32" s="6">
        <v>2023</v>
      </c>
      <c r="C32" s="6" t="s">
        <v>74</v>
      </c>
      <c r="D32" s="6" t="s">
        <v>86</v>
      </c>
      <c r="E32" s="6" t="s">
        <v>87</v>
      </c>
      <c r="F32" s="6" t="s">
        <v>82</v>
      </c>
      <c r="G32" s="6" t="s">
        <v>80</v>
      </c>
      <c r="H32" s="7">
        <v>68001.37</v>
      </c>
      <c r="I32" s="7">
        <v>67572.710000000006</v>
      </c>
      <c r="J32" s="8">
        <v>486</v>
      </c>
      <c r="K32" s="8">
        <v>493</v>
      </c>
      <c r="L32" s="7">
        <v>43747.87</v>
      </c>
      <c r="M32" s="7">
        <v>4068.4</v>
      </c>
      <c r="N32" s="7">
        <v>737342.37</v>
      </c>
      <c r="O32" s="8">
        <v>5805</v>
      </c>
      <c r="P32" s="8">
        <v>3</v>
      </c>
      <c r="Q32" s="8">
        <v>8</v>
      </c>
    </row>
    <row r="33" spans="1:17" ht="14.5">
      <c r="A33" s="5">
        <v>44927</v>
      </c>
      <c r="B33" s="6">
        <v>2023</v>
      </c>
      <c r="C33" s="6" t="s">
        <v>74</v>
      </c>
      <c r="D33" s="6" t="s">
        <v>86</v>
      </c>
      <c r="E33" s="6" t="s">
        <v>87</v>
      </c>
      <c r="F33" s="6" t="s">
        <v>82</v>
      </c>
      <c r="G33" s="6" t="s">
        <v>81</v>
      </c>
      <c r="H33" s="7">
        <v>126565.68</v>
      </c>
      <c r="I33" s="7">
        <v>131594.99</v>
      </c>
      <c r="J33" s="8">
        <v>1101</v>
      </c>
      <c r="K33" s="8">
        <v>1142</v>
      </c>
      <c r="L33" s="7">
        <v>73006.23</v>
      </c>
      <c r="M33" s="7">
        <v>3898.91</v>
      </c>
      <c r="N33" s="7">
        <v>1087695.98</v>
      </c>
      <c r="O33" s="8">
        <v>10636</v>
      </c>
      <c r="P33" s="8">
        <v>7</v>
      </c>
      <c r="Q33" s="8">
        <v>22</v>
      </c>
    </row>
    <row r="34" spans="1:17" ht="14.5">
      <c r="A34" s="5">
        <v>44927</v>
      </c>
      <c r="B34" s="6">
        <v>2023</v>
      </c>
      <c r="C34" s="6" t="s">
        <v>74</v>
      </c>
      <c r="D34" s="6" t="s">
        <v>86</v>
      </c>
      <c r="E34" s="6" t="s">
        <v>87</v>
      </c>
      <c r="F34" s="6" t="s">
        <v>83</v>
      </c>
      <c r="G34" s="6" t="s">
        <v>78</v>
      </c>
      <c r="H34" s="7">
        <v>24539.02</v>
      </c>
      <c r="I34" s="7">
        <v>25098</v>
      </c>
      <c r="J34" s="8">
        <v>341</v>
      </c>
      <c r="K34" s="8">
        <v>348</v>
      </c>
      <c r="L34" s="7">
        <v>11487.27</v>
      </c>
      <c r="M34" s="7">
        <v>465.65</v>
      </c>
      <c r="N34" s="7">
        <v>333528.28000000003</v>
      </c>
      <c r="O34" s="8">
        <v>5020</v>
      </c>
      <c r="P34" s="8">
        <v>1</v>
      </c>
      <c r="Q34" s="8">
        <v>8</v>
      </c>
    </row>
    <row r="35" spans="1:17" ht="14.5">
      <c r="A35" s="5">
        <v>44927</v>
      </c>
      <c r="B35" s="6">
        <v>2023</v>
      </c>
      <c r="C35" s="6" t="s">
        <v>74</v>
      </c>
      <c r="D35" s="6" t="s">
        <v>86</v>
      </c>
      <c r="E35" s="6" t="s">
        <v>87</v>
      </c>
      <c r="F35" s="6" t="s">
        <v>83</v>
      </c>
      <c r="G35" s="6" t="s">
        <v>79</v>
      </c>
      <c r="H35" s="7">
        <v>21810.44</v>
      </c>
      <c r="I35" s="7">
        <v>20898.78</v>
      </c>
      <c r="J35" s="8">
        <v>125</v>
      </c>
      <c r="K35" s="8">
        <v>121</v>
      </c>
      <c r="L35" s="7">
        <v>12230.68</v>
      </c>
      <c r="M35" s="7">
        <v>589.30999999999995</v>
      </c>
      <c r="N35" s="7">
        <v>253327.17</v>
      </c>
      <c r="O35" s="8">
        <v>1621</v>
      </c>
      <c r="P35" s="8">
        <v>1</v>
      </c>
      <c r="Q35" s="8">
        <v>2</v>
      </c>
    </row>
    <row r="36" spans="1:17" ht="14.5">
      <c r="A36" s="5">
        <v>44927</v>
      </c>
      <c r="B36" s="6">
        <v>2023</v>
      </c>
      <c r="C36" s="6" t="s">
        <v>74</v>
      </c>
      <c r="D36" s="6" t="s">
        <v>86</v>
      </c>
      <c r="E36" s="6" t="s">
        <v>87</v>
      </c>
      <c r="F36" s="6" t="s">
        <v>83</v>
      </c>
      <c r="G36" s="6" t="s">
        <v>80</v>
      </c>
      <c r="H36" s="7">
        <v>5609.3</v>
      </c>
      <c r="I36" s="7">
        <v>5262.87</v>
      </c>
      <c r="J36" s="8">
        <v>40</v>
      </c>
      <c r="K36" s="8">
        <v>38</v>
      </c>
      <c r="L36" s="7">
        <v>3286.82</v>
      </c>
      <c r="M36" s="7">
        <v>330.77</v>
      </c>
      <c r="N36" s="7">
        <v>78674.39</v>
      </c>
      <c r="O36" s="8">
        <v>587</v>
      </c>
      <c r="P36" s="8">
        <v>0</v>
      </c>
      <c r="Q36" s="8">
        <v>1</v>
      </c>
    </row>
    <row r="37" spans="1:17" ht="14.5">
      <c r="A37" s="5">
        <v>44927</v>
      </c>
      <c r="B37" s="6">
        <v>2023</v>
      </c>
      <c r="C37" s="6" t="s">
        <v>74</v>
      </c>
      <c r="D37" s="6" t="s">
        <v>86</v>
      </c>
      <c r="E37" s="6" t="s">
        <v>87</v>
      </c>
      <c r="F37" s="6" t="s">
        <v>83</v>
      </c>
      <c r="G37" s="6" t="s">
        <v>81</v>
      </c>
      <c r="H37" s="7">
        <v>9972.91</v>
      </c>
      <c r="I37" s="7">
        <v>10204.75</v>
      </c>
      <c r="J37" s="8">
        <v>87</v>
      </c>
      <c r="K37" s="8">
        <v>89</v>
      </c>
      <c r="L37" s="7">
        <v>5284.76</v>
      </c>
      <c r="M37" s="7">
        <v>278.52</v>
      </c>
      <c r="N37" s="7">
        <v>123533.08</v>
      </c>
      <c r="O37" s="8">
        <v>1110</v>
      </c>
      <c r="P37" s="8">
        <v>1</v>
      </c>
      <c r="Q37" s="8">
        <v>3</v>
      </c>
    </row>
    <row r="38" spans="1:17" ht="14.5">
      <c r="A38" s="5">
        <v>44927</v>
      </c>
      <c r="B38" s="6">
        <v>2023</v>
      </c>
      <c r="C38" s="6" t="s">
        <v>74</v>
      </c>
      <c r="D38" s="6" t="s">
        <v>88</v>
      </c>
      <c r="E38" s="6" t="s">
        <v>87</v>
      </c>
      <c r="F38" s="6" t="s">
        <v>77</v>
      </c>
      <c r="G38" s="6" t="s">
        <v>78</v>
      </c>
      <c r="H38" s="7">
        <v>272717.08</v>
      </c>
      <c r="I38" s="7">
        <v>270566.46999999997</v>
      </c>
      <c r="J38" s="8">
        <v>3788</v>
      </c>
      <c r="K38" s="8">
        <v>3713</v>
      </c>
      <c r="L38" s="7">
        <v>152386.85</v>
      </c>
      <c r="M38" s="7">
        <v>5331.87</v>
      </c>
      <c r="N38" s="7">
        <v>2658535.9700000002</v>
      </c>
      <c r="O38" s="8">
        <v>38513</v>
      </c>
      <c r="P38" s="8">
        <v>14</v>
      </c>
      <c r="Q38" s="8">
        <v>44</v>
      </c>
    </row>
    <row r="39" spans="1:17" ht="14.5">
      <c r="A39" s="5">
        <v>44927</v>
      </c>
      <c r="B39" s="6">
        <v>2023</v>
      </c>
      <c r="C39" s="6" t="s">
        <v>74</v>
      </c>
      <c r="D39" s="6" t="s">
        <v>88</v>
      </c>
      <c r="E39" s="6" t="s">
        <v>87</v>
      </c>
      <c r="F39" s="6" t="s">
        <v>77</v>
      </c>
      <c r="G39" s="6" t="s">
        <v>79</v>
      </c>
      <c r="H39" s="7">
        <v>263011.53000000003</v>
      </c>
      <c r="I39" s="7">
        <v>236927.35999999999</v>
      </c>
      <c r="J39" s="8">
        <v>1503</v>
      </c>
      <c r="K39" s="8">
        <v>1338</v>
      </c>
      <c r="L39" s="7">
        <v>174178.99</v>
      </c>
      <c r="M39" s="7">
        <v>6210.27</v>
      </c>
      <c r="N39" s="7">
        <v>2103321.5099999998</v>
      </c>
      <c r="O39" s="8">
        <v>13314</v>
      </c>
      <c r="P39" s="8">
        <v>11</v>
      </c>
      <c r="Q39" s="8">
        <v>29</v>
      </c>
    </row>
    <row r="40" spans="1:17" ht="14.5">
      <c r="A40" s="5">
        <v>44927</v>
      </c>
      <c r="B40" s="6">
        <v>2023</v>
      </c>
      <c r="C40" s="6" t="s">
        <v>74</v>
      </c>
      <c r="D40" s="6" t="s">
        <v>88</v>
      </c>
      <c r="E40" s="6" t="s">
        <v>87</v>
      </c>
      <c r="F40" s="6" t="s">
        <v>77</v>
      </c>
      <c r="G40" s="6" t="s">
        <v>80</v>
      </c>
      <c r="H40" s="7">
        <v>54728.51</v>
      </c>
      <c r="I40" s="7">
        <v>47785.04</v>
      </c>
      <c r="J40" s="8">
        <v>391</v>
      </c>
      <c r="K40" s="8">
        <v>341</v>
      </c>
      <c r="L40" s="7">
        <v>37372.1</v>
      </c>
      <c r="M40" s="7">
        <v>3229.41</v>
      </c>
      <c r="N40" s="7">
        <v>632925.69999999995</v>
      </c>
      <c r="O40" s="8">
        <v>4622</v>
      </c>
      <c r="P40" s="8">
        <v>3</v>
      </c>
      <c r="Q40" s="8">
        <v>5</v>
      </c>
    </row>
    <row r="41" spans="1:17" ht="14.5">
      <c r="A41" s="5">
        <v>44927</v>
      </c>
      <c r="B41" s="6">
        <v>2023</v>
      </c>
      <c r="C41" s="6" t="s">
        <v>74</v>
      </c>
      <c r="D41" s="6" t="s">
        <v>88</v>
      </c>
      <c r="E41" s="6" t="s">
        <v>87</v>
      </c>
      <c r="F41" s="6" t="s">
        <v>77</v>
      </c>
      <c r="G41" s="6" t="s">
        <v>81</v>
      </c>
      <c r="H41" s="7">
        <v>112258.28</v>
      </c>
      <c r="I41" s="7">
        <v>106889.02</v>
      </c>
      <c r="J41" s="8">
        <v>976</v>
      </c>
      <c r="K41" s="8">
        <v>944</v>
      </c>
      <c r="L41" s="7">
        <v>69240.81</v>
      </c>
      <c r="M41" s="7">
        <v>3684.59</v>
      </c>
      <c r="N41" s="7">
        <v>989859.59</v>
      </c>
      <c r="O41" s="8">
        <v>9321</v>
      </c>
      <c r="P41" s="8">
        <v>5</v>
      </c>
      <c r="Q41" s="8">
        <v>9</v>
      </c>
    </row>
    <row r="42" spans="1:17" ht="14.5">
      <c r="A42" s="5">
        <v>44927</v>
      </c>
      <c r="B42" s="6">
        <v>2023</v>
      </c>
      <c r="C42" s="6" t="s">
        <v>74</v>
      </c>
      <c r="D42" s="6" t="s">
        <v>88</v>
      </c>
      <c r="E42" s="6" t="s">
        <v>87</v>
      </c>
      <c r="F42" s="6" t="s">
        <v>82</v>
      </c>
      <c r="G42" s="6" t="s">
        <v>78</v>
      </c>
      <c r="H42" s="7">
        <v>249342</v>
      </c>
      <c r="I42" s="7">
        <v>242616.1</v>
      </c>
      <c r="J42" s="8">
        <v>3463</v>
      </c>
      <c r="K42" s="8">
        <v>3309</v>
      </c>
      <c r="L42" s="7">
        <v>131021.48</v>
      </c>
      <c r="M42" s="7">
        <v>4498.41</v>
      </c>
      <c r="N42" s="7">
        <v>2684678.66</v>
      </c>
      <c r="O42" s="8">
        <v>42364</v>
      </c>
      <c r="P42" s="8">
        <v>10</v>
      </c>
      <c r="Q42" s="8">
        <v>62</v>
      </c>
    </row>
    <row r="43" spans="1:17" ht="14.5">
      <c r="A43" s="5">
        <v>44927</v>
      </c>
      <c r="B43" s="6">
        <v>2023</v>
      </c>
      <c r="C43" s="6" t="s">
        <v>74</v>
      </c>
      <c r="D43" s="6" t="s">
        <v>88</v>
      </c>
      <c r="E43" s="6" t="s">
        <v>87</v>
      </c>
      <c r="F43" s="6" t="s">
        <v>82</v>
      </c>
      <c r="G43" s="6" t="s">
        <v>79</v>
      </c>
      <c r="H43" s="7">
        <v>245319.6</v>
      </c>
      <c r="I43" s="7">
        <v>231980.67</v>
      </c>
      <c r="J43" s="8">
        <v>1402</v>
      </c>
      <c r="K43" s="8">
        <v>1332</v>
      </c>
      <c r="L43" s="7">
        <v>150901.68</v>
      </c>
      <c r="M43" s="7">
        <v>6429.77</v>
      </c>
      <c r="N43" s="7">
        <v>2142042.4500000002</v>
      </c>
      <c r="O43" s="8">
        <v>13406</v>
      </c>
      <c r="P43" s="8">
        <v>9</v>
      </c>
      <c r="Q43" s="8">
        <v>24</v>
      </c>
    </row>
    <row r="44" spans="1:17" ht="14.5">
      <c r="A44" s="5">
        <v>44927</v>
      </c>
      <c r="B44" s="6">
        <v>2023</v>
      </c>
      <c r="C44" s="6" t="s">
        <v>74</v>
      </c>
      <c r="D44" s="6" t="s">
        <v>88</v>
      </c>
      <c r="E44" s="6" t="s">
        <v>87</v>
      </c>
      <c r="F44" s="6" t="s">
        <v>82</v>
      </c>
      <c r="G44" s="6" t="s">
        <v>80</v>
      </c>
      <c r="H44" s="7">
        <v>55080.13</v>
      </c>
      <c r="I44" s="7">
        <v>50785.55</v>
      </c>
      <c r="J44" s="8">
        <v>393</v>
      </c>
      <c r="K44" s="8">
        <v>362</v>
      </c>
      <c r="L44" s="7">
        <v>35494.769999999997</v>
      </c>
      <c r="M44" s="7">
        <v>2908.43</v>
      </c>
      <c r="N44" s="7">
        <v>618387.11</v>
      </c>
      <c r="O44" s="8">
        <v>4948</v>
      </c>
      <c r="P44" s="8">
        <v>2</v>
      </c>
      <c r="Q44" s="8">
        <v>5</v>
      </c>
    </row>
    <row r="45" spans="1:17" ht="14.5">
      <c r="A45" s="5">
        <v>44927</v>
      </c>
      <c r="B45" s="6">
        <v>2023</v>
      </c>
      <c r="C45" s="6" t="s">
        <v>74</v>
      </c>
      <c r="D45" s="6" t="s">
        <v>88</v>
      </c>
      <c r="E45" s="6" t="s">
        <v>87</v>
      </c>
      <c r="F45" s="6" t="s">
        <v>82</v>
      </c>
      <c r="G45" s="6" t="s">
        <v>81</v>
      </c>
      <c r="H45" s="7">
        <v>101065.74</v>
      </c>
      <c r="I45" s="7">
        <v>93847.52</v>
      </c>
      <c r="J45" s="8">
        <v>879</v>
      </c>
      <c r="K45" s="8">
        <v>805</v>
      </c>
      <c r="L45" s="7">
        <v>59133.16</v>
      </c>
      <c r="M45" s="7">
        <v>3276.23</v>
      </c>
      <c r="N45" s="7">
        <v>935605.39</v>
      </c>
      <c r="O45" s="8">
        <v>8953</v>
      </c>
      <c r="P45" s="8">
        <v>5</v>
      </c>
      <c r="Q45" s="8">
        <v>7</v>
      </c>
    </row>
    <row r="46" spans="1:17" ht="14.5">
      <c r="A46" s="5">
        <v>44927</v>
      </c>
      <c r="B46" s="6">
        <v>2023</v>
      </c>
      <c r="C46" s="6" t="s">
        <v>74</v>
      </c>
      <c r="D46" s="6" t="s">
        <v>88</v>
      </c>
      <c r="E46" s="6" t="s">
        <v>87</v>
      </c>
      <c r="F46" s="6" t="s">
        <v>83</v>
      </c>
      <c r="G46" s="6" t="s">
        <v>78</v>
      </c>
      <c r="H46" s="7">
        <v>18977.41</v>
      </c>
      <c r="I46" s="7">
        <v>19170.43</v>
      </c>
      <c r="J46" s="8">
        <v>264</v>
      </c>
      <c r="K46" s="8">
        <v>262</v>
      </c>
      <c r="L46" s="7">
        <v>9059.92</v>
      </c>
      <c r="M46" s="7">
        <v>339.2</v>
      </c>
      <c r="N46" s="7">
        <v>274809.90999999997</v>
      </c>
      <c r="O46" s="8">
        <v>3977</v>
      </c>
      <c r="P46" s="8">
        <v>1</v>
      </c>
      <c r="Q46" s="8">
        <v>8</v>
      </c>
    </row>
    <row r="47" spans="1:17" ht="14.5">
      <c r="A47" s="5">
        <v>44927</v>
      </c>
      <c r="B47" s="6">
        <v>2023</v>
      </c>
      <c r="C47" s="6" t="s">
        <v>74</v>
      </c>
      <c r="D47" s="6" t="s">
        <v>88</v>
      </c>
      <c r="E47" s="6" t="s">
        <v>87</v>
      </c>
      <c r="F47" s="6" t="s">
        <v>83</v>
      </c>
      <c r="G47" s="6" t="s">
        <v>79</v>
      </c>
      <c r="H47" s="7">
        <v>16487.34</v>
      </c>
      <c r="I47" s="7">
        <v>14822.2</v>
      </c>
      <c r="J47" s="8">
        <v>94</v>
      </c>
      <c r="K47" s="8">
        <v>86</v>
      </c>
      <c r="L47" s="7">
        <v>9144.82</v>
      </c>
      <c r="M47" s="7">
        <v>423.14</v>
      </c>
      <c r="N47" s="7">
        <v>211402.14</v>
      </c>
      <c r="O47" s="8">
        <v>1339</v>
      </c>
      <c r="P47" s="8">
        <v>1</v>
      </c>
      <c r="Q47" s="8">
        <v>3</v>
      </c>
    </row>
    <row r="48" spans="1:17" ht="14.5">
      <c r="A48" s="5">
        <v>44927</v>
      </c>
      <c r="B48" s="6">
        <v>2023</v>
      </c>
      <c r="C48" s="6" t="s">
        <v>74</v>
      </c>
      <c r="D48" s="6" t="s">
        <v>88</v>
      </c>
      <c r="E48" s="6" t="s">
        <v>87</v>
      </c>
      <c r="F48" s="6" t="s">
        <v>83</v>
      </c>
      <c r="G48" s="6" t="s">
        <v>80</v>
      </c>
      <c r="H48" s="7">
        <v>3727.55</v>
      </c>
      <c r="I48" s="7">
        <v>3390.45</v>
      </c>
      <c r="J48" s="8">
        <v>27</v>
      </c>
      <c r="K48" s="8">
        <v>25</v>
      </c>
      <c r="L48" s="7">
        <v>2148.39</v>
      </c>
      <c r="M48" s="7">
        <v>204</v>
      </c>
      <c r="N48" s="7">
        <v>64216.22</v>
      </c>
      <c r="O48" s="8">
        <v>510</v>
      </c>
      <c r="P48" s="8">
        <v>0</v>
      </c>
      <c r="Q48" s="8">
        <v>1</v>
      </c>
    </row>
    <row r="49" spans="1:17" ht="14.5">
      <c r="A49" s="5">
        <v>44927</v>
      </c>
      <c r="B49" s="6">
        <v>2023</v>
      </c>
      <c r="C49" s="6" t="s">
        <v>74</v>
      </c>
      <c r="D49" s="6" t="s">
        <v>88</v>
      </c>
      <c r="E49" s="6" t="s">
        <v>87</v>
      </c>
      <c r="F49" s="6" t="s">
        <v>83</v>
      </c>
      <c r="G49" s="6" t="s">
        <v>81</v>
      </c>
      <c r="H49" s="7">
        <v>7400.7</v>
      </c>
      <c r="I49" s="7">
        <v>7078.97</v>
      </c>
      <c r="J49" s="8">
        <v>64</v>
      </c>
      <c r="K49" s="8">
        <v>60</v>
      </c>
      <c r="L49" s="7">
        <v>3877.56</v>
      </c>
      <c r="M49" s="7">
        <v>228.95</v>
      </c>
      <c r="N49" s="7">
        <v>100250.41</v>
      </c>
      <c r="O49" s="8">
        <v>945</v>
      </c>
      <c r="P49" s="8">
        <v>0</v>
      </c>
      <c r="Q49" s="8">
        <v>1</v>
      </c>
    </row>
    <row r="50" spans="1:17" ht="14.5">
      <c r="A50" s="5">
        <v>44927</v>
      </c>
      <c r="B50" s="6">
        <v>2023</v>
      </c>
      <c r="C50" s="6" t="s">
        <v>74</v>
      </c>
      <c r="D50" s="6" t="s">
        <v>89</v>
      </c>
      <c r="E50" s="6" t="s">
        <v>85</v>
      </c>
      <c r="F50" s="6" t="s">
        <v>77</v>
      </c>
      <c r="G50" s="6" t="s">
        <v>78</v>
      </c>
      <c r="H50" s="7">
        <v>230030.33</v>
      </c>
      <c r="I50" s="7">
        <v>235900.5</v>
      </c>
      <c r="J50" s="8">
        <v>3195</v>
      </c>
      <c r="K50" s="8">
        <v>3316</v>
      </c>
      <c r="L50" s="7">
        <v>129254.63</v>
      </c>
      <c r="M50" s="7">
        <v>3768.08</v>
      </c>
      <c r="N50" s="7">
        <v>1538252.82</v>
      </c>
      <c r="O50" s="8">
        <v>22566</v>
      </c>
      <c r="P50" s="8">
        <v>11</v>
      </c>
      <c r="Q50" s="8">
        <v>61</v>
      </c>
    </row>
    <row r="51" spans="1:17" ht="14.5">
      <c r="A51" s="5">
        <v>44927</v>
      </c>
      <c r="B51" s="6">
        <v>2023</v>
      </c>
      <c r="C51" s="6" t="s">
        <v>74</v>
      </c>
      <c r="D51" s="6" t="s">
        <v>89</v>
      </c>
      <c r="E51" s="6" t="s">
        <v>85</v>
      </c>
      <c r="F51" s="6" t="s">
        <v>77</v>
      </c>
      <c r="G51" s="6" t="s">
        <v>79</v>
      </c>
      <c r="H51" s="7">
        <v>221809.95</v>
      </c>
      <c r="I51" s="7">
        <v>213945.16</v>
      </c>
      <c r="J51" s="8">
        <v>1267</v>
      </c>
      <c r="K51" s="8">
        <v>1203</v>
      </c>
      <c r="L51" s="7">
        <v>147292.01</v>
      </c>
      <c r="M51" s="7">
        <v>5979.36</v>
      </c>
      <c r="N51" s="7">
        <v>1289230.1599999999</v>
      </c>
      <c r="O51" s="8">
        <v>7881</v>
      </c>
      <c r="P51" s="8">
        <v>10</v>
      </c>
      <c r="Q51" s="8">
        <v>25</v>
      </c>
    </row>
    <row r="52" spans="1:17" ht="14.5">
      <c r="A52" s="5">
        <v>44927</v>
      </c>
      <c r="B52" s="6">
        <v>2023</v>
      </c>
      <c r="C52" s="6" t="s">
        <v>74</v>
      </c>
      <c r="D52" s="6" t="s">
        <v>89</v>
      </c>
      <c r="E52" s="6" t="s">
        <v>85</v>
      </c>
      <c r="F52" s="6" t="s">
        <v>77</v>
      </c>
      <c r="G52" s="6" t="s">
        <v>80</v>
      </c>
      <c r="H52" s="7">
        <v>50939.56</v>
      </c>
      <c r="I52" s="7">
        <v>47589.919999999998</v>
      </c>
      <c r="J52" s="8">
        <v>364</v>
      </c>
      <c r="K52" s="8">
        <v>335</v>
      </c>
      <c r="L52" s="7">
        <v>34938.35</v>
      </c>
      <c r="M52" s="7">
        <v>2666.74</v>
      </c>
      <c r="N52" s="7">
        <v>387948.02</v>
      </c>
      <c r="O52" s="8">
        <v>2940</v>
      </c>
      <c r="P52" s="8">
        <v>3</v>
      </c>
      <c r="Q52" s="8">
        <v>6</v>
      </c>
    </row>
    <row r="53" spans="1:17" ht="14.5">
      <c r="A53" s="5">
        <v>44927</v>
      </c>
      <c r="B53" s="6">
        <v>2023</v>
      </c>
      <c r="C53" s="6" t="s">
        <v>74</v>
      </c>
      <c r="D53" s="6" t="s">
        <v>89</v>
      </c>
      <c r="E53" s="6" t="s">
        <v>85</v>
      </c>
      <c r="F53" s="6" t="s">
        <v>77</v>
      </c>
      <c r="G53" s="6" t="s">
        <v>81</v>
      </c>
      <c r="H53" s="7">
        <v>80487</v>
      </c>
      <c r="I53" s="7">
        <v>75923.53</v>
      </c>
      <c r="J53" s="8">
        <v>700</v>
      </c>
      <c r="K53" s="8">
        <v>667</v>
      </c>
      <c r="L53" s="7">
        <v>49901.04</v>
      </c>
      <c r="M53" s="7">
        <v>2304.37</v>
      </c>
      <c r="N53" s="7">
        <v>553829.84</v>
      </c>
      <c r="O53" s="8">
        <v>5073</v>
      </c>
      <c r="P53" s="8">
        <v>3</v>
      </c>
      <c r="Q53" s="8">
        <v>8</v>
      </c>
    </row>
    <row r="54" spans="1:17" ht="14.5">
      <c r="A54" s="5">
        <v>44927</v>
      </c>
      <c r="B54" s="6">
        <v>2023</v>
      </c>
      <c r="C54" s="6" t="s">
        <v>74</v>
      </c>
      <c r="D54" s="6" t="s">
        <v>89</v>
      </c>
      <c r="E54" s="6" t="s">
        <v>85</v>
      </c>
      <c r="F54" s="6" t="s">
        <v>82</v>
      </c>
      <c r="G54" s="6" t="s">
        <v>78</v>
      </c>
      <c r="H54" s="7">
        <v>184842.09</v>
      </c>
      <c r="I54" s="7">
        <v>180012.96</v>
      </c>
      <c r="J54" s="8">
        <v>2567</v>
      </c>
      <c r="K54" s="8">
        <v>2541</v>
      </c>
      <c r="L54" s="7">
        <v>96551.9</v>
      </c>
      <c r="M54" s="7">
        <v>3355.51</v>
      </c>
      <c r="N54" s="7">
        <v>1444750.35</v>
      </c>
      <c r="O54" s="8">
        <v>21383</v>
      </c>
      <c r="P54" s="8">
        <v>8</v>
      </c>
      <c r="Q54" s="8">
        <v>53</v>
      </c>
    </row>
    <row r="55" spans="1:17" ht="14.5">
      <c r="A55" s="5">
        <v>44927</v>
      </c>
      <c r="B55" s="6">
        <v>2023</v>
      </c>
      <c r="C55" s="6" t="s">
        <v>74</v>
      </c>
      <c r="D55" s="6" t="s">
        <v>89</v>
      </c>
      <c r="E55" s="6" t="s">
        <v>85</v>
      </c>
      <c r="F55" s="6" t="s">
        <v>82</v>
      </c>
      <c r="G55" s="6" t="s">
        <v>79</v>
      </c>
      <c r="H55" s="7">
        <v>191603.83</v>
      </c>
      <c r="I55" s="7">
        <v>181734.76</v>
      </c>
      <c r="J55" s="8">
        <v>1095</v>
      </c>
      <c r="K55" s="8">
        <v>1031</v>
      </c>
      <c r="L55" s="7">
        <v>118022.05</v>
      </c>
      <c r="M55" s="7">
        <v>4675.5</v>
      </c>
      <c r="N55" s="7">
        <v>1134187.55</v>
      </c>
      <c r="O55" s="8">
        <v>6645</v>
      </c>
      <c r="P55" s="8">
        <v>10</v>
      </c>
      <c r="Q55" s="8">
        <v>22</v>
      </c>
    </row>
    <row r="56" spans="1:17" ht="14.5">
      <c r="A56" s="5">
        <v>44927</v>
      </c>
      <c r="B56" s="6">
        <v>2023</v>
      </c>
      <c r="C56" s="6" t="s">
        <v>74</v>
      </c>
      <c r="D56" s="6" t="s">
        <v>89</v>
      </c>
      <c r="E56" s="6" t="s">
        <v>85</v>
      </c>
      <c r="F56" s="6" t="s">
        <v>82</v>
      </c>
      <c r="G56" s="6" t="s">
        <v>80</v>
      </c>
      <c r="H56" s="7">
        <v>42062.54</v>
      </c>
      <c r="I56" s="7">
        <v>39415.99</v>
      </c>
      <c r="J56" s="8">
        <v>300</v>
      </c>
      <c r="K56" s="8">
        <v>285</v>
      </c>
      <c r="L56" s="7">
        <v>26965.71</v>
      </c>
      <c r="M56" s="7">
        <v>2361.21</v>
      </c>
      <c r="N56" s="7">
        <v>336207.74</v>
      </c>
      <c r="O56" s="8">
        <v>2629</v>
      </c>
      <c r="P56" s="8">
        <v>2</v>
      </c>
      <c r="Q56" s="8">
        <v>3</v>
      </c>
    </row>
    <row r="57" spans="1:17" ht="14.5">
      <c r="A57" s="5">
        <v>44927</v>
      </c>
      <c r="B57" s="6">
        <v>2023</v>
      </c>
      <c r="C57" s="6" t="s">
        <v>74</v>
      </c>
      <c r="D57" s="6" t="s">
        <v>89</v>
      </c>
      <c r="E57" s="6" t="s">
        <v>85</v>
      </c>
      <c r="F57" s="6" t="s">
        <v>82</v>
      </c>
      <c r="G57" s="6" t="s">
        <v>81</v>
      </c>
      <c r="H57" s="7">
        <v>74206.78</v>
      </c>
      <c r="I57" s="7">
        <v>75324.55</v>
      </c>
      <c r="J57" s="8">
        <v>645</v>
      </c>
      <c r="K57" s="8">
        <v>666</v>
      </c>
      <c r="L57" s="7">
        <v>42754.36</v>
      </c>
      <c r="M57" s="7">
        <v>2211.6799999999998</v>
      </c>
      <c r="N57" s="7">
        <v>514874.59</v>
      </c>
      <c r="O57" s="8">
        <v>4781</v>
      </c>
      <c r="P57" s="8">
        <v>3</v>
      </c>
      <c r="Q57" s="8">
        <v>9</v>
      </c>
    </row>
    <row r="58" spans="1:17" ht="14.5">
      <c r="A58" s="5">
        <v>44927</v>
      </c>
      <c r="B58" s="6">
        <v>2023</v>
      </c>
      <c r="C58" s="6" t="s">
        <v>74</v>
      </c>
      <c r="D58" s="6" t="s">
        <v>89</v>
      </c>
      <c r="E58" s="6" t="s">
        <v>85</v>
      </c>
      <c r="F58" s="6" t="s">
        <v>83</v>
      </c>
      <c r="G58" s="6" t="s">
        <v>78</v>
      </c>
      <c r="H58" s="7">
        <v>18777.63</v>
      </c>
      <c r="I58" s="7">
        <v>19165.580000000002</v>
      </c>
      <c r="J58" s="8">
        <v>261</v>
      </c>
      <c r="K58" s="8">
        <v>271</v>
      </c>
      <c r="L58" s="7">
        <v>8825.61</v>
      </c>
      <c r="M58" s="7">
        <v>335.41</v>
      </c>
      <c r="N58" s="7">
        <v>189932</v>
      </c>
      <c r="O58" s="8">
        <v>2759</v>
      </c>
      <c r="P58" s="8">
        <v>1</v>
      </c>
      <c r="Q58" s="8">
        <v>5</v>
      </c>
    </row>
    <row r="59" spans="1:17" ht="14.5">
      <c r="A59" s="5">
        <v>44927</v>
      </c>
      <c r="B59" s="6">
        <v>2023</v>
      </c>
      <c r="C59" s="6" t="s">
        <v>74</v>
      </c>
      <c r="D59" s="6" t="s">
        <v>89</v>
      </c>
      <c r="E59" s="6" t="s">
        <v>85</v>
      </c>
      <c r="F59" s="6" t="s">
        <v>83</v>
      </c>
      <c r="G59" s="6" t="s">
        <v>79</v>
      </c>
      <c r="H59" s="7">
        <v>18457.73</v>
      </c>
      <c r="I59" s="7">
        <v>17395.77</v>
      </c>
      <c r="J59" s="8">
        <v>105</v>
      </c>
      <c r="K59" s="8">
        <v>98</v>
      </c>
      <c r="L59" s="7">
        <v>10334.86</v>
      </c>
      <c r="M59" s="7">
        <v>438.58</v>
      </c>
      <c r="N59" s="7">
        <v>153600.20000000001</v>
      </c>
      <c r="O59" s="8">
        <v>959</v>
      </c>
      <c r="P59" s="8">
        <v>1</v>
      </c>
      <c r="Q59" s="8">
        <v>4</v>
      </c>
    </row>
    <row r="60" spans="1:17" ht="14.5">
      <c r="A60" s="5">
        <v>44927</v>
      </c>
      <c r="B60" s="6">
        <v>2023</v>
      </c>
      <c r="C60" s="6" t="s">
        <v>74</v>
      </c>
      <c r="D60" s="6" t="s">
        <v>89</v>
      </c>
      <c r="E60" s="6" t="s">
        <v>85</v>
      </c>
      <c r="F60" s="6" t="s">
        <v>83</v>
      </c>
      <c r="G60" s="6" t="s">
        <v>80</v>
      </c>
      <c r="H60" s="7">
        <v>4301.37</v>
      </c>
      <c r="I60" s="7">
        <v>4130.92</v>
      </c>
      <c r="J60" s="8">
        <v>31</v>
      </c>
      <c r="K60" s="8">
        <v>30</v>
      </c>
      <c r="L60" s="7">
        <v>2509.61</v>
      </c>
      <c r="M60" s="7">
        <v>248.6</v>
      </c>
      <c r="N60" s="7">
        <v>47564.54</v>
      </c>
      <c r="O60" s="8">
        <v>381</v>
      </c>
      <c r="P60" s="8">
        <v>0</v>
      </c>
      <c r="Q60" s="8">
        <v>0</v>
      </c>
    </row>
    <row r="61" spans="1:17" ht="14.5">
      <c r="A61" s="5">
        <v>44927</v>
      </c>
      <c r="B61" s="6">
        <v>2023</v>
      </c>
      <c r="C61" s="6" t="s">
        <v>74</v>
      </c>
      <c r="D61" s="6" t="s">
        <v>89</v>
      </c>
      <c r="E61" s="6" t="s">
        <v>85</v>
      </c>
      <c r="F61" s="6" t="s">
        <v>83</v>
      </c>
      <c r="G61" s="6" t="s">
        <v>81</v>
      </c>
      <c r="H61" s="7">
        <v>7558.72</v>
      </c>
      <c r="I61" s="7">
        <v>7377.16</v>
      </c>
      <c r="J61" s="8">
        <v>66</v>
      </c>
      <c r="K61" s="8">
        <v>65</v>
      </c>
      <c r="L61" s="7">
        <v>3957.24</v>
      </c>
      <c r="M61" s="7">
        <v>235.81</v>
      </c>
      <c r="N61" s="7">
        <v>71455.75</v>
      </c>
      <c r="O61" s="8">
        <v>697</v>
      </c>
      <c r="P61" s="8">
        <v>0</v>
      </c>
      <c r="Q61" s="8">
        <v>2</v>
      </c>
    </row>
    <row r="62" spans="1:17" ht="14.5">
      <c r="A62" s="5">
        <v>44927</v>
      </c>
      <c r="B62" s="6">
        <v>2023</v>
      </c>
      <c r="C62" s="6" t="s">
        <v>74</v>
      </c>
      <c r="D62" s="6" t="s">
        <v>90</v>
      </c>
      <c r="E62" s="6" t="s">
        <v>91</v>
      </c>
      <c r="F62" s="6" t="s">
        <v>77</v>
      </c>
      <c r="G62" s="6" t="s">
        <v>78</v>
      </c>
      <c r="H62" s="7">
        <v>190755.73</v>
      </c>
      <c r="I62" s="7">
        <v>182292.06</v>
      </c>
      <c r="J62" s="8">
        <v>2649</v>
      </c>
      <c r="K62" s="8">
        <v>2528</v>
      </c>
      <c r="L62" s="7">
        <v>105868.9</v>
      </c>
      <c r="M62" s="7">
        <v>3107.88</v>
      </c>
      <c r="N62" s="7">
        <v>2024424.04</v>
      </c>
      <c r="O62" s="8">
        <v>29550</v>
      </c>
      <c r="P62" s="8">
        <v>11</v>
      </c>
      <c r="Q62" s="8">
        <v>36</v>
      </c>
    </row>
    <row r="63" spans="1:17" ht="14.5">
      <c r="A63" s="5">
        <v>44927</v>
      </c>
      <c r="B63" s="6">
        <v>2023</v>
      </c>
      <c r="C63" s="6" t="s">
        <v>74</v>
      </c>
      <c r="D63" s="6" t="s">
        <v>90</v>
      </c>
      <c r="E63" s="6" t="s">
        <v>91</v>
      </c>
      <c r="F63" s="6" t="s">
        <v>77</v>
      </c>
      <c r="G63" s="6" t="s">
        <v>79</v>
      </c>
      <c r="H63" s="7">
        <v>164148.25</v>
      </c>
      <c r="I63" s="7">
        <v>147547.75</v>
      </c>
      <c r="J63" s="8">
        <v>938</v>
      </c>
      <c r="K63" s="8">
        <v>846</v>
      </c>
      <c r="L63" s="7">
        <v>107960.48</v>
      </c>
      <c r="M63" s="7">
        <v>3776.97</v>
      </c>
      <c r="N63" s="7">
        <v>1498389.64</v>
      </c>
      <c r="O63" s="8">
        <v>8751</v>
      </c>
      <c r="P63" s="8">
        <v>8</v>
      </c>
      <c r="Q63" s="8">
        <v>9</v>
      </c>
    </row>
    <row r="64" spans="1:17" ht="14.5">
      <c r="A64" s="5">
        <v>44927</v>
      </c>
      <c r="B64" s="6">
        <v>2023</v>
      </c>
      <c r="C64" s="6" t="s">
        <v>74</v>
      </c>
      <c r="D64" s="6" t="s">
        <v>90</v>
      </c>
      <c r="E64" s="6" t="s">
        <v>91</v>
      </c>
      <c r="F64" s="6" t="s">
        <v>77</v>
      </c>
      <c r="G64" s="6" t="s">
        <v>80</v>
      </c>
      <c r="H64" s="7">
        <v>42446.32</v>
      </c>
      <c r="I64" s="7">
        <v>37796.93</v>
      </c>
      <c r="J64" s="8">
        <v>303</v>
      </c>
      <c r="K64" s="8">
        <v>274</v>
      </c>
      <c r="L64" s="7">
        <v>29072.55</v>
      </c>
      <c r="M64" s="7">
        <v>2274.12</v>
      </c>
      <c r="N64" s="7">
        <v>480627.09</v>
      </c>
      <c r="O64" s="8">
        <v>3855</v>
      </c>
      <c r="P64" s="8">
        <v>2</v>
      </c>
      <c r="Q64" s="8">
        <v>6</v>
      </c>
    </row>
    <row r="65" spans="1:17" ht="14.5">
      <c r="A65" s="5">
        <v>44927</v>
      </c>
      <c r="B65" s="6">
        <v>2023</v>
      </c>
      <c r="C65" s="6" t="s">
        <v>74</v>
      </c>
      <c r="D65" s="6" t="s">
        <v>90</v>
      </c>
      <c r="E65" s="6" t="s">
        <v>91</v>
      </c>
      <c r="F65" s="6" t="s">
        <v>77</v>
      </c>
      <c r="G65" s="6" t="s">
        <v>81</v>
      </c>
      <c r="H65" s="7">
        <v>71606.37</v>
      </c>
      <c r="I65" s="7">
        <v>70358.66</v>
      </c>
      <c r="J65" s="8">
        <v>623</v>
      </c>
      <c r="K65" s="8">
        <v>619</v>
      </c>
      <c r="L65" s="7">
        <v>45123</v>
      </c>
      <c r="M65" s="7">
        <v>2237.2600000000002</v>
      </c>
      <c r="N65" s="7">
        <v>730988.42</v>
      </c>
      <c r="O65" s="8">
        <v>6616</v>
      </c>
      <c r="P65" s="8">
        <v>4</v>
      </c>
      <c r="Q65" s="8">
        <v>7</v>
      </c>
    </row>
    <row r="66" spans="1:17" ht="14.5">
      <c r="A66" s="5">
        <v>44927</v>
      </c>
      <c r="B66" s="6">
        <v>2023</v>
      </c>
      <c r="C66" s="6" t="s">
        <v>74</v>
      </c>
      <c r="D66" s="6" t="s">
        <v>90</v>
      </c>
      <c r="E66" s="6" t="s">
        <v>91</v>
      </c>
      <c r="F66" s="6" t="s">
        <v>82</v>
      </c>
      <c r="G66" s="6" t="s">
        <v>78</v>
      </c>
      <c r="H66" s="7">
        <v>151172.20000000001</v>
      </c>
      <c r="I66" s="7">
        <v>143945.72</v>
      </c>
      <c r="J66" s="8">
        <v>2100</v>
      </c>
      <c r="K66" s="8">
        <v>2000</v>
      </c>
      <c r="L66" s="7">
        <v>79030.960000000006</v>
      </c>
      <c r="M66" s="7">
        <v>2846.83</v>
      </c>
      <c r="N66" s="7">
        <v>1782025.44</v>
      </c>
      <c r="O66" s="8">
        <v>25564</v>
      </c>
      <c r="P66" s="8">
        <v>8</v>
      </c>
      <c r="Q66" s="8">
        <v>19</v>
      </c>
    </row>
    <row r="67" spans="1:17" ht="14.5">
      <c r="A67" s="5">
        <v>44927</v>
      </c>
      <c r="B67" s="6">
        <v>2023</v>
      </c>
      <c r="C67" s="6" t="s">
        <v>74</v>
      </c>
      <c r="D67" s="6" t="s">
        <v>90</v>
      </c>
      <c r="E67" s="6" t="s">
        <v>91</v>
      </c>
      <c r="F67" s="6" t="s">
        <v>82</v>
      </c>
      <c r="G67" s="6" t="s">
        <v>79</v>
      </c>
      <c r="H67" s="7">
        <v>138873.64000000001</v>
      </c>
      <c r="I67" s="7">
        <v>127561.58</v>
      </c>
      <c r="J67" s="8">
        <v>794</v>
      </c>
      <c r="K67" s="8">
        <v>742</v>
      </c>
      <c r="L67" s="7">
        <v>85146.58</v>
      </c>
      <c r="M67" s="7">
        <v>3387.81</v>
      </c>
      <c r="N67" s="7">
        <v>1367296.72</v>
      </c>
      <c r="O67" s="8">
        <v>8141</v>
      </c>
      <c r="P67" s="8">
        <v>6</v>
      </c>
      <c r="Q67" s="8">
        <v>9</v>
      </c>
    </row>
    <row r="68" spans="1:17" ht="14.5">
      <c r="A68" s="5">
        <v>44927</v>
      </c>
      <c r="B68" s="6">
        <v>2023</v>
      </c>
      <c r="C68" s="6" t="s">
        <v>74</v>
      </c>
      <c r="D68" s="6" t="s">
        <v>90</v>
      </c>
      <c r="E68" s="6" t="s">
        <v>91</v>
      </c>
      <c r="F68" s="6" t="s">
        <v>82</v>
      </c>
      <c r="G68" s="6" t="s">
        <v>80</v>
      </c>
      <c r="H68" s="7">
        <v>37412.65</v>
      </c>
      <c r="I68" s="7">
        <v>34797.949999999997</v>
      </c>
      <c r="J68" s="8">
        <v>267</v>
      </c>
      <c r="K68" s="8">
        <v>249</v>
      </c>
      <c r="L68" s="7">
        <v>24096.14</v>
      </c>
      <c r="M68" s="7">
        <v>1965.62</v>
      </c>
      <c r="N68" s="7">
        <v>417597.07</v>
      </c>
      <c r="O68" s="8">
        <v>3211</v>
      </c>
      <c r="P68" s="8">
        <v>1</v>
      </c>
      <c r="Q68" s="8">
        <v>5</v>
      </c>
    </row>
    <row r="69" spans="1:17" ht="14.5">
      <c r="A69" s="5">
        <v>44927</v>
      </c>
      <c r="B69" s="6">
        <v>2023</v>
      </c>
      <c r="C69" s="6" t="s">
        <v>74</v>
      </c>
      <c r="D69" s="6" t="s">
        <v>90</v>
      </c>
      <c r="E69" s="6" t="s">
        <v>91</v>
      </c>
      <c r="F69" s="6" t="s">
        <v>82</v>
      </c>
      <c r="G69" s="6" t="s">
        <v>81</v>
      </c>
      <c r="H69" s="7">
        <v>60809.9</v>
      </c>
      <c r="I69" s="7">
        <v>55912.11</v>
      </c>
      <c r="J69" s="8">
        <v>529</v>
      </c>
      <c r="K69" s="8">
        <v>488</v>
      </c>
      <c r="L69" s="7">
        <v>35546.269999999997</v>
      </c>
      <c r="M69" s="7">
        <v>1820.95</v>
      </c>
      <c r="N69" s="7">
        <v>647604.43999999994</v>
      </c>
      <c r="O69" s="8">
        <v>6184</v>
      </c>
      <c r="P69" s="8">
        <v>2</v>
      </c>
      <c r="Q69" s="8">
        <v>9</v>
      </c>
    </row>
    <row r="70" spans="1:17" ht="14.5">
      <c r="A70" s="5">
        <v>44927</v>
      </c>
      <c r="B70" s="6">
        <v>2023</v>
      </c>
      <c r="C70" s="6" t="s">
        <v>74</v>
      </c>
      <c r="D70" s="6" t="s">
        <v>90</v>
      </c>
      <c r="E70" s="6" t="s">
        <v>91</v>
      </c>
      <c r="F70" s="6" t="s">
        <v>83</v>
      </c>
      <c r="G70" s="6" t="s">
        <v>78</v>
      </c>
      <c r="H70" s="7">
        <v>12120.68</v>
      </c>
      <c r="I70" s="7">
        <v>11554.94</v>
      </c>
      <c r="J70" s="8">
        <v>168</v>
      </c>
      <c r="K70" s="8">
        <v>159</v>
      </c>
      <c r="L70" s="7">
        <v>5765.09</v>
      </c>
      <c r="M70" s="7">
        <v>214.92</v>
      </c>
      <c r="N70" s="7">
        <v>198687.93</v>
      </c>
      <c r="O70" s="8">
        <v>3049</v>
      </c>
      <c r="P70" s="8">
        <v>1</v>
      </c>
      <c r="Q70" s="8">
        <v>3</v>
      </c>
    </row>
    <row r="71" spans="1:17" ht="14.5">
      <c r="A71" s="5">
        <v>44927</v>
      </c>
      <c r="B71" s="6">
        <v>2023</v>
      </c>
      <c r="C71" s="6" t="s">
        <v>74</v>
      </c>
      <c r="D71" s="6" t="s">
        <v>90</v>
      </c>
      <c r="E71" s="6" t="s">
        <v>91</v>
      </c>
      <c r="F71" s="6" t="s">
        <v>83</v>
      </c>
      <c r="G71" s="6" t="s">
        <v>79</v>
      </c>
      <c r="H71" s="7">
        <v>10637.43</v>
      </c>
      <c r="I71" s="7">
        <v>10130.84</v>
      </c>
      <c r="J71" s="8">
        <v>61</v>
      </c>
      <c r="K71" s="8">
        <v>59</v>
      </c>
      <c r="L71" s="7">
        <v>5830.08</v>
      </c>
      <c r="M71" s="7">
        <v>267.83999999999997</v>
      </c>
      <c r="N71" s="7">
        <v>150393.1</v>
      </c>
      <c r="O71" s="8">
        <v>902</v>
      </c>
      <c r="P71" s="8">
        <v>0</v>
      </c>
      <c r="Q71" s="8">
        <v>1</v>
      </c>
    </row>
    <row r="72" spans="1:17" ht="14.5">
      <c r="A72" s="5">
        <v>44927</v>
      </c>
      <c r="B72" s="6">
        <v>2023</v>
      </c>
      <c r="C72" s="6" t="s">
        <v>74</v>
      </c>
      <c r="D72" s="6" t="s">
        <v>90</v>
      </c>
      <c r="E72" s="6" t="s">
        <v>91</v>
      </c>
      <c r="F72" s="6" t="s">
        <v>83</v>
      </c>
      <c r="G72" s="6" t="s">
        <v>80</v>
      </c>
      <c r="H72" s="7">
        <v>3018.86</v>
      </c>
      <c r="I72" s="7">
        <v>2702.21</v>
      </c>
      <c r="J72" s="8">
        <v>22</v>
      </c>
      <c r="K72" s="8">
        <v>20</v>
      </c>
      <c r="L72" s="7">
        <v>1741.94</v>
      </c>
      <c r="M72" s="7">
        <v>152.77000000000001</v>
      </c>
      <c r="N72" s="7">
        <v>48792.04</v>
      </c>
      <c r="O72" s="8">
        <v>373</v>
      </c>
      <c r="P72" s="8">
        <v>0</v>
      </c>
      <c r="Q72" s="8">
        <v>0</v>
      </c>
    </row>
    <row r="73" spans="1:17" ht="14.5">
      <c r="A73" s="5">
        <v>44927</v>
      </c>
      <c r="B73" s="6">
        <v>2023</v>
      </c>
      <c r="C73" s="6" t="s">
        <v>74</v>
      </c>
      <c r="D73" s="6" t="s">
        <v>90</v>
      </c>
      <c r="E73" s="6" t="s">
        <v>91</v>
      </c>
      <c r="F73" s="6" t="s">
        <v>83</v>
      </c>
      <c r="G73" s="6" t="s">
        <v>81</v>
      </c>
      <c r="H73" s="7">
        <v>4836.0600000000004</v>
      </c>
      <c r="I73" s="7">
        <v>4779.37</v>
      </c>
      <c r="J73" s="8">
        <v>42</v>
      </c>
      <c r="K73" s="8">
        <v>41</v>
      </c>
      <c r="L73" s="7">
        <v>2557.5300000000002</v>
      </c>
      <c r="M73" s="7">
        <v>150.81</v>
      </c>
      <c r="N73" s="7">
        <v>69227.12</v>
      </c>
      <c r="O73" s="8">
        <v>642</v>
      </c>
      <c r="P73" s="8">
        <v>0</v>
      </c>
      <c r="Q73" s="8">
        <v>1</v>
      </c>
    </row>
    <row r="74" spans="1:17" ht="14.5">
      <c r="A74" s="5">
        <v>44927</v>
      </c>
      <c r="B74" s="6">
        <v>2023</v>
      </c>
      <c r="C74" s="6" t="s">
        <v>74</v>
      </c>
      <c r="D74" s="6" t="s">
        <v>92</v>
      </c>
      <c r="E74" s="6" t="s">
        <v>76</v>
      </c>
      <c r="F74" s="6" t="s">
        <v>77</v>
      </c>
      <c r="G74" s="6" t="s">
        <v>78</v>
      </c>
      <c r="H74" s="7">
        <v>189314.28</v>
      </c>
      <c r="I74" s="7">
        <v>192282.67</v>
      </c>
      <c r="J74" s="8">
        <v>2629</v>
      </c>
      <c r="K74" s="8">
        <v>2707</v>
      </c>
      <c r="L74" s="7">
        <v>105312.16</v>
      </c>
      <c r="M74" s="7">
        <v>3101.91</v>
      </c>
      <c r="N74" s="7">
        <v>1252390.32</v>
      </c>
      <c r="O74" s="8">
        <v>19601</v>
      </c>
      <c r="P74" s="8">
        <v>10</v>
      </c>
      <c r="Q74" s="8">
        <v>36</v>
      </c>
    </row>
    <row r="75" spans="1:17" ht="14.5">
      <c r="A75" s="5">
        <v>44927</v>
      </c>
      <c r="B75" s="6">
        <v>2023</v>
      </c>
      <c r="C75" s="6" t="s">
        <v>74</v>
      </c>
      <c r="D75" s="6" t="s">
        <v>92</v>
      </c>
      <c r="E75" s="6" t="s">
        <v>76</v>
      </c>
      <c r="F75" s="6" t="s">
        <v>77</v>
      </c>
      <c r="G75" s="6" t="s">
        <v>79</v>
      </c>
      <c r="H75" s="7">
        <v>172334.27</v>
      </c>
      <c r="I75" s="7">
        <v>172393.77</v>
      </c>
      <c r="J75" s="8">
        <v>985</v>
      </c>
      <c r="K75" s="8">
        <v>1000</v>
      </c>
      <c r="L75" s="7">
        <v>111725.11</v>
      </c>
      <c r="M75" s="7">
        <v>4362.5</v>
      </c>
      <c r="N75" s="7">
        <v>996651.19</v>
      </c>
      <c r="O75" s="8">
        <v>6055</v>
      </c>
      <c r="P75" s="8">
        <v>7</v>
      </c>
      <c r="Q75" s="8">
        <v>18</v>
      </c>
    </row>
    <row r="76" spans="1:17" ht="14.5">
      <c r="A76" s="5">
        <v>44927</v>
      </c>
      <c r="B76" s="6">
        <v>2023</v>
      </c>
      <c r="C76" s="6" t="s">
        <v>74</v>
      </c>
      <c r="D76" s="6" t="s">
        <v>92</v>
      </c>
      <c r="E76" s="6" t="s">
        <v>76</v>
      </c>
      <c r="F76" s="6" t="s">
        <v>77</v>
      </c>
      <c r="G76" s="6" t="s">
        <v>80</v>
      </c>
      <c r="H76" s="7">
        <v>40532.550000000003</v>
      </c>
      <c r="I76" s="7">
        <v>37383.25</v>
      </c>
      <c r="J76" s="8">
        <v>290</v>
      </c>
      <c r="K76" s="8">
        <v>262</v>
      </c>
      <c r="L76" s="7">
        <v>27840.39</v>
      </c>
      <c r="M76" s="7">
        <v>2207.23</v>
      </c>
      <c r="N76" s="7">
        <v>305872.65999999997</v>
      </c>
      <c r="O76" s="8">
        <v>2319</v>
      </c>
      <c r="P76" s="8">
        <v>2</v>
      </c>
      <c r="Q76" s="8">
        <v>4</v>
      </c>
    </row>
    <row r="77" spans="1:17" ht="14.5">
      <c r="A77" s="5">
        <v>44927</v>
      </c>
      <c r="B77" s="6">
        <v>2023</v>
      </c>
      <c r="C77" s="6" t="s">
        <v>74</v>
      </c>
      <c r="D77" s="6" t="s">
        <v>92</v>
      </c>
      <c r="E77" s="6" t="s">
        <v>76</v>
      </c>
      <c r="F77" s="6" t="s">
        <v>77</v>
      </c>
      <c r="G77" s="6" t="s">
        <v>81</v>
      </c>
      <c r="H77" s="7">
        <v>76516.509999999995</v>
      </c>
      <c r="I77" s="7">
        <v>77494.289999999994</v>
      </c>
      <c r="J77" s="8">
        <v>665</v>
      </c>
      <c r="K77" s="8">
        <v>681</v>
      </c>
      <c r="L77" s="7">
        <v>48387.42</v>
      </c>
      <c r="M77" s="7">
        <v>2161.34</v>
      </c>
      <c r="N77" s="7">
        <v>452312.5</v>
      </c>
      <c r="O77" s="8">
        <v>4432</v>
      </c>
      <c r="P77" s="8">
        <v>3</v>
      </c>
      <c r="Q77" s="8">
        <v>7</v>
      </c>
    </row>
    <row r="78" spans="1:17" ht="14.5">
      <c r="A78" s="5">
        <v>44927</v>
      </c>
      <c r="B78" s="6">
        <v>2023</v>
      </c>
      <c r="C78" s="6" t="s">
        <v>74</v>
      </c>
      <c r="D78" s="6" t="s">
        <v>92</v>
      </c>
      <c r="E78" s="6" t="s">
        <v>76</v>
      </c>
      <c r="F78" s="6" t="s">
        <v>82</v>
      </c>
      <c r="G78" s="6" t="s">
        <v>78</v>
      </c>
      <c r="H78" s="7">
        <v>147533.20000000001</v>
      </c>
      <c r="I78" s="7">
        <v>150620.34</v>
      </c>
      <c r="J78" s="8">
        <v>2049</v>
      </c>
      <c r="K78" s="8">
        <v>2110</v>
      </c>
      <c r="L78" s="7">
        <v>77495.38</v>
      </c>
      <c r="M78" s="7">
        <v>2544.73</v>
      </c>
      <c r="N78" s="7">
        <v>1023549.78</v>
      </c>
      <c r="O78" s="8">
        <v>14984</v>
      </c>
      <c r="P78" s="8">
        <v>7</v>
      </c>
      <c r="Q78" s="8">
        <v>29</v>
      </c>
    </row>
    <row r="79" spans="1:17" ht="14.5">
      <c r="A79" s="5">
        <v>44927</v>
      </c>
      <c r="B79" s="6">
        <v>2023</v>
      </c>
      <c r="C79" s="6" t="s">
        <v>74</v>
      </c>
      <c r="D79" s="6" t="s">
        <v>92</v>
      </c>
      <c r="E79" s="6" t="s">
        <v>76</v>
      </c>
      <c r="F79" s="6" t="s">
        <v>82</v>
      </c>
      <c r="G79" s="6" t="s">
        <v>79</v>
      </c>
      <c r="H79" s="7">
        <v>155878.34</v>
      </c>
      <c r="I79" s="7">
        <v>145757.73000000001</v>
      </c>
      <c r="J79" s="8">
        <v>891</v>
      </c>
      <c r="K79" s="8">
        <v>827</v>
      </c>
      <c r="L79" s="7">
        <v>95614.63</v>
      </c>
      <c r="M79" s="7">
        <v>4022.58</v>
      </c>
      <c r="N79" s="7">
        <v>865943.4</v>
      </c>
      <c r="O79" s="8">
        <v>5097</v>
      </c>
      <c r="P79" s="8">
        <v>7</v>
      </c>
      <c r="Q79" s="8">
        <v>15</v>
      </c>
    </row>
    <row r="80" spans="1:17" ht="14.5">
      <c r="A80" s="5">
        <v>44927</v>
      </c>
      <c r="B80" s="6">
        <v>2023</v>
      </c>
      <c r="C80" s="6" t="s">
        <v>74</v>
      </c>
      <c r="D80" s="6" t="s">
        <v>92</v>
      </c>
      <c r="E80" s="6" t="s">
        <v>76</v>
      </c>
      <c r="F80" s="6" t="s">
        <v>82</v>
      </c>
      <c r="G80" s="6" t="s">
        <v>80</v>
      </c>
      <c r="H80" s="7">
        <v>32238.42</v>
      </c>
      <c r="I80" s="7">
        <v>29898.67</v>
      </c>
      <c r="J80" s="8">
        <v>230</v>
      </c>
      <c r="K80" s="8">
        <v>216</v>
      </c>
      <c r="L80" s="7">
        <v>20432.18</v>
      </c>
      <c r="M80" s="7">
        <v>1704.89</v>
      </c>
      <c r="N80" s="7">
        <v>260431.92</v>
      </c>
      <c r="O80" s="8">
        <v>1960</v>
      </c>
      <c r="P80" s="8">
        <v>1</v>
      </c>
      <c r="Q80" s="8">
        <v>2</v>
      </c>
    </row>
    <row r="81" spans="1:17" ht="14.5">
      <c r="A81" s="5">
        <v>44927</v>
      </c>
      <c r="B81" s="6">
        <v>2023</v>
      </c>
      <c r="C81" s="6" t="s">
        <v>74</v>
      </c>
      <c r="D81" s="6" t="s">
        <v>92</v>
      </c>
      <c r="E81" s="6" t="s">
        <v>76</v>
      </c>
      <c r="F81" s="6" t="s">
        <v>82</v>
      </c>
      <c r="G81" s="6" t="s">
        <v>81</v>
      </c>
      <c r="H81" s="7">
        <v>63787.79</v>
      </c>
      <c r="I81" s="7">
        <v>61243.01</v>
      </c>
      <c r="J81" s="8">
        <v>555</v>
      </c>
      <c r="K81" s="8">
        <v>528</v>
      </c>
      <c r="L81" s="7">
        <v>37125.019999999997</v>
      </c>
      <c r="M81" s="7">
        <v>1911.26</v>
      </c>
      <c r="N81" s="7">
        <v>386783.09</v>
      </c>
      <c r="O81" s="8">
        <v>3716</v>
      </c>
      <c r="P81" s="8">
        <v>3</v>
      </c>
      <c r="Q81" s="8">
        <v>7</v>
      </c>
    </row>
    <row r="82" spans="1:17" ht="14.5">
      <c r="A82" s="5">
        <v>44927</v>
      </c>
      <c r="B82" s="6">
        <v>2023</v>
      </c>
      <c r="C82" s="6" t="s">
        <v>74</v>
      </c>
      <c r="D82" s="6" t="s">
        <v>92</v>
      </c>
      <c r="E82" s="6" t="s">
        <v>76</v>
      </c>
      <c r="F82" s="6" t="s">
        <v>83</v>
      </c>
      <c r="G82" s="6" t="s">
        <v>78</v>
      </c>
      <c r="H82" s="7">
        <v>12623.86</v>
      </c>
      <c r="I82" s="7">
        <v>12694.46</v>
      </c>
      <c r="J82" s="8">
        <v>175</v>
      </c>
      <c r="K82" s="8">
        <v>179</v>
      </c>
      <c r="L82" s="7">
        <v>6059.32</v>
      </c>
      <c r="M82" s="7">
        <v>230.65</v>
      </c>
      <c r="N82" s="7">
        <v>114567.74</v>
      </c>
      <c r="O82" s="8">
        <v>1800</v>
      </c>
      <c r="P82" s="8">
        <v>1</v>
      </c>
      <c r="Q82" s="8">
        <v>3</v>
      </c>
    </row>
    <row r="83" spans="1:17" ht="14.5">
      <c r="A83" s="5">
        <v>44927</v>
      </c>
      <c r="B83" s="6">
        <v>2023</v>
      </c>
      <c r="C83" s="6" t="s">
        <v>74</v>
      </c>
      <c r="D83" s="6" t="s">
        <v>92</v>
      </c>
      <c r="E83" s="6" t="s">
        <v>76</v>
      </c>
      <c r="F83" s="6" t="s">
        <v>83</v>
      </c>
      <c r="G83" s="6" t="s">
        <v>79</v>
      </c>
      <c r="H83" s="7">
        <v>11855.46</v>
      </c>
      <c r="I83" s="7">
        <v>11815.62</v>
      </c>
      <c r="J83" s="8">
        <v>68</v>
      </c>
      <c r="K83" s="8">
        <v>67</v>
      </c>
      <c r="L83" s="7">
        <v>6602.54</v>
      </c>
      <c r="M83" s="7">
        <v>321.05</v>
      </c>
      <c r="N83" s="7">
        <v>94967.87</v>
      </c>
      <c r="O83" s="8">
        <v>610</v>
      </c>
      <c r="P83" s="8">
        <v>1</v>
      </c>
      <c r="Q83" s="8">
        <v>2</v>
      </c>
    </row>
    <row r="84" spans="1:17" ht="14.5">
      <c r="A84" s="5">
        <v>44927</v>
      </c>
      <c r="B84" s="6">
        <v>2023</v>
      </c>
      <c r="C84" s="6" t="s">
        <v>74</v>
      </c>
      <c r="D84" s="6" t="s">
        <v>92</v>
      </c>
      <c r="E84" s="6" t="s">
        <v>76</v>
      </c>
      <c r="F84" s="6" t="s">
        <v>83</v>
      </c>
      <c r="G84" s="6" t="s">
        <v>80</v>
      </c>
      <c r="H84" s="7">
        <v>2565.09</v>
      </c>
      <c r="I84" s="7">
        <v>2450.9499999999998</v>
      </c>
      <c r="J84" s="8">
        <v>18</v>
      </c>
      <c r="K84" s="8">
        <v>17</v>
      </c>
      <c r="L84" s="7">
        <v>1497.41</v>
      </c>
      <c r="M84" s="7">
        <v>151.16999999999999</v>
      </c>
      <c r="N84" s="7">
        <v>27857</v>
      </c>
      <c r="O84" s="8">
        <v>207</v>
      </c>
      <c r="P84" s="8">
        <v>0</v>
      </c>
      <c r="Q84" s="8">
        <v>1</v>
      </c>
    </row>
    <row r="85" spans="1:17" ht="14.5">
      <c r="A85" s="5">
        <v>44927</v>
      </c>
      <c r="B85" s="6">
        <v>2023</v>
      </c>
      <c r="C85" s="6" t="s">
        <v>74</v>
      </c>
      <c r="D85" s="6" t="s">
        <v>92</v>
      </c>
      <c r="E85" s="6" t="s">
        <v>76</v>
      </c>
      <c r="F85" s="6" t="s">
        <v>83</v>
      </c>
      <c r="G85" s="6" t="s">
        <v>81</v>
      </c>
      <c r="H85" s="7">
        <v>4762.57</v>
      </c>
      <c r="I85" s="7">
        <v>4635.47</v>
      </c>
      <c r="J85" s="8">
        <v>41</v>
      </c>
      <c r="K85" s="8">
        <v>41</v>
      </c>
      <c r="L85" s="7">
        <v>2500.64</v>
      </c>
      <c r="M85" s="7">
        <v>137.83000000000001</v>
      </c>
      <c r="N85" s="7">
        <v>42469.53</v>
      </c>
      <c r="O85" s="8">
        <v>390</v>
      </c>
      <c r="P85" s="8">
        <v>0</v>
      </c>
      <c r="Q85" s="8">
        <v>1</v>
      </c>
    </row>
    <row r="86" spans="1:17" ht="14.5">
      <c r="A86" s="5">
        <v>44958</v>
      </c>
      <c r="B86" s="6">
        <v>2023</v>
      </c>
      <c r="C86" s="6" t="s">
        <v>93</v>
      </c>
      <c r="D86" s="6" t="s">
        <v>75</v>
      </c>
      <c r="E86" s="6" t="s">
        <v>76</v>
      </c>
      <c r="F86" s="6" t="s">
        <v>77</v>
      </c>
      <c r="G86" s="6" t="s">
        <v>78</v>
      </c>
      <c r="H86" s="7">
        <v>1015306.64</v>
      </c>
      <c r="I86" s="7">
        <v>1039796.49</v>
      </c>
      <c r="J86" s="8">
        <v>14101</v>
      </c>
      <c r="K86" s="8">
        <v>14660</v>
      </c>
      <c r="L86" s="7">
        <v>564852.03</v>
      </c>
      <c r="M86" s="7">
        <v>17770.310000000001</v>
      </c>
      <c r="N86" s="7">
        <v>6003876.6600000001</v>
      </c>
      <c r="O86" s="8">
        <v>89192</v>
      </c>
      <c r="P86" s="8">
        <v>53</v>
      </c>
      <c r="Q86" s="8">
        <v>153</v>
      </c>
    </row>
    <row r="87" spans="1:17" ht="14.5">
      <c r="A87" s="5">
        <v>44958</v>
      </c>
      <c r="B87" s="6">
        <v>2023</v>
      </c>
      <c r="C87" s="6" t="s">
        <v>93</v>
      </c>
      <c r="D87" s="6" t="s">
        <v>75</v>
      </c>
      <c r="E87" s="6" t="s">
        <v>76</v>
      </c>
      <c r="F87" s="6" t="s">
        <v>77</v>
      </c>
      <c r="G87" s="6" t="s">
        <v>79</v>
      </c>
      <c r="H87" s="7">
        <v>989654.99</v>
      </c>
      <c r="I87" s="7">
        <v>963061.49</v>
      </c>
      <c r="J87" s="8">
        <v>5655</v>
      </c>
      <c r="K87" s="8">
        <v>5564</v>
      </c>
      <c r="L87" s="7">
        <v>652278.43999999994</v>
      </c>
      <c r="M87" s="7">
        <v>22868.09</v>
      </c>
      <c r="N87" s="7">
        <v>4862161.8499999996</v>
      </c>
      <c r="O87" s="8">
        <v>29713</v>
      </c>
      <c r="P87" s="8">
        <v>41</v>
      </c>
      <c r="Q87" s="8">
        <v>58</v>
      </c>
    </row>
    <row r="88" spans="1:17" ht="14.5">
      <c r="A88" s="5">
        <v>44958</v>
      </c>
      <c r="B88" s="6">
        <v>2023</v>
      </c>
      <c r="C88" s="6" t="s">
        <v>93</v>
      </c>
      <c r="D88" s="6" t="s">
        <v>75</v>
      </c>
      <c r="E88" s="6" t="s">
        <v>76</v>
      </c>
      <c r="F88" s="6" t="s">
        <v>77</v>
      </c>
      <c r="G88" s="6" t="s">
        <v>80</v>
      </c>
      <c r="H88" s="7">
        <v>209283.31</v>
      </c>
      <c r="I88" s="7">
        <v>191717.61</v>
      </c>
      <c r="J88" s="8">
        <v>1495</v>
      </c>
      <c r="K88" s="8">
        <v>1397</v>
      </c>
      <c r="L88" s="7">
        <v>145773.48000000001</v>
      </c>
      <c r="M88" s="7">
        <v>12461.19</v>
      </c>
      <c r="N88" s="7">
        <v>1430595.16</v>
      </c>
      <c r="O88" s="8">
        <v>10738</v>
      </c>
      <c r="P88" s="8">
        <v>11</v>
      </c>
      <c r="Q88" s="8">
        <v>22</v>
      </c>
    </row>
    <row r="89" spans="1:17" ht="14.5">
      <c r="A89" s="5">
        <v>44958</v>
      </c>
      <c r="B89" s="6">
        <v>2023</v>
      </c>
      <c r="C89" s="6" t="s">
        <v>93</v>
      </c>
      <c r="D89" s="6" t="s">
        <v>75</v>
      </c>
      <c r="E89" s="6" t="s">
        <v>76</v>
      </c>
      <c r="F89" s="6" t="s">
        <v>77</v>
      </c>
      <c r="G89" s="6" t="s">
        <v>81</v>
      </c>
      <c r="H89" s="7">
        <v>383943.26</v>
      </c>
      <c r="I89" s="7">
        <v>356142.79</v>
      </c>
      <c r="J89" s="8">
        <v>3339</v>
      </c>
      <c r="K89" s="8">
        <v>3066</v>
      </c>
      <c r="L89" s="7">
        <v>241986.4</v>
      </c>
      <c r="M89" s="7">
        <v>12624.62</v>
      </c>
      <c r="N89" s="7">
        <v>2138476.73</v>
      </c>
      <c r="O89" s="8">
        <v>19977</v>
      </c>
      <c r="P89" s="8">
        <v>17</v>
      </c>
      <c r="Q89" s="8">
        <v>70</v>
      </c>
    </row>
    <row r="90" spans="1:17" ht="14.5">
      <c r="A90" s="5">
        <v>44958</v>
      </c>
      <c r="B90" s="6">
        <v>2023</v>
      </c>
      <c r="C90" s="6" t="s">
        <v>93</v>
      </c>
      <c r="D90" s="6" t="s">
        <v>75</v>
      </c>
      <c r="E90" s="6" t="s">
        <v>76</v>
      </c>
      <c r="F90" s="6" t="s">
        <v>82</v>
      </c>
      <c r="G90" s="6" t="s">
        <v>78</v>
      </c>
      <c r="H90" s="7">
        <v>889127.22</v>
      </c>
      <c r="I90" s="7">
        <v>881156.66</v>
      </c>
      <c r="J90" s="8">
        <v>12349</v>
      </c>
      <c r="K90" s="8">
        <v>12283</v>
      </c>
      <c r="L90" s="7">
        <v>462598.62</v>
      </c>
      <c r="M90" s="7">
        <v>16932.560000000001</v>
      </c>
      <c r="N90" s="7">
        <v>5234487.9000000004</v>
      </c>
      <c r="O90" s="8">
        <v>80042</v>
      </c>
      <c r="P90" s="8">
        <v>42</v>
      </c>
      <c r="Q90" s="8">
        <v>241</v>
      </c>
    </row>
    <row r="91" spans="1:17" ht="14.5">
      <c r="A91" s="5">
        <v>44958</v>
      </c>
      <c r="B91" s="6">
        <v>2023</v>
      </c>
      <c r="C91" s="6" t="s">
        <v>93</v>
      </c>
      <c r="D91" s="6" t="s">
        <v>75</v>
      </c>
      <c r="E91" s="6" t="s">
        <v>76</v>
      </c>
      <c r="F91" s="6" t="s">
        <v>82</v>
      </c>
      <c r="G91" s="6" t="s">
        <v>79</v>
      </c>
      <c r="H91" s="7">
        <v>775013.71</v>
      </c>
      <c r="I91" s="7">
        <v>751873.61</v>
      </c>
      <c r="J91" s="8">
        <v>4429</v>
      </c>
      <c r="K91" s="8">
        <v>4242</v>
      </c>
      <c r="L91" s="7">
        <v>480699.44</v>
      </c>
      <c r="M91" s="7">
        <v>19335.2</v>
      </c>
      <c r="N91" s="7">
        <v>3927351.95</v>
      </c>
      <c r="O91" s="8">
        <v>24019</v>
      </c>
      <c r="P91" s="8">
        <v>34</v>
      </c>
      <c r="Q91" s="8">
        <v>70</v>
      </c>
    </row>
    <row r="92" spans="1:17" ht="14.5">
      <c r="A92" s="5">
        <v>44958</v>
      </c>
      <c r="B92" s="6">
        <v>2023</v>
      </c>
      <c r="C92" s="6" t="s">
        <v>93</v>
      </c>
      <c r="D92" s="6" t="s">
        <v>75</v>
      </c>
      <c r="E92" s="6" t="s">
        <v>76</v>
      </c>
      <c r="F92" s="6" t="s">
        <v>82</v>
      </c>
      <c r="G92" s="6" t="s">
        <v>80</v>
      </c>
      <c r="H92" s="7">
        <v>172767.53</v>
      </c>
      <c r="I92" s="7">
        <v>157998.04999999999</v>
      </c>
      <c r="J92" s="8">
        <v>1234</v>
      </c>
      <c r="K92" s="8">
        <v>1111</v>
      </c>
      <c r="L92" s="7">
        <v>109572.67</v>
      </c>
      <c r="M92" s="7">
        <v>9877.5499999999993</v>
      </c>
      <c r="N92" s="7">
        <v>1205278.79</v>
      </c>
      <c r="O92" s="8">
        <v>9020</v>
      </c>
      <c r="P92" s="8">
        <v>9</v>
      </c>
      <c r="Q92" s="8">
        <v>11</v>
      </c>
    </row>
    <row r="93" spans="1:17" ht="14.5">
      <c r="A93" s="5">
        <v>44958</v>
      </c>
      <c r="B93" s="6">
        <v>2023</v>
      </c>
      <c r="C93" s="6" t="s">
        <v>93</v>
      </c>
      <c r="D93" s="6" t="s">
        <v>75</v>
      </c>
      <c r="E93" s="6" t="s">
        <v>76</v>
      </c>
      <c r="F93" s="6" t="s">
        <v>82</v>
      </c>
      <c r="G93" s="6" t="s">
        <v>81</v>
      </c>
      <c r="H93" s="7">
        <v>336266.44</v>
      </c>
      <c r="I93" s="7">
        <v>329474.15999999997</v>
      </c>
      <c r="J93" s="8">
        <v>2924</v>
      </c>
      <c r="K93" s="8">
        <v>2917</v>
      </c>
      <c r="L93" s="7">
        <v>195038.21</v>
      </c>
      <c r="M93" s="7">
        <v>10418.25</v>
      </c>
      <c r="N93" s="7">
        <v>1844189.24</v>
      </c>
      <c r="O93" s="8">
        <v>17239</v>
      </c>
      <c r="P93" s="8">
        <v>16</v>
      </c>
      <c r="Q93" s="8">
        <v>25</v>
      </c>
    </row>
    <row r="94" spans="1:17" ht="14.5">
      <c r="A94" s="5">
        <v>44958</v>
      </c>
      <c r="B94" s="6">
        <v>2023</v>
      </c>
      <c r="C94" s="6" t="s">
        <v>93</v>
      </c>
      <c r="D94" s="6" t="s">
        <v>75</v>
      </c>
      <c r="E94" s="6" t="s">
        <v>76</v>
      </c>
      <c r="F94" s="6" t="s">
        <v>83</v>
      </c>
      <c r="G94" s="6" t="s">
        <v>78</v>
      </c>
      <c r="H94" s="7">
        <v>69578.63</v>
      </c>
      <c r="I94" s="7">
        <v>69239.149999999994</v>
      </c>
      <c r="J94" s="8">
        <v>966</v>
      </c>
      <c r="K94" s="8">
        <v>961</v>
      </c>
      <c r="L94" s="7">
        <v>33434.93</v>
      </c>
      <c r="M94" s="7">
        <v>1237.46</v>
      </c>
      <c r="N94" s="7">
        <v>568552.4</v>
      </c>
      <c r="O94" s="8">
        <v>8352</v>
      </c>
      <c r="P94" s="8">
        <v>4</v>
      </c>
      <c r="Q94" s="8">
        <v>21</v>
      </c>
    </row>
    <row r="95" spans="1:17" ht="14.5">
      <c r="A95" s="5">
        <v>44958</v>
      </c>
      <c r="B95" s="6">
        <v>2023</v>
      </c>
      <c r="C95" s="6" t="s">
        <v>93</v>
      </c>
      <c r="D95" s="6" t="s">
        <v>75</v>
      </c>
      <c r="E95" s="6" t="s">
        <v>76</v>
      </c>
      <c r="F95" s="6" t="s">
        <v>83</v>
      </c>
      <c r="G95" s="6" t="s">
        <v>79</v>
      </c>
      <c r="H95" s="7">
        <v>60419.5</v>
      </c>
      <c r="I95" s="7">
        <v>55257.89</v>
      </c>
      <c r="J95" s="8">
        <v>345</v>
      </c>
      <c r="K95" s="8">
        <v>321</v>
      </c>
      <c r="L95" s="7">
        <v>33968.07</v>
      </c>
      <c r="M95" s="7">
        <v>1461.72</v>
      </c>
      <c r="N95" s="7">
        <v>431256.18</v>
      </c>
      <c r="O95" s="8">
        <v>2551</v>
      </c>
      <c r="P95" s="8">
        <v>3</v>
      </c>
      <c r="Q95" s="8">
        <v>11</v>
      </c>
    </row>
    <row r="96" spans="1:17" ht="14.5">
      <c r="A96" s="5">
        <v>44958</v>
      </c>
      <c r="B96" s="6">
        <v>2023</v>
      </c>
      <c r="C96" s="6" t="s">
        <v>93</v>
      </c>
      <c r="D96" s="6" t="s">
        <v>75</v>
      </c>
      <c r="E96" s="6" t="s">
        <v>76</v>
      </c>
      <c r="F96" s="6" t="s">
        <v>83</v>
      </c>
      <c r="G96" s="6" t="s">
        <v>80</v>
      </c>
      <c r="H96" s="7">
        <v>13729.19</v>
      </c>
      <c r="I96" s="7">
        <v>13061.81</v>
      </c>
      <c r="J96" s="8">
        <v>98</v>
      </c>
      <c r="K96" s="8">
        <v>94</v>
      </c>
      <c r="L96" s="7">
        <v>8026.23</v>
      </c>
      <c r="M96" s="7">
        <v>794.28</v>
      </c>
      <c r="N96" s="7">
        <v>133109.85999999999</v>
      </c>
      <c r="O96" s="8">
        <v>978</v>
      </c>
      <c r="P96" s="8">
        <v>1</v>
      </c>
      <c r="Q96" s="8">
        <v>3</v>
      </c>
    </row>
    <row r="97" spans="1:17" ht="14.5">
      <c r="A97" s="5">
        <v>44958</v>
      </c>
      <c r="B97" s="6">
        <v>2023</v>
      </c>
      <c r="C97" s="6" t="s">
        <v>93</v>
      </c>
      <c r="D97" s="6" t="s">
        <v>75</v>
      </c>
      <c r="E97" s="6" t="s">
        <v>76</v>
      </c>
      <c r="F97" s="6" t="s">
        <v>83</v>
      </c>
      <c r="G97" s="6" t="s">
        <v>81</v>
      </c>
      <c r="H97" s="7">
        <v>27314.21</v>
      </c>
      <c r="I97" s="7">
        <v>25327.59</v>
      </c>
      <c r="J97" s="8">
        <v>238</v>
      </c>
      <c r="K97" s="8">
        <v>223</v>
      </c>
      <c r="L97" s="7">
        <v>14393.34</v>
      </c>
      <c r="M97" s="7">
        <v>753.62</v>
      </c>
      <c r="N97" s="7">
        <v>209622.49</v>
      </c>
      <c r="O97" s="8">
        <v>1879</v>
      </c>
      <c r="P97" s="8">
        <v>1</v>
      </c>
      <c r="Q97" s="8">
        <v>7</v>
      </c>
    </row>
    <row r="98" spans="1:17" ht="14.5">
      <c r="A98" s="5">
        <v>44958</v>
      </c>
      <c r="B98" s="6">
        <v>2023</v>
      </c>
      <c r="C98" s="6" t="s">
        <v>93</v>
      </c>
      <c r="D98" s="6" t="s">
        <v>84</v>
      </c>
      <c r="E98" s="6" t="s">
        <v>85</v>
      </c>
      <c r="F98" s="6" t="s">
        <v>77</v>
      </c>
      <c r="G98" s="6" t="s">
        <v>78</v>
      </c>
      <c r="H98" s="7">
        <v>557676.04</v>
      </c>
      <c r="I98" s="7">
        <v>590533.39</v>
      </c>
      <c r="J98" s="8">
        <v>7746</v>
      </c>
      <c r="K98" s="8">
        <v>8224</v>
      </c>
      <c r="L98" s="7">
        <v>311249.40000000002</v>
      </c>
      <c r="M98" s="7">
        <v>9786.9</v>
      </c>
      <c r="N98" s="7">
        <v>4274110.33</v>
      </c>
      <c r="O98" s="8">
        <v>66179</v>
      </c>
      <c r="P98" s="8">
        <v>27</v>
      </c>
      <c r="Q98" s="8">
        <v>148</v>
      </c>
    </row>
    <row r="99" spans="1:17" ht="14.5">
      <c r="A99" s="5">
        <v>44958</v>
      </c>
      <c r="B99" s="6">
        <v>2023</v>
      </c>
      <c r="C99" s="6" t="s">
        <v>93</v>
      </c>
      <c r="D99" s="6" t="s">
        <v>84</v>
      </c>
      <c r="E99" s="6" t="s">
        <v>85</v>
      </c>
      <c r="F99" s="6" t="s">
        <v>77</v>
      </c>
      <c r="G99" s="6" t="s">
        <v>79</v>
      </c>
      <c r="H99" s="7">
        <v>531812.13</v>
      </c>
      <c r="I99" s="7">
        <v>543388.75</v>
      </c>
      <c r="J99" s="8">
        <v>3039</v>
      </c>
      <c r="K99" s="8">
        <v>3138</v>
      </c>
      <c r="L99" s="7">
        <v>349694.67</v>
      </c>
      <c r="M99" s="7">
        <v>12606.15</v>
      </c>
      <c r="N99" s="7">
        <v>3367423.11</v>
      </c>
      <c r="O99" s="8">
        <v>21250</v>
      </c>
      <c r="P99" s="8">
        <v>24</v>
      </c>
      <c r="Q99" s="8">
        <v>35</v>
      </c>
    </row>
    <row r="100" spans="1:17" ht="14.5">
      <c r="A100" s="5">
        <v>44958</v>
      </c>
      <c r="B100" s="6">
        <v>2023</v>
      </c>
      <c r="C100" s="6" t="s">
        <v>93</v>
      </c>
      <c r="D100" s="6" t="s">
        <v>84</v>
      </c>
      <c r="E100" s="6" t="s">
        <v>85</v>
      </c>
      <c r="F100" s="6" t="s">
        <v>77</v>
      </c>
      <c r="G100" s="6" t="s">
        <v>80</v>
      </c>
      <c r="H100" s="7">
        <v>119256.19</v>
      </c>
      <c r="I100" s="7">
        <v>120173.61</v>
      </c>
      <c r="J100" s="8">
        <v>852</v>
      </c>
      <c r="K100" s="8">
        <v>872</v>
      </c>
      <c r="L100" s="7">
        <v>82842.710000000006</v>
      </c>
      <c r="M100" s="7">
        <v>6792.08</v>
      </c>
      <c r="N100" s="7">
        <v>1014553.9</v>
      </c>
      <c r="O100" s="8">
        <v>7678</v>
      </c>
      <c r="P100" s="8">
        <v>5</v>
      </c>
      <c r="Q100" s="8">
        <v>14</v>
      </c>
    </row>
    <row r="101" spans="1:17" ht="14.5">
      <c r="A101" s="5">
        <v>44958</v>
      </c>
      <c r="B101" s="6">
        <v>2023</v>
      </c>
      <c r="C101" s="6" t="s">
        <v>93</v>
      </c>
      <c r="D101" s="6" t="s">
        <v>84</v>
      </c>
      <c r="E101" s="6" t="s">
        <v>85</v>
      </c>
      <c r="F101" s="6" t="s">
        <v>77</v>
      </c>
      <c r="G101" s="6" t="s">
        <v>81</v>
      </c>
      <c r="H101" s="7">
        <v>207820.66</v>
      </c>
      <c r="I101" s="7">
        <v>217108.02</v>
      </c>
      <c r="J101" s="8">
        <v>1807</v>
      </c>
      <c r="K101" s="8">
        <v>1869</v>
      </c>
      <c r="L101" s="7">
        <v>131023.46</v>
      </c>
      <c r="M101" s="7">
        <v>5859.57</v>
      </c>
      <c r="N101" s="7">
        <v>1574408.43</v>
      </c>
      <c r="O101" s="8">
        <v>14604</v>
      </c>
      <c r="P101" s="8">
        <v>9</v>
      </c>
      <c r="Q101" s="8">
        <v>29</v>
      </c>
    </row>
    <row r="102" spans="1:17" ht="14.5">
      <c r="A102" s="5">
        <v>44958</v>
      </c>
      <c r="B102" s="6">
        <v>2023</v>
      </c>
      <c r="C102" s="6" t="s">
        <v>93</v>
      </c>
      <c r="D102" s="6" t="s">
        <v>84</v>
      </c>
      <c r="E102" s="6" t="s">
        <v>85</v>
      </c>
      <c r="F102" s="6" t="s">
        <v>82</v>
      </c>
      <c r="G102" s="6" t="s">
        <v>78</v>
      </c>
      <c r="H102" s="7">
        <v>514786.37</v>
      </c>
      <c r="I102" s="7">
        <v>555303.93000000005</v>
      </c>
      <c r="J102" s="8">
        <v>7150</v>
      </c>
      <c r="K102" s="8">
        <v>7763</v>
      </c>
      <c r="L102" s="7">
        <v>273511.36</v>
      </c>
      <c r="M102" s="7">
        <v>9559.39</v>
      </c>
      <c r="N102" s="7">
        <v>4397954.33</v>
      </c>
      <c r="O102" s="8">
        <v>69027</v>
      </c>
      <c r="P102" s="8">
        <v>26</v>
      </c>
      <c r="Q102" s="8">
        <v>132</v>
      </c>
    </row>
    <row r="103" spans="1:17" ht="14.5">
      <c r="A103" s="5">
        <v>44958</v>
      </c>
      <c r="B103" s="6">
        <v>2023</v>
      </c>
      <c r="C103" s="6" t="s">
        <v>93</v>
      </c>
      <c r="D103" s="6" t="s">
        <v>84</v>
      </c>
      <c r="E103" s="6" t="s">
        <v>85</v>
      </c>
      <c r="F103" s="6" t="s">
        <v>82</v>
      </c>
      <c r="G103" s="6" t="s">
        <v>79</v>
      </c>
      <c r="H103" s="7">
        <v>482613.46</v>
      </c>
      <c r="I103" s="7">
        <v>487127.22</v>
      </c>
      <c r="J103" s="8">
        <v>2758</v>
      </c>
      <c r="K103" s="8">
        <v>2810</v>
      </c>
      <c r="L103" s="7">
        <v>298500.95</v>
      </c>
      <c r="M103" s="7">
        <v>11549.41</v>
      </c>
      <c r="N103" s="7">
        <v>3352799.06</v>
      </c>
      <c r="O103" s="8">
        <v>20337</v>
      </c>
      <c r="P103" s="8">
        <v>21</v>
      </c>
      <c r="Q103" s="8">
        <v>47</v>
      </c>
    </row>
    <row r="104" spans="1:17" ht="14.5">
      <c r="A104" s="5">
        <v>44958</v>
      </c>
      <c r="B104" s="6">
        <v>2023</v>
      </c>
      <c r="C104" s="6" t="s">
        <v>93</v>
      </c>
      <c r="D104" s="6" t="s">
        <v>84</v>
      </c>
      <c r="E104" s="6" t="s">
        <v>85</v>
      </c>
      <c r="F104" s="6" t="s">
        <v>82</v>
      </c>
      <c r="G104" s="6" t="s">
        <v>80</v>
      </c>
      <c r="H104" s="7">
        <v>113274.59</v>
      </c>
      <c r="I104" s="7">
        <v>114761.22</v>
      </c>
      <c r="J104" s="8">
        <v>809</v>
      </c>
      <c r="K104" s="8">
        <v>821</v>
      </c>
      <c r="L104" s="7">
        <v>72864.7</v>
      </c>
      <c r="M104" s="7">
        <v>6651.68</v>
      </c>
      <c r="N104" s="7">
        <v>1021750.73</v>
      </c>
      <c r="O104" s="8">
        <v>7898</v>
      </c>
      <c r="P104" s="8">
        <v>6</v>
      </c>
      <c r="Q104" s="8">
        <v>10</v>
      </c>
    </row>
    <row r="105" spans="1:17" ht="14.5">
      <c r="A105" s="5">
        <v>44958</v>
      </c>
      <c r="B105" s="6">
        <v>2023</v>
      </c>
      <c r="C105" s="6" t="s">
        <v>93</v>
      </c>
      <c r="D105" s="6" t="s">
        <v>84</v>
      </c>
      <c r="E105" s="6" t="s">
        <v>85</v>
      </c>
      <c r="F105" s="6" t="s">
        <v>82</v>
      </c>
      <c r="G105" s="6" t="s">
        <v>81</v>
      </c>
      <c r="H105" s="7">
        <v>202585.44</v>
      </c>
      <c r="I105" s="7">
        <v>214296.17</v>
      </c>
      <c r="J105" s="8">
        <v>1762</v>
      </c>
      <c r="K105" s="8">
        <v>1873</v>
      </c>
      <c r="L105" s="7">
        <v>116454.97</v>
      </c>
      <c r="M105" s="7">
        <v>5828.52</v>
      </c>
      <c r="N105" s="7">
        <v>1520755.75</v>
      </c>
      <c r="O105" s="8">
        <v>13533</v>
      </c>
      <c r="P105" s="8">
        <v>8</v>
      </c>
      <c r="Q105" s="8">
        <v>27</v>
      </c>
    </row>
    <row r="106" spans="1:17" ht="14.5">
      <c r="A106" s="5">
        <v>44958</v>
      </c>
      <c r="B106" s="6">
        <v>2023</v>
      </c>
      <c r="C106" s="6" t="s">
        <v>93</v>
      </c>
      <c r="D106" s="6" t="s">
        <v>84</v>
      </c>
      <c r="E106" s="6" t="s">
        <v>85</v>
      </c>
      <c r="F106" s="6" t="s">
        <v>83</v>
      </c>
      <c r="G106" s="6" t="s">
        <v>78</v>
      </c>
      <c r="H106" s="7">
        <v>40320.79</v>
      </c>
      <c r="I106" s="7">
        <v>43866.51</v>
      </c>
      <c r="J106" s="8">
        <v>560</v>
      </c>
      <c r="K106" s="8">
        <v>618</v>
      </c>
      <c r="L106" s="7">
        <v>19350.400000000001</v>
      </c>
      <c r="M106" s="7">
        <v>690.5</v>
      </c>
      <c r="N106" s="7">
        <v>444614.69</v>
      </c>
      <c r="O106" s="8">
        <v>6757</v>
      </c>
      <c r="P106" s="8">
        <v>2</v>
      </c>
      <c r="Q106" s="8">
        <v>16</v>
      </c>
    </row>
    <row r="107" spans="1:17" ht="14.5">
      <c r="A107" s="5">
        <v>44958</v>
      </c>
      <c r="B107" s="6">
        <v>2023</v>
      </c>
      <c r="C107" s="6" t="s">
        <v>93</v>
      </c>
      <c r="D107" s="6" t="s">
        <v>84</v>
      </c>
      <c r="E107" s="6" t="s">
        <v>85</v>
      </c>
      <c r="F107" s="6" t="s">
        <v>83</v>
      </c>
      <c r="G107" s="6" t="s">
        <v>79</v>
      </c>
      <c r="H107" s="7">
        <v>36963.24</v>
      </c>
      <c r="I107" s="7">
        <v>36625.93</v>
      </c>
      <c r="J107" s="8">
        <v>211</v>
      </c>
      <c r="K107" s="8">
        <v>213</v>
      </c>
      <c r="L107" s="7">
        <v>20271.57</v>
      </c>
      <c r="M107" s="7">
        <v>1010.3</v>
      </c>
      <c r="N107" s="7">
        <v>337751.55</v>
      </c>
      <c r="O107" s="8">
        <v>2009</v>
      </c>
      <c r="P107" s="8">
        <v>2</v>
      </c>
      <c r="Q107" s="8">
        <v>7</v>
      </c>
    </row>
    <row r="108" spans="1:17" ht="14.5">
      <c r="A108" s="5">
        <v>44958</v>
      </c>
      <c r="B108" s="6">
        <v>2023</v>
      </c>
      <c r="C108" s="6" t="s">
        <v>93</v>
      </c>
      <c r="D108" s="6" t="s">
        <v>84</v>
      </c>
      <c r="E108" s="6" t="s">
        <v>85</v>
      </c>
      <c r="F108" s="6" t="s">
        <v>83</v>
      </c>
      <c r="G108" s="6" t="s">
        <v>80</v>
      </c>
      <c r="H108" s="7">
        <v>8406.64</v>
      </c>
      <c r="I108" s="7">
        <v>8338.94</v>
      </c>
      <c r="J108" s="8">
        <v>60</v>
      </c>
      <c r="K108" s="8">
        <v>60</v>
      </c>
      <c r="L108" s="7">
        <v>4811.37</v>
      </c>
      <c r="M108" s="7">
        <v>465.75</v>
      </c>
      <c r="N108" s="7">
        <v>104466.07</v>
      </c>
      <c r="O108" s="8">
        <v>775</v>
      </c>
      <c r="P108" s="8">
        <v>0</v>
      </c>
      <c r="Q108" s="8">
        <v>2</v>
      </c>
    </row>
    <row r="109" spans="1:17" ht="14.5">
      <c r="A109" s="5">
        <v>44958</v>
      </c>
      <c r="B109" s="6">
        <v>2023</v>
      </c>
      <c r="C109" s="6" t="s">
        <v>93</v>
      </c>
      <c r="D109" s="6" t="s">
        <v>84</v>
      </c>
      <c r="E109" s="6" t="s">
        <v>85</v>
      </c>
      <c r="F109" s="6" t="s">
        <v>83</v>
      </c>
      <c r="G109" s="6" t="s">
        <v>81</v>
      </c>
      <c r="H109" s="7">
        <v>14582.11</v>
      </c>
      <c r="I109" s="7">
        <v>14815.47</v>
      </c>
      <c r="J109" s="8">
        <v>127</v>
      </c>
      <c r="K109" s="8">
        <v>129</v>
      </c>
      <c r="L109" s="7">
        <v>7637.87</v>
      </c>
      <c r="M109" s="7">
        <v>395.91</v>
      </c>
      <c r="N109" s="7">
        <v>163979.38</v>
      </c>
      <c r="O109" s="8">
        <v>1609</v>
      </c>
      <c r="P109" s="8">
        <v>1</v>
      </c>
      <c r="Q109" s="8">
        <v>2</v>
      </c>
    </row>
    <row r="110" spans="1:17" ht="14.5">
      <c r="A110" s="5">
        <v>44958</v>
      </c>
      <c r="B110" s="6">
        <v>2023</v>
      </c>
      <c r="C110" s="6" t="s">
        <v>93</v>
      </c>
      <c r="D110" s="6" t="s">
        <v>86</v>
      </c>
      <c r="E110" s="6" t="s">
        <v>87</v>
      </c>
      <c r="F110" s="6" t="s">
        <v>77</v>
      </c>
      <c r="G110" s="6" t="s">
        <v>78</v>
      </c>
      <c r="H110" s="7">
        <v>406681.59</v>
      </c>
      <c r="I110" s="7">
        <v>407836.27</v>
      </c>
      <c r="J110" s="8">
        <v>5648</v>
      </c>
      <c r="K110" s="8">
        <v>5774</v>
      </c>
      <c r="L110" s="7">
        <v>227037.03</v>
      </c>
      <c r="M110" s="7">
        <v>7186.01</v>
      </c>
      <c r="N110" s="7">
        <v>3515993.36</v>
      </c>
      <c r="O110" s="8">
        <v>54886</v>
      </c>
      <c r="P110" s="8">
        <v>17</v>
      </c>
      <c r="Q110" s="8">
        <v>84</v>
      </c>
    </row>
    <row r="111" spans="1:17" ht="14.5">
      <c r="A111" s="5">
        <v>44958</v>
      </c>
      <c r="B111" s="6">
        <v>2023</v>
      </c>
      <c r="C111" s="6" t="s">
        <v>93</v>
      </c>
      <c r="D111" s="6" t="s">
        <v>86</v>
      </c>
      <c r="E111" s="6" t="s">
        <v>87</v>
      </c>
      <c r="F111" s="6" t="s">
        <v>77</v>
      </c>
      <c r="G111" s="6" t="s">
        <v>79</v>
      </c>
      <c r="H111" s="7">
        <v>351236.33</v>
      </c>
      <c r="I111" s="7">
        <v>341999.27</v>
      </c>
      <c r="J111" s="8">
        <v>2007</v>
      </c>
      <c r="K111" s="8">
        <v>1930</v>
      </c>
      <c r="L111" s="7">
        <v>229810</v>
      </c>
      <c r="M111" s="7">
        <v>9080.31</v>
      </c>
      <c r="N111" s="7">
        <v>2776224.95</v>
      </c>
      <c r="O111" s="8">
        <v>17716</v>
      </c>
      <c r="P111" s="8">
        <v>16</v>
      </c>
      <c r="Q111" s="8">
        <v>37</v>
      </c>
    </row>
    <row r="112" spans="1:17" ht="14.5">
      <c r="A112" s="5">
        <v>44958</v>
      </c>
      <c r="B112" s="6">
        <v>2023</v>
      </c>
      <c r="C112" s="6" t="s">
        <v>93</v>
      </c>
      <c r="D112" s="6" t="s">
        <v>86</v>
      </c>
      <c r="E112" s="6" t="s">
        <v>87</v>
      </c>
      <c r="F112" s="6" t="s">
        <v>77</v>
      </c>
      <c r="G112" s="6" t="s">
        <v>80</v>
      </c>
      <c r="H112" s="7">
        <v>76546.850000000006</v>
      </c>
      <c r="I112" s="7">
        <v>70921.37</v>
      </c>
      <c r="J112" s="8">
        <v>547</v>
      </c>
      <c r="K112" s="8">
        <v>515</v>
      </c>
      <c r="L112" s="7">
        <v>52524.97</v>
      </c>
      <c r="M112" s="7">
        <v>4132.71</v>
      </c>
      <c r="N112" s="7">
        <v>810443.66</v>
      </c>
      <c r="O112" s="8">
        <v>5937</v>
      </c>
      <c r="P112" s="8">
        <v>3</v>
      </c>
      <c r="Q112" s="8">
        <v>8</v>
      </c>
    </row>
    <row r="113" spans="1:17" ht="14.5">
      <c r="A113" s="5">
        <v>44958</v>
      </c>
      <c r="B113" s="6">
        <v>2023</v>
      </c>
      <c r="C113" s="6" t="s">
        <v>93</v>
      </c>
      <c r="D113" s="6" t="s">
        <v>86</v>
      </c>
      <c r="E113" s="6" t="s">
        <v>87</v>
      </c>
      <c r="F113" s="6" t="s">
        <v>77</v>
      </c>
      <c r="G113" s="6" t="s">
        <v>81</v>
      </c>
      <c r="H113" s="7">
        <v>142679.85999999999</v>
      </c>
      <c r="I113" s="7">
        <v>145351.41</v>
      </c>
      <c r="J113" s="8">
        <v>1241</v>
      </c>
      <c r="K113" s="8">
        <v>1263</v>
      </c>
      <c r="L113" s="7">
        <v>89528.18</v>
      </c>
      <c r="M113" s="7">
        <v>4318.46</v>
      </c>
      <c r="N113" s="7">
        <v>1258805.68</v>
      </c>
      <c r="O113" s="8">
        <v>12268</v>
      </c>
      <c r="P113" s="8">
        <v>6</v>
      </c>
      <c r="Q113" s="8">
        <v>13</v>
      </c>
    </row>
    <row r="114" spans="1:17" ht="14.5">
      <c r="A114" s="5">
        <v>44958</v>
      </c>
      <c r="B114" s="6">
        <v>2023</v>
      </c>
      <c r="C114" s="6" t="s">
        <v>93</v>
      </c>
      <c r="D114" s="6" t="s">
        <v>86</v>
      </c>
      <c r="E114" s="6" t="s">
        <v>87</v>
      </c>
      <c r="F114" s="6" t="s">
        <v>82</v>
      </c>
      <c r="G114" s="6" t="s">
        <v>78</v>
      </c>
      <c r="H114" s="7">
        <v>331078.93</v>
      </c>
      <c r="I114" s="7">
        <v>339371.73</v>
      </c>
      <c r="J114" s="8">
        <v>4598</v>
      </c>
      <c r="K114" s="8">
        <v>4778</v>
      </c>
      <c r="L114" s="7">
        <v>174265.96</v>
      </c>
      <c r="M114" s="7">
        <v>6128.32</v>
      </c>
      <c r="N114" s="7">
        <v>3170360.11</v>
      </c>
      <c r="O114" s="8">
        <v>49331</v>
      </c>
      <c r="P114" s="8">
        <v>17</v>
      </c>
      <c r="Q114" s="8">
        <v>52</v>
      </c>
    </row>
    <row r="115" spans="1:17" ht="14.5">
      <c r="A115" s="5">
        <v>44958</v>
      </c>
      <c r="B115" s="6">
        <v>2023</v>
      </c>
      <c r="C115" s="6" t="s">
        <v>93</v>
      </c>
      <c r="D115" s="6" t="s">
        <v>86</v>
      </c>
      <c r="E115" s="6" t="s">
        <v>87</v>
      </c>
      <c r="F115" s="6" t="s">
        <v>82</v>
      </c>
      <c r="G115" s="6" t="s">
        <v>79</v>
      </c>
      <c r="H115" s="7">
        <v>291051.75</v>
      </c>
      <c r="I115" s="7">
        <v>277322.61</v>
      </c>
      <c r="J115" s="8">
        <v>1663</v>
      </c>
      <c r="K115" s="8">
        <v>1605</v>
      </c>
      <c r="L115" s="7">
        <v>179276.56</v>
      </c>
      <c r="M115" s="7">
        <v>6850.13</v>
      </c>
      <c r="N115" s="7">
        <v>2436040.48</v>
      </c>
      <c r="O115" s="8">
        <v>14350</v>
      </c>
      <c r="P115" s="8">
        <v>13</v>
      </c>
      <c r="Q115" s="8">
        <v>17</v>
      </c>
    </row>
    <row r="116" spans="1:17" ht="14.5">
      <c r="A116" s="5">
        <v>44958</v>
      </c>
      <c r="B116" s="6">
        <v>2023</v>
      </c>
      <c r="C116" s="6" t="s">
        <v>93</v>
      </c>
      <c r="D116" s="6" t="s">
        <v>86</v>
      </c>
      <c r="E116" s="6" t="s">
        <v>87</v>
      </c>
      <c r="F116" s="6" t="s">
        <v>82</v>
      </c>
      <c r="G116" s="6" t="s">
        <v>80</v>
      </c>
      <c r="H116" s="7">
        <v>69506.64</v>
      </c>
      <c r="I116" s="7">
        <v>66706.44</v>
      </c>
      <c r="J116" s="8">
        <v>496</v>
      </c>
      <c r="K116" s="8">
        <v>473</v>
      </c>
      <c r="L116" s="7">
        <v>44023.83</v>
      </c>
      <c r="M116" s="7">
        <v>3539.97</v>
      </c>
      <c r="N116" s="7">
        <v>705190.59</v>
      </c>
      <c r="O116" s="8">
        <v>5714</v>
      </c>
      <c r="P116" s="8">
        <v>3</v>
      </c>
      <c r="Q116" s="8">
        <v>4</v>
      </c>
    </row>
    <row r="117" spans="1:17" ht="14.5">
      <c r="A117" s="5">
        <v>44958</v>
      </c>
      <c r="B117" s="6">
        <v>2023</v>
      </c>
      <c r="C117" s="6" t="s">
        <v>93</v>
      </c>
      <c r="D117" s="6" t="s">
        <v>86</v>
      </c>
      <c r="E117" s="6" t="s">
        <v>87</v>
      </c>
      <c r="F117" s="6" t="s">
        <v>82</v>
      </c>
      <c r="G117" s="6" t="s">
        <v>81</v>
      </c>
      <c r="H117" s="7">
        <v>123799.77</v>
      </c>
      <c r="I117" s="7">
        <v>121929.91</v>
      </c>
      <c r="J117" s="8">
        <v>1077</v>
      </c>
      <c r="K117" s="8">
        <v>1079</v>
      </c>
      <c r="L117" s="7">
        <v>71670.539999999994</v>
      </c>
      <c r="M117" s="7">
        <v>3472.02</v>
      </c>
      <c r="N117" s="7">
        <v>1127155.77</v>
      </c>
      <c r="O117" s="8">
        <v>10566</v>
      </c>
      <c r="P117" s="8">
        <v>6</v>
      </c>
      <c r="Q117" s="8">
        <v>20</v>
      </c>
    </row>
    <row r="118" spans="1:17" ht="14.5">
      <c r="A118" s="5">
        <v>44958</v>
      </c>
      <c r="B118" s="6">
        <v>2023</v>
      </c>
      <c r="C118" s="6" t="s">
        <v>93</v>
      </c>
      <c r="D118" s="6" t="s">
        <v>86</v>
      </c>
      <c r="E118" s="6" t="s">
        <v>87</v>
      </c>
      <c r="F118" s="6" t="s">
        <v>83</v>
      </c>
      <c r="G118" s="6" t="s">
        <v>78</v>
      </c>
      <c r="H118" s="7">
        <v>26527.97</v>
      </c>
      <c r="I118" s="7">
        <v>26484.41</v>
      </c>
      <c r="J118" s="8">
        <v>368</v>
      </c>
      <c r="K118" s="8">
        <v>360</v>
      </c>
      <c r="L118" s="7">
        <v>12458.24</v>
      </c>
      <c r="M118" s="7">
        <v>477.87</v>
      </c>
      <c r="N118" s="7">
        <v>350342.56</v>
      </c>
      <c r="O118" s="8">
        <v>5220</v>
      </c>
      <c r="P118" s="8">
        <v>1</v>
      </c>
      <c r="Q118" s="8">
        <v>11</v>
      </c>
    </row>
    <row r="119" spans="1:17" ht="14.5">
      <c r="A119" s="5">
        <v>44958</v>
      </c>
      <c r="B119" s="6">
        <v>2023</v>
      </c>
      <c r="C119" s="6" t="s">
        <v>93</v>
      </c>
      <c r="D119" s="6" t="s">
        <v>86</v>
      </c>
      <c r="E119" s="6" t="s">
        <v>87</v>
      </c>
      <c r="F119" s="6" t="s">
        <v>83</v>
      </c>
      <c r="G119" s="6" t="s">
        <v>79</v>
      </c>
      <c r="H119" s="7">
        <v>25702.81</v>
      </c>
      <c r="I119" s="7">
        <v>26029.94</v>
      </c>
      <c r="J119" s="8">
        <v>147</v>
      </c>
      <c r="K119" s="8">
        <v>147</v>
      </c>
      <c r="L119" s="7">
        <v>14061.89</v>
      </c>
      <c r="M119" s="7">
        <v>639.87</v>
      </c>
      <c r="N119" s="7">
        <v>268376.14</v>
      </c>
      <c r="O119" s="8">
        <v>1728</v>
      </c>
      <c r="P119" s="8">
        <v>1</v>
      </c>
      <c r="Q119" s="8">
        <v>5</v>
      </c>
    </row>
    <row r="120" spans="1:17" ht="14.5">
      <c r="A120" s="5">
        <v>44958</v>
      </c>
      <c r="B120" s="6">
        <v>2023</v>
      </c>
      <c r="C120" s="6" t="s">
        <v>93</v>
      </c>
      <c r="D120" s="6" t="s">
        <v>86</v>
      </c>
      <c r="E120" s="6" t="s">
        <v>87</v>
      </c>
      <c r="F120" s="6" t="s">
        <v>83</v>
      </c>
      <c r="G120" s="6" t="s">
        <v>80</v>
      </c>
      <c r="H120" s="7">
        <v>5435.6</v>
      </c>
      <c r="I120" s="7">
        <v>5213.76</v>
      </c>
      <c r="J120" s="8">
        <v>39</v>
      </c>
      <c r="K120" s="8">
        <v>38</v>
      </c>
      <c r="L120" s="7">
        <v>3115.86</v>
      </c>
      <c r="M120" s="7">
        <v>285.51</v>
      </c>
      <c r="N120" s="7">
        <v>78863.399999999994</v>
      </c>
      <c r="O120" s="8">
        <v>604</v>
      </c>
      <c r="P120" s="8">
        <v>0</v>
      </c>
      <c r="Q120" s="8">
        <v>1</v>
      </c>
    </row>
    <row r="121" spans="1:17" ht="14.5">
      <c r="A121" s="5">
        <v>44958</v>
      </c>
      <c r="B121" s="6">
        <v>2023</v>
      </c>
      <c r="C121" s="6" t="s">
        <v>93</v>
      </c>
      <c r="D121" s="6" t="s">
        <v>86</v>
      </c>
      <c r="E121" s="6" t="s">
        <v>87</v>
      </c>
      <c r="F121" s="6" t="s">
        <v>83</v>
      </c>
      <c r="G121" s="6" t="s">
        <v>81</v>
      </c>
      <c r="H121" s="7">
        <v>10082.68</v>
      </c>
      <c r="I121" s="7">
        <v>10109.31</v>
      </c>
      <c r="J121" s="8">
        <v>88</v>
      </c>
      <c r="K121" s="8">
        <v>87</v>
      </c>
      <c r="L121" s="7">
        <v>5259.64</v>
      </c>
      <c r="M121" s="7">
        <v>314.69</v>
      </c>
      <c r="N121" s="7">
        <v>121946.78</v>
      </c>
      <c r="O121" s="8">
        <v>1176</v>
      </c>
      <c r="P121" s="8">
        <v>1</v>
      </c>
      <c r="Q121" s="8">
        <v>2</v>
      </c>
    </row>
    <row r="122" spans="1:17" ht="14.5">
      <c r="A122" s="5">
        <v>44958</v>
      </c>
      <c r="B122" s="6">
        <v>2023</v>
      </c>
      <c r="C122" s="6" t="s">
        <v>93</v>
      </c>
      <c r="D122" s="6" t="s">
        <v>88</v>
      </c>
      <c r="E122" s="6" t="s">
        <v>87</v>
      </c>
      <c r="F122" s="6" t="s">
        <v>77</v>
      </c>
      <c r="G122" s="6" t="s">
        <v>78</v>
      </c>
      <c r="H122" s="7">
        <v>271306.21999999997</v>
      </c>
      <c r="I122" s="7">
        <v>264585.43</v>
      </c>
      <c r="J122" s="8">
        <v>3768</v>
      </c>
      <c r="K122" s="8">
        <v>3625</v>
      </c>
      <c r="L122" s="7">
        <v>151629.34</v>
      </c>
      <c r="M122" s="7">
        <v>4838.09</v>
      </c>
      <c r="N122" s="7">
        <v>2811461.49</v>
      </c>
      <c r="O122" s="8">
        <v>42562</v>
      </c>
      <c r="P122" s="8">
        <v>12</v>
      </c>
      <c r="Q122" s="8">
        <v>65</v>
      </c>
    </row>
    <row r="123" spans="1:17" ht="14.5">
      <c r="A123" s="5">
        <v>44958</v>
      </c>
      <c r="B123" s="6">
        <v>2023</v>
      </c>
      <c r="C123" s="6" t="s">
        <v>93</v>
      </c>
      <c r="D123" s="6" t="s">
        <v>88</v>
      </c>
      <c r="E123" s="6" t="s">
        <v>87</v>
      </c>
      <c r="F123" s="6" t="s">
        <v>77</v>
      </c>
      <c r="G123" s="6" t="s">
        <v>79</v>
      </c>
      <c r="H123" s="7">
        <v>271169.43</v>
      </c>
      <c r="I123" s="7">
        <v>252853.08</v>
      </c>
      <c r="J123" s="8">
        <v>1550</v>
      </c>
      <c r="K123" s="8">
        <v>1437</v>
      </c>
      <c r="L123" s="7">
        <v>175362.99</v>
      </c>
      <c r="M123" s="7">
        <v>7229.07</v>
      </c>
      <c r="N123" s="7">
        <v>2155975.37</v>
      </c>
      <c r="O123" s="8">
        <v>13167</v>
      </c>
      <c r="P123" s="8">
        <v>14</v>
      </c>
      <c r="Q123" s="8">
        <v>30</v>
      </c>
    </row>
    <row r="124" spans="1:17" ht="14.5">
      <c r="A124" s="5">
        <v>44958</v>
      </c>
      <c r="B124" s="6">
        <v>2023</v>
      </c>
      <c r="C124" s="6" t="s">
        <v>93</v>
      </c>
      <c r="D124" s="6" t="s">
        <v>88</v>
      </c>
      <c r="E124" s="6" t="s">
        <v>87</v>
      </c>
      <c r="F124" s="6" t="s">
        <v>77</v>
      </c>
      <c r="G124" s="6" t="s">
        <v>80</v>
      </c>
      <c r="H124" s="7">
        <v>61195.040000000001</v>
      </c>
      <c r="I124" s="7">
        <v>55393.64</v>
      </c>
      <c r="J124" s="8">
        <v>437</v>
      </c>
      <c r="K124" s="8">
        <v>395</v>
      </c>
      <c r="L124" s="7">
        <v>41789.61</v>
      </c>
      <c r="M124" s="7">
        <v>3111.43</v>
      </c>
      <c r="N124" s="7">
        <v>676648.36</v>
      </c>
      <c r="O124" s="8">
        <v>5076</v>
      </c>
      <c r="P124" s="8">
        <v>3</v>
      </c>
      <c r="Q124" s="8">
        <v>9</v>
      </c>
    </row>
    <row r="125" spans="1:17" ht="14.5">
      <c r="A125" s="5">
        <v>44958</v>
      </c>
      <c r="B125" s="6">
        <v>2023</v>
      </c>
      <c r="C125" s="6" t="s">
        <v>93</v>
      </c>
      <c r="D125" s="6" t="s">
        <v>88</v>
      </c>
      <c r="E125" s="6" t="s">
        <v>87</v>
      </c>
      <c r="F125" s="6" t="s">
        <v>77</v>
      </c>
      <c r="G125" s="6" t="s">
        <v>81</v>
      </c>
      <c r="H125" s="7">
        <v>114018.46</v>
      </c>
      <c r="I125" s="7">
        <v>111030.57</v>
      </c>
      <c r="J125" s="8">
        <v>991</v>
      </c>
      <c r="K125" s="8">
        <v>947</v>
      </c>
      <c r="L125" s="7">
        <v>70830.87</v>
      </c>
      <c r="M125" s="7">
        <v>3473.86</v>
      </c>
      <c r="N125" s="7">
        <v>1045771.67</v>
      </c>
      <c r="O125" s="8">
        <v>9428</v>
      </c>
      <c r="P125" s="8">
        <v>5</v>
      </c>
      <c r="Q125" s="8">
        <v>9</v>
      </c>
    </row>
    <row r="126" spans="1:17" ht="14.5">
      <c r="A126" s="5">
        <v>44958</v>
      </c>
      <c r="B126" s="6">
        <v>2023</v>
      </c>
      <c r="C126" s="6" t="s">
        <v>93</v>
      </c>
      <c r="D126" s="6" t="s">
        <v>88</v>
      </c>
      <c r="E126" s="6" t="s">
        <v>87</v>
      </c>
      <c r="F126" s="6" t="s">
        <v>82</v>
      </c>
      <c r="G126" s="6" t="s">
        <v>78</v>
      </c>
      <c r="H126" s="7">
        <v>261059.3</v>
      </c>
      <c r="I126" s="7">
        <v>254545.97</v>
      </c>
      <c r="J126" s="8">
        <v>3626</v>
      </c>
      <c r="K126" s="8">
        <v>3479</v>
      </c>
      <c r="L126" s="7">
        <v>137046.84</v>
      </c>
      <c r="M126" s="7">
        <v>4987.8</v>
      </c>
      <c r="N126" s="7">
        <v>2664041.5099999998</v>
      </c>
      <c r="O126" s="8">
        <v>39184</v>
      </c>
      <c r="P126" s="8">
        <v>14</v>
      </c>
      <c r="Q126" s="8">
        <v>60</v>
      </c>
    </row>
    <row r="127" spans="1:17" ht="14.5">
      <c r="A127" s="5">
        <v>44958</v>
      </c>
      <c r="B127" s="6">
        <v>2023</v>
      </c>
      <c r="C127" s="6" t="s">
        <v>93</v>
      </c>
      <c r="D127" s="6" t="s">
        <v>88</v>
      </c>
      <c r="E127" s="6" t="s">
        <v>87</v>
      </c>
      <c r="F127" s="6" t="s">
        <v>82</v>
      </c>
      <c r="G127" s="6" t="s">
        <v>79</v>
      </c>
      <c r="H127" s="7">
        <v>243984.36</v>
      </c>
      <c r="I127" s="7">
        <v>232044.31</v>
      </c>
      <c r="J127" s="8">
        <v>1394</v>
      </c>
      <c r="K127" s="8">
        <v>1333</v>
      </c>
      <c r="L127" s="7">
        <v>150572.51</v>
      </c>
      <c r="M127" s="7">
        <v>5815.91</v>
      </c>
      <c r="N127" s="7">
        <v>2035410.17</v>
      </c>
      <c r="O127" s="8">
        <v>13208</v>
      </c>
      <c r="P127" s="8">
        <v>10</v>
      </c>
      <c r="Q127" s="8">
        <v>18</v>
      </c>
    </row>
    <row r="128" spans="1:17" ht="14.5">
      <c r="A128" s="5">
        <v>44958</v>
      </c>
      <c r="B128" s="6">
        <v>2023</v>
      </c>
      <c r="C128" s="6" t="s">
        <v>93</v>
      </c>
      <c r="D128" s="6" t="s">
        <v>88</v>
      </c>
      <c r="E128" s="6" t="s">
        <v>87</v>
      </c>
      <c r="F128" s="6" t="s">
        <v>82</v>
      </c>
      <c r="G128" s="6" t="s">
        <v>80</v>
      </c>
      <c r="H128" s="7">
        <v>56884.03</v>
      </c>
      <c r="I128" s="7">
        <v>52157.59</v>
      </c>
      <c r="J128" s="8">
        <v>406</v>
      </c>
      <c r="K128" s="8">
        <v>365</v>
      </c>
      <c r="L128" s="7">
        <v>36308.76</v>
      </c>
      <c r="M128" s="7">
        <v>2904.53</v>
      </c>
      <c r="N128" s="7">
        <v>660057.16</v>
      </c>
      <c r="O128" s="8">
        <v>5114</v>
      </c>
      <c r="P128" s="8">
        <v>3</v>
      </c>
      <c r="Q128" s="8">
        <v>4</v>
      </c>
    </row>
    <row r="129" spans="1:17" ht="14.5">
      <c r="A129" s="5">
        <v>44958</v>
      </c>
      <c r="B129" s="6">
        <v>2023</v>
      </c>
      <c r="C129" s="6" t="s">
        <v>93</v>
      </c>
      <c r="D129" s="6" t="s">
        <v>88</v>
      </c>
      <c r="E129" s="6" t="s">
        <v>87</v>
      </c>
      <c r="F129" s="6" t="s">
        <v>82</v>
      </c>
      <c r="G129" s="6" t="s">
        <v>81</v>
      </c>
      <c r="H129" s="7">
        <v>95888.68</v>
      </c>
      <c r="I129" s="7">
        <v>89798.32</v>
      </c>
      <c r="J129" s="8">
        <v>834</v>
      </c>
      <c r="K129" s="8">
        <v>791</v>
      </c>
      <c r="L129" s="7">
        <v>56178.21</v>
      </c>
      <c r="M129" s="7">
        <v>3035.93</v>
      </c>
      <c r="N129" s="7">
        <v>949392.04</v>
      </c>
      <c r="O129" s="8">
        <v>8766</v>
      </c>
      <c r="P129" s="8">
        <v>4</v>
      </c>
      <c r="Q129" s="8">
        <v>9</v>
      </c>
    </row>
    <row r="130" spans="1:17" ht="14.5">
      <c r="A130" s="5">
        <v>44958</v>
      </c>
      <c r="B130" s="6">
        <v>2023</v>
      </c>
      <c r="C130" s="6" t="s">
        <v>93</v>
      </c>
      <c r="D130" s="6" t="s">
        <v>88</v>
      </c>
      <c r="E130" s="6" t="s">
        <v>87</v>
      </c>
      <c r="F130" s="6" t="s">
        <v>83</v>
      </c>
      <c r="G130" s="6" t="s">
        <v>78</v>
      </c>
      <c r="H130" s="7">
        <v>19038.599999999999</v>
      </c>
      <c r="I130" s="7">
        <v>18588.2</v>
      </c>
      <c r="J130" s="8">
        <v>264</v>
      </c>
      <c r="K130" s="8">
        <v>255</v>
      </c>
      <c r="L130" s="7">
        <v>9091.09</v>
      </c>
      <c r="M130" s="7">
        <v>341.71</v>
      </c>
      <c r="N130" s="7">
        <v>286168.07</v>
      </c>
      <c r="O130" s="8">
        <v>4306</v>
      </c>
      <c r="P130" s="8">
        <v>1</v>
      </c>
      <c r="Q130" s="8">
        <v>4</v>
      </c>
    </row>
    <row r="131" spans="1:17" ht="14.5">
      <c r="A131" s="5">
        <v>44958</v>
      </c>
      <c r="B131" s="6">
        <v>2023</v>
      </c>
      <c r="C131" s="6" t="s">
        <v>93</v>
      </c>
      <c r="D131" s="6" t="s">
        <v>88</v>
      </c>
      <c r="E131" s="6" t="s">
        <v>87</v>
      </c>
      <c r="F131" s="6" t="s">
        <v>83</v>
      </c>
      <c r="G131" s="6" t="s">
        <v>79</v>
      </c>
      <c r="H131" s="7">
        <v>18269.53</v>
      </c>
      <c r="I131" s="7">
        <v>17127.810000000001</v>
      </c>
      <c r="J131" s="8">
        <v>104</v>
      </c>
      <c r="K131" s="8">
        <v>97</v>
      </c>
      <c r="L131" s="7">
        <v>10124.57</v>
      </c>
      <c r="M131" s="7">
        <v>472.01</v>
      </c>
      <c r="N131" s="7">
        <v>217914.62</v>
      </c>
      <c r="O131" s="8">
        <v>1368</v>
      </c>
      <c r="P131" s="8">
        <v>1</v>
      </c>
      <c r="Q131" s="8">
        <v>1</v>
      </c>
    </row>
    <row r="132" spans="1:17" ht="14.5">
      <c r="A132" s="5">
        <v>44958</v>
      </c>
      <c r="B132" s="6">
        <v>2023</v>
      </c>
      <c r="C132" s="6" t="s">
        <v>93</v>
      </c>
      <c r="D132" s="6" t="s">
        <v>88</v>
      </c>
      <c r="E132" s="6" t="s">
        <v>87</v>
      </c>
      <c r="F132" s="6" t="s">
        <v>83</v>
      </c>
      <c r="G132" s="6" t="s">
        <v>80</v>
      </c>
      <c r="H132" s="7">
        <v>3865.34</v>
      </c>
      <c r="I132" s="7">
        <v>3558.9</v>
      </c>
      <c r="J132" s="8">
        <v>28</v>
      </c>
      <c r="K132" s="8">
        <v>25</v>
      </c>
      <c r="L132" s="7">
        <v>2228.5300000000002</v>
      </c>
      <c r="M132" s="7">
        <v>205.29</v>
      </c>
      <c r="N132" s="7">
        <v>65647.59</v>
      </c>
      <c r="O132" s="8">
        <v>493</v>
      </c>
      <c r="P132" s="8">
        <v>0</v>
      </c>
      <c r="Q132" s="8">
        <v>1</v>
      </c>
    </row>
    <row r="133" spans="1:17" ht="14.5">
      <c r="A133" s="5">
        <v>44958</v>
      </c>
      <c r="B133" s="6">
        <v>2023</v>
      </c>
      <c r="C133" s="6" t="s">
        <v>93</v>
      </c>
      <c r="D133" s="6" t="s">
        <v>88</v>
      </c>
      <c r="E133" s="6" t="s">
        <v>87</v>
      </c>
      <c r="F133" s="6" t="s">
        <v>83</v>
      </c>
      <c r="G133" s="6" t="s">
        <v>81</v>
      </c>
      <c r="H133" s="7">
        <v>7744.33</v>
      </c>
      <c r="I133" s="7">
        <v>7277.36</v>
      </c>
      <c r="J133" s="8">
        <v>67</v>
      </c>
      <c r="K133" s="8">
        <v>63</v>
      </c>
      <c r="L133" s="7">
        <v>4126.57</v>
      </c>
      <c r="M133" s="7">
        <v>212.45</v>
      </c>
      <c r="N133" s="7">
        <v>100802.12</v>
      </c>
      <c r="O133" s="8">
        <v>907</v>
      </c>
      <c r="P133" s="8">
        <v>0</v>
      </c>
      <c r="Q133" s="8">
        <v>2</v>
      </c>
    </row>
    <row r="134" spans="1:17" ht="14.5">
      <c r="A134" s="5">
        <v>44958</v>
      </c>
      <c r="B134" s="6">
        <v>2023</v>
      </c>
      <c r="C134" s="6" t="s">
        <v>93</v>
      </c>
      <c r="D134" s="6" t="s">
        <v>89</v>
      </c>
      <c r="E134" s="6" t="s">
        <v>85</v>
      </c>
      <c r="F134" s="6" t="s">
        <v>77</v>
      </c>
      <c r="G134" s="6" t="s">
        <v>78</v>
      </c>
      <c r="H134" s="7">
        <v>232025.8</v>
      </c>
      <c r="I134" s="7">
        <v>235342.98</v>
      </c>
      <c r="J134" s="8">
        <v>3223</v>
      </c>
      <c r="K134" s="8">
        <v>3209</v>
      </c>
      <c r="L134" s="7">
        <v>131124.66</v>
      </c>
      <c r="M134" s="7">
        <v>4107.71</v>
      </c>
      <c r="N134" s="7">
        <v>1622574.75</v>
      </c>
      <c r="O134" s="8">
        <v>23928</v>
      </c>
      <c r="P134" s="8">
        <v>10</v>
      </c>
      <c r="Q134" s="8">
        <v>62</v>
      </c>
    </row>
    <row r="135" spans="1:17" ht="14.5">
      <c r="A135" s="5">
        <v>44958</v>
      </c>
      <c r="B135" s="6">
        <v>2023</v>
      </c>
      <c r="C135" s="6" t="s">
        <v>93</v>
      </c>
      <c r="D135" s="6" t="s">
        <v>89</v>
      </c>
      <c r="E135" s="6" t="s">
        <v>85</v>
      </c>
      <c r="F135" s="6" t="s">
        <v>77</v>
      </c>
      <c r="G135" s="6" t="s">
        <v>79</v>
      </c>
      <c r="H135" s="7">
        <v>232422.39999999999</v>
      </c>
      <c r="I135" s="7">
        <v>232534</v>
      </c>
      <c r="J135" s="8">
        <v>1328</v>
      </c>
      <c r="K135" s="8">
        <v>1337</v>
      </c>
      <c r="L135" s="7">
        <v>150401.53</v>
      </c>
      <c r="M135" s="7">
        <v>6210.89</v>
      </c>
      <c r="N135" s="7">
        <v>1300859.46</v>
      </c>
      <c r="O135" s="8">
        <v>8159</v>
      </c>
      <c r="P135" s="8">
        <v>11</v>
      </c>
      <c r="Q135" s="8">
        <v>18</v>
      </c>
    </row>
    <row r="136" spans="1:17" ht="14.5">
      <c r="A136" s="5">
        <v>44958</v>
      </c>
      <c r="B136" s="6">
        <v>2023</v>
      </c>
      <c r="C136" s="6" t="s">
        <v>93</v>
      </c>
      <c r="D136" s="6" t="s">
        <v>89</v>
      </c>
      <c r="E136" s="6" t="s">
        <v>85</v>
      </c>
      <c r="F136" s="6" t="s">
        <v>77</v>
      </c>
      <c r="G136" s="6" t="s">
        <v>80</v>
      </c>
      <c r="H136" s="7">
        <v>47391.1</v>
      </c>
      <c r="I136" s="7">
        <v>45228.39</v>
      </c>
      <c r="J136" s="8">
        <v>339</v>
      </c>
      <c r="K136" s="8">
        <v>319</v>
      </c>
      <c r="L136" s="7">
        <v>32205.39</v>
      </c>
      <c r="M136" s="7">
        <v>2611.98</v>
      </c>
      <c r="N136" s="7">
        <v>379069.85</v>
      </c>
      <c r="O136" s="8">
        <v>2842</v>
      </c>
      <c r="P136" s="8">
        <v>3</v>
      </c>
      <c r="Q136" s="8">
        <v>4</v>
      </c>
    </row>
    <row r="137" spans="1:17" ht="14.5">
      <c r="A137" s="5">
        <v>44958</v>
      </c>
      <c r="B137" s="6">
        <v>2023</v>
      </c>
      <c r="C137" s="6" t="s">
        <v>93</v>
      </c>
      <c r="D137" s="6" t="s">
        <v>89</v>
      </c>
      <c r="E137" s="6" t="s">
        <v>85</v>
      </c>
      <c r="F137" s="6" t="s">
        <v>77</v>
      </c>
      <c r="G137" s="6" t="s">
        <v>81</v>
      </c>
      <c r="H137" s="7">
        <v>93848.48</v>
      </c>
      <c r="I137" s="7">
        <v>95602.66</v>
      </c>
      <c r="J137" s="8">
        <v>816</v>
      </c>
      <c r="K137" s="8">
        <v>841</v>
      </c>
      <c r="L137" s="7">
        <v>58098.11</v>
      </c>
      <c r="M137" s="7">
        <v>2616.37</v>
      </c>
      <c r="N137" s="7">
        <v>590697.15</v>
      </c>
      <c r="O137" s="8">
        <v>5722</v>
      </c>
      <c r="P137" s="8">
        <v>5</v>
      </c>
      <c r="Q137" s="8">
        <v>14</v>
      </c>
    </row>
    <row r="138" spans="1:17" ht="14.5">
      <c r="A138" s="5">
        <v>44958</v>
      </c>
      <c r="B138" s="6">
        <v>2023</v>
      </c>
      <c r="C138" s="6" t="s">
        <v>93</v>
      </c>
      <c r="D138" s="6" t="s">
        <v>89</v>
      </c>
      <c r="E138" s="6" t="s">
        <v>85</v>
      </c>
      <c r="F138" s="6" t="s">
        <v>82</v>
      </c>
      <c r="G138" s="6" t="s">
        <v>78</v>
      </c>
      <c r="H138" s="7">
        <v>200091.12</v>
      </c>
      <c r="I138" s="7">
        <v>196833.21</v>
      </c>
      <c r="J138" s="8">
        <v>2779</v>
      </c>
      <c r="K138" s="8">
        <v>2699</v>
      </c>
      <c r="L138" s="7">
        <v>105607.77</v>
      </c>
      <c r="M138" s="7">
        <v>3788.84</v>
      </c>
      <c r="N138" s="7">
        <v>1483203.56</v>
      </c>
      <c r="O138" s="8">
        <v>21858</v>
      </c>
      <c r="P138" s="8">
        <v>10</v>
      </c>
      <c r="Q138" s="8">
        <v>47</v>
      </c>
    </row>
    <row r="139" spans="1:17" ht="14.5">
      <c r="A139" s="5">
        <v>44958</v>
      </c>
      <c r="B139" s="6">
        <v>2023</v>
      </c>
      <c r="C139" s="6" t="s">
        <v>93</v>
      </c>
      <c r="D139" s="6" t="s">
        <v>89</v>
      </c>
      <c r="E139" s="6" t="s">
        <v>85</v>
      </c>
      <c r="F139" s="6" t="s">
        <v>82</v>
      </c>
      <c r="G139" s="6" t="s">
        <v>79</v>
      </c>
      <c r="H139" s="7">
        <v>193044.27</v>
      </c>
      <c r="I139" s="7">
        <v>180115.53</v>
      </c>
      <c r="J139" s="8">
        <v>1103</v>
      </c>
      <c r="K139" s="8">
        <v>1009</v>
      </c>
      <c r="L139" s="7">
        <v>116734.07</v>
      </c>
      <c r="M139" s="7">
        <v>4409.41</v>
      </c>
      <c r="N139" s="7">
        <v>1173713.3</v>
      </c>
      <c r="O139" s="8">
        <v>7206</v>
      </c>
      <c r="P139" s="8">
        <v>8</v>
      </c>
      <c r="Q139" s="8">
        <v>10</v>
      </c>
    </row>
    <row r="140" spans="1:17" ht="14.5">
      <c r="A140" s="5">
        <v>44958</v>
      </c>
      <c r="B140" s="6">
        <v>2023</v>
      </c>
      <c r="C140" s="6" t="s">
        <v>93</v>
      </c>
      <c r="D140" s="6" t="s">
        <v>89</v>
      </c>
      <c r="E140" s="6" t="s">
        <v>85</v>
      </c>
      <c r="F140" s="6" t="s">
        <v>82</v>
      </c>
      <c r="G140" s="6" t="s">
        <v>80</v>
      </c>
      <c r="H140" s="7">
        <v>41114.89</v>
      </c>
      <c r="I140" s="7">
        <v>39006.269999999997</v>
      </c>
      <c r="J140" s="8">
        <v>294</v>
      </c>
      <c r="K140" s="8">
        <v>282</v>
      </c>
      <c r="L140" s="7">
        <v>25971.85</v>
      </c>
      <c r="M140" s="7">
        <v>2411.33</v>
      </c>
      <c r="N140" s="7">
        <v>340358.16</v>
      </c>
      <c r="O140" s="8">
        <v>2612</v>
      </c>
      <c r="P140" s="8">
        <v>2</v>
      </c>
      <c r="Q140" s="8">
        <v>5</v>
      </c>
    </row>
    <row r="141" spans="1:17" ht="14.5">
      <c r="A141" s="5">
        <v>44958</v>
      </c>
      <c r="B141" s="6">
        <v>2023</v>
      </c>
      <c r="C141" s="6" t="s">
        <v>93</v>
      </c>
      <c r="D141" s="6" t="s">
        <v>89</v>
      </c>
      <c r="E141" s="6" t="s">
        <v>85</v>
      </c>
      <c r="F141" s="6" t="s">
        <v>82</v>
      </c>
      <c r="G141" s="6" t="s">
        <v>81</v>
      </c>
      <c r="H141" s="7">
        <v>75848.429999999993</v>
      </c>
      <c r="I141" s="7">
        <v>72483.66</v>
      </c>
      <c r="J141" s="8">
        <v>660</v>
      </c>
      <c r="K141" s="8">
        <v>641</v>
      </c>
      <c r="L141" s="7">
        <v>44530.239999999998</v>
      </c>
      <c r="M141" s="7">
        <v>2455.61</v>
      </c>
      <c r="N141" s="7">
        <v>516853.58</v>
      </c>
      <c r="O141" s="8">
        <v>4845</v>
      </c>
      <c r="P141" s="8">
        <v>4</v>
      </c>
      <c r="Q141" s="8">
        <v>8</v>
      </c>
    </row>
    <row r="142" spans="1:17" ht="14.5">
      <c r="A142" s="5">
        <v>44958</v>
      </c>
      <c r="B142" s="6">
        <v>2023</v>
      </c>
      <c r="C142" s="6" t="s">
        <v>93</v>
      </c>
      <c r="D142" s="6" t="s">
        <v>89</v>
      </c>
      <c r="E142" s="6" t="s">
        <v>85</v>
      </c>
      <c r="F142" s="6" t="s">
        <v>83</v>
      </c>
      <c r="G142" s="6" t="s">
        <v>78</v>
      </c>
      <c r="H142" s="7">
        <v>18046.73</v>
      </c>
      <c r="I142" s="7">
        <v>17682.11</v>
      </c>
      <c r="J142" s="8">
        <v>251</v>
      </c>
      <c r="K142" s="8">
        <v>243</v>
      </c>
      <c r="L142" s="7">
        <v>8473.7999999999993</v>
      </c>
      <c r="M142" s="7">
        <v>350.77</v>
      </c>
      <c r="N142" s="7">
        <v>195969.09</v>
      </c>
      <c r="O142" s="8">
        <v>3008</v>
      </c>
      <c r="P142" s="8">
        <v>1</v>
      </c>
      <c r="Q142" s="8">
        <v>4</v>
      </c>
    </row>
    <row r="143" spans="1:17" ht="14.5">
      <c r="A143" s="5">
        <v>44958</v>
      </c>
      <c r="B143" s="6">
        <v>2023</v>
      </c>
      <c r="C143" s="6" t="s">
        <v>93</v>
      </c>
      <c r="D143" s="6" t="s">
        <v>89</v>
      </c>
      <c r="E143" s="6" t="s">
        <v>85</v>
      </c>
      <c r="F143" s="6" t="s">
        <v>83</v>
      </c>
      <c r="G143" s="6" t="s">
        <v>79</v>
      </c>
      <c r="H143" s="7">
        <v>18250.14</v>
      </c>
      <c r="I143" s="7">
        <v>17826.87</v>
      </c>
      <c r="J143" s="8">
        <v>104</v>
      </c>
      <c r="K143" s="8">
        <v>102</v>
      </c>
      <c r="L143" s="7">
        <v>10124.780000000001</v>
      </c>
      <c r="M143" s="7">
        <v>425.11</v>
      </c>
      <c r="N143" s="7">
        <v>157611.26999999999</v>
      </c>
      <c r="O143" s="8">
        <v>958</v>
      </c>
      <c r="P143" s="8">
        <v>1</v>
      </c>
      <c r="Q143" s="8">
        <v>2</v>
      </c>
    </row>
    <row r="144" spans="1:17" ht="14.5">
      <c r="A144" s="5">
        <v>44958</v>
      </c>
      <c r="B144" s="6">
        <v>2023</v>
      </c>
      <c r="C144" s="6" t="s">
        <v>93</v>
      </c>
      <c r="D144" s="6" t="s">
        <v>89</v>
      </c>
      <c r="E144" s="6" t="s">
        <v>85</v>
      </c>
      <c r="F144" s="6" t="s">
        <v>83</v>
      </c>
      <c r="G144" s="6" t="s">
        <v>80</v>
      </c>
      <c r="H144" s="7">
        <v>4372.1400000000003</v>
      </c>
      <c r="I144" s="7">
        <v>4005.74</v>
      </c>
      <c r="J144" s="8">
        <v>31</v>
      </c>
      <c r="K144" s="8">
        <v>29</v>
      </c>
      <c r="L144" s="7">
        <v>2506.27</v>
      </c>
      <c r="M144" s="7">
        <v>220.97</v>
      </c>
      <c r="N144" s="7">
        <v>49110.63</v>
      </c>
      <c r="O144" s="8">
        <v>361</v>
      </c>
      <c r="P144" s="8">
        <v>0</v>
      </c>
      <c r="Q144" s="8">
        <v>1</v>
      </c>
    </row>
    <row r="145" spans="1:17" ht="14.5">
      <c r="A145" s="5">
        <v>44958</v>
      </c>
      <c r="B145" s="6">
        <v>2023</v>
      </c>
      <c r="C145" s="6" t="s">
        <v>93</v>
      </c>
      <c r="D145" s="6" t="s">
        <v>89</v>
      </c>
      <c r="E145" s="6" t="s">
        <v>85</v>
      </c>
      <c r="F145" s="6" t="s">
        <v>83</v>
      </c>
      <c r="G145" s="6" t="s">
        <v>81</v>
      </c>
      <c r="H145" s="7">
        <v>7628.33</v>
      </c>
      <c r="I145" s="7">
        <v>7291.63</v>
      </c>
      <c r="J145" s="8">
        <v>66</v>
      </c>
      <c r="K145" s="8">
        <v>62</v>
      </c>
      <c r="L145" s="7">
        <v>4037.75</v>
      </c>
      <c r="M145" s="7">
        <v>212.44</v>
      </c>
      <c r="N145" s="7">
        <v>74150.09</v>
      </c>
      <c r="O145" s="8">
        <v>686</v>
      </c>
      <c r="P145" s="8">
        <v>0</v>
      </c>
      <c r="Q145" s="8">
        <v>1</v>
      </c>
    </row>
    <row r="146" spans="1:17" ht="14.5">
      <c r="A146" s="5">
        <v>44958</v>
      </c>
      <c r="B146" s="6">
        <v>2023</v>
      </c>
      <c r="C146" s="6" t="s">
        <v>93</v>
      </c>
      <c r="D146" s="6" t="s">
        <v>90</v>
      </c>
      <c r="E146" s="6" t="s">
        <v>91</v>
      </c>
      <c r="F146" s="6" t="s">
        <v>77</v>
      </c>
      <c r="G146" s="6" t="s">
        <v>78</v>
      </c>
      <c r="H146" s="7">
        <v>181977.26</v>
      </c>
      <c r="I146" s="7">
        <v>179204.02</v>
      </c>
      <c r="J146" s="8">
        <v>2527</v>
      </c>
      <c r="K146" s="8">
        <v>2464</v>
      </c>
      <c r="L146" s="7">
        <v>101820.33</v>
      </c>
      <c r="M146" s="7">
        <v>3466.66</v>
      </c>
      <c r="N146" s="7">
        <v>2086640.99</v>
      </c>
      <c r="O146" s="8">
        <v>30553</v>
      </c>
      <c r="P146" s="8">
        <v>10</v>
      </c>
      <c r="Q146" s="8">
        <v>46</v>
      </c>
    </row>
    <row r="147" spans="1:17" ht="14.5">
      <c r="A147" s="5">
        <v>44958</v>
      </c>
      <c r="B147" s="6">
        <v>2023</v>
      </c>
      <c r="C147" s="6" t="s">
        <v>93</v>
      </c>
      <c r="D147" s="6" t="s">
        <v>90</v>
      </c>
      <c r="E147" s="6" t="s">
        <v>91</v>
      </c>
      <c r="F147" s="6" t="s">
        <v>77</v>
      </c>
      <c r="G147" s="6" t="s">
        <v>79</v>
      </c>
      <c r="H147" s="7">
        <v>172983.59</v>
      </c>
      <c r="I147" s="7">
        <v>159097.32</v>
      </c>
      <c r="J147" s="8">
        <v>988</v>
      </c>
      <c r="K147" s="8">
        <v>896</v>
      </c>
      <c r="L147" s="7">
        <v>113078.42</v>
      </c>
      <c r="M147" s="7">
        <v>4205.08</v>
      </c>
      <c r="N147" s="7">
        <v>1587344.56</v>
      </c>
      <c r="O147" s="8">
        <v>9768</v>
      </c>
      <c r="P147" s="8">
        <v>7</v>
      </c>
      <c r="Q147" s="8">
        <v>21</v>
      </c>
    </row>
    <row r="148" spans="1:17" ht="14.5">
      <c r="A148" s="5">
        <v>44958</v>
      </c>
      <c r="B148" s="6">
        <v>2023</v>
      </c>
      <c r="C148" s="6" t="s">
        <v>93</v>
      </c>
      <c r="D148" s="6" t="s">
        <v>90</v>
      </c>
      <c r="E148" s="6" t="s">
        <v>91</v>
      </c>
      <c r="F148" s="6" t="s">
        <v>77</v>
      </c>
      <c r="G148" s="6" t="s">
        <v>80</v>
      </c>
      <c r="H148" s="7">
        <v>40401.01</v>
      </c>
      <c r="I148" s="7">
        <v>35588.25</v>
      </c>
      <c r="J148" s="8">
        <v>289</v>
      </c>
      <c r="K148" s="8">
        <v>251</v>
      </c>
      <c r="L148" s="7">
        <v>27379.48</v>
      </c>
      <c r="M148" s="7">
        <v>2375.12</v>
      </c>
      <c r="N148" s="7">
        <v>469499.25</v>
      </c>
      <c r="O148" s="8">
        <v>3795</v>
      </c>
      <c r="P148" s="8">
        <v>2</v>
      </c>
      <c r="Q148" s="8">
        <v>6</v>
      </c>
    </row>
    <row r="149" spans="1:17" ht="14.5">
      <c r="A149" s="5">
        <v>44958</v>
      </c>
      <c r="B149" s="6">
        <v>2023</v>
      </c>
      <c r="C149" s="6" t="s">
        <v>93</v>
      </c>
      <c r="D149" s="6" t="s">
        <v>90</v>
      </c>
      <c r="E149" s="6" t="s">
        <v>91</v>
      </c>
      <c r="F149" s="6" t="s">
        <v>77</v>
      </c>
      <c r="G149" s="6" t="s">
        <v>81</v>
      </c>
      <c r="H149" s="7">
        <v>70683.38</v>
      </c>
      <c r="I149" s="7">
        <v>65080.73</v>
      </c>
      <c r="J149" s="8">
        <v>615</v>
      </c>
      <c r="K149" s="8">
        <v>562</v>
      </c>
      <c r="L149" s="7">
        <v>43618.23</v>
      </c>
      <c r="M149" s="7">
        <v>2068.2199999999998</v>
      </c>
      <c r="N149" s="7">
        <v>710597.63</v>
      </c>
      <c r="O149" s="8">
        <v>6892</v>
      </c>
      <c r="P149" s="8">
        <v>4</v>
      </c>
      <c r="Q149" s="8">
        <v>12</v>
      </c>
    </row>
    <row r="150" spans="1:17" ht="14.5">
      <c r="A150" s="5">
        <v>44958</v>
      </c>
      <c r="B150" s="6">
        <v>2023</v>
      </c>
      <c r="C150" s="6" t="s">
        <v>93</v>
      </c>
      <c r="D150" s="6" t="s">
        <v>90</v>
      </c>
      <c r="E150" s="6" t="s">
        <v>91</v>
      </c>
      <c r="F150" s="6" t="s">
        <v>82</v>
      </c>
      <c r="G150" s="6" t="s">
        <v>78</v>
      </c>
      <c r="H150" s="7">
        <v>151813.51999999999</v>
      </c>
      <c r="I150" s="7">
        <v>146820.14000000001</v>
      </c>
      <c r="J150" s="8">
        <v>2109</v>
      </c>
      <c r="K150" s="8">
        <v>2047</v>
      </c>
      <c r="L150" s="7">
        <v>79940.649999999994</v>
      </c>
      <c r="M150" s="7">
        <v>2589.1999999999998</v>
      </c>
      <c r="N150" s="7">
        <v>1805353.17</v>
      </c>
      <c r="O150" s="8">
        <v>26863</v>
      </c>
      <c r="P150" s="8">
        <v>8</v>
      </c>
      <c r="Q150" s="8">
        <v>30</v>
      </c>
    </row>
    <row r="151" spans="1:17" ht="14.5">
      <c r="A151" s="5">
        <v>44958</v>
      </c>
      <c r="B151" s="6">
        <v>2023</v>
      </c>
      <c r="C151" s="6" t="s">
        <v>93</v>
      </c>
      <c r="D151" s="6" t="s">
        <v>90</v>
      </c>
      <c r="E151" s="6" t="s">
        <v>91</v>
      </c>
      <c r="F151" s="6" t="s">
        <v>82</v>
      </c>
      <c r="G151" s="6" t="s">
        <v>79</v>
      </c>
      <c r="H151" s="7">
        <v>148497.96</v>
      </c>
      <c r="I151" s="7">
        <v>134143.41</v>
      </c>
      <c r="J151" s="8">
        <v>849</v>
      </c>
      <c r="K151" s="8">
        <v>767</v>
      </c>
      <c r="L151" s="7">
        <v>90662.75</v>
      </c>
      <c r="M151" s="7">
        <v>3961.27</v>
      </c>
      <c r="N151" s="7">
        <v>1403870.19</v>
      </c>
      <c r="O151" s="8">
        <v>8833</v>
      </c>
      <c r="P151" s="8">
        <v>8</v>
      </c>
      <c r="Q151" s="8">
        <v>12</v>
      </c>
    </row>
    <row r="152" spans="1:17" ht="14.5">
      <c r="A152" s="5">
        <v>44958</v>
      </c>
      <c r="B152" s="6">
        <v>2023</v>
      </c>
      <c r="C152" s="6" t="s">
        <v>93</v>
      </c>
      <c r="D152" s="6" t="s">
        <v>90</v>
      </c>
      <c r="E152" s="6" t="s">
        <v>91</v>
      </c>
      <c r="F152" s="6" t="s">
        <v>82</v>
      </c>
      <c r="G152" s="6" t="s">
        <v>80</v>
      </c>
      <c r="H152" s="7">
        <v>36784.79</v>
      </c>
      <c r="I152" s="7">
        <v>32444.27</v>
      </c>
      <c r="J152" s="8">
        <v>263</v>
      </c>
      <c r="K152" s="8">
        <v>228</v>
      </c>
      <c r="L152" s="7">
        <v>23879.03</v>
      </c>
      <c r="M152" s="7">
        <v>2151.39</v>
      </c>
      <c r="N152" s="7">
        <v>427917.51</v>
      </c>
      <c r="O152" s="8">
        <v>3160</v>
      </c>
      <c r="P152" s="8">
        <v>2</v>
      </c>
      <c r="Q152" s="8">
        <v>4</v>
      </c>
    </row>
    <row r="153" spans="1:17" ht="14.5">
      <c r="A153" s="5">
        <v>44958</v>
      </c>
      <c r="B153" s="6">
        <v>2023</v>
      </c>
      <c r="C153" s="6" t="s">
        <v>93</v>
      </c>
      <c r="D153" s="6" t="s">
        <v>90</v>
      </c>
      <c r="E153" s="6" t="s">
        <v>91</v>
      </c>
      <c r="F153" s="6" t="s">
        <v>82</v>
      </c>
      <c r="G153" s="6" t="s">
        <v>81</v>
      </c>
      <c r="H153" s="7">
        <v>56896.72</v>
      </c>
      <c r="I153" s="7">
        <v>52861.77</v>
      </c>
      <c r="J153" s="8">
        <v>495</v>
      </c>
      <c r="K153" s="8">
        <v>463</v>
      </c>
      <c r="L153" s="7">
        <v>33457.5</v>
      </c>
      <c r="M153" s="7">
        <v>1826.78</v>
      </c>
      <c r="N153" s="7">
        <v>650827.39</v>
      </c>
      <c r="O153" s="8">
        <v>6325</v>
      </c>
      <c r="P153" s="8">
        <v>2</v>
      </c>
      <c r="Q153" s="8">
        <v>10</v>
      </c>
    </row>
    <row r="154" spans="1:17" ht="14.5">
      <c r="A154" s="5">
        <v>44958</v>
      </c>
      <c r="B154" s="6">
        <v>2023</v>
      </c>
      <c r="C154" s="6" t="s">
        <v>93</v>
      </c>
      <c r="D154" s="6" t="s">
        <v>90</v>
      </c>
      <c r="E154" s="6" t="s">
        <v>91</v>
      </c>
      <c r="F154" s="6" t="s">
        <v>83</v>
      </c>
      <c r="G154" s="6" t="s">
        <v>78</v>
      </c>
      <c r="H154" s="7">
        <v>12933.83</v>
      </c>
      <c r="I154" s="7">
        <v>13100.27</v>
      </c>
      <c r="J154" s="8">
        <v>180</v>
      </c>
      <c r="K154" s="8">
        <v>185</v>
      </c>
      <c r="L154" s="7">
        <v>6094.91</v>
      </c>
      <c r="M154" s="7">
        <v>230.53</v>
      </c>
      <c r="N154" s="7">
        <v>200591.56</v>
      </c>
      <c r="O154" s="8">
        <v>3083</v>
      </c>
      <c r="P154" s="8">
        <v>0</v>
      </c>
      <c r="Q154" s="8">
        <v>4</v>
      </c>
    </row>
    <row r="155" spans="1:17" ht="14.5">
      <c r="A155" s="5">
        <v>44958</v>
      </c>
      <c r="B155" s="6">
        <v>2023</v>
      </c>
      <c r="C155" s="6" t="s">
        <v>93</v>
      </c>
      <c r="D155" s="6" t="s">
        <v>90</v>
      </c>
      <c r="E155" s="6" t="s">
        <v>91</v>
      </c>
      <c r="F155" s="6" t="s">
        <v>83</v>
      </c>
      <c r="G155" s="6" t="s">
        <v>79</v>
      </c>
      <c r="H155" s="7">
        <v>11911.59</v>
      </c>
      <c r="I155" s="7">
        <v>10873.82</v>
      </c>
      <c r="J155" s="8">
        <v>68</v>
      </c>
      <c r="K155" s="8">
        <v>61</v>
      </c>
      <c r="L155" s="7">
        <v>6510.31</v>
      </c>
      <c r="M155" s="7">
        <v>323.45</v>
      </c>
      <c r="N155" s="7">
        <v>164666.63</v>
      </c>
      <c r="O155" s="8">
        <v>1036</v>
      </c>
      <c r="P155" s="8">
        <v>1</v>
      </c>
      <c r="Q155" s="8">
        <v>1</v>
      </c>
    </row>
    <row r="156" spans="1:17" ht="14.5">
      <c r="A156" s="5">
        <v>44958</v>
      </c>
      <c r="B156" s="6">
        <v>2023</v>
      </c>
      <c r="C156" s="6" t="s">
        <v>93</v>
      </c>
      <c r="D156" s="6" t="s">
        <v>90</v>
      </c>
      <c r="E156" s="6" t="s">
        <v>91</v>
      </c>
      <c r="F156" s="6" t="s">
        <v>83</v>
      </c>
      <c r="G156" s="6" t="s">
        <v>80</v>
      </c>
      <c r="H156" s="7">
        <v>3110.73</v>
      </c>
      <c r="I156" s="7">
        <v>2788.26</v>
      </c>
      <c r="J156" s="8">
        <v>22</v>
      </c>
      <c r="K156" s="8">
        <v>20</v>
      </c>
      <c r="L156" s="7">
        <v>1787.13</v>
      </c>
      <c r="M156" s="7">
        <v>178.12</v>
      </c>
      <c r="N156" s="7">
        <v>49266.28</v>
      </c>
      <c r="O156" s="8">
        <v>365</v>
      </c>
      <c r="P156" s="8">
        <v>0</v>
      </c>
      <c r="Q156" s="8">
        <v>0</v>
      </c>
    </row>
    <row r="157" spans="1:17" ht="14.5">
      <c r="A157" s="5">
        <v>44958</v>
      </c>
      <c r="B157" s="6">
        <v>2023</v>
      </c>
      <c r="C157" s="6" t="s">
        <v>93</v>
      </c>
      <c r="D157" s="6" t="s">
        <v>90</v>
      </c>
      <c r="E157" s="6" t="s">
        <v>91</v>
      </c>
      <c r="F157" s="6" t="s">
        <v>83</v>
      </c>
      <c r="G157" s="6" t="s">
        <v>81</v>
      </c>
      <c r="H157" s="7">
        <v>4907.7700000000004</v>
      </c>
      <c r="I157" s="7">
        <v>4526.1400000000003</v>
      </c>
      <c r="J157" s="8">
        <v>43</v>
      </c>
      <c r="K157" s="8">
        <v>40</v>
      </c>
      <c r="L157" s="7">
        <v>2593.46</v>
      </c>
      <c r="M157" s="7">
        <v>135.78</v>
      </c>
      <c r="N157" s="7">
        <v>72281.11</v>
      </c>
      <c r="O157" s="8">
        <v>655</v>
      </c>
      <c r="P157" s="8">
        <v>0</v>
      </c>
      <c r="Q157" s="8">
        <v>1</v>
      </c>
    </row>
    <row r="158" spans="1:17" ht="14.5">
      <c r="A158" s="5">
        <v>44958</v>
      </c>
      <c r="B158" s="6">
        <v>2023</v>
      </c>
      <c r="C158" s="6" t="s">
        <v>93</v>
      </c>
      <c r="D158" s="6" t="s">
        <v>92</v>
      </c>
      <c r="E158" s="6" t="s">
        <v>76</v>
      </c>
      <c r="F158" s="6" t="s">
        <v>77</v>
      </c>
      <c r="G158" s="6" t="s">
        <v>78</v>
      </c>
      <c r="H158" s="7">
        <v>185457.03</v>
      </c>
      <c r="I158" s="7">
        <v>187770.96</v>
      </c>
      <c r="J158" s="8">
        <v>2576</v>
      </c>
      <c r="K158" s="8">
        <v>2651</v>
      </c>
      <c r="L158" s="7">
        <v>105418.58</v>
      </c>
      <c r="M158" s="7">
        <v>3402.81</v>
      </c>
      <c r="N158" s="7">
        <v>1277776.97</v>
      </c>
      <c r="O158" s="8">
        <v>19229</v>
      </c>
      <c r="P158" s="8">
        <v>8</v>
      </c>
      <c r="Q158" s="8">
        <v>26</v>
      </c>
    </row>
    <row r="159" spans="1:17" ht="14.5">
      <c r="A159" s="5">
        <v>44958</v>
      </c>
      <c r="B159" s="6">
        <v>2023</v>
      </c>
      <c r="C159" s="6" t="s">
        <v>93</v>
      </c>
      <c r="D159" s="6" t="s">
        <v>92</v>
      </c>
      <c r="E159" s="6" t="s">
        <v>76</v>
      </c>
      <c r="F159" s="6" t="s">
        <v>77</v>
      </c>
      <c r="G159" s="6" t="s">
        <v>79</v>
      </c>
      <c r="H159" s="7">
        <v>179964.15</v>
      </c>
      <c r="I159" s="7">
        <v>172032.16</v>
      </c>
      <c r="J159" s="8">
        <v>1028</v>
      </c>
      <c r="K159" s="8">
        <v>1002</v>
      </c>
      <c r="L159" s="7">
        <v>117617.38</v>
      </c>
      <c r="M159" s="7">
        <v>4647.01</v>
      </c>
      <c r="N159" s="7">
        <v>1016676.95</v>
      </c>
      <c r="O159" s="8">
        <v>6242</v>
      </c>
      <c r="P159" s="8">
        <v>7</v>
      </c>
      <c r="Q159" s="8">
        <v>16</v>
      </c>
    </row>
    <row r="160" spans="1:17" ht="14.5">
      <c r="A160" s="5">
        <v>44958</v>
      </c>
      <c r="B160" s="6">
        <v>2023</v>
      </c>
      <c r="C160" s="6" t="s">
        <v>93</v>
      </c>
      <c r="D160" s="6" t="s">
        <v>92</v>
      </c>
      <c r="E160" s="6" t="s">
        <v>76</v>
      </c>
      <c r="F160" s="6" t="s">
        <v>77</v>
      </c>
      <c r="G160" s="6" t="s">
        <v>80</v>
      </c>
      <c r="H160" s="7">
        <v>43747.63</v>
      </c>
      <c r="I160" s="7">
        <v>41544.400000000001</v>
      </c>
      <c r="J160" s="8">
        <v>312</v>
      </c>
      <c r="K160" s="8">
        <v>291</v>
      </c>
      <c r="L160" s="7">
        <v>29929.69</v>
      </c>
      <c r="M160" s="7">
        <v>2391.75</v>
      </c>
      <c r="N160" s="7">
        <v>317206.23</v>
      </c>
      <c r="O160" s="8">
        <v>2363</v>
      </c>
      <c r="P160" s="8">
        <v>2</v>
      </c>
      <c r="Q160" s="8">
        <v>3</v>
      </c>
    </row>
    <row r="161" spans="1:17" ht="14.5">
      <c r="A161" s="5">
        <v>44958</v>
      </c>
      <c r="B161" s="6">
        <v>2023</v>
      </c>
      <c r="C161" s="6" t="s">
        <v>93</v>
      </c>
      <c r="D161" s="6" t="s">
        <v>92</v>
      </c>
      <c r="E161" s="6" t="s">
        <v>76</v>
      </c>
      <c r="F161" s="6" t="s">
        <v>77</v>
      </c>
      <c r="G161" s="6" t="s">
        <v>81</v>
      </c>
      <c r="H161" s="7">
        <v>76439.53</v>
      </c>
      <c r="I161" s="7">
        <v>72976.899999999994</v>
      </c>
      <c r="J161" s="8">
        <v>665</v>
      </c>
      <c r="K161" s="8">
        <v>641</v>
      </c>
      <c r="L161" s="7">
        <v>47881.8</v>
      </c>
      <c r="M161" s="7">
        <v>2417.71</v>
      </c>
      <c r="N161" s="7">
        <v>452234.56</v>
      </c>
      <c r="O161" s="8">
        <v>4091</v>
      </c>
      <c r="P161" s="8">
        <v>3</v>
      </c>
      <c r="Q161" s="8">
        <v>10</v>
      </c>
    </row>
    <row r="162" spans="1:17" ht="14.5">
      <c r="A162" s="5">
        <v>44958</v>
      </c>
      <c r="B162" s="6">
        <v>2023</v>
      </c>
      <c r="C162" s="6" t="s">
        <v>93</v>
      </c>
      <c r="D162" s="6" t="s">
        <v>92</v>
      </c>
      <c r="E162" s="6" t="s">
        <v>76</v>
      </c>
      <c r="F162" s="6" t="s">
        <v>82</v>
      </c>
      <c r="G162" s="6" t="s">
        <v>78</v>
      </c>
      <c r="H162" s="7">
        <v>158899.93</v>
      </c>
      <c r="I162" s="7">
        <v>160303.48000000001</v>
      </c>
      <c r="J162" s="8">
        <v>2207</v>
      </c>
      <c r="K162" s="8">
        <v>2239</v>
      </c>
      <c r="L162" s="7">
        <v>83143.45</v>
      </c>
      <c r="M162" s="7">
        <v>2971.97</v>
      </c>
      <c r="N162" s="7">
        <v>1060343.1200000001</v>
      </c>
      <c r="O162" s="8">
        <v>15908</v>
      </c>
      <c r="P162" s="8">
        <v>6</v>
      </c>
      <c r="Q162" s="8">
        <v>42</v>
      </c>
    </row>
    <row r="163" spans="1:17" ht="14.5">
      <c r="A163" s="5">
        <v>44958</v>
      </c>
      <c r="B163" s="6">
        <v>2023</v>
      </c>
      <c r="C163" s="6" t="s">
        <v>93</v>
      </c>
      <c r="D163" s="6" t="s">
        <v>92</v>
      </c>
      <c r="E163" s="6" t="s">
        <v>76</v>
      </c>
      <c r="F163" s="6" t="s">
        <v>82</v>
      </c>
      <c r="G163" s="6" t="s">
        <v>79</v>
      </c>
      <c r="H163" s="7">
        <v>138360.29</v>
      </c>
      <c r="I163" s="7">
        <v>134133.22</v>
      </c>
      <c r="J163" s="8">
        <v>791</v>
      </c>
      <c r="K163" s="8">
        <v>757</v>
      </c>
      <c r="L163" s="7">
        <v>83789.66</v>
      </c>
      <c r="M163" s="7">
        <v>3142.1</v>
      </c>
      <c r="N163" s="7">
        <v>841225.52</v>
      </c>
      <c r="O163" s="8">
        <v>5310</v>
      </c>
      <c r="P163" s="8">
        <v>8</v>
      </c>
      <c r="Q163" s="8">
        <v>12</v>
      </c>
    </row>
    <row r="164" spans="1:17" ht="14.5">
      <c r="A164" s="5">
        <v>44958</v>
      </c>
      <c r="B164" s="6">
        <v>2023</v>
      </c>
      <c r="C164" s="6" t="s">
        <v>93</v>
      </c>
      <c r="D164" s="6" t="s">
        <v>92</v>
      </c>
      <c r="E164" s="6" t="s">
        <v>76</v>
      </c>
      <c r="F164" s="6" t="s">
        <v>82</v>
      </c>
      <c r="G164" s="6" t="s">
        <v>80</v>
      </c>
      <c r="H164" s="7">
        <v>33231.78</v>
      </c>
      <c r="I164" s="7">
        <v>31029.75</v>
      </c>
      <c r="J164" s="8">
        <v>237</v>
      </c>
      <c r="K164" s="8">
        <v>222</v>
      </c>
      <c r="L164" s="7">
        <v>21183.7</v>
      </c>
      <c r="M164" s="7">
        <v>1930.41</v>
      </c>
      <c r="N164" s="7">
        <v>264452.24</v>
      </c>
      <c r="O164" s="8">
        <v>1949</v>
      </c>
      <c r="P164" s="8">
        <v>1</v>
      </c>
      <c r="Q164" s="8">
        <v>3</v>
      </c>
    </row>
    <row r="165" spans="1:17" ht="14.5">
      <c r="A165" s="5">
        <v>44958</v>
      </c>
      <c r="B165" s="6">
        <v>2023</v>
      </c>
      <c r="C165" s="6" t="s">
        <v>93</v>
      </c>
      <c r="D165" s="6" t="s">
        <v>92</v>
      </c>
      <c r="E165" s="6" t="s">
        <v>76</v>
      </c>
      <c r="F165" s="6" t="s">
        <v>82</v>
      </c>
      <c r="G165" s="6" t="s">
        <v>81</v>
      </c>
      <c r="H165" s="7">
        <v>65010.68</v>
      </c>
      <c r="I165" s="7">
        <v>63449.34</v>
      </c>
      <c r="J165" s="8">
        <v>565</v>
      </c>
      <c r="K165" s="8">
        <v>542</v>
      </c>
      <c r="L165" s="7">
        <v>37707.550000000003</v>
      </c>
      <c r="M165" s="7">
        <v>2135.1</v>
      </c>
      <c r="N165" s="7">
        <v>396367.84</v>
      </c>
      <c r="O165" s="8">
        <v>3590</v>
      </c>
      <c r="P165" s="8">
        <v>4</v>
      </c>
      <c r="Q165" s="8">
        <v>9</v>
      </c>
    </row>
    <row r="166" spans="1:17" ht="14.5">
      <c r="A166" s="5">
        <v>44958</v>
      </c>
      <c r="B166" s="6">
        <v>2023</v>
      </c>
      <c r="C166" s="6" t="s">
        <v>93</v>
      </c>
      <c r="D166" s="6" t="s">
        <v>92</v>
      </c>
      <c r="E166" s="6" t="s">
        <v>76</v>
      </c>
      <c r="F166" s="6" t="s">
        <v>83</v>
      </c>
      <c r="G166" s="6" t="s">
        <v>78</v>
      </c>
      <c r="H166" s="7">
        <v>12207.95</v>
      </c>
      <c r="I166" s="7">
        <v>12139.3</v>
      </c>
      <c r="J166" s="8">
        <v>170</v>
      </c>
      <c r="K166" s="8">
        <v>172</v>
      </c>
      <c r="L166" s="7">
        <v>5819.05</v>
      </c>
      <c r="M166" s="7">
        <v>233.91</v>
      </c>
      <c r="N166" s="7">
        <v>123157.42</v>
      </c>
      <c r="O166" s="8">
        <v>1878</v>
      </c>
      <c r="P166" s="8">
        <v>0</v>
      </c>
      <c r="Q166" s="8">
        <v>5</v>
      </c>
    </row>
    <row r="167" spans="1:17" ht="14.5">
      <c r="A167" s="5">
        <v>44958</v>
      </c>
      <c r="B167" s="6">
        <v>2023</v>
      </c>
      <c r="C167" s="6" t="s">
        <v>93</v>
      </c>
      <c r="D167" s="6" t="s">
        <v>92</v>
      </c>
      <c r="E167" s="6" t="s">
        <v>76</v>
      </c>
      <c r="F167" s="6" t="s">
        <v>83</v>
      </c>
      <c r="G167" s="6" t="s">
        <v>79</v>
      </c>
      <c r="H167" s="7">
        <v>11897.93</v>
      </c>
      <c r="I167" s="7">
        <v>11398.49</v>
      </c>
      <c r="J167" s="8">
        <v>68</v>
      </c>
      <c r="K167" s="8">
        <v>66</v>
      </c>
      <c r="L167" s="7">
        <v>6633.76</v>
      </c>
      <c r="M167" s="7">
        <v>288.62</v>
      </c>
      <c r="N167" s="7">
        <v>95820.25</v>
      </c>
      <c r="O167" s="8">
        <v>603</v>
      </c>
      <c r="P167" s="8">
        <v>1</v>
      </c>
      <c r="Q167" s="8">
        <v>2</v>
      </c>
    </row>
    <row r="168" spans="1:17" ht="14.5">
      <c r="A168" s="5">
        <v>44958</v>
      </c>
      <c r="B168" s="6">
        <v>2023</v>
      </c>
      <c r="C168" s="6" t="s">
        <v>93</v>
      </c>
      <c r="D168" s="6" t="s">
        <v>92</v>
      </c>
      <c r="E168" s="6" t="s">
        <v>76</v>
      </c>
      <c r="F168" s="6" t="s">
        <v>83</v>
      </c>
      <c r="G168" s="6" t="s">
        <v>80</v>
      </c>
      <c r="H168" s="7">
        <v>2961</v>
      </c>
      <c r="I168" s="7">
        <v>2772.15</v>
      </c>
      <c r="J168" s="8">
        <v>21</v>
      </c>
      <c r="K168" s="8">
        <v>20</v>
      </c>
      <c r="L168" s="7">
        <v>1697.82</v>
      </c>
      <c r="M168" s="7">
        <v>167.33</v>
      </c>
      <c r="N168" s="7">
        <v>29905.98</v>
      </c>
      <c r="O168" s="8">
        <v>239</v>
      </c>
      <c r="P168" s="8">
        <v>0</v>
      </c>
      <c r="Q168" s="8">
        <v>1</v>
      </c>
    </row>
    <row r="169" spans="1:17" ht="14.5">
      <c r="A169" s="5">
        <v>44958</v>
      </c>
      <c r="B169" s="6">
        <v>2023</v>
      </c>
      <c r="C169" s="6" t="s">
        <v>93</v>
      </c>
      <c r="D169" s="6" t="s">
        <v>92</v>
      </c>
      <c r="E169" s="6" t="s">
        <v>76</v>
      </c>
      <c r="F169" s="6" t="s">
        <v>83</v>
      </c>
      <c r="G169" s="6" t="s">
        <v>81</v>
      </c>
      <c r="H169" s="7">
        <v>5078.6499999999996</v>
      </c>
      <c r="I169" s="7">
        <v>4947.8</v>
      </c>
      <c r="J169" s="8">
        <v>44</v>
      </c>
      <c r="K169" s="8">
        <v>42</v>
      </c>
      <c r="L169" s="7">
        <v>2644.1</v>
      </c>
      <c r="M169" s="7">
        <v>139.16999999999999</v>
      </c>
      <c r="N169" s="7">
        <v>43571.77</v>
      </c>
      <c r="O169" s="8">
        <v>403</v>
      </c>
      <c r="P169" s="8">
        <v>0</v>
      </c>
      <c r="Q169" s="8">
        <v>1</v>
      </c>
    </row>
    <row r="170" spans="1:17" ht="14.5">
      <c r="A170" s="5">
        <v>44986</v>
      </c>
      <c r="B170" s="6">
        <v>2023</v>
      </c>
      <c r="C170" s="6" t="s">
        <v>94</v>
      </c>
      <c r="D170" s="6" t="s">
        <v>75</v>
      </c>
      <c r="E170" s="6" t="s">
        <v>76</v>
      </c>
      <c r="F170" s="6" t="s">
        <v>77</v>
      </c>
      <c r="G170" s="6" t="s">
        <v>78</v>
      </c>
      <c r="H170" s="7">
        <v>1149937.96</v>
      </c>
      <c r="I170" s="7">
        <v>1164548.21</v>
      </c>
      <c r="J170" s="8">
        <v>15971</v>
      </c>
      <c r="K170" s="8">
        <v>15983</v>
      </c>
      <c r="L170" s="7">
        <v>643325.53</v>
      </c>
      <c r="M170" s="7">
        <v>21787.99</v>
      </c>
      <c r="N170" s="7">
        <v>6385305.4900000002</v>
      </c>
      <c r="O170" s="8">
        <v>97998</v>
      </c>
      <c r="P170" s="8">
        <v>51</v>
      </c>
      <c r="Q170" s="8">
        <v>273</v>
      </c>
    </row>
    <row r="171" spans="1:17" ht="14.5">
      <c r="A171" s="5">
        <v>44986</v>
      </c>
      <c r="B171" s="6">
        <v>2023</v>
      </c>
      <c r="C171" s="6" t="s">
        <v>94</v>
      </c>
      <c r="D171" s="6" t="s">
        <v>75</v>
      </c>
      <c r="E171" s="6" t="s">
        <v>76</v>
      </c>
      <c r="F171" s="6" t="s">
        <v>77</v>
      </c>
      <c r="G171" s="6" t="s">
        <v>79</v>
      </c>
      <c r="H171" s="7">
        <v>1010718.81</v>
      </c>
      <c r="I171" s="7">
        <v>958586.55</v>
      </c>
      <c r="J171" s="8">
        <v>5776</v>
      </c>
      <c r="K171" s="8">
        <v>5372</v>
      </c>
      <c r="L171" s="7">
        <v>662203.97</v>
      </c>
      <c r="M171" s="7">
        <v>24696.85</v>
      </c>
      <c r="N171" s="7">
        <v>4793216.03</v>
      </c>
      <c r="O171" s="8">
        <v>27959</v>
      </c>
      <c r="P171" s="8">
        <v>42</v>
      </c>
      <c r="Q171" s="8">
        <v>82</v>
      </c>
    </row>
    <row r="172" spans="1:17" ht="14.5">
      <c r="A172" s="5">
        <v>44986</v>
      </c>
      <c r="B172" s="6">
        <v>2023</v>
      </c>
      <c r="C172" s="6" t="s">
        <v>94</v>
      </c>
      <c r="D172" s="6" t="s">
        <v>75</v>
      </c>
      <c r="E172" s="6" t="s">
        <v>76</v>
      </c>
      <c r="F172" s="6" t="s">
        <v>77</v>
      </c>
      <c r="G172" s="6" t="s">
        <v>80</v>
      </c>
      <c r="H172" s="7">
        <v>237888.58</v>
      </c>
      <c r="I172" s="7">
        <v>224474.51</v>
      </c>
      <c r="J172" s="8">
        <v>1699</v>
      </c>
      <c r="K172" s="8">
        <v>1634</v>
      </c>
      <c r="L172" s="7">
        <v>163243.62</v>
      </c>
      <c r="M172" s="7">
        <v>12096.4</v>
      </c>
      <c r="N172" s="7">
        <v>1473129.12</v>
      </c>
      <c r="O172" s="8">
        <v>11839</v>
      </c>
      <c r="P172" s="8">
        <v>13</v>
      </c>
      <c r="Q172" s="8">
        <v>24</v>
      </c>
    </row>
    <row r="173" spans="1:17" ht="14.5">
      <c r="A173" s="5">
        <v>44986</v>
      </c>
      <c r="B173" s="6">
        <v>2023</v>
      </c>
      <c r="C173" s="6" t="s">
        <v>94</v>
      </c>
      <c r="D173" s="6" t="s">
        <v>75</v>
      </c>
      <c r="E173" s="6" t="s">
        <v>76</v>
      </c>
      <c r="F173" s="6" t="s">
        <v>77</v>
      </c>
      <c r="G173" s="6" t="s">
        <v>81</v>
      </c>
      <c r="H173" s="7">
        <v>438429.28</v>
      </c>
      <c r="I173" s="7">
        <v>426657.16</v>
      </c>
      <c r="J173" s="8">
        <v>3812</v>
      </c>
      <c r="K173" s="8">
        <v>3745</v>
      </c>
      <c r="L173" s="7">
        <v>272099.15999999997</v>
      </c>
      <c r="M173" s="7">
        <v>12751.52</v>
      </c>
      <c r="N173" s="7">
        <v>2280981.94</v>
      </c>
      <c r="O173" s="8">
        <v>20853</v>
      </c>
      <c r="P173" s="8">
        <v>24</v>
      </c>
      <c r="Q173" s="8">
        <v>76</v>
      </c>
    </row>
    <row r="174" spans="1:17" ht="14.5">
      <c r="A174" s="5">
        <v>44986</v>
      </c>
      <c r="B174" s="6">
        <v>2023</v>
      </c>
      <c r="C174" s="6" t="s">
        <v>94</v>
      </c>
      <c r="D174" s="6" t="s">
        <v>75</v>
      </c>
      <c r="E174" s="6" t="s">
        <v>76</v>
      </c>
      <c r="F174" s="6" t="s">
        <v>82</v>
      </c>
      <c r="G174" s="6" t="s">
        <v>78</v>
      </c>
      <c r="H174" s="7">
        <v>914488.99</v>
      </c>
      <c r="I174" s="7">
        <v>904022.1</v>
      </c>
      <c r="J174" s="8">
        <v>12701</v>
      </c>
      <c r="K174" s="8">
        <v>12460</v>
      </c>
      <c r="L174" s="7">
        <v>483229.83</v>
      </c>
      <c r="M174" s="7">
        <v>16489.63</v>
      </c>
      <c r="N174" s="7">
        <v>5527641.2000000002</v>
      </c>
      <c r="O174" s="8">
        <v>86982</v>
      </c>
      <c r="P174" s="8">
        <v>36</v>
      </c>
      <c r="Q174" s="8">
        <v>242</v>
      </c>
    </row>
    <row r="175" spans="1:17" ht="14.5">
      <c r="A175" s="5">
        <v>44986</v>
      </c>
      <c r="B175" s="6">
        <v>2023</v>
      </c>
      <c r="C175" s="6" t="s">
        <v>94</v>
      </c>
      <c r="D175" s="6" t="s">
        <v>75</v>
      </c>
      <c r="E175" s="6" t="s">
        <v>76</v>
      </c>
      <c r="F175" s="6" t="s">
        <v>82</v>
      </c>
      <c r="G175" s="6" t="s">
        <v>79</v>
      </c>
      <c r="H175" s="7">
        <v>810764.85</v>
      </c>
      <c r="I175" s="7">
        <v>790908.05</v>
      </c>
      <c r="J175" s="8">
        <v>4633</v>
      </c>
      <c r="K175" s="8">
        <v>4523</v>
      </c>
      <c r="L175" s="7">
        <v>499971.95</v>
      </c>
      <c r="M175" s="7">
        <v>20478.490000000002</v>
      </c>
      <c r="N175" s="7">
        <v>4217729.3899999997</v>
      </c>
      <c r="O175" s="8">
        <v>25320</v>
      </c>
      <c r="P175" s="8">
        <v>35</v>
      </c>
      <c r="Q175" s="8">
        <v>102</v>
      </c>
    </row>
    <row r="176" spans="1:17" ht="14.5">
      <c r="A176" s="5">
        <v>44986</v>
      </c>
      <c r="B176" s="6">
        <v>2023</v>
      </c>
      <c r="C176" s="6" t="s">
        <v>94</v>
      </c>
      <c r="D176" s="6" t="s">
        <v>75</v>
      </c>
      <c r="E176" s="6" t="s">
        <v>76</v>
      </c>
      <c r="F176" s="6" t="s">
        <v>82</v>
      </c>
      <c r="G176" s="6" t="s">
        <v>80</v>
      </c>
      <c r="H176" s="7">
        <v>192820.45</v>
      </c>
      <c r="I176" s="7">
        <v>178257.61</v>
      </c>
      <c r="J176" s="8">
        <v>1377</v>
      </c>
      <c r="K176" s="8">
        <v>1296</v>
      </c>
      <c r="L176" s="7">
        <v>124641.08</v>
      </c>
      <c r="M176" s="7">
        <v>9701.0400000000009</v>
      </c>
      <c r="N176" s="7">
        <v>1275216.02</v>
      </c>
      <c r="O176" s="8">
        <v>9961</v>
      </c>
      <c r="P176" s="8">
        <v>9</v>
      </c>
      <c r="Q176" s="8">
        <v>24</v>
      </c>
    </row>
    <row r="177" spans="1:17" ht="14.5">
      <c r="A177" s="5">
        <v>44986</v>
      </c>
      <c r="B177" s="6">
        <v>2023</v>
      </c>
      <c r="C177" s="6" t="s">
        <v>94</v>
      </c>
      <c r="D177" s="6" t="s">
        <v>75</v>
      </c>
      <c r="E177" s="6" t="s">
        <v>76</v>
      </c>
      <c r="F177" s="6" t="s">
        <v>82</v>
      </c>
      <c r="G177" s="6" t="s">
        <v>81</v>
      </c>
      <c r="H177" s="7">
        <v>357298.14</v>
      </c>
      <c r="I177" s="7">
        <v>338035.29</v>
      </c>
      <c r="J177" s="8">
        <v>3107</v>
      </c>
      <c r="K177" s="8">
        <v>2981</v>
      </c>
      <c r="L177" s="7">
        <v>208819.61</v>
      </c>
      <c r="M177" s="7">
        <v>10037.14</v>
      </c>
      <c r="N177" s="7">
        <v>1966619.05</v>
      </c>
      <c r="O177" s="8">
        <v>19163</v>
      </c>
      <c r="P177" s="8">
        <v>20</v>
      </c>
      <c r="Q177" s="8">
        <v>27</v>
      </c>
    </row>
    <row r="178" spans="1:17" ht="14.5">
      <c r="A178" s="5">
        <v>44986</v>
      </c>
      <c r="B178" s="6">
        <v>2023</v>
      </c>
      <c r="C178" s="6" t="s">
        <v>94</v>
      </c>
      <c r="D178" s="6" t="s">
        <v>75</v>
      </c>
      <c r="E178" s="6" t="s">
        <v>76</v>
      </c>
      <c r="F178" s="6" t="s">
        <v>83</v>
      </c>
      <c r="G178" s="6" t="s">
        <v>78</v>
      </c>
      <c r="H178" s="7">
        <v>64936.42</v>
      </c>
      <c r="I178" s="7">
        <v>65144.1</v>
      </c>
      <c r="J178" s="8">
        <v>902</v>
      </c>
      <c r="K178" s="8">
        <v>890</v>
      </c>
      <c r="L178" s="7">
        <v>30693.62</v>
      </c>
      <c r="M178" s="7">
        <v>1217.79</v>
      </c>
      <c r="N178" s="7">
        <v>577394.63</v>
      </c>
      <c r="O178" s="8">
        <v>8861</v>
      </c>
      <c r="P178" s="8">
        <v>4</v>
      </c>
      <c r="Q178" s="8">
        <v>28</v>
      </c>
    </row>
    <row r="179" spans="1:17" ht="14.5">
      <c r="A179" s="5">
        <v>44986</v>
      </c>
      <c r="B179" s="6">
        <v>2023</v>
      </c>
      <c r="C179" s="6" t="s">
        <v>94</v>
      </c>
      <c r="D179" s="6" t="s">
        <v>75</v>
      </c>
      <c r="E179" s="6" t="s">
        <v>76</v>
      </c>
      <c r="F179" s="6" t="s">
        <v>83</v>
      </c>
      <c r="G179" s="6" t="s">
        <v>79</v>
      </c>
      <c r="H179" s="7">
        <v>66727.81</v>
      </c>
      <c r="I179" s="7">
        <v>64092.14</v>
      </c>
      <c r="J179" s="8">
        <v>381</v>
      </c>
      <c r="K179" s="8">
        <v>361</v>
      </c>
      <c r="L179" s="7">
        <v>36577.9</v>
      </c>
      <c r="M179" s="7">
        <v>1602.41</v>
      </c>
      <c r="N179" s="7">
        <v>471661.63</v>
      </c>
      <c r="O179" s="8">
        <v>3010</v>
      </c>
      <c r="P179" s="8">
        <v>3</v>
      </c>
      <c r="Q179" s="8">
        <v>13</v>
      </c>
    </row>
    <row r="180" spans="1:17" ht="14.5">
      <c r="A180" s="5">
        <v>44986</v>
      </c>
      <c r="B180" s="6">
        <v>2023</v>
      </c>
      <c r="C180" s="6" t="s">
        <v>94</v>
      </c>
      <c r="D180" s="6" t="s">
        <v>75</v>
      </c>
      <c r="E180" s="6" t="s">
        <v>76</v>
      </c>
      <c r="F180" s="6" t="s">
        <v>83</v>
      </c>
      <c r="G180" s="6" t="s">
        <v>80</v>
      </c>
      <c r="H180" s="7">
        <v>15501.52</v>
      </c>
      <c r="I180" s="7">
        <v>14884.96</v>
      </c>
      <c r="J180" s="8">
        <v>111</v>
      </c>
      <c r="K180" s="8">
        <v>108</v>
      </c>
      <c r="L180" s="7">
        <v>9031.68</v>
      </c>
      <c r="M180" s="7">
        <v>910.99</v>
      </c>
      <c r="N180" s="7">
        <v>143195.59</v>
      </c>
      <c r="O180" s="8">
        <v>1083</v>
      </c>
      <c r="P180" s="8">
        <v>1</v>
      </c>
      <c r="Q180" s="8">
        <v>1</v>
      </c>
    </row>
    <row r="181" spans="1:17" ht="14.5">
      <c r="A181" s="5">
        <v>44986</v>
      </c>
      <c r="B181" s="6">
        <v>2023</v>
      </c>
      <c r="C181" s="6" t="s">
        <v>94</v>
      </c>
      <c r="D181" s="6" t="s">
        <v>75</v>
      </c>
      <c r="E181" s="6" t="s">
        <v>76</v>
      </c>
      <c r="F181" s="6" t="s">
        <v>83</v>
      </c>
      <c r="G181" s="6" t="s">
        <v>81</v>
      </c>
      <c r="H181" s="7">
        <v>27496.83</v>
      </c>
      <c r="I181" s="7">
        <v>26743.85</v>
      </c>
      <c r="J181" s="8">
        <v>239</v>
      </c>
      <c r="K181" s="8">
        <v>233</v>
      </c>
      <c r="L181" s="7">
        <v>14634.6</v>
      </c>
      <c r="M181" s="7">
        <v>811.14</v>
      </c>
      <c r="N181" s="7">
        <v>213402.65</v>
      </c>
      <c r="O181" s="8">
        <v>1902</v>
      </c>
      <c r="P181" s="8">
        <v>1</v>
      </c>
      <c r="Q181" s="8">
        <v>4</v>
      </c>
    </row>
    <row r="182" spans="1:17" ht="14.5">
      <c r="A182" s="5">
        <v>44986</v>
      </c>
      <c r="B182" s="6">
        <v>2023</v>
      </c>
      <c r="C182" s="6" t="s">
        <v>94</v>
      </c>
      <c r="D182" s="6" t="s">
        <v>84</v>
      </c>
      <c r="E182" s="6" t="s">
        <v>85</v>
      </c>
      <c r="F182" s="6" t="s">
        <v>77</v>
      </c>
      <c r="G182" s="6" t="s">
        <v>78</v>
      </c>
      <c r="H182" s="7">
        <v>608606.31999999995</v>
      </c>
      <c r="I182" s="7">
        <v>662383.64</v>
      </c>
      <c r="J182" s="8">
        <v>8453</v>
      </c>
      <c r="K182" s="8">
        <v>9379</v>
      </c>
      <c r="L182" s="7">
        <v>343690.17</v>
      </c>
      <c r="M182" s="7">
        <v>10511.09</v>
      </c>
      <c r="N182" s="7">
        <v>4659833.37</v>
      </c>
      <c r="O182" s="8">
        <v>71879</v>
      </c>
      <c r="P182" s="8">
        <v>28</v>
      </c>
      <c r="Q182" s="8">
        <v>125</v>
      </c>
    </row>
    <row r="183" spans="1:17" ht="14.5">
      <c r="A183" s="5">
        <v>44986</v>
      </c>
      <c r="B183" s="6">
        <v>2023</v>
      </c>
      <c r="C183" s="6" t="s">
        <v>94</v>
      </c>
      <c r="D183" s="6" t="s">
        <v>84</v>
      </c>
      <c r="E183" s="6" t="s">
        <v>85</v>
      </c>
      <c r="F183" s="6" t="s">
        <v>77</v>
      </c>
      <c r="G183" s="6" t="s">
        <v>79</v>
      </c>
      <c r="H183" s="7">
        <v>546501.04</v>
      </c>
      <c r="I183" s="7">
        <v>539963.56999999995</v>
      </c>
      <c r="J183" s="8">
        <v>3123</v>
      </c>
      <c r="K183" s="8">
        <v>3096</v>
      </c>
      <c r="L183" s="7">
        <v>360413.14</v>
      </c>
      <c r="M183" s="7">
        <v>14302.48</v>
      </c>
      <c r="N183" s="7">
        <v>3697583.88</v>
      </c>
      <c r="O183" s="8">
        <v>22570</v>
      </c>
      <c r="P183" s="8">
        <v>21</v>
      </c>
      <c r="Q183" s="8">
        <v>41</v>
      </c>
    </row>
    <row r="184" spans="1:17" ht="14.5">
      <c r="A184" s="5">
        <v>44986</v>
      </c>
      <c r="B184" s="6">
        <v>2023</v>
      </c>
      <c r="C184" s="6" t="s">
        <v>94</v>
      </c>
      <c r="D184" s="6" t="s">
        <v>84</v>
      </c>
      <c r="E184" s="6" t="s">
        <v>85</v>
      </c>
      <c r="F184" s="6" t="s">
        <v>77</v>
      </c>
      <c r="G184" s="6" t="s">
        <v>80</v>
      </c>
      <c r="H184" s="7">
        <v>123664.72</v>
      </c>
      <c r="I184" s="7">
        <v>126623.89</v>
      </c>
      <c r="J184" s="8">
        <v>883</v>
      </c>
      <c r="K184" s="8">
        <v>893</v>
      </c>
      <c r="L184" s="7">
        <v>84291.33</v>
      </c>
      <c r="M184" s="7">
        <v>6458.65</v>
      </c>
      <c r="N184" s="7">
        <v>1094923.02</v>
      </c>
      <c r="O184" s="8">
        <v>8644</v>
      </c>
      <c r="P184" s="8">
        <v>5</v>
      </c>
      <c r="Q184" s="8">
        <v>15</v>
      </c>
    </row>
    <row r="185" spans="1:17" ht="14.5">
      <c r="A185" s="5">
        <v>44986</v>
      </c>
      <c r="B185" s="6">
        <v>2023</v>
      </c>
      <c r="C185" s="6" t="s">
        <v>94</v>
      </c>
      <c r="D185" s="6" t="s">
        <v>84</v>
      </c>
      <c r="E185" s="6" t="s">
        <v>85</v>
      </c>
      <c r="F185" s="6" t="s">
        <v>77</v>
      </c>
      <c r="G185" s="6" t="s">
        <v>81</v>
      </c>
      <c r="H185" s="7">
        <v>223873.47</v>
      </c>
      <c r="I185" s="7">
        <v>229937.46</v>
      </c>
      <c r="J185" s="8">
        <v>1947</v>
      </c>
      <c r="K185" s="8">
        <v>2003</v>
      </c>
      <c r="L185" s="7">
        <v>138973.84</v>
      </c>
      <c r="M185" s="7">
        <v>6820.56</v>
      </c>
      <c r="N185" s="7">
        <v>1715202.8</v>
      </c>
      <c r="O185" s="8">
        <v>16040</v>
      </c>
      <c r="P185" s="8">
        <v>10</v>
      </c>
      <c r="Q185" s="8">
        <v>30</v>
      </c>
    </row>
    <row r="186" spans="1:17" ht="14.5">
      <c r="A186" s="5">
        <v>44986</v>
      </c>
      <c r="B186" s="6">
        <v>2023</v>
      </c>
      <c r="C186" s="6" t="s">
        <v>94</v>
      </c>
      <c r="D186" s="6" t="s">
        <v>84</v>
      </c>
      <c r="E186" s="6" t="s">
        <v>85</v>
      </c>
      <c r="F186" s="6" t="s">
        <v>82</v>
      </c>
      <c r="G186" s="6" t="s">
        <v>78</v>
      </c>
      <c r="H186" s="7">
        <v>495907.19</v>
      </c>
      <c r="I186" s="7">
        <v>551036.14</v>
      </c>
      <c r="J186" s="8">
        <v>6888</v>
      </c>
      <c r="K186" s="8">
        <v>7592</v>
      </c>
      <c r="L186" s="7">
        <v>263225.75</v>
      </c>
      <c r="M186" s="7">
        <v>8936.0499999999993</v>
      </c>
      <c r="N186" s="7">
        <v>4383371.4000000004</v>
      </c>
      <c r="O186" s="8">
        <v>65498</v>
      </c>
      <c r="P186" s="8">
        <v>22</v>
      </c>
      <c r="Q186" s="8">
        <v>60</v>
      </c>
    </row>
    <row r="187" spans="1:17" ht="14.5">
      <c r="A187" s="5">
        <v>44986</v>
      </c>
      <c r="B187" s="6">
        <v>2023</v>
      </c>
      <c r="C187" s="6" t="s">
        <v>94</v>
      </c>
      <c r="D187" s="6" t="s">
        <v>84</v>
      </c>
      <c r="E187" s="6" t="s">
        <v>85</v>
      </c>
      <c r="F187" s="6" t="s">
        <v>82</v>
      </c>
      <c r="G187" s="6" t="s">
        <v>79</v>
      </c>
      <c r="H187" s="7">
        <v>528675.77</v>
      </c>
      <c r="I187" s="7">
        <v>560045.21</v>
      </c>
      <c r="J187" s="8">
        <v>3021</v>
      </c>
      <c r="K187" s="8">
        <v>3245</v>
      </c>
      <c r="L187" s="7">
        <v>322788.68</v>
      </c>
      <c r="M187" s="7">
        <v>13313.88</v>
      </c>
      <c r="N187" s="7">
        <v>3604633.38</v>
      </c>
      <c r="O187" s="8">
        <v>21537</v>
      </c>
      <c r="P187" s="8">
        <v>29</v>
      </c>
      <c r="Q187" s="8">
        <v>55</v>
      </c>
    </row>
    <row r="188" spans="1:17" ht="14.5">
      <c r="A188" s="5">
        <v>44986</v>
      </c>
      <c r="B188" s="6">
        <v>2023</v>
      </c>
      <c r="C188" s="6" t="s">
        <v>94</v>
      </c>
      <c r="D188" s="6" t="s">
        <v>84</v>
      </c>
      <c r="E188" s="6" t="s">
        <v>85</v>
      </c>
      <c r="F188" s="6" t="s">
        <v>82</v>
      </c>
      <c r="G188" s="6" t="s">
        <v>80</v>
      </c>
      <c r="H188" s="7">
        <v>111889.89</v>
      </c>
      <c r="I188" s="7">
        <v>111115.65</v>
      </c>
      <c r="J188" s="8">
        <v>799</v>
      </c>
      <c r="K188" s="8">
        <v>807</v>
      </c>
      <c r="L188" s="7">
        <v>71782.94</v>
      </c>
      <c r="M188" s="7">
        <v>5778.13</v>
      </c>
      <c r="N188" s="7">
        <v>1048526.62</v>
      </c>
      <c r="O188" s="8">
        <v>8249</v>
      </c>
      <c r="P188" s="8">
        <v>5</v>
      </c>
      <c r="Q188" s="8">
        <v>15</v>
      </c>
    </row>
    <row r="189" spans="1:17" ht="14.5">
      <c r="A189" s="5">
        <v>44986</v>
      </c>
      <c r="B189" s="6">
        <v>2023</v>
      </c>
      <c r="C189" s="6" t="s">
        <v>94</v>
      </c>
      <c r="D189" s="6" t="s">
        <v>84</v>
      </c>
      <c r="E189" s="6" t="s">
        <v>85</v>
      </c>
      <c r="F189" s="6" t="s">
        <v>82</v>
      </c>
      <c r="G189" s="6" t="s">
        <v>81</v>
      </c>
      <c r="H189" s="7">
        <v>218740.22</v>
      </c>
      <c r="I189" s="7">
        <v>225353.43</v>
      </c>
      <c r="J189" s="8">
        <v>1902</v>
      </c>
      <c r="K189" s="8">
        <v>1986</v>
      </c>
      <c r="L189" s="7">
        <v>125850.97</v>
      </c>
      <c r="M189" s="7">
        <v>7185.73</v>
      </c>
      <c r="N189" s="7">
        <v>1652047.12</v>
      </c>
      <c r="O189" s="8">
        <v>15035</v>
      </c>
      <c r="P189" s="8">
        <v>9</v>
      </c>
      <c r="Q189" s="8">
        <v>40</v>
      </c>
    </row>
    <row r="190" spans="1:17" ht="14.5">
      <c r="A190" s="5">
        <v>44986</v>
      </c>
      <c r="B190" s="6">
        <v>2023</v>
      </c>
      <c r="C190" s="6" t="s">
        <v>94</v>
      </c>
      <c r="D190" s="6" t="s">
        <v>84</v>
      </c>
      <c r="E190" s="6" t="s">
        <v>85</v>
      </c>
      <c r="F190" s="6" t="s">
        <v>83</v>
      </c>
      <c r="G190" s="6" t="s">
        <v>78</v>
      </c>
      <c r="H190" s="7">
        <v>39388.42</v>
      </c>
      <c r="I190" s="7">
        <v>41398.769999999997</v>
      </c>
      <c r="J190" s="8">
        <v>547</v>
      </c>
      <c r="K190" s="8">
        <v>586</v>
      </c>
      <c r="L190" s="7">
        <v>18717.419999999998</v>
      </c>
      <c r="M190" s="7">
        <v>644.52</v>
      </c>
      <c r="N190" s="7">
        <v>455385.95</v>
      </c>
      <c r="O190" s="8">
        <v>6724</v>
      </c>
      <c r="P190" s="8">
        <v>2</v>
      </c>
      <c r="Q190" s="8">
        <v>12</v>
      </c>
    </row>
    <row r="191" spans="1:17" ht="14.5">
      <c r="A191" s="5">
        <v>44986</v>
      </c>
      <c r="B191" s="6">
        <v>2023</v>
      </c>
      <c r="C191" s="6" t="s">
        <v>94</v>
      </c>
      <c r="D191" s="6" t="s">
        <v>84</v>
      </c>
      <c r="E191" s="6" t="s">
        <v>85</v>
      </c>
      <c r="F191" s="6" t="s">
        <v>83</v>
      </c>
      <c r="G191" s="6" t="s">
        <v>79</v>
      </c>
      <c r="H191" s="7">
        <v>37273.65</v>
      </c>
      <c r="I191" s="7">
        <v>37867.019999999997</v>
      </c>
      <c r="J191" s="8">
        <v>213</v>
      </c>
      <c r="K191" s="8">
        <v>220</v>
      </c>
      <c r="L191" s="7">
        <v>20734.61</v>
      </c>
      <c r="M191" s="7">
        <v>868.94</v>
      </c>
      <c r="N191" s="7">
        <v>367084.79</v>
      </c>
      <c r="O191" s="8">
        <v>2179</v>
      </c>
      <c r="P191" s="8">
        <v>2</v>
      </c>
      <c r="Q191" s="8">
        <v>4</v>
      </c>
    </row>
    <row r="192" spans="1:17" ht="14.5">
      <c r="A192" s="5">
        <v>44986</v>
      </c>
      <c r="B192" s="6">
        <v>2023</v>
      </c>
      <c r="C192" s="6" t="s">
        <v>94</v>
      </c>
      <c r="D192" s="6" t="s">
        <v>84</v>
      </c>
      <c r="E192" s="6" t="s">
        <v>85</v>
      </c>
      <c r="F192" s="6" t="s">
        <v>83</v>
      </c>
      <c r="G192" s="6" t="s">
        <v>80</v>
      </c>
      <c r="H192" s="7">
        <v>8878.4500000000007</v>
      </c>
      <c r="I192" s="7">
        <v>8671.06</v>
      </c>
      <c r="J192" s="8">
        <v>63</v>
      </c>
      <c r="K192" s="8">
        <v>61</v>
      </c>
      <c r="L192" s="7">
        <v>5125.63</v>
      </c>
      <c r="M192" s="7">
        <v>519.15</v>
      </c>
      <c r="N192" s="7">
        <v>111387.44</v>
      </c>
      <c r="O192" s="8">
        <v>829</v>
      </c>
      <c r="P192" s="8">
        <v>1</v>
      </c>
      <c r="Q192" s="8">
        <v>2</v>
      </c>
    </row>
    <row r="193" spans="1:17" ht="14.5">
      <c r="A193" s="5">
        <v>44986</v>
      </c>
      <c r="B193" s="6">
        <v>2023</v>
      </c>
      <c r="C193" s="6" t="s">
        <v>94</v>
      </c>
      <c r="D193" s="6" t="s">
        <v>84</v>
      </c>
      <c r="E193" s="6" t="s">
        <v>85</v>
      </c>
      <c r="F193" s="6" t="s">
        <v>83</v>
      </c>
      <c r="G193" s="6" t="s">
        <v>81</v>
      </c>
      <c r="H193" s="7">
        <v>16187.98</v>
      </c>
      <c r="I193" s="7">
        <v>17004.04</v>
      </c>
      <c r="J193" s="8">
        <v>141</v>
      </c>
      <c r="K193" s="8">
        <v>150</v>
      </c>
      <c r="L193" s="7">
        <v>8425.8799999999992</v>
      </c>
      <c r="M193" s="7">
        <v>483.17</v>
      </c>
      <c r="N193" s="7">
        <v>169654.02</v>
      </c>
      <c r="O193" s="8">
        <v>1549</v>
      </c>
      <c r="P193" s="8">
        <v>1</v>
      </c>
      <c r="Q193" s="8">
        <v>4</v>
      </c>
    </row>
    <row r="194" spans="1:17" ht="14.5">
      <c r="A194" s="5">
        <v>44986</v>
      </c>
      <c r="B194" s="6">
        <v>2023</v>
      </c>
      <c r="C194" s="6" t="s">
        <v>94</v>
      </c>
      <c r="D194" s="6" t="s">
        <v>86</v>
      </c>
      <c r="E194" s="6" t="s">
        <v>87</v>
      </c>
      <c r="F194" s="6" t="s">
        <v>77</v>
      </c>
      <c r="G194" s="6" t="s">
        <v>78</v>
      </c>
      <c r="H194" s="7">
        <v>384361.93</v>
      </c>
      <c r="I194" s="7">
        <v>391576.24</v>
      </c>
      <c r="J194" s="8">
        <v>5338</v>
      </c>
      <c r="K194" s="8">
        <v>5371</v>
      </c>
      <c r="L194" s="7">
        <v>216693.19</v>
      </c>
      <c r="M194" s="7">
        <v>7084.19</v>
      </c>
      <c r="N194" s="7">
        <v>3629792.79</v>
      </c>
      <c r="O194" s="8">
        <v>51716</v>
      </c>
      <c r="P194" s="8">
        <v>19</v>
      </c>
      <c r="Q194" s="8">
        <v>45</v>
      </c>
    </row>
    <row r="195" spans="1:17" ht="14.5">
      <c r="A195" s="5">
        <v>44986</v>
      </c>
      <c r="B195" s="6">
        <v>2023</v>
      </c>
      <c r="C195" s="6" t="s">
        <v>94</v>
      </c>
      <c r="D195" s="6" t="s">
        <v>86</v>
      </c>
      <c r="E195" s="6" t="s">
        <v>87</v>
      </c>
      <c r="F195" s="6" t="s">
        <v>77</v>
      </c>
      <c r="G195" s="6" t="s">
        <v>79</v>
      </c>
      <c r="H195" s="7">
        <v>342153.49</v>
      </c>
      <c r="I195" s="7">
        <v>323464.81</v>
      </c>
      <c r="J195" s="8">
        <v>1955</v>
      </c>
      <c r="K195" s="8">
        <v>1823</v>
      </c>
      <c r="L195" s="7">
        <v>222925.98</v>
      </c>
      <c r="M195" s="7">
        <v>7957.52</v>
      </c>
      <c r="N195" s="7">
        <v>2744635.16</v>
      </c>
      <c r="O195" s="8">
        <v>16214</v>
      </c>
      <c r="P195" s="8">
        <v>18</v>
      </c>
      <c r="Q195" s="8">
        <v>41</v>
      </c>
    </row>
    <row r="196" spans="1:17" ht="14.5">
      <c r="A196" s="5">
        <v>44986</v>
      </c>
      <c r="B196" s="6">
        <v>2023</v>
      </c>
      <c r="C196" s="6" t="s">
        <v>94</v>
      </c>
      <c r="D196" s="6" t="s">
        <v>86</v>
      </c>
      <c r="E196" s="6" t="s">
        <v>87</v>
      </c>
      <c r="F196" s="6" t="s">
        <v>77</v>
      </c>
      <c r="G196" s="6" t="s">
        <v>80</v>
      </c>
      <c r="H196" s="7">
        <v>82232.990000000005</v>
      </c>
      <c r="I196" s="7">
        <v>77780.06</v>
      </c>
      <c r="J196" s="8">
        <v>587</v>
      </c>
      <c r="K196" s="8">
        <v>560</v>
      </c>
      <c r="L196" s="7">
        <v>55831.87</v>
      </c>
      <c r="M196" s="7">
        <v>4258.09</v>
      </c>
      <c r="N196" s="7">
        <v>874697.3</v>
      </c>
      <c r="O196" s="8">
        <v>6963</v>
      </c>
      <c r="P196" s="8">
        <v>4</v>
      </c>
      <c r="Q196" s="8">
        <v>7</v>
      </c>
    </row>
    <row r="197" spans="1:17" ht="14.5">
      <c r="A197" s="5">
        <v>44986</v>
      </c>
      <c r="B197" s="6">
        <v>2023</v>
      </c>
      <c r="C197" s="6" t="s">
        <v>94</v>
      </c>
      <c r="D197" s="6" t="s">
        <v>86</v>
      </c>
      <c r="E197" s="6" t="s">
        <v>87</v>
      </c>
      <c r="F197" s="6" t="s">
        <v>77</v>
      </c>
      <c r="G197" s="6" t="s">
        <v>81</v>
      </c>
      <c r="H197" s="7">
        <v>155390.93</v>
      </c>
      <c r="I197" s="7">
        <v>158567.31</v>
      </c>
      <c r="J197" s="8">
        <v>1351</v>
      </c>
      <c r="K197" s="8">
        <v>1398</v>
      </c>
      <c r="L197" s="7">
        <v>96540.08</v>
      </c>
      <c r="M197" s="7">
        <v>4915.32</v>
      </c>
      <c r="N197" s="7">
        <v>1330207.03</v>
      </c>
      <c r="O197" s="8">
        <v>12863</v>
      </c>
      <c r="P197" s="8">
        <v>8</v>
      </c>
      <c r="Q197" s="8">
        <v>22</v>
      </c>
    </row>
    <row r="198" spans="1:17" ht="14.5">
      <c r="A198" s="5">
        <v>44986</v>
      </c>
      <c r="B198" s="6">
        <v>2023</v>
      </c>
      <c r="C198" s="6" t="s">
        <v>94</v>
      </c>
      <c r="D198" s="6" t="s">
        <v>86</v>
      </c>
      <c r="E198" s="6" t="s">
        <v>87</v>
      </c>
      <c r="F198" s="6" t="s">
        <v>82</v>
      </c>
      <c r="G198" s="6" t="s">
        <v>78</v>
      </c>
      <c r="H198" s="7">
        <v>336155.91</v>
      </c>
      <c r="I198" s="7">
        <v>348970.05</v>
      </c>
      <c r="J198" s="8">
        <v>4669</v>
      </c>
      <c r="K198" s="8">
        <v>4774</v>
      </c>
      <c r="L198" s="7">
        <v>174625.12</v>
      </c>
      <c r="M198" s="7">
        <v>6623.1</v>
      </c>
      <c r="N198" s="7">
        <v>3179323.73</v>
      </c>
      <c r="O198" s="8">
        <v>48434</v>
      </c>
      <c r="P198" s="8">
        <v>14</v>
      </c>
      <c r="Q198" s="8">
        <v>83</v>
      </c>
    </row>
    <row r="199" spans="1:17" ht="14.5">
      <c r="A199" s="5">
        <v>44986</v>
      </c>
      <c r="B199" s="6">
        <v>2023</v>
      </c>
      <c r="C199" s="6" t="s">
        <v>94</v>
      </c>
      <c r="D199" s="6" t="s">
        <v>86</v>
      </c>
      <c r="E199" s="6" t="s">
        <v>87</v>
      </c>
      <c r="F199" s="6" t="s">
        <v>82</v>
      </c>
      <c r="G199" s="6" t="s">
        <v>79</v>
      </c>
      <c r="H199" s="7">
        <v>333899.73</v>
      </c>
      <c r="I199" s="7">
        <v>321499.84999999998</v>
      </c>
      <c r="J199" s="8">
        <v>1908</v>
      </c>
      <c r="K199" s="8">
        <v>1819</v>
      </c>
      <c r="L199" s="7">
        <v>205854.42</v>
      </c>
      <c r="M199" s="7">
        <v>7969.28</v>
      </c>
      <c r="N199" s="7">
        <v>2518903.9300000002</v>
      </c>
      <c r="O199" s="8">
        <v>14965</v>
      </c>
      <c r="P199" s="8">
        <v>15</v>
      </c>
      <c r="Q199" s="8">
        <v>41</v>
      </c>
    </row>
    <row r="200" spans="1:17" ht="14.5">
      <c r="A200" s="5">
        <v>44986</v>
      </c>
      <c r="B200" s="6">
        <v>2023</v>
      </c>
      <c r="C200" s="6" t="s">
        <v>94</v>
      </c>
      <c r="D200" s="6" t="s">
        <v>86</v>
      </c>
      <c r="E200" s="6" t="s">
        <v>87</v>
      </c>
      <c r="F200" s="6" t="s">
        <v>82</v>
      </c>
      <c r="G200" s="6" t="s">
        <v>80</v>
      </c>
      <c r="H200" s="7">
        <v>78436.97</v>
      </c>
      <c r="I200" s="7">
        <v>74567.899999999994</v>
      </c>
      <c r="J200" s="8">
        <v>560</v>
      </c>
      <c r="K200" s="8">
        <v>535</v>
      </c>
      <c r="L200" s="7">
        <v>49899.67</v>
      </c>
      <c r="M200" s="7">
        <v>4130.8</v>
      </c>
      <c r="N200" s="7">
        <v>800750.28</v>
      </c>
      <c r="O200" s="8">
        <v>6164</v>
      </c>
      <c r="P200" s="8">
        <v>4</v>
      </c>
      <c r="Q200" s="8">
        <v>6</v>
      </c>
    </row>
    <row r="201" spans="1:17" ht="14.5">
      <c r="A201" s="5">
        <v>44986</v>
      </c>
      <c r="B201" s="6">
        <v>2023</v>
      </c>
      <c r="C201" s="6" t="s">
        <v>94</v>
      </c>
      <c r="D201" s="6" t="s">
        <v>86</v>
      </c>
      <c r="E201" s="6" t="s">
        <v>87</v>
      </c>
      <c r="F201" s="6" t="s">
        <v>82</v>
      </c>
      <c r="G201" s="6" t="s">
        <v>81</v>
      </c>
      <c r="H201" s="7">
        <v>128889.17</v>
      </c>
      <c r="I201" s="7">
        <v>128865.98</v>
      </c>
      <c r="J201" s="8">
        <v>1121</v>
      </c>
      <c r="K201" s="8">
        <v>1113</v>
      </c>
      <c r="L201" s="7">
        <v>75987.97</v>
      </c>
      <c r="M201" s="7">
        <v>4018.38</v>
      </c>
      <c r="N201" s="7">
        <v>1131351.3400000001</v>
      </c>
      <c r="O201" s="8">
        <v>10389</v>
      </c>
      <c r="P201" s="8">
        <v>6</v>
      </c>
      <c r="Q201" s="8">
        <v>13</v>
      </c>
    </row>
    <row r="202" spans="1:17" ht="14.5">
      <c r="A202" s="5">
        <v>44986</v>
      </c>
      <c r="B202" s="6">
        <v>2023</v>
      </c>
      <c r="C202" s="6" t="s">
        <v>94</v>
      </c>
      <c r="D202" s="6" t="s">
        <v>86</v>
      </c>
      <c r="E202" s="6" t="s">
        <v>87</v>
      </c>
      <c r="F202" s="6" t="s">
        <v>83</v>
      </c>
      <c r="G202" s="6" t="s">
        <v>78</v>
      </c>
      <c r="H202" s="7">
        <v>27779.13</v>
      </c>
      <c r="I202" s="7">
        <v>28440.53</v>
      </c>
      <c r="J202" s="8">
        <v>386</v>
      </c>
      <c r="K202" s="8">
        <v>402</v>
      </c>
      <c r="L202" s="7">
        <v>13023.42</v>
      </c>
      <c r="M202" s="7">
        <v>491.35</v>
      </c>
      <c r="N202" s="7">
        <v>361465.41</v>
      </c>
      <c r="O202" s="8">
        <v>5369</v>
      </c>
      <c r="P202" s="8">
        <v>1</v>
      </c>
      <c r="Q202" s="8">
        <v>5</v>
      </c>
    </row>
    <row r="203" spans="1:17" ht="14.5">
      <c r="A203" s="5">
        <v>44986</v>
      </c>
      <c r="B203" s="6">
        <v>2023</v>
      </c>
      <c r="C203" s="6" t="s">
        <v>94</v>
      </c>
      <c r="D203" s="6" t="s">
        <v>86</v>
      </c>
      <c r="E203" s="6" t="s">
        <v>87</v>
      </c>
      <c r="F203" s="6" t="s">
        <v>83</v>
      </c>
      <c r="G203" s="6" t="s">
        <v>79</v>
      </c>
      <c r="H203" s="7">
        <v>26286.74</v>
      </c>
      <c r="I203" s="7">
        <v>26827.41</v>
      </c>
      <c r="J203" s="8">
        <v>150</v>
      </c>
      <c r="K203" s="8">
        <v>155</v>
      </c>
      <c r="L203" s="7">
        <v>14763.56</v>
      </c>
      <c r="M203" s="7">
        <v>706.9</v>
      </c>
      <c r="N203" s="7">
        <v>293030.28999999998</v>
      </c>
      <c r="O203" s="8">
        <v>1773</v>
      </c>
      <c r="P203" s="8">
        <v>1</v>
      </c>
      <c r="Q203" s="8">
        <v>3</v>
      </c>
    </row>
    <row r="204" spans="1:17" ht="14.5">
      <c r="A204" s="5">
        <v>44986</v>
      </c>
      <c r="B204" s="6">
        <v>2023</v>
      </c>
      <c r="C204" s="6" t="s">
        <v>94</v>
      </c>
      <c r="D204" s="6" t="s">
        <v>86</v>
      </c>
      <c r="E204" s="6" t="s">
        <v>87</v>
      </c>
      <c r="F204" s="6" t="s">
        <v>83</v>
      </c>
      <c r="G204" s="6" t="s">
        <v>80</v>
      </c>
      <c r="H204" s="7">
        <v>5734.7</v>
      </c>
      <c r="I204" s="7">
        <v>5628.81</v>
      </c>
      <c r="J204" s="8">
        <v>41</v>
      </c>
      <c r="K204" s="8">
        <v>40</v>
      </c>
      <c r="L204" s="7">
        <v>3338.12</v>
      </c>
      <c r="M204" s="7">
        <v>317.63</v>
      </c>
      <c r="N204" s="7">
        <v>88651.71</v>
      </c>
      <c r="O204" s="8">
        <v>654</v>
      </c>
      <c r="P204" s="8">
        <v>0</v>
      </c>
      <c r="Q204" s="8">
        <v>1</v>
      </c>
    </row>
    <row r="205" spans="1:17" ht="14.5">
      <c r="A205" s="5">
        <v>44986</v>
      </c>
      <c r="B205" s="6">
        <v>2023</v>
      </c>
      <c r="C205" s="6" t="s">
        <v>94</v>
      </c>
      <c r="D205" s="6" t="s">
        <v>86</v>
      </c>
      <c r="E205" s="6" t="s">
        <v>87</v>
      </c>
      <c r="F205" s="6" t="s">
        <v>83</v>
      </c>
      <c r="G205" s="6" t="s">
        <v>81</v>
      </c>
      <c r="H205" s="7">
        <v>10757.24</v>
      </c>
      <c r="I205" s="7">
        <v>11098.6</v>
      </c>
      <c r="J205" s="8">
        <v>94</v>
      </c>
      <c r="K205" s="8">
        <v>97</v>
      </c>
      <c r="L205" s="7">
        <v>5764.54</v>
      </c>
      <c r="M205" s="7">
        <v>316.07</v>
      </c>
      <c r="N205" s="7">
        <v>125434.98</v>
      </c>
      <c r="O205" s="8">
        <v>1127</v>
      </c>
      <c r="P205" s="8">
        <v>1</v>
      </c>
      <c r="Q205" s="8">
        <v>3</v>
      </c>
    </row>
    <row r="206" spans="1:17" ht="14.5">
      <c r="A206" s="5">
        <v>44986</v>
      </c>
      <c r="B206" s="6">
        <v>2023</v>
      </c>
      <c r="C206" s="6" t="s">
        <v>94</v>
      </c>
      <c r="D206" s="6" t="s">
        <v>88</v>
      </c>
      <c r="E206" s="6" t="s">
        <v>87</v>
      </c>
      <c r="F206" s="6" t="s">
        <v>77</v>
      </c>
      <c r="G206" s="6" t="s">
        <v>78</v>
      </c>
      <c r="H206" s="7">
        <v>286890.12</v>
      </c>
      <c r="I206" s="7">
        <v>284830.28999999998</v>
      </c>
      <c r="J206" s="8">
        <v>3985</v>
      </c>
      <c r="K206" s="8">
        <v>3920</v>
      </c>
      <c r="L206" s="7">
        <v>159219.37</v>
      </c>
      <c r="M206" s="7">
        <v>5662.86</v>
      </c>
      <c r="N206" s="7">
        <v>2852825.43</v>
      </c>
      <c r="O206" s="8">
        <v>40686</v>
      </c>
      <c r="P206" s="8">
        <v>14</v>
      </c>
      <c r="Q206" s="8">
        <v>59</v>
      </c>
    </row>
    <row r="207" spans="1:17" ht="14.5">
      <c r="A207" s="5">
        <v>44986</v>
      </c>
      <c r="B207" s="6">
        <v>2023</v>
      </c>
      <c r="C207" s="6" t="s">
        <v>94</v>
      </c>
      <c r="D207" s="6" t="s">
        <v>88</v>
      </c>
      <c r="E207" s="6" t="s">
        <v>87</v>
      </c>
      <c r="F207" s="6" t="s">
        <v>77</v>
      </c>
      <c r="G207" s="6" t="s">
        <v>79</v>
      </c>
      <c r="H207" s="7">
        <v>286013.56</v>
      </c>
      <c r="I207" s="7">
        <v>273118.69</v>
      </c>
      <c r="J207" s="8">
        <v>1634</v>
      </c>
      <c r="K207" s="8">
        <v>1534</v>
      </c>
      <c r="L207" s="7">
        <v>185669.1</v>
      </c>
      <c r="M207" s="7">
        <v>6596.4</v>
      </c>
      <c r="N207" s="7">
        <v>2398624.6</v>
      </c>
      <c r="O207" s="8">
        <v>14372</v>
      </c>
      <c r="P207" s="8">
        <v>12</v>
      </c>
      <c r="Q207" s="8">
        <v>17</v>
      </c>
    </row>
    <row r="208" spans="1:17" ht="14.5">
      <c r="A208" s="5">
        <v>44986</v>
      </c>
      <c r="B208" s="6">
        <v>2023</v>
      </c>
      <c r="C208" s="6" t="s">
        <v>94</v>
      </c>
      <c r="D208" s="6" t="s">
        <v>88</v>
      </c>
      <c r="E208" s="6" t="s">
        <v>87</v>
      </c>
      <c r="F208" s="6" t="s">
        <v>77</v>
      </c>
      <c r="G208" s="6" t="s">
        <v>80</v>
      </c>
      <c r="H208" s="7">
        <v>65475.61</v>
      </c>
      <c r="I208" s="7">
        <v>58502.04</v>
      </c>
      <c r="J208" s="8">
        <v>468</v>
      </c>
      <c r="K208" s="8">
        <v>412</v>
      </c>
      <c r="L208" s="7">
        <v>45289.35</v>
      </c>
      <c r="M208" s="7">
        <v>3367.44</v>
      </c>
      <c r="N208" s="7">
        <v>723445.82</v>
      </c>
      <c r="O208" s="8">
        <v>5815</v>
      </c>
      <c r="P208" s="8">
        <v>3</v>
      </c>
      <c r="Q208" s="8">
        <v>7</v>
      </c>
    </row>
    <row r="209" spans="1:17" ht="14.5">
      <c r="A209" s="5">
        <v>44986</v>
      </c>
      <c r="B209" s="6">
        <v>2023</v>
      </c>
      <c r="C209" s="6" t="s">
        <v>94</v>
      </c>
      <c r="D209" s="6" t="s">
        <v>88</v>
      </c>
      <c r="E209" s="6" t="s">
        <v>87</v>
      </c>
      <c r="F209" s="6" t="s">
        <v>77</v>
      </c>
      <c r="G209" s="6" t="s">
        <v>81</v>
      </c>
      <c r="H209" s="7">
        <v>111414.55</v>
      </c>
      <c r="I209" s="7">
        <v>106419.74</v>
      </c>
      <c r="J209" s="8">
        <v>969</v>
      </c>
      <c r="K209" s="8">
        <v>944</v>
      </c>
      <c r="L209" s="7">
        <v>68773.11</v>
      </c>
      <c r="M209" s="7">
        <v>3224.52</v>
      </c>
      <c r="N209" s="7">
        <v>1074859.67</v>
      </c>
      <c r="O209" s="8">
        <v>9582</v>
      </c>
      <c r="P209" s="8">
        <v>5</v>
      </c>
      <c r="Q209" s="8">
        <v>18</v>
      </c>
    </row>
    <row r="210" spans="1:17" ht="14.5">
      <c r="A210" s="5">
        <v>44986</v>
      </c>
      <c r="B210" s="6">
        <v>2023</v>
      </c>
      <c r="C210" s="6" t="s">
        <v>94</v>
      </c>
      <c r="D210" s="6" t="s">
        <v>88</v>
      </c>
      <c r="E210" s="6" t="s">
        <v>87</v>
      </c>
      <c r="F210" s="6" t="s">
        <v>82</v>
      </c>
      <c r="G210" s="6" t="s">
        <v>78</v>
      </c>
      <c r="H210" s="7">
        <v>271936.46999999997</v>
      </c>
      <c r="I210" s="7">
        <v>260101.14</v>
      </c>
      <c r="J210" s="8">
        <v>3777</v>
      </c>
      <c r="K210" s="8">
        <v>3631</v>
      </c>
      <c r="L210" s="7">
        <v>140352.59</v>
      </c>
      <c r="M210" s="7">
        <v>5045.3100000000004</v>
      </c>
      <c r="N210" s="7">
        <v>2787923.65</v>
      </c>
      <c r="O210" s="8">
        <v>42063</v>
      </c>
      <c r="P210" s="8">
        <v>11</v>
      </c>
      <c r="Q210" s="8">
        <v>46</v>
      </c>
    </row>
    <row r="211" spans="1:17" ht="14.5">
      <c r="A211" s="5">
        <v>44986</v>
      </c>
      <c r="B211" s="6">
        <v>2023</v>
      </c>
      <c r="C211" s="6" t="s">
        <v>94</v>
      </c>
      <c r="D211" s="6" t="s">
        <v>88</v>
      </c>
      <c r="E211" s="6" t="s">
        <v>87</v>
      </c>
      <c r="F211" s="6" t="s">
        <v>82</v>
      </c>
      <c r="G211" s="6" t="s">
        <v>79</v>
      </c>
      <c r="H211" s="7">
        <v>265823.03000000003</v>
      </c>
      <c r="I211" s="7">
        <v>238749.81</v>
      </c>
      <c r="J211" s="8">
        <v>1519</v>
      </c>
      <c r="K211" s="8">
        <v>1380</v>
      </c>
      <c r="L211" s="7">
        <v>163436.45000000001</v>
      </c>
      <c r="M211" s="7">
        <v>6394.34</v>
      </c>
      <c r="N211" s="7">
        <v>2226226.2000000002</v>
      </c>
      <c r="O211" s="8">
        <v>14105</v>
      </c>
      <c r="P211" s="8">
        <v>11</v>
      </c>
      <c r="Q211" s="8">
        <v>25</v>
      </c>
    </row>
    <row r="212" spans="1:17" ht="14.5">
      <c r="A212" s="5">
        <v>44986</v>
      </c>
      <c r="B212" s="6">
        <v>2023</v>
      </c>
      <c r="C212" s="6" t="s">
        <v>94</v>
      </c>
      <c r="D212" s="6" t="s">
        <v>88</v>
      </c>
      <c r="E212" s="6" t="s">
        <v>87</v>
      </c>
      <c r="F212" s="6" t="s">
        <v>82</v>
      </c>
      <c r="G212" s="6" t="s">
        <v>80</v>
      </c>
      <c r="H212" s="7">
        <v>53647.71</v>
      </c>
      <c r="I212" s="7">
        <v>48179.13</v>
      </c>
      <c r="J212" s="8">
        <v>383</v>
      </c>
      <c r="K212" s="8">
        <v>339</v>
      </c>
      <c r="L212" s="7">
        <v>34600.519999999997</v>
      </c>
      <c r="M212" s="7">
        <v>3013.02</v>
      </c>
      <c r="N212" s="7">
        <v>654706.02</v>
      </c>
      <c r="O212" s="8">
        <v>4941</v>
      </c>
      <c r="P212" s="8">
        <v>2</v>
      </c>
      <c r="Q212" s="8">
        <v>6</v>
      </c>
    </row>
    <row r="213" spans="1:17" ht="14.5">
      <c r="A213" s="5">
        <v>44986</v>
      </c>
      <c r="B213" s="6">
        <v>2023</v>
      </c>
      <c r="C213" s="6" t="s">
        <v>94</v>
      </c>
      <c r="D213" s="6" t="s">
        <v>88</v>
      </c>
      <c r="E213" s="6" t="s">
        <v>87</v>
      </c>
      <c r="F213" s="6" t="s">
        <v>82</v>
      </c>
      <c r="G213" s="6" t="s">
        <v>81</v>
      </c>
      <c r="H213" s="7">
        <v>98389.03</v>
      </c>
      <c r="I213" s="7">
        <v>91596.82</v>
      </c>
      <c r="J213" s="8">
        <v>856</v>
      </c>
      <c r="K213" s="8">
        <v>787</v>
      </c>
      <c r="L213" s="7">
        <v>57700.03</v>
      </c>
      <c r="M213" s="7">
        <v>3171.95</v>
      </c>
      <c r="N213" s="7">
        <v>988925.98</v>
      </c>
      <c r="O213" s="8">
        <v>9183</v>
      </c>
      <c r="P213" s="8">
        <v>5</v>
      </c>
      <c r="Q213" s="8">
        <v>8</v>
      </c>
    </row>
    <row r="214" spans="1:17" ht="14.5">
      <c r="A214" s="5">
        <v>44986</v>
      </c>
      <c r="B214" s="6">
        <v>2023</v>
      </c>
      <c r="C214" s="6" t="s">
        <v>94</v>
      </c>
      <c r="D214" s="6" t="s">
        <v>88</v>
      </c>
      <c r="E214" s="6" t="s">
        <v>87</v>
      </c>
      <c r="F214" s="6" t="s">
        <v>83</v>
      </c>
      <c r="G214" s="6" t="s">
        <v>78</v>
      </c>
      <c r="H214" s="7">
        <v>19710.68</v>
      </c>
      <c r="I214" s="7">
        <v>19122.349999999999</v>
      </c>
      <c r="J214" s="8">
        <v>274</v>
      </c>
      <c r="K214" s="8">
        <v>265</v>
      </c>
      <c r="L214" s="7">
        <v>9368.06</v>
      </c>
      <c r="M214" s="7">
        <v>359.95</v>
      </c>
      <c r="N214" s="7">
        <v>286529.46999999997</v>
      </c>
      <c r="O214" s="8">
        <v>4419</v>
      </c>
      <c r="P214" s="8">
        <v>1</v>
      </c>
      <c r="Q214" s="8">
        <v>4</v>
      </c>
    </row>
    <row r="215" spans="1:17" ht="14.5">
      <c r="A215" s="5">
        <v>44986</v>
      </c>
      <c r="B215" s="6">
        <v>2023</v>
      </c>
      <c r="C215" s="6" t="s">
        <v>94</v>
      </c>
      <c r="D215" s="6" t="s">
        <v>88</v>
      </c>
      <c r="E215" s="6" t="s">
        <v>87</v>
      </c>
      <c r="F215" s="6" t="s">
        <v>83</v>
      </c>
      <c r="G215" s="6" t="s">
        <v>79</v>
      </c>
      <c r="H215" s="7">
        <v>18331.189999999999</v>
      </c>
      <c r="I215" s="7">
        <v>17460.66</v>
      </c>
      <c r="J215" s="8">
        <v>105</v>
      </c>
      <c r="K215" s="8">
        <v>101</v>
      </c>
      <c r="L215" s="7">
        <v>10165.98</v>
      </c>
      <c r="M215" s="7">
        <v>486.57</v>
      </c>
      <c r="N215" s="7">
        <v>234861.93</v>
      </c>
      <c r="O215" s="8">
        <v>1449</v>
      </c>
      <c r="P215" s="8">
        <v>1</v>
      </c>
      <c r="Q215" s="8">
        <v>1</v>
      </c>
    </row>
    <row r="216" spans="1:17" ht="14.5">
      <c r="A216" s="5">
        <v>44986</v>
      </c>
      <c r="B216" s="6">
        <v>2023</v>
      </c>
      <c r="C216" s="6" t="s">
        <v>94</v>
      </c>
      <c r="D216" s="6" t="s">
        <v>88</v>
      </c>
      <c r="E216" s="6" t="s">
        <v>87</v>
      </c>
      <c r="F216" s="6" t="s">
        <v>83</v>
      </c>
      <c r="G216" s="6" t="s">
        <v>80</v>
      </c>
      <c r="H216" s="7">
        <v>4578.63</v>
      </c>
      <c r="I216" s="7">
        <v>4114.09</v>
      </c>
      <c r="J216" s="8">
        <v>33</v>
      </c>
      <c r="K216" s="8">
        <v>30</v>
      </c>
      <c r="L216" s="7">
        <v>2650.97</v>
      </c>
      <c r="M216" s="7">
        <v>267.76</v>
      </c>
      <c r="N216" s="7">
        <v>72435.91</v>
      </c>
      <c r="O216" s="8">
        <v>584</v>
      </c>
      <c r="P216" s="8">
        <v>0</v>
      </c>
      <c r="Q216" s="8">
        <v>1</v>
      </c>
    </row>
    <row r="217" spans="1:17" ht="14.5">
      <c r="A217" s="5">
        <v>44986</v>
      </c>
      <c r="B217" s="6">
        <v>2023</v>
      </c>
      <c r="C217" s="6" t="s">
        <v>94</v>
      </c>
      <c r="D217" s="6" t="s">
        <v>88</v>
      </c>
      <c r="E217" s="6" t="s">
        <v>87</v>
      </c>
      <c r="F217" s="6" t="s">
        <v>83</v>
      </c>
      <c r="G217" s="6" t="s">
        <v>81</v>
      </c>
      <c r="H217" s="7">
        <v>8568.51</v>
      </c>
      <c r="I217" s="7">
        <v>8405.34</v>
      </c>
      <c r="J217" s="8">
        <v>75</v>
      </c>
      <c r="K217" s="8">
        <v>74</v>
      </c>
      <c r="L217" s="7">
        <v>4465.68</v>
      </c>
      <c r="M217" s="7">
        <v>279.36</v>
      </c>
      <c r="N217" s="7">
        <v>110242.15</v>
      </c>
      <c r="O217" s="8">
        <v>980</v>
      </c>
      <c r="P217" s="8">
        <v>0</v>
      </c>
      <c r="Q217" s="8">
        <v>2</v>
      </c>
    </row>
    <row r="218" spans="1:17" ht="14.5">
      <c r="A218" s="5">
        <v>44986</v>
      </c>
      <c r="B218" s="6">
        <v>2023</v>
      </c>
      <c r="C218" s="6" t="s">
        <v>94</v>
      </c>
      <c r="D218" s="6" t="s">
        <v>89</v>
      </c>
      <c r="E218" s="6" t="s">
        <v>85</v>
      </c>
      <c r="F218" s="6" t="s">
        <v>77</v>
      </c>
      <c r="G218" s="6" t="s">
        <v>78</v>
      </c>
      <c r="H218" s="7">
        <v>241003.01</v>
      </c>
      <c r="I218" s="7">
        <v>250089.24</v>
      </c>
      <c r="J218" s="8">
        <v>3347</v>
      </c>
      <c r="K218" s="8">
        <v>3481</v>
      </c>
      <c r="L218" s="7">
        <v>137348.5</v>
      </c>
      <c r="M218" s="7">
        <v>4236.09</v>
      </c>
      <c r="N218" s="7">
        <v>1716602.45</v>
      </c>
      <c r="O218" s="8">
        <v>25198</v>
      </c>
      <c r="P218" s="8">
        <v>11</v>
      </c>
      <c r="Q218" s="8">
        <v>59</v>
      </c>
    </row>
    <row r="219" spans="1:17" ht="14.5">
      <c r="A219" s="5">
        <v>44986</v>
      </c>
      <c r="B219" s="6">
        <v>2023</v>
      </c>
      <c r="C219" s="6" t="s">
        <v>94</v>
      </c>
      <c r="D219" s="6" t="s">
        <v>89</v>
      </c>
      <c r="E219" s="6" t="s">
        <v>85</v>
      </c>
      <c r="F219" s="6" t="s">
        <v>77</v>
      </c>
      <c r="G219" s="6" t="s">
        <v>79</v>
      </c>
      <c r="H219" s="7">
        <v>231681.62</v>
      </c>
      <c r="I219" s="7">
        <v>226483.08</v>
      </c>
      <c r="J219" s="8">
        <v>1324</v>
      </c>
      <c r="K219" s="8">
        <v>1318</v>
      </c>
      <c r="L219" s="7">
        <v>151104.54999999999</v>
      </c>
      <c r="M219" s="7">
        <v>5419.58</v>
      </c>
      <c r="N219" s="7">
        <v>1337391.6100000001</v>
      </c>
      <c r="O219" s="8">
        <v>8681</v>
      </c>
      <c r="P219" s="8">
        <v>12</v>
      </c>
      <c r="Q219" s="8">
        <v>15</v>
      </c>
    </row>
    <row r="220" spans="1:17" ht="14.5">
      <c r="A220" s="5">
        <v>44986</v>
      </c>
      <c r="B220" s="6">
        <v>2023</v>
      </c>
      <c r="C220" s="6" t="s">
        <v>94</v>
      </c>
      <c r="D220" s="6" t="s">
        <v>89</v>
      </c>
      <c r="E220" s="6" t="s">
        <v>85</v>
      </c>
      <c r="F220" s="6" t="s">
        <v>77</v>
      </c>
      <c r="G220" s="6" t="s">
        <v>80</v>
      </c>
      <c r="H220" s="7">
        <v>48372.95</v>
      </c>
      <c r="I220" s="7">
        <v>44046.18</v>
      </c>
      <c r="J220" s="8">
        <v>346</v>
      </c>
      <c r="K220" s="8">
        <v>309</v>
      </c>
      <c r="L220" s="7">
        <v>33376.019999999997</v>
      </c>
      <c r="M220" s="7">
        <v>2684.16</v>
      </c>
      <c r="N220" s="7">
        <v>388574.81</v>
      </c>
      <c r="O220" s="8">
        <v>3058</v>
      </c>
      <c r="P220" s="8">
        <v>2</v>
      </c>
      <c r="Q220" s="8">
        <v>4</v>
      </c>
    </row>
    <row r="221" spans="1:17" ht="14.5">
      <c r="A221" s="5">
        <v>44986</v>
      </c>
      <c r="B221" s="6">
        <v>2023</v>
      </c>
      <c r="C221" s="6" t="s">
        <v>94</v>
      </c>
      <c r="D221" s="6" t="s">
        <v>89</v>
      </c>
      <c r="E221" s="6" t="s">
        <v>85</v>
      </c>
      <c r="F221" s="6" t="s">
        <v>77</v>
      </c>
      <c r="G221" s="6" t="s">
        <v>81</v>
      </c>
      <c r="H221" s="7">
        <v>98611.7</v>
      </c>
      <c r="I221" s="7">
        <v>94266.8</v>
      </c>
      <c r="J221" s="8">
        <v>857</v>
      </c>
      <c r="K221" s="8">
        <v>810</v>
      </c>
      <c r="L221" s="7">
        <v>60819.01</v>
      </c>
      <c r="M221" s="7">
        <v>3141.46</v>
      </c>
      <c r="N221" s="7">
        <v>627205.65</v>
      </c>
      <c r="O221" s="8">
        <v>6056</v>
      </c>
      <c r="P221" s="8">
        <v>5</v>
      </c>
      <c r="Q221" s="8">
        <v>7</v>
      </c>
    </row>
    <row r="222" spans="1:17" ht="14.5">
      <c r="A222" s="5">
        <v>44986</v>
      </c>
      <c r="B222" s="6">
        <v>2023</v>
      </c>
      <c r="C222" s="6" t="s">
        <v>94</v>
      </c>
      <c r="D222" s="6" t="s">
        <v>89</v>
      </c>
      <c r="E222" s="6" t="s">
        <v>85</v>
      </c>
      <c r="F222" s="6" t="s">
        <v>82</v>
      </c>
      <c r="G222" s="6" t="s">
        <v>78</v>
      </c>
      <c r="H222" s="7">
        <v>188408.23</v>
      </c>
      <c r="I222" s="7">
        <v>186849.16</v>
      </c>
      <c r="J222" s="8">
        <v>2617</v>
      </c>
      <c r="K222" s="8">
        <v>2616</v>
      </c>
      <c r="L222" s="7">
        <v>98977.74</v>
      </c>
      <c r="M222" s="7">
        <v>3529.23</v>
      </c>
      <c r="N222" s="7">
        <v>1478361.71</v>
      </c>
      <c r="O222" s="8">
        <v>22771</v>
      </c>
      <c r="P222" s="8">
        <v>8</v>
      </c>
      <c r="Q222" s="8">
        <v>30</v>
      </c>
    </row>
    <row r="223" spans="1:17" ht="14.5">
      <c r="A223" s="5">
        <v>44986</v>
      </c>
      <c r="B223" s="6">
        <v>2023</v>
      </c>
      <c r="C223" s="6" t="s">
        <v>94</v>
      </c>
      <c r="D223" s="6" t="s">
        <v>89</v>
      </c>
      <c r="E223" s="6" t="s">
        <v>85</v>
      </c>
      <c r="F223" s="6" t="s">
        <v>82</v>
      </c>
      <c r="G223" s="6" t="s">
        <v>79</v>
      </c>
      <c r="H223" s="7">
        <v>189389.43</v>
      </c>
      <c r="I223" s="7">
        <v>177798.36</v>
      </c>
      <c r="J223" s="8">
        <v>1082</v>
      </c>
      <c r="K223" s="8">
        <v>1026</v>
      </c>
      <c r="L223" s="7">
        <v>115749.41</v>
      </c>
      <c r="M223" s="7">
        <v>4535.18</v>
      </c>
      <c r="N223" s="7">
        <v>1234794.6100000001</v>
      </c>
      <c r="O223" s="8">
        <v>7449</v>
      </c>
      <c r="P223" s="8">
        <v>8</v>
      </c>
      <c r="Q223" s="8">
        <v>18</v>
      </c>
    </row>
    <row r="224" spans="1:17" ht="14.5">
      <c r="A224" s="5">
        <v>44986</v>
      </c>
      <c r="B224" s="6">
        <v>2023</v>
      </c>
      <c r="C224" s="6" t="s">
        <v>94</v>
      </c>
      <c r="D224" s="6" t="s">
        <v>89</v>
      </c>
      <c r="E224" s="6" t="s">
        <v>85</v>
      </c>
      <c r="F224" s="6" t="s">
        <v>82</v>
      </c>
      <c r="G224" s="6" t="s">
        <v>80</v>
      </c>
      <c r="H224" s="7">
        <v>42507.77</v>
      </c>
      <c r="I224" s="7">
        <v>41375.660000000003</v>
      </c>
      <c r="J224" s="8">
        <v>304</v>
      </c>
      <c r="K224" s="8">
        <v>293</v>
      </c>
      <c r="L224" s="7">
        <v>26922.23</v>
      </c>
      <c r="M224" s="7">
        <v>2412.84</v>
      </c>
      <c r="N224" s="7">
        <v>358383.51</v>
      </c>
      <c r="O224" s="8">
        <v>2645</v>
      </c>
      <c r="P224" s="8">
        <v>2</v>
      </c>
      <c r="Q224" s="8">
        <v>6</v>
      </c>
    </row>
    <row r="225" spans="1:17" ht="14.5">
      <c r="A225" s="5">
        <v>44986</v>
      </c>
      <c r="B225" s="6">
        <v>2023</v>
      </c>
      <c r="C225" s="6" t="s">
        <v>94</v>
      </c>
      <c r="D225" s="6" t="s">
        <v>89</v>
      </c>
      <c r="E225" s="6" t="s">
        <v>85</v>
      </c>
      <c r="F225" s="6" t="s">
        <v>82</v>
      </c>
      <c r="G225" s="6" t="s">
        <v>81</v>
      </c>
      <c r="H225" s="7">
        <v>83379.44</v>
      </c>
      <c r="I225" s="7">
        <v>82775.570000000007</v>
      </c>
      <c r="J225" s="8">
        <v>725</v>
      </c>
      <c r="K225" s="8">
        <v>717</v>
      </c>
      <c r="L225" s="7">
        <v>48420.85</v>
      </c>
      <c r="M225" s="7">
        <v>2499.19</v>
      </c>
      <c r="N225" s="7">
        <v>563357.96</v>
      </c>
      <c r="O225" s="8">
        <v>5372</v>
      </c>
      <c r="P225" s="8">
        <v>4</v>
      </c>
      <c r="Q225" s="8">
        <v>14</v>
      </c>
    </row>
    <row r="226" spans="1:17" ht="14.5">
      <c r="A226" s="5">
        <v>44986</v>
      </c>
      <c r="B226" s="6">
        <v>2023</v>
      </c>
      <c r="C226" s="6" t="s">
        <v>94</v>
      </c>
      <c r="D226" s="6" t="s">
        <v>89</v>
      </c>
      <c r="E226" s="6" t="s">
        <v>85</v>
      </c>
      <c r="F226" s="6" t="s">
        <v>83</v>
      </c>
      <c r="G226" s="6" t="s">
        <v>78</v>
      </c>
      <c r="H226" s="7">
        <v>19616.11</v>
      </c>
      <c r="I226" s="7">
        <v>19876.79</v>
      </c>
      <c r="J226" s="8">
        <v>272</v>
      </c>
      <c r="K226" s="8">
        <v>281</v>
      </c>
      <c r="L226" s="7">
        <v>9287.0300000000007</v>
      </c>
      <c r="M226" s="7">
        <v>371.06</v>
      </c>
      <c r="N226" s="7">
        <v>210680.2</v>
      </c>
      <c r="O226" s="8">
        <v>3046</v>
      </c>
      <c r="P226" s="8">
        <v>1</v>
      </c>
      <c r="Q226" s="8">
        <v>8</v>
      </c>
    </row>
    <row r="227" spans="1:17" ht="14.5">
      <c r="A227" s="5">
        <v>44986</v>
      </c>
      <c r="B227" s="6">
        <v>2023</v>
      </c>
      <c r="C227" s="6" t="s">
        <v>94</v>
      </c>
      <c r="D227" s="6" t="s">
        <v>89</v>
      </c>
      <c r="E227" s="6" t="s">
        <v>85</v>
      </c>
      <c r="F227" s="6" t="s">
        <v>83</v>
      </c>
      <c r="G227" s="6" t="s">
        <v>79</v>
      </c>
      <c r="H227" s="7">
        <v>20233.34</v>
      </c>
      <c r="I227" s="7">
        <v>18810.689999999999</v>
      </c>
      <c r="J227" s="8">
        <v>116</v>
      </c>
      <c r="K227" s="8">
        <v>106</v>
      </c>
      <c r="L227" s="7">
        <v>11374.79</v>
      </c>
      <c r="M227" s="7">
        <v>511.63</v>
      </c>
      <c r="N227" s="7">
        <v>172179.33</v>
      </c>
      <c r="O227" s="8">
        <v>1012</v>
      </c>
      <c r="P227" s="8">
        <v>1</v>
      </c>
      <c r="Q227" s="8">
        <v>3</v>
      </c>
    </row>
    <row r="228" spans="1:17" ht="14.5">
      <c r="A228" s="5">
        <v>44986</v>
      </c>
      <c r="B228" s="6">
        <v>2023</v>
      </c>
      <c r="C228" s="6" t="s">
        <v>94</v>
      </c>
      <c r="D228" s="6" t="s">
        <v>89</v>
      </c>
      <c r="E228" s="6" t="s">
        <v>85</v>
      </c>
      <c r="F228" s="6" t="s">
        <v>83</v>
      </c>
      <c r="G228" s="6" t="s">
        <v>80</v>
      </c>
      <c r="H228" s="7">
        <v>4318.38</v>
      </c>
      <c r="I228" s="7">
        <v>4138.9799999999996</v>
      </c>
      <c r="J228" s="8">
        <v>31</v>
      </c>
      <c r="K228" s="8">
        <v>30</v>
      </c>
      <c r="L228" s="7">
        <v>2525.0100000000002</v>
      </c>
      <c r="M228" s="7">
        <v>222.81</v>
      </c>
      <c r="N228" s="7">
        <v>51902.42</v>
      </c>
      <c r="O228" s="8">
        <v>412</v>
      </c>
      <c r="P228" s="8">
        <v>0</v>
      </c>
      <c r="Q228" s="8">
        <v>1</v>
      </c>
    </row>
    <row r="229" spans="1:17" ht="14.5">
      <c r="A229" s="5">
        <v>44986</v>
      </c>
      <c r="B229" s="6">
        <v>2023</v>
      </c>
      <c r="C229" s="6" t="s">
        <v>94</v>
      </c>
      <c r="D229" s="6" t="s">
        <v>89</v>
      </c>
      <c r="E229" s="6" t="s">
        <v>85</v>
      </c>
      <c r="F229" s="6" t="s">
        <v>83</v>
      </c>
      <c r="G229" s="6" t="s">
        <v>81</v>
      </c>
      <c r="H229" s="7">
        <v>8336.93</v>
      </c>
      <c r="I229" s="7">
        <v>8188.12</v>
      </c>
      <c r="J229" s="8">
        <v>72</v>
      </c>
      <c r="K229" s="8">
        <v>71</v>
      </c>
      <c r="L229" s="7">
        <v>4409.67</v>
      </c>
      <c r="M229" s="7">
        <v>249.08</v>
      </c>
      <c r="N229" s="7">
        <v>77335.88</v>
      </c>
      <c r="O229" s="8">
        <v>691</v>
      </c>
      <c r="P229" s="8">
        <v>0</v>
      </c>
      <c r="Q229" s="8">
        <v>1</v>
      </c>
    </row>
    <row r="230" spans="1:17" ht="14.5">
      <c r="A230" s="5">
        <v>44986</v>
      </c>
      <c r="B230" s="6">
        <v>2023</v>
      </c>
      <c r="C230" s="6" t="s">
        <v>94</v>
      </c>
      <c r="D230" s="6" t="s">
        <v>90</v>
      </c>
      <c r="E230" s="6" t="s">
        <v>91</v>
      </c>
      <c r="F230" s="6" t="s">
        <v>77</v>
      </c>
      <c r="G230" s="6" t="s">
        <v>78</v>
      </c>
      <c r="H230" s="7">
        <v>187282.57</v>
      </c>
      <c r="I230" s="7">
        <v>179888.89</v>
      </c>
      <c r="J230" s="8">
        <v>2601</v>
      </c>
      <c r="K230" s="8">
        <v>2466</v>
      </c>
      <c r="L230" s="7">
        <v>106754.21</v>
      </c>
      <c r="M230" s="7">
        <v>3356.87</v>
      </c>
      <c r="N230" s="7">
        <v>2199405.3199999998</v>
      </c>
      <c r="O230" s="8">
        <v>32664</v>
      </c>
      <c r="P230" s="8">
        <v>8</v>
      </c>
      <c r="Q230" s="8">
        <v>54</v>
      </c>
    </row>
    <row r="231" spans="1:17" ht="14.5">
      <c r="A231" s="5">
        <v>44986</v>
      </c>
      <c r="B231" s="6">
        <v>2023</v>
      </c>
      <c r="C231" s="6" t="s">
        <v>94</v>
      </c>
      <c r="D231" s="6" t="s">
        <v>90</v>
      </c>
      <c r="E231" s="6" t="s">
        <v>91</v>
      </c>
      <c r="F231" s="6" t="s">
        <v>77</v>
      </c>
      <c r="G231" s="6" t="s">
        <v>79</v>
      </c>
      <c r="H231" s="7">
        <v>179803.79</v>
      </c>
      <c r="I231" s="7">
        <v>174038.72</v>
      </c>
      <c r="J231" s="8">
        <v>1027</v>
      </c>
      <c r="K231" s="8">
        <v>1014</v>
      </c>
      <c r="L231" s="7">
        <v>117926.37</v>
      </c>
      <c r="M231" s="7">
        <v>4368.57</v>
      </c>
      <c r="N231" s="7">
        <v>1703231.51</v>
      </c>
      <c r="O231" s="8">
        <v>9950</v>
      </c>
      <c r="P231" s="8">
        <v>8</v>
      </c>
      <c r="Q231" s="8">
        <v>10</v>
      </c>
    </row>
    <row r="232" spans="1:17" ht="14.5">
      <c r="A232" s="5">
        <v>44986</v>
      </c>
      <c r="B232" s="6">
        <v>2023</v>
      </c>
      <c r="C232" s="6" t="s">
        <v>94</v>
      </c>
      <c r="D232" s="6" t="s">
        <v>90</v>
      </c>
      <c r="E232" s="6" t="s">
        <v>91</v>
      </c>
      <c r="F232" s="6" t="s">
        <v>77</v>
      </c>
      <c r="G232" s="6" t="s">
        <v>80</v>
      </c>
      <c r="H232" s="7">
        <v>47168.56</v>
      </c>
      <c r="I232" s="7">
        <v>42132.33</v>
      </c>
      <c r="J232" s="8">
        <v>337</v>
      </c>
      <c r="K232" s="8">
        <v>296</v>
      </c>
      <c r="L232" s="7">
        <v>32778.94</v>
      </c>
      <c r="M232" s="7">
        <v>2527.19</v>
      </c>
      <c r="N232" s="7">
        <v>503767.41</v>
      </c>
      <c r="O232" s="8">
        <v>3971</v>
      </c>
      <c r="P232" s="8">
        <v>2</v>
      </c>
      <c r="Q232" s="8">
        <v>3</v>
      </c>
    </row>
    <row r="233" spans="1:17" ht="14.5">
      <c r="A233" s="5">
        <v>44986</v>
      </c>
      <c r="B233" s="6">
        <v>2023</v>
      </c>
      <c r="C233" s="6" t="s">
        <v>94</v>
      </c>
      <c r="D233" s="6" t="s">
        <v>90</v>
      </c>
      <c r="E233" s="6" t="s">
        <v>91</v>
      </c>
      <c r="F233" s="6" t="s">
        <v>77</v>
      </c>
      <c r="G233" s="6" t="s">
        <v>81</v>
      </c>
      <c r="H233" s="7">
        <v>76272.509999999995</v>
      </c>
      <c r="I233" s="7">
        <v>71086.53</v>
      </c>
      <c r="J233" s="8">
        <v>663</v>
      </c>
      <c r="K233" s="8">
        <v>629</v>
      </c>
      <c r="L233" s="7">
        <v>47476.36</v>
      </c>
      <c r="M233" s="7">
        <v>2129.11</v>
      </c>
      <c r="N233" s="7">
        <v>783846.35</v>
      </c>
      <c r="O233" s="8">
        <v>7209</v>
      </c>
      <c r="P233" s="8">
        <v>4</v>
      </c>
      <c r="Q233" s="8">
        <v>10</v>
      </c>
    </row>
    <row r="234" spans="1:17" ht="14.5">
      <c r="A234" s="5">
        <v>44986</v>
      </c>
      <c r="B234" s="6">
        <v>2023</v>
      </c>
      <c r="C234" s="6" t="s">
        <v>94</v>
      </c>
      <c r="D234" s="6" t="s">
        <v>90</v>
      </c>
      <c r="E234" s="6" t="s">
        <v>91</v>
      </c>
      <c r="F234" s="6" t="s">
        <v>82</v>
      </c>
      <c r="G234" s="6" t="s">
        <v>78</v>
      </c>
      <c r="H234" s="7">
        <v>159861</v>
      </c>
      <c r="I234" s="7">
        <v>155973.57999999999</v>
      </c>
      <c r="J234" s="8">
        <v>2220</v>
      </c>
      <c r="K234" s="8">
        <v>2206</v>
      </c>
      <c r="L234" s="7">
        <v>84543.05</v>
      </c>
      <c r="M234" s="7">
        <v>3145.97</v>
      </c>
      <c r="N234" s="7">
        <v>1937128.3</v>
      </c>
      <c r="O234" s="8">
        <v>29996</v>
      </c>
      <c r="P234" s="8">
        <v>6</v>
      </c>
      <c r="Q234" s="8">
        <v>42</v>
      </c>
    </row>
    <row r="235" spans="1:17" ht="14.5">
      <c r="A235" s="5">
        <v>44986</v>
      </c>
      <c r="B235" s="6">
        <v>2023</v>
      </c>
      <c r="C235" s="6" t="s">
        <v>94</v>
      </c>
      <c r="D235" s="6" t="s">
        <v>90</v>
      </c>
      <c r="E235" s="6" t="s">
        <v>91</v>
      </c>
      <c r="F235" s="6" t="s">
        <v>82</v>
      </c>
      <c r="G235" s="6" t="s">
        <v>79</v>
      </c>
      <c r="H235" s="7">
        <v>155462.79999999999</v>
      </c>
      <c r="I235" s="7">
        <v>150559.85</v>
      </c>
      <c r="J235" s="8">
        <v>888</v>
      </c>
      <c r="K235" s="8">
        <v>875</v>
      </c>
      <c r="L235" s="7">
        <v>96191.52</v>
      </c>
      <c r="M235" s="7">
        <v>3919.32</v>
      </c>
      <c r="N235" s="7">
        <v>1526284.98</v>
      </c>
      <c r="O235" s="8">
        <v>8950</v>
      </c>
      <c r="P235" s="8">
        <v>6</v>
      </c>
      <c r="Q235" s="8">
        <v>18</v>
      </c>
    </row>
    <row r="236" spans="1:17" ht="14.5">
      <c r="A236" s="5">
        <v>44986</v>
      </c>
      <c r="B236" s="6">
        <v>2023</v>
      </c>
      <c r="C236" s="6" t="s">
        <v>94</v>
      </c>
      <c r="D236" s="6" t="s">
        <v>90</v>
      </c>
      <c r="E236" s="6" t="s">
        <v>91</v>
      </c>
      <c r="F236" s="6" t="s">
        <v>82</v>
      </c>
      <c r="G236" s="6" t="s">
        <v>80</v>
      </c>
      <c r="H236" s="7">
        <v>40717.480000000003</v>
      </c>
      <c r="I236" s="7">
        <v>37362.28</v>
      </c>
      <c r="J236" s="8">
        <v>291</v>
      </c>
      <c r="K236" s="8">
        <v>271</v>
      </c>
      <c r="L236" s="7">
        <v>25998.82</v>
      </c>
      <c r="M236" s="7">
        <v>2392.88</v>
      </c>
      <c r="N236" s="7">
        <v>460616.32</v>
      </c>
      <c r="O236" s="8">
        <v>3587</v>
      </c>
      <c r="P236" s="8">
        <v>1</v>
      </c>
      <c r="Q236" s="8">
        <v>4</v>
      </c>
    </row>
    <row r="237" spans="1:17" ht="14.5">
      <c r="A237" s="5">
        <v>44986</v>
      </c>
      <c r="B237" s="6">
        <v>2023</v>
      </c>
      <c r="C237" s="6" t="s">
        <v>94</v>
      </c>
      <c r="D237" s="6" t="s">
        <v>90</v>
      </c>
      <c r="E237" s="6" t="s">
        <v>91</v>
      </c>
      <c r="F237" s="6" t="s">
        <v>82</v>
      </c>
      <c r="G237" s="6" t="s">
        <v>81</v>
      </c>
      <c r="H237" s="7">
        <v>64438.78</v>
      </c>
      <c r="I237" s="7">
        <v>62158.61</v>
      </c>
      <c r="J237" s="8">
        <v>560</v>
      </c>
      <c r="K237" s="8">
        <v>531</v>
      </c>
      <c r="L237" s="7">
        <v>37634.47</v>
      </c>
      <c r="M237" s="7">
        <v>1926.67</v>
      </c>
      <c r="N237" s="7">
        <v>688176.73</v>
      </c>
      <c r="O237" s="8">
        <v>6414</v>
      </c>
      <c r="P237" s="8">
        <v>3</v>
      </c>
      <c r="Q237" s="8">
        <v>5</v>
      </c>
    </row>
    <row r="238" spans="1:17" ht="14.5">
      <c r="A238" s="5">
        <v>44986</v>
      </c>
      <c r="B238" s="6">
        <v>2023</v>
      </c>
      <c r="C238" s="6" t="s">
        <v>94</v>
      </c>
      <c r="D238" s="6" t="s">
        <v>90</v>
      </c>
      <c r="E238" s="6" t="s">
        <v>91</v>
      </c>
      <c r="F238" s="6" t="s">
        <v>83</v>
      </c>
      <c r="G238" s="6" t="s">
        <v>78</v>
      </c>
      <c r="H238" s="7">
        <v>13476.95</v>
      </c>
      <c r="I238" s="7">
        <v>13055.3</v>
      </c>
      <c r="J238" s="8">
        <v>187</v>
      </c>
      <c r="K238" s="8">
        <v>183</v>
      </c>
      <c r="L238" s="7">
        <v>6311.48</v>
      </c>
      <c r="M238" s="7">
        <v>257.77999999999997</v>
      </c>
      <c r="N238" s="7">
        <v>208277.8</v>
      </c>
      <c r="O238" s="8">
        <v>3252</v>
      </c>
      <c r="P238" s="8">
        <v>1</v>
      </c>
      <c r="Q238" s="8">
        <v>3</v>
      </c>
    </row>
    <row r="239" spans="1:17" ht="14.5">
      <c r="A239" s="5">
        <v>44986</v>
      </c>
      <c r="B239" s="6">
        <v>2023</v>
      </c>
      <c r="C239" s="6" t="s">
        <v>94</v>
      </c>
      <c r="D239" s="6" t="s">
        <v>90</v>
      </c>
      <c r="E239" s="6" t="s">
        <v>91</v>
      </c>
      <c r="F239" s="6" t="s">
        <v>83</v>
      </c>
      <c r="G239" s="6" t="s">
        <v>79</v>
      </c>
      <c r="H239" s="7">
        <v>11455.27</v>
      </c>
      <c r="I239" s="7">
        <v>10819.95</v>
      </c>
      <c r="J239" s="8">
        <v>65</v>
      </c>
      <c r="K239" s="8">
        <v>61</v>
      </c>
      <c r="L239" s="7">
        <v>6355.84</v>
      </c>
      <c r="M239" s="7">
        <v>304.44</v>
      </c>
      <c r="N239" s="7">
        <v>161969.1</v>
      </c>
      <c r="O239" s="8">
        <v>988</v>
      </c>
      <c r="P239" s="8">
        <v>1</v>
      </c>
      <c r="Q239" s="8">
        <v>1</v>
      </c>
    </row>
    <row r="240" spans="1:17" ht="14.5">
      <c r="A240" s="5">
        <v>44986</v>
      </c>
      <c r="B240" s="6">
        <v>2023</v>
      </c>
      <c r="C240" s="6" t="s">
        <v>94</v>
      </c>
      <c r="D240" s="6" t="s">
        <v>90</v>
      </c>
      <c r="E240" s="6" t="s">
        <v>91</v>
      </c>
      <c r="F240" s="6" t="s">
        <v>83</v>
      </c>
      <c r="G240" s="6" t="s">
        <v>80</v>
      </c>
      <c r="H240" s="7">
        <v>3131</v>
      </c>
      <c r="I240" s="7">
        <v>2803.18</v>
      </c>
      <c r="J240" s="8">
        <v>22</v>
      </c>
      <c r="K240" s="8">
        <v>20</v>
      </c>
      <c r="L240" s="7">
        <v>1828.52</v>
      </c>
      <c r="M240" s="7">
        <v>184.19</v>
      </c>
      <c r="N240" s="7">
        <v>52480.54</v>
      </c>
      <c r="O240" s="8">
        <v>408</v>
      </c>
      <c r="P240" s="8">
        <v>0</v>
      </c>
      <c r="Q240" s="8">
        <v>0</v>
      </c>
    </row>
    <row r="241" spans="1:17" ht="14.5">
      <c r="A241" s="5">
        <v>44986</v>
      </c>
      <c r="B241" s="6">
        <v>2023</v>
      </c>
      <c r="C241" s="6" t="s">
        <v>94</v>
      </c>
      <c r="D241" s="6" t="s">
        <v>90</v>
      </c>
      <c r="E241" s="6" t="s">
        <v>91</v>
      </c>
      <c r="F241" s="6" t="s">
        <v>83</v>
      </c>
      <c r="G241" s="6" t="s">
        <v>81</v>
      </c>
      <c r="H241" s="7">
        <v>4760.0600000000004</v>
      </c>
      <c r="I241" s="7">
        <v>4392.99</v>
      </c>
      <c r="J241" s="8">
        <v>41</v>
      </c>
      <c r="K241" s="8">
        <v>38</v>
      </c>
      <c r="L241" s="7">
        <v>2476.33</v>
      </c>
      <c r="M241" s="7">
        <v>133.41999999999999</v>
      </c>
      <c r="N241" s="7">
        <v>76069.37</v>
      </c>
      <c r="O241" s="8">
        <v>685</v>
      </c>
      <c r="P241" s="8">
        <v>0</v>
      </c>
      <c r="Q241" s="8">
        <v>1</v>
      </c>
    </row>
    <row r="242" spans="1:17" ht="14.5">
      <c r="A242" s="5">
        <v>44986</v>
      </c>
      <c r="B242" s="6">
        <v>2023</v>
      </c>
      <c r="C242" s="6" t="s">
        <v>94</v>
      </c>
      <c r="D242" s="6" t="s">
        <v>92</v>
      </c>
      <c r="E242" s="6" t="s">
        <v>76</v>
      </c>
      <c r="F242" s="6" t="s">
        <v>77</v>
      </c>
      <c r="G242" s="6" t="s">
        <v>78</v>
      </c>
      <c r="H242" s="7">
        <v>199401.76</v>
      </c>
      <c r="I242" s="7">
        <v>206964.95</v>
      </c>
      <c r="J242" s="8">
        <v>2769</v>
      </c>
      <c r="K242" s="8">
        <v>2929</v>
      </c>
      <c r="L242" s="7">
        <v>110447.22</v>
      </c>
      <c r="M242" s="7">
        <v>3382.07</v>
      </c>
      <c r="N242" s="7">
        <v>1305288.8700000001</v>
      </c>
      <c r="O242" s="8">
        <v>20429</v>
      </c>
      <c r="P242" s="8">
        <v>9</v>
      </c>
      <c r="Q242" s="8">
        <v>24</v>
      </c>
    </row>
    <row r="243" spans="1:17" ht="14.5">
      <c r="A243" s="5">
        <v>44986</v>
      </c>
      <c r="B243" s="6">
        <v>2023</v>
      </c>
      <c r="C243" s="6" t="s">
        <v>94</v>
      </c>
      <c r="D243" s="6" t="s">
        <v>92</v>
      </c>
      <c r="E243" s="6" t="s">
        <v>76</v>
      </c>
      <c r="F243" s="6" t="s">
        <v>77</v>
      </c>
      <c r="G243" s="6" t="s">
        <v>79</v>
      </c>
      <c r="H243" s="7">
        <v>209830.31</v>
      </c>
      <c r="I243" s="7">
        <v>206807.36</v>
      </c>
      <c r="J243" s="8">
        <v>1199</v>
      </c>
      <c r="K243" s="8">
        <v>1174</v>
      </c>
      <c r="L243" s="7">
        <v>137742.76</v>
      </c>
      <c r="M243" s="7">
        <v>4755.7</v>
      </c>
      <c r="N243" s="7">
        <v>1095979.98</v>
      </c>
      <c r="O243" s="8">
        <v>6556</v>
      </c>
      <c r="P243" s="8">
        <v>12</v>
      </c>
      <c r="Q243" s="8">
        <v>19</v>
      </c>
    </row>
    <row r="244" spans="1:17" ht="14.5">
      <c r="A244" s="5">
        <v>44986</v>
      </c>
      <c r="B244" s="6">
        <v>2023</v>
      </c>
      <c r="C244" s="6" t="s">
        <v>94</v>
      </c>
      <c r="D244" s="6" t="s">
        <v>92</v>
      </c>
      <c r="E244" s="6" t="s">
        <v>76</v>
      </c>
      <c r="F244" s="6" t="s">
        <v>77</v>
      </c>
      <c r="G244" s="6" t="s">
        <v>80</v>
      </c>
      <c r="H244" s="7">
        <v>44212.34</v>
      </c>
      <c r="I244" s="7">
        <v>43243.64</v>
      </c>
      <c r="J244" s="8">
        <v>316</v>
      </c>
      <c r="K244" s="8">
        <v>306</v>
      </c>
      <c r="L244" s="7">
        <v>29962.19</v>
      </c>
      <c r="M244" s="7">
        <v>2267.52</v>
      </c>
      <c r="N244" s="7">
        <v>326645.49</v>
      </c>
      <c r="O244" s="8">
        <v>2555</v>
      </c>
      <c r="P244" s="8">
        <v>2</v>
      </c>
      <c r="Q244" s="8">
        <v>6</v>
      </c>
    </row>
    <row r="245" spans="1:17" ht="14.5">
      <c r="A245" s="5">
        <v>44986</v>
      </c>
      <c r="B245" s="6">
        <v>2023</v>
      </c>
      <c r="C245" s="6" t="s">
        <v>94</v>
      </c>
      <c r="D245" s="6" t="s">
        <v>92</v>
      </c>
      <c r="E245" s="6" t="s">
        <v>76</v>
      </c>
      <c r="F245" s="6" t="s">
        <v>77</v>
      </c>
      <c r="G245" s="6" t="s">
        <v>81</v>
      </c>
      <c r="H245" s="7">
        <v>77344.69</v>
      </c>
      <c r="I245" s="7">
        <v>74821.710000000006</v>
      </c>
      <c r="J245" s="8">
        <v>673</v>
      </c>
      <c r="K245" s="8">
        <v>657</v>
      </c>
      <c r="L245" s="7">
        <v>48970.35</v>
      </c>
      <c r="M245" s="7">
        <v>2424.37</v>
      </c>
      <c r="N245" s="7">
        <v>491621.59</v>
      </c>
      <c r="O245" s="8">
        <v>4435</v>
      </c>
      <c r="P245" s="8">
        <v>3</v>
      </c>
      <c r="Q245" s="8">
        <v>10</v>
      </c>
    </row>
    <row r="246" spans="1:17" ht="14.5">
      <c r="A246" s="5">
        <v>44986</v>
      </c>
      <c r="B246" s="6">
        <v>2023</v>
      </c>
      <c r="C246" s="6" t="s">
        <v>94</v>
      </c>
      <c r="D246" s="6" t="s">
        <v>92</v>
      </c>
      <c r="E246" s="6" t="s">
        <v>76</v>
      </c>
      <c r="F246" s="6" t="s">
        <v>82</v>
      </c>
      <c r="G246" s="6" t="s">
        <v>78</v>
      </c>
      <c r="H246" s="7">
        <v>169249.05</v>
      </c>
      <c r="I246" s="7">
        <v>166318.82999999999</v>
      </c>
      <c r="J246" s="8">
        <v>2351</v>
      </c>
      <c r="K246" s="8">
        <v>2272</v>
      </c>
      <c r="L246" s="7">
        <v>89862.38</v>
      </c>
      <c r="M246" s="7">
        <v>2983.54</v>
      </c>
      <c r="N246" s="7">
        <v>1130733.96</v>
      </c>
      <c r="O246" s="8">
        <v>16904</v>
      </c>
      <c r="P246" s="8">
        <v>7</v>
      </c>
      <c r="Q246" s="8">
        <v>51</v>
      </c>
    </row>
    <row r="247" spans="1:17" ht="14.5">
      <c r="A247" s="5">
        <v>44986</v>
      </c>
      <c r="B247" s="6">
        <v>2023</v>
      </c>
      <c r="C247" s="6" t="s">
        <v>94</v>
      </c>
      <c r="D247" s="6" t="s">
        <v>92</v>
      </c>
      <c r="E247" s="6" t="s">
        <v>76</v>
      </c>
      <c r="F247" s="6" t="s">
        <v>82</v>
      </c>
      <c r="G247" s="6" t="s">
        <v>79</v>
      </c>
      <c r="H247" s="7">
        <v>162971.63</v>
      </c>
      <c r="I247" s="7">
        <v>158252</v>
      </c>
      <c r="J247" s="8">
        <v>931</v>
      </c>
      <c r="K247" s="8">
        <v>897</v>
      </c>
      <c r="L247" s="7">
        <v>99388.34</v>
      </c>
      <c r="M247" s="7">
        <v>4220.72</v>
      </c>
      <c r="N247" s="7">
        <v>889529.44</v>
      </c>
      <c r="O247" s="8">
        <v>5343</v>
      </c>
      <c r="P247" s="8">
        <v>8</v>
      </c>
      <c r="Q247" s="8">
        <v>18</v>
      </c>
    </row>
    <row r="248" spans="1:17" ht="14.5">
      <c r="A248" s="5">
        <v>44986</v>
      </c>
      <c r="B248" s="6">
        <v>2023</v>
      </c>
      <c r="C248" s="6" t="s">
        <v>94</v>
      </c>
      <c r="D248" s="6" t="s">
        <v>92</v>
      </c>
      <c r="E248" s="6" t="s">
        <v>76</v>
      </c>
      <c r="F248" s="6" t="s">
        <v>82</v>
      </c>
      <c r="G248" s="6" t="s">
        <v>80</v>
      </c>
      <c r="H248" s="7">
        <v>32970.15</v>
      </c>
      <c r="I248" s="7">
        <v>31866.7</v>
      </c>
      <c r="J248" s="8">
        <v>236</v>
      </c>
      <c r="K248" s="8">
        <v>226</v>
      </c>
      <c r="L248" s="7">
        <v>21241.53</v>
      </c>
      <c r="M248" s="7">
        <v>1861.92</v>
      </c>
      <c r="N248" s="7">
        <v>263581.74</v>
      </c>
      <c r="O248" s="8">
        <v>2067</v>
      </c>
      <c r="P248" s="8">
        <v>1</v>
      </c>
      <c r="Q248" s="8">
        <v>2</v>
      </c>
    </row>
    <row r="249" spans="1:17" ht="14.5">
      <c r="A249" s="5">
        <v>44986</v>
      </c>
      <c r="B249" s="6">
        <v>2023</v>
      </c>
      <c r="C249" s="6" t="s">
        <v>94</v>
      </c>
      <c r="D249" s="6" t="s">
        <v>92</v>
      </c>
      <c r="E249" s="6" t="s">
        <v>76</v>
      </c>
      <c r="F249" s="6" t="s">
        <v>82</v>
      </c>
      <c r="G249" s="6" t="s">
        <v>81</v>
      </c>
      <c r="H249" s="7">
        <v>61589.42</v>
      </c>
      <c r="I249" s="7">
        <v>62348.07</v>
      </c>
      <c r="J249" s="8">
        <v>536</v>
      </c>
      <c r="K249" s="8">
        <v>549</v>
      </c>
      <c r="L249" s="7">
        <v>35449.86</v>
      </c>
      <c r="M249" s="7">
        <v>1732.16</v>
      </c>
      <c r="N249" s="7">
        <v>404465.94</v>
      </c>
      <c r="O249" s="8">
        <v>3842</v>
      </c>
      <c r="P249" s="8">
        <v>3</v>
      </c>
      <c r="Q249" s="8">
        <v>4</v>
      </c>
    </row>
    <row r="250" spans="1:17" ht="14.5">
      <c r="A250" s="5">
        <v>44986</v>
      </c>
      <c r="B250" s="6">
        <v>2023</v>
      </c>
      <c r="C250" s="6" t="s">
        <v>94</v>
      </c>
      <c r="D250" s="6" t="s">
        <v>92</v>
      </c>
      <c r="E250" s="6" t="s">
        <v>76</v>
      </c>
      <c r="F250" s="6" t="s">
        <v>83</v>
      </c>
      <c r="G250" s="6" t="s">
        <v>78</v>
      </c>
      <c r="H250" s="7">
        <v>13004.65</v>
      </c>
      <c r="I250" s="7">
        <v>13140.46</v>
      </c>
      <c r="J250" s="8">
        <v>181</v>
      </c>
      <c r="K250" s="8">
        <v>184</v>
      </c>
      <c r="L250" s="7">
        <v>6147.26</v>
      </c>
      <c r="M250" s="7">
        <v>228.71</v>
      </c>
      <c r="N250" s="7">
        <v>123117.07</v>
      </c>
      <c r="O250" s="8">
        <v>1762</v>
      </c>
      <c r="P250" s="8">
        <v>0</v>
      </c>
      <c r="Q250" s="8">
        <v>6</v>
      </c>
    </row>
    <row r="251" spans="1:17" ht="14.5">
      <c r="A251" s="5">
        <v>44986</v>
      </c>
      <c r="B251" s="6">
        <v>2023</v>
      </c>
      <c r="C251" s="6" t="s">
        <v>94</v>
      </c>
      <c r="D251" s="6" t="s">
        <v>92</v>
      </c>
      <c r="E251" s="6" t="s">
        <v>76</v>
      </c>
      <c r="F251" s="6" t="s">
        <v>83</v>
      </c>
      <c r="G251" s="6" t="s">
        <v>79</v>
      </c>
      <c r="H251" s="7">
        <v>13118.25</v>
      </c>
      <c r="I251" s="7">
        <v>12429.12</v>
      </c>
      <c r="J251" s="8">
        <v>75</v>
      </c>
      <c r="K251" s="8">
        <v>71</v>
      </c>
      <c r="L251" s="7">
        <v>7200.67</v>
      </c>
      <c r="M251" s="7">
        <v>320.13</v>
      </c>
      <c r="N251" s="7">
        <v>103815</v>
      </c>
      <c r="O251" s="8">
        <v>642</v>
      </c>
      <c r="P251" s="8">
        <v>1</v>
      </c>
      <c r="Q251" s="8">
        <v>1</v>
      </c>
    </row>
    <row r="252" spans="1:17" ht="14.5">
      <c r="A252" s="5">
        <v>44986</v>
      </c>
      <c r="B252" s="6">
        <v>2023</v>
      </c>
      <c r="C252" s="6" t="s">
        <v>94</v>
      </c>
      <c r="D252" s="6" t="s">
        <v>92</v>
      </c>
      <c r="E252" s="6" t="s">
        <v>76</v>
      </c>
      <c r="F252" s="6" t="s">
        <v>83</v>
      </c>
      <c r="G252" s="6" t="s">
        <v>80</v>
      </c>
      <c r="H252" s="7">
        <v>2823.67</v>
      </c>
      <c r="I252" s="7">
        <v>2785.49</v>
      </c>
      <c r="J252" s="8">
        <v>20</v>
      </c>
      <c r="K252" s="8">
        <v>20</v>
      </c>
      <c r="L252" s="7">
        <v>1619.17</v>
      </c>
      <c r="M252" s="7">
        <v>147.59</v>
      </c>
      <c r="N252" s="7">
        <v>30108.75</v>
      </c>
      <c r="O252" s="8">
        <v>241</v>
      </c>
      <c r="P252" s="8">
        <v>0</v>
      </c>
      <c r="Q252" s="8">
        <v>0</v>
      </c>
    </row>
    <row r="253" spans="1:17" ht="14.5">
      <c r="A253" s="5">
        <v>44986</v>
      </c>
      <c r="B253" s="6">
        <v>2023</v>
      </c>
      <c r="C253" s="6" t="s">
        <v>94</v>
      </c>
      <c r="D253" s="6" t="s">
        <v>92</v>
      </c>
      <c r="E253" s="6" t="s">
        <v>76</v>
      </c>
      <c r="F253" s="6" t="s">
        <v>83</v>
      </c>
      <c r="G253" s="6" t="s">
        <v>81</v>
      </c>
      <c r="H253" s="7">
        <v>5316.19</v>
      </c>
      <c r="I253" s="7">
        <v>5280.28</v>
      </c>
      <c r="J253" s="8">
        <v>46</v>
      </c>
      <c r="K253" s="8">
        <v>45</v>
      </c>
      <c r="L253" s="7">
        <v>2792.82</v>
      </c>
      <c r="M253" s="7">
        <v>163.32</v>
      </c>
      <c r="N253" s="7">
        <v>44739.74</v>
      </c>
      <c r="O253" s="8">
        <v>403</v>
      </c>
      <c r="P253" s="8">
        <v>0</v>
      </c>
      <c r="Q253" s="8">
        <v>1</v>
      </c>
    </row>
    <row r="254" spans="1:17" ht="14.5">
      <c r="A254" s="5">
        <v>45017</v>
      </c>
      <c r="B254" s="6">
        <v>2023</v>
      </c>
      <c r="C254" s="6" t="s">
        <v>95</v>
      </c>
      <c r="D254" s="6" t="s">
        <v>75</v>
      </c>
      <c r="E254" s="6" t="s">
        <v>76</v>
      </c>
      <c r="F254" s="6" t="s">
        <v>77</v>
      </c>
      <c r="G254" s="6" t="s">
        <v>78</v>
      </c>
      <c r="H254" s="7">
        <v>1088960.58</v>
      </c>
      <c r="I254" s="7">
        <v>1057774.3600000001</v>
      </c>
      <c r="J254" s="8">
        <v>15124</v>
      </c>
      <c r="K254" s="8">
        <v>14755</v>
      </c>
      <c r="L254" s="7">
        <v>608270.04</v>
      </c>
      <c r="M254" s="7">
        <v>21354.74</v>
      </c>
      <c r="N254" s="7">
        <v>6663337.96</v>
      </c>
      <c r="O254" s="8">
        <v>101795</v>
      </c>
      <c r="P254" s="8">
        <v>61</v>
      </c>
      <c r="Q254" s="8">
        <v>326</v>
      </c>
    </row>
    <row r="255" spans="1:17" ht="14.5">
      <c r="A255" s="5">
        <v>45017</v>
      </c>
      <c r="B255" s="6">
        <v>2023</v>
      </c>
      <c r="C255" s="6" t="s">
        <v>95</v>
      </c>
      <c r="D255" s="6" t="s">
        <v>75</v>
      </c>
      <c r="E255" s="6" t="s">
        <v>76</v>
      </c>
      <c r="F255" s="6" t="s">
        <v>77</v>
      </c>
      <c r="G255" s="6" t="s">
        <v>79</v>
      </c>
      <c r="H255" s="7">
        <v>1049370.73</v>
      </c>
      <c r="I255" s="7">
        <v>976483.4</v>
      </c>
      <c r="J255" s="8">
        <v>5996</v>
      </c>
      <c r="K255" s="8">
        <v>5612</v>
      </c>
      <c r="L255" s="7">
        <v>689112.82</v>
      </c>
      <c r="M255" s="7">
        <v>24882.81</v>
      </c>
      <c r="N255" s="7">
        <v>5122787.17</v>
      </c>
      <c r="O255" s="8">
        <v>31262</v>
      </c>
      <c r="P255" s="8">
        <v>47</v>
      </c>
      <c r="Q255" s="8">
        <v>58</v>
      </c>
    </row>
    <row r="256" spans="1:17" ht="14.5">
      <c r="A256" s="5">
        <v>45017</v>
      </c>
      <c r="B256" s="6">
        <v>2023</v>
      </c>
      <c r="C256" s="6" t="s">
        <v>95</v>
      </c>
      <c r="D256" s="6" t="s">
        <v>75</v>
      </c>
      <c r="E256" s="6" t="s">
        <v>76</v>
      </c>
      <c r="F256" s="6" t="s">
        <v>77</v>
      </c>
      <c r="G256" s="6" t="s">
        <v>80</v>
      </c>
      <c r="H256" s="7">
        <v>238115.66</v>
      </c>
      <c r="I256" s="7">
        <v>218171.24</v>
      </c>
      <c r="J256" s="8">
        <v>1701</v>
      </c>
      <c r="K256" s="8">
        <v>1550</v>
      </c>
      <c r="L256" s="7">
        <v>164333.57</v>
      </c>
      <c r="M256" s="7">
        <v>13227.58</v>
      </c>
      <c r="N256" s="7">
        <v>1539797.67</v>
      </c>
      <c r="O256" s="8">
        <v>12098</v>
      </c>
      <c r="P256" s="8">
        <v>12</v>
      </c>
      <c r="Q256" s="8">
        <v>24</v>
      </c>
    </row>
    <row r="257" spans="1:17" ht="14.5">
      <c r="A257" s="5">
        <v>45017</v>
      </c>
      <c r="B257" s="6">
        <v>2023</v>
      </c>
      <c r="C257" s="6" t="s">
        <v>95</v>
      </c>
      <c r="D257" s="6" t="s">
        <v>75</v>
      </c>
      <c r="E257" s="6" t="s">
        <v>76</v>
      </c>
      <c r="F257" s="6" t="s">
        <v>77</v>
      </c>
      <c r="G257" s="6" t="s">
        <v>81</v>
      </c>
      <c r="H257" s="7">
        <v>446126.3</v>
      </c>
      <c r="I257" s="7">
        <v>444287.76</v>
      </c>
      <c r="J257" s="8">
        <v>3879</v>
      </c>
      <c r="K257" s="8">
        <v>3938</v>
      </c>
      <c r="L257" s="7">
        <v>280851.99</v>
      </c>
      <c r="M257" s="7">
        <v>13140.58</v>
      </c>
      <c r="N257" s="7">
        <v>2328150.31</v>
      </c>
      <c r="O257" s="8">
        <v>21276</v>
      </c>
      <c r="P257" s="8">
        <v>18</v>
      </c>
      <c r="Q257" s="8">
        <v>67</v>
      </c>
    </row>
    <row r="258" spans="1:17" ht="14.5">
      <c r="A258" s="5">
        <v>45017</v>
      </c>
      <c r="B258" s="6">
        <v>2023</v>
      </c>
      <c r="C258" s="6" t="s">
        <v>95</v>
      </c>
      <c r="D258" s="6" t="s">
        <v>75</v>
      </c>
      <c r="E258" s="6" t="s">
        <v>76</v>
      </c>
      <c r="F258" s="6" t="s">
        <v>82</v>
      </c>
      <c r="G258" s="6" t="s">
        <v>78</v>
      </c>
      <c r="H258" s="7">
        <v>861224.98</v>
      </c>
      <c r="I258" s="7">
        <v>879621.44</v>
      </c>
      <c r="J258" s="8">
        <v>11961</v>
      </c>
      <c r="K258" s="8">
        <v>12075</v>
      </c>
      <c r="L258" s="7">
        <v>457750.44</v>
      </c>
      <c r="M258" s="7">
        <v>15437.67</v>
      </c>
      <c r="N258" s="7">
        <v>5576815.04</v>
      </c>
      <c r="O258" s="8">
        <v>82897</v>
      </c>
      <c r="P258" s="8">
        <v>48</v>
      </c>
      <c r="Q258" s="8">
        <v>212</v>
      </c>
    </row>
    <row r="259" spans="1:17" ht="14.5">
      <c r="A259" s="5">
        <v>45017</v>
      </c>
      <c r="B259" s="6">
        <v>2023</v>
      </c>
      <c r="C259" s="6" t="s">
        <v>95</v>
      </c>
      <c r="D259" s="6" t="s">
        <v>75</v>
      </c>
      <c r="E259" s="6" t="s">
        <v>76</v>
      </c>
      <c r="F259" s="6" t="s">
        <v>82</v>
      </c>
      <c r="G259" s="6" t="s">
        <v>79</v>
      </c>
      <c r="H259" s="7">
        <v>841445.31</v>
      </c>
      <c r="I259" s="7">
        <v>784854.9</v>
      </c>
      <c r="J259" s="8">
        <v>4808</v>
      </c>
      <c r="K259" s="8">
        <v>4424</v>
      </c>
      <c r="L259" s="7">
        <v>520308.32</v>
      </c>
      <c r="M259" s="7">
        <v>21191.4</v>
      </c>
      <c r="N259" s="7">
        <v>4382346.57</v>
      </c>
      <c r="O259" s="8">
        <v>27353</v>
      </c>
      <c r="P259" s="8">
        <v>44</v>
      </c>
      <c r="Q259" s="8">
        <v>83</v>
      </c>
    </row>
    <row r="260" spans="1:17" ht="14.5">
      <c r="A260" s="5">
        <v>45017</v>
      </c>
      <c r="B260" s="6">
        <v>2023</v>
      </c>
      <c r="C260" s="6" t="s">
        <v>95</v>
      </c>
      <c r="D260" s="6" t="s">
        <v>75</v>
      </c>
      <c r="E260" s="6" t="s">
        <v>76</v>
      </c>
      <c r="F260" s="6" t="s">
        <v>82</v>
      </c>
      <c r="G260" s="6" t="s">
        <v>80</v>
      </c>
      <c r="H260" s="7">
        <v>181813.28</v>
      </c>
      <c r="I260" s="7">
        <v>174102.92</v>
      </c>
      <c r="J260" s="8">
        <v>1299</v>
      </c>
      <c r="K260" s="8">
        <v>1222</v>
      </c>
      <c r="L260" s="7">
        <v>118085.58</v>
      </c>
      <c r="M260" s="7">
        <v>10354.66</v>
      </c>
      <c r="N260" s="7">
        <v>1313062.1100000001</v>
      </c>
      <c r="O260" s="8">
        <v>10645</v>
      </c>
      <c r="P260" s="8">
        <v>10</v>
      </c>
      <c r="Q260" s="8">
        <v>18</v>
      </c>
    </row>
    <row r="261" spans="1:17" ht="14.5">
      <c r="A261" s="5">
        <v>45017</v>
      </c>
      <c r="B261" s="6">
        <v>2023</v>
      </c>
      <c r="C261" s="6" t="s">
        <v>95</v>
      </c>
      <c r="D261" s="6" t="s">
        <v>75</v>
      </c>
      <c r="E261" s="6" t="s">
        <v>76</v>
      </c>
      <c r="F261" s="6" t="s">
        <v>82</v>
      </c>
      <c r="G261" s="6" t="s">
        <v>81</v>
      </c>
      <c r="H261" s="7">
        <v>335997.14</v>
      </c>
      <c r="I261" s="7">
        <v>335256.90999999997</v>
      </c>
      <c r="J261" s="8">
        <v>2922</v>
      </c>
      <c r="K261" s="8">
        <v>2868</v>
      </c>
      <c r="L261" s="7">
        <v>195660.61</v>
      </c>
      <c r="M261" s="7">
        <v>10242.24</v>
      </c>
      <c r="N261" s="7">
        <v>1909126.88</v>
      </c>
      <c r="O261" s="8">
        <v>17682</v>
      </c>
      <c r="P261" s="8">
        <v>15</v>
      </c>
      <c r="Q261" s="8">
        <v>55</v>
      </c>
    </row>
    <row r="262" spans="1:17" ht="14.5">
      <c r="A262" s="5">
        <v>45017</v>
      </c>
      <c r="B262" s="6">
        <v>2023</v>
      </c>
      <c r="C262" s="6" t="s">
        <v>95</v>
      </c>
      <c r="D262" s="6" t="s">
        <v>75</v>
      </c>
      <c r="E262" s="6" t="s">
        <v>76</v>
      </c>
      <c r="F262" s="6" t="s">
        <v>83</v>
      </c>
      <c r="G262" s="6" t="s">
        <v>78</v>
      </c>
      <c r="H262" s="7">
        <v>69651.19</v>
      </c>
      <c r="I262" s="7">
        <v>68242.17</v>
      </c>
      <c r="J262" s="8">
        <v>967</v>
      </c>
      <c r="K262" s="8">
        <v>940</v>
      </c>
      <c r="L262" s="7">
        <v>32626.16</v>
      </c>
      <c r="M262" s="7">
        <v>1154.56</v>
      </c>
      <c r="N262" s="7">
        <v>605662.56999999995</v>
      </c>
      <c r="O262" s="8">
        <v>9408</v>
      </c>
      <c r="P262" s="8">
        <v>3</v>
      </c>
      <c r="Q262" s="8">
        <v>32</v>
      </c>
    </row>
    <row r="263" spans="1:17" ht="14.5">
      <c r="A263" s="5">
        <v>45017</v>
      </c>
      <c r="B263" s="6">
        <v>2023</v>
      </c>
      <c r="C263" s="6" t="s">
        <v>95</v>
      </c>
      <c r="D263" s="6" t="s">
        <v>75</v>
      </c>
      <c r="E263" s="6" t="s">
        <v>76</v>
      </c>
      <c r="F263" s="6" t="s">
        <v>83</v>
      </c>
      <c r="G263" s="6" t="s">
        <v>79</v>
      </c>
      <c r="H263" s="7">
        <v>65553.3</v>
      </c>
      <c r="I263" s="7">
        <v>64300.44</v>
      </c>
      <c r="J263" s="8">
        <v>375</v>
      </c>
      <c r="K263" s="8">
        <v>375</v>
      </c>
      <c r="L263" s="7">
        <v>36023.15</v>
      </c>
      <c r="M263" s="7">
        <v>1633.24</v>
      </c>
      <c r="N263" s="7">
        <v>468698.89</v>
      </c>
      <c r="O263" s="8">
        <v>2943</v>
      </c>
      <c r="P263" s="8">
        <v>3</v>
      </c>
      <c r="Q263" s="8">
        <v>7</v>
      </c>
    </row>
    <row r="264" spans="1:17" ht="14.5">
      <c r="A264" s="5">
        <v>45017</v>
      </c>
      <c r="B264" s="6">
        <v>2023</v>
      </c>
      <c r="C264" s="6" t="s">
        <v>95</v>
      </c>
      <c r="D264" s="6" t="s">
        <v>75</v>
      </c>
      <c r="E264" s="6" t="s">
        <v>76</v>
      </c>
      <c r="F264" s="6" t="s">
        <v>83</v>
      </c>
      <c r="G264" s="6" t="s">
        <v>80</v>
      </c>
      <c r="H264" s="7">
        <v>14865.13</v>
      </c>
      <c r="I264" s="7">
        <v>13405.71</v>
      </c>
      <c r="J264" s="8">
        <v>106</v>
      </c>
      <c r="K264" s="8">
        <v>97</v>
      </c>
      <c r="L264" s="7">
        <v>8724.11</v>
      </c>
      <c r="M264" s="7">
        <v>841.78</v>
      </c>
      <c r="N264" s="7">
        <v>147778.29999999999</v>
      </c>
      <c r="O264" s="8">
        <v>1176</v>
      </c>
      <c r="P264" s="8">
        <v>1</v>
      </c>
      <c r="Q264" s="8">
        <v>2</v>
      </c>
    </row>
    <row r="265" spans="1:17" ht="14.5">
      <c r="A265" s="5">
        <v>45017</v>
      </c>
      <c r="B265" s="6">
        <v>2023</v>
      </c>
      <c r="C265" s="6" t="s">
        <v>95</v>
      </c>
      <c r="D265" s="6" t="s">
        <v>75</v>
      </c>
      <c r="E265" s="6" t="s">
        <v>76</v>
      </c>
      <c r="F265" s="6" t="s">
        <v>83</v>
      </c>
      <c r="G265" s="6" t="s">
        <v>81</v>
      </c>
      <c r="H265" s="7">
        <v>26820.7</v>
      </c>
      <c r="I265" s="7">
        <v>26528.23</v>
      </c>
      <c r="J265" s="8">
        <v>233</v>
      </c>
      <c r="K265" s="8">
        <v>235</v>
      </c>
      <c r="L265" s="7">
        <v>14356.1</v>
      </c>
      <c r="M265" s="7">
        <v>761.47</v>
      </c>
      <c r="N265" s="7">
        <v>210418.99</v>
      </c>
      <c r="O265" s="8">
        <v>2072</v>
      </c>
      <c r="P265" s="8">
        <v>1</v>
      </c>
      <c r="Q265" s="8">
        <v>5</v>
      </c>
    </row>
    <row r="266" spans="1:17" ht="14.5">
      <c r="A266" s="5">
        <v>45017</v>
      </c>
      <c r="B266" s="6">
        <v>2023</v>
      </c>
      <c r="C266" s="6" t="s">
        <v>95</v>
      </c>
      <c r="D266" s="6" t="s">
        <v>84</v>
      </c>
      <c r="E266" s="6" t="s">
        <v>85</v>
      </c>
      <c r="F266" s="6" t="s">
        <v>77</v>
      </c>
      <c r="G266" s="6" t="s">
        <v>78</v>
      </c>
      <c r="H266" s="7">
        <v>583080.62</v>
      </c>
      <c r="I266" s="7">
        <v>636223.87</v>
      </c>
      <c r="J266" s="8">
        <v>8098</v>
      </c>
      <c r="K266" s="8">
        <v>8841</v>
      </c>
      <c r="L266" s="7">
        <v>328363.86</v>
      </c>
      <c r="M266" s="7">
        <v>10262.11</v>
      </c>
      <c r="N266" s="7">
        <v>4802039.1399999997</v>
      </c>
      <c r="O266" s="8">
        <v>75255</v>
      </c>
      <c r="P266" s="8">
        <v>30</v>
      </c>
      <c r="Q266" s="8">
        <v>156</v>
      </c>
    </row>
    <row r="267" spans="1:17" ht="14.5">
      <c r="A267" s="5">
        <v>45017</v>
      </c>
      <c r="B267" s="6">
        <v>2023</v>
      </c>
      <c r="C267" s="6" t="s">
        <v>95</v>
      </c>
      <c r="D267" s="6" t="s">
        <v>84</v>
      </c>
      <c r="E267" s="6" t="s">
        <v>85</v>
      </c>
      <c r="F267" s="6" t="s">
        <v>77</v>
      </c>
      <c r="G267" s="6" t="s">
        <v>79</v>
      </c>
      <c r="H267" s="7">
        <v>571741.21</v>
      </c>
      <c r="I267" s="7">
        <v>561999.98</v>
      </c>
      <c r="J267" s="8">
        <v>3267</v>
      </c>
      <c r="K267" s="8">
        <v>3252</v>
      </c>
      <c r="L267" s="7">
        <v>371086.85</v>
      </c>
      <c r="M267" s="7">
        <v>13796.07</v>
      </c>
      <c r="N267" s="7">
        <v>3619779.26</v>
      </c>
      <c r="O267" s="8">
        <v>21914</v>
      </c>
      <c r="P267" s="8">
        <v>31</v>
      </c>
      <c r="Q267" s="8">
        <v>50</v>
      </c>
    </row>
    <row r="268" spans="1:17" ht="14.5">
      <c r="A268" s="5">
        <v>45017</v>
      </c>
      <c r="B268" s="6">
        <v>2023</v>
      </c>
      <c r="C268" s="6" t="s">
        <v>95</v>
      </c>
      <c r="D268" s="6" t="s">
        <v>84</v>
      </c>
      <c r="E268" s="6" t="s">
        <v>85</v>
      </c>
      <c r="F268" s="6" t="s">
        <v>77</v>
      </c>
      <c r="G268" s="6" t="s">
        <v>80</v>
      </c>
      <c r="H268" s="7">
        <v>131208.37</v>
      </c>
      <c r="I268" s="7">
        <v>132522.94</v>
      </c>
      <c r="J268" s="8">
        <v>937</v>
      </c>
      <c r="K268" s="8">
        <v>954</v>
      </c>
      <c r="L268" s="7">
        <v>90296.5</v>
      </c>
      <c r="M268" s="7">
        <v>6996.97</v>
      </c>
      <c r="N268" s="7">
        <v>1141789.44</v>
      </c>
      <c r="O268" s="8">
        <v>8965</v>
      </c>
      <c r="P268" s="8">
        <v>7</v>
      </c>
      <c r="Q268" s="8">
        <v>17</v>
      </c>
    </row>
    <row r="269" spans="1:17" ht="14.5">
      <c r="A269" s="5">
        <v>45017</v>
      </c>
      <c r="B269" s="6">
        <v>2023</v>
      </c>
      <c r="C269" s="6" t="s">
        <v>95</v>
      </c>
      <c r="D269" s="6" t="s">
        <v>84</v>
      </c>
      <c r="E269" s="6" t="s">
        <v>85</v>
      </c>
      <c r="F269" s="6" t="s">
        <v>77</v>
      </c>
      <c r="G269" s="6" t="s">
        <v>81</v>
      </c>
      <c r="H269" s="7">
        <v>221756.51</v>
      </c>
      <c r="I269" s="7">
        <v>232301.53</v>
      </c>
      <c r="J269" s="8">
        <v>1928</v>
      </c>
      <c r="K269" s="8">
        <v>1994</v>
      </c>
      <c r="L269" s="7">
        <v>136856.48000000001</v>
      </c>
      <c r="M269" s="7">
        <v>6144.25</v>
      </c>
      <c r="N269" s="7">
        <v>1715065.31</v>
      </c>
      <c r="O269" s="8">
        <v>16178</v>
      </c>
      <c r="P269" s="8">
        <v>11</v>
      </c>
      <c r="Q269" s="8">
        <v>29</v>
      </c>
    </row>
    <row r="270" spans="1:17" ht="14.5">
      <c r="A270" s="5">
        <v>45017</v>
      </c>
      <c r="B270" s="6">
        <v>2023</v>
      </c>
      <c r="C270" s="6" t="s">
        <v>95</v>
      </c>
      <c r="D270" s="6" t="s">
        <v>84</v>
      </c>
      <c r="E270" s="6" t="s">
        <v>85</v>
      </c>
      <c r="F270" s="6" t="s">
        <v>82</v>
      </c>
      <c r="G270" s="6" t="s">
        <v>78</v>
      </c>
      <c r="H270" s="7">
        <v>521600.52</v>
      </c>
      <c r="I270" s="7">
        <v>561465.27</v>
      </c>
      <c r="J270" s="8">
        <v>7244</v>
      </c>
      <c r="K270" s="8">
        <v>7874</v>
      </c>
      <c r="L270" s="7">
        <v>270638.65000000002</v>
      </c>
      <c r="M270" s="7">
        <v>9643.25</v>
      </c>
      <c r="N270" s="7">
        <v>4408186.37</v>
      </c>
      <c r="O270" s="8">
        <v>65907</v>
      </c>
      <c r="P270" s="8">
        <v>30</v>
      </c>
      <c r="Q270" s="8">
        <v>114</v>
      </c>
    </row>
    <row r="271" spans="1:17" ht="14.5">
      <c r="A271" s="5">
        <v>45017</v>
      </c>
      <c r="B271" s="6">
        <v>2023</v>
      </c>
      <c r="C271" s="6" t="s">
        <v>95</v>
      </c>
      <c r="D271" s="6" t="s">
        <v>84</v>
      </c>
      <c r="E271" s="6" t="s">
        <v>85</v>
      </c>
      <c r="F271" s="6" t="s">
        <v>82</v>
      </c>
      <c r="G271" s="6" t="s">
        <v>79</v>
      </c>
      <c r="H271" s="7">
        <v>487754.91</v>
      </c>
      <c r="I271" s="7">
        <v>484305.83</v>
      </c>
      <c r="J271" s="8">
        <v>2787</v>
      </c>
      <c r="K271" s="8">
        <v>2787</v>
      </c>
      <c r="L271" s="7">
        <v>297628.87</v>
      </c>
      <c r="M271" s="7">
        <v>11105.23</v>
      </c>
      <c r="N271" s="7">
        <v>3464268.19</v>
      </c>
      <c r="O271" s="8">
        <v>20275</v>
      </c>
      <c r="P271" s="8">
        <v>19</v>
      </c>
      <c r="Q271" s="8">
        <v>54</v>
      </c>
    </row>
    <row r="272" spans="1:17" ht="14.5">
      <c r="A272" s="5">
        <v>45017</v>
      </c>
      <c r="B272" s="6">
        <v>2023</v>
      </c>
      <c r="C272" s="6" t="s">
        <v>95</v>
      </c>
      <c r="D272" s="6" t="s">
        <v>84</v>
      </c>
      <c r="E272" s="6" t="s">
        <v>85</v>
      </c>
      <c r="F272" s="6" t="s">
        <v>82</v>
      </c>
      <c r="G272" s="6" t="s">
        <v>80</v>
      </c>
      <c r="H272" s="7">
        <v>116715.55</v>
      </c>
      <c r="I272" s="7">
        <v>116092.96</v>
      </c>
      <c r="J272" s="8">
        <v>834</v>
      </c>
      <c r="K272" s="8">
        <v>815</v>
      </c>
      <c r="L272" s="7">
        <v>75135.320000000007</v>
      </c>
      <c r="M272" s="7">
        <v>6311.04</v>
      </c>
      <c r="N272" s="7">
        <v>1081352.23</v>
      </c>
      <c r="O272" s="8">
        <v>8079</v>
      </c>
      <c r="P272" s="8">
        <v>4</v>
      </c>
      <c r="Q272" s="8">
        <v>7</v>
      </c>
    </row>
    <row r="273" spans="1:17" ht="14.5">
      <c r="A273" s="5">
        <v>45017</v>
      </c>
      <c r="B273" s="6">
        <v>2023</v>
      </c>
      <c r="C273" s="6" t="s">
        <v>95</v>
      </c>
      <c r="D273" s="6" t="s">
        <v>84</v>
      </c>
      <c r="E273" s="6" t="s">
        <v>85</v>
      </c>
      <c r="F273" s="6" t="s">
        <v>82</v>
      </c>
      <c r="G273" s="6" t="s">
        <v>81</v>
      </c>
      <c r="H273" s="7">
        <v>201045.9</v>
      </c>
      <c r="I273" s="7">
        <v>213883.97</v>
      </c>
      <c r="J273" s="8">
        <v>1748</v>
      </c>
      <c r="K273" s="8">
        <v>1878</v>
      </c>
      <c r="L273" s="7">
        <v>117140.73</v>
      </c>
      <c r="M273" s="7">
        <v>5631.15</v>
      </c>
      <c r="N273" s="7">
        <v>1594355.85</v>
      </c>
      <c r="O273" s="8">
        <v>15554</v>
      </c>
      <c r="P273" s="8">
        <v>10</v>
      </c>
      <c r="Q273" s="8">
        <v>27</v>
      </c>
    </row>
    <row r="274" spans="1:17" ht="14.5">
      <c r="A274" s="5">
        <v>45017</v>
      </c>
      <c r="B274" s="6">
        <v>2023</v>
      </c>
      <c r="C274" s="6" t="s">
        <v>95</v>
      </c>
      <c r="D274" s="6" t="s">
        <v>84</v>
      </c>
      <c r="E274" s="6" t="s">
        <v>85</v>
      </c>
      <c r="F274" s="6" t="s">
        <v>83</v>
      </c>
      <c r="G274" s="6" t="s">
        <v>78</v>
      </c>
      <c r="H274" s="7">
        <v>41160.81</v>
      </c>
      <c r="I274" s="7">
        <v>44675.75</v>
      </c>
      <c r="J274" s="8">
        <v>572</v>
      </c>
      <c r="K274" s="8">
        <v>623</v>
      </c>
      <c r="L274" s="7">
        <v>19749.32</v>
      </c>
      <c r="M274" s="7">
        <v>721.17</v>
      </c>
      <c r="N274" s="7">
        <v>461173.31</v>
      </c>
      <c r="O274" s="8">
        <v>6543</v>
      </c>
      <c r="P274" s="8">
        <v>2</v>
      </c>
      <c r="Q274" s="8">
        <v>14</v>
      </c>
    </row>
    <row r="275" spans="1:17" ht="14.5">
      <c r="A275" s="5">
        <v>45017</v>
      </c>
      <c r="B275" s="6">
        <v>2023</v>
      </c>
      <c r="C275" s="6" t="s">
        <v>95</v>
      </c>
      <c r="D275" s="6" t="s">
        <v>84</v>
      </c>
      <c r="E275" s="6" t="s">
        <v>85</v>
      </c>
      <c r="F275" s="6" t="s">
        <v>83</v>
      </c>
      <c r="G275" s="6" t="s">
        <v>79</v>
      </c>
      <c r="H275" s="7">
        <v>39018.51</v>
      </c>
      <c r="I275" s="7">
        <v>40718.379999999997</v>
      </c>
      <c r="J275" s="8">
        <v>223</v>
      </c>
      <c r="K275" s="8">
        <v>236</v>
      </c>
      <c r="L275" s="7">
        <v>21794.98</v>
      </c>
      <c r="M275" s="7">
        <v>936</v>
      </c>
      <c r="N275" s="7">
        <v>361997.8</v>
      </c>
      <c r="O275" s="8">
        <v>2239</v>
      </c>
      <c r="P275" s="8">
        <v>2</v>
      </c>
      <c r="Q275" s="8">
        <v>7</v>
      </c>
    </row>
    <row r="276" spans="1:17" ht="14.5">
      <c r="A276" s="5">
        <v>45017</v>
      </c>
      <c r="B276" s="6">
        <v>2023</v>
      </c>
      <c r="C276" s="6" t="s">
        <v>95</v>
      </c>
      <c r="D276" s="6" t="s">
        <v>84</v>
      </c>
      <c r="E276" s="6" t="s">
        <v>85</v>
      </c>
      <c r="F276" s="6" t="s">
        <v>83</v>
      </c>
      <c r="G276" s="6" t="s">
        <v>80</v>
      </c>
      <c r="H276" s="7">
        <v>9461.2800000000007</v>
      </c>
      <c r="I276" s="7">
        <v>9848.26</v>
      </c>
      <c r="J276" s="8">
        <v>68</v>
      </c>
      <c r="K276" s="8">
        <v>71</v>
      </c>
      <c r="L276" s="7">
        <v>5451.74</v>
      </c>
      <c r="M276" s="7">
        <v>552.71</v>
      </c>
      <c r="N276" s="7">
        <v>117777.23</v>
      </c>
      <c r="O276" s="8">
        <v>938</v>
      </c>
      <c r="P276" s="8">
        <v>0</v>
      </c>
      <c r="Q276" s="8">
        <v>2</v>
      </c>
    </row>
    <row r="277" spans="1:17" ht="14.5">
      <c r="A277" s="5">
        <v>45017</v>
      </c>
      <c r="B277" s="6">
        <v>2023</v>
      </c>
      <c r="C277" s="6" t="s">
        <v>95</v>
      </c>
      <c r="D277" s="6" t="s">
        <v>84</v>
      </c>
      <c r="E277" s="6" t="s">
        <v>85</v>
      </c>
      <c r="F277" s="6" t="s">
        <v>83</v>
      </c>
      <c r="G277" s="6" t="s">
        <v>81</v>
      </c>
      <c r="H277" s="7">
        <v>14858.49</v>
      </c>
      <c r="I277" s="7">
        <v>15406.07</v>
      </c>
      <c r="J277" s="8">
        <v>129</v>
      </c>
      <c r="K277" s="8">
        <v>133</v>
      </c>
      <c r="L277" s="7">
        <v>7776.31</v>
      </c>
      <c r="M277" s="7">
        <v>406.47</v>
      </c>
      <c r="N277" s="7">
        <v>165045.04</v>
      </c>
      <c r="O277" s="8">
        <v>1510</v>
      </c>
      <c r="P277" s="8">
        <v>1</v>
      </c>
      <c r="Q277" s="8">
        <v>3</v>
      </c>
    </row>
    <row r="278" spans="1:17" ht="14.5">
      <c r="A278" s="5">
        <v>45017</v>
      </c>
      <c r="B278" s="6">
        <v>2023</v>
      </c>
      <c r="C278" s="6" t="s">
        <v>95</v>
      </c>
      <c r="D278" s="6" t="s">
        <v>86</v>
      </c>
      <c r="E278" s="6" t="s">
        <v>87</v>
      </c>
      <c r="F278" s="6" t="s">
        <v>77</v>
      </c>
      <c r="G278" s="6" t="s">
        <v>78</v>
      </c>
      <c r="H278" s="7">
        <v>387440.38</v>
      </c>
      <c r="I278" s="7">
        <v>413861.86</v>
      </c>
      <c r="J278" s="8">
        <v>5381</v>
      </c>
      <c r="K278" s="8">
        <v>5830</v>
      </c>
      <c r="L278" s="7">
        <v>219923.5</v>
      </c>
      <c r="M278" s="7">
        <v>7651.08</v>
      </c>
      <c r="N278" s="7">
        <v>3615128.58</v>
      </c>
      <c r="O278" s="8">
        <v>51663</v>
      </c>
      <c r="P278" s="8">
        <v>22</v>
      </c>
      <c r="Q278" s="8">
        <v>102</v>
      </c>
    </row>
    <row r="279" spans="1:17" ht="14.5">
      <c r="A279" s="5">
        <v>45017</v>
      </c>
      <c r="B279" s="6">
        <v>2023</v>
      </c>
      <c r="C279" s="6" t="s">
        <v>95</v>
      </c>
      <c r="D279" s="6" t="s">
        <v>86</v>
      </c>
      <c r="E279" s="6" t="s">
        <v>87</v>
      </c>
      <c r="F279" s="6" t="s">
        <v>77</v>
      </c>
      <c r="G279" s="6" t="s">
        <v>79</v>
      </c>
      <c r="H279" s="7">
        <v>414793.27</v>
      </c>
      <c r="I279" s="7">
        <v>416519.32</v>
      </c>
      <c r="J279" s="8">
        <v>2370</v>
      </c>
      <c r="K279" s="8">
        <v>2376</v>
      </c>
      <c r="L279" s="7">
        <v>268730.5</v>
      </c>
      <c r="M279" s="7">
        <v>11129.07</v>
      </c>
      <c r="N279" s="7">
        <v>3002979.33</v>
      </c>
      <c r="O279" s="8">
        <v>18108</v>
      </c>
      <c r="P279" s="8">
        <v>22</v>
      </c>
      <c r="Q279" s="8">
        <v>44</v>
      </c>
    </row>
    <row r="280" spans="1:17" ht="14.5">
      <c r="A280" s="5">
        <v>45017</v>
      </c>
      <c r="B280" s="6">
        <v>2023</v>
      </c>
      <c r="C280" s="6" t="s">
        <v>95</v>
      </c>
      <c r="D280" s="6" t="s">
        <v>86</v>
      </c>
      <c r="E280" s="6" t="s">
        <v>87</v>
      </c>
      <c r="F280" s="6" t="s">
        <v>77</v>
      </c>
      <c r="G280" s="6" t="s">
        <v>80</v>
      </c>
      <c r="H280" s="7">
        <v>87604.68</v>
      </c>
      <c r="I280" s="7">
        <v>82603.33</v>
      </c>
      <c r="J280" s="8">
        <v>626</v>
      </c>
      <c r="K280" s="8">
        <v>580</v>
      </c>
      <c r="L280" s="7">
        <v>59714.63</v>
      </c>
      <c r="M280" s="7">
        <v>4735.6000000000004</v>
      </c>
      <c r="N280" s="7">
        <v>874761.69</v>
      </c>
      <c r="O280" s="8">
        <v>6707</v>
      </c>
      <c r="P280" s="8">
        <v>5</v>
      </c>
      <c r="Q280" s="8">
        <v>6</v>
      </c>
    </row>
    <row r="281" spans="1:17" ht="14.5">
      <c r="A281" s="5">
        <v>45017</v>
      </c>
      <c r="B281" s="6">
        <v>2023</v>
      </c>
      <c r="C281" s="6" t="s">
        <v>95</v>
      </c>
      <c r="D281" s="6" t="s">
        <v>86</v>
      </c>
      <c r="E281" s="6" t="s">
        <v>87</v>
      </c>
      <c r="F281" s="6" t="s">
        <v>77</v>
      </c>
      <c r="G281" s="6" t="s">
        <v>81</v>
      </c>
      <c r="H281" s="7">
        <v>161636.65</v>
      </c>
      <c r="I281" s="7">
        <v>157204.14000000001</v>
      </c>
      <c r="J281" s="8">
        <v>1406</v>
      </c>
      <c r="K281" s="8">
        <v>1356</v>
      </c>
      <c r="L281" s="7">
        <v>100465.1</v>
      </c>
      <c r="M281" s="7">
        <v>5285.76</v>
      </c>
      <c r="N281" s="7">
        <v>1289950.3899999999</v>
      </c>
      <c r="O281" s="8">
        <v>11769</v>
      </c>
      <c r="P281" s="8">
        <v>8</v>
      </c>
      <c r="Q281" s="8">
        <v>26</v>
      </c>
    </row>
    <row r="282" spans="1:17" ht="14.5">
      <c r="A282" s="5">
        <v>45017</v>
      </c>
      <c r="B282" s="6">
        <v>2023</v>
      </c>
      <c r="C282" s="6" t="s">
        <v>95</v>
      </c>
      <c r="D282" s="6" t="s">
        <v>86</v>
      </c>
      <c r="E282" s="6" t="s">
        <v>87</v>
      </c>
      <c r="F282" s="6" t="s">
        <v>82</v>
      </c>
      <c r="G282" s="6" t="s">
        <v>78</v>
      </c>
      <c r="H282" s="7">
        <v>353152.66</v>
      </c>
      <c r="I282" s="7">
        <v>362187.24</v>
      </c>
      <c r="J282" s="8">
        <v>4905</v>
      </c>
      <c r="K282" s="8">
        <v>5070</v>
      </c>
      <c r="L282" s="7">
        <v>184194.58</v>
      </c>
      <c r="M282" s="7">
        <v>5801.59</v>
      </c>
      <c r="N282" s="7">
        <v>3298389.39</v>
      </c>
      <c r="O282" s="8">
        <v>50516</v>
      </c>
      <c r="P282" s="8">
        <v>16</v>
      </c>
      <c r="Q282" s="8">
        <v>54</v>
      </c>
    </row>
    <row r="283" spans="1:17" ht="14.5">
      <c r="A283" s="5">
        <v>45017</v>
      </c>
      <c r="B283" s="6">
        <v>2023</v>
      </c>
      <c r="C283" s="6" t="s">
        <v>95</v>
      </c>
      <c r="D283" s="6" t="s">
        <v>86</v>
      </c>
      <c r="E283" s="6" t="s">
        <v>87</v>
      </c>
      <c r="F283" s="6" t="s">
        <v>82</v>
      </c>
      <c r="G283" s="6" t="s">
        <v>79</v>
      </c>
      <c r="H283" s="7">
        <v>329689.32</v>
      </c>
      <c r="I283" s="7">
        <v>321196.38</v>
      </c>
      <c r="J283" s="8">
        <v>1884</v>
      </c>
      <c r="K283" s="8">
        <v>1854</v>
      </c>
      <c r="L283" s="7">
        <v>201944.19</v>
      </c>
      <c r="M283" s="7">
        <v>8351.26</v>
      </c>
      <c r="N283" s="7">
        <v>2668536.65</v>
      </c>
      <c r="O283" s="8">
        <v>17134</v>
      </c>
      <c r="P283" s="8">
        <v>17</v>
      </c>
      <c r="Q283" s="8">
        <v>16</v>
      </c>
    </row>
    <row r="284" spans="1:17" ht="14.5">
      <c r="A284" s="5">
        <v>45017</v>
      </c>
      <c r="B284" s="6">
        <v>2023</v>
      </c>
      <c r="C284" s="6" t="s">
        <v>95</v>
      </c>
      <c r="D284" s="6" t="s">
        <v>86</v>
      </c>
      <c r="E284" s="6" t="s">
        <v>87</v>
      </c>
      <c r="F284" s="6" t="s">
        <v>82</v>
      </c>
      <c r="G284" s="6" t="s">
        <v>80</v>
      </c>
      <c r="H284" s="7">
        <v>75783.03</v>
      </c>
      <c r="I284" s="7">
        <v>75897.47</v>
      </c>
      <c r="J284" s="8">
        <v>541</v>
      </c>
      <c r="K284" s="8">
        <v>549</v>
      </c>
      <c r="L284" s="7">
        <v>47969.37</v>
      </c>
      <c r="M284" s="7">
        <v>4466.21</v>
      </c>
      <c r="N284" s="7">
        <v>805845.28</v>
      </c>
      <c r="O284" s="8">
        <v>6066</v>
      </c>
      <c r="P284" s="8">
        <v>4</v>
      </c>
      <c r="Q284" s="8">
        <v>6</v>
      </c>
    </row>
    <row r="285" spans="1:17" ht="14.5">
      <c r="A285" s="5">
        <v>45017</v>
      </c>
      <c r="B285" s="6">
        <v>2023</v>
      </c>
      <c r="C285" s="6" t="s">
        <v>95</v>
      </c>
      <c r="D285" s="6" t="s">
        <v>86</v>
      </c>
      <c r="E285" s="6" t="s">
        <v>87</v>
      </c>
      <c r="F285" s="6" t="s">
        <v>82</v>
      </c>
      <c r="G285" s="6" t="s">
        <v>81</v>
      </c>
      <c r="H285" s="7">
        <v>132424.97</v>
      </c>
      <c r="I285" s="7">
        <v>135915.97</v>
      </c>
      <c r="J285" s="8">
        <v>1152</v>
      </c>
      <c r="K285" s="8">
        <v>1170</v>
      </c>
      <c r="L285" s="7">
        <v>76282.84</v>
      </c>
      <c r="M285" s="7">
        <v>4316.57</v>
      </c>
      <c r="N285" s="7">
        <v>1147120.9099999999</v>
      </c>
      <c r="O285" s="8">
        <v>10279</v>
      </c>
      <c r="P285" s="8">
        <v>5</v>
      </c>
      <c r="Q285" s="8">
        <v>15</v>
      </c>
    </row>
    <row r="286" spans="1:17" ht="14.5">
      <c r="A286" s="5">
        <v>45017</v>
      </c>
      <c r="B286" s="6">
        <v>2023</v>
      </c>
      <c r="C286" s="6" t="s">
        <v>95</v>
      </c>
      <c r="D286" s="6" t="s">
        <v>86</v>
      </c>
      <c r="E286" s="6" t="s">
        <v>87</v>
      </c>
      <c r="F286" s="6" t="s">
        <v>83</v>
      </c>
      <c r="G286" s="6" t="s">
        <v>78</v>
      </c>
      <c r="H286" s="7">
        <v>26718.5</v>
      </c>
      <c r="I286" s="7">
        <v>27560.46</v>
      </c>
      <c r="J286" s="8">
        <v>371</v>
      </c>
      <c r="K286" s="8">
        <v>377</v>
      </c>
      <c r="L286" s="7">
        <v>12622.55</v>
      </c>
      <c r="M286" s="7">
        <v>500.12</v>
      </c>
      <c r="N286" s="7">
        <v>357870.82</v>
      </c>
      <c r="O286" s="8">
        <v>5358</v>
      </c>
      <c r="P286" s="8">
        <v>1</v>
      </c>
      <c r="Q286" s="8">
        <v>5</v>
      </c>
    </row>
    <row r="287" spans="1:17" ht="14.5">
      <c r="A287" s="5">
        <v>45017</v>
      </c>
      <c r="B287" s="6">
        <v>2023</v>
      </c>
      <c r="C287" s="6" t="s">
        <v>95</v>
      </c>
      <c r="D287" s="6" t="s">
        <v>86</v>
      </c>
      <c r="E287" s="6" t="s">
        <v>87</v>
      </c>
      <c r="F287" s="6" t="s">
        <v>83</v>
      </c>
      <c r="G287" s="6" t="s">
        <v>79</v>
      </c>
      <c r="H287" s="7">
        <v>24604.31</v>
      </c>
      <c r="I287" s="7">
        <v>24391.82</v>
      </c>
      <c r="J287" s="8">
        <v>141</v>
      </c>
      <c r="K287" s="8">
        <v>138</v>
      </c>
      <c r="L287" s="7">
        <v>13714.28</v>
      </c>
      <c r="M287" s="7">
        <v>554.74</v>
      </c>
      <c r="N287" s="7">
        <v>280425.52</v>
      </c>
      <c r="O287" s="8">
        <v>1794</v>
      </c>
      <c r="P287" s="8">
        <v>1</v>
      </c>
      <c r="Q287" s="8">
        <v>3</v>
      </c>
    </row>
    <row r="288" spans="1:17" ht="14.5">
      <c r="A288" s="5">
        <v>45017</v>
      </c>
      <c r="B288" s="6">
        <v>2023</v>
      </c>
      <c r="C288" s="6" t="s">
        <v>95</v>
      </c>
      <c r="D288" s="6" t="s">
        <v>86</v>
      </c>
      <c r="E288" s="6" t="s">
        <v>87</v>
      </c>
      <c r="F288" s="6" t="s">
        <v>83</v>
      </c>
      <c r="G288" s="6" t="s">
        <v>80</v>
      </c>
      <c r="H288" s="7">
        <v>5671.66</v>
      </c>
      <c r="I288" s="7">
        <v>5260.66</v>
      </c>
      <c r="J288" s="8">
        <v>41</v>
      </c>
      <c r="K288" s="8">
        <v>38</v>
      </c>
      <c r="L288" s="7">
        <v>3316.91</v>
      </c>
      <c r="M288" s="7">
        <v>287.14</v>
      </c>
      <c r="N288" s="7">
        <v>84544.08</v>
      </c>
      <c r="O288" s="8">
        <v>632</v>
      </c>
      <c r="P288" s="8">
        <v>0</v>
      </c>
      <c r="Q288" s="8">
        <v>1</v>
      </c>
    </row>
    <row r="289" spans="1:17" ht="14.5">
      <c r="A289" s="5">
        <v>45017</v>
      </c>
      <c r="B289" s="6">
        <v>2023</v>
      </c>
      <c r="C289" s="6" t="s">
        <v>95</v>
      </c>
      <c r="D289" s="6" t="s">
        <v>86</v>
      </c>
      <c r="E289" s="6" t="s">
        <v>87</v>
      </c>
      <c r="F289" s="6" t="s">
        <v>83</v>
      </c>
      <c r="G289" s="6" t="s">
        <v>81</v>
      </c>
      <c r="H289" s="7">
        <v>11023.39</v>
      </c>
      <c r="I289" s="7">
        <v>11466.69</v>
      </c>
      <c r="J289" s="8">
        <v>96</v>
      </c>
      <c r="K289" s="8">
        <v>102</v>
      </c>
      <c r="L289" s="7">
        <v>5757.99</v>
      </c>
      <c r="M289" s="7">
        <v>332.72</v>
      </c>
      <c r="N289" s="7">
        <v>127470.83</v>
      </c>
      <c r="O289" s="8">
        <v>1176</v>
      </c>
      <c r="P289" s="8">
        <v>1</v>
      </c>
      <c r="Q289" s="8">
        <v>3</v>
      </c>
    </row>
    <row r="290" spans="1:17" ht="14.5">
      <c r="A290" s="5">
        <v>45017</v>
      </c>
      <c r="B290" s="6">
        <v>2023</v>
      </c>
      <c r="C290" s="6" t="s">
        <v>95</v>
      </c>
      <c r="D290" s="6" t="s">
        <v>88</v>
      </c>
      <c r="E290" s="6" t="s">
        <v>87</v>
      </c>
      <c r="F290" s="6" t="s">
        <v>77</v>
      </c>
      <c r="G290" s="6" t="s">
        <v>78</v>
      </c>
      <c r="H290" s="7">
        <v>290527.34999999998</v>
      </c>
      <c r="I290" s="7">
        <v>274964.21999999997</v>
      </c>
      <c r="J290" s="8">
        <v>4035</v>
      </c>
      <c r="K290" s="8">
        <v>3766</v>
      </c>
      <c r="L290" s="7">
        <v>164073.35999999999</v>
      </c>
      <c r="M290" s="7">
        <v>5605.98</v>
      </c>
      <c r="N290" s="7">
        <v>2943743.29</v>
      </c>
      <c r="O290" s="8">
        <v>44518</v>
      </c>
      <c r="P290" s="8">
        <v>15</v>
      </c>
      <c r="Q290" s="8">
        <v>66</v>
      </c>
    </row>
    <row r="291" spans="1:17" ht="14.5">
      <c r="A291" s="5">
        <v>45017</v>
      </c>
      <c r="B291" s="6">
        <v>2023</v>
      </c>
      <c r="C291" s="6" t="s">
        <v>95</v>
      </c>
      <c r="D291" s="6" t="s">
        <v>88</v>
      </c>
      <c r="E291" s="6" t="s">
        <v>87</v>
      </c>
      <c r="F291" s="6" t="s">
        <v>77</v>
      </c>
      <c r="G291" s="6" t="s">
        <v>79</v>
      </c>
      <c r="H291" s="7">
        <v>288782.43</v>
      </c>
      <c r="I291" s="7">
        <v>276044.48</v>
      </c>
      <c r="J291" s="8">
        <v>1650</v>
      </c>
      <c r="K291" s="8">
        <v>1563</v>
      </c>
      <c r="L291" s="7">
        <v>187165.82</v>
      </c>
      <c r="M291" s="7">
        <v>6897.52</v>
      </c>
      <c r="N291" s="7">
        <v>2467476.61</v>
      </c>
      <c r="O291" s="8">
        <v>14720</v>
      </c>
      <c r="P291" s="8">
        <v>14</v>
      </c>
      <c r="Q291" s="8">
        <v>27</v>
      </c>
    </row>
    <row r="292" spans="1:17" ht="14.5">
      <c r="A292" s="5">
        <v>45017</v>
      </c>
      <c r="B292" s="6">
        <v>2023</v>
      </c>
      <c r="C292" s="6" t="s">
        <v>95</v>
      </c>
      <c r="D292" s="6" t="s">
        <v>88</v>
      </c>
      <c r="E292" s="6" t="s">
        <v>87</v>
      </c>
      <c r="F292" s="6" t="s">
        <v>77</v>
      </c>
      <c r="G292" s="6" t="s">
        <v>80</v>
      </c>
      <c r="H292" s="7">
        <v>68457.47</v>
      </c>
      <c r="I292" s="7">
        <v>60348.55</v>
      </c>
      <c r="J292" s="8">
        <v>489</v>
      </c>
      <c r="K292" s="8">
        <v>429</v>
      </c>
      <c r="L292" s="7">
        <v>47212.51</v>
      </c>
      <c r="M292" s="7">
        <v>3615.8</v>
      </c>
      <c r="N292" s="7">
        <v>731986.66</v>
      </c>
      <c r="O292" s="8">
        <v>5905</v>
      </c>
      <c r="P292" s="8">
        <v>4</v>
      </c>
      <c r="Q292" s="8">
        <v>6</v>
      </c>
    </row>
    <row r="293" spans="1:17" ht="14.5">
      <c r="A293" s="5">
        <v>45017</v>
      </c>
      <c r="B293" s="6">
        <v>2023</v>
      </c>
      <c r="C293" s="6" t="s">
        <v>95</v>
      </c>
      <c r="D293" s="6" t="s">
        <v>88</v>
      </c>
      <c r="E293" s="6" t="s">
        <v>87</v>
      </c>
      <c r="F293" s="6" t="s">
        <v>77</v>
      </c>
      <c r="G293" s="6" t="s">
        <v>81</v>
      </c>
      <c r="H293" s="7">
        <v>126778.07</v>
      </c>
      <c r="I293" s="7">
        <v>121366.99</v>
      </c>
      <c r="J293" s="8">
        <v>1102</v>
      </c>
      <c r="K293" s="8">
        <v>1075</v>
      </c>
      <c r="L293" s="7">
        <v>79097.38</v>
      </c>
      <c r="M293" s="7">
        <v>3508.77</v>
      </c>
      <c r="N293" s="7">
        <v>1115927.3899999999</v>
      </c>
      <c r="O293" s="8">
        <v>9915</v>
      </c>
      <c r="P293" s="8">
        <v>6</v>
      </c>
      <c r="Q293" s="8">
        <v>24</v>
      </c>
    </row>
    <row r="294" spans="1:17" ht="14.5">
      <c r="A294" s="5">
        <v>45017</v>
      </c>
      <c r="B294" s="6">
        <v>2023</v>
      </c>
      <c r="C294" s="6" t="s">
        <v>95</v>
      </c>
      <c r="D294" s="6" t="s">
        <v>88</v>
      </c>
      <c r="E294" s="6" t="s">
        <v>87</v>
      </c>
      <c r="F294" s="6" t="s">
        <v>82</v>
      </c>
      <c r="G294" s="6" t="s">
        <v>78</v>
      </c>
      <c r="H294" s="7">
        <v>271432.03999999998</v>
      </c>
      <c r="I294" s="7">
        <v>254069.26</v>
      </c>
      <c r="J294" s="8">
        <v>3770</v>
      </c>
      <c r="K294" s="8">
        <v>3568</v>
      </c>
      <c r="L294" s="7">
        <v>143715.07999999999</v>
      </c>
      <c r="M294" s="7">
        <v>4952.59</v>
      </c>
      <c r="N294" s="7">
        <v>2989188.03</v>
      </c>
      <c r="O294" s="8">
        <v>43380</v>
      </c>
      <c r="P294" s="8">
        <v>14</v>
      </c>
      <c r="Q294" s="8">
        <v>81</v>
      </c>
    </row>
    <row r="295" spans="1:17" ht="14.5">
      <c r="A295" s="5">
        <v>45017</v>
      </c>
      <c r="B295" s="6">
        <v>2023</v>
      </c>
      <c r="C295" s="6" t="s">
        <v>95</v>
      </c>
      <c r="D295" s="6" t="s">
        <v>88</v>
      </c>
      <c r="E295" s="6" t="s">
        <v>87</v>
      </c>
      <c r="F295" s="6" t="s">
        <v>82</v>
      </c>
      <c r="G295" s="6" t="s">
        <v>79</v>
      </c>
      <c r="H295" s="7">
        <v>235848.54</v>
      </c>
      <c r="I295" s="7">
        <v>217770.18</v>
      </c>
      <c r="J295" s="8">
        <v>1348</v>
      </c>
      <c r="K295" s="8">
        <v>1239</v>
      </c>
      <c r="L295" s="7">
        <v>143098.78</v>
      </c>
      <c r="M295" s="7">
        <v>5353.56</v>
      </c>
      <c r="N295" s="7">
        <v>2182088.71</v>
      </c>
      <c r="O295" s="8">
        <v>13406</v>
      </c>
      <c r="P295" s="8">
        <v>11</v>
      </c>
      <c r="Q295" s="8">
        <v>23</v>
      </c>
    </row>
    <row r="296" spans="1:17" ht="14.5">
      <c r="A296" s="5">
        <v>45017</v>
      </c>
      <c r="B296" s="6">
        <v>2023</v>
      </c>
      <c r="C296" s="6" t="s">
        <v>95</v>
      </c>
      <c r="D296" s="6" t="s">
        <v>88</v>
      </c>
      <c r="E296" s="6" t="s">
        <v>87</v>
      </c>
      <c r="F296" s="6" t="s">
        <v>82</v>
      </c>
      <c r="G296" s="6" t="s">
        <v>80</v>
      </c>
      <c r="H296" s="7">
        <v>59826.51</v>
      </c>
      <c r="I296" s="7">
        <v>53787.18</v>
      </c>
      <c r="J296" s="8">
        <v>427</v>
      </c>
      <c r="K296" s="8">
        <v>383</v>
      </c>
      <c r="L296" s="7">
        <v>37821.129999999997</v>
      </c>
      <c r="M296" s="7">
        <v>3314.52</v>
      </c>
      <c r="N296" s="7">
        <v>683180.5</v>
      </c>
      <c r="O296" s="8">
        <v>5420</v>
      </c>
      <c r="P296" s="8">
        <v>3</v>
      </c>
      <c r="Q296" s="8">
        <v>6</v>
      </c>
    </row>
    <row r="297" spans="1:17" ht="14.5">
      <c r="A297" s="5">
        <v>45017</v>
      </c>
      <c r="B297" s="6">
        <v>2023</v>
      </c>
      <c r="C297" s="6" t="s">
        <v>95</v>
      </c>
      <c r="D297" s="6" t="s">
        <v>88</v>
      </c>
      <c r="E297" s="6" t="s">
        <v>87</v>
      </c>
      <c r="F297" s="6" t="s">
        <v>82</v>
      </c>
      <c r="G297" s="6" t="s">
        <v>81</v>
      </c>
      <c r="H297" s="7">
        <v>108940.15</v>
      </c>
      <c r="I297" s="7">
        <v>99832.45</v>
      </c>
      <c r="J297" s="8">
        <v>947</v>
      </c>
      <c r="K297" s="8">
        <v>851</v>
      </c>
      <c r="L297" s="7">
        <v>63195.33</v>
      </c>
      <c r="M297" s="7">
        <v>3355.98</v>
      </c>
      <c r="N297" s="7">
        <v>1057178.3</v>
      </c>
      <c r="O297" s="8">
        <v>9646</v>
      </c>
      <c r="P297" s="8">
        <v>4</v>
      </c>
      <c r="Q297" s="8">
        <v>17</v>
      </c>
    </row>
    <row r="298" spans="1:17" ht="14.5">
      <c r="A298" s="5">
        <v>45017</v>
      </c>
      <c r="B298" s="6">
        <v>2023</v>
      </c>
      <c r="C298" s="6" t="s">
        <v>95</v>
      </c>
      <c r="D298" s="6" t="s">
        <v>88</v>
      </c>
      <c r="E298" s="6" t="s">
        <v>87</v>
      </c>
      <c r="F298" s="6" t="s">
        <v>83</v>
      </c>
      <c r="G298" s="6" t="s">
        <v>78</v>
      </c>
      <c r="H298" s="7">
        <v>20157.689999999999</v>
      </c>
      <c r="I298" s="7">
        <v>19755.36</v>
      </c>
      <c r="J298" s="8">
        <v>280</v>
      </c>
      <c r="K298" s="8">
        <v>277</v>
      </c>
      <c r="L298" s="7">
        <v>9460.0300000000007</v>
      </c>
      <c r="M298" s="7">
        <v>358.08</v>
      </c>
      <c r="N298" s="7">
        <v>311213.40000000002</v>
      </c>
      <c r="O298" s="8">
        <v>4531</v>
      </c>
      <c r="P298" s="8">
        <v>1</v>
      </c>
      <c r="Q298" s="8">
        <v>8</v>
      </c>
    </row>
    <row r="299" spans="1:17" ht="14.5">
      <c r="A299" s="5">
        <v>45017</v>
      </c>
      <c r="B299" s="6">
        <v>2023</v>
      </c>
      <c r="C299" s="6" t="s">
        <v>95</v>
      </c>
      <c r="D299" s="6" t="s">
        <v>88</v>
      </c>
      <c r="E299" s="6" t="s">
        <v>87</v>
      </c>
      <c r="F299" s="6" t="s">
        <v>83</v>
      </c>
      <c r="G299" s="6" t="s">
        <v>79</v>
      </c>
      <c r="H299" s="7">
        <v>19407.12</v>
      </c>
      <c r="I299" s="7">
        <v>17309.79</v>
      </c>
      <c r="J299" s="8">
        <v>111</v>
      </c>
      <c r="K299" s="8">
        <v>98</v>
      </c>
      <c r="L299" s="7">
        <v>10824.35</v>
      </c>
      <c r="M299" s="7">
        <v>452.56</v>
      </c>
      <c r="N299" s="7">
        <v>230686.33</v>
      </c>
      <c r="O299" s="8">
        <v>1470</v>
      </c>
      <c r="P299" s="8">
        <v>1</v>
      </c>
      <c r="Q299" s="8">
        <v>3</v>
      </c>
    </row>
    <row r="300" spans="1:17" ht="14.5">
      <c r="A300" s="5">
        <v>45017</v>
      </c>
      <c r="B300" s="6">
        <v>2023</v>
      </c>
      <c r="C300" s="6" t="s">
        <v>95</v>
      </c>
      <c r="D300" s="6" t="s">
        <v>88</v>
      </c>
      <c r="E300" s="6" t="s">
        <v>87</v>
      </c>
      <c r="F300" s="6" t="s">
        <v>83</v>
      </c>
      <c r="G300" s="6" t="s">
        <v>80</v>
      </c>
      <c r="H300" s="7">
        <v>4451.2700000000004</v>
      </c>
      <c r="I300" s="7">
        <v>4079.87</v>
      </c>
      <c r="J300" s="8">
        <v>32</v>
      </c>
      <c r="K300" s="8">
        <v>29</v>
      </c>
      <c r="L300" s="7">
        <v>2567.36</v>
      </c>
      <c r="M300" s="7">
        <v>263.74</v>
      </c>
      <c r="N300" s="7">
        <v>69948.14</v>
      </c>
      <c r="O300" s="8">
        <v>564</v>
      </c>
      <c r="P300" s="8">
        <v>0</v>
      </c>
      <c r="Q300" s="8">
        <v>1</v>
      </c>
    </row>
    <row r="301" spans="1:17" ht="14.5">
      <c r="A301" s="5">
        <v>45017</v>
      </c>
      <c r="B301" s="6">
        <v>2023</v>
      </c>
      <c r="C301" s="6" t="s">
        <v>95</v>
      </c>
      <c r="D301" s="6" t="s">
        <v>88</v>
      </c>
      <c r="E301" s="6" t="s">
        <v>87</v>
      </c>
      <c r="F301" s="6" t="s">
        <v>83</v>
      </c>
      <c r="G301" s="6" t="s">
        <v>81</v>
      </c>
      <c r="H301" s="7">
        <v>8199.7000000000007</v>
      </c>
      <c r="I301" s="7">
        <v>7458.81</v>
      </c>
      <c r="J301" s="8">
        <v>71</v>
      </c>
      <c r="K301" s="8">
        <v>65</v>
      </c>
      <c r="L301" s="7">
        <v>4274.51</v>
      </c>
      <c r="M301" s="7">
        <v>243.79</v>
      </c>
      <c r="N301" s="7">
        <v>109987.02</v>
      </c>
      <c r="O301" s="8">
        <v>1056</v>
      </c>
      <c r="P301" s="8">
        <v>0</v>
      </c>
      <c r="Q301" s="8">
        <v>1</v>
      </c>
    </row>
    <row r="302" spans="1:17" ht="14.5">
      <c r="A302" s="5">
        <v>45017</v>
      </c>
      <c r="B302" s="6">
        <v>2023</v>
      </c>
      <c r="C302" s="6" t="s">
        <v>95</v>
      </c>
      <c r="D302" s="6" t="s">
        <v>89</v>
      </c>
      <c r="E302" s="6" t="s">
        <v>85</v>
      </c>
      <c r="F302" s="6" t="s">
        <v>77</v>
      </c>
      <c r="G302" s="6" t="s">
        <v>78</v>
      </c>
      <c r="H302" s="7">
        <v>239598.54</v>
      </c>
      <c r="I302" s="7">
        <v>245372.59</v>
      </c>
      <c r="J302" s="8">
        <v>3328</v>
      </c>
      <c r="K302" s="8">
        <v>3365</v>
      </c>
      <c r="L302" s="7">
        <v>135457.84</v>
      </c>
      <c r="M302" s="7">
        <v>4078.51</v>
      </c>
      <c r="N302" s="7">
        <v>1675429.33</v>
      </c>
      <c r="O302" s="8">
        <v>25098</v>
      </c>
      <c r="P302" s="8">
        <v>13</v>
      </c>
      <c r="Q302" s="8">
        <v>38</v>
      </c>
    </row>
    <row r="303" spans="1:17" ht="14.5">
      <c r="A303" s="5">
        <v>45017</v>
      </c>
      <c r="B303" s="6">
        <v>2023</v>
      </c>
      <c r="C303" s="6" t="s">
        <v>95</v>
      </c>
      <c r="D303" s="6" t="s">
        <v>89</v>
      </c>
      <c r="E303" s="6" t="s">
        <v>85</v>
      </c>
      <c r="F303" s="6" t="s">
        <v>77</v>
      </c>
      <c r="G303" s="6" t="s">
        <v>79</v>
      </c>
      <c r="H303" s="7">
        <v>219482.92</v>
      </c>
      <c r="I303" s="7">
        <v>217009.51</v>
      </c>
      <c r="J303" s="8">
        <v>1254</v>
      </c>
      <c r="K303" s="8">
        <v>1254</v>
      </c>
      <c r="L303" s="7">
        <v>145665.29999999999</v>
      </c>
      <c r="M303" s="7">
        <v>5879.38</v>
      </c>
      <c r="N303" s="7">
        <v>1346871.91</v>
      </c>
      <c r="O303" s="8">
        <v>8437</v>
      </c>
      <c r="P303" s="8">
        <v>11</v>
      </c>
      <c r="Q303" s="8">
        <v>17</v>
      </c>
    </row>
    <row r="304" spans="1:17" ht="14.5">
      <c r="A304" s="5">
        <v>45017</v>
      </c>
      <c r="B304" s="6">
        <v>2023</v>
      </c>
      <c r="C304" s="6" t="s">
        <v>95</v>
      </c>
      <c r="D304" s="6" t="s">
        <v>89</v>
      </c>
      <c r="E304" s="6" t="s">
        <v>85</v>
      </c>
      <c r="F304" s="6" t="s">
        <v>77</v>
      </c>
      <c r="G304" s="6" t="s">
        <v>80</v>
      </c>
      <c r="H304" s="7">
        <v>53588.89</v>
      </c>
      <c r="I304" s="7">
        <v>51167.68</v>
      </c>
      <c r="J304" s="8">
        <v>383</v>
      </c>
      <c r="K304" s="8">
        <v>367</v>
      </c>
      <c r="L304" s="7">
        <v>36530.99</v>
      </c>
      <c r="M304" s="7">
        <v>2698.56</v>
      </c>
      <c r="N304" s="7">
        <v>409239.82</v>
      </c>
      <c r="O304" s="8">
        <v>3044</v>
      </c>
      <c r="P304" s="8">
        <v>3</v>
      </c>
      <c r="Q304" s="8">
        <v>4</v>
      </c>
    </row>
    <row r="305" spans="1:17" ht="14.5">
      <c r="A305" s="5">
        <v>45017</v>
      </c>
      <c r="B305" s="6">
        <v>2023</v>
      </c>
      <c r="C305" s="6" t="s">
        <v>95</v>
      </c>
      <c r="D305" s="6" t="s">
        <v>89</v>
      </c>
      <c r="E305" s="6" t="s">
        <v>85</v>
      </c>
      <c r="F305" s="6" t="s">
        <v>77</v>
      </c>
      <c r="G305" s="6" t="s">
        <v>81</v>
      </c>
      <c r="H305" s="7">
        <v>103607.11</v>
      </c>
      <c r="I305" s="7">
        <v>103263.78</v>
      </c>
      <c r="J305" s="8">
        <v>901</v>
      </c>
      <c r="K305" s="8">
        <v>894</v>
      </c>
      <c r="L305" s="7">
        <v>63814.76</v>
      </c>
      <c r="M305" s="7">
        <v>3086.51</v>
      </c>
      <c r="N305" s="7">
        <v>641801.1</v>
      </c>
      <c r="O305" s="8">
        <v>6336</v>
      </c>
      <c r="P305" s="8">
        <v>4</v>
      </c>
      <c r="Q305" s="8">
        <v>14</v>
      </c>
    </row>
    <row r="306" spans="1:17" ht="14.5">
      <c r="A306" s="5">
        <v>45017</v>
      </c>
      <c r="B306" s="6">
        <v>2023</v>
      </c>
      <c r="C306" s="6" t="s">
        <v>95</v>
      </c>
      <c r="D306" s="6" t="s">
        <v>89</v>
      </c>
      <c r="E306" s="6" t="s">
        <v>85</v>
      </c>
      <c r="F306" s="6" t="s">
        <v>82</v>
      </c>
      <c r="G306" s="6" t="s">
        <v>78</v>
      </c>
      <c r="H306" s="7">
        <v>206780.29</v>
      </c>
      <c r="I306" s="7">
        <v>210531.12</v>
      </c>
      <c r="J306" s="8">
        <v>2872</v>
      </c>
      <c r="K306" s="8">
        <v>2938</v>
      </c>
      <c r="L306" s="7">
        <v>107674.35</v>
      </c>
      <c r="M306" s="7">
        <v>3813.4</v>
      </c>
      <c r="N306" s="7">
        <v>1520066.98</v>
      </c>
      <c r="O306" s="8">
        <v>23470</v>
      </c>
      <c r="P306" s="8">
        <v>10</v>
      </c>
      <c r="Q306" s="8">
        <v>54</v>
      </c>
    </row>
    <row r="307" spans="1:17" ht="14.5">
      <c r="A307" s="5">
        <v>45017</v>
      </c>
      <c r="B307" s="6">
        <v>2023</v>
      </c>
      <c r="C307" s="6" t="s">
        <v>95</v>
      </c>
      <c r="D307" s="6" t="s">
        <v>89</v>
      </c>
      <c r="E307" s="6" t="s">
        <v>85</v>
      </c>
      <c r="F307" s="6" t="s">
        <v>82</v>
      </c>
      <c r="G307" s="6" t="s">
        <v>79</v>
      </c>
      <c r="H307" s="7">
        <v>210974.8</v>
      </c>
      <c r="I307" s="7">
        <v>209557.98</v>
      </c>
      <c r="J307" s="8">
        <v>1206</v>
      </c>
      <c r="K307" s="8">
        <v>1196</v>
      </c>
      <c r="L307" s="7">
        <v>127940.9</v>
      </c>
      <c r="M307" s="7">
        <v>4753.66</v>
      </c>
      <c r="N307" s="7">
        <v>1262839.8700000001</v>
      </c>
      <c r="O307" s="8">
        <v>7457</v>
      </c>
      <c r="P307" s="8">
        <v>9</v>
      </c>
      <c r="Q307" s="8">
        <v>24</v>
      </c>
    </row>
    <row r="308" spans="1:17" ht="14.5">
      <c r="A308" s="5">
        <v>45017</v>
      </c>
      <c r="B308" s="6">
        <v>2023</v>
      </c>
      <c r="C308" s="6" t="s">
        <v>95</v>
      </c>
      <c r="D308" s="6" t="s">
        <v>89</v>
      </c>
      <c r="E308" s="6" t="s">
        <v>85</v>
      </c>
      <c r="F308" s="6" t="s">
        <v>82</v>
      </c>
      <c r="G308" s="6" t="s">
        <v>80</v>
      </c>
      <c r="H308" s="7">
        <v>43885.18</v>
      </c>
      <c r="I308" s="7">
        <v>41067.07</v>
      </c>
      <c r="J308" s="8">
        <v>313</v>
      </c>
      <c r="K308" s="8">
        <v>298</v>
      </c>
      <c r="L308" s="7">
        <v>28227.88</v>
      </c>
      <c r="M308" s="7">
        <v>2582.16</v>
      </c>
      <c r="N308" s="7">
        <v>384178.18</v>
      </c>
      <c r="O308" s="8">
        <v>2953</v>
      </c>
      <c r="P308" s="8">
        <v>2</v>
      </c>
      <c r="Q308" s="8">
        <v>4</v>
      </c>
    </row>
    <row r="309" spans="1:17" ht="14.5">
      <c r="A309" s="5">
        <v>45017</v>
      </c>
      <c r="B309" s="6">
        <v>2023</v>
      </c>
      <c r="C309" s="6" t="s">
        <v>95</v>
      </c>
      <c r="D309" s="6" t="s">
        <v>89</v>
      </c>
      <c r="E309" s="6" t="s">
        <v>85</v>
      </c>
      <c r="F309" s="6" t="s">
        <v>82</v>
      </c>
      <c r="G309" s="6" t="s">
        <v>81</v>
      </c>
      <c r="H309" s="7">
        <v>82904.55</v>
      </c>
      <c r="I309" s="7">
        <v>79446.490000000005</v>
      </c>
      <c r="J309" s="8">
        <v>721</v>
      </c>
      <c r="K309" s="8">
        <v>692</v>
      </c>
      <c r="L309" s="7">
        <v>48556.82</v>
      </c>
      <c r="M309" s="7">
        <v>2284.6999999999998</v>
      </c>
      <c r="N309" s="7">
        <v>536617.09</v>
      </c>
      <c r="O309" s="8">
        <v>5087</v>
      </c>
      <c r="P309" s="8">
        <v>4</v>
      </c>
      <c r="Q309" s="8">
        <v>13</v>
      </c>
    </row>
    <row r="310" spans="1:17" ht="14.5">
      <c r="A310" s="5">
        <v>45017</v>
      </c>
      <c r="B310" s="6">
        <v>2023</v>
      </c>
      <c r="C310" s="6" t="s">
        <v>95</v>
      </c>
      <c r="D310" s="6" t="s">
        <v>89</v>
      </c>
      <c r="E310" s="6" t="s">
        <v>85</v>
      </c>
      <c r="F310" s="6" t="s">
        <v>83</v>
      </c>
      <c r="G310" s="6" t="s">
        <v>78</v>
      </c>
      <c r="H310" s="7">
        <v>20735.52</v>
      </c>
      <c r="I310" s="7">
        <v>20886</v>
      </c>
      <c r="J310" s="8">
        <v>288</v>
      </c>
      <c r="K310" s="8">
        <v>291</v>
      </c>
      <c r="L310" s="7">
        <v>9733.9699999999993</v>
      </c>
      <c r="M310" s="7">
        <v>345.88</v>
      </c>
      <c r="N310" s="7">
        <v>224511.7</v>
      </c>
      <c r="O310" s="8">
        <v>3194</v>
      </c>
      <c r="P310" s="8">
        <v>1</v>
      </c>
      <c r="Q310" s="8">
        <v>6</v>
      </c>
    </row>
    <row r="311" spans="1:17" ht="14.5">
      <c r="A311" s="5">
        <v>45017</v>
      </c>
      <c r="B311" s="6">
        <v>2023</v>
      </c>
      <c r="C311" s="6" t="s">
        <v>95</v>
      </c>
      <c r="D311" s="6" t="s">
        <v>89</v>
      </c>
      <c r="E311" s="6" t="s">
        <v>85</v>
      </c>
      <c r="F311" s="6" t="s">
        <v>83</v>
      </c>
      <c r="G311" s="6" t="s">
        <v>79</v>
      </c>
      <c r="H311" s="7">
        <v>18848.96</v>
      </c>
      <c r="I311" s="7">
        <v>17828.62</v>
      </c>
      <c r="J311" s="8">
        <v>108</v>
      </c>
      <c r="K311" s="8">
        <v>102</v>
      </c>
      <c r="L311" s="7">
        <v>10391.870000000001</v>
      </c>
      <c r="M311" s="7">
        <v>499.57</v>
      </c>
      <c r="N311" s="7">
        <v>166371.15</v>
      </c>
      <c r="O311" s="8">
        <v>1071</v>
      </c>
      <c r="P311" s="8">
        <v>1</v>
      </c>
      <c r="Q311" s="8">
        <v>2</v>
      </c>
    </row>
    <row r="312" spans="1:17" ht="14.5">
      <c r="A312" s="5">
        <v>45017</v>
      </c>
      <c r="B312" s="6">
        <v>2023</v>
      </c>
      <c r="C312" s="6" t="s">
        <v>95</v>
      </c>
      <c r="D312" s="6" t="s">
        <v>89</v>
      </c>
      <c r="E312" s="6" t="s">
        <v>85</v>
      </c>
      <c r="F312" s="6" t="s">
        <v>83</v>
      </c>
      <c r="G312" s="6" t="s">
        <v>80</v>
      </c>
      <c r="H312" s="7">
        <v>4545.8100000000004</v>
      </c>
      <c r="I312" s="7">
        <v>4297.09</v>
      </c>
      <c r="J312" s="8">
        <v>32</v>
      </c>
      <c r="K312" s="8">
        <v>31</v>
      </c>
      <c r="L312" s="7">
        <v>2646.92</v>
      </c>
      <c r="M312" s="7">
        <v>232.79</v>
      </c>
      <c r="N312" s="7">
        <v>50275.18</v>
      </c>
      <c r="O312" s="8">
        <v>368</v>
      </c>
      <c r="P312" s="8">
        <v>0</v>
      </c>
      <c r="Q312" s="8">
        <v>1</v>
      </c>
    </row>
    <row r="313" spans="1:17" ht="14.5">
      <c r="A313" s="5">
        <v>45017</v>
      </c>
      <c r="B313" s="6">
        <v>2023</v>
      </c>
      <c r="C313" s="6" t="s">
        <v>95</v>
      </c>
      <c r="D313" s="6" t="s">
        <v>89</v>
      </c>
      <c r="E313" s="6" t="s">
        <v>85</v>
      </c>
      <c r="F313" s="6" t="s">
        <v>83</v>
      </c>
      <c r="G313" s="6" t="s">
        <v>81</v>
      </c>
      <c r="H313" s="7">
        <v>7737.55</v>
      </c>
      <c r="I313" s="7">
        <v>7327.74</v>
      </c>
      <c r="J313" s="8">
        <v>67</v>
      </c>
      <c r="K313" s="8">
        <v>64</v>
      </c>
      <c r="L313" s="7">
        <v>4056.62</v>
      </c>
      <c r="M313" s="7">
        <v>214.48</v>
      </c>
      <c r="N313" s="7">
        <v>75443.19</v>
      </c>
      <c r="O313" s="8">
        <v>742</v>
      </c>
      <c r="P313" s="8">
        <v>0</v>
      </c>
      <c r="Q313" s="8">
        <v>2</v>
      </c>
    </row>
    <row r="314" spans="1:17" ht="14.5">
      <c r="A314" s="5">
        <v>45017</v>
      </c>
      <c r="B314" s="6">
        <v>2023</v>
      </c>
      <c r="C314" s="6" t="s">
        <v>95</v>
      </c>
      <c r="D314" s="6" t="s">
        <v>90</v>
      </c>
      <c r="E314" s="6" t="s">
        <v>91</v>
      </c>
      <c r="F314" s="6" t="s">
        <v>77</v>
      </c>
      <c r="G314" s="6" t="s">
        <v>78</v>
      </c>
      <c r="H314" s="7">
        <v>194139.22</v>
      </c>
      <c r="I314" s="7">
        <v>186965.62</v>
      </c>
      <c r="J314" s="8">
        <v>2696</v>
      </c>
      <c r="K314" s="8">
        <v>2584</v>
      </c>
      <c r="L314" s="7">
        <v>107691.5</v>
      </c>
      <c r="M314" s="7">
        <v>3318.54</v>
      </c>
      <c r="N314" s="7">
        <v>2221128.42</v>
      </c>
      <c r="O314" s="8">
        <v>31509</v>
      </c>
      <c r="P314" s="8">
        <v>10</v>
      </c>
      <c r="Q314" s="8">
        <v>31</v>
      </c>
    </row>
    <row r="315" spans="1:17" ht="14.5">
      <c r="A315" s="5">
        <v>45017</v>
      </c>
      <c r="B315" s="6">
        <v>2023</v>
      </c>
      <c r="C315" s="6" t="s">
        <v>95</v>
      </c>
      <c r="D315" s="6" t="s">
        <v>90</v>
      </c>
      <c r="E315" s="6" t="s">
        <v>91</v>
      </c>
      <c r="F315" s="6" t="s">
        <v>77</v>
      </c>
      <c r="G315" s="6" t="s">
        <v>79</v>
      </c>
      <c r="H315" s="7">
        <v>173178.46</v>
      </c>
      <c r="I315" s="7">
        <v>157170.16</v>
      </c>
      <c r="J315" s="8">
        <v>990</v>
      </c>
      <c r="K315" s="8">
        <v>896</v>
      </c>
      <c r="L315" s="7">
        <v>113303.82</v>
      </c>
      <c r="M315" s="7">
        <v>4544.2700000000004</v>
      </c>
      <c r="N315" s="7">
        <v>1635745.92</v>
      </c>
      <c r="O315" s="8">
        <v>10607</v>
      </c>
      <c r="P315" s="8">
        <v>9</v>
      </c>
      <c r="Q315" s="8">
        <v>10</v>
      </c>
    </row>
    <row r="316" spans="1:17" ht="14.5">
      <c r="A316" s="5">
        <v>45017</v>
      </c>
      <c r="B316" s="6">
        <v>2023</v>
      </c>
      <c r="C316" s="6" t="s">
        <v>95</v>
      </c>
      <c r="D316" s="6" t="s">
        <v>90</v>
      </c>
      <c r="E316" s="6" t="s">
        <v>91</v>
      </c>
      <c r="F316" s="6" t="s">
        <v>77</v>
      </c>
      <c r="G316" s="6" t="s">
        <v>80</v>
      </c>
      <c r="H316" s="7">
        <v>50309.87</v>
      </c>
      <c r="I316" s="7">
        <v>47445.89</v>
      </c>
      <c r="J316" s="8">
        <v>359</v>
      </c>
      <c r="K316" s="8">
        <v>344</v>
      </c>
      <c r="L316" s="7">
        <v>34150.120000000003</v>
      </c>
      <c r="M316" s="7">
        <v>2946.17</v>
      </c>
      <c r="N316" s="7">
        <v>528611.34</v>
      </c>
      <c r="O316" s="8">
        <v>4168</v>
      </c>
      <c r="P316" s="8">
        <v>2</v>
      </c>
      <c r="Q316" s="8">
        <v>6</v>
      </c>
    </row>
    <row r="317" spans="1:17" ht="14.5">
      <c r="A317" s="5">
        <v>45017</v>
      </c>
      <c r="B317" s="6">
        <v>2023</v>
      </c>
      <c r="C317" s="6" t="s">
        <v>95</v>
      </c>
      <c r="D317" s="6" t="s">
        <v>90</v>
      </c>
      <c r="E317" s="6" t="s">
        <v>91</v>
      </c>
      <c r="F317" s="6" t="s">
        <v>77</v>
      </c>
      <c r="G317" s="6" t="s">
        <v>81</v>
      </c>
      <c r="H317" s="7">
        <v>71944.490000000005</v>
      </c>
      <c r="I317" s="7">
        <v>71263.259999999995</v>
      </c>
      <c r="J317" s="8">
        <v>626</v>
      </c>
      <c r="K317" s="8">
        <v>613</v>
      </c>
      <c r="L317" s="7">
        <v>44306.79</v>
      </c>
      <c r="M317" s="7">
        <v>2332.08</v>
      </c>
      <c r="N317" s="7">
        <v>791827.77</v>
      </c>
      <c r="O317" s="8">
        <v>7540</v>
      </c>
      <c r="P317" s="8">
        <v>4</v>
      </c>
      <c r="Q317" s="8">
        <v>12</v>
      </c>
    </row>
    <row r="318" spans="1:17" ht="14.5">
      <c r="A318" s="5">
        <v>45017</v>
      </c>
      <c r="B318" s="6">
        <v>2023</v>
      </c>
      <c r="C318" s="6" t="s">
        <v>95</v>
      </c>
      <c r="D318" s="6" t="s">
        <v>90</v>
      </c>
      <c r="E318" s="6" t="s">
        <v>91</v>
      </c>
      <c r="F318" s="6" t="s">
        <v>82</v>
      </c>
      <c r="G318" s="6" t="s">
        <v>78</v>
      </c>
      <c r="H318" s="7">
        <v>158669.75</v>
      </c>
      <c r="I318" s="7">
        <v>151511.69</v>
      </c>
      <c r="J318" s="8">
        <v>2204</v>
      </c>
      <c r="K318" s="8">
        <v>2097</v>
      </c>
      <c r="L318" s="7">
        <v>82283.399999999994</v>
      </c>
      <c r="M318" s="7">
        <v>2898.26</v>
      </c>
      <c r="N318" s="7">
        <v>1875481.35</v>
      </c>
      <c r="O318" s="8">
        <v>29030</v>
      </c>
      <c r="P318" s="8">
        <v>6</v>
      </c>
      <c r="Q318" s="8">
        <v>39</v>
      </c>
    </row>
    <row r="319" spans="1:17" ht="14.5">
      <c r="A319" s="5">
        <v>45017</v>
      </c>
      <c r="B319" s="6">
        <v>2023</v>
      </c>
      <c r="C319" s="6" t="s">
        <v>95</v>
      </c>
      <c r="D319" s="6" t="s">
        <v>90</v>
      </c>
      <c r="E319" s="6" t="s">
        <v>91</v>
      </c>
      <c r="F319" s="6" t="s">
        <v>82</v>
      </c>
      <c r="G319" s="6" t="s">
        <v>79</v>
      </c>
      <c r="H319" s="7">
        <v>146730.04999999999</v>
      </c>
      <c r="I319" s="7">
        <v>140770.79</v>
      </c>
      <c r="J319" s="8">
        <v>838</v>
      </c>
      <c r="K319" s="8">
        <v>805</v>
      </c>
      <c r="L319" s="7">
        <v>89074.54</v>
      </c>
      <c r="M319" s="7">
        <v>3949.55</v>
      </c>
      <c r="N319" s="7">
        <v>1494641.52</v>
      </c>
      <c r="O319" s="8">
        <v>9271</v>
      </c>
      <c r="P319" s="8">
        <v>6</v>
      </c>
      <c r="Q319" s="8">
        <v>10</v>
      </c>
    </row>
    <row r="320" spans="1:17" ht="14.5">
      <c r="A320" s="5">
        <v>45017</v>
      </c>
      <c r="B320" s="6">
        <v>2023</v>
      </c>
      <c r="C320" s="6" t="s">
        <v>95</v>
      </c>
      <c r="D320" s="6" t="s">
        <v>90</v>
      </c>
      <c r="E320" s="6" t="s">
        <v>91</v>
      </c>
      <c r="F320" s="6" t="s">
        <v>82</v>
      </c>
      <c r="G320" s="6" t="s">
        <v>80</v>
      </c>
      <c r="H320" s="7">
        <v>37773.07</v>
      </c>
      <c r="I320" s="7">
        <v>34464.639999999999</v>
      </c>
      <c r="J320" s="8">
        <v>270</v>
      </c>
      <c r="K320" s="8">
        <v>245</v>
      </c>
      <c r="L320" s="7">
        <v>24022.55</v>
      </c>
      <c r="M320" s="7">
        <v>1926.79</v>
      </c>
      <c r="N320" s="7">
        <v>465379.54</v>
      </c>
      <c r="O320" s="8">
        <v>3462</v>
      </c>
      <c r="P320" s="8">
        <v>2</v>
      </c>
      <c r="Q320" s="8">
        <v>5</v>
      </c>
    </row>
    <row r="321" spans="1:17" ht="14.5">
      <c r="A321" s="5">
        <v>45017</v>
      </c>
      <c r="B321" s="6">
        <v>2023</v>
      </c>
      <c r="C321" s="6" t="s">
        <v>95</v>
      </c>
      <c r="D321" s="6" t="s">
        <v>90</v>
      </c>
      <c r="E321" s="6" t="s">
        <v>91</v>
      </c>
      <c r="F321" s="6" t="s">
        <v>82</v>
      </c>
      <c r="G321" s="6" t="s">
        <v>81</v>
      </c>
      <c r="H321" s="7">
        <v>69166.100000000006</v>
      </c>
      <c r="I321" s="7">
        <v>67430.5</v>
      </c>
      <c r="J321" s="8">
        <v>601</v>
      </c>
      <c r="K321" s="8">
        <v>596</v>
      </c>
      <c r="L321" s="7">
        <v>40595.129999999997</v>
      </c>
      <c r="M321" s="7">
        <v>2016.52</v>
      </c>
      <c r="N321" s="7">
        <v>711649.35</v>
      </c>
      <c r="O321" s="8">
        <v>6735</v>
      </c>
      <c r="P321" s="8">
        <v>4</v>
      </c>
      <c r="Q321" s="8">
        <v>9</v>
      </c>
    </row>
    <row r="322" spans="1:17" ht="14.5">
      <c r="A322" s="5">
        <v>45017</v>
      </c>
      <c r="B322" s="6">
        <v>2023</v>
      </c>
      <c r="C322" s="6" t="s">
        <v>95</v>
      </c>
      <c r="D322" s="6" t="s">
        <v>90</v>
      </c>
      <c r="E322" s="6" t="s">
        <v>91</v>
      </c>
      <c r="F322" s="6" t="s">
        <v>83</v>
      </c>
      <c r="G322" s="6" t="s">
        <v>78</v>
      </c>
      <c r="H322" s="7">
        <v>12618.14</v>
      </c>
      <c r="I322" s="7">
        <v>12410.98</v>
      </c>
      <c r="J322" s="8">
        <v>175</v>
      </c>
      <c r="K322" s="8">
        <v>175</v>
      </c>
      <c r="L322" s="7">
        <v>5945.6</v>
      </c>
      <c r="M322" s="7">
        <v>245.1</v>
      </c>
      <c r="N322" s="7">
        <v>210759.53</v>
      </c>
      <c r="O322" s="8">
        <v>3060</v>
      </c>
      <c r="P322" s="8">
        <v>1</v>
      </c>
      <c r="Q322" s="8">
        <v>4</v>
      </c>
    </row>
    <row r="323" spans="1:17" ht="14.5">
      <c r="A323" s="5">
        <v>45017</v>
      </c>
      <c r="B323" s="6">
        <v>2023</v>
      </c>
      <c r="C323" s="6" t="s">
        <v>95</v>
      </c>
      <c r="D323" s="6" t="s">
        <v>90</v>
      </c>
      <c r="E323" s="6" t="s">
        <v>91</v>
      </c>
      <c r="F323" s="6" t="s">
        <v>83</v>
      </c>
      <c r="G323" s="6" t="s">
        <v>79</v>
      </c>
      <c r="H323" s="7">
        <v>13718.25</v>
      </c>
      <c r="I323" s="7">
        <v>13004.55</v>
      </c>
      <c r="J323" s="8">
        <v>78</v>
      </c>
      <c r="K323" s="8">
        <v>75</v>
      </c>
      <c r="L323" s="7">
        <v>7514.16</v>
      </c>
      <c r="M323" s="7">
        <v>353.72</v>
      </c>
      <c r="N323" s="7">
        <v>176742.64</v>
      </c>
      <c r="O323" s="8">
        <v>1031</v>
      </c>
      <c r="P323" s="8">
        <v>1</v>
      </c>
      <c r="Q323" s="8">
        <v>1</v>
      </c>
    </row>
    <row r="324" spans="1:17" ht="14.5">
      <c r="A324" s="5">
        <v>45017</v>
      </c>
      <c r="B324" s="6">
        <v>2023</v>
      </c>
      <c r="C324" s="6" t="s">
        <v>95</v>
      </c>
      <c r="D324" s="6" t="s">
        <v>90</v>
      </c>
      <c r="E324" s="6" t="s">
        <v>91</v>
      </c>
      <c r="F324" s="6" t="s">
        <v>83</v>
      </c>
      <c r="G324" s="6" t="s">
        <v>80</v>
      </c>
      <c r="H324" s="7">
        <v>3234.84</v>
      </c>
      <c r="I324" s="7">
        <v>2960.23</v>
      </c>
      <c r="J324" s="8">
        <v>23</v>
      </c>
      <c r="K324" s="8">
        <v>21</v>
      </c>
      <c r="L324" s="7">
        <v>1895.56</v>
      </c>
      <c r="M324" s="7">
        <v>172.75</v>
      </c>
      <c r="N324" s="7">
        <v>50343.98</v>
      </c>
      <c r="O324" s="8">
        <v>374</v>
      </c>
      <c r="P324" s="8">
        <v>0</v>
      </c>
      <c r="Q324" s="8">
        <v>1</v>
      </c>
    </row>
    <row r="325" spans="1:17" ht="14.5">
      <c r="A325" s="5">
        <v>45017</v>
      </c>
      <c r="B325" s="6">
        <v>2023</v>
      </c>
      <c r="C325" s="6" t="s">
        <v>95</v>
      </c>
      <c r="D325" s="6" t="s">
        <v>90</v>
      </c>
      <c r="E325" s="6" t="s">
        <v>91</v>
      </c>
      <c r="F325" s="6" t="s">
        <v>83</v>
      </c>
      <c r="G325" s="6" t="s">
        <v>81</v>
      </c>
      <c r="H325" s="7">
        <v>5444.3</v>
      </c>
      <c r="I325" s="7">
        <v>5332.34</v>
      </c>
      <c r="J325" s="8">
        <v>47</v>
      </c>
      <c r="K325" s="8">
        <v>45</v>
      </c>
      <c r="L325" s="7">
        <v>2833.9</v>
      </c>
      <c r="M325" s="7">
        <v>169.88</v>
      </c>
      <c r="N325" s="7">
        <v>78471.33</v>
      </c>
      <c r="O325" s="8">
        <v>697</v>
      </c>
      <c r="P325" s="8">
        <v>0</v>
      </c>
      <c r="Q325" s="8">
        <v>1</v>
      </c>
    </row>
    <row r="326" spans="1:17" ht="14.5">
      <c r="A326" s="5">
        <v>45017</v>
      </c>
      <c r="B326" s="6">
        <v>2023</v>
      </c>
      <c r="C326" s="6" t="s">
        <v>95</v>
      </c>
      <c r="D326" s="6" t="s">
        <v>92</v>
      </c>
      <c r="E326" s="6" t="s">
        <v>76</v>
      </c>
      <c r="F326" s="6" t="s">
        <v>77</v>
      </c>
      <c r="G326" s="6" t="s">
        <v>78</v>
      </c>
      <c r="H326" s="7">
        <v>215638.51</v>
      </c>
      <c r="I326" s="7">
        <v>223041.79</v>
      </c>
      <c r="J326" s="8">
        <v>2995</v>
      </c>
      <c r="K326" s="8">
        <v>3063</v>
      </c>
      <c r="L326" s="7">
        <v>120408.86</v>
      </c>
      <c r="M326" s="7">
        <v>3874.07</v>
      </c>
      <c r="N326" s="7">
        <v>1417667.29</v>
      </c>
      <c r="O326" s="8">
        <v>22373</v>
      </c>
      <c r="P326" s="8">
        <v>9</v>
      </c>
      <c r="Q326" s="8">
        <v>46</v>
      </c>
    </row>
    <row r="327" spans="1:17" ht="14.5">
      <c r="A327" s="5">
        <v>45017</v>
      </c>
      <c r="B327" s="6">
        <v>2023</v>
      </c>
      <c r="C327" s="6" t="s">
        <v>95</v>
      </c>
      <c r="D327" s="6" t="s">
        <v>92</v>
      </c>
      <c r="E327" s="6" t="s">
        <v>76</v>
      </c>
      <c r="F327" s="6" t="s">
        <v>77</v>
      </c>
      <c r="G327" s="6" t="s">
        <v>79</v>
      </c>
      <c r="H327" s="7">
        <v>196768.15</v>
      </c>
      <c r="I327" s="7">
        <v>196382.75</v>
      </c>
      <c r="J327" s="8">
        <v>1124</v>
      </c>
      <c r="K327" s="8">
        <v>1102</v>
      </c>
      <c r="L327" s="7">
        <v>127493.35</v>
      </c>
      <c r="M327" s="7">
        <v>5132.6400000000003</v>
      </c>
      <c r="N327" s="7">
        <v>1117017.72</v>
      </c>
      <c r="O327" s="8">
        <v>6800</v>
      </c>
      <c r="P327" s="8">
        <v>8</v>
      </c>
      <c r="Q327" s="8">
        <v>9</v>
      </c>
    </row>
    <row r="328" spans="1:17" ht="14.5">
      <c r="A328" s="5">
        <v>45017</v>
      </c>
      <c r="B328" s="6">
        <v>2023</v>
      </c>
      <c r="C328" s="6" t="s">
        <v>95</v>
      </c>
      <c r="D328" s="6" t="s">
        <v>92</v>
      </c>
      <c r="E328" s="6" t="s">
        <v>76</v>
      </c>
      <c r="F328" s="6" t="s">
        <v>77</v>
      </c>
      <c r="G328" s="6" t="s">
        <v>80</v>
      </c>
      <c r="H328" s="7">
        <v>47906.2</v>
      </c>
      <c r="I328" s="7">
        <v>46632.23</v>
      </c>
      <c r="J328" s="8">
        <v>342</v>
      </c>
      <c r="K328" s="8">
        <v>330</v>
      </c>
      <c r="L328" s="7">
        <v>33224.61</v>
      </c>
      <c r="M328" s="7">
        <v>2824.9</v>
      </c>
      <c r="N328" s="7">
        <v>338472.61</v>
      </c>
      <c r="O328" s="8">
        <v>2716</v>
      </c>
      <c r="P328" s="8">
        <v>3</v>
      </c>
      <c r="Q328" s="8">
        <v>5</v>
      </c>
    </row>
    <row r="329" spans="1:17" ht="14.5">
      <c r="A329" s="5">
        <v>45017</v>
      </c>
      <c r="B329" s="6">
        <v>2023</v>
      </c>
      <c r="C329" s="6" t="s">
        <v>95</v>
      </c>
      <c r="D329" s="6" t="s">
        <v>92</v>
      </c>
      <c r="E329" s="6" t="s">
        <v>76</v>
      </c>
      <c r="F329" s="6" t="s">
        <v>77</v>
      </c>
      <c r="G329" s="6" t="s">
        <v>81</v>
      </c>
      <c r="H329" s="7">
        <v>76036.47</v>
      </c>
      <c r="I329" s="7">
        <v>74731.399999999994</v>
      </c>
      <c r="J329" s="8">
        <v>661</v>
      </c>
      <c r="K329" s="8">
        <v>648</v>
      </c>
      <c r="L329" s="7">
        <v>46959.25</v>
      </c>
      <c r="M329" s="7">
        <v>2485.8000000000002</v>
      </c>
      <c r="N329" s="7">
        <v>483518.42</v>
      </c>
      <c r="O329" s="8">
        <v>4304</v>
      </c>
      <c r="P329" s="8">
        <v>4</v>
      </c>
      <c r="Q329" s="8">
        <v>7</v>
      </c>
    </row>
    <row r="330" spans="1:17" ht="14.5">
      <c r="A330" s="5">
        <v>45017</v>
      </c>
      <c r="B330" s="6">
        <v>2023</v>
      </c>
      <c r="C330" s="6" t="s">
        <v>95</v>
      </c>
      <c r="D330" s="6" t="s">
        <v>92</v>
      </c>
      <c r="E330" s="6" t="s">
        <v>76</v>
      </c>
      <c r="F330" s="6" t="s">
        <v>82</v>
      </c>
      <c r="G330" s="6" t="s">
        <v>78</v>
      </c>
      <c r="H330" s="7">
        <v>180836.07</v>
      </c>
      <c r="I330" s="7">
        <v>186667.13</v>
      </c>
      <c r="J330" s="8">
        <v>2512</v>
      </c>
      <c r="K330" s="8">
        <v>2610</v>
      </c>
      <c r="L330" s="7">
        <v>95537.47</v>
      </c>
      <c r="M330" s="7">
        <v>3074.87</v>
      </c>
      <c r="N330" s="7">
        <v>1186106.5900000001</v>
      </c>
      <c r="O330" s="8">
        <v>18453</v>
      </c>
      <c r="P330" s="8">
        <v>8</v>
      </c>
      <c r="Q330" s="8">
        <v>44</v>
      </c>
    </row>
    <row r="331" spans="1:17" ht="14.5">
      <c r="A331" s="5">
        <v>45017</v>
      </c>
      <c r="B331" s="6">
        <v>2023</v>
      </c>
      <c r="C331" s="6" t="s">
        <v>95</v>
      </c>
      <c r="D331" s="6" t="s">
        <v>92</v>
      </c>
      <c r="E331" s="6" t="s">
        <v>76</v>
      </c>
      <c r="F331" s="6" t="s">
        <v>82</v>
      </c>
      <c r="G331" s="6" t="s">
        <v>79</v>
      </c>
      <c r="H331" s="7">
        <v>171365.49</v>
      </c>
      <c r="I331" s="7">
        <v>163571.32999999999</v>
      </c>
      <c r="J331" s="8">
        <v>979</v>
      </c>
      <c r="K331" s="8">
        <v>945</v>
      </c>
      <c r="L331" s="7">
        <v>106131.1</v>
      </c>
      <c r="M331" s="7">
        <v>4191.26</v>
      </c>
      <c r="N331" s="7">
        <v>934530.4</v>
      </c>
      <c r="O331" s="8">
        <v>5493</v>
      </c>
      <c r="P331" s="8">
        <v>6</v>
      </c>
      <c r="Q331" s="8">
        <v>16</v>
      </c>
    </row>
    <row r="332" spans="1:17" ht="14.5">
      <c r="A332" s="5">
        <v>45017</v>
      </c>
      <c r="B332" s="6">
        <v>2023</v>
      </c>
      <c r="C332" s="6" t="s">
        <v>95</v>
      </c>
      <c r="D332" s="6" t="s">
        <v>92</v>
      </c>
      <c r="E332" s="6" t="s">
        <v>76</v>
      </c>
      <c r="F332" s="6" t="s">
        <v>82</v>
      </c>
      <c r="G332" s="6" t="s">
        <v>80</v>
      </c>
      <c r="H332" s="7">
        <v>36388.49</v>
      </c>
      <c r="I332" s="7">
        <v>34172.559999999998</v>
      </c>
      <c r="J332" s="8">
        <v>260</v>
      </c>
      <c r="K332" s="8">
        <v>249</v>
      </c>
      <c r="L332" s="7">
        <v>23341.72</v>
      </c>
      <c r="M332" s="7">
        <v>2176.16</v>
      </c>
      <c r="N332" s="7">
        <v>288501.64</v>
      </c>
      <c r="O332" s="8">
        <v>2298</v>
      </c>
      <c r="P332" s="8">
        <v>2</v>
      </c>
      <c r="Q332" s="8">
        <v>6</v>
      </c>
    </row>
    <row r="333" spans="1:17" ht="14.5">
      <c r="A333" s="5">
        <v>45017</v>
      </c>
      <c r="B333" s="6">
        <v>2023</v>
      </c>
      <c r="C333" s="6" t="s">
        <v>95</v>
      </c>
      <c r="D333" s="6" t="s">
        <v>92</v>
      </c>
      <c r="E333" s="6" t="s">
        <v>76</v>
      </c>
      <c r="F333" s="6" t="s">
        <v>82</v>
      </c>
      <c r="G333" s="6" t="s">
        <v>81</v>
      </c>
      <c r="H333" s="7">
        <v>64016</v>
      </c>
      <c r="I333" s="7">
        <v>64561.39</v>
      </c>
      <c r="J333" s="8">
        <v>557</v>
      </c>
      <c r="K333" s="8">
        <v>567</v>
      </c>
      <c r="L333" s="7">
        <v>37490.879999999997</v>
      </c>
      <c r="M333" s="7">
        <v>1973.91</v>
      </c>
      <c r="N333" s="7">
        <v>430008.91</v>
      </c>
      <c r="O333" s="8">
        <v>4217</v>
      </c>
      <c r="P333" s="8">
        <v>3</v>
      </c>
      <c r="Q333" s="8">
        <v>6</v>
      </c>
    </row>
    <row r="334" spans="1:17" ht="14.5">
      <c r="A334" s="5">
        <v>45017</v>
      </c>
      <c r="B334" s="6">
        <v>2023</v>
      </c>
      <c r="C334" s="6" t="s">
        <v>95</v>
      </c>
      <c r="D334" s="6" t="s">
        <v>92</v>
      </c>
      <c r="E334" s="6" t="s">
        <v>76</v>
      </c>
      <c r="F334" s="6" t="s">
        <v>83</v>
      </c>
      <c r="G334" s="6" t="s">
        <v>78</v>
      </c>
      <c r="H334" s="7">
        <v>12660.38</v>
      </c>
      <c r="I334" s="7">
        <v>12948.9</v>
      </c>
      <c r="J334" s="8">
        <v>176</v>
      </c>
      <c r="K334" s="8">
        <v>179</v>
      </c>
      <c r="L334" s="7">
        <v>5926.2</v>
      </c>
      <c r="M334" s="7">
        <v>222.69</v>
      </c>
      <c r="N334" s="7">
        <v>127253.53</v>
      </c>
      <c r="O334" s="8">
        <v>1926</v>
      </c>
      <c r="P334" s="8">
        <v>1</v>
      </c>
      <c r="Q334" s="8">
        <v>4</v>
      </c>
    </row>
    <row r="335" spans="1:17" ht="14.5">
      <c r="A335" s="5">
        <v>45017</v>
      </c>
      <c r="B335" s="6">
        <v>2023</v>
      </c>
      <c r="C335" s="6" t="s">
        <v>95</v>
      </c>
      <c r="D335" s="6" t="s">
        <v>92</v>
      </c>
      <c r="E335" s="6" t="s">
        <v>76</v>
      </c>
      <c r="F335" s="6" t="s">
        <v>83</v>
      </c>
      <c r="G335" s="6" t="s">
        <v>79</v>
      </c>
      <c r="H335" s="7">
        <v>12208.59</v>
      </c>
      <c r="I335" s="7">
        <v>11493.28</v>
      </c>
      <c r="J335" s="8">
        <v>70</v>
      </c>
      <c r="K335" s="8">
        <v>67</v>
      </c>
      <c r="L335" s="7">
        <v>6764.28</v>
      </c>
      <c r="M335" s="7">
        <v>327.44</v>
      </c>
      <c r="N335" s="7">
        <v>102345.45</v>
      </c>
      <c r="O335" s="8">
        <v>606</v>
      </c>
      <c r="P335" s="8">
        <v>0</v>
      </c>
      <c r="Q335" s="8">
        <v>1</v>
      </c>
    </row>
    <row r="336" spans="1:17" ht="14.5">
      <c r="A336" s="5">
        <v>45017</v>
      </c>
      <c r="B336" s="6">
        <v>2023</v>
      </c>
      <c r="C336" s="6" t="s">
        <v>95</v>
      </c>
      <c r="D336" s="6" t="s">
        <v>92</v>
      </c>
      <c r="E336" s="6" t="s">
        <v>76</v>
      </c>
      <c r="F336" s="6" t="s">
        <v>83</v>
      </c>
      <c r="G336" s="6" t="s">
        <v>80</v>
      </c>
      <c r="H336" s="7">
        <v>2793.6</v>
      </c>
      <c r="I336" s="7">
        <v>2655.6</v>
      </c>
      <c r="J336" s="8">
        <v>20</v>
      </c>
      <c r="K336" s="8">
        <v>19</v>
      </c>
      <c r="L336" s="7">
        <v>1644.51</v>
      </c>
      <c r="M336" s="7">
        <v>140.56</v>
      </c>
      <c r="N336" s="7">
        <v>30393.01</v>
      </c>
      <c r="O336" s="8">
        <v>224</v>
      </c>
      <c r="P336" s="8">
        <v>0</v>
      </c>
      <c r="Q336" s="8">
        <v>0</v>
      </c>
    </row>
    <row r="337" spans="1:17" ht="14.5">
      <c r="A337" s="5">
        <v>45017</v>
      </c>
      <c r="B337" s="6">
        <v>2023</v>
      </c>
      <c r="C337" s="6" t="s">
        <v>95</v>
      </c>
      <c r="D337" s="6" t="s">
        <v>92</v>
      </c>
      <c r="E337" s="6" t="s">
        <v>76</v>
      </c>
      <c r="F337" s="6" t="s">
        <v>83</v>
      </c>
      <c r="G337" s="6" t="s">
        <v>81</v>
      </c>
      <c r="H337" s="7">
        <v>5112.99</v>
      </c>
      <c r="I337" s="7">
        <v>4960.4799999999996</v>
      </c>
      <c r="J337" s="8">
        <v>44</v>
      </c>
      <c r="K337" s="8">
        <v>42</v>
      </c>
      <c r="L337" s="7">
        <v>2708.86</v>
      </c>
      <c r="M337" s="7">
        <v>152.86000000000001</v>
      </c>
      <c r="N337" s="7">
        <v>44841.23</v>
      </c>
      <c r="O337" s="8">
        <v>435</v>
      </c>
      <c r="P337" s="8">
        <v>0</v>
      </c>
      <c r="Q337" s="8">
        <v>1</v>
      </c>
    </row>
    <row r="338" spans="1:17" ht="14.5">
      <c r="A338" s="5">
        <v>45047</v>
      </c>
      <c r="B338" s="6">
        <v>2023</v>
      </c>
      <c r="C338" s="6" t="s">
        <v>96</v>
      </c>
      <c r="D338" s="6" t="s">
        <v>75</v>
      </c>
      <c r="E338" s="6" t="s">
        <v>76</v>
      </c>
      <c r="F338" s="6" t="s">
        <v>77</v>
      </c>
      <c r="G338" s="6" t="s">
        <v>78</v>
      </c>
      <c r="H338" s="7">
        <v>1014591.36</v>
      </c>
      <c r="I338" s="7">
        <v>996274.4</v>
      </c>
      <c r="J338" s="8">
        <v>14092</v>
      </c>
      <c r="K338" s="8">
        <v>13991</v>
      </c>
      <c r="L338" s="7">
        <v>564495.15</v>
      </c>
      <c r="M338" s="7">
        <v>18982.91</v>
      </c>
      <c r="N338" s="7">
        <v>6154657.1299999999</v>
      </c>
      <c r="O338" s="8">
        <v>94585</v>
      </c>
      <c r="P338" s="8">
        <v>42</v>
      </c>
      <c r="Q338" s="8">
        <v>168</v>
      </c>
    </row>
    <row r="339" spans="1:17" ht="14.5">
      <c r="A339" s="5">
        <v>45047</v>
      </c>
      <c r="B339" s="6">
        <v>2023</v>
      </c>
      <c r="C339" s="6" t="s">
        <v>96</v>
      </c>
      <c r="D339" s="6" t="s">
        <v>75</v>
      </c>
      <c r="E339" s="6" t="s">
        <v>76</v>
      </c>
      <c r="F339" s="6" t="s">
        <v>77</v>
      </c>
      <c r="G339" s="6" t="s">
        <v>79</v>
      </c>
      <c r="H339" s="7">
        <v>995927.54</v>
      </c>
      <c r="I339" s="7">
        <v>920410.31</v>
      </c>
      <c r="J339" s="8">
        <v>5691</v>
      </c>
      <c r="K339" s="8">
        <v>5311</v>
      </c>
      <c r="L339" s="7">
        <v>659184.69999999995</v>
      </c>
      <c r="M339" s="7">
        <v>23173.19</v>
      </c>
      <c r="N339" s="7">
        <v>4815173.13</v>
      </c>
      <c r="O339" s="8">
        <v>29271</v>
      </c>
      <c r="P339" s="8">
        <v>42</v>
      </c>
      <c r="Q339" s="8">
        <v>98</v>
      </c>
    </row>
    <row r="340" spans="1:17" ht="14.5">
      <c r="A340" s="5">
        <v>45047</v>
      </c>
      <c r="B340" s="6">
        <v>2023</v>
      </c>
      <c r="C340" s="6" t="s">
        <v>96</v>
      </c>
      <c r="D340" s="6" t="s">
        <v>75</v>
      </c>
      <c r="E340" s="6" t="s">
        <v>76</v>
      </c>
      <c r="F340" s="6" t="s">
        <v>77</v>
      </c>
      <c r="G340" s="6" t="s">
        <v>80</v>
      </c>
      <c r="H340" s="7">
        <v>214277.94</v>
      </c>
      <c r="I340" s="7">
        <v>200508.57</v>
      </c>
      <c r="J340" s="8">
        <v>1531</v>
      </c>
      <c r="K340" s="8">
        <v>1429</v>
      </c>
      <c r="L340" s="7">
        <v>145627.96</v>
      </c>
      <c r="M340" s="7">
        <v>11294.57</v>
      </c>
      <c r="N340" s="7">
        <v>1477312.3</v>
      </c>
      <c r="O340" s="8">
        <v>11360</v>
      </c>
      <c r="P340" s="8">
        <v>9</v>
      </c>
      <c r="Q340" s="8">
        <v>21</v>
      </c>
    </row>
    <row r="341" spans="1:17" ht="14.5">
      <c r="A341" s="5">
        <v>45047</v>
      </c>
      <c r="B341" s="6">
        <v>2023</v>
      </c>
      <c r="C341" s="6" t="s">
        <v>96</v>
      </c>
      <c r="D341" s="6" t="s">
        <v>75</v>
      </c>
      <c r="E341" s="6" t="s">
        <v>76</v>
      </c>
      <c r="F341" s="6" t="s">
        <v>77</v>
      </c>
      <c r="G341" s="6" t="s">
        <v>81</v>
      </c>
      <c r="H341" s="7">
        <v>403617.73</v>
      </c>
      <c r="I341" s="7">
        <v>382215.47</v>
      </c>
      <c r="J341" s="8">
        <v>3510</v>
      </c>
      <c r="K341" s="8">
        <v>3309</v>
      </c>
      <c r="L341" s="7">
        <v>252190.87</v>
      </c>
      <c r="M341" s="7">
        <v>11345.41</v>
      </c>
      <c r="N341" s="7">
        <v>2299771.5699999998</v>
      </c>
      <c r="O341" s="8">
        <v>21584</v>
      </c>
      <c r="P341" s="8">
        <v>18</v>
      </c>
      <c r="Q341" s="8">
        <v>41</v>
      </c>
    </row>
    <row r="342" spans="1:17" ht="14.5">
      <c r="A342" s="5">
        <v>45047</v>
      </c>
      <c r="B342" s="6">
        <v>2023</v>
      </c>
      <c r="C342" s="6" t="s">
        <v>96</v>
      </c>
      <c r="D342" s="6" t="s">
        <v>75</v>
      </c>
      <c r="E342" s="6" t="s">
        <v>76</v>
      </c>
      <c r="F342" s="6" t="s">
        <v>82</v>
      </c>
      <c r="G342" s="6" t="s">
        <v>78</v>
      </c>
      <c r="H342" s="7">
        <v>835394.98</v>
      </c>
      <c r="I342" s="7">
        <v>835439.7</v>
      </c>
      <c r="J342" s="8">
        <v>11603</v>
      </c>
      <c r="K342" s="8">
        <v>11448</v>
      </c>
      <c r="L342" s="7">
        <v>431825.36</v>
      </c>
      <c r="M342" s="7">
        <v>15795.69</v>
      </c>
      <c r="N342" s="7">
        <v>5279623.97</v>
      </c>
      <c r="O342" s="8">
        <v>75049</v>
      </c>
      <c r="P342" s="8">
        <v>36</v>
      </c>
      <c r="Q342" s="8">
        <v>181</v>
      </c>
    </row>
    <row r="343" spans="1:17" ht="14.5">
      <c r="A343" s="5">
        <v>45047</v>
      </c>
      <c r="B343" s="6">
        <v>2023</v>
      </c>
      <c r="C343" s="6" t="s">
        <v>96</v>
      </c>
      <c r="D343" s="6" t="s">
        <v>75</v>
      </c>
      <c r="E343" s="6" t="s">
        <v>76</v>
      </c>
      <c r="F343" s="6" t="s">
        <v>82</v>
      </c>
      <c r="G343" s="6" t="s">
        <v>79</v>
      </c>
      <c r="H343" s="7">
        <v>839610.22</v>
      </c>
      <c r="I343" s="7">
        <v>767841.34</v>
      </c>
      <c r="J343" s="8">
        <v>4798</v>
      </c>
      <c r="K343" s="8">
        <v>4458</v>
      </c>
      <c r="L343" s="7">
        <v>518331.55</v>
      </c>
      <c r="M343" s="7">
        <v>22326.94</v>
      </c>
      <c r="N343" s="7">
        <v>4271603.54</v>
      </c>
      <c r="O343" s="8">
        <v>25212</v>
      </c>
      <c r="P343" s="8">
        <v>45</v>
      </c>
      <c r="Q343" s="8">
        <v>70</v>
      </c>
    </row>
    <row r="344" spans="1:17" ht="14.5">
      <c r="A344" s="5">
        <v>45047</v>
      </c>
      <c r="B344" s="6">
        <v>2023</v>
      </c>
      <c r="C344" s="6" t="s">
        <v>96</v>
      </c>
      <c r="D344" s="6" t="s">
        <v>75</v>
      </c>
      <c r="E344" s="6" t="s">
        <v>76</v>
      </c>
      <c r="F344" s="6" t="s">
        <v>82</v>
      </c>
      <c r="G344" s="6" t="s">
        <v>80</v>
      </c>
      <c r="H344" s="7">
        <v>178398.85</v>
      </c>
      <c r="I344" s="7">
        <v>160072.21</v>
      </c>
      <c r="J344" s="8">
        <v>1274</v>
      </c>
      <c r="K344" s="8">
        <v>1139</v>
      </c>
      <c r="L344" s="7">
        <v>115590.99</v>
      </c>
      <c r="M344" s="7">
        <v>10232.49</v>
      </c>
      <c r="N344" s="7">
        <v>1282759.3799999999</v>
      </c>
      <c r="O344" s="8">
        <v>9726</v>
      </c>
      <c r="P344" s="8">
        <v>9</v>
      </c>
      <c r="Q344" s="8">
        <v>22</v>
      </c>
    </row>
    <row r="345" spans="1:17" ht="14.5">
      <c r="A345" s="5">
        <v>45047</v>
      </c>
      <c r="B345" s="6">
        <v>2023</v>
      </c>
      <c r="C345" s="6" t="s">
        <v>96</v>
      </c>
      <c r="D345" s="6" t="s">
        <v>75</v>
      </c>
      <c r="E345" s="6" t="s">
        <v>76</v>
      </c>
      <c r="F345" s="6" t="s">
        <v>82</v>
      </c>
      <c r="G345" s="6" t="s">
        <v>81</v>
      </c>
      <c r="H345" s="7">
        <v>338696.13</v>
      </c>
      <c r="I345" s="7">
        <v>324134.61</v>
      </c>
      <c r="J345" s="8">
        <v>2945</v>
      </c>
      <c r="K345" s="8">
        <v>2858</v>
      </c>
      <c r="L345" s="7">
        <v>195186.68</v>
      </c>
      <c r="M345" s="7">
        <v>11145.21</v>
      </c>
      <c r="N345" s="7">
        <v>1869238.35</v>
      </c>
      <c r="O345" s="8">
        <v>16606</v>
      </c>
      <c r="P345" s="8">
        <v>13</v>
      </c>
      <c r="Q345" s="8">
        <v>41</v>
      </c>
    </row>
    <row r="346" spans="1:17" ht="14.5">
      <c r="A346" s="5">
        <v>45047</v>
      </c>
      <c r="B346" s="6">
        <v>2023</v>
      </c>
      <c r="C346" s="6" t="s">
        <v>96</v>
      </c>
      <c r="D346" s="6" t="s">
        <v>75</v>
      </c>
      <c r="E346" s="6" t="s">
        <v>76</v>
      </c>
      <c r="F346" s="6" t="s">
        <v>83</v>
      </c>
      <c r="G346" s="6" t="s">
        <v>78</v>
      </c>
      <c r="H346" s="7">
        <v>74088.72</v>
      </c>
      <c r="I346" s="7">
        <v>71133.73</v>
      </c>
      <c r="J346" s="8">
        <v>1029</v>
      </c>
      <c r="K346" s="8">
        <v>998</v>
      </c>
      <c r="L346" s="7">
        <v>35341.339999999997</v>
      </c>
      <c r="M346" s="7">
        <v>1422.71</v>
      </c>
      <c r="N346" s="7">
        <v>596660.12</v>
      </c>
      <c r="O346" s="8">
        <v>9019</v>
      </c>
      <c r="P346" s="8">
        <v>4</v>
      </c>
      <c r="Q346" s="8">
        <v>14</v>
      </c>
    </row>
    <row r="347" spans="1:17" ht="14.5">
      <c r="A347" s="5">
        <v>45047</v>
      </c>
      <c r="B347" s="6">
        <v>2023</v>
      </c>
      <c r="C347" s="6" t="s">
        <v>96</v>
      </c>
      <c r="D347" s="6" t="s">
        <v>75</v>
      </c>
      <c r="E347" s="6" t="s">
        <v>76</v>
      </c>
      <c r="F347" s="6" t="s">
        <v>83</v>
      </c>
      <c r="G347" s="6" t="s">
        <v>79</v>
      </c>
      <c r="H347" s="7">
        <v>64348.52</v>
      </c>
      <c r="I347" s="7">
        <v>60952.33</v>
      </c>
      <c r="J347" s="8">
        <v>368</v>
      </c>
      <c r="K347" s="8">
        <v>345</v>
      </c>
      <c r="L347" s="7">
        <v>35435.300000000003</v>
      </c>
      <c r="M347" s="7">
        <v>1595.25</v>
      </c>
      <c r="N347" s="7">
        <v>467370.37</v>
      </c>
      <c r="O347" s="8">
        <v>2897</v>
      </c>
      <c r="P347" s="8">
        <v>3</v>
      </c>
      <c r="Q347" s="8">
        <v>9</v>
      </c>
    </row>
    <row r="348" spans="1:17" ht="14.5">
      <c r="A348" s="5">
        <v>45047</v>
      </c>
      <c r="B348" s="6">
        <v>2023</v>
      </c>
      <c r="C348" s="6" t="s">
        <v>96</v>
      </c>
      <c r="D348" s="6" t="s">
        <v>75</v>
      </c>
      <c r="E348" s="6" t="s">
        <v>76</v>
      </c>
      <c r="F348" s="6" t="s">
        <v>83</v>
      </c>
      <c r="G348" s="6" t="s">
        <v>80</v>
      </c>
      <c r="H348" s="7">
        <v>14325.47</v>
      </c>
      <c r="I348" s="7">
        <v>12884.51</v>
      </c>
      <c r="J348" s="8">
        <v>102</v>
      </c>
      <c r="K348" s="8">
        <v>93</v>
      </c>
      <c r="L348" s="7">
        <v>8342.18</v>
      </c>
      <c r="M348" s="7">
        <v>828.62</v>
      </c>
      <c r="N348" s="7">
        <v>141822.59</v>
      </c>
      <c r="O348" s="8">
        <v>1115</v>
      </c>
      <c r="P348" s="8">
        <v>1</v>
      </c>
      <c r="Q348" s="8">
        <v>1</v>
      </c>
    </row>
    <row r="349" spans="1:17" ht="14.5">
      <c r="A349" s="5">
        <v>45047</v>
      </c>
      <c r="B349" s="6">
        <v>2023</v>
      </c>
      <c r="C349" s="6" t="s">
        <v>96</v>
      </c>
      <c r="D349" s="6" t="s">
        <v>75</v>
      </c>
      <c r="E349" s="6" t="s">
        <v>76</v>
      </c>
      <c r="F349" s="6" t="s">
        <v>83</v>
      </c>
      <c r="G349" s="6" t="s">
        <v>81</v>
      </c>
      <c r="H349" s="7">
        <v>26675.89</v>
      </c>
      <c r="I349" s="7">
        <v>26353.48</v>
      </c>
      <c r="J349" s="8">
        <v>232</v>
      </c>
      <c r="K349" s="8">
        <v>231</v>
      </c>
      <c r="L349" s="7">
        <v>14047.22</v>
      </c>
      <c r="M349" s="7">
        <v>781.56</v>
      </c>
      <c r="N349" s="7">
        <v>214810.62</v>
      </c>
      <c r="O349" s="8">
        <v>2088</v>
      </c>
      <c r="P349" s="8">
        <v>1</v>
      </c>
      <c r="Q349" s="8">
        <v>4</v>
      </c>
    </row>
    <row r="350" spans="1:17" ht="14.5">
      <c r="A350" s="5">
        <v>45047</v>
      </c>
      <c r="B350" s="6">
        <v>2023</v>
      </c>
      <c r="C350" s="6" t="s">
        <v>96</v>
      </c>
      <c r="D350" s="6" t="s">
        <v>84</v>
      </c>
      <c r="E350" s="6" t="s">
        <v>85</v>
      </c>
      <c r="F350" s="6" t="s">
        <v>77</v>
      </c>
      <c r="G350" s="6" t="s">
        <v>78</v>
      </c>
      <c r="H350" s="7">
        <v>612842.23</v>
      </c>
      <c r="I350" s="7">
        <v>653150.69999999995</v>
      </c>
      <c r="J350" s="8">
        <v>8512</v>
      </c>
      <c r="K350" s="8">
        <v>9202</v>
      </c>
      <c r="L350" s="7">
        <v>339410.05</v>
      </c>
      <c r="M350" s="7">
        <v>11890.65</v>
      </c>
      <c r="N350" s="7">
        <v>4753362.17</v>
      </c>
      <c r="O350" s="8">
        <v>68082</v>
      </c>
      <c r="P350" s="8">
        <v>32</v>
      </c>
      <c r="Q350" s="8">
        <v>178</v>
      </c>
    </row>
    <row r="351" spans="1:17" ht="14.5">
      <c r="A351" s="5">
        <v>45047</v>
      </c>
      <c r="B351" s="6">
        <v>2023</v>
      </c>
      <c r="C351" s="6" t="s">
        <v>96</v>
      </c>
      <c r="D351" s="6" t="s">
        <v>84</v>
      </c>
      <c r="E351" s="6" t="s">
        <v>85</v>
      </c>
      <c r="F351" s="6" t="s">
        <v>77</v>
      </c>
      <c r="G351" s="6" t="s">
        <v>79</v>
      </c>
      <c r="H351" s="7">
        <v>558849.56999999995</v>
      </c>
      <c r="I351" s="7">
        <v>569485.17000000004</v>
      </c>
      <c r="J351" s="8">
        <v>3193</v>
      </c>
      <c r="K351" s="8">
        <v>3228</v>
      </c>
      <c r="L351" s="7">
        <v>363994.85</v>
      </c>
      <c r="M351" s="7">
        <v>13357.47</v>
      </c>
      <c r="N351" s="7">
        <v>3560489.14</v>
      </c>
      <c r="O351" s="8">
        <v>22772</v>
      </c>
      <c r="P351" s="8">
        <v>21</v>
      </c>
      <c r="Q351" s="8">
        <v>64</v>
      </c>
    </row>
    <row r="352" spans="1:17" ht="14.5">
      <c r="A352" s="5">
        <v>45047</v>
      </c>
      <c r="B352" s="6">
        <v>2023</v>
      </c>
      <c r="C352" s="6" t="s">
        <v>96</v>
      </c>
      <c r="D352" s="6" t="s">
        <v>84</v>
      </c>
      <c r="E352" s="6" t="s">
        <v>85</v>
      </c>
      <c r="F352" s="6" t="s">
        <v>77</v>
      </c>
      <c r="G352" s="6" t="s">
        <v>80</v>
      </c>
      <c r="H352" s="7">
        <v>131160.23000000001</v>
      </c>
      <c r="I352" s="7">
        <v>133962.5</v>
      </c>
      <c r="J352" s="8">
        <v>937</v>
      </c>
      <c r="K352" s="8">
        <v>949</v>
      </c>
      <c r="L352" s="7">
        <v>90908.38</v>
      </c>
      <c r="M352" s="7">
        <v>6881.14</v>
      </c>
      <c r="N352" s="7">
        <v>1164565.94</v>
      </c>
      <c r="O352" s="8">
        <v>8643</v>
      </c>
      <c r="P352" s="8">
        <v>5</v>
      </c>
      <c r="Q352" s="8">
        <v>10</v>
      </c>
    </row>
    <row r="353" spans="1:17" ht="14.5">
      <c r="A353" s="5">
        <v>45047</v>
      </c>
      <c r="B353" s="6">
        <v>2023</v>
      </c>
      <c r="C353" s="6" t="s">
        <v>96</v>
      </c>
      <c r="D353" s="6" t="s">
        <v>84</v>
      </c>
      <c r="E353" s="6" t="s">
        <v>85</v>
      </c>
      <c r="F353" s="6" t="s">
        <v>77</v>
      </c>
      <c r="G353" s="6" t="s">
        <v>81</v>
      </c>
      <c r="H353" s="7">
        <v>240706.23</v>
      </c>
      <c r="I353" s="7">
        <v>260632.24</v>
      </c>
      <c r="J353" s="8">
        <v>2093</v>
      </c>
      <c r="K353" s="8">
        <v>2289</v>
      </c>
      <c r="L353" s="7">
        <v>151855.25</v>
      </c>
      <c r="M353" s="7">
        <v>7684.81</v>
      </c>
      <c r="N353" s="7">
        <v>1715440.81</v>
      </c>
      <c r="O353" s="8">
        <v>16694</v>
      </c>
      <c r="P353" s="8">
        <v>10</v>
      </c>
      <c r="Q353" s="8">
        <v>32</v>
      </c>
    </row>
    <row r="354" spans="1:17" ht="14.5">
      <c r="A354" s="5">
        <v>45047</v>
      </c>
      <c r="B354" s="6">
        <v>2023</v>
      </c>
      <c r="C354" s="6" t="s">
        <v>96</v>
      </c>
      <c r="D354" s="6" t="s">
        <v>84</v>
      </c>
      <c r="E354" s="6" t="s">
        <v>85</v>
      </c>
      <c r="F354" s="6" t="s">
        <v>82</v>
      </c>
      <c r="G354" s="6" t="s">
        <v>78</v>
      </c>
      <c r="H354" s="7">
        <v>579883.79</v>
      </c>
      <c r="I354" s="7">
        <v>609884.44999999995</v>
      </c>
      <c r="J354" s="8">
        <v>8054</v>
      </c>
      <c r="K354" s="8">
        <v>8386</v>
      </c>
      <c r="L354" s="7">
        <v>299450.77</v>
      </c>
      <c r="M354" s="7">
        <v>9796.5300000000007</v>
      </c>
      <c r="N354" s="7">
        <v>4621973.0999999996</v>
      </c>
      <c r="O354" s="8">
        <v>66057</v>
      </c>
      <c r="P354" s="8">
        <v>24</v>
      </c>
      <c r="Q354" s="8">
        <v>116</v>
      </c>
    </row>
    <row r="355" spans="1:17" ht="14.5">
      <c r="A355" s="5">
        <v>45047</v>
      </c>
      <c r="B355" s="6">
        <v>2023</v>
      </c>
      <c r="C355" s="6" t="s">
        <v>96</v>
      </c>
      <c r="D355" s="6" t="s">
        <v>84</v>
      </c>
      <c r="E355" s="6" t="s">
        <v>85</v>
      </c>
      <c r="F355" s="6" t="s">
        <v>82</v>
      </c>
      <c r="G355" s="6" t="s">
        <v>79</v>
      </c>
      <c r="H355" s="7">
        <v>502953.55</v>
      </c>
      <c r="I355" s="7">
        <v>524318.06999999995</v>
      </c>
      <c r="J355" s="8">
        <v>2874</v>
      </c>
      <c r="K355" s="8">
        <v>3025</v>
      </c>
      <c r="L355" s="7">
        <v>310337.84999999998</v>
      </c>
      <c r="M355" s="7">
        <v>12586.73</v>
      </c>
      <c r="N355" s="7">
        <v>3590106.36</v>
      </c>
      <c r="O355" s="8">
        <v>21838</v>
      </c>
      <c r="P355" s="8">
        <v>19</v>
      </c>
      <c r="Q355" s="8">
        <v>38</v>
      </c>
    </row>
    <row r="356" spans="1:17" ht="14.5">
      <c r="A356" s="5">
        <v>45047</v>
      </c>
      <c r="B356" s="6">
        <v>2023</v>
      </c>
      <c r="C356" s="6" t="s">
        <v>96</v>
      </c>
      <c r="D356" s="6" t="s">
        <v>84</v>
      </c>
      <c r="E356" s="6" t="s">
        <v>85</v>
      </c>
      <c r="F356" s="6" t="s">
        <v>82</v>
      </c>
      <c r="G356" s="6" t="s">
        <v>80</v>
      </c>
      <c r="H356" s="7">
        <v>117626.98</v>
      </c>
      <c r="I356" s="7">
        <v>116745.78</v>
      </c>
      <c r="J356" s="8">
        <v>840</v>
      </c>
      <c r="K356" s="8">
        <v>823</v>
      </c>
      <c r="L356" s="7">
        <v>75501.070000000007</v>
      </c>
      <c r="M356" s="7">
        <v>6275.09</v>
      </c>
      <c r="N356" s="7">
        <v>1042779.16</v>
      </c>
      <c r="O356" s="8">
        <v>8199</v>
      </c>
      <c r="P356" s="8">
        <v>6</v>
      </c>
      <c r="Q356" s="8">
        <v>15</v>
      </c>
    </row>
    <row r="357" spans="1:17" ht="14.5">
      <c r="A357" s="5">
        <v>45047</v>
      </c>
      <c r="B357" s="6">
        <v>2023</v>
      </c>
      <c r="C357" s="6" t="s">
        <v>96</v>
      </c>
      <c r="D357" s="6" t="s">
        <v>84</v>
      </c>
      <c r="E357" s="6" t="s">
        <v>85</v>
      </c>
      <c r="F357" s="6" t="s">
        <v>82</v>
      </c>
      <c r="G357" s="6" t="s">
        <v>81</v>
      </c>
      <c r="H357" s="7">
        <v>197854.3</v>
      </c>
      <c r="I357" s="7">
        <v>207137.96</v>
      </c>
      <c r="J357" s="8">
        <v>1720</v>
      </c>
      <c r="K357" s="8">
        <v>1771</v>
      </c>
      <c r="L357" s="7">
        <v>115400.82</v>
      </c>
      <c r="M357" s="7">
        <v>6487.54</v>
      </c>
      <c r="N357" s="7">
        <v>1591011.75</v>
      </c>
      <c r="O357" s="8">
        <v>15022</v>
      </c>
      <c r="P357" s="8">
        <v>10</v>
      </c>
      <c r="Q357" s="8">
        <v>20</v>
      </c>
    </row>
    <row r="358" spans="1:17" ht="14.5">
      <c r="A358" s="5">
        <v>45047</v>
      </c>
      <c r="B358" s="6">
        <v>2023</v>
      </c>
      <c r="C358" s="6" t="s">
        <v>96</v>
      </c>
      <c r="D358" s="6" t="s">
        <v>84</v>
      </c>
      <c r="E358" s="6" t="s">
        <v>85</v>
      </c>
      <c r="F358" s="6" t="s">
        <v>83</v>
      </c>
      <c r="G358" s="6" t="s">
        <v>78</v>
      </c>
      <c r="H358" s="7">
        <v>40468.769999999997</v>
      </c>
      <c r="I358" s="7">
        <v>42748.54</v>
      </c>
      <c r="J358" s="8">
        <v>562</v>
      </c>
      <c r="K358" s="8">
        <v>604</v>
      </c>
      <c r="L358" s="7">
        <v>19385.13</v>
      </c>
      <c r="M358" s="7">
        <v>656.89</v>
      </c>
      <c r="N358" s="7">
        <v>453146.36</v>
      </c>
      <c r="O358" s="8">
        <v>6953</v>
      </c>
      <c r="P358" s="8">
        <v>2</v>
      </c>
      <c r="Q358" s="8">
        <v>7</v>
      </c>
    </row>
    <row r="359" spans="1:17" ht="14.5">
      <c r="A359" s="5">
        <v>45047</v>
      </c>
      <c r="B359" s="6">
        <v>2023</v>
      </c>
      <c r="C359" s="6" t="s">
        <v>96</v>
      </c>
      <c r="D359" s="6" t="s">
        <v>84</v>
      </c>
      <c r="E359" s="6" t="s">
        <v>85</v>
      </c>
      <c r="F359" s="6" t="s">
        <v>83</v>
      </c>
      <c r="G359" s="6" t="s">
        <v>79</v>
      </c>
      <c r="H359" s="7">
        <v>38407.449999999997</v>
      </c>
      <c r="I359" s="7">
        <v>39244.980000000003</v>
      </c>
      <c r="J359" s="8">
        <v>219</v>
      </c>
      <c r="K359" s="8">
        <v>222</v>
      </c>
      <c r="L359" s="7">
        <v>21591.42</v>
      </c>
      <c r="M359" s="7">
        <v>987.6</v>
      </c>
      <c r="N359" s="7">
        <v>379296.88</v>
      </c>
      <c r="O359" s="8">
        <v>2339</v>
      </c>
      <c r="P359" s="8">
        <v>2</v>
      </c>
      <c r="Q359" s="8">
        <v>4</v>
      </c>
    </row>
    <row r="360" spans="1:17" ht="14.5">
      <c r="A360" s="5">
        <v>45047</v>
      </c>
      <c r="B360" s="6">
        <v>2023</v>
      </c>
      <c r="C360" s="6" t="s">
        <v>96</v>
      </c>
      <c r="D360" s="6" t="s">
        <v>84</v>
      </c>
      <c r="E360" s="6" t="s">
        <v>85</v>
      </c>
      <c r="F360" s="6" t="s">
        <v>83</v>
      </c>
      <c r="G360" s="6" t="s">
        <v>80</v>
      </c>
      <c r="H360" s="7">
        <v>9192.7000000000007</v>
      </c>
      <c r="I360" s="7">
        <v>9247.2199999999993</v>
      </c>
      <c r="J360" s="8">
        <v>66</v>
      </c>
      <c r="K360" s="8">
        <v>67</v>
      </c>
      <c r="L360" s="7">
        <v>5322.65</v>
      </c>
      <c r="M360" s="7">
        <v>465.38</v>
      </c>
      <c r="N360" s="7">
        <v>113790.51</v>
      </c>
      <c r="O360" s="8">
        <v>860</v>
      </c>
      <c r="P360" s="8">
        <v>0</v>
      </c>
      <c r="Q360" s="8">
        <v>1</v>
      </c>
    </row>
    <row r="361" spans="1:17" ht="14.5">
      <c r="A361" s="5">
        <v>45047</v>
      </c>
      <c r="B361" s="6">
        <v>2023</v>
      </c>
      <c r="C361" s="6" t="s">
        <v>96</v>
      </c>
      <c r="D361" s="6" t="s">
        <v>84</v>
      </c>
      <c r="E361" s="6" t="s">
        <v>85</v>
      </c>
      <c r="F361" s="6" t="s">
        <v>83</v>
      </c>
      <c r="G361" s="6" t="s">
        <v>81</v>
      </c>
      <c r="H361" s="7">
        <v>15458.32</v>
      </c>
      <c r="I361" s="7">
        <v>16065.8</v>
      </c>
      <c r="J361" s="8">
        <v>134</v>
      </c>
      <c r="K361" s="8">
        <v>138</v>
      </c>
      <c r="L361" s="7">
        <v>8066.04</v>
      </c>
      <c r="M361" s="7">
        <v>423.3</v>
      </c>
      <c r="N361" s="7">
        <v>169768.25</v>
      </c>
      <c r="O361" s="8">
        <v>1552</v>
      </c>
      <c r="P361" s="8">
        <v>1</v>
      </c>
      <c r="Q361" s="8">
        <v>2</v>
      </c>
    </row>
    <row r="362" spans="1:17" ht="14.5">
      <c r="A362" s="5">
        <v>45047</v>
      </c>
      <c r="B362" s="6">
        <v>2023</v>
      </c>
      <c r="C362" s="6" t="s">
        <v>96</v>
      </c>
      <c r="D362" s="6" t="s">
        <v>86</v>
      </c>
      <c r="E362" s="6" t="s">
        <v>87</v>
      </c>
      <c r="F362" s="6" t="s">
        <v>77</v>
      </c>
      <c r="G362" s="6" t="s">
        <v>78</v>
      </c>
      <c r="H362" s="7">
        <v>404068.62</v>
      </c>
      <c r="I362" s="7">
        <v>411976.83</v>
      </c>
      <c r="J362" s="8">
        <v>5612</v>
      </c>
      <c r="K362" s="8">
        <v>5647</v>
      </c>
      <c r="L362" s="7">
        <v>224541.74</v>
      </c>
      <c r="M362" s="7">
        <v>7659.41</v>
      </c>
      <c r="N362" s="7">
        <v>3755703.2</v>
      </c>
      <c r="O362" s="8">
        <v>55137</v>
      </c>
      <c r="P362" s="8">
        <v>21</v>
      </c>
      <c r="Q362" s="8">
        <v>92</v>
      </c>
    </row>
    <row r="363" spans="1:17" ht="14.5">
      <c r="A363" s="5">
        <v>45047</v>
      </c>
      <c r="B363" s="6">
        <v>2023</v>
      </c>
      <c r="C363" s="6" t="s">
        <v>96</v>
      </c>
      <c r="D363" s="6" t="s">
        <v>86</v>
      </c>
      <c r="E363" s="6" t="s">
        <v>87</v>
      </c>
      <c r="F363" s="6" t="s">
        <v>77</v>
      </c>
      <c r="G363" s="6" t="s">
        <v>79</v>
      </c>
      <c r="H363" s="7">
        <v>394193.81</v>
      </c>
      <c r="I363" s="7">
        <v>390719.68</v>
      </c>
      <c r="J363" s="8">
        <v>2253</v>
      </c>
      <c r="K363" s="8">
        <v>2275</v>
      </c>
      <c r="L363" s="7">
        <v>259479.87</v>
      </c>
      <c r="M363" s="7">
        <v>10835.34</v>
      </c>
      <c r="N363" s="7">
        <v>2902472.82</v>
      </c>
      <c r="O363" s="8">
        <v>17444</v>
      </c>
      <c r="P363" s="8">
        <v>17</v>
      </c>
      <c r="Q363" s="8">
        <v>19</v>
      </c>
    </row>
    <row r="364" spans="1:17" ht="14.5">
      <c r="A364" s="5">
        <v>45047</v>
      </c>
      <c r="B364" s="6">
        <v>2023</v>
      </c>
      <c r="C364" s="6" t="s">
        <v>96</v>
      </c>
      <c r="D364" s="6" t="s">
        <v>86</v>
      </c>
      <c r="E364" s="6" t="s">
        <v>87</v>
      </c>
      <c r="F364" s="6" t="s">
        <v>77</v>
      </c>
      <c r="G364" s="6" t="s">
        <v>80</v>
      </c>
      <c r="H364" s="7">
        <v>83304.320000000007</v>
      </c>
      <c r="I364" s="7">
        <v>79472.490000000005</v>
      </c>
      <c r="J364" s="8">
        <v>595</v>
      </c>
      <c r="K364" s="8">
        <v>577</v>
      </c>
      <c r="L364" s="7">
        <v>57568.71</v>
      </c>
      <c r="M364" s="7">
        <v>4327.33</v>
      </c>
      <c r="N364" s="7">
        <v>871996.86</v>
      </c>
      <c r="O364" s="8">
        <v>6692</v>
      </c>
      <c r="P364" s="8">
        <v>5</v>
      </c>
      <c r="Q364" s="8">
        <v>10</v>
      </c>
    </row>
    <row r="365" spans="1:17" ht="14.5">
      <c r="A365" s="5">
        <v>45047</v>
      </c>
      <c r="B365" s="6">
        <v>2023</v>
      </c>
      <c r="C365" s="6" t="s">
        <v>96</v>
      </c>
      <c r="D365" s="6" t="s">
        <v>86</v>
      </c>
      <c r="E365" s="6" t="s">
        <v>87</v>
      </c>
      <c r="F365" s="6" t="s">
        <v>77</v>
      </c>
      <c r="G365" s="6" t="s">
        <v>81</v>
      </c>
      <c r="H365" s="7">
        <v>165634.29</v>
      </c>
      <c r="I365" s="7">
        <v>162433.84</v>
      </c>
      <c r="J365" s="8">
        <v>1440</v>
      </c>
      <c r="K365" s="8">
        <v>1416</v>
      </c>
      <c r="L365" s="7">
        <v>104523.18</v>
      </c>
      <c r="M365" s="7">
        <v>4652.1400000000003</v>
      </c>
      <c r="N365" s="7">
        <v>1336437.42</v>
      </c>
      <c r="O365" s="8">
        <v>12152</v>
      </c>
      <c r="P365" s="8">
        <v>7</v>
      </c>
      <c r="Q365" s="8">
        <v>28</v>
      </c>
    </row>
    <row r="366" spans="1:17" ht="14.5">
      <c r="A366" s="5">
        <v>45047</v>
      </c>
      <c r="B366" s="6">
        <v>2023</v>
      </c>
      <c r="C366" s="6" t="s">
        <v>96</v>
      </c>
      <c r="D366" s="6" t="s">
        <v>86</v>
      </c>
      <c r="E366" s="6" t="s">
        <v>87</v>
      </c>
      <c r="F366" s="6" t="s">
        <v>82</v>
      </c>
      <c r="G366" s="6" t="s">
        <v>78</v>
      </c>
      <c r="H366" s="7">
        <v>342620.29</v>
      </c>
      <c r="I366" s="7">
        <v>346996.31</v>
      </c>
      <c r="J366" s="8">
        <v>4759</v>
      </c>
      <c r="K366" s="8">
        <v>4880</v>
      </c>
      <c r="L366" s="7">
        <v>178579.56</v>
      </c>
      <c r="M366" s="7">
        <v>5660.59</v>
      </c>
      <c r="N366" s="7">
        <v>3194166.61</v>
      </c>
      <c r="O366" s="8">
        <v>48584</v>
      </c>
      <c r="P366" s="8">
        <v>15</v>
      </c>
      <c r="Q366" s="8">
        <v>91</v>
      </c>
    </row>
    <row r="367" spans="1:17" ht="14.5">
      <c r="A367" s="5">
        <v>45047</v>
      </c>
      <c r="B367" s="6">
        <v>2023</v>
      </c>
      <c r="C367" s="6" t="s">
        <v>96</v>
      </c>
      <c r="D367" s="6" t="s">
        <v>86</v>
      </c>
      <c r="E367" s="6" t="s">
        <v>87</v>
      </c>
      <c r="F367" s="6" t="s">
        <v>82</v>
      </c>
      <c r="G367" s="6" t="s">
        <v>79</v>
      </c>
      <c r="H367" s="7">
        <v>310369.05</v>
      </c>
      <c r="I367" s="7">
        <v>294360.7</v>
      </c>
      <c r="J367" s="8">
        <v>1774</v>
      </c>
      <c r="K367" s="8">
        <v>1699</v>
      </c>
      <c r="L367" s="7">
        <v>191664.93</v>
      </c>
      <c r="M367" s="7">
        <v>7713.5</v>
      </c>
      <c r="N367" s="7">
        <v>2525665.39</v>
      </c>
      <c r="O367" s="8">
        <v>14895</v>
      </c>
      <c r="P367" s="8">
        <v>17</v>
      </c>
      <c r="Q367" s="8">
        <v>16</v>
      </c>
    </row>
    <row r="368" spans="1:17" ht="14.5">
      <c r="A368" s="5">
        <v>45047</v>
      </c>
      <c r="B368" s="6">
        <v>2023</v>
      </c>
      <c r="C368" s="6" t="s">
        <v>96</v>
      </c>
      <c r="D368" s="6" t="s">
        <v>86</v>
      </c>
      <c r="E368" s="6" t="s">
        <v>87</v>
      </c>
      <c r="F368" s="6" t="s">
        <v>82</v>
      </c>
      <c r="G368" s="6" t="s">
        <v>80</v>
      </c>
      <c r="H368" s="7">
        <v>76993.13</v>
      </c>
      <c r="I368" s="7">
        <v>73392.509999999995</v>
      </c>
      <c r="J368" s="8">
        <v>550</v>
      </c>
      <c r="K368" s="8">
        <v>533</v>
      </c>
      <c r="L368" s="7">
        <v>49116.02</v>
      </c>
      <c r="M368" s="7">
        <v>4063.84</v>
      </c>
      <c r="N368" s="7">
        <v>780329.8</v>
      </c>
      <c r="O368" s="8">
        <v>6052</v>
      </c>
      <c r="P368" s="8">
        <v>3</v>
      </c>
      <c r="Q368" s="8">
        <v>6</v>
      </c>
    </row>
    <row r="369" spans="1:17" ht="14.5">
      <c r="A369" s="5">
        <v>45047</v>
      </c>
      <c r="B369" s="6">
        <v>2023</v>
      </c>
      <c r="C369" s="6" t="s">
        <v>96</v>
      </c>
      <c r="D369" s="6" t="s">
        <v>86</v>
      </c>
      <c r="E369" s="6" t="s">
        <v>87</v>
      </c>
      <c r="F369" s="6" t="s">
        <v>82</v>
      </c>
      <c r="G369" s="6" t="s">
        <v>81</v>
      </c>
      <c r="H369" s="7">
        <v>139978.39000000001</v>
      </c>
      <c r="I369" s="7">
        <v>143554.12</v>
      </c>
      <c r="J369" s="8">
        <v>1217</v>
      </c>
      <c r="K369" s="8">
        <v>1227</v>
      </c>
      <c r="L369" s="7">
        <v>81363.72</v>
      </c>
      <c r="M369" s="7">
        <v>4045.14</v>
      </c>
      <c r="N369" s="7">
        <v>1176948.67</v>
      </c>
      <c r="O369" s="8">
        <v>11401</v>
      </c>
      <c r="P369" s="8">
        <v>6</v>
      </c>
      <c r="Q369" s="8">
        <v>20</v>
      </c>
    </row>
    <row r="370" spans="1:17" ht="14.5">
      <c r="A370" s="5">
        <v>45047</v>
      </c>
      <c r="B370" s="6">
        <v>2023</v>
      </c>
      <c r="C370" s="6" t="s">
        <v>96</v>
      </c>
      <c r="D370" s="6" t="s">
        <v>86</v>
      </c>
      <c r="E370" s="6" t="s">
        <v>87</v>
      </c>
      <c r="F370" s="6" t="s">
        <v>83</v>
      </c>
      <c r="G370" s="6" t="s">
        <v>78</v>
      </c>
      <c r="H370" s="7">
        <v>26171.42</v>
      </c>
      <c r="I370" s="7">
        <v>27344.34</v>
      </c>
      <c r="J370" s="8">
        <v>363</v>
      </c>
      <c r="K370" s="8">
        <v>381</v>
      </c>
      <c r="L370" s="7">
        <v>12352.16</v>
      </c>
      <c r="M370" s="7">
        <v>495.69</v>
      </c>
      <c r="N370" s="7">
        <v>368058.12</v>
      </c>
      <c r="O370" s="8">
        <v>5751</v>
      </c>
      <c r="P370" s="8">
        <v>1</v>
      </c>
      <c r="Q370" s="8">
        <v>11</v>
      </c>
    </row>
    <row r="371" spans="1:17" ht="14.5">
      <c r="A371" s="5">
        <v>45047</v>
      </c>
      <c r="B371" s="6">
        <v>2023</v>
      </c>
      <c r="C371" s="6" t="s">
        <v>96</v>
      </c>
      <c r="D371" s="6" t="s">
        <v>86</v>
      </c>
      <c r="E371" s="6" t="s">
        <v>87</v>
      </c>
      <c r="F371" s="6" t="s">
        <v>83</v>
      </c>
      <c r="G371" s="6" t="s">
        <v>79</v>
      </c>
      <c r="H371" s="7">
        <v>26613.200000000001</v>
      </c>
      <c r="I371" s="7">
        <v>25538.89</v>
      </c>
      <c r="J371" s="8">
        <v>152</v>
      </c>
      <c r="K371" s="8">
        <v>147</v>
      </c>
      <c r="L371" s="7">
        <v>14711.59</v>
      </c>
      <c r="M371" s="7">
        <v>727.25</v>
      </c>
      <c r="N371" s="7">
        <v>288730.3</v>
      </c>
      <c r="O371" s="8">
        <v>1872</v>
      </c>
      <c r="P371" s="8">
        <v>1</v>
      </c>
      <c r="Q371" s="8">
        <v>3</v>
      </c>
    </row>
    <row r="372" spans="1:17" ht="14.5">
      <c r="A372" s="5">
        <v>45047</v>
      </c>
      <c r="B372" s="6">
        <v>2023</v>
      </c>
      <c r="C372" s="6" t="s">
        <v>96</v>
      </c>
      <c r="D372" s="6" t="s">
        <v>86</v>
      </c>
      <c r="E372" s="6" t="s">
        <v>87</v>
      </c>
      <c r="F372" s="6" t="s">
        <v>83</v>
      </c>
      <c r="G372" s="6" t="s">
        <v>80</v>
      </c>
      <c r="H372" s="7">
        <v>6047.7</v>
      </c>
      <c r="I372" s="7">
        <v>5739.59</v>
      </c>
      <c r="J372" s="8">
        <v>43</v>
      </c>
      <c r="K372" s="8">
        <v>42</v>
      </c>
      <c r="L372" s="7">
        <v>3479.9</v>
      </c>
      <c r="M372" s="7">
        <v>344.38</v>
      </c>
      <c r="N372" s="7">
        <v>85466.87</v>
      </c>
      <c r="O372" s="8">
        <v>684</v>
      </c>
      <c r="P372" s="8">
        <v>0</v>
      </c>
      <c r="Q372" s="8">
        <v>1</v>
      </c>
    </row>
    <row r="373" spans="1:17" ht="14.5">
      <c r="A373" s="5">
        <v>45047</v>
      </c>
      <c r="B373" s="6">
        <v>2023</v>
      </c>
      <c r="C373" s="6" t="s">
        <v>96</v>
      </c>
      <c r="D373" s="6" t="s">
        <v>86</v>
      </c>
      <c r="E373" s="6" t="s">
        <v>87</v>
      </c>
      <c r="F373" s="6" t="s">
        <v>83</v>
      </c>
      <c r="G373" s="6" t="s">
        <v>81</v>
      </c>
      <c r="H373" s="7">
        <v>10631.33</v>
      </c>
      <c r="I373" s="7">
        <v>10840.47</v>
      </c>
      <c r="J373" s="8">
        <v>92</v>
      </c>
      <c r="K373" s="8">
        <v>96</v>
      </c>
      <c r="L373" s="7">
        <v>5557.27</v>
      </c>
      <c r="M373" s="7">
        <v>339.6</v>
      </c>
      <c r="N373" s="7">
        <v>128838.46</v>
      </c>
      <c r="O373" s="8">
        <v>1226</v>
      </c>
      <c r="P373" s="8">
        <v>1</v>
      </c>
      <c r="Q373" s="8">
        <v>2</v>
      </c>
    </row>
    <row r="374" spans="1:17" ht="14.5">
      <c r="A374" s="5">
        <v>45047</v>
      </c>
      <c r="B374" s="6">
        <v>2023</v>
      </c>
      <c r="C374" s="6" t="s">
        <v>96</v>
      </c>
      <c r="D374" s="6" t="s">
        <v>88</v>
      </c>
      <c r="E374" s="6" t="s">
        <v>87</v>
      </c>
      <c r="F374" s="6" t="s">
        <v>77</v>
      </c>
      <c r="G374" s="6" t="s">
        <v>78</v>
      </c>
      <c r="H374" s="7">
        <v>326752</v>
      </c>
      <c r="I374" s="7">
        <v>327672.67</v>
      </c>
      <c r="J374" s="8">
        <v>4538</v>
      </c>
      <c r="K374" s="8">
        <v>4555</v>
      </c>
      <c r="L374" s="7">
        <v>182638.15</v>
      </c>
      <c r="M374" s="7">
        <v>6353.69</v>
      </c>
      <c r="N374" s="7">
        <v>3091876.53</v>
      </c>
      <c r="O374" s="8">
        <v>46660</v>
      </c>
      <c r="P374" s="8">
        <v>18</v>
      </c>
      <c r="Q374" s="8">
        <v>95</v>
      </c>
    </row>
    <row r="375" spans="1:17" ht="14.5">
      <c r="A375" s="5">
        <v>45047</v>
      </c>
      <c r="B375" s="6">
        <v>2023</v>
      </c>
      <c r="C375" s="6" t="s">
        <v>96</v>
      </c>
      <c r="D375" s="6" t="s">
        <v>88</v>
      </c>
      <c r="E375" s="6" t="s">
        <v>87</v>
      </c>
      <c r="F375" s="6" t="s">
        <v>77</v>
      </c>
      <c r="G375" s="6" t="s">
        <v>79</v>
      </c>
      <c r="H375" s="7">
        <v>283430.81</v>
      </c>
      <c r="I375" s="7">
        <v>253083.85</v>
      </c>
      <c r="J375" s="8">
        <v>1620</v>
      </c>
      <c r="K375" s="8">
        <v>1440</v>
      </c>
      <c r="L375" s="7">
        <v>183649.27</v>
      </c>
      <c r="M375" s="7">
        <v>7417.49</v>
      </c>
      <c r="N375" s="7">
        <v>2305007.9300000002</v>
      </c>
      <c r="O375" s="8">
        <v>14904</v>
      </c>
      <c r="P375" s="8">
        <v>12</v>
      </c>
      <c r="Q375" s="8">
        <v>28</v>
      </c>
    </row>
    <row r="376" spans="1:17" ht="14.5">
      <c r="A376" s="5">
        <v>45047</v>
      </c>
      <c r="B376" s="6">
        <v>2023</v>
      </c>
      <c r="C376" s="6" t="s">
        <v>96</v>
      </c>
      <c r="D376" s="6" t="s">
        <v>88</v>
      </c>
      <c r="E376" s="6" t="s">
        <v>87</v>
      </c>
      <c r="F376" s="6" t="s">
        <v>77</v>
      </c>
      <c r="G376" s="6" t="s">
        <v>80</v>
      </c>
      <c r="H376" s="7">
        <v>64095.21</v>
      </c>
      <c r="I376" s="7">
        <v>58462.42</v>
      </c>
      <c r="J376" s="8">
        <v>458</v>
      </c>
      <c r="K376" s="8">
        <v>415</v>
      </c>
      <c r="L376" s="7">
        <v>44040.800000000003</v>
      </c>
      <c r="M376" s="7">
        <v>3206.97</v>
      </c>
      <c r="N376" s="7">
        <v>735508.2</v>
      </c>
      <c r="O376" s="8">
        <v>5536</v>
      </c>
      <c r="P376" s="8">
        <v>3</v>
      </c>
      <c r="Q376" s="8">
        <v>4</v>
      </c>
    </row>
    <row r="377" spans="1:17" ht="14.5">
      <c r="A377" s="5">
        <v>45047</v>
      </c>
      <c r="B377" s="6">
        <v>2023</v>
      </c>
      <c r="C377" s="6" t="s">
        <v>96</v>
      </c>
      <c r="D377" s="6" t="s">
        <v>88</v>
      </c>
      <c r="E377" s="6" t="s">
        <v>87</v>
      </c>
      <c r="F377" s="6" t="s">
        <v>77</v>
      </c>
      <c r="G377" s="6" t="s">
        <v>81</v>
      </c>
      <c r="H377" s="7">
        <v>112963.74</v>
      </c>
      <c r="I377" s="7">
        <v>110582.02</v>
      </c>
      <c r="J377" s="8">
        <v>982</v>
      </c>
      <c r="K377" s="8">
        <v>964</v>
      </c>
      <c r="L377" s="7">
        <v>70589.36</v>
      </c>
      <c r="M377" s="7">
        <v>3371.56</v>
      </c>
      <c r="N377" s="7">
        <v>1063869.33</v>
      </c>
      <c r="O377" s="8">
        <v>9777</v>
      </c>
      <c r="P377" s="8">
        <v>6</v>
      </c>
      <c r="Q377" s="8">
        <v>12</v>
      </c>
    </row>
    <row r="378" spans="1:17" ht="14.5">
      <c r="A378" s="5">
        <v>45047</v>
      </c>
      <c r="B378" s="6">
        <v>2023</v>
      </c>
      <c r="C378" s="6" t="s">
        <v>96</v>
      </c>
      <c r="D378" s="6" t="s">
        <v>88</v>
      </c>
      <c r="E378" s="6" t="s">
        <v>87</v>
      </c>
      <c r="F378" s="6" t="s">
        <v>82</v>
      </c>
      <c r="G378" s="6" t="s">
        <v>78</v>
      </c>
      <c r="H378" s="7">
        <v>267714.61</v>
      </c>
      <c r="I378" s="7">
        <v>265810.78999999998</v>
      </c>
      <c r="J378" s="8">
        <v>3718</v>
      </c>
      <c r="K378" s="8">
        <v>3709</v>
      </c>
      <c r="L378" s="7">
        <v>140673.29999999999</v>
      </c>
      <c r="M378" s="7">
        <v>4469.17</v>
      </c>
      <c r="N378" s="7">
        <v>2898042.42</v>
      </c>
      <c r="O378" s="8">
        <v>45154</v>
      </c>
      <c r="P378" s="8">
        <v>14</v>
      </c>
      <c r="Q378" s="8">
        <v>36</v>
      </c>
    </row>
    <row r="379" spans="1:17" ht="14.5">
      <c r="A379" s="5">
        <v>45047</v>
      </c>
      <c r="B379" s="6">
        <v>2023</v>
      </c>
      <c r="C379" s="6" t="s">
        <v>96</v>
      </c>
      <c r="D379" s="6" t="s">
        <v>88</v>
      </c>
      <c r="E379" s="6" t="s">
        <v>87</v>
      </c>
      <c r="F379" s="6" t="s">
        <v>82</v>
      </c>
      <c r="G379" s="6" t="s">
        <v>79</v>
      </c>
      <c r="H379" s="7">
        <v>239204.51</v>
      </c>
      <c r="I379" s="7">
        <v>218728.75</v>
      </c>
      <c r="J379" s="8">
        <v>1367</v>
      </c>
      <c r="K379" s="8">
        <v>1255</v>
      </c>
      <c r="L379" s="7">
        <v>144861.17000000001</v>
      </c>
      <c r="M379" s="7">
        <v>5696.65</v>
      </c>
      <c r="N379" s="7">
        <v>2177011.1</v>
      </c>
      <c r="O379" s="8">
        <v>14073</v>
      </c>
      <c r="P379" s="8">
        <v>12</v>
      </c>
      <c r="Q379" s="8">
        <v>17</v>
      </c>
    </row>
    <row r="380" spans="1:17" ht="14.5">
      <c r="A380" s="5">
        <v>45047</v>
      </c>
      <c r="B380" s="6">
        <v>2023</v>
      </c>
      <c r="C380" s="6" t="s">
        <v>96</v>
      </c>
      <c r="D380" s="6" t="s">
        <v>88</v>
      </c>
      <c r="E380" s="6" t="s">
        <v>87</v>
      </c>
      <c r="F380" s="6" t="s">
        <v>82</v>
      </c>
      <c r="G380" s="6" t="s">
        <v>80</v>
      </c>
      <c r="H380" s="7">
        <v>56179.62</v>
      </c>
      <c r="I380" s="7">
        <v>49052.62</v>
      </c>
      <c r="J380" s="8">
        <v>401</v>
      </c>
      <c r="K380" s="8">
        <v>348</v>
      </c>
      <c r="L380" s="7">
        <v>36433.53</v>
      </c>
      <c r="M380" s="7">
        <v>2985.2</v>
      </c>
      <c r="N380" s="7">
        <v>680957.36</v>
      </c>
      <c r="O380" s="8">
        <v>5137</v>
      </c>
      <c r="P380" s="8">
        <v>3</v>
      </c>
      <c r="Q380" s="8">
        <v>8</v>
      </c>
    </row>
    <row r="381" spans="1:17" ht="14.5">
      <c r="A381" s="5">
        <v>45047</v>
      </c>
      <c r="B381" s="6">
        <v>2023</v>
      </c>
      <c r="C381" s="6" t="s">
        <v>96</v>
      </c>
      <c r="D381" s="6" t="s">
        <v>88</v>
      </c>
      <c r="E381" s="6" t="s">
        <v>87</v>
      </c>
      <c r="F381" s="6" t="s">
        <v>82</v>
      </c>
      <c r="G381" s="6" t="s">
        <v>81</v>
      </c>
      <c r="H381" s="7">
        <v>96875.64</v>
      </c>
      <c r="I381" s="7">
        <v>88923.09</v>
      </c>
      <c r="J381" s="8">
        <v>842</v>
      </c>
      <c r="K381" s="8">
        <v>761</v>
      </c>
      <c r="L381" s="7">
        <v>56401.42</v>
      </c>
      <c r="M381" s="7">
        <v>3036.22</v>
      </c>
      <c r="N381" s="7">
        <v>993055.52</v>
      </c>
      <c r="O381" s="8">
        <v>9493</v>
      </c>
      <c r="P381" s="8">
        <v>4</v>
      </c>
      <c r="Q381" s="8">
        <v>18</v>
      </c>
    </row>
    <row r="382" spans="1:17" ht="14.5">
      <c r="A382" s="5">
        <v>45047</v>
      </c>
      <c r="B382" s="6">
        <v>2023</v>
      </c>
      <c r="C382" s="6" t="s">
        <v>96</v>
      </c>
      <c r="D382" s="6" t="s">
        <v>88</v>
      </c>
      <c r="E382" s="6" t="s">
        <v>87</v>
      </c>
      <c r="F382" s="6" t="s">
        <v>83</v>
      </c>
      <c r="G382" s="6" t="s">
        <v>78</v>
      </c>
      <c r="H382" s="7">
        <v>19470.95</v>
      </c>
      <c r="I382" s="7">
        <v>19587.71</v>
      </c>
      <c r="J382" s="8">
        <v>270</v>
      </c>
      <c r="K382" s="8">
        <v>271</v>
      </c>
      <c r="L382" s="7">
        <v>9162.2999999999993</v>
      </c>
      <c r="M382" s="7">
        <v>318.19</v>
      </c>
      <c r="N382" s="7">
        <v>299023</v>
      </c>
      <c r="O382" s="8">
        <v>4669</v>
      </c>
      <c r="P382" s="8">
        <v>1</v>
      </c>
      <c r="Q382" s="8">
        <v>8</v>
      </c>
    </row>
    <row r="383" spans="1:17" ht="14.5">
      <c r="A383" s="5">
        <v>45047</v>
      </c>
      <c r="B383" s="6">
        <v>2023</v>
      </c>
      <c r="C383" s="6" t="s">
        <v>96</v>
      </c>
      <c r="D383" s="6" t="s">
        <v>88</v>
      </c>
      <c r="E383" s="6" t="s">
        <v>87</v>
      </c>
      <c r="F383" s="6" t="s">
        <v>83</v>
      </c>
      <c r="G383" s="6" t="s">
        <v>79</v>
      </c>
      <c r="H383" s="7">
        <v>18663.52</v>
      </c>
      <c r="I383" s="7">
        <v>17774.39</v>
      </c>
      <c r="J383" s="8">
        <v>107</v>
      </c>
      <c r="K383" s="8">
        <v>102</v>
      </c>
      <c r="L383" s="7">
        <v>10456.32</v>
      </c>
      <c r="M383" s="7">
        <v>481.83</v>
      </c>
      <c r="N383" s="7">
        <v>240487.04000000001</v>
      </c>
      <c r="O383" s="8">
        <v>1420</v>
      </c>
      <c r="P383" s="8">
        <v>1</v>
      </c>
      <c r="Q383" s="8">
        <v>3</v>
      </c>
    </row>
    <row r="384" spans="1:17" ht="14.5">
      <c r="A384" s="5">
        <v>45047</v>
      </c>
      <c r="B384" s="6">
        <v>2023</v>
      </c>
      <c r="C384" s="6" t="s">
        <v>96</v>
      </c>
      <c r="D384" s="6" t="s">
        <v>88</v>
      </c>
      <c r="E384" s="6" t="s">
        <v>87</v>
      </c>
      <c r="F384" s="6" t="s">
        <v>83</v>
      </c>
      <c r="G384" s="6" t="s">
        <v>80</v>
      </c>
      <c r="H384" s="7">
        <v>4412.97</v>
      </c>
      <c r="I384" s="7">
        <v>4007.06</v>
      </c>
      <c r="J384" s="8">
        <v>32</v>
      </c>
      <c r="K384" s="8">
        <v>29</v>
      </c>
      <c r="L384" s="7">
        <v>2538.67</v>
      </c>
      <c r="M384" s="7">
        <v>237.9</v>
      </c>
      <c r="N384" s="7">
        <v>69074.94</v>
      </c>
      <c r="O384" s="8">
        <v>514</v>
      </c>
      <c r="P384" s="8">
        <v>0</v>
      </c>
      <c r="Q384" s="8">
        <v>1</v>
      </c>
    </row>
    <row r="385" spans="1:17" ht="14.5">
      <c r="A385" s="5">
        <v>45047</v>
      </c>
      <c r="B385" s="6">
        <v>2023</v>
      </c>
      <c r="C385" s="6" t="s">
        <v>96</v>
      </c>
      <c r="D385" s="6" t="s">
        <v>88</v>
      </c>
      <c r="E385" s="6" t="s">
        <v>87</v>
      </c>
      <c r="F385" s="6" t="s">
        <v>83</v>
      </c>
      <c r="G385" s="6" t="s">
        <v>81</v>
      </c>
      <c r="H385" s="7">
        <v>8291.14</v>
      </c>
      <c r="I385" s="7">
        <v>7833.83</v>
      </c>
      <c r="J385" s="8">
        <v>72</v>
      </c>
      <c r="K385" s="8">
        <v>68</v>
      </c>
      <c r="L385" s="7">
        <v>4326.91</v>
      </c>
      <c r="M385" s="7">
        <v>258.49</v>
      </c>
      <c r="N385" s="7">
        <v>108375.32</v>
      </c>
      <c r="O385" s="8">
        <v>1004</v>
      </c>
      <c r="P385" s="8">
        <v>0</v>
      </c>
      <c r="Q385" s="8">
        <v>2</v>
      </c>
    </row>
    <row r="386" spans="1:17" ht="14.5">
      <c r="A386" s="5">
        <v>45047</v>
      </c>
      <c r="B386" s="6">
        <v>2023</v>
      </c>
      <c r="C386" s="6" t="s">
        <v>96</v>
      </c>
      <c r="D386" s="6" t="s">
        <v>89</v>
      </c>
      <c r="E386" s="6" t="s">
        <v>85</v>
      </c>
      <c r="F386" s="6" t="s">
        <v>77</v>
      </c>
      <c r="G386" s="6" t="s">
        <v>78</v>
      </c>
      <c r="H386" s="7">
        <v>254102.08</v>
      </c>
      <c r="I386" s="7">
        <v>262049.87</v>
      </c>
      <c r="J386" s="8">
        <v>3529</v>
      </c>
      <c r="K386" s="8">
        <v>3710</v>
      </c>
      <c r="L386" s="7">
        <v>141339.17000000001</v>
      </c>
      <c r="M386" s="7">
        <v>4463.84</v>
      </c>
      <c r="N386" s="7">
        <v>1755036.87</v>
      </c>
      <c r="O386" s="8">
        <v>24941</v>
      </c>
      <c r="P386" s="8">
        <v>13</v>
      </c>
      <c r="Q386" s="8">
        <v>70</v>
      </c>
    </row>
    <row r="387" spans="1:17" ht="14.5">
      <c r="A387" s="5">
        <v>45047</v>
      </c>
      <c r="B387" s="6">
        <v>2023</v>
      </c>
      <c r="C387" s="6" t="s">
        <v>96</v>
      </c>
      <c r="D387" s="6" t="s">
        <v>89</v>
      </c>
      <c r="E387" s="6" t="s">
        <v>85</v>
      </c>
      <c r="F387" s="6" t="s">
        <v>77</v>
      </c>
      <c r="G387" s="6" t="s">
        <v>79</v>
      </c>
      <c r="H387" s="7">
        <v>233467.87</v>
      </c>
      <c r="I387" s="7">
        <v>221643.67</v>
      </c>
      <c r="J387" s="8">
        <v>1334</v>
      </c>
      <c r="K387" s="8">
        <v>1270</v>
      </c>
      <c r="L387" s="7">
        <v>151191.9</v>
      </c>
      <c r="M387" s="7">
        <v>5733.14</v>
      </c>
      <c r="N387" s="7">
        <v>1306617.1499999999</v>
      </c>
      <c r="O387" s="8">
        <v>7878</v>
      </c>
      <c r="P387" s="8">
        <v>10</v>
      </c>
      <c r="Q387" s="8">
        <v>24</v>
      </c>
    </row>
    <row r="388" spans="1:17" ht="14.5">
      <c r="A388" s="5">
        <v>45047</v>
      </c>
      <c r="B388" s="6">
        <v>2023</v>
      </c>
      <c r="C388" s="6" t="s">
        <v>96</v>
      </c>
      <c r="D388" s="6" t="s">
        <v>89</v>
      </c>
      <c r="E388" s="6" t="s">
        <v>85</v>
      </c>
      <c r="F388" s="6" t="s">
        <v>77</v>
      </c>
      <c r="G388" s="6" t="s">
        <v>80</v>
      </c>
      <c r="H388" s="7">
        <v>53653.599999999999</v>
      </c>
      <c r="I388" s="7">
        <v>51038.85</v>
      </c>
      <c r="J388" s="8">
        <v>383</v>
      </c>
      <c r="K388" s="8">
        <v>362</v>
      </c>
      <c r="L388" s="7">
        <v>36899.660000000003</v>
      </c>
      <c r="M388" s="7">
        <v>3233</v>
      </c>
      <c r="N388" s="7">
        <v>416732.14</v>
      </c>
      <c r="O388" s="8">
        <v>3346</v>
      </c>
      <c r="P388" s="8">
        <v>3</v>
      </c>
      <c r="Q388" s="8">
        <v>7</v>
      </c>
    </row>
    <row r="389" spans="1:17" ht="14.5">
      <c r="A389" s="5">
        <v>45047</v>
      </c>
      <c r="B389" s="6">
        <v>2023</v>
      </c>
      <c r="C389" s="6" t="s">
        <v>96</v>
      </c>
      <c r="D389" s="6" t="s">
        <v>89</v>
      </c>
      <c r="E389" s="6" t="s">
        <v>85</v>
      </c>
      <c r="F389" s="6" t="s">
        <v>77</v>
      </c>
      <c r="G389" s="6" t="s">
        <v>81</v>
      </c>
      <c r="H389" s="7">
        <v>92039.87</v>
      </c>
      <c r="I389" s="7">
        <v>91077.62</v>
      </c>
      <c r="J389" s="8">
        <v>800</v>
      </c>
      <c r="K389" s="8">
        <v>786</v>
      </c>
      <c r="L389" s="7">
        <v>57167.11</v>
      </c>
      <c r="M389" s="7">
        <v>2858.55</v>
      </c>
      <c r="N389" s="7">
        <v>619917.48</v>
      </c>
      <c r="O389" s="8">
        <v>6088</v>
      </c>
      <c r="P389" s="8">
        <v>4</v>
      </c>
      <c r="Q389" s="8">
        <v>17</v>
      </c>
    </row>
    <row r="390" spans="1:17" ht="14.5">
      <c r="A390" s="5">
        <v>45047</v>
      </c>
      <c r="B390" s="6">
        <v>2023</v>
      </c>
      <c r="C390" s="6" t="s">
        <v>96</v>
      </c>
      <c r="D390" s="6" t="s">
        <v>89</v>
      </c>
      <c r="E390" s="6" t="s">
        <v>85</v>
      </c>
      <c r="F390" s="6" t="s">
        <v>82</v>
      </c>
      <c r="G390" s="6" t="s">
        <v>78</v>
      </c>
      <c r="H390" s="7">
        <v>201921.12</v>
      </c>
      <c r="I390" s="7">
        <v>210330.88</v>
      </c>
      <c r="J390" s="8">
        <v>2804</v>
      </c>
      <c r="K390" s="8">
        <v>2908</v>
      </c>
      <c r="L390" s="7">
        <v>106873.17</v>
      </c>
      <c r="M390" s="7">
        <v>3890.36</v>
      </c>
      <c r="N390" s="7">
        <v>1559932.42</v>
      </c>
      <c r="O390" s="8">
        <v>22175</v>
      </c>
      <c r="P390" s="8">
        <v>9</v>
      </c>
      <c r="Q390" s="8">
        <v>32</v>
      </c>
    </row>
    <row r="391" spans="1:17" ht="14.5">
      <c r="A391" s="5">
        <v>45047</v>
      </c>
      <c r="B391" s="6">
        <v>2023</v>
      </c>
      <c r="C391" s="6" t="s">
        <v>96</v>
      </c>
      <c r="D391" s="6" t="s">
        <v>89</v>
      </c>
      <c r="E391" s="6" t="s">
        <v>85</v>
      </c>
      <c r="F391" s="6" t="s">
        <v>82</v>
      </c>
      <c r="G391" s="6" t="s">
        <v>79</v>
      </c>
      <c r="H391" s="7">
        <v>182946.52</v>
      </c>
      <c r="I391" s="7">
        <v>173219.95</v>
      </c>
      <c r="J391" s="8">
        <v>1045</v>
      </c>
      <c r="K391" s="8">
        <v>980</v>
      </c>
      <c r="L391" s="7">
        <v>112279.3</v>
      </c>
      <c r="M391" s="7">
        <v>4485.1899999999996</v>
      </c>
      <c r="N391" s="7">
        <v>1168170.6399999999</v>
      </c>
      <c r="O391" s="8">
        <v>6913</v>
      </c>
      <c r="P391" s="8">
        <v>10</v>
      </c>
      <c r="Q391" s="8">
        <v>15</v>
      </c>
    </row>
    <row r="392" spans="1:17" ht="14.5">
      <c r="A392" s="5">
        <v>45047</v>
      </c>
      <c r="B392" s="6">
        <v>2023</v>
      </c>
      <c r="C392" s="6" t="s">
        <v>96</v>
      </c>
      <c r="D392" s="6" t="s">
        <v>89</v>
      </c>
      <c r="E392" s="6" t="s">
        <v>85</v>
      </c>
      <c r="F392" s="6" t="s">
        <v>82</v>
      </c>
      <c r="G392" s="6" t="s">
        <v>80</v>
      </c>
      <c r="H392" s="7">
        <v>42393.16</v>
      </c>
      <c r="I392" s="7">
        <v>38883.67</v>
      </c>
      <c r="J392" s="8">
        <v>303</v>
      </c>
      <c r="K392" s="8">
        <v>283</v>
      </c>
      <c r="L392" s="7">
        <v>27137.96</v>
      </c>
      <c r="M392" s="7">
        <v>2403.15</v>
      </c>
      <c r="N392" s="7">
        <v>365645.07</v>
      </c>
      <c r="O392" s="8">
        <v>2938</v>
      </c>
      <c r="P392" s="8">
        <v>2</v>
      </c>
      <c r="Q392" s="8">
        <v>2</v>
      </c>
    </row>
    <row r="393" spans="1:17" ht="14.5">
      <c r="A393" s="5">
        <v>45047</v>
      </c>
      <c r="B393" s="6">
        <v>2023</v>
      </c>
      <c r="C393" s="6" t="s">
        <v>96</v>
      </c>
      <c r="D393" s="6" t="s">
        <v>89</v>
      </c>
      <c r="E393" s="6" t="s">
        <v>85</v>
      </c>
      <c r="F393" s="6" t="s">
        <v>82</v>
      </c>
      <c r="G393" s="6" t="s">
        <v>81</v>
      </c>
      <c r="H393" s="7">
        <v>82133.08</v>
      </c>
      <c r="I393" s="7">
        <v>79543.02</v>
      </c>
      <c r="J393" s="8">
        <v>714</v>
      </c>
      <c r="K393" s="8">
        <v>701</v>
      </c>
      <c r="L393" s="7">
        <v>47521.24</v>
      </c>
      <c r="M393" s="7">
        <v>2468.1</v>
      </c>
      <c r="N393" s="7">
        <v>555391.61</v>
      </c>
      <c r="O393" s="8">
        <v>5454</v>
      </c>
      <c r="P393" s="8">
        <v>5</v>
      </c>
      <c r="Q393" s="8">
        <v>9</v>
      </c>
    </row>
    <row r="394" spans="1:17" ht="14.5">
      <c r="A394" s="5">
        <v>45047</v>
      </c>
      <c r="B394" s="6">
        <v>2023</v>
      </c>
      <c r="C394" s="6" t="s">
        <v>96</v>
      </c>
      <c r="D394" s="6" t="s">
        <v>89</v>
      </c>
      <c r="E394" s="6" t="s">
        <v>85</v>
      </c>
      <c r="F394" s="6" t="s">
        <v>83</v>
      </c>
      <c r="G394" s="6" t="s">
        <v>78</v>
      </c>
      <c r="H394" s="7">
        <v>20247.47</v>
      </c>
      <c r="I394" s="7">
        <v>20400.07</v>
      </c>
      <c r="J394" s="8">
        <v>281</v>
      </c>
      <c r="K394" s="8">
        <v>283</v>
      </c>
      <c r="L394" s="7">
        <v>9638.9599999999991</v>
      </c>
      <c r="M394" s="7">
        <v>373.18</v>
      </c>
      <c r="N394" s="7">
        <v>209451.92</v>
      </c>
      <c r="O394" s="8">
        <v>3043</v>
      </c>
      <c r="P394" s="8">
        <v>1</v>
      </c>
      <c r="Q394" s="8">
        <v>4</v>
      </c>
    </row>
    <row r="395" spans="1:17" ht="14.5">
      <c r="A395" s="5">
        <v>45047</v>
      </c>
      <c r="B395" s="6">
        <v>2023</v>
      </c>
      <c r="C395" s="6" t="s">
        <v>96</v>
      </c>
      <c r="D395" s="6" t="s">
        <v>89</v>
      </c>
      <c r="E395" s="6" t="s">
        <v>85</v>
      </c>
      <c r="F395" s="6" t="s">
        <v>83</v>
      </c>
      <c r="G395" s="6" t="s">
        <v>79</v>
      </c>
      <c r="H395" s="7">
        <v>18828.14</v>
      </c>
      <c r="I395" s="7">
        <v>18204.830000000002</v>
      </c>
      <c r="J395" s="8">
        <v>108</v>
      </c>
      <c r="K395" s="8">
        <v>106</v>
      </c>
      <c r="L395" s="7">
        <v>10541.63</v>
      </c>
      <c r="M395" s="7">
        <v>514.42999999999995</v>
      </c>
      <c r="N395" s="7">
        <v>164553.60000000001</v>
      </c>
      <c r="O395" s="8">
        <v>1049</v>
      </c>
      <c r="P395" s="8">
        <v>1</v>
      </c>
      <c r="Q395" s="8">
        <v>1</v>
      </c>
    </row>
    <row r="396" spans="1:17" ht="14.5">
      <c r="A396" s="5">
        <v>45047</v>
      </c>
      <c r="B396" s="6">
        <v>2023</v>
      </c>
      <c r="C396" s="6" t="s">
        <v>96</v>
      </c>
      <c r="D396" s="6" t="s">
        <v>89</v>
      </c>
      <c r="E396" s="6" t="s">
        <v>85</v>
      </c>
      <c r="F396" s="6" t="s">
        <v>83</v>
      </c>
      <c r="G396" s="6" t="s">
        <v>80</v>
      </c>
      <c r="H396" s="7">
        <v>4445.91</v>
      </c>
      <c r="I396" s="7">
        <v>4363.4799999999996</v>
      </c>
      <c r="J396" s="8">
        <v>32</v>
      </c>
      <c r="K396" s="8">
        <v>32</v>
      </c>
      <c r="L396" s="7">
        <v>2599.35</v>
      </c>
      <c r="M396" s="7">
        <v>225.3</v>
      </c>
      <c r="N396" s="7">
        <v>49533.03</v>
      </c>
      <c r="O396" s="8">
        <v>382</v>
      </c>
      <c r="P396" s="8">
        <v>0</v>
      </c>
      <c r="Q396" s="8">
        <v>1</v>
      </c>
    </row>
    <row r="397" spans="1:17" ht="14.5">
      <c r="A397" s="5">
        <v>45047</v>
      </c>
      <c r="B397" s="6">
        <v>2023</v>
      </c>
      <c r="C397" s="6" t="s">
        <v>96</v>
      </c>
      <c r="D397" s="6" t="s">
        <v>89</v>
      </c>
      <c r="E397" s="6" t="s">
        <v>85</v>
      </c>
      <c r="F397" s="6" t="s">
        <v>83</v>
      </c>
      <c r="G397" s="6" t="s">
        <v>81</v>
      </c>
      <c r="H397" s="7">
        <v>8425.08</v>
      </c>
      <c r="I397" s="7">
        <v>8205.64</v>
      </c>
      <c r="J397" s="8">
        <v>73</v>
      </c>
      <c r="K397" s="8">
        <v>72</v>
      </c>
      <c r="L397" s="7">
        <v>4396.1000000000004</v>
      </c>
      <c r="M397" s="7">
        <v>248.43</v>
      </c>
      <c r="N397" s="7">
        <v>78222.289999999994</v>
      </c>
      <c r="O397" s="8">
        <v>735</v>
      </c>
      <c r="P397" s="8">
        <v>0</v>
      </c>
      <c r="Q397" s="8">
        <v>2</v>
      </c>
    </row>
    <row r="398" spans="1:17" ht="14.5">
      <c r="A398" s="5">
        <v>45047</v>
      </c>
      <c r="B398" s="6">
        <v>2023</v>
      </c>
      <c r="C398" s="6" t="s">
        <v>96</v>
      </c>
      <c r="D398" s="6" t="s">
        <v>90</v>
      </c>
      <c r="E398" s="6" t="s">
        <v>91</v>
      </c>
      <c r="F398" s="6" t="s">
        <v>77</v>
      </c>
      <c r="G398" s="6" t="s">
        <v>78</v>
      </c>
      <c r="H398" s="7">
        <v>204194.96</v>
      </c>
      <c r="I398" s="7">
        <v>207204.79</v>
      </c>
      <c r="J398" s="8">
        <v>2836</v>
      </c>
      <c r="K398" s="8">
        <v>2906</v>
      </c>
      <c r="L398" s="7">
        <v>113418.94</v>
      </c>
      <c r="M398" s="7">
        <v>3674.65</v>
      </c>
      <c r="N398" s="7">
        <v>2169153.14</v>
      </c>
      <c r="O398" s="8">
        <v>32454</v>
      </c>
      <c r="P398" s="8">
        <v>11</v>
      </c>
      <c r="Q398" s="8">
        <v>56</v>
      </c>
    </row>
    <row r="399" spans="1:17" ht="14.5">
      <c r="A399" s="5">
        <v>45047</v>
      </c>
      <c r="B399" s="6">
        <v>2023</v>
      </c>
      <c r="C399" s="6" t="s">
        <v>96</v>
      </c>
      <c r="D399" s="6" t="s">
        <v>90</v>
      </c>
      <c r="E399" s="6" t="s">
        <v>91</v>
      </c>
      <c r="F399" s="6" t="s">
        <v>77</v>
      </c>
      <c r="G399" s="6" t="s">
        <v>79</v>
      </c>
      <c r="H399" s="7">
        <v>189485.24</v>
      </c>
      <c r="I399" s="7">
        <v>173764.61</v>
      </c>
      <c r="J399" s="8">
        <v>1083</v>
      </c>
      <c r="K399" s="8">
        <v>984</v>
      </c>
      <c r="L399" s="7">
        <v>122948.46</v>
      </c>
      <c r="M399" s="7">
        <v>4811.5600000000004</v>
      </c>
      <c r="N399" s="7">
        <v>1684121.94</v>
      </c>
      <c r="O399" s="8">
        <v>9939</v>
      </c>
      <c r="P399" s="8">
        <v>8</v>
      </c>
      <c r="Q399" s="8">
        <v>18</v>
      </c>
    </row>
    <row r="400" spans="1:17" ht="14.5">
      <c r="A400" s="5">
        <v>45047</v>
      </c>
      <c r="B400" s="6">
        <v>2023</v>
      </c>
      <c r="C400" s="6" t="s">
        <v>96</v>
      </c>
      <c r="D400" s="6" t="s">
        <v>90</v>
      </c>
      <c r="E400" s="6" t="s">
        <v>91</v>
      </c>
      <c r="F400" s="6" t="s">
        <v>77</v>
      </c>
      <c r="G400" s="6" t="s">
        <v>80</v>
      </c>
      <c r="H400" s="7">
        <v>45261.49</v>
      </c>
      <c r="I400" s="7">
        <v>40901.75</v>
      </c>
      <c r="J400" s="8">
        <v>323</v>
      </c>
      <c r="K400" s="8">
        <v>287</v>
      </c>
      <c r="L400" s="7">
        <v>31514.400000000001</v>
      </c>
      <c r="M400" s="7">
        <v>2696.45</v>
      </c>
      <c r="N400" s="7">
        <v>510167.69</v>
      </c>
      <c r="O400" s="8">
        <v>3938</v>
      </c>
      <c r="P400" s="8">
        <v>3</v>
      </c>
      <c r="Q400" s="8">
        <v>7</v>
      </c>
    </row>
    <row r="401" spans="1:17" ht="14.5">
      <c r="A401" s="5">
        <v>45047</v>
      </c>
      <c r="B401" s="6">
        <v>2023</v>
      </c>
      <c r="C401" s="6" t="s">
        <v>96</v>
      </c>
      <c r="D401" s="6" t="s">
        <v>90</v>
      </c>
      <c r="E401" s="6" t="s">
        <v>91</v>
      </c>
      <c r="F401" s="6" t="s">
        <v>77</v>
      </c>
      <c r="G401" s="6" t="s">
        <v>81</v>
      </c>
      <c r="H401" s="7">
        <v>70826.149999999994</v>
      </c>
      <c r="I401" s="7">
        <v>65614.78</v>
      </c>
      <c r="J401" s="8">
        <v>616</v>
      </c>
      <c r="K401" s="8">
        <v>560</v>
      </c>
      <c r="L401" s="7">
        <v>44460.71</v>
      </c>
      <c r="M401" s="7">
        <v>2230.36</v>
      </c>
      <c r="N401" s="7">
        <v>742562.36</v>
      </c>
      <c r="O401" s="8">
        <v>6632</v>
      </c>
      <c r="P401" s="8">
        <v>4</v>
      </c>
      <c r="Q401" s="8">
        <v>11</v>
      </c>
    </row>
    <row r="402" spans="1:17" ht="14.5">
      <c r="A402" s="5">
        <v>45047</v>
      </c>
      <c r="B402" s="6">
        <v>2023</v>
      </c>
      <c r="C402" s="6" t="s">
        <v>96</v>
      </c>
      <c r="D402" s="6" t="s">
        <v>90</v>
      </c>
      <c r="E402" s="6" t="s">
        <v>91</v>
      </c>
      <c r="F402" s="6" t="s">
        <v>82</v>
      </c>
      <c r="G402" s="6" t="s">
        <v>78</v>
      </c>
      <c r="H402" s="7">
        <v>159657.07</v>
      </c>
      <c r="I402" s="7">
        <v>160778.23000000001</v>
      </c>
      <c r="J402" s="8">
        <v>2217</v>
      </c>
      <c r="K402" s="8">
        <v>2250</v>
      </c>
      <c r="L402" s="7">
        <v>83939.89</v>
      </c>
      <c r="M402" s="7">
        <v>2753.46</v>
      </c>
      <c r="N402" s="7">
        <v>1948247.52</v>
      </c>
      <c r="O402" s="8">
        <v>27729</v>
      </c>
      <c r="P402" s="8">
        <v>9</v>
      </c>
      <c r="Q402" s="8">
        <v>38</v>
      </c>
    </row>
    <row r="403" spans="1:17" ht="14.5">
      <c r="A403" s="5">
        <v>45047</v>
      </c>
      <c r="B403" s="6">
        <v>2023</v>
      </c>
      <c r="C403" s="6" t="s">
        <v>96</v>
      </c>
      <c r="D403" s="6" t="s">
        <v>90</v>
      </c>
      <c r="E403" s="6" t="s">
        <v>91</v>
      </c>
      <c r="F403" s="6" t="s">
        <v>82</v>
      </c>
      <c r="G403" s="6" t="s">
        <v>79</v>
      </c>
      <c r="H403" s="7">
        <v>158151.17000000001</v>
      </c>
      <c r="I403" s="7">
        <v>147858.57999999999</v>
      </c>
      <c r="J403" s="8">
        <v>904</v>
      </c>
      <c r="K403" s="8">
        <v>841</v>
      </c>
      <c r="L403" s="7">
        <v>96131.199999999997</v>
      </c>
      <c r="M403" s="7">
        <v>3649.66</v>
      </c>
      <c r="N403" s="7">
        <v>1515171.79</v>
      </c>
      <c r="O403" s="8">
        <v>9393</v>
      </c>
      <c r="P403" s="8">
        <v>8</v>
      </c>
      <c r="Q403" s="8">
        <v>16</v>
      </c>
    </row>
    <row r="404" spans="1:17" ht="14.5">
      <c r="A404" s="5">
        <v>45047</v>
      </c>
      <c r="B404" s="6">
        <v>2023</v>
      </c>
      <c r="C404" s="6" t="s">
        <v>96</v>
      </c>
      <c r="D404" s="6" t="s">
        <v>90</v>
      </c>
      <c r="E404" s="6" t="s">
        <v>91</v>
      </c>
      <c r="F404" s="6" t="s">
        <v>82</v>
      </c>
      <c r="G404" s="6" t="s">
        <v>80</v>
      </c>
      <c r="H404" s="7">
        <v>41750.01</v>
      </c>
      <c r="I404" s="7">
        <v>39525.08</v>
      </c>
      <c r="J404" s="8">
        <v>298</v>
      </c>
      <c r="K404" s="8">
        <v>280</v>
      </c>
      <c r="L404" s="7">
        <v>26556.7</v>
      </c>
      <c r="M404" s="7">
        <v>2455.75</v>
      </c>
      <c r="N404" s="7">
        <v>468101.74</v>
      </c>
      <c r="O404" s="8">
        <v>3531</v>
      </c>
      <c r="P404" s="8">
        <v>2</v>
      </c>
      <c r="Q404" s="8">
        <v>3</v>
      </c>
    </row>
    <row r="405" spans="1:17" ht="14.5">
      <c r="A405" s="5">
        <v>45047</v>
      </c>
      <c r="B405" s="6">
        <v>2023</v>
      </c>
      <c r="C405" s="6" t="s">
        <v>96</v>
      </c>
      <c r="D405" s="6" t="s">
        <v>90</v>
      </c>
      <c r="E405" s="6" t="s">
        <v>91</v>
      </c>
      <c r="F405" s="6" t="s">
        <v>82</v>
      </c>
      <c r="G405" s="6" t="s">
        <v>81</v>
      </c>
      <c r="H405" s="7">
        <v>63538.879999999997</v>
      </c>
      <c r="I405" s="7">
        <v>58582.55</v>
      </c>
      <c r="J405" s="8">
        <v>553</v>
      </c>
      <c r="K405" s="8">
        <v>502</v>
      </c>
      <c r="L405" s="7">
        <v>36603.47</v>
      </c>
      <c r="M405" s="7">
        <v>1824.82</v>
      </c>
      <c r="N405" s="7">
        <v>671970.63</v>
      </c>
      <c r="O405" s="8">
        <v>6116</v>
      </c>
      <c r="P405" s="8">
        <v>3</v>
      </c>
      <c r="Q405" s="8">
        <v>7</v>
      </c>
    </row>
    <row r="406" spans="1:17" ht="14.5">
      <c r="A406" s="5">
        <v>45047</v>
      </c>
      <c r="B406" s="6">
        <v>2023</v>
      </c>
      <c r="C406" s="6" t="s">
        <v>96</v>
      </c>
      <c r="D406" s="6" t="s">
        <v>90</v>
      </c>
      <c r="E406" s="6" t="s">
        <v>91</v>
      </c>
      <c r="F406" s="6" t="s">
        <v>83</v>
      </c>
      <c r="G406" s="6" t="s">
        <v>78</v>
      </c>
      <c r="H406" s="7">
        <v>13094.07</v>
      </c>
      <c r="I406" s="7">
        <v>12601.65</v>
      </c>
      <c r="J406" s="8">
        <v>182</v>
      </c>
      <c r="K406" s="8">
        <v>177</v>
      </c>
      <c r="L406" s="7">
        <v>6148.1</v>
      </c>
      <c r="M406" s="7">
        <v>253.04</v>
      </c>
      <c r="N406" s="7">
        <v>206185.60000000001</v>
      </c>
      <c r="O406" s="8">
        <v>3169</v>
      </c>
      <c r="P406" s="8">
        <v>1</v>
      </c>
      <c r="Q406" s="8">
        <v>4</v>
      </c>
    </row>
    <row r="407" spans="1:17" ht="14.5">
      <c r="A407" s="5">
        <v>45047</v>
      </c>
      <c r="B407" s="6">
        <v>2023</v>
      </c>
      <c r="C407" s="6" t="s">
        <v>96</v>
      </c>
      <c r="D407" s="6" t="s">
        <v>90</v>
      </c>
      <c r="E407" s="6" t="s">
        <v>91</v>
      </c>
      <c r="F407" s="6" t="s">
        <v>83</v>
      </c>
      <c r="G407" s="6" t="s">
        <v>79</v>
      </c>
      <c r="H407" s="7">
        <v>13094.37</v>
      </c>
      <c r="I407" s="7">
        <v>12590.72</v>
      </c>
      <c r="J407" s="8">
        <v>75</v>
      </c>
      <c r="K407" s="8">
        <v>73</v>
      </c>
      <c r="L407" s="7">
        <v>7213.27</v>
      </c>
      <c r="M407" s="7">
        <v>338.13</v>
      </c>
      <c r="N407" s="7">
        <v>172127.91</v>
      </c>
      <c r="O407" s="8">
        <v>1079</v>
      </c>
      <c r="P407" s="8">
        <v>1</v>
      </c>
      <c r="Q407" s="8">
        <v>3</v>
      </c>
    </row>
    <row r="408" spans="1:17" ht="14.5">
      <c r="A408" s="5">
        <v>45047</v>
      </c>
      <c r="B408" s="6">
        <v>2023</v>
      </c>
      <c r="C408" s="6" t="s">
        <v>96</v>
      </c>
      <c r="D408" s="6" t="s">
        <v>90</v>
      </c>
      <c r="E408" s="6" t="s">
        <v>91</v>
      </c>
      <c r="F408" s="6" t="s">
        <v>83</v>
      </c>
      <c r="G408" s="6" t="s">
        <v>80</v>
      </c>
      <c r="H408" s="7">
        <v>2974.65</v>
      </c>
      <c r="I408" s="7">
        <v>2635.7</v>
      </c>
      <c r="J408" s="8">
        <v>21</v>
      </c>
      <c r="K408" s="8">
        <v>18</v>
      </c>
      <c r="L408" s="7">
        <v>1714.79</v>
      </c>
      <c r="M408" s="7">
        <v>167.55</v>
      </c>
      <c r="N408" s="7">
        <v>51212.67</v>
      </c>
      <c r="O408" s="8">
        <v>385</v>
      </c>
      <c r="P408" s="8">
        <v>0</v>
      </c>
      <c r="Q408" s="8">
        <v>1</v>
      </c>
    </row>
    <row r="409" spans="1:17" ht="14.5">
      <c r="A409" s="5">
        <v>45047</v>
      </c>
      <c r="B409" s="6">
        <v>2023</v>
      </c>
      <c r="C409" s="6" t="s">
        <v>96</v>
      </c>
      <c r="D409" s="6" t="s">
        <v>90</v>
      </c>
      <c r="E409" s="6" t="s">
        <v>91</v>
      </c>
      <c r="F409" s="6" t="s">
        <v>83</v>
      </c>
      <c r="G409" s="6" t="s">
        <v>81</v>
      </c>
      <c r="H409" s="7">
        <v>5272.68</v>
      </c>
      <c r="I409" s="7">
        <v>5038.63</v>
      </c>
      <c r="J409" s="8">
        <v>46</v>
      </c>
      <c r="K409" s="8">
        <v>43</v>
      </c>
      <c r="L409" s="7">
        <v>2787.87</v>
      </c>
      <c r="M409" s="7">
        <v>161.44999999999999</v>
      </c>
      <c r="N409" s="7">
        <v>77403.509999999995</v>
      </c>
      <c r="O409" s="8">
        <v>710</v>
      </c>
      <c r="P409" s="8">
        <v>0</v>
      </c>
      <c r="Q409" s="8">
        <v>1</v>
      </c>
    </row>
    <row r="410" spans="1:17" ht="14.5">
      <c r="A410" s="5">
        <v>45047</v>
      </c>
      <c r="B410" s="6">
        <v>2023</v>
      </c>
      <c r="C410" s="6" t="s">
        <v>96</v>
      </c>
      <c r="D410" s="6" t="s">
        <v>92</v>
      </c>
      <c r="E410" s="6" t="s">
        <v>76</v>
      </c>
      <c r="F410" s="6" t="s">
        <v>77</v>
      </c>
      <c r="G410" s="6" t="s">
        <v>78</v>
      </c>
      <c r="H410" s="7">
        <v>194302.28</v>
      </c>
      <c r="I410" s="7">
        <v>191193.69</v>
      </c>
      <c r="J410" s="8">
        <v>2699</v>
      </c>
      <c r="K410" s="8">
        <v>2608</v>
      </c>
      <c r="L410" s="7">
        <v>109165.49</v>
      </c>
      <c r="M410" s="7">
        <v>3411.54</v>
      </c>
      <c r="N410" s="7">
        <v>1328197.1599999999</v>
      </c>
      <c r="O410" s="8">
        <v>20372</v>
      </c>
      <c r="P410" s="8">
        <v>8</v>
      </c>
      <c r="Q410" s="8">
        <v>44</v>
      </c>
    </row>
    <row r="411" spans="1:17" ht="14.5">
      <c r="A411" s="5">
        <v>45047</v>
      </c>
      <c r="B411" s="6">
        <v>2023</v>
      </c>
      <c r="C411" s="6" t="s">
        <v>96</v>
      </c>
      <c r="D411" s="6" t="s">
        <v>92</v>
      </c>
      <c r="E411" s="6" t="s">
        <v>76</v>
      </c>
      <c r="F411" s="6" t="s">
        <v>77</v>
      </c>
      <c r="G411" s="6" t="s">
        <v>79</v>
      </c>
      <c r="H411" s="7">
        <v>197763.19</v>
      </c>
      <c r="I411" s="7">
        <v>187794.88</v>
      </c>
      <c r="J411" s="8">
        <v>1130</v>
      </c>
      <c r="K411" s="8">
        <v>1078</v>
      </c>
      <c r="L411" s="7">
        <v>128232.59</v>
      </c>
      <c r="M411" s="7">
        <v>4601.66</v>
      </c>
      <c r="N411" s="7">
        <v>1055878.92</v>
      </c>
      <c r="O411" s="8">
        <v>6377</v>
      </c>
      <c r="P411" s="8">
        <v>11</v>
      </c>
      <c r="Q411" s="8">
        <v>19</v>
      </c>
    </row>
    <row r="412" spans="1:17" ht="14.5">
      <c r="A412" s="5">
        <v>45047</v>
      </c>
      <c r="B412" s="6">
        <v>2023</v>
      </c>
      <c r="C412" s="6" t="s">
        <v>96</v>
      </c>
      <c r="D412" s="6" t="s">
        <v>92</v>
      </c>
      <c r="E412" s="6" t="s">
        <v>76</v>
      </c>
      <c r="F412" s="6" t="s">
        <v>77</v>
      </c>
      <c r="G412" s="6" t="s">
        <v>80</v>
      </c>
      <c r="H412" s="7">
        <v>44799.16</v>
      </c>
      <c r="I412" s="7">
        <v>42711.43</v>
      </c>
      <c r="J412" s="8">
        <v>320</v>
      </c>
      <c r="K412" s="8">
        <v>305</v>
      </c>
      <c r="L412" s="7">
        <v>30619.23</v>
      </c>
      <c r="M412" s="7">
        <v>2603.92</v>
      </c>
      <c r="N412" s="7">
        <v>324114.81</v>
      </c>
      <c r="O412" s="8">
        <v>2488</v>
      </c>
      <c r="P412" s="8">
        <v>2</v>
      </c>
      <c r="Q412" s="8">
        <v>3</v>
      </c>
    </row>
    <row r="413" spans="1:17" ht="14.5">
      <c r="A413" s="5">
        <v>45047</v>
      </c>
      <c r="B413" s="6">
        <v>2023</v>
      </c>
      <c r="C413" s="6" t="s">
        <v>96</v>
      </c>
      <c r="D413" s="6" t="s">
        <v>92</v>
      </c>
      <c r="E413" s="6" t="s">
        <v>76</v>
      </c>
      <c r="F413" s="6" t="s">
        <v>77</v>
      </c>
      <c r="G413" s="6" t="s">
        <v>81</v>
      </c>
      <c r="H413" s="7">
        <v>79816.88</v>
      </c>
      <c r="I413" s="7">
        <v>80230.990000000005</v>
      </c>
      <c r="J413" s="8">
        <v>694</v>
      </c>
      <c r="K413" s="8">
        <v>697</v>
      </c>
      <c r="L413" s="7">
        <v>49196.03</v>
      </c>
      <c r="M413" s="7">
        <v>2260.9899999999998</v>
      </c>
      <c r="N413" s="7">
        <v>483267.77</v>
      </c>
      <c r="O413" s="8">
        <v>4399</v>
      </c>
      <c r="P413" s="8">
        <v>3</v>
      </c>
      <c r="Q413" s="8">
        <v>8</v>
      </c>
    </row>
    <row r="414" spans="1:17" ht="14.5">
      <c r="A414" s="5">
        <v>45047</v>
      </c>
      <c r="B414" s="6">
        <v>2023</v>
      </c>
      <c r="C414" s="6" t="s">
        <v>96</v>
      </c>
      <c r="D414" s="6" t="s">
        <v>92</v>
      </c>
      <c r="E414" s="6" t="s">
        <v>76</v>
      </c>
      <c r="F414" s="6" t="s">
        <v>82</v>
      </c>
      <c r="G414" s="6" t="s">
        <v>78</v>
      </c>
      <c r="H414" s="7">
        <v>178147.52</v>
      </c>
      <c r="I414" s="7">
        <v>175789.26</v>
      </c>
      <c r="J414" s="8">
        <v>2474</v>
      </c>
      <c r="K414" s="8">
        <v>2428</v>
      </c>
      <c r="L414" s="7">
        <v>94219.81</v>
      </c>
      <c r="M414" s="7">
        <v>3515.22</v>
      </c>
      <c r="N414" s="7">
        <v>1159502.2</v>
      </c>
      <c r="O414" s="8">
        <v>17107</v>
      </c>
      <c r="P414" s="8">
        <v>8</v>
      </c>
      <c r="Q414" s="8">
        <v>51</v>
      </c>
    </row>
    <row r="415" spans="1:17" ht="14.5">
      <c r="A415" s="5">
        <v>45047</v>
      </c>
      <c r="B415" s="6">
        <v>2023</v>
      </c>
      <c r="C415" s="6" t="s">
        <v>96</v>
      </c>
      <c r="D415" s="6" t="s">
        <v>92</v>
      </c>
      <c r="E415" s="6" t="s">
        <v>76</v>
      </c>
      <c r="F415" s="6" t="s">
        <v>82</v>
      </c>
      <c r="G415" s="6" t="s">
        <v>79</v>
      </c>
      <c r="H415" s="7">
        <v>168459.58</v>
      </c>
      <c r="I415" s="7">
        <v>164427.44</v>
      </c>
      <c r="J415" s="8">
        <v>963</v>
      </c>
      <c r="K415" s="8">
        <v>944</v>
      </c>
      <c r="L415" s="7">
        <v>103509.43</v>
      </c>
      <c r="M415" s="7">
        <v>4060.67</v>
      </c>
      <c r="N415" s="7">
        <v>917626.95</v>
      </c>
      <c r="O415" s="8">
        <v>5773</v>
      </c>
      <c r="P415" s="8">
        <v>7</v>
      </c>
      <c r="Q415" s="8">
        <v>15</v>
      </c>
    </row>
    <row r="416" spans="1:17" ht="14.5">
      <c r="A416" s="5">
        <v>45047</v>
      </c>
      <c r="B416" s="6">
        <v>2023</v>
      </c>
      <c r="C416" s="6" t="s">
        <v>96</v>
      </c>
      <c r="D416" s="6" t="s">
        <v>92</v>
      </c>
      <c r="E416" s="6" t="s">
        <v>76</v>
      </c>
      <c r="F416" s="6" t="s">
        <v>82</v>
      </c>
      <c r="G416" s="6" t="s">
        <v>80</v>
      </c>
      <c r="H416" s="7">
        <v>38557.26</v>
      </c>
      <c r="I416" s="7">
        <v>37907.449999999997</v>
      </c>
      <c r="J416" s="8">
        <v>275</v>
      </c>
      <c r="K416" s="8">
        <v>267</v>
      </c>
      <c r="L416" s="7">
        <v>24591.759999999998</v>
      </c>
      <c r="M416" s="7">
        <v>2249.08</v>
      </c>
      <c r="N416" s="7">
        <v>284462.55</v>
      </c>
      <c r="O416" s="8">
        <v>2182</v>
      </c>
      <c r="P416" s="8">
        <v>2</v>
      </c>
      <c r="Q416" s="8">
        <v>3</v>
      </c>
    </row>
    <row r="417" spans="1:17" ht="14.5">
      <c r="A417" s="5">
        <v>45047</v>
      </c>
      <c r="B417" s="6">
        <v>2023</v>
      </c>
      <c r="C417" s="6" t="s">
        <v>96</v>
      </c>
      <c r="D417" s="6" t="s">
        <v>92</v>
      </c>
      <c r="E417" s="6" t="s">
        <v>76</v>
      </c>
      <c r="F417" s="6" t="s">
        <v>82</v>
      </c>
      <c r="G417" s="6" t="s">
        <v>81</v>
      </c>
      <c r="H417" s="7">
        <v>64336.51</v>
      </c>
      <c r="I417" s="7">
        <v>61825.4</v>
      </c>
      <c r="J417" s="8">
        <v>559</v>
      </c>
      <c r="K417" s="8">
        <v>531</v>
      </c>
      <c r="L417" s="7">
        <v>37956.39</v>
      </c>
      <c r="M417" s="7">
        <v>1944.75</v>
      </c>
      <c r="N417" s="7">
        <v>427912.5</v>
      </c>
      <c r="O417" s="8">
        <v>3850</v>
      </c>
      <c r="P417" s="8">
        <v>3</v>
      </c>
      <c r="Q417" s="8">
        <v>11</v>
      </c>
    </row>
    <row r="418" spans="1:17" ht="14.5">
      <c r="A418" s="5">
        <v>45047</v>
      </c>
      <c r="B418" s="6">
        <v>2023</v>
      </c>
      <c r="C418" s="6" t="s">
        <v>96</v>
      </c>
      <c r="D418" s="6" t="s">
        <v>92</v>
      </c>
      <c r="E418" s="6" t="s">
        <v>76</v>
      </c>
      <c r="F418" s="6" t="s">
        <v>83</v>
      </c>
      <c r="G418" s="6" t="s">
        <v>78</v>
      </c>
      <c r="H418" s="7">
        <v>12702.28</v>
      </c>
      <c r="I418" s="7">
        <v>13201.85</v>
      </c>
      <c r="J418" s="8">
        <v>176</v>
      </c>
      <c r="K418" s="8">
        <v>182</v>
      </c>
      <c r="L418" s="7">
        <v>6042.96</v>
      </c>
      <c r="M418" s="7">
        <v>237.91</v>
      </c>
      <c r="N418" s="7">
        <v>127740.75</v>
      </c>
      <c r="O418" s="8">
        <v>1858</v>
      </c>
      <c r="P418" s="8">
        <v>1</v>
      </c>
      <c r="Q418" s="8">
        <v>6</v>
      </c>
    </row>
    <row r="419" spans="1:17" ht="14.5">
      <c r="A419" s="5">
        <v>45047</v>
      </c>
      <c r="B419" s="6">
        <v>2023</v>
      </c>
      <c r="C419" s="6" t="s">
        <v>96</v>
      </c>
      <c r="D419" s="6" t="s">
        <v>92</v>
      </c>
      <c r="E419" s="6" t="s">
        <v>76</v>
      </c>
      <c r="F419" s="6" t="s">
        <v>83</v>
      </c>
      <c r="G419" s="6" t="s">
        <v>79</v>
      </c>
      <c r="H419" s="7">
        <v>12240.17</v>
      </c>
      <c r="I419" s="7">
        <v>11947.13</v>
      </c>
      <c r="J419" s="8">
        <v>70</v>
      </c>
      <c r="K419" s="8">
        <v>70</v>
      </c>
      <c r="L419" s="7">
        <v>6751.69</v>
      </c>
      <c r="M419" s="7">
        <v>280.76</v>
      </c>
      <c r="N419" s="7">
        <v>98182.89</v>
      </c>
      <c r="O419" s="8">
        <v>621</v>
      </c>
      <c r="P419" s="8">
        <v>1</v>
      </c>
      <c r="Q419" s="8">
        <v>2</v>
      </c>
    </row>
    <row r="420" spans="1:17" ht="14.5">
      <c r="A420" s="5">
        <v>45047</v>
      </c>
      <c r="B420" s="6">
        <v>2023</v>
      </c>
      <c r="C420" s="6" t="s">
        <v>96</v>
      </c>
      <c r="D420" s="6" t="s">
        <v>92</v>
      </c>
      <c r="E420" s="6" t="s">
        <v>76</v>
      </c>
      <c r="F420" s="6" t="s">
        <v>83</v>
      </c>
      <c r="G420" s="6" t="s">
        <v>80</v>
      </c>
      <c r="H420" s="7">
        <v>2781.78</v>
      </c>
      <c r="I420" s="7">
        <v>2669.09</v>
      </c>
      <c r="J420" s="8">
        <v>20</v>
      </c>
      <c r="K420" s="8">
        <v>19</v>
      </c>
      <c r="L420" s="7">
        <v>1621.97</v>
      </c>
      <c r="M420" s="7">
        <v>150.94999999999999</v>
      </c>
      <c r="N420" s="7">
        <v>30009.17</v>
      </c>
      <c r="O420" s="8">
        <v>228</v>
      </c>
      <c r="P420" s="8">
        <v>0</v>
      </c>
      <c r="Q420" s="8">
        <v>1</v>
      </c>
    </row>
    <row r="421" spans="1:17" ht="14.5">
      <c r="A421" s="5">
        <v>45047</v>
      </c>
      <c r="B421" s="6">
        <v>2023</v>
      </c>
      <c r="C421" s="6" t="s">
        <v>96</v>
      </c>
      <c r="D421" s="6" t="s">
        <v>92</v>
      </c>
      <c r="E421" s="6" t="s">
        <v>76</v>
      </c>
      <c r="F421" s="6" t="s">
        <v>83</v>
      </c>
      <c r="G421" s="6" t="s">
        <v>81</v>
      </c>
      <c r="H421" s="7">
        <v>5335.55</v>
      </c>
      <c r="I421" s="7">
        <v>5423.74</v>
      </c>
      <c r="J421" s="8">
        <v>46</v>
      </c>
      <c r="K421" s="8">
        <v>46</v>
      </c>
      <c r="L421" s="7">
        <v>2834.15</v>
      </c>
      <c r="M421" s="7">
        <v>146.38</v>
      </c>
      <c r="N421" s="7">
        <v>46839.89</v>
      </c>
      <c r="O421" s="8">
        <v>458</v>
      </c>
      <c r="P421" s="8">
        <v>0</v>
      </c>
      <c r="Q421" s="8">
        <v>1</v>
      </c>
    </row>
    <row r="422" spans="1:17" ht="14.5">
      <c r="A422" s="5">
        <v>45078</v>
      </c>
      <c r="B422" s="6">
        <v>2023</v>
      </c>
      <c r="C422" s="6" t="s">
        <v>97</v>
      </c>
      <c r="D422" s="6" t="s">
        <v>75</v>
      </c>
      <c r="E422" s="6" t="s">
        <v>76</v>
      </c>
      <c r="F422" s="6" t="s">
        <v>77</v>
      </c>
      <c r="G422" s="6" t="s">
        <v>78</v>
      </c>
      <c r="H422" s="7">
        <v>1079576.42</v>
      </c>
      <c r="I422" s="7">
        <v>1063638</v>
      </c>
      <c r="J422" s="8">
        <v>14994</v>
      </c>
      <c r="K422" s="8">
        <v>14939</v>
      </c>
      <c r="L422" s="7">
        <v>604382.36</v>
      </c>
      <c r="M422" s="7">
        <v>20057.02</v>
      </c>
      <c r="N422" s="7">
        <v>6365072.0999999996</v>
      </c>
      <c r="O422" s="8">
        <v>92111</v>
      </c>
      <c r="P422" s="8">
        <v>42</v>
      </c>
      <c r="Q422" s="8">
        <v>202</v>
      </c>
    </row>
    <row r="423" spans="1:17" ht="14.5">
      <c r="A423" s="5">
        <v>45078</v>
      </c>
      <c r="B423" s="6">
        <v>2023</v>
      </c>
      <c r="C423" s="6" t="s">
        <v>97</v>
      </c>
      <c r="D423" s="6" t="s">
        <v>75</v>
      </c>
      <c r="E423" s="6" t="s">
        <v>76</v>
      </c>
      <c r="F423" s="6" t="s">
        <v>77</v>
      </c>
      <c r="G423" s="6" t="s">
        <v>79</v>
      </c>
      <c r="H423" s="7">
        <v>1063571.1000000001</v>
      </c>
      <c r="I423" s="7">
        <v>1009916.53</v>
      </c>
      <c r="J423" s="8">
        <v>6078</v>
      </c>
      <c r="K423" s="8">
        <v>5792</v>
      </c>
      <c r="L423" s="7">
        <v>689410.99</v>
      </c>
      <c r="M423" s="7">
        <v>27532.080000000002</v>
      </c>
      <c r="N423" s="7">
        <v>4915113.75</v>
      </c>
      <c r="O423" s="8">
        <v>28808</v>
      </c>
      <c r="P423" s="8">
        <v>55</v>
      </c>
      <c r="Q423" s="8">
        <v>80</v>
      </c>
    </row>
    <row r="424" spans="1:17" ht="14.5">
      <c r="A424" s="5">
        <v>45078</v>
      </c>
      <c r="B424" s="6">
        <v>2023</v>
      </c>
      <c r="C424" s="6" t="s">
        <v>97</v>
      </c>
      <c r="D424" s="6" t="s">
        <v>75</v>
      </c>
      <c r="E424" s="6" t="s">
        <v>76</v>
      </c>
      <c r="F424" s="6" t="s">
        <v>77</v>
      </c>
      <c r="G424" s="6" t="s">
        <v>80</v>
      </c>
      <c r="H424" s="7">
        <v>230729.38</v>
      </c>
      <c r="I424" s="7">
        <v>221715.94</v>
      </c>
      <c r="J424" s="8">
        <v>1648</v>
      </c>
      <c r="K424" s="8">
        <v>1561</v>
      </c>
      <c r="L424" s="7">
        <v>156582.57</v>
      </c>
      <c r="M424" s="7">
        <v>11433.87</v>
      </c>
      <c r="N424" s="7">
        <v>1490354.39</v>
      </c>
      <c r="O424" s="8">
        <v>11149</v>
      </c>
      <c r="P424" s="8">
        <v>13</v>
      </c>
      <c r="Q424" s="8">
        <v>20</v>
      </c>
    </row>
    <row r="425" spans="1:17" ht="14.5">
      <c r="A425" s="5">
        <v>45078</v>
      </c>
      <c r="B425" s="6">
        <v>2023</v>
      </c>
      <c r="C425" s="6" t="s">
        <v>97</v>
      </c>
      <c r="D425" s="6" t="s">
        <v>75</v>
      </c>
      <c r="E425" s="6" t="s">
        <v>76</v>
      </c>
      <c r="F425" s="6" t="s">
        <v>77</v>
      </c>
      <c r="G425" s="6" t="s">
        <v>81</v>
      </c>
      <c r="H425" s="7">
        <v>416143.73</v>
      </c>
      <c r="I425" s="7">
        <v>413086.11</v>
      </c>
      <c r="J425" s="8">
        <v>3619</v>
      </c>
      <c r="K425" s="8">
        <v>3534</v>
      </c>
      <c r="L425" s="7">
        <v>258993.25</v>
      </c>
      <c r="M425" s="7">
        <v>12848.68</v>
      </c>
      <c r="N425" s="7">
        <v>2297863.54</v>
      </c>
      <c r="O425" s="8">
        <v>22216</v>
      </c>
      <c r="P425" s="8">
        <v>17</v>
      </c>
      <c r="Q425" s="8">
        <v>71</v>
      </c>
    </row>
    <row r="426" spans="1:17" ht="14.5">
      <c r="A426" s="5">
        <v>45078</v>
      </c>
      <c r="B426" s="6">
        <v>2023</v>
      </c>
      <c r="C426" s="6" t="s">
        <v>97</v>
      </c>
      <c r="D426" s="6" t="s">
        <v>75</v>
      </c>
      <c r="E426" s="6" t="s">
        <v>76</v>
      </c>
      <c r="F426" s="6" t="s">
        <v>82</v>
      </c>
      <c r="G426" s="6" t="s">
        <v>78</v>
      </c>
      <c r="H426" s="7">
        <v>869499.19</v>
      </c>
      <c r="I426" s="7">
        <v>838364.28</v>
      </c>
      <c r="J426" s="8">
        <v>12076</v>
      </c>
      <c r="K426" s="8">
        <v>11555</v>
      </c>
      <c r="L426" s="7">
        <v>460256.59</v>
      </c>
      <c r="M426" s="7">
        <v>16750.900000000001</v>
      </c>
      <c r="N426" s="7">
        <v>5157099.72</v>
      </c>
      <c r="O426" s="8">
        <v>78791</v>
      </c>
      <c r="P426" s="8">
        <v>40</v>
      </c>
      <c r="Q426" s="8">
        <v>190</v>
      </c>
    </row>
    <row r="427" spans="1:17" ht="14.5">
      <c r="A427" s="5">
        <v>45078</v>
      </c>
      <c r="B427" s="6">
        <v>2023</v>
      </c>
      <c r="C427" s="6" t="s">
        <v>97</v>
      </c>
      <c r="D427" s="6" t="s">
        <v>75</v>
      </c>
      <c r="E427" s="6" t="s">
        <v>76</v>
      </c>
      <c r="F427" s="6" t="s">
        <v>82</v>
      </c>
      <c r="G427" s="6" t="s">
        <v>79</v>
      </c>
      <c r="H427" s="7">
        <v>746152.53</v>
      </c>
      <c r="I427" s="7">
        <v>714137.34</v>
      </c>
      <c r="J427" s="8">
        <v>4264</v>
      </c>
      <c r="K427" s="8">
        <v>4086</v>
      </c>
      <c r="L427" s="7">
        <v>459059.69</v>
      </c>
      <c r="M427" s="7">
        <v>18606.02</v>
      </c>
      <c r="N427" s="7">
        <v>4014087.55</v>
      </c>
      <c r="O427" s="8">
        <v>24351</v>
      </c>
      <c r="P427" s="8">
        <v>37</v>
      </c>
      <c r="Q427" s="8">
        <v>40</v>
      </c>
    </row>
    <row r="428" spans="1:17" ht="14.5">
      <c r="A428" s="5">
        <v>45078</v>
      </c>
      <c r="B428" s="6">
        <v>2023</v>
      </c>
      <c r="C428" s="6" t="s">
        <v>97</v>
      </c>
      <c r="D428" s="6" t="s">
        <v>75</v>
      </c>
      <c r="E428" s="6" t="s">
        <v>76</v>
      </c>
      <c r="F428" s="6" t="s">
        <v>82</v>
      </c>
      <c r="G428" s="6" t="s">
        <v>80</v>
      </c>
      <c r="H428" s="7">
        <v>186301.45</v>
      </c>
      <c r="I428" s="7">
        <v>169883.7</v>
      </c>
      <c r="J428" s="8">
        <v>1331</v>
      </c>
      <c r="K428" s="8">
        <v>1192</v>
      </c>
      <c r="L428" s="7">
        <v>119093.59</v>
      </c>
      <c r="M428" s="7">
        <v>10485</v>
      </c>
      <c r="N428" s="7">
        <v>1300331.95</v>
      </c>
      <c r="O428" s="8">
        <v>10188</v>
      </c>
      <c r="P428" s="8">
        <v>9</v>
      </c>
      <c r="Q428" s="8">
        <v>17</v>
      </c>
    </row>
    <row r="429" spans="1:17" ht="14.5">
      <c r="A429" s="5">
        <v>45078</v>
      </c>
      <c r="B429" s="6">
        <v>2023</v>
      </c>
      <c r="C429" s="6" t="s">
        <v>97</v>
      </c>
      <c r="D429" s="6" t="s">
        <v>75</v>
      </c>
      <c r="E429" s="6" t="s">
        <v>76</v>
      </c>
      <c r="F429" s="6" t="s">
        <v>82</v>
      </c>
      <c r="G429" s="6" t="s">
        <v>81</v>
      </c>
      <c r="H429" s="7">
        <v>310673.49</v>
      </c>
      <c r="I429" s="7">
        <v>292826.19</v>
      </c>
      <c r="J429" s="8">
        <v>2702</v>
      </c>
      <c r="K429" s="8">
        <v>2524</v>
      </c>
      <c r="L429" s="7">
        <v>179435.13</v>
      </c>
      <c r="M429" s="7">
        <v>8801.1200000000008</v>
      </c>
      <c r="N429" s="7">
        <v>1879160.08</v>
      </c>
      <c r="O429" s="8">
        <v>17141</v>
      </c>
      <c r="P429" s="8">
        <v>17</v>
      </c>
      <c r="Q429" s="8">
        <v>27</v>
      </c>
    </row>
    <row r="430" spans="1:17" ht="14.5">
      <c r="A430" s="5">
        <v>45078</v>
      </c>
      <c r="B430" s="6">
        <v>2023</v>
      </c>
      <c r="C430" s="6" t="s">
        <v>97</v>
      </c>
      <c r="D430" s="6" t="s">
        <v>75</v>
      </c>
      <c r="E430" s="6" t="s">
        <v>76</v>
      </c>
      <c r="F430" s="6" t="s">
        <v>83</v>
      </c>
      <c r="G430" s="6" t="s">
        <v>78</v>
      </c>
      <c r="H430" s="7">
        <v>70668.34</v>
      </c>
      <c r="I430" s="7">
        <v>70338.78</v>
      </c>
      <c r="J430" s="8">
        <v>982</v>
      </c>
      <c r="K430" s="8">
        <v>989</v>
      </c>
      <c r="L430" s="7">
        <v>33439.279999999999</v>
      </c>
      <c r="M430" s="7">
        <v>1222.54</v>
      </c>
      <c r="N430" s="7">
        <v>605775.75</v>
      </c>
      <c r="O430" s="8">
        <v>8711</v>
      </c>
      <c r="P430" s="8">
        <v>3</v>
      </c>
      <c r="Q430" s="8">
        <v>30</v>
      </c>
    </row>
    <row r="431" spans="1:17" ht="14.5">
      <c r="A431" s="5">
        <v>45078</v>
      </c>
      <c r="B431" s="6">
        <v>2023</v>
      </c>
      <c r="C431" s="6" t="s">
        <v>97</v>
      </c>
      <c r="D431" s="6" t="s">
        <v>75</v>
      </c>
      <c r="E431" s="6" t="s">
        <v>76</v>
      </c>
      <c r="F431" s="6" t="s">
        <v>83</v>
      </c>
      <c r="G431" s="6" t="s">
        <v>79</v>
      </c>
      <c r="H431" s="7">
        <v>63386.01</v>
      </c>
      <c r="I431" s="7">
        <v>58953.21</v>
      </c>
      <c r="J431" s="8">
        <v>362</v>
      </c>
      <c r="K431" s="8">
        <v>332</v>
      </c>
      <c r="L431" s="7">
        <v>34891.599999999999</v>
      </c>
      <c r="M431" s="7">
        <v>1707.09</v>
      </c>
      <c r="N431" s="7">
        <v>448694.46</v>
      </c>
      <c r="O431" s="8">
        <v>2903</v>
      </c>
      <c r="P431" s="8">
        <v>2</v>
      </c>
      <c r="Q431" s="8">
        <v>8</v>
      </c>
    </row>
    <row r="432" spans="1:17" ht="14.5">
      <c r="A432" s="5">
        <v>45078</v>
      </c>
      <c r="B432" s="6">
        <v>2023</v>
      </c>
      <c r="C432" s="6" t="s">
        <v>97</v>
      </c>
      <c r="D432" s="6" t="s">
        <v>75</v>
      </c>
      <c r="E432" s="6" t="s">
        <v>76</v>
      </c>
      <c r="F432" s="6" t="s">
        <v>83</v>
      </c>
      <c r="G432" s="6" t="s">
        <v>80</v>
      </c>
      <c r="H432" s="7">
        <v>14692.23</v>
      </c>
      <c r="I432" s="7">
        <v>13891.06</v>
      </c>
      <c r="J432" s="8">
        <v>105</v>
      </c>
      <c r="K432" s="8">
        <v>99</v>
      </c>
      <c r="L432" s="7">
        <v>8556.2900000000009</v>
      </c>
      <c r="M432" s="7">
        <v>873.74</v>
      </c>
      <c r="N432" s="7">
        <v>140917.17000000001</v>
      </c>
      <c r="O432" s="8">
        <v>1051</v>
      </c>
      <c r="P432" s="8">
        <v>1</v>
      </c>
      <c r="Q432" s="8">
        <v>2</v>
      </c>
    </row>
    <row r="433" spans="1:17" ht="14.5">
      <c r="A433" s="5">
        <v>45078</v>
      </c>
      <c r="B433" s="6">
        <v>2023</v>
      </c>
      <c r="C433" s="6" t="s">
        <v>97</v>
      </c>
      <c r="D433" s="6" t="s">
        <v>75</v>
      </c>
      <c r="E433" s="6" t="s">
        <v>76</v>
      </c>
      <c r="F433" s="6" t="s">
        <v>83</v>
      </c>
      <c r="G433" s="6" t="s">
        <v>81</v>
      </c>
      <c r="H433" s="7">
        <v>25418.19</v>
      </c>
      <c r="I433" s="7">
        <v>24744.400000000001</v>
      </c>
      <c r="J433" s="8">
        <v>221</v>
      </c>
      <c r="K433" s="8">
        <v>213</v>
      </c>
      <c r="L433" s="7">
        <v>13530.38</v>
      </c>
      <c r="M433" s="7">
        <v>798.11</v>
      </c>
      <c r="N433" s="7">
        <v>207745.75</v>
      </c>
      <c r="O433" s="8">
        <v>1942</v>
      </c>
      <c r="P433" s="8">
        <v>1</v>
      </c>
      <c r="Q433" s="8">
        <v>5</v>
      </c>
    </row>
    <row r="434" spans="1:17" ht="14.5">
      <c r="A434" s="5">
        <v>45078</v>
      </c>
      <c r="B434" s="6">
        <v>2023</v>
      </c>
      <c r="C434" s="6" t="s">
        <v>97</v>
      </c>
      <c r="D434" s="6" t="s">
        <v>84</v>
      </c>
      <c r="E434" s="6" t="s">
        <v>85</v>
      </c>
      <c r="F434" s="6" t="s">
        <v>77</v>
      </c>
      <c r="G434" s="6" t="s">
        <v>78</v>
      </c>
      <c r="H434" s="7">
        <v>614320.29</v>
      </c>
      <c r="I434" s="7">
        <v>667251.49</v>
      </c>
      <c r="J434" s="8">
        <v>8532</v>
      </c>
      <c r="K434" s="8">
        <v>9246</v>
      </c>
      <c r="L434" s="7">
        <v>348174.98</v>
      </c>
      <c r="M434" s="7">
        <v>11309.96</v>
      </c>
      <c r="N434" s="7">
        <v>4680125.97</v>
      </c>
      <c r="O434" s="8">
        <v>66677</v>
      </c>
      <c r="P434" s="8">
        <v>28</v>
      </c>
      <c r="Q434" s="8">
        <v>90</v>
      </c>
    </row>
    <row r="435" spans="1:17" ht="14.5">
      <c r="A435" s="5">
        <v>45078</v>
      </c>
      <c r="B435" s="6">
        <v>2023</v>
      </c>
      <c r="C435" s="6" t="s">
        <v>97</v>
      </c>
      <c r="D435" s="6" t="s">
        <v>84</v>
      </c>
      <c r="E435" s="6" t="s">
        <v>85</v>
      </c>
      <c r="F435" s="6" t="s">
        <v>77</v>
      </c>
      <c r="G435" s="6" t="s">
        <v>79</v>
      </c>
      <c r="H435" s="7">
        <v>587054.81000000006</v>
      </c>
      <c r="I435" s="7">
        <v>591376.31000000006</v>
      </c>
      <c r="J435" s="8">
        <v>3355</v>
      </c>
      <c r="K435" s="8">
        <v>3391</v>
      </c>
      <c r="L435" s="7">
        <v>387360.62</v>
      </c>
      <c r="M435" s="7">
        <v>14627.95</v>
      </c>
      <c r="N435" s="7">
        <v>3676293.62</v>
      </c>
      <c r="O435" s="8">
        <v>22910</v>
      </c>
      <c r="P435" s="8">
        <v>27</v>
      </c>
      <c r="Q435" s="8">
        <v>30</v>
      </c>
    </row>
    <row r="436" spans="1:17" ht="14.5">
      <c r="A436" s="5">
        <v>45078</v>
      </c>
      <c r="B436" s="6">
        <v>2023</v>
      </c>
      <c r="C436" s="6" t="s">
        <v>97</v>
      </c>
      <c r="D436" s="6" t="s">
        <v>84</v>
      </c>
      <c r="E436" s="6" t="s">
        <v>85</v>
      </c>
      <c r="F436" s="6" t="s">
        <v>77</v>
      </c>
      <c r="G436" s="6" t="s">
        <v>80</v>
      </c>
      <c r="H436" s="7">
        <v>115948.89</v>
      </c>
      <c r="I436" s="7">
        <v>119005.33</v>
      </c>
      <c r="J436" s="8">
        <v>828</v>
      </c>
      <c r="K436" s="8">
        <v>853</v>
      </c>
      <c r="L436" s="7">
        <v>80560.81</v>
      </c>
      <c r="M436" s="7">
        <v>6200.22</v>
      </c>
      <c r="N436" s="7">
        <v>1059767.1399999999</v>
      </c>
      <c r="O436" s="8">
        <v>8296</v>
      </c>
      <c r="P436" s="8">
        <v>4</v>
      </c>
      <c r="Q436" s="8">
        <v>18</v>
      </c>
    </row>
    <row r="437" spans="1:17" ht="14.5">
      <c r="A437" s="5">
        <v>45078</v>
      </c>
      <c r="B437" s="6">
        <v>2023</v>
      </c>
      <c r="C437" s="6" t="s">
        <v>97</v>
      </c>
      <c r="D437" s="6" t="s">
        <v>84</v>
      </c>
      <c r="E437" s="6" t="s">
        <v>85</v>
      </c>
      <c r="F437" s="6" t="s">
        <v>77</v>
      </c>
      <c r="G437" s="6" t="s">
        <v>81</v>
      </c>
      <c r="H437" s="7">
        <v>228776.88</v>
      </c>
      <c r="I437" s="7">
        <v>237848.46</v>
      </c>
      <c r="J437" s="8">
        <v>1989</v>
      </c>
      <c r="K437" s="8">
        <v>2098</v>
      </c>
      <c r="L437" s="7">
        <v>144168.54999999999</v>
      </c>
      <c r="M437" s="7">
        <v>7322.97</v>
      </c>
      <c r="N437" s="7">
        <v>1676893.19</v>
      </c>
      <c r="O437" s="8">
        <v>15910</v>
      </c>
      <c r="P437" s="8">
        <v>9</v>
      </c>
      <c r="Q437" s="8">
        <v>34</v>
      </c>
    </row>
    <row r="438" spans="1:17" ht="14.5">
      <c r="A438" s="5">
        <v>45078</v>
      </c>
      <c r="B438" s="6">
        <v>2023</v>
      </c>
      <c r="C438" s="6" t="s">
        <v>97</v>
      </c>
      <c r="D438" s="6" t="s">
        <v>84</v>
      </c>
      <c r="E438" s="6" t="s">
        <v>85</v>
      </c>
      <c r="F438" s="6" t="s">
        <v>82</v>
      </c>
      <c r="G438" s="6" t="s">
        <v>78</v>
      </c>
      <c r="H438" s="7">
        <v>556938.18000000005</v>
      </c>
      <c r="I438" s="7">
        <v>589780.34</v>
      </c>
      <c r="J438" s="8">
        <v>7735</v>
      </c>
      <c r="K438" s="8">
        <v>8040</v>
      </c>
      <c r="L438" s="7">
        <v>291870.05</v>
      </c>
      <c r="M438" s="7">
        <v>9776.93</v>
      </c>
      <c r="N438" s="7">
        <v>4461546.22</v>
      </c>
      <c r="O438" s="8">
        <v>66724</v>
      </c>
      <c r="P438" s="8">
        <v>24</v>
      </c>
      <c r="Q438" s="8">
        <v>156</v>
      </c>
    </row>
    <row r="439" spans="1:17" ht="14.5">
      <c r="A439" s="5">
        <v>45078</v>
      </c>
      <c r="B439" s="6">
        <v>2023</v>
      </c>
      <c r="C439" s="6" t="s">
        <v>97</v>
      </c>
      <c r="D439" s="6" t="s">
        <v>84</v>
      </c>
      <c r="E439" s="6" t="s">
        <v>85</v>
      </c>
      <c r="F439" s="6" t="s">
        <v>82</v>
      </c>
      <c r="G439" s="6" t="s">
        <v>79</v>
      </c>
      <c r="H439" s="7">
        <v>504188.34</v>
      </c>
      <c r="I439" s="7">
        <v>532523.43000000005</v>
      </c>
      <c r="J439" s="8">
        <v>2881</v>
      </c>
      <c r="K439" s="8">
        <v>3027</v>
      </c>
      <c r="L439" s="7">
        <v>308126.48</v>
      </c>
      <c r="M439" s="7">
        <v>11694.57</v>
      </c>
      <c r="N439" s="7">
        <v>3458063.75</v>
      </c>
      <c r="O439" s="8">
        <v>21988</v>
      </c>
      <c r="P439" s="8">
        <v>25</v>
      </c>
      <c r="Q439" s="8">
        <v>32</v>
      </c>
    </row>
    <row r="440" spans="1:17" ht="14.5">
      <c r="A440" s="5">
        <v>45078</v>
      </c>
      <c r="B440" s="6">
        <v>2023</v>
      </c>
      <c r="C440" s="6" t="s">
        <v>97</v>
      </c>
      <c r="D440" s="6" t="s">
        <v>84</v>
      </c>
      <c r="E440" s="6" t="s">
        <v>85</v>
      </c>
      <c r="F440" s="6" t="s">
        <v>82</v>
      </c>
      <c r="G440" s="6" t="s">
        <v>80</v>
      </c>
      <c r="H440" s="7">
        <v>115008.79</v>
      </c>
      <c r="I440" s="7">
        <v>118649.55</v>
      </c>
      <c r="J440" s="8">
        <v>821</v>
      </c>
      <c r="K440" s="8">
        <v>857</v>
      </c>
      <c r="L440" s="7">
        <v>72785.570000000007</v>
      </c>
      <c r="M440" s="7">
        <v>5984.35</v>
      </c>
      <c r="N440" s="7">
        <v>1037833.34</v>
      </c>
      <c r="O440" s="8">
        <v>8227</v>
      </c>
      <c r="P440" s="8">
        <v>5</v>
      </c>
      <c r="Q440" s="8">
        <v>12</v>
      </c>
    </row>
    <row r="441" spans="1:17" ht="14.5">
      <c r="A441" s="5">
        <v>45078</v>
      </c>
      <c r="B441" s="6">
        <v>2023</v>
      </c>
      <c r="C441" s="6" t="s">
        <v>97</v>
      </c>
      <c r="D441" s="6" t="s">
        <v>84</v>
      </c>
      <c r="E441" s="6" t="s">
        <v>85</v>
      </c>
      <c r="F441" s="6" t="s">
        <v>82</v>
      </c>
      <c r="G441" s="6" t="s">
        <v>81</v>
      </c>
      <c r="H441" s="7">
        <v>206414.55</v>
      </c>
      <c r="I441" s="7">
        <v>215557.58</v>
      </c>
      <c r="J441" s="8">
        <v>1795</v>
      </c>
      <c r="K441" s="8">
        <v>1865</v>
      </c>
      <c r="L441" s="7">
        <v>118412.17</v>
      </c>
      <c r="M441" s="7">
        <v>5626.63</v>
      </c>
      <c r="N441" s="7">
        <v>1531441.42</v>
      </c>
      <c r="O441" s="8">
        <v>14209</v>
      </c>
      <c r="P441" s="8">
        <v>10</v>
      </c>
      <c r="Q441" s="8">
        <v>15</v>
      </c>
    </row>
    <row r="442" spans="1:17" ht="14.5">
      <c r="A442" s="5">
        <v>45078</v>
      </c>
      <c r="B442" s="6">
        <v>2023</v>
      </c>
      <c r="C442" s="6" t="s">
        <v>97</v>
      </c>
      <c r="D442" s="6" t="s">
        <v>84</v>
      </c>
      <c r="E442" s="6" t="s">
        <v>85</v>
      </c>
      <c r="F442" s="6" t="s">
        <v>83</v>
      </c>
      <c r="G442" s="6" t="s">
        <v>78</v>
      </c>
      <c r="H442" s="7">
        <v>37381.870000000003</v>
      </c>
      <c r="I442" s="7">
        <v>40189.33</v>
      </c>
      <c r="J442" s="8">
        <v>519</v>
      </c>
      <c r="K442" s="8">
        <v>566</v>
      </c>
      <c r="L442" s="7">
        <v>17593.349999999999</v>
      </c>
      <c r="M442" s="7">
        <v>734.54</v>
      </c>
      <c r="N442" s="7">
        <v>445586.51</v>
      </c>
      <c r="O442" s="8">
        <v>6541</v>
      </c>
      <c r="P442" s="8">
        <v>1</v>
      </c>
      <c r="Q442" s="8">
        <v>15</v>
      </c>
    </row>
    <row r="443" spans="1:17" ht="14.5">
      <c r="A443" s="5">
        <v>45078</v>
      </c>
      <c r="B443" s="6">
        <v>2023</v>
      </c>
      <c r="C443" s="6" t="s">
        <v>97</v>
      </c>
      <c r="D443" s="6" t="s">
        <v>84</v>
      </c>
      <c r="E443" s="6" t="s">
        <v>85</v>
      </c>
      <c r="F443" s="6" t="s">
        <v>83</v>
      </c>
      <c r="G443" s="6" t="s">
        <v>79</v>
      </c>
      <c r="H443" s="7">
        <v>35145.379999999997</v>
      </c>
      <c r="I443" s="7">
        <v>34976.47</v>
      </c>
      <c r="J443" s="8">
        <v>201</v>
      </c>
      <c r="K443" s="8">
        <v>203</v>
      </c>
      <c r="L443" s="7">
        <v>19454.900000000001</v>
      </c>
      <c r="M443" s="7">
        <v>965.23</v>
      </c>
      <c r="N443" s="7">
        <v>356711.52</v>
      </c>
      <c r="O443" s="8">
        <v>2124</v>
      </c>
      <c r="P443" s="8">
        <v>2</v>
      </c>
      <c r="Q443" s="8">
        <v>5</v>
      </c>
    </row>
    <row r="444" spans="1:17" ht="14.5">
      <c r="A444" s="5">
        <v>45078</v>
      </c>
      <c r="B444" s="6">
        <v>2023</v>
      </c>
      <c r="C444" s="6" t="s">
        <v>97</v>
      </c>
      <c r="D444" s="6" t="s">
        <v>84</v>
      </c>
      <c r="E444" s="6" t="s">
        <v>85</v>
      </c>
      <c r="F444" s="6" t="s">
        <v>83</v>
      </c>
      <c r="G444" s="6" t="s">
        <v>80</v>
      </c>
      <c r="H444" s="7">
        <v>8437.99</v>
      </c>
      <c r="I444" s="7">
        <v>8584.73</v>
      </c>
      <c r="J444" s="8">
        <v>60</v>
      </c>
      <c r="K444" s="8">
        <v>62</v>
      </c>
      <c r="L444" s="7">
        <v>4924.26</v>
      </c>
      <c r="M444" s="7">
        <v>442.23</v>
      </c>
      <c r="N444" s="7">
        <v>112819.99</v>
      </c>
      <c r="O444" s="8">
        <v>892</v>
      </c>
      <c r="P444" s="8">
        <v>0</v>
      </c>
      <c r="Q444" s="8">
        <v>2</v>
      </c>
    </row>
    <row r="445" spans="1:17" ht="14.5">
      <c r="A445" s="5">
        <v>45078</v>
      </c>
      <c r="B445" s="6">
        <v>2023</v>
      </c>
      <c r="C445" s="6" t="s">
        <v>97</v>
      </c>
      <c r="D445" s="6" t="s">
        <v>84</v>
      </c>
      <c r="E445" s="6" t="s">
        <v>85</v>
      </c>
      <c r="F445" s="6" t="s">
        <v>83</v>
      </c>
      <c r="G445" s="6" t="s">
        <v>81</v>
      </c>
      <c r="H445" s="7">
        <v>14538.83</v>
      </c>
      <c r="I445" s="7">
        <v>14884.89</v>
      </c>
      <c r="J445" s="8">
        <v>126</v>
      </c>
      <c r="K445" s="8">
        <v>128</v>
      </c>
      <c r="L445" s="7">
        <v>7607.96</v>
      </c>
      <c r="M445" s="7">
        <v>467.53</v>
      </c>
      <c r="N445" s="7">
        <v>163488.1</v>
      </c>
      <c r="O445" s="8">
        <v>1533</v>
      </c>
      <c r="P445" s="8">
        <v>1</v>
      </c>
      <c r="Q445" s="8">
        <v>2</v>
      </c>
    </row>
    <row r="446" spans="1:17" ht="14.5">
      <c r="A446" s="5">
        <v>45078</v>
      </c>
      <c r="B446" s="6">
        <v>2023</v>
      </c>
      <c r="C446" s="6" t="s">
        <v>97</v>
      </c>
      <c r="D446" s="6" t="s">
        <v>86</v>
      </c>
      <c r="E446" s="6" t="s">
        <v>87</v>
      </c>
      <c r="F446" s="6" t="s">
        <v>77</v>
      </c>
      <c r="G446" s="6" t="s">
        <v>78</v>
      </c>
      <c r="H446" s="7">
        <v>375233.95</v>
      </c>
      <c r="I446" s="7">
        <v>378258.42</v>
      </c>
      <c r="J446" s="8">
        <v>5212</v>
      </c>
      <c r="K446" s="8">
        <v>5292</v>
      </c>
      <c r="L446" s="7">
        <v>212525.98</v>
      </c>
      <c r="M446" s="7">
        <v>6758.71</v>
      </c>
      <c r="N446" s="7">
        <v>3602772.08</v>
      </c>
      <c r="O446" s="8">
        <v>51974</v>
      </c>
      <c r="P446" s="8">
        <v>15</v>
      </c>
      <c r="Q446" s="8">
        <v>86</v>
      </c>
    </row>
    <row r="447" spans="1:17" ht="14.5">
      <c r="A447" s="5">
        <v>45078</v>
      </c>
      <c r="B447" s="6">
        <v>2023</v>
      </c>
      <c r="C447" s="6" t="s">
        <v>97</v>
      </c>
      <c r="D447" s="6" t="s">
        <v>86</v>
      </c>
      <c r="E447" s="6" t="s">
        <v>87</v>
      </c>
      <c r="F447" s="6" t="s">
        <v>77</v>
      </c>
      <c r="G447" s="6" t="s">
        <v>79</v>
      </c>
      <c r="H447" s="7">
        <v>395516.07</v>
      </c>
      <c r="I447" s="7">
        <v>397433.65</v>
      </c>
      <c r="J447" s="8">
        <v>2260</v>
      </c>
      <c r="K447" s="8">
        <v>2309</v>
      </c>
      <c r="L447" s="7">
        <v>260302.3</v>
      </c>
      <c r="M447" s="7">
        <v>9931.5</v>
      </c>
      <c r="N447" s="7">
        <v>2894079.83</v>
      </c>
      <c r="O447" s="8">
        <v>17223</v>
      </c>
      <c r="P447" s="8">
        <v>19</v>
      </c>
      <c r="Q447" s="8">
        <v>25</v>
      </c>
    </row>
    <row r="448" spans="1:17" ht="14.5">
      <c r="A448" s="5">
        <v>45078</v>
      </c>
      <c r="B448" s="6">
        <v>2023</v>
      </c>
      <c r="C448" s="6" t="s">
        <v>97</v>
      </c>
      <c r="D448" s="6" t="s">
        <v>86</v>
      </c>
      <c r="E448" s="6" t="s">
        <v>87</v>
      </c>
      <c r="F448" s="6" t="s">
        <v>77</v>
      </c>
      <c r="G448" s="6" t="s">
        <v>80</v>
      </c>
      <c r="H448" s="7">
        <v>85065.13</v>
      </c>
      <c r="I448" s="7">
        <v>82836.77</v>
      </c>
      <c r="J448" s="8">
        <v>608</v>
      </c>
      <c r="K448" s="8">
        <v>595</v>
      </c>
      <c r="L448" s="7">
        <v>58544.68</v>
      </c>
      <c r="M448" s="7">
        <v>4904.46</v>
      </c>
      <c r="N448" s="7">
        <v>869689.78</v>
      </c>
      <c r="O448" s="8">
        <v>6696</v>
      </c>
      <c r="P448" s="8">
        <v>3</v>
      </c>
      <c r="Q448" s="8">
        <v>6</v>
      </c>
    </row>
    <row r="449" spans="1:17" ht="14.5">
      <c r="A449" s="5">
        <v>45078</v>
      </c>
      <c r="B449" s="6">
        <v>2023</v>
      </c>
      <c r="C449" s="6" t="s">
        <v>97</v>
      </c>
      <c r="D449" s="6" t="s">
        <v>86</v>
      </c>
      <c r="E449" s="6" t="s">
        <v>87</v>
      </c>
      <c r="F449" s="6" t="s">
        <v>77</v>
      </c>
      <c r="G449" s="6" t="s">
        <v>81</v>
      </c>
      <c r="H449" s="7">
        <v>154966.74</v>
      </c>
      <c r="I449" s="7">
        <v>161369.22</v>
      </c>
      <c r="J449" s="8">
        <v>1348</v>
      </c>
      <c r="K449" s="8">
        <v>1418</v>
      </c>
      <c r="L449" s="7">
        <v>96070.5</v>
      </c>
      <c r="M449" s="7">
        <v>4999.32</v>
      </c>
      <c r="N449" s="7">
        <v>1247716.31</v>
      </c>
      <c r="O449" s="8">
        <v>11569</v>
      </c>
      <c r="P449" s="8">
        <v>8</v>
      </c>
      <c r="Q449" s="8">
        <v>26</v>
      </c>
    </row>
    <row r="450" spans="1:17" ht="14.5">
      <c r="A450" s="5">
        <v>45078</v>
      </c>
      <c r="B450" s="6">
        <v>2023</v>
      </c>
      <c r="C450" s="6" t="s">
        <v>97</v>
      </c>
      <c r="D450" s="6" t="s">
        <v>86</v>
      </c>
      <c r="E450" s="6" t="s">
        <v>87</v>
      </c>
      <c r="F450" s="6" t="s">
        <v>82</v>
      </c>
      <c r="G450" s="6" t="s">
        <v>78</v>
      </c>
      <c r="H450" s="7">
        <v>307709.81</v>
      </c>
      <c r="I450" s="7">
        <v>318519.13</v>
      </c>
      <c r="J450" s="8">
        <v>4274</v>
      </c>
      <c r="K450" s="8">
        <v>4422</v>
      </c>
      <c r="L450" s="7">
        <v>161925.68</v>
      </c>
      <c r="M450" s="7">
        <v>5746.78</v>
      </c>
      <c r="N450" s="7">
        <v>3114766.66</v>
      </c>
      <c r="O450" s="8">
        <v>47783</v>
      </c>
      <c r="P450" s="8">
        <v>12</v>
      </c>
      <c r="Q450" s="8">
        <v>73</v>
      </c>
    </row>
    <row r="451" spans="1:17" ht="14.5">
      <c r="A451" s="5">
        <v>45078</v>
      </c>
      <c r="B451" s="6">
        <v>2023</v>
      </c>
      <c r="C451" s="6" t="s">
        <v>97</v>
      </c>
      <c r="D451" s="6" t="s">
        <v>86</v>
      </c>
      <c r="E451" s="6" t="s">
        <v>87</v>
      </c>
      <c r="F451" s="6" t="s">
        <v>82</v>
      </c>
      <c r="G451" s="6" t="s">
        <v>79</v>
      </c>
      <c r="H451" s="7">
        <v>324119.53999999998</v>
      </c>
      <c r="I451" s="7">
        <v>307559.94</v>
      </c>
      <c r="J451" s="8">
        <v>1852</v>
      </c>
      <c r="K451" s="8">
        <v>1730</v>
      </c>
      <c r="L451" s="7">
        <v>197271.1</v>
      </c>
      <c r="M451" s="7">
        <v>7739.26</v>
      </c>
      <c r="N451" s="7">
        <v>2596191.14</v>
      </c>
      <c r="O451" s="8">
        <v>15982</v>
      </c>
      <c r="P451" s="8">
        <v>15</v>
      </c>
      <c r="Q451" s="8">
        <v>35</v>
      </c>
    </row>
    <row r="452" spans="1:17" ht="14.5">
      <c r="A452" s="5">
        <v>45078</v>
      </c>
      <c r="B452" s="6">
        <v>2023</v>
      </c>
      <c r="C452" s="6" t="s">
        <v>97</v>
      </c>
      <c r="D452" s="6" t="s">
        <v>86</v>
      </c>
      <c r="E452" s="6" t="s">
        <v>87</v>
      </c>
      <c r="F452" s="6" t="s">
        <v>82</v>
      </c>
      <c r="G452" s="6" t="s">
        <v>80</v>
      </c>
      <c r="H452" s="7">
        <v>72013.31</v>
      </c>
      <c r="I452" s="7">
        <v>68976.52</v>
      </c>
      <c r="J452" s="8">
        <v>514</v>
      </c>
      <c r="K452" s="8">
        <v>494</v>
      </c>
      <c r="L452" s="7">
        <v>45762.37</v>
      </c>
      <c r="M452" s="7">
        <v>3807.57</v>
      </c>
      <c r="N452" s="7">
        <v>757057.03</v>
      </c>
      <c r="O452" s="8">
        <v>5717</v>
      </c>
      <c r="P452" s="8">
        <v>4</v>
      </c>
      <c r="Q452" s="8">
        <v>10</v>
      </c>
    </row>
    <row r="453" spans="1:17" ht="14.5">
      <c r="A453" s="5">
        <v>45078</v>
      </c>
      <c r="B453" s="6">
        <v>2023</v>
      </c>
      <c r="C453" s="6" t="s">
        <v>97</v>
      </c>
      <c r="D453" s="6" t="s">
        <v>86</v>
      </c>
      <c r="E453" s="6" t="s">
        <v>87</v>
      </c>
      <c r="F453" s="6" t="s">
        <v>82</v>
      </c>
      <c r="G453" s="6" t="s">
        <v>81</v>
      </c>
      <c r="H453" s="7">
        <v>131855.81</v>
      </c>
      <c r="I453" s="7">
        <v>127090.54</v>
      </c>
      <c r="J453" s="8">
        <v>1147</v>
      </c>
      <c r="K453" s="8">
        <v>1113</v>
      </c>
      <c r="L453" s="7">
        <v>77198.94</v>
      </c>
      <c r="M453" s="7">
        <v>3688.11</v>
      </c>
      <c r="N453" s="7">
        <v>1170249.3400000001</v>
      </c>
      <c r="O453" s="8">
        <v>10715</v>
      </c>
      <c r="P453" s="8">
        <v>6</v>
      </c>
      <c r="Q453" s="8">
        <v>18</v>
      </c>
    </row>
    <row r="454" spans="1:17" ht="14.5">
      <c r="A454" s="5">
        <v>45078</v>
      </c>
      <c r="B454" s="6">
        <v>2023</v>
      </c>
      <c r="C454" s="6" t="s">
        <v>97</v>
      </c>
      <c r="D454" s="6" t="s">
        <v>86</v>
      </c>
      <c r="E454" s="6" t="s">
        <v>87</v>
      </c>
      <c r="F454" s="6" t="s">
        <v>83</v>
      </c>
      <c r="G454" s="6" t="s">
        <v>78</v>
      </c>
      <c r="H454" s="7">
        <v>26318.74</v>
      </c>
      <c r="I454" s="7">
        <v>28109.52</v>
      </c>
      <c r="J454" s="8">
        <v>366</v>
      </c>
      <c r="K454" s="8">
        <v>385</v>
      </c>
      <c r="L454" s="7">
        <v>12680.97</v>
      </c>
      <c r="M454" s="7">
        <v>426.86</v>
      </c>
      <c r="N454" s="7">
        <v>362905.92</v>
      </c>
      <c r="O454" s="8">
        <v>5686</v>
      </c>
      <c r="P454" s="8">
        <v>1</v>
      </c>
      <c r="Q454" s="8">
        <v>8</v>
      </c>
    </row>
    <row r="455" spans="1:17" ht="14.5">
      <c r="A455" s="5">
        <v>45078</v>
      </c>
      <c r="B455" s="6">
        <v>2023</v>
      </c>
      <c r="C455" s="6" t="s">
        <v>97</v>
      </c>
      <c r="D455" s="6" t="s">
        <v>86</v>
      </c>
      <c r="E455" s="6" t="s">
        <v>87</v>
      </c>
      <c r="F455" s="6" t="s">
        <v>83</v>
      </c>
      <c r="G455" s="6" t="s">
        <v>79</v>
      </c>
      <c r="H455" s="7">
        <v>23626.69</v>
      </c>
      <c r="I455" s="7">
        <v>23943.43</v>
      </c>
      <c r="J455" s="8">
        <v>135</v>
      </c>
      <c r="K455" s="8">
        <v>137</v>
      </c>
      <c r="L455" s="7">
        <v>12916.99</v>
      </c>
      <c r="M455" s="7">
        <v>577</v>
      </c>
      <c r="N455" s="7">
        <v>274256.52</v>
      </c>
      <c r="O455" s="8">
        <v>1668</v>
      </c>
      <c r="P455" s="8">
        <v>1</v>
      </c>
      <c r="Q455" s="8">
        <v>4</v>
      </c>
    </row>
    <row r="456" spans="1:17" ht="14.5">
      <c r="A456" s="5">
        <v>45078</v>
      </c>
      <c r="B456" s="6">
        <v>2023</v>
      </c>
      <c r="C456" s="6" t="s">
        <v>97</v>
      </c>
      <c r="D456" s="6" t="s">
        <v>86</v>
      </c>
      <c r="E456" s="6" t="s">
        <v>87</v>
      </c>
      <c r="F456" s="6" t="s">
        <v>83</v>
      </c>
      <c r="G456" s="6" t="s">
        <v>80</v>
      </c>
      <c r="H456" s="7">
        <v>6219.79</v>
      </c>
      <c r="I456" s="7">
        <v>5997.79</v>
      </c>
      <c r="J456" s="8">
        <v>44</v>
      </c>
      <c r="K456" s="8">
        <v>42</v>
      </c>
      <c r="L456" s="7">
        <v>3627.66</v>
      </c>
      <c r="M456" s="7">
        <v>337.91</v>
      </c>
      <c r="N456" s="7">
        <v>88030.87</v>
      </c>
      <c r="O456" s="8">
        <v>712</v>
      </c>
      <c r="P456" s="8">
        <v>0</v>
      </c>
      <c r="Q456" s="8">
        <v>1</v>
      </c>
    </row>
    <row r="457" spans="1:17" ht="14.5">
      <c r="A457" s="5">
        <v>45078</v>
      </c>
      <c r="B457" s="6">
        <v>2023</v>
      </c>
      <c r="C457" s="6" t="s">
        <v>97</v>
      </c>
      <c r="D457" s="6" t="s">
        <v>86</v>
      </c>
      <c r="E457" s="6" t="s">
        <v>87</v>
      </c>
      <c r="F457" s="6" t="s">
        <v>83</v>
      </c>
      <c r="G457" s="6" t="s">
        <v>81</v>
      </c>
      <c r="H457" s="7">
        <v>10512.91</v>
      </c>
      <c r="I457" s="7">
        <v>10200.51</v>
      </c>
      <c r="J457" s="8">
        <v>91</v>
      </c>
      <c r="K457" s="8">
        <v>87</v>
      </c>
      <c r="L457" s="7">
        <v>5506.13</v>
      </c>
      <c r="M457" s="7">
        <v>294.54000000000002</v>
      </c>
      <c r="N457" s="7">
        <v>128515.05</v>
      </c>
      <c r="O457" s="8">
        <v>1141</v>
      </c>
      <c r="P457" s="8">
        <v>0</v>
      </c>
      <c r="Q457" s="8">
        <v>1</v>
      </c>
    </row>
    <row r="458" spans="1:17" ht="14.5">
      <c r="A458" s="5">
        <v>45078</v>
      </c>
      <c r="B458" s="6">
        <v>2023</v>
      </c>
      <c r="C458" s="6" t="s">
        <v>97</v>
      </c>
      <c r="D458" s="6" t="s">
        <v>88</v>
      </c>
      <c r="E458" s="6" t="s">
        <v>87</v>
      </c>
      <c r="F458" s="6" t="s">
        <v>77</v>
      </c>
      <c r="G458" s="6" t="s">
        <v>78</v>
      </c>
      <c r="H458" s="7">
        <v>294542.12</v>
      </c>
      <c r="I458" s="7">
        <v>280784.27</v>
      </c>
      <c r="J458" s="8">
        <v>4091</v>
      </c>
      <c r="K458" s="8">
        <v>3841</v>
      </c>
      <c r="L458" s="7">
        <v>164894.51</v>
      </c>
      <c r="M458" s="7">
        <v>5393.03</v>
      </c>
      <c r="N458" s="7">
        <v>3005779.06</v>
      </c>
      <c r="O458" s="8">
        <v>45954</v>
      </c>
      <c r="P458" s="8">
        <v>11</v>
      </c>
      <c r="Q458" s="8">
        <v>38</v>
      </c>
    </row>
    <row r="459" spans="1:17" ht="14.5">
      <c r="A459" s="5">
        <v>45078</v>
      </c>
      <c r="B459" s="6">
        <v>2023</v>
      </c>
      <c r="C459" s="6" t="s">
        <v>97</v>
      </c>
      <c r="D459" s="6" t="s">
        <v>88</v>
      </c>
      <c r="E459" s="6" t="s">
        <v>87</v>
      </c>
      <c r="F459" s="6" t="s">
        <v>77</v>
      </c>
      <c r="G459" s="6" t="s">
        <v>79</v>
      </c>
      <c r="H459" s="7">
        <v>297935.21000000002</v>
      </c>
      <c r="I459" s="7">
        <v>284120.25</v>
      </c>
      <c r="J459" s="8">
        <v>1702</v>
      </c>
      <c r="K459" s="8">
        <v>1622</v>
      </c>
      <c r="L459" s="7">
        <v>194317.56</v>
      </c>
      <c r="M459" s="7">
        <v>8138.53</v>
      </c>
      <c r="N459" s="7">
        <v>2370940.54</v>
      </c>
      <c r="O459" s="8">
        <v>14452</v>
      </c>
      <c r="P459" s="8">
        <v>12</v>
      </c>
      <c r="Q459" s="8">
        <v>36</v>
      </c>
    </row>
    <row r="460" spans="1:17" ht="14.5">
      <c r="A460" s="5">
        <v>45078</v>
      </c>
      <c r="B460" s="6">
        <v>2023</v>
      </c>
      <c r="C460" s="6" t="s">
        <v>97</v>
      </c>
      <c r="D460" s="6" t="s">
        <v>88</v>
      </c>
      <c r="E460" s="6" t="s">
        <v>87</v>
      </c>
      <c r="F460" s="6" t="s">
        <v>77</v>
      </c>
      <c r="G460" s="6" t="s">
        <v>80</v>
      </c>
      <c r="H460" s="7">
        <v>60954.57</v>
      </c>
      <c r="I460" s="7">
        <v>55390.41</v>
      </c>
      <c r="J460" s="8">
        <v>435</v>
      </c>
      <c r="K460" s="8">
        <v>390</v>
      </c>
      <c r="L460" s="7">
        <v>41345.26</v>
      </c>
      <c r="M460" s="7">
        <v>3065.79</v>
      </c>
      <c r="N460" s="7">
        <v>686622.02</v>
      </c>
      <c r="O460" s="8">
        <v>5069</v>
      </c>
      <c r="P460" s="8">
        <v>3</v>
      </c>
      <c r="Q460" s="8">
        <v>9</v>
      </c>
    </row>
    <row r="461" spans="1:17" ht="14.5">
      <c r="A461" s="5">
        <v>45078</v>
      </c>
      <c r="B461" s="6">
        <v>2023</v>
      </c>
      <c r="C461" s="6" t="s">
        <v>97</v>
      </c>
      <c r="D461" s="6" t="s">
        <v>88</v>
      </c>
      <c r="E461" s="6" t="s">
        <v>87</v>
      </c>
      <c r="F461" s="6" t="s">
        <v>77</v>
      </c>
      <c r="G461" s="6" t="s">
        <v>81</v>
      </c>
      <c r="H461" s="7">
        <v>116992.35</v>
      </c>
      <c r="I461" s="7">
        <v>107235.41</v>
      </c>
      <c r="J461" s="8">
        <v>1017</v>
      </c>
      <c r="K461" s="8">
        <v>950</v>
      </c>
      <c r="L461" s="7">
        <v>73428.52</v>
      </c>
      <c r="M461" s="7">
        <v>3836.92</v>
      </c>
      <c r="N461" s="7">
        <v>1076304.3799999999</v>
      </c>
      <c r="O461" s="8">
        <v>10108</v>
      </c>
      <c r="P461" s="8">
        <v>6</v>
      </c>
      <c r="Q461" s="8">
        <v>22</v>
      </c>
    </row>
    <row r="462" spans="1:17" ht="14.5">
      <c r="A462" s="5">
        <v>45078</v>
      </c>
      <c r="B462" s="6">
        <v>2023</v>
      </c>
      <c r="C462" s="6" t="s">
        <v>97</v>
      </c>
      <c r="D462" s="6" t="s">
        <v>88</v>
      </c>
      <c r="E462" s="6" t="s">
        <v>87</v>
      </c>
      <c r="F462" s="6" t="s">
        <v>82</v>
      </c>
      <c r="G462" s="6" t="s">
        <v>78</v>
      </c>
      <c r="H462" s="7">
        <v>268382.40000000002</v>
      </c>
      <c r="I462" s="7">
        <v>264715.77</v>
      </c>
      <c r="J462" s="8">
        <v>3728</v>
      </c>
      <c r="K462" s="8">
        <v>3616</v>
      </c>
      <c r="L462" s="7">
        <v>138585.37</v>
      </c>
      <c r="M462" s="7">
        <v>4460.13</v>
      </c>
      <c r="N462" s="7">
        <v>2795946.42</v>
      </c>
      <c r="O462" s="8">
        <v>43004</v>
      </c>
      <c r="P462" s="8">
        <v>15</v>
      </c>
      <c r="Q462" s="8">
        <v>65</v>
      </c>
    </row>
    <row r="463" spans="1:17" ht="14.5">
      <c r="A463" s="5">
        <v>45078</v>
      </c>
      <c r="B463" s="6">
        <v>2023</v>
      </c>
      <c r="C463" s="6" t="s">
        <v>97</v>
      </c>
      <c r="D463" s="6" t="s">
        <v>88</v>
      </c>
      <c r="E463" s="6" t="s">
        <v>87</v>
      </c>
      <c r="F463" s="6" t="s">
        <v>82</v>
      </c>
      <c r="G463" s="6" t="s">
        <v>79</v>
      </c>
      <c r="H463" s="7">
        <v>261050.88</v>
      </c>
      <c r="I463" s="7">
        <v>249594.05</v>
      </c>
      <c r="J463" s="8">
        <v>1492</v>
      </c>
      <c r="K463" s="8">
        <v>1425</v>
      </c>
      <c r="L463" s="7">
        <v>159607.18</v>
      </c>
      <c r="M463" s="7">
        <v>5886.34</v>
      </c>
      <c r="N463" s="7">
        <v>2171253.4700000002</v>
      </c>
      <c r="O463" s="8">
        <v>12896</v>
      </c>
      <c r="P463" s="8">
        <v>10</v>
      </c>
      <c r="Q463" s="8">
        <v>26</v>
      </c>
    </row>
    <row r="464" spans="1:17" ht="14.5">
      <c r="A464" s="5">
        <v>45078</v>
      </c>
      <c r="B464" s="6">
        <v>2023</v>
      </c>
      <c r="C464" s="6" t="s">
        <v>97</v>
      </c>
      <c r="D464" s="6" t="s">
        <v>88</v>
      </c>
      <c r="E464" s="6" t="s">
        <v>87</v>
      </c>
      <c r="F464" s="6" t="s">
        <v>82</v>
      </c>
      <c r="G464" s="6" t="s">
        <v>80</v>
      </c>
      <c r="H464" s="7">
        <v>58015.82</v>
      </c>
      <c r="I464" s="7">
        <v>52920.28</v>
      </c>
      <c r="J464" s="8">
        <v>414</v>
      </c>
      <c r="K464" s="8">
        <v>379</v>
      </c>
      <c r="L464" s="7">
        <v>37115.599999999999</v>
      </c>
      <c r="M464" s="7">
        <v>3097.4</v>
      </c>
      <c r="N464" s="7">
        <v>645149.76</v>
      </c>
      <c r="O464" s="8">
        <v>4746</v>
      </c>
      <c r="P464" s="8">
        <v>3</v>
      </c>
      <c r="Q464" s="8">
        <v>7</v>
      </c>
    </row>
    <row r="465" spans="1:17" ht="14.5">
      <c r="A465" s="5">
        <v>45078</v>
      </c>
      <c r="B465" s="6">
        <v>2023</v>
      </c>
      <c r="C465" s="6" t="s">
        <v>97</v>
      </c>
      <c r="D465" s="6" t="s">
        <v>88</v>
      </c>
      <c r="E465" s="6" t="s">
        <v>87</v>
      </c>
      <c r="F465" s="6" t="s">
        <v>82</v>
      </c>
      <c r="G465" s="6" t="s">
        <v>81</v>
      </c>
      <c r="H465" s="7">
        <v>99062.5</v>
      </c>
      <c r="I465" s="7">
        <v>90318.83</v>
      </c>
      <c r="J465" s="8">
        <v>861</v>
      </c>
      <c r="K465" s="8">
        <v>793</v>
      </c>
      <c r="L465" s="7">
        <v>58061.58</v>
      </c>
      <c r="M465" s="7">
        <v>3193.42</v>
      </c>
      <c r="N465" s="7">
        <v>1001619.81</v>
      </c>
      <c r="O465" s="8">
        <v>9725</v>
      </c>
      <c r="P465" s="8">
        <v>4</v>
      </c>
      <c r="Q465" s="8">
        <v>14</v>
      </c>
    </row>
    <row r="466" spans="1:17" ht="14.5">
      <c r="A466" s="5">
        <v>45078</v>
      </c>
      <c r="B466" s="6">
        <v>2023</v>
      </c>
      <c r="C466" s="6" t="s">
        <v>97</v>
      </c>
      <c r="D466" s="6" t="s">
        <v>88</v>
      </c>
      <c r="E466" s="6" t="s">
        <v>87</v>
      </c>
      <c r="F466" s="6" t="s">
        <v>83</v>
      </c>
      <c r="G466" s="6" t="s">
        <v>78</v>
      </c>
      <c r="H466" s="7">
        <v>20458.93</v>
      </c>
      <c r="I466" s="7">
        <v>19120.14</v>
      </c>
      <c r="J466" s="8">
        <v>284</v>
      </c>
      <c r="K466" s="8">
        <v>268</v>
      </c>
      <c r="L466" s="7">
        <v>9773.36</v>
      </c>
      <c r="M466" s="7">
        <v>380.3</v>
      </c>
      <c r="N466" s="7">
        <v>284749.33</v>
      </c>
      <c r="O466" s="8">
        <v>4261</v>
      </c>
      <c r="P466" s="8">
        <v>1</v>
      </c>
      <c r="Q466" s="8">
        <v>4</v>
      </c>
    </row>
    <row r="467" spans="1:17" ht="14.5">
      <c r="A467" s="5">
        <v>45078</v>
      </c>
      <c r="B467" s="6">
        <v>2023</v>
      </c>
      <c r="C467" s="6" t="s">
        <v>97</v>
      </c>
      <c r="D467" s="6" t="s">
        <v>88</v>
      </c>
      <c r="E467" s="6" t="s">
        <v>87</v>
      </c>
      <c r="F467" s="6" t="s">
        <v>83</v>
      </c>
      <c r="G467" s="6" t="s">
        <v>79</v>
      </c>
      <c r="H467" s="7">
        <v>19125.919999999998</v>
      </c>
      <c r="I467" s="7">
        <v>17912.87</v>
      </c>
      <c r="J467" s="8">
        <v>109</v>
      </c>
      <c r="K467" s="8">
        <v>104</v>
      </c>
      <c r="L467" s="7">
        <v>10757.8</v>
      </c>
      <c r="M467" s="7">
        <v>516.11</v>
      </c>
      <c r="N467" s="7">
        <v>233229.93</v>
      </c>
      <c r="O467" s="8">
        <v>1468</v>
      </c>
      <c r="P467" s="8">
        <v>1</v>
      </c>
      <c r="Q467" s="8">
        <v>4</v>
      </c>
    </row>
    <row r="468" spans="1:17" ht="14.5">
      <c r="A468" s="5">
        <v>45078</v>
      </c>
      <c r="B468" s="6">
        <v>2023</v>
      </c>
      <c r="C468" s="6" t="s">
        <v>97</v>
      </c>
      <c r="D468" s="6" t="s">
        <v>88</v>
      </c>
      <c r="E468" s="6" t="s">
        <v>87</v>
      </c>
      <c r="F468" s="6" t="s">
        <v>83</v>
      </c>
      <c r="G468" s="6" t="s">
        <v>80</v>
      </c>
      <c r="H468" s="7">
        <v>4252.16</v>
      </c>
      <c r="I468" s="7">
        <v>3741.33</v>
      </c>
      <c r="J468" s="8">
        <v>30</v>
      </c>
      <c r="K468" s="8">
        <v>26</v>
      </c>
      <c r="L468" s="7">
        <v>2436.62</v>
      </c>
      <c r="M468" s="7">
        <v>247.87</v>
      </c>
      <c r="N468" s="7">
        <v>68443.72</v>
      </c>
      <c r="O468" s="8">
        <v>515</v>
      </c>
      <c r="P468" s="8">
        <v>0</v>
      </c>
      <c r="Q468" s="8">
        <v>1</v>
      </c>
    </row>
    <row r="469" spans="1:17" ht="14.5">
      <c r="A469" s="5">
        <v>45078</v>
      </c>
      <c r="B469" s="6">
        <v>2023</v>
      </c>
      <c r="C469" s="6" t="s">
        <v>97</v>
      </c>
      <c r="D469" s="6" t="s">
        <v>88</v>
      </c>
      <c r="E469" s="6" t="s">
        <v>87</v>
      </c>
      <c r="F469" s="6" t="s">
        <v>83</v>
      </c>
      <c r="G469" s="6" t="s">
        <v>81</v>
      </c>
      <c r="H469" s="7">
        <v>7986.75</v>
      </c>
      <c r="I469" s="7">
        <v>7329.88</v>
      </c>
      <c r="J469" s="8">
        <v>69</v>
      </c>
      <c r="K469" s="8">
        <v>63</v>
      </c>
      <c r="L469" s="7">
        <v>4242.09</v>
      </c>
      <c r="M469" s="7">
        <v>237.69</v>
      </c>
      <c r="N469" s="7">
        <v>102268.32</v>
      </c>
      <c r="O469" s="8">
        <v>975</v>
      </c>
      <c r="P469" s="8">
        <v>0</v>
      </c>
      <c r="Q469" s="8">
        <v>2</v>
      </c>
    </row>
    <row r="470" spans="1:17" ht="14.5">
      <c r="A470" s="5">
        <v>45078</v>
      </c>
      <c r="B470" s="6">
        <v>2023</v>
      </c>
      <c r="C470" s="6" t="s">
        <v>97</v>
      </c>
      <c r="D470" s="6" t="s">
        <v>89</v>
      </c>
      <c r="E470" s="6" t="s">
        <v>85</v>
      </c>
      <c r="F470" s="6" t="s">
        <v>77</v>
      </c>
      <c r="G470" s="6" t="s">
        <v>78</v>
      </c>
      <c r="H470" s="7">
        <v>233359.62</v>
      </c>
      <c r="I470" s="7">
        <v>237092.37</v>
      </c>
      <c r="J470" s="8">
        <v>3241</v>
      </c>
      <c r="K470" s="8">
        <v>3250</v>
      </c>
      <c r="L470" s="7">
        <v>131245.70000000001</v>
      </c>
      <c r="M470" s="7">
        <v>3979.65</v>
      </c>
      <c r="N470" s="7">
        <v>1695157.38</v>
      </c>
      <c r="O470" s="8">
        <v>26129</v>
      </c>
      <c r="P470" s="8">
        <v>10</v>
      </c>
      <c r="Q470" s="8">
        <v>49</v>
      </c>
    </row>
    <row r="471" spans="1:17" ht="14.5">
      <c r="A471" s="5">
        <v>45078</v>
      </c>
      <c r="B471" s="6">
        <v>2023</v>
      </c>
      <c r="C471" s="6" t="s">
        <v>97</v>
      </c>
      <c r="D471" s="6" t="s">
        <v>89</v>
      </c>
      <c r="E471" s="6" t="s">
        <v>85</v>
      </c>
      <c r="F471" s="6" t="s">
        <v>77</v>
      </c>
      <c r="G471" s="6" t="s">
        <v>79</v>
      </c>
      <c r="H471" s="7">
        <v>224641.6</v>
      </c>
      <c r="I471" s="7">
        <v>212612.02</v>
      </c>
      <c r="J471" s="8">
        <v>1284</v>
      </c>
      <c r="K471" s="8">
        <v>1218</v>
      </c>
      <c r="L471" s="7">
        <v>148749.72</v>
      </c>
      <c r="M471" s="7">
        <v>5368.52</v>
      </c>
      <c r="N471" s="7">
        <v>1341195.25</v>
      </c>
      <c r="O471" s="8">
        <v>8611</v>
      </c>
      <c r="P471" s="8">
        <v>11</v>
      </c>
      <c r="Q471" s="8">
        <v>14</v>
      </c>
    </row>
    <row r="472" spans="1:17" ht="14.5">
      <c r="A472" s="5">
        <v>45078</v>
      </c>
      <c r="B472" s="6">
        <v>2023</v>
      </c>
      <c r="C472" s="6" t="s">
        <v>97</v>
      </c>
      <c r="D472" s="6" t="s">
        <v>89</v>
      </c>
      <c r="E472" s="6" t="s">
        <v>85</v>
      </c>
      <c r="F472" s="6" t="s">
        <v>77</v>
      </c>
      <c r="G472" s="6" t="s">
        <v>80</v>
      </c>
      <c r="H472" s="7">
        <v>48502.79</v>
      </c>
      <c r="I472" s="7">
        <v>44609.41</v>
      </c>
      <c r="J472" s="8">
        <v>346</v>
      </c>
      <c r="K472" s="8">
        <v>313</v>
      </c>
      <c r="L472" s="7">
        <v>33224.620000000003</v>
      </c>
      <c r="M472" s="7">
        <v>2604.1</v>
      </c>
      <c r="N472" s="7">
        <v>392638.37</v>
      </c>
      <c r="O472" s="8">
        <v>3124</v>
      </c>
      <c r="P472" s="8">
        <v>2</v>
      </c>
      <c r="Q472" s="8">
        <v>7</v>
      </c>
    </row>
    <row r="473" spans="1:17" ht="14.5">
      <c r="A473" s="5">
        <v>45078</v>
      </c>
      <c r="B473" s="6">
        <v>2023</v>
      </c>
      <c r="C473" s="6" t="s">
        <v>97</v>
      </c>
      <c r="D473" s="6" t="s">
        <v>89</v>
      </c>
      <c r="E473" s="6" t="s">
        <v>85</v>
      </c>
      <c r="F473" s="6" t="s">
        <v>77</v>
      </c>
      <c r="G473" s="6" t="s">
        <v>81</v>
      </c>
      <c r="H473" s="7">
        <v>97313.19</v>
      </c>
      <c r="I473" s="7">
        <v>95669.81</v>
      </c>
      <c r="J473" s="8">
        <v>846</v>
      </c>
      <c r="K473" s="8">
        <v>835</v>
      </c>
      <c r="L473" s="7">
        <v>61359.91</v>
      </c>
      <c r="M473" s="7">
        <v>2929.33</v>
      </c>
      <c r="N473" s="7">
        <v>599980.69999999995</v>
      </c>
      <c r="O473" s="8">
        <v>5569</v>
      </c>
      <c r="P473" s="8">
        <v>4</v>
      </c>
      <c r="Q473" s="8">
        <v>13</v>
      </c>
    </row>
    <row r="474" spans="1:17" ht="14.5">
      <c r="A474" s="5">
        <v>45078</v>
      </c>
      <c r="B474" s="6">
        <v>2023</v>
      </c>
      <c r="C474" s="6" t="s">
        <v>97</v>
      </c>
      <c r="D474" s="6" t="s">
        <v>89</v>
      </c>
      <c r="E474" s="6" t="s">
        <v>85</v>
      </c>
      <c r="F474" s="6" t="s">
        <v>82</v>
      </c>
      <c r="G474" s="6" t="s">
        <v>78</v>
      </c>
      <c r="H474" s="7">
        <v>207090.25</v>
      </c>
      <c r="I474" s="7">
        <v>206893.97</v>
      </c>
      <c r="J474" s="8">
        <v>2876</v>
      </c>
      <c r="K474" s="8">
        <v>2856</v>
      </c>
      <c r="L474" s="7">
        <v>107042.14</v>
      </c>
      <c r="M474" s="7">
        <v>3961.58</v>
      </c>
      <c r="N474" s="7">
        <v>1499710.69</v>
      </c>
      <c r="O474" s="8">
        <v>22737</v>
      </c>
      <c r="P474" s="8">
        <v>9</v>
      </c>
      <c r="Q474" s="8">
        <v>36</v>
      </c>
    </row>
    <row r="475" spans="1:17" ht="14.5">
      <c r="A475" s="5">
        <v>45078</v>
      </c>
      <c r="B475" s="6">
        <v>2023</v>
      </c>
      <c r="C475" s="6" t="s">
        <v>97</v>
      </c>
      <c r="D475" s="6" t="s">
        <v>89</v>
      </c>
      <c r="E475" s="6" t="s">
        <v>85</v>
      </c>
      <c r="F475" s="6" t="s">
        <v>82</v>
      </c>
      <c r="G475" s="6" t="s">
        <v>79</v>
      </c>
      <c r="H475" s="7">
        <v>203406.66</v>
      </c>
      <c r="I475" s="7">
        <v>197534.92</v>
      </c>
      <c r="J475" s="8">
        <v>1162</v>
      </c>
      <c r="K475" s="8">
        <v>1107</v>
      </c>
      <c r="L475" s="7">
        <v>123398.31</v>
      </c>
      <c r="M475" s="7">
        <v>4596.82</v>
      </c>
      <c r="N475" s="7">
        <v>1193735.67</v>
      </c>
      <c r="O475" s="8">
        <v>7275</v>
      </c>
      <c r="P475" s="8">
        <v>11</v>
      </c>
      <c r="Q475" s="8">
        <v>13</v>
      </c>
    </row>
    <row r="476" spans="1:17" ht="14.5">
      <c r="A476" s="5">
        <v>45078</v>
      </c>
      <c r="B476" s="6">
        <v>2023</v>
      </c>
      <c r="C476" s="6" t="s">
        <v>97</v>
      </c>
      <c r="D476" s="6" t="s">
        <v>89</v>
      </c>
      <c r="E476" s="6" t="s">
        <v>85</v>
      </c>
      <c r="F476" s="6" t="s">
        <v>82</v>
      </c>
      <c r="G476" s="6" t="s">
        <v>80</v>
      </c>
      <c r="H476" s="7">
        <v>42533.18</v>
      </c>
      <c r="I476" s="7">
        <v>40667.78</v>
      </c>
      <c r="J476" s="8">
        <v>304</v>
      </c>
      <c r="K476" s="8">
        <v>288</v>
      </c>
      <c r="L476" s="7">
        <v>27458.720000000001</v>
      </c>
      <c r="M476" s="7">
        <v>2271.54</v>
      </c>
      <c r="N476" s="7">
        <v>364294.97</v>
      </c>
      <c r="O476" s="8">
        <v>2834</v>
      </c>
      <c r="P476" s="8">
        <v>2</v>
      </c>
      <c r="Q476" s="8">
        <v>6</v>
      </c>
    </row>
    <row r="477" spans="1:17" ht="14.5">
      <c r="A477" s="5">
        <v>45078</v>
      </c>
      <c r="B477" s="6">
        <v>2023</v>
      </c>
      <c r="C477" s="6" t="s">
        <v>97</v>
      </c>
      <c r="D477" s="6" t="s">
        <v>89</v>
      </c>
      <c r="E477" s="6" t="s">
        <v>85</v>
      </c>
      <c r="F477" s="6" t="s">
        <v>82</v>
      </c>
      <c r="G477" s="6" t="s">
        <v>81</v>
      </c>
      <c r="H477" s="7">
        <v>78610.55</v>
      </c>
      <c r="I477" s="7">
        <v>75835.100000000006</v>
      </c>
      <c r="J477" s="8">
        <v>684</v>
      </c>
      <c r="K477" s="8">
        <v>651</v>
      </c>
      <c r="L477" s="7">
        <v>45263.88</v>
      </c>
      <c r="M477" s="7">
        <v>2201.52</v>
      </c>
      <c r="N477" s="7">
        <v>530777.81999999995</v>
      </c>
      <c r="O477" s="8">
        <v>4783</v>
      </c>
      <c r="P477" s="8">
        <v>4</v>
      </c>
      <c r="Q477" s="8">
        <v>11</v>
      </c>
    </row>
    <row r="478" spans="1:17" ht="14.5">
      <c r="A478" s="5">
        <v>45078</v>
      </c>
      <c r="B478" s="6">
        <v>2023</v>
      </c>
      <c r="C478" s="6" t="s">
        <v>97</v>
      </c>
      <c r="D478" s="6" t="s">
        <v>89</v>
      </c>
      <c r="E478" s="6" t="s">
        <v>85</v>
      </c>
      <c r="F478" s="6" t="s">
        <v>83</v>
      </c>
      <c r="G478" s="6" t="s">
        <v>78</v>
      </c>
      <c r="H478" s="7">
        <v>18912.5</v>
      </c>
      <c r="I478" s="7">
        <v>18544.52</v>
      </c>
      <c r="J478" s="8">
        <v>263</v>
      </c>
      <c r="K478" s="8">
        <v>259</v>
      </c>
      <c r="L478" s="7">
        <v>8913.94</v>
      </c>
      <c r="M478" s="7">
        <v>327.96</v>
      </c>
      <c r="N478" s="7">
        <v>202798.58</v>
      </c>
      <c r="O478" s="8">
        <v>3047</v>
      </c>
      <c r="P478" s="8">
        <v>1</v>
      </c>
      <c r="Q478" s="8">
        <v>5</v>
      </c>
    </row>
    <row r="479" spans="1:17" ht="14.5">
      <c r="A479" s="5">
        <v>45078</v>
      </c>
      <c r="B479" s="6">
        <v>2023</v>
      </c>
      <c r="C479" s="6" t="s">
        <v>97</v>
      </c>
      <c r="D479" s="6" t="s">
        <v>89</v>
      </c>
      <c r="E479" s="6" t="s">
        <v>85</v>
      </c>
      <c r="F479" s="6" t="s">
        <v>83</v>
      </c>
      <c r="G479" s="6" t="s">
        <v>79</v>
      </c>
      <c r="H479" s="7">
        <v>19479.009999999998</v>
      </c>
      <c r="I479" s="7">
        <v>19184.919999999998</v>
      </c>
      <c r="J479" s="8">
        <v>111</v>
      </c>
      <c r="K479" s="8">
        <v>109</v>
      </c>
      <c r="L479" s="7">
        <v>10827.32</v>
      </c>
      <c r="M479" s="7">
        <v>532.32000000000005</v>
      </c>
      <c r="N479" s="7">
        <v>169789.05</v>
      </c>
      <c r="O479" s="8">
        <v>1025</v>
      </c>
      <c r="P479" s="8">
        <v>1</v>
      </c>
      <c r="Q479" s="8">
        <v>3</v>
      </c>
    </row>
    <row r="480" spans="1:17" ht="14.5">
      <c r="A480" s="5">
        <v>45078</v>
      </c>
      <c r="B480" s="6">
        <v>2023</v>
      </c>
      <c r="C480" s="6" t="s">
        <v>97</v>
      </c>
      <c r="D480" s="6" t="s">
        <v>89</v>
      </c>
      <c r="E480" s="6" t="s">
        <v>85</v>
      </c>
      <c r="F480" s="6" t="s">
        <v>83</v>
      </c>
      <c r="G480" s="6" t="s">
        <v>80</v>
      </c>
      <c r="H480" s="7">
        <v>4637.17</v>
      </c>
      <c r="I480" s="7">
        <v>4276.9799999999996</v>
      </c>
      <c r="J480" s="8">
        <v>33</v>
      </c>
      <c r="K480" s="8">
        <v>31</v>
      </c>
      <c r="L480" s="7">
        <v>2659.34</v>
      </c>
      <c r="M480" s="7">
        <v>238.05</v>
      </c>
      <c r="N480" s="7">
        <v>51761.75</v>
      </c>
      <c r="O480" s="8">
        <v>419</v>
      </c>
      <c r="P480" s="8">
        <v>0</v>
      </c>
      <c r="Q480" s="8">
        <v>1</v>
      </c>
    </row>
    <row r="481" spans="1:17" ht="14.5">
      <c r="A481" s="5">
        <v>45078</v>
      </c>
      <c r="B481" s="6">
        <v>2023</v>
      </c>
      <c r="C481" s="6" t="s">
        <v>97</v>
      </c>
      <c r="D481" s="6" t="s">
        <v>89</v>
      </c>
      <c r="E481" s="6" t="s">
        <v>85</v>
      </c>
      <c r="F481" s="6" t="s">
        <v>83</v>
      </c>
      <c r="G481" s="6" t="s">
        <v>81</v>
      </c>
      <c r="H481" s="7">
        <v>8056.63</v>
      </c>
      <c r="I481" s="7">
        <v>8060.36</v>
      </c>
      <c r="J481" s="8">
        <v>70</v>
      </c>
      <c r="K481" s="8">
        <v>69</v>
      </c>
      <c r="L481" s="7">
        <v>4200.72</v>
      </c>
      <c r="M481" s="7">
        <v>230.22</v>
      </c>
      <c r="N481" s="7">
        <v>74382.080000000002</v>
      </c>
      <c r="O481" s="8">
        <v>715</v>
      </c>
      <c r="P481" s="8">
        <v>0</v>
      </c>
      <c r="Q481" s="8">
        <v>1</v>
      </c>
    </row>
    <row r="482" spans="1:17" ht="14.5">
      <c r="A482" s="5">
        <v>45078</v>
      </c>
      <c r="B482" s="6">
        <v>2023</v>
      </c>
      <c r="C482" s="6" t="s">
        <v>97</v>
      </c>
      <c r="D482" s="6" t="s">
        <v>90</v>
      </c>
      <c r="E482" s="6" t="s">
        <v>91</v>
      </c>
      <c r="F482" s="6" t="s">
        <v>77</v>
      </c>
      <c r="G482" s="6" t="s">
        <v>78</v>
      </c>
      <c r="H482" s="7">
        <v>186984.49</v>
      </c>
      <c r="I482" s="7">
        <v>177475.11</v>
      </c>
      <c r="J482" s="8">
        <v>2597</v>
      </c>
      <c r="K482" s="8">
        <v>2439</v>
      </c>
      <c r="L482" s="7">
        <v>103848.89</v>
      </c>
      <c r="M482" s="7">
        <v>3593.59</v>
      </c>
      <c r="N482" s="7">
        <v>2063741.45</v>
      </c>
      <c r="O482" s="8">
        <v>30900</v>
      </c>
      <c r="P482" s="8">
        <v>10</v>
      </c>
      <c r="Q482" s="8">
        <v>33</v>
      </c>
    </row>
    <row r="483" spans="1:17" ht="14.5">
      <c r="A483" s="5">
        <v>45078</v>
      </c>
      <c r="B483" s="6">
        <v>2023</v>
      </c>
      <c r="C483" s="6" t="s">
        <v>97</v>
      </c>
      <c r="D483" s="6" t="s">
        <v>90</v>
      </c>
      <c r="E483" s="6" t="s">
        <v>91</v>
      </c>
      <c r="F483" s="6" t="s">
        <v>77</v>
      </c>
      <c r="G483" s="6" t="s">
        <v>79</v>
      </c>
      <c r="H483" s="7">
        <v>184323.23</v>
      </c>
      <c r="I483" s="7">
        <v>176850.65</v>
      </c>
      <c r="J483" s="8">
        <v>1053</v>
      </c>
      <c r="K483" s="8">
        <v>1019</v>
      </c>
      <c r="L483" s="7">
        <v>119944.03</v>
      </c>
      <c r="M483" s="7">
        <v>4557.25</v>
      </c>
      <c r="N483" s="7">
        <v>1712697.56</v>
      </c>
      <c r="O483" s="8">
        <v>10377</v>
      </c>
      <c r="P483" s="8">
        <v>7</v>
      </c>
      <c r="Q483" s="8">
        <v>17</v>
      </c>
    </row>
    <row r="484" spans="1:17" ht="14.5">
      <c r="A484" s="5">
        <v>45078</v>
      </c>
      <c r="B484" s="6">
        <v>2023</v>
      </c>
      <c r="C484" s="6" t="s">
        <v>97</v>
      </c>
      <c r="D484" s="6" t="s">
        <v>90</v>
      </c>
      <c r="E484" s="6" t="s">
        <v>91</v>
      </c>
      <c r="F484" s="6" t="s">
        <v>77</v>
      </c>
      <c r="G484" s="6" t="s">
        <v>80</v>
      </c>
      <c r="H484" s="7">
        <v>45820</v>
      </c>
      <c r="I484" s="7">
        <v>40831.4</v>
      </c>
      <c r="J484" s="8">
        <v>327</v>
      </c>
      <c r="K484" s="8">
        <v>290</v>
      </c>
      <c r="L484" s="7">
        <v>31472.98</v>
      </c>
      <c r="M484" s="7">
        <v>2590.4299999999998</v>
      </c>
      <c r="N484" s="7">
        <v>505434.05</v>
      </c>
      <c r="O484" s="8">
        <v>3906</v>
      </c>
      <c r="P484" s="8">
        <v>2</v>
      </c>
      <c r="Q484" s="8">
        <v>6</v>
      </c>
    </row>
    <row r="485" spans="1:17" ht="14.5">
      <c r="A485" s="5">
        <v>45078</v>
      </c>
      <c r="B485" s="6">
        <v>2023</v>
      </c>
      <c r="C485" s="6" t="s">
        <v>97</v>
      </c>
      <c r="D485" s="6" t="s">
        <v>90</v>
      </c>
      <c r="E485" s="6" t="s">
        <v>91</v>
      </c>
      <c r="F485" s="6" t="s">
        <v>77</v>
      </c>
      <c r="G485" s="6" t="s">
        <v>81</v>
      </c>
      <c r="H485" s="7">
        <v>69454.95</v>
      </c>
      <c r="I485" s="7">
        <v>65210.25</v>
      </c>
      <c r="J485" s="8">
        <v>604</v>
      </c>
      <c r="K485" s="8">
        <v>572</v>
      </c>
      <c r="L485" s="7">
        <v>43084.49</v>
      </c>
      <c r="M485" s="7">
        <v>1875.32</v>
      </c>
      <c r="N485" s="7">
        <v>741947</v>
      </c>
      <c r="O485" s="8">
        <v>7325</v>
      </c>
      <c r="P485" s="8">
        <v>3</v>
      </c>
      <c r="Q485" s="8">
        <v>9</v>
      </c>
    </row>
    <row r="486" spans="1:17" ht="14.5">
      <c r="A486" s="5">
        <v>45078</v>
      </c>
      <c r="B486" s="6">
        <v>2023</v>
      </c>
      <c r="C486" s="6" t="s">
        <v>97</v>
      </c>
      <c r="D486" s="6" t="s">
        <v>90</v>
      </c>
      <c r="E486" s="6" t="s">
        <v>91</v>
      </c>
      <c r="F486" s="6" t="s">
        <v>82</v>
      </c>
      <c r="G486" s="6" t="s">
        <v>78</v>
      </c>
      <c r="H486" s="7">
        <v>174982.08</v>
      </c>
      <c r="I486" s="7">
        <v>174980.36</v>
      </c>
      <c r="J486" s="8">
        <v>2430</v>
      </c>
      <c r="K486" s="8">
        <v>2420</v>
      </c>
      <c r="L486" s="7">
        <v>91592.56</v>
      </c>
      <c r="M486" s="7">
        <v>2840.46</v>
      </c>
      <c r="N486" s="7">
        <v>1953819.77</v>
      </c>
      <c r="O486" s="8">
        <v>29581</v>
      </c>
      <c r="P486" s="8">
        <v>7</v>
      </c>
      <c r="Q486" s="8">
        <v>20</v>
      </c>
    </row>
    <row r="487" spans="1:17" ht="14.5">
      <c r="A487" s="5">
        <v>45078</v>
      </c>
      <c r="B487" s="6">
        <v>2023</v>
      </c>
      <c r="C487" s="6" t="s">
        <v>97</v>
      </c>
      <c r="D487" s="6" t="s">
        <v>90</v>
      </c>
      <c r="E487" s="6" t="s">
        <v>91</v>
      </c>
      <c r="F487" s="6" t="s">
        <v>82</v>
      </c>
      <c r="G487" s="6" t="s">
        <v>79</v>
      </c>
      <c r="H487" s="7">
        <v>151493.34</v>
      </c>
      <c r="I487" s="7">
        <v>138792.92000000001</v>
      </c>
      <c r="J487" s="8">
        <v>866</v>
      </c>
      <c r="K487" s="8">
        <v>787</v>
      </c>
      <c r="L487" s="7">
        <v>92285.27</v>
      </c>
      <c r="M487" s="7">
        <v>3532.27</v>
      </c>
      <c r="N487" s="7">
        <v>1474514.22</v>
      </c>
      <c r="O487" s="8">
        <v>9136</v>
      </c>
      <c r="P487" s="8">
        <v>7</v>
      </c>
      <c r="Q487" s="8">
        <v>10</v>
      </c>
    </row>
    <row r="488" spans="1:17" ht="14.5">
      <c r="A488" s="5">
        <v>45078</v>
      </c>
      <c r="B488" s="6">
        <v>2023</v>
      </c>
      <c r="C488" s="6" t="s">
        <v>97</v>
      </c>
      <c r="D488" s="6" t="s">
        <v>90</v>
      </c>
      <c r="E488" s="6" t="s">
        <v>91</v>
      </c>
      <c r="F488" s="6" t="s">
        <v>82</v>
      </c>
      <c r="G488" s="6" t="s">
        <v>80</v>
      </c>
      <c r="H488" s="7">
        <v>38951.129999999997</v>
      </c>
      <c r="I488" s="7">
        <v>35691.78</v>
      </c>
      <c r="J488" s="8">
        <v>278</v>
      </c>
      <c r="K488" s="8">
        <v>250</v>
      </c>
      <c r="L488" s="7">
        <v>25243.200000000001</v>
      </c>
      <c r="M488" s="7">
        <v>2274.1</v>
      </c>
      <c r="N488" s="7">
        <v>440624.23</v>
      </c>
      <c r="O488" s="8">
        <v>3416</v>
      </c>
      <c r="P488" s="8">
        <v>2</v>
      </c>
      <c r="Q488" s="8">
        <v>5</v>
      </c>
    </row>
    <row r="489" spans="1:17" ht="14.5">
      <c r="A489" s="5">
        <v>45078</v>
      </c>
      <c r="B489" s="6">
        <v>2023</v>
      </c>
      <c r="C489" s="6" t="s">
        <v>97</v>
      </c>
      <c r="D489" s="6" t="s">
        <v>90</v>
      </c>
      <c r="E489" s="6" t="s">
        <v>91</v>
      </c>
      <c r="F489" s="6" t="s">
        <v>82</v>
      </c>
      <c r="G489" s="6" t="s">
        <v>81</v>
      </c>
      <c r="H489" s="7">
        <v>61288.94</v>
      </c>
      <c r="I489" s="7">
        <v>59155.14</v>
      </c>
      <c r="J489" s="8">
        <v>533</v>
      </c>
      <c r="K489" s="8">
        <v>505</v>
      </c>
      <c r="L489" s="7">
        <v>35445.01</v>
      </c>
      <c r="M489" s="7">
        <v>1889.01</v>
      </c>
      <c r="N489" s="7">
        <v>694088.03</v>
      </c>
      <c r="O489" s="8">
        <v>6843</v>
      </c>
      <c r="P489" s="8">
        <v>3</v>
      </c>
      <c r="Q489" s="8">
        <v>6</v>
      </c>
    </row>
    <row r="490" spans="1:17" ht="14.5">
      <c r="A490" s="5">
        <v>45078</v>
      </c>
      <c r="B490" s="6">
        <v>2023</v>
      </c>
      <c r="C490" s="6" t="s">
        <v>97</v>
      </c>
      <c r="D490" s="6" t="s">
        <v>90</v>
      </c>
      <c r="E490" s="6" t="s">
        <v>91</v>
      </c>
      <c r="F490" s="6" t="s">
        <v>83</v>
      </c>
      <c r="G490" s="6" t="s">
        <v>78</v>
      </c>
      <c r="H490" s="7">
        <v>12440.94</v>
      </c>
      <c r="I490" s="7">
        <v>11969.59</v>
      </c>
      <c r="J490" s="8">
        <v>173</v>
      </c>
      <c r="K490" s="8">
        <v>170</v>
      </c>
      <c r="L490" s="7">
        <v>5856.23</v>
      </c>
      <c r="M490" s="7">
        <v>206.12</v>
      </c>
      <c r="N490" s="7">
        <v>202433.82</v>
      </c>
      <c r="O490" s="8">
        <v>3141</v>
      </c>
      <c r="P490" s="8">
        <v>1</v>
      </c>
      <c r="Q490" s="8">
        <v>3</v>
      </c>
    </row>
    <row r="491" spans="1:17" ht="14.5">
      <c r="A491" s="5">
        <v>45078</v>
      </c>
      <c r="B491" s="6">
        <v>2023</v>
      </c>
      <c r="C491" s="6" t="s">
        <v>97</v>
      </c>
      <c r="D491" s="6" t="s">
        <v>90</v>
      </c>
      <c r="E491" s="6" t="s">
        <v>91</v>
      </c>
      <c r="F491" s="6" t="s">
        <v>83</v>
      </c>
      <c r="G491" s="6" t="s">
        <v>79</v>
      </c>
      <c r="H491" s="7">
        <v>11881.62</v>
      </c>
      <c r="I491" s="7">
        <v>11155.96</v>
      </c>
      <c r="J491" s="8">
        <v>68</v>
      </c>
      <c r="K491" s="8">
        <v>63</v>
      </c>
      <c r="L491" s="7">
        <v>6549.93</v>
      </c>
      <c r="M491" s="7">
        <v>314.83</v>
      </c>
      <c r="N491" s="7">
        <v>164915.25</v>
      </c>
      <c r="O491" s="8">
        <v>977</v>
      </c>
      <c r="P491" s="8">
        <v>1</v>
      </c>
      <c r="Q491" s="8">
        <v>1</v>
      </c>
    </row>
    <row r="492" spans="1:17" ht="14.5">
      <c r="A492" s="5">
        <v>45078</v>
      </c>
      <c r="B492" s="6">
        <v>2023</v>
      </c>
      <c r="C492" s="6" t="s">
        <v>97</v>
      </c>
      <c r="D492" s="6" t="s">
        <v>90</v>
      </c>
      <c r="E492" s="6" t="s">
        <v>91</v>
      </c>
      <c r="F492" s="6" t="s">
        <v>83</v>
      </c>
      <c r="G492" s="6" t="s">
        <v>80</v>
      </c>
      <c r="H492" s="7">
        <v>3025.66</v>
      </c>
      <c r="I492" s="7">
        <v>2864.8</v>
      </c>
      <c r="J492" s="8">
        <v>22</v>
      </c>
      <c r="K492" s="8">
        <v>21</v>
      </c>
      <c r="L492" s="7">
        <v>1771.84</v>
      </c>
      <c r="M492" s="7">
        <v>152.15</v>
      </c>
      <c r="N492" s="7">
        <v>51806.58</v>
      </c>
      <c r="O492" s="8">
        <v>384</v>
      </c>
      <c r="P492" s="8">
        <v>0</v>
      </c>
      <c r="Q492" s="8">
        <v>1</v>
      </c>
    </row>
    <row r="493" spans="1:17" ht="14.5">
      <c r="A493" s="5">
        <v>45078</v>
      </c>
      <c r="B493" s="6">
        <v>2023</v>
      </c>
      <c r="C493" s="6" t="s">
        <v>97</v>
      </c>
      <c r="D493" s="6" t="s">
        <v>90</v>
      </c>
      <c r="E493" s="6" t="s">
        <v>91</v>
      </c>
      <c r="F493" s="6" t="s">
        <v>83</v>
      </c>
      <c r="G493" s="6" t="s">
        <v>81</v>
      </c>
      <c r="H493" s="7">
        <v>4961.97</v>
      </c>
      <c r="I493" s="7">
        <v>4800.08</v>
      </c>
      <c r="J493" s="8">
        <v>43</v>
      </c>
      <c r="K493" s="8">
        <v>42</v>
      </c>
      <c r="L493" s="7">
        <v>2600.19</v>
      </c>
      <c r="M493" s="7">
        <v>156.93</v>
      </c>
      <c r="N493" s="7">
        <v>72731.77</v>
      </c>
      <c r="O493" s="8">
        <v>661</v>
      </c>
      <c r="P493" s="8">
        <v>0</v>
      </c>
      <c r="Q493" s="8">
        <v>1</v>
      </c>
    </row>
    <row r="494" spans="1:17" ht="14.5">
      <c r="A494" s="5">
        <v>45078</v>
      </c>
      <c r="B494" s="6">
        <v>2023</v>
      </c>
      <c r="C494" s="6" t="s">
        <v>97</v>
      </c>
      <c r="D494" s="6" t="s">
        <v>92</v>
      </c>
      <c r="E494" s="6" t="s">
        <v>76</v>
      </c>
      <c r="F494" s="6" t="s">
        <v>77</v>
      </c>
      <c r="G494" s="6" t="s">
        <v>78</v>
      </c>
      <c r="H494" s="7">
        <v>215473.19</v>
      </c>
      <c r="I494" s="7">
        <v>214703.11</v>
      </c>
      <c r="J494" s="8">
        <v>2993</v>
      </c>
      <c r="K494" s="8">
        <v>2983</v>
      </c>
      <c r="L494" s="7">
        <v>120911.09</v>
      </c>
      <c r="M494" s="7">
        <v>4019.26</v>
      </c>
      <c r="N494" s="7">
        <v>1337858.67</v>
      </c>
      <c r="O494" s="8">
        <v>19082</v>
      </c>
      <c r="P494" s="8">
        <v>11</v>
      </c>
      <c r="Q494" s="8">
        <v>26</v>
      </c>
    </row>
    <row r="495" spans="1:17" ht="14.5">
      <c r="A495" s="5">
        <v>45078</v>
      </c>
      <c r="B495" s="6">
        <v>2023</v>
      </c>
      <c r="C495" s="6" t="s">
        <v>97</v>
      </c>
      <c r="D495" s="6" t="s">
        <v>92</v>
      </c>
      <c r="E495" s="6" t="s">
        <v>76</v>
      </c>
      <c r="F495" s="6" t="s">
        <v>77</v>
      </c>
      <c r="G495" s="6" t="s">
        <v>79</v>
      </c>
      <c r="H495" s="7">
        <v>186361.3</v>
      </c>
      <c r="I495" s="7">
        <v>175419.96</v>
      </c>
      <c r="J495" s="8">
        <v>1065</v>
      </c>
      <c r="K495" s="8">
        <v>1006</v>
      </c>
      <c r="L495" s="7">
        <v>122611.34</v>
      </c>
      <c r="M495" s="7">
        <v>4378.3</v>
      </c>
      <c r="N495" s="7">
        <v>1051156.8</v>
      </c>
      <c r="O495" s="8">
        <v>6368</v>
      </c>
      <c r="P495" s="8">
        <v>8</v>
      </c>
      <c r="Q495" s="8">
        <v>10</v>
      </c>
    </row>
    <row r="496" spans="1:17" ht="14.5">
      <c r="A496" s="5">
        <v>45078</v>
      </c>
      <c r="B496" s="6">
        <v>2023</v>
      </c>
      <c r="C496" s="6" t="s">
        <v>97</v>
      </c>
      <c r="D496" s="6" t="s">
        <v>92</v>
      </c>
      <c r="E496" s="6" t="s">
        <v>76</v>
      </c>
      <c r="F496" s="6" t="s">
        <v>77</v>
      </c>
      <c r="G496" s="6" t="s">
        <v>80</v>
      </c>
      <c r="H496" s="7">
        <v>41247.31</v>
      </c>
      <c r="I496" s="7">
        <v>38995.879999999997</v>
      </c>
      <c r="J496" s="8">
        <v>295</v>
      </c>
      <c r="K496" s="8">
        <v>276</v>
      </c>
      <c r="L496" s="7">
        <v>28121.98</v>
      </c>
      <c r="M496" s="7">
        <v>2096.0300000000002</v>
      </c>
      <c r="N496" s="7">
        <v>313535.62</v>
      </c>
      <c r="O496" s="8">
        <v>2415</v>
      </c>
      <c r="P496" s="8">
        <v>2</v>
      </c>
      <c r="Q496" s="8">
        <v>6</v>
      </c>
    </row>
    <row r="497" spans="1:17" ht="14.5">
      <c r="A497" s="5">
        <v>45078</v>
      </c>
      <c r="B497" s="6">
        <v>2023</v>
      </c>
      <c r="C497" s="6" t="s">
        <v>97</v>
      </c>
      <c r="D497" s="6" t="s">
        <v>92</v>
      </c>
      <c r="E497" s="6" t="s">
        <v>76</v>
      </c>
      <c r="F497" s="6" t="s">
        <v>77</v>
      </c>
      <c r="G497" s="6" t="s">
        <v>81</v>
      </c>
      <c r="H497" s="7">
        <v>77817.100000000006</v>
      </c>
      <c r="I497" s="7">
        <v>77011.25</v>
      </c>
      <c r="J497" s="8">
        <v>677</v>
      </c>
      <c r="K497" s="8">
        <v>675</v>
      </c>
      <c r="L497" s="7">
        <v>47959.85</v>
      </c>
      <c r="M497" s="7">
        <v>2174.69</v>
      </c>
      <c r="N497" s="7">
        <v>480671.46</v>
      </c>
      <c r="O497" s="8">
        <v>4435</v>
      </c>
      <c r="P497" s="8">
        <v>4</v>
      </c>
      <c r="Q497" s="8">
        <v>15</v>
      </c>
    </row>
    <row r="498" spans="1:17" ht="14.5">
      <c r="A498" s="5">
        <v>45078</v>
      </c>
      <c r="B498" s="6">
        <v>2023</v>
      </c>
      <c r="C498" s="6" t="s">
        <v>97</v>
      </c>
      <c r="D498" s="6" t="s">
        <v>92</v>
      </c>
      <c r="E498" s="6" t="s">
        <v>76</v>
      </c>
      <c r="F498" s="6" t="s">
        <v>82</v>
      </c>
      <c r="G498" s="6" t="s">
        <v>78</v>
      </c>
      <c r="H498" s="7">
        <v>161391.32999999999</v>
      </c>
      <c r="I498" s="7">
        <v>161035.57</v>
      </c>
      <c r="J498" s="8">
        <v>2242</v>
      </c>
      <c r="K498" s="8">
        <v>2201</v>
      </c>
      <c r="L498" s="7">
        <v>85047.37</v>
      </c>
      <c r="M498" s="7">
        <v>3074.39</v>
      </c>
      <c r="N498" s="7">
        <v>1094062.8</v>
      </c>
      <c r="O498" s="8">
        <v>15900</v>
      </c>
      <c r="P498" s="8">
        <v>9</v>
      </c>
      <c r="Q498" s="8">
        <v>43</v>
      </c>
    </row>
    <row r="499" spans="1:17" ht="14.5">
      <c r="A499" s="5">
        <v>45078</v>
      </c>
      <c r="B499" s="6">
        <v>2023</v>
      </c>
      <c r="C499" s="6" t="s">
        <v>97</v>
      </c>
      <c r="D499" s="6" t="s">
        <v>92</v>
      </c>
      <c r="E499" s="6" t="s">
        <v>76</v>
      </c>
      <c r="F499" s="6" t="s">
        <v>82</v>
      </c>
      <c r="G499" s="6" t="s">
        <v>79</v>
      </c>
      <c r="H499" s="7">
        <v>157655.4</v>
      </c>
      <c r="I499" s="7">
        <v>153073.15</v>
      </c>
      <c r="J499" s="8">
        <v>901</v>
      </c>
      <c r="K499" s="8">
        <v>892</v>
      </c>
      <c r="L499" s="7">
        <v>95455.79</v>
      </c>
      <c r="M499" s="7">
        <v>4090.57</v>
      </c>
      <c r="N499" s="7">
        <v>912777.85</v>
      </c>
      <c r="O499" s="8">
        <v>5646</v>
      </c>
      <c r="P499" s="8">
        <v>9</v>
      </c>
      <c r="Q499" s="8">
        <v>13</v>
      </c>
    </row>
    <row r="500" spans="1:17" ht="14.5">
      <c r="A500" s="5">
        <v>45078</v>
      </c>
      <c r="B500" s="6">
        <v>2023</v>
      </c>
      <c r="C500" s="6" t="s">
        <v>97</v>
      </c>
      <c r="D500" s="6" t="s">
        <v>92</v>
      </c>
      <c r="E500" s="6" t="s">
        <v>76</v>
      </c>
      <c r="F500" s="6" t="s">
        <v>82</v>
      </c>
      <c r="G500" s="6" t="s">
        <v>80</v>
      </c>
      <c r="H500" s="7">
        <v>35475.769999999997</v>
      </c>
      <c r="I500" s="7">
        <v>32513.96</v>
      </c>
      <c r="J500" s="8">
        <v>253</v>
      </c>
      <c r="K500" s="8">
        <v>229</v>
      </c>
      <c r="L500" s="7">
        <v>22500.22</v>
      </c>
      <c r="M500" s="7">
        <v>1828.88</v>
      </c>
      <c r="N500" s="7">
        <v>265565.84000000003</v>
      </c>
      <c r="O500" s="8">
        <v>1953</v>
      </c>
      <c r="P500" s="8">
        <v>1</v>
      </c>
      <c r="Q500" s="8">
        <v>5</v>
      </c>
    </row>
    <row r="501" spans="1:17" ht="14.5">
      <c r="A501" s="5">
        <v>45078</v>
      </c>
      <c r="B501" s="6">
        <v>2023</v>
      </c>
      <c r="C501" s="6" t="s">
        <v>97</v>
      </c>
      <c r="D501" s="6" t="s">
        <v>92</v>
      </c>
      <c r="E501" s="6" t="s">
        <v>76</v>
      </c>
      <c r="F501" s="6" t="s">
        <v>82</v>
      </c>
      <c r="G501" s="6" t="s">
        <v>81</v>
      </c>
      <c r="H501" s="7">
        <v>60404.14</v>
      </c>
      <c r="I501" s="7">
        <v>58088.66</v>
      </c>
      <c r="J501" s="8">
        <v>525</v>
      </c>
      <c r="K501" s="8">
        <v>512</v>
      </c>
      <c r="L501" s="7">
        <v>34791.379999999997</v>
      </c>
      <c r="M501" s="7">
        <v>1738.07</v>
      </c>
      <c r="N501" s="7">
        <v>406766.46</v>
      </c>
      <c r="O501" s="8">
        <v>3853</v>
      </c>
      <c r="P501" s="8">
        <v>2</v>
      </c>
      <c r="Q501" s="8">
        <v>9</v>
      </c>
    </row>
    <row r="502" spans="1:17" ht="14.5">
      <c r="A502" s="5">
        <v>45078</v>
      </c>
      <c r="B502" s="6">
        <v>2023</v>
      </c>
      <c r="C502" s="6" t="s">
        <v>97</v>
      </c>
      <c r="D502" s="6" t="s">
        <v>92</v>
      </c>
      <c r="E502" s="6" t="s">
        <v>76</v>
      </c>
      <c r="F502" s="6" t="s">
        <v>83</v>
      </c>
      <c r="G502" s="6" t="s">
        <v>78</v>
      </c>
      <c r="H502" s="7">
        <v>12082.87</v>
      </c>
      <c r="I502" s="7">
        <v>12185.52</v>
      </c>
      <c r="J502" s="8">
        <v>168</v>
      </c>
      <c r="K502" s="8">
        <v>167</v>
      </c>
      <c r="L502" s="7">
        <v>5803.24</v>
      </c>
      <c r="M502" s="7">
        <v>229.5</v>
      </c>
      <c r="N502" s="7">
        <v>122830.19</v>
      </c>
      <c r="O502" s="8">
        <v>1857</v>
      </c>
      <c r="P502" s="8">
        <v>1</v>
      </c>
      <c r="Q502" s="8">
        <v>4</v>
      </c>
    </row>
    <row r="503" spans="1:17" ht="14.5">
      <c r="A503" s="5">
        <v>45078</v>
      </c>
      <c r="B503" s="6">
        <v>2023</v>
      </c>
      <c r="C503" s="6" t="s">
        <v>97</v>
      </c>
      <c r="D503" s="6" t="s">
        <v>92</v>
      </c>
      <c r="E503" s="6" t="s">
        <v>76</v>
      </c>
      <c r="F503" s="6" t="s">
        <v>83</v>
      </c>
      <c r="G503" s="6" t="s">
        <v>79</v>
      </c>
      <c r="H503" s="7">
        <v>12422.95</v>
      </c>
      <c r="I503" s="7">
        <v>12049.51</v>
      </c>
      <c r="J503" s="8">
        <v>71</v>
      </c>
      <c r="K503" s="8">
        <v>68</v>
      </c>
      <c r="L503" s="7">
        <v>6897.92</v>
      </c>
      <c r="M503" s="7">
        <v>317.60000000000002</v>
      </c>
      <c r="N503" s="7">
        <v>99190.63</v>
      </c>
      <c r="O503" s="8">
        <v>639</v>
      </c>
      <c r="P503" s="8">
        <v>0</v>
      </c>
      <c r="Q503" s="8">
        <v>2</v>
      </c>
    </row>
    <row r="504" spans="1:17" ht="14.5">
      <c r="A504" s="5">
        <v>45078</v>
      </c>
      <c r="B504" s="6">
        <v>2023</v>
      </c>
      <c r="C504" s="6" t="s">
        <v>97</v>
      </c>
      <c r="D504" s="6" t="s">
        <v>92</v>
      </c>
      <c r="E504" s="6" t="s">
        <v>76</v>
      </c>
      <c r="F504" s="6" t="s">
        <v>83</v>
      </c>
      <c r="G504" s="6" t="s">
        <v>80</v>
      </c>
      <c r="H504" s="7">
        <v>2765.8</v>
      </c>
      <c r="I504" s="7">
        <v>2621.85</v>
      </c>
      <c r="J504" s="8">
        <v>20</v>
      </c>
      <c r="K504" s="8">
        <v>19</v>
      </c>
      <c r="L504" s="7">
        <v>1624.37</v>
      </c>
      <c r="M504" s="7">
        <v>143.06</v>
      </c>
      <c r="N504" s="7">
        <v>30804.46</v>
      </c>
      <c r="O504" s="8">
        <v>233</v>
      </c>
      <c r="P504" s="8">
        <v>0</v>
      </c>
      <c r="Q504" s="8">
        <v>1</v>
      </c>
    </row>
    <row r="505" spans="1:17" ht="14.5">
      <c r="A505" s="5">
        <v>45078</v>
      </c>
      <c r="B505" s="6">
        <v>2023</v>
      </c>
      <c r="C505" s="6" t="s">
        <v>97</v>
      </c>
      <c r="D505" s="6" t="s">
        <v>92</v>
      </c>
      <c r="E505" s="6" t="s">
        <v>76</v>
      </c>
      <c r="F505" s="6" t="s">
        <v>83</v>
      </c>
      <c r="G505" s="6" t="s">
        <v>81</v>
      </c>
      <c r="H505" s="7">
        <v>5207.1499999999996</v>
      </c>
      <c r="I505" s="7">
        <v>5196.57</v>
      </c>
      <c r="J505" s="8">
        <v>45</v>
      </c>
      <c r="K505" s="8">
        <v>46</v>
      </c>
      <c r="L505" s="7">
        <v>2729.24</v>
      </c>
      <c r="M505" s="7">
        <v>152.04</v>
      </c>
      <c r="N505" s="7">
        <v>45092.959999999999</v>
      </c>
      <c r="O505" s="8">
        <v>422</v>
      </c>
      <c r="P505" s="8">
        <v>0</v>
      </c>
      <c r="Q505" s="8">
        <v>1</v>
      </c>
    </row>
    <row r="506" spans="1:17" ht="14.5">
      <c r="A506" s="5">
        <v>45108</v>
      </c>
      <c r="B506" s="6">
        <v>2023</v>
      </c>
      <c r="C506" s="6" t="s">
        <v>98</v>
      </c>
      <c r="D506" s="6" t="s">
        <v>75</v>
      </c>
      <c r="E506" s="6" t="s">
        <v>76</v>
      </c>
      <c r="F506" s="6" t="s">
        <v>77</v>
      </c>
      <c r="G506" s="6" t="s">
        <v>78</v>
      </c>
      <c r="H506" s="7">
        <v>990810.26</v>
      </c>
      <c r="I506" s="7">
        <v>1009126.25</v>
      </c>
      <c r="J506" s="8">
        <v>13761</v>
      </c>
      <c r="K506" s="8">
        <v>13825</v>
      </c>
      <c r="L506" s="7">
        <v>561464.02</v>
      </c>
      <c r="M506" s="7">
        <v>16267.64</v>
      </c>
      <c r="N506" s="7">
        <v>6105789.9800000004</v>
      </c>
      <c r="O506" s="8">
        <v>89187</v>
      </c>
      <c r="P506" s="8">
        <v>44</v>
      </c>
      <c r="Q506" s="8">
        <v>181</v>
      </c>
    </row>
    <row r="507" spans="1:17" ht="14.5">
      <c r="A507" s="5">
        <v>45108</v>
      </c>
      <c r="B507" s="6">
        <v>2023</v>
      </c>
      <c r="C507" s="6" t="s">
        <v>98</v>
      </c>
      <c r="D507" s="6" t="s">
        <v>75</v>
      </c>
      <c r="E507" s="6" t="s">
        <v>76</v>
      </c>
      <c r="F507" s="6" t="s">
        <v>77</v>
      </c>
      <c r="G507" s="6" t="s">
        <v>79</v>
      </c>
      <c r="H507" s="7">
        <v>951228.88</v>
      </c>
      <c r="I507" s="7">
        <v>915720.85</v>
      </c>
      <c r="J507" s="8">
        <v>5436</v>
      </c>
      <c r="K507" s="8">
        <v>5183</v>
      </c>
      <c r="L507" s="7">
        <v>614656.59</v>
      </c>
      <c r="M507" s="7">
        <v>21737.43</v>
      </c>
      <c r="N507" s="7">
        <v>4772795.7699999996</v>
      </c>
      <c r="O507" s="8">
        <v>28633</v>
      </c>
      <c r="P507" s="8">
        <v>53</v>
      </c>
      <c r="Q507" s="8">
        <v>51</v>
      </c>
    </row>
    <row r="508" spans="1:17" ht="14.5">
      <c r="A508" s="5">
        <v>45108</v>
      </c>
      <c r="B508" s="6">
        <v>2023</v>
      </c>
      <c r="C508" s="6" t="s">
        <v>98</v>
      </c>
      <c r="D508" s="6" t="s">
        <v>75</v>
      </c>
      <c r="E508" s="6" t="s">
        <v>76</v>
      </c>
      <c r="F508" s="6" t="s">
        <v>77</v>
      </c>
      <c r="G508" s="6" t="s">
        <v>80</v>
      </c>
      <c r="H508" s="7">
        <v>209274.26</v>
      </c>
      <c r="I508" s="7">
        <v>189782.87</v>
      </c>
      <c r="J508" s="8">
        <v>1495</v>
      </c>
      <c r="K508" s="8">
        <v>1358</v>
      </c>
      <c r="L508" s="7">
        <v>143758.72</v>
      </c>
      <c r="M508" s="7">
        <v>10931.73</v>
      </c>
      <c r="N508" s="7">
        <v>1413370.86</v>
      </c>
      <c r="O508" s="8">
        <v>11336</v>
      </c>
      <c r="P508" s="8">
        <v>11</v>
      </c>
      <c r="Q508" s="8">
        <v>21</v>
      </c>
    </row>
    <row r="509" spans="1:17" ht="14.5">
      <c r="A509" s="5">
        <v>45108</v>
      </c>
      <c r="B509" s="6">
        <v>2023</v>
      </c>
      <c r="C509" s="6" t="s">
        <v>98</v>
      </c>
      <c r="D509" s="6" t="s">
        <v>75</v>
      </c>
      <c r="E509" s="6" t="s">
        <v>76</v>
      </c>
      <c r="F509" s="6" t="s">
        <v>77</v>
      </c>
      <c r="G509" s="6" t="s">
        <v>81</v>
      </c>
      <c r="H509" s="7">
        <v>387888.15</v>
      </c>
      <c r="I509" s="7">
        <v>370629.54</v>
      </c>
      <c r="J509" s="8">
        <v>3373</v>
      </c>
      <c r="K509" s="8">
        <v>3193</v>
      </c>
      <c r="L509" s="7">
        <v>241742.46</v>
      </c>
      <c r="M509" s="7">
        <v>12021.22</v>
      </c>
      <c r="N509" s="7">
        <v>2138151.9</v>
      </c>
      <c r="O509" s="8">
        <v>20348</v>
      </c>
      <c r="P509" s="8">
        <v>16</v>
      </c>
      <c r="Q509" s="8">
        <v>46</v>
      </c>
    </row>
    <row r="510" spans="1:17" ht="14.5">
      <c r="A510" s="5">
        <v>45108</v>
      </c>
      <c r="B510" s="6">
        <v>2023</v>
      </c>
      <c r="C510" s="6" t="s">
        <v>98</v>
      </c>
      <c r="D510" s="6" t="s">
        <v>75</v>
      </c>
      <c r="E510" s="6" t="s">
        <v>76</v>
      </c>
      <c r="F510" s="6" t="s">
        <v>82</v>
      </c>
      <c r="G510" s="6" t="s">
        <v>78</v>
      </c>
      <c r="H510" s="7">
        <v>843435.18</v>
      </c>
      <c r="I510" s="7">
        <v>823999.08</v>
      </c>
      <c r="J510" s="8">
        <v>11714</v>
      </c>
      <c r="K510" s="8">
        <v>11271</v>
      </c>
      <c r="L510" s="7">
        <v>441036.05</v>
      </c>
      <c r="M510" s="7">
        <v>14733.43</v>
      </c>
      <c r="N510" s="7">
        <v>4889921.3099999996</v>
      </c>
      <c r="O510" s="8">
        <v>71010</v>
      </c>
      <c r="P510" s="8">
        <v>36</v>
      </c>
      <c r="Q510" s="8">
        <v>155</v>
      </c>
    </row>
    <row r="511" spans="1:17" ht="14.5">
      <c r="A511" s="5">
        <v>45108</v>
      </c>
      <c r="B511" s="6">
        <v>2023</v>
      </c>
      <c r="C511" s="6" t="s">
        <v>98</v>
      </c>
      <c r="D511" s="6" t="s">
        <v>75</v>
      </c>
      <c r="E511" s="6" t="s">
        <v>76</v>
      </c>
      <c r="F511" s="6" t="s">
        <v>82</v>
      </c>
      <c r="G511" s="6" t="s">
        <v>79</v>
      </c>
      <c r="H511" s="7">
        <v>787964.17</v>
      </c>
      <c r="I511" s="7">
        <v>752931.75</v>
      </c>
      <c r="J511" s="8">
        <v>4503</v>
      </c>
      <c r="K511" s="8">
        <v>4229</v>
      </c>
      <c r="L511" s="7">
        <v>483091.01</v>
      </c>
      <c r="M511" s="7">
        <v>19947.88</v>
      </c>
      <c r="N511" s="7">
        <v>3928165.28</v>
      </c>
      <c r="O511" s="8">
        <v>22995</v>
      </c>
      <c r="P511" s="8">
        <v>44</v>
      </c>
      <c r="Q511" s="8">
        <v>52</v>
      </c>
    </row>
    <row r="512" spans="1:17" ht="14.5">
      <c r="A512" s="5">
        <v>45108</v>
      </c>
      <c r="B512" s="6">
        <v>2023</v>
      </c>
      <c r="C512" s="6" t="s">
        <v>98</v>
      </c>
      <c r="D512" s="6" t="s">
        <v>75</v>
      </c>
      <c r="E512" s="6" t="s">
        <v>76</v>
      </c>
      <c r="F512" s="6" t="s">
        <v>82</v>
      </c>
      <c r="G512" s="6" t="s">
        <v>80</v>
      </c>
      <c r="H512" s="7">
        <v>172438.1</v>
      </c>
      <c r="I512" s="7">
        <v>160414.79999999999</v>
      </c>
      <c r="J512" s="8">
        <v>1232</v>
      </c>
      <c r="K512" s="8">
        <v>1168</v>
      </c>
      <c r="L512" s="7">
        <v>111144.38</v>
      </c>
      <c r="M512" s="7">
        <v>10400.18</v>
      </c>
      <c r="N512" s="7">
        <v>1191972.58</v>
      </c>
      <c r="O512" s="8">
        <v>9356</v>
      </c>
      <c r="P512" s="8">
        <v>10</v>
      </c>
      <c r="Q512" s="8">
        <v>15</v>
      </c>
    </row>
    <row r="513" spans="1:17" ht="14.5">
      <c r="A513" s="5">
        <v>45108</v>
      </c>
      <c r="B513" s="6">
        <v>2023</v>
      </c>
      <c r="C513" s="6" t="s">
        <v>98</v>
      </c>
      <c r="D513" s="6" t="s">
        <v>75</v>
      </c>
      <c r="E513" s="6" t="s">
        <v>76</v>
      </c>
      <c r="F513" s="6" t="s">
        <v>82</v>
      </c>
      <c r="G513" s="6" t="s">
        <v>81</v>
      </c>
      <c r="H513" s="7">
        <v>321745.24</v>
      </c>
      <c r="I513" s="7">
        <v>301891.71000000002</v>
      </c>
      <c r="J513" s="8">
        <v>2798</v>
      </c>
      <c r="K513" s="8">
        <v>2630</v>
      </c>
      <c r="L513" s="7">
        <v>184568.81</v>
      </c>
      <c r="M513" s="7">
        <v>10273.85</v>
      </c>
      <c r="N513" s="7">
        <v>1755551.81</v>
      </c>
      <c r="O513" s="8">
        <v>15696</v>
      </c>
      <c r="P513" s="8">
        <v>15</v>
      </c>
      <c r="Q513" s="8">
        <v>44</v>
      </c>
    </row>
    <row r="514" spans="1:17" ht="14.5">
      <c r="A514" s="5">
        <v>45108</v>
      </c>
      <c r="B514" s="6">
        <v>2023</v>
      </c>
      <c r="C514" s="6" t="s">
        <v>98</v>
      </c>
      <c r="D514" s="6" t="s">
        <v>75</v>
      </c>
      <c r="E514" s="6" t="s">
        <v>76</v>
      </c>
      <c r="F514" s="6" t="s">
        <v>83</v>
      </c>
      <c r="G514" s="6" t="s">
        <v>78</v>
      </c>
      <c r="H514" s="7">
        <v>60117.95</v>
      </c>
      <c r="I514" s="7">
        <v>60210.78</v>
      </c>
      <c r="J514" s="8">
        <v>835</v>
      </c>
      <c r="K514" s="8">
        <v>822</v>
      </c>
      <c r="L514" s="7">
        <v>28444.34</v>
      </c>
      <c r="M514" s="7">
        <v>1003.87</v>
      </c>
      <c r="N514" s="7">
        <v>543169.89</v>
      </c>
      <c r="O514" s="8">
        <v>8484</v>
      </c>
      <c r="P514" s="8">
        <v>2</v>
      </c>
      <c r="Q514" s="8">
        <v>25</v>
      </c>
    </row>
    <row r="515" spans="1:17" ht="14.5">
      <c r="A515" s="5">
        <v>45108</v>
      </c>
      <c r="B515" s="6">
        <v>2023</v>
      </c>
      <c r="C515" s="6" t="s">
        <v>98</v>
      </c>
      <c r="D515" s="6" t="s">
        <v>75</v>
      </c>
      <c r="E515" s="6" t="s">
        <v>76</v>
      </c>
      <c r="F515" s="6" t="s">
        <v>83</v>
      </c>
      <c r="G515" s="6" t="s">
        <v>79</v>
      </c>
      <c r="H515" s="7">
        <v>64291.64</v>
      </c>
      <c r="I515" s="7">
        <v>61112.31</v>
      </c>
      <c r="J515" s="8">
        <v>367</v>
      </c>
      <c r="K515" s="8">
        <v>345</v>
      </c>
      <c r="L515" s="7">
        <v>35893.79</v>
      </c>
      <c r="M515" s="7">
        <v>1679.16</v>
      </c>
      <c r="N515" s="7">
        <v>435381.72</v>
      </c>
      <c r="O515" s="8">
        <v>2653</v>
      </c>
      <c r="P515" s="8">
        <v>3</v>
      </c>
      <c r="Q515" s="8">
        <v>10</v>
      </c>
    </row>
    <row r="516" spans="1:17" ht="14.5">
      <c r="A516" s="5">
        <v>45108</v>
      </c>
      <c r="B516" s="6">
        <v>2023</v>
      </c>
      <c r="C516" s="6" t="s">
        <v>98</v>
      </c>
      <c r="D516" s="6" t="s">
        <v>75</v>
      </c>
      <c r="E516" s="6" t="s">
        <v>76</v>
      </c>
      <c r="F516" s="6" t="s">
        <v>83</v>
      </c>
      <c r="G516" s="6" t="s">
        <v>80</v>
      </c>
      <c r="H516" s="7">
        <v>14649.4</v>
      </c>
      <c r="I516" s="7">
        <v>13466.38</v>
      </c>
      <c r="J516" s="8">
        <v>105</v>
      </c>
      <c r="K516" s="8">
        <v>97</v>
      </c>
      <c r="L516" s="7">
        <v>8457.42</v>
      </c>
      <c r="M516" s="7">
        <v>842.91</v>
      </c>
      <c r="N516" s="7">
        <v>137337.46</v>
      </c>
      <c r="O516" s="8">
        <v>1072</v>
      </c>
      <c r="P516" s="8">
        <v>1</v>
      </c>
      <c r="Q516" s="8">
        <v>3</v>
      </c>
    </row>
    <row r="517" spans="1:17" ht="14.5">
      <c r="A517" s="5">
        <v>45108</v>
      </c>
      <c r="B517" s="6">
        <v>2023</v>
      </c>
      <c r="C517" s="6" t="s">
        <v>98</v>
      </c>
      <c r="D517" s="6" t="s">
        <v>75</v>
      </c>
      <c r="E517" s="6" t="s">
        <v>76</v>
      </c>
      <c r="F517" s="6" t="s">
        <v>83</v>
      </c>
      <c r="G517" s="6" t="s">
        <v>81</v>
      </c>
      <c r="H517" s="7">
        <v>25628.84</v>
      </c>
      <c r="I517" s="7">
        <v>23726.54</v>
      </c>
      <c r="J517" s="8">
        <v>223</v>
      </c>
      <c r="K517" s="8">
        <v>209</v>
      </c>
      <c r="L517" s="7">
        <v>13681.35</v>
      </c>
      <c r="M517" s="7">
        <v>825.73</v>
      </c>
      <c r="N517" s="7">
        <v>204561.58</v>
      </c>
      <c r="O517" s="8">
        <v>1857</v>
      </c>
      <c r="P517" s="8">
        <v>1</v>
      </c>
      <c r="Q517" s="8">
        <v>3</v>
      </c>
    </row>
    <row r="518" spans="1:17" ht="14.5">
      <c r="A518" s="5">
        <v>45108</v>
      </c>
      <c r="B518" s="6">
        <v>2023</v>
      </c>
      <c r="C518" s="6" t="s">
        <v>98</v>
      </c>
      <c r="D518" s="6" t="s">
        <v>84</v>
      </c>
      <c r="E518" s="6" t="s">
        <v>85</v>
      </c>
      <c r="F518" s="6" t="s">
        <v>77</v>
      </c>
      <c r="G518" s="6" t="s">
        <v>78</v>
      </c>
      <c r="H518" s="7">
        <v>534981.98</v>
      </c>
      <c r="I518" s="7">
        <v>559912.43000000005</v>
      </c>
      <c r="J518" s="8">
        <v>7430</v>
      </c>
      <c r="K518" s="8">
        <v>7668</v>
      </c>
      <c r="L518" s="7">
        <v>296310.38</v>
      </c>
      <c r="M518" s="7">
        <v>9706.58</v>
      </c>
      <c r="N518" s="7">
        <v>4347738.82</v>
      </c>
      <c r="O518" s="8">
        <v>63353</v>
      </c>
      <c r="P518" s="8">
        <v>22</v>
      </c>
      <c r="Q518" s="8">
        <v>65</v>
      </c>
    </row>
    <row r="519" spans="1:17" ht="14.5">
      <c r="A519" s="5">
        <v>45108</v>
      </c>
      <c r="B519" s="6">
        <v>2023</v>
      </c>
      <c r="C519" s="6" t="s">
        <v>98</v>
      </c>
      <c r="D519" s="6" t="s">
        <v>84</v>
      </c>
      <c r="E519" s="6" t="s">
        <v>85</v>
      </c>
      <c r="F519" s="6" t="s">
        <v>77</v>
      </c>
      <c r="G519" s="6" t="s">
        <v>79</v>
      </c>
      <c r="H519" s="7">
        <v>513571.4</v>
      </c>
      <c r="I519" s="7">
        <v>524057.17</v>
      </c>
      <c r="J519" s="8">
        <v>2935</v>
      </c>
      <c r="K519" s="8">
        <v>2956</v>
      </c>
      <c r="L519" s="7">
        <v>337452.32</v>
      </c>
      <c r="M519" s="7">
        <v>12851.43</v>
      </c>
      <c r="N519" s="7">
        <v>3418948.48</v>
      </c>
      <c r="O519" s="8">
        <v>21995</v>
      </c>
      <c r="P519" s="8">
        <v>23</v>
      </c>
      <c r="Q519" s="8">
        <v>29</v>
      </c>
    </row>
    <row r="520" spans="1:17" ht="14.5">
      <c r="A520" s="5">
        <v>45108</v>
      </c>
      <c r="B520" s="6">
        <v>2023</v>
      </c>
      <c r="C520" s="6" t="s">
        <v>98</v>
      </c>
      <c r="D520" s="6" t="s">
        <v>84</v>
      </c>
      <c r="E520" s="6" t="s">
        <v>85</v>
      </c>
      <c r="F520" s="6" t="s">
        <v>77</v>
      </c>
      <c r="G520" s="6" t="s">
        <v>80</v>
      </c>
      <c r="H520" s="7">
        <v>112734.69</v>
      </c>
      <c r="I520" s="7">
        <v>113695.03999999999</v>
      </c>
      <c r="J520" s="8">
        <v>805</v>
      </c>
      <c r="K520" s="8">
        <v>799</v>
      </c>
      <c r="L520" s="7">
        <v>77147.070000000007</v>
      </c>
      <c r="M520" s="7">
        <v>5685.87</v>
      </c>
      <c r="N520" s="7">
        <v>1050972.43</v>
      </c>
      <c r="O520" s="8">
        <v>8021</v>
      </c>
      <c r="P520" s="8">
        <v>4</v>
      </c>
      <c r="Q520" s="8">
        <v>8</v>
      </c>
    </row>
    <row r="521" spans="1:17" ht="14.5">
      <c r="A521" s="5">
        <v>45108</v>
      </c>
      <c r="B521" s="6">
        <v>2023</v>
      </c>
      <c r="C521" s="6" t="s">
        <v>98</v>
      </c>
      <c r="D521" s="6" t="s">
        <v>84</v>
      </c>
      <c r="E521" s="6" t="s">
        <v>85</v>
      </c>
      <c r="F521" s="6" t="s">
        <v>77</v>
      </c>
      <c r="G521" s="6" t="s">
        <v>81</v>
      </c>
      <c r="H521" s="7">
        <v>216991.52</v>
      </c>
      <c r="I521" s="7">
        <v>231932.87</v>
      </c>
      <c r="J521" s="8">
        <v>1887</v>
      </c>
      <c r="K521" s="8">
        <v>1987</v>
      </c>
      <c r="L521" s="7">
        <v>134168.24</v>
      </c>
      <c r="M521" s="7">
        <v>6660.77</v>
      </c>
      <c r="N521" s="7">
        <v>1565977.78</v>
      </c>
      <c r="O521" s="8">
        <v>14926</v>
      </c>
      <c r="P521" s="8">
        <v>8</v>
      </c>
      <c r="Q521" s="8">
        <v>36</v>
      </c>
    </row>
    <row r="522" spans="1:17" ht="14.5">
      <c r="A522" s="5">
        <v>45108</v>
      </c>
      <c r="B522" s="6">
        <v>2023</v>
      </c>
      <c r="C522" s="6" t="s">
        <v>98</v>
      </c>
      <c r="D522" s="6" t="s">
        <v>84</v>
      </c>
      <c r="E522" s="6" t="s">
        <v>85</v>
      </c>
      <c r="F522" s="6" t="s">
        <v>82</v>
      </c>
      <c r="G522" s="6" t="s">
        <v>78</v>
      </c>
      <c r="H522" s="7">
        <v>493916.72</v>
      </c>
      <c r="I522" s="7">
        <v>524982.65</v>
      </c>
      <c r="J522" s="8">
        <v>6860</v>
      </c>
      <c r="K522" s="8">
        <v>7435</v>
      </c>
      <c r="L522" s="7">
        <v>260046.58</v>
      </c>
      <c r="M522" s="7">
        <v>8754.5499999999993</v>
      </c>
      <c r="N522" s="7">
        <v>4329178.8899999997</v>
      </c>
      <c r="O522" s="8">
        <v>66039</v>
      </c>
      <c r="P522" s="8">
        <v>24</v>
      </c>
      <c r="Q522" s="8">
        <v>57</v>
      </c>
    </row>
    <row r="523" spans="1:17" ht="14.5">
      <c r="A523" s="5">
        <v>45108</v>
      </c>
      <c r="B523" s="6">
        <v>2023</v>
      </c>
      <c r="C523" s="6" t="s">
        <v>98</v>
      </c>
      <c r="D523" s="6" t="s">
        <v>84</v>
      </c>
      <c r="E523" s="6" t="s">
        <v>85</v>
      </c>
      <c r="F523" s="6" t="s">
        <v>82</v>
      </c>
      <c r="G523" s="6" t="s">
        <v>79</v>
      </c>
      <c r="H523" s="7">
        <v>499087.59</v>
      </c>
      <c r="I523" s="7">
        <v>519869.94</v>
      </c>
      <c r="J523" s="8">
        <v>2852</v>
      </c>
      <c r="K523" s="8">
        <v>2983</v>
      </c>
      <c r="L523" s="7">
        <v>309477.27</v>
      </c>
      <c r="M523" s="7">
        <v>12332.98</v>
      </c>
      <c r="N523" s="7">
        <v>3418213.87</v>
      </c>
      <c r="O523" s="8">
        <v>21292</v>
      </c>
      <c r="P523" s="8">
        <v>27</v>
      </c>
      <c r="Q523" s="8">
        <v>31</v>
      </c>
    </row>
    <row r="524" spans="1:17" ht="14.5">
      <c r="A524" s="5">
        <v>45108</v>
      </c>
      <c r="B524" s="6">
        <v>2023</v>
      </c>
      <c r="C524" s="6" t="s">
        <v>98</v>
      </c>
      <c r="D524" s="6" t="s">
        <v>84</v>
      </c>
      <c r="E524" s="6" t="s">
        <v>85</v>
      </c>
      <c r="F524" s="6" t="s">
        <v>82</v>
      </c>
      <c r="G524" s="6" t="s">
        <v>80</v>
      </c>
      <c r="H524" s="7">
        <v>114540.19</v>
      </c>
      <c r="I524" s="7">
        <v>112819.01</v>
      </c>
      <c r="J524" s="8">
        <v>818</v>
      </c>
      <c r="K524" s="8">
        <v>812</v>
      </c>
      <c r="L524" s="7">
        <v>72475.899999999994</v>
      </c>
      <c r="M524" s="7">
        <v>5738.45</v>
      </c>
      <c r="N524" s="7">
        <v>1017485.4</v>
      </c>
      <c r="O524" s="8">
        <v>8246</v>
      </c>
      <c r="P524" s="8">
        <v>6</v>
      </c>
      <c r="Q524" s="8">
        <v>16</v>
      </c>
    </row>
    <row r="525" spans="1:17" ht="14.5">
      <c r="A525" s="5">
        <v>45108</v>
      </c>
      <c r="B525" s="6">
        <v>2023</v>
      </c>
      <c r="C525" s="6" t="s">
        <v>98</v>
      </c>
      <c r="D525" s="6" t="s">
        <v>84</v>
      </c>
      <c r="E525" s="6" t="s">
        <v>85</v>
      </c>
      <c r="F525" s="6" t="s">
        <v>82</v>
      </c>
      <c r="G525" s="6" t="s">
        <v>81</v>
      </c>
      <c r="H525" s="7">
        <v>187627.42</v>
      </c>
      <c r="I525" s="7">
        <v>194702.54</v>
      </c>
      <c r="J525" s="8">
        <v>1632</v>
      </c>
      <c r="K525" s="8">
        <v>1681</v>
      </c>
      <c r="L525" s="7">
        <v>109035.56</v>
      </c>
      <c r="M525" s="7">
        <v>5091.55</v>
      </c>
      <c r="N525" s="7">
        <v>1518579.03</v>
      </c>
      <c r="O525" s="8">
        <v>14577</v>
      </c>
      <c r="P525" s="8">
        <v>8</v>
      </c>
      <c r="Q525" s="8">
        <v>25</v>
      </c>
    </row>
    <row r="526" spans="1:17" ht="14.5">
      <c r="A526" s="5">
        <v>45108</v>
      </c>
      <c r="B526" s="6">
        <v>2023</v>
      </c>
      <c r="C526" s="6" t="s">
        <v>98</v>
      </c>
      <c r="D526" s="6" t="s">
        <v>84</v>
      </c>
      <c r="E526" s="6" t="s">
        <v>85</v>
      </c>
      <c r="F526" s="6" t="s">
        <v>83</v>
      </c>
      <c r="G526" s="6" t="s">
        <v>78</v>
      </c>
      <c r="H526" s="7">
        <v>38914.32</v>
      </c>
      <c r="I526" s="7">
        <v>42716.84</v>
      </c>
      <c r="J526" s="8">
        <v>540</v>
      </c>
      <c r="K526" s="8">
        <v>585</v>
      </c>
      <c r="L526" s="7">
        <v>18293.12</v>
      </c>
      <c r="M526" s="7">
        <v>728.3</v>
      </c>
      <c r="N526" s="7">
        <v>438304.02</v>
      </c>
      <c r="O526" s="8">
        <v>6786</v>
      </c>
      <c r="P526" s="8">
        <v>2</v>
      </c>
      <c r="Q526" s="8">
        <v>7</v>
      </c>
    </row>
    <row r="527" spans="1:17" ht="14.5">
      <c r="A527" s="5">
        <v>45108</v>
      </c>
      <c r="B527" s="6">
        <v>2023</v>
      </c>
      <c r="C527" s="6" t="s">
        <v>98</v>
      </c>
      <c r="D527" s="6" t="s">
        <v>84</v>
      </c>
      <c r="E527" s="6" t="s">
        <v>85</v>
      </c>
      <c r="F527" s="6" t="s">
        <v>83</v>
      </c>
      <c r="G527" s="6" t="s">
        <v>79</v>
      </c>
      <c r="H527" s="7">
        <v>36355.58</v>
      </c>
      <c r="I527" s="7">
        <v>37657.71</v>
      </c>
      <c r="J527" s="8">
        <v>208</v>
      </c>
      <c r="K527" s="8">
        <v>216</v>
      </c>
      <c r="L527" s="7">
        <v>20226.86</v>
      </c>
      <c r="M527" s="7">
        <v>827.65</v>
      </c>
      <c r="N527" s="7">
        <v>338891.37</v>
      </c>
      <c r="O527" s="8">
        <v>2006</v>
      </c>
      <c r="P527" s="8">
        <v>2</v>
      </c>
      <c r="Q527" s="8">
        <v>4</v>
      </c>
    </row>
    <row r="528" spans="1:17" ht="14.5">
      <c r="A528" s="5">
        <v>45108</v>
      </c>
      <c r="B528" s="6">
        <v>2023</v>
      </c>
      <c r="C528" s="6" t="s">
        <v>98</v>
      </c>
      <c r="D528" s="6" t="s">
        <v>84</v>
      </c>
      <c r="E528" s="6" t="s">
        <v>85</v>
      </c>
      <c r="F528" s="6" t="s">
        <v>83</v>
      </c>
      <c r="G528" s="6" t="s">
        <v>80</v>
      </c>
      <c r="H528" s="7">
        <v>8589.76</v>
      </c>
      <c r="I528" s="7">
        <v>8286.8799999999992</v>
      </c>
      <c r="J528" s="8">
        <v>61</v>
      </c>
      <c r="K528" s="8">
        <v>58</v>
      </c>
      <c r="L528" s="7">
        <v>4916.96</v>
      </c>
      <c r="M528" s="7">
        <v>507.15</v>
      </c>
      <c r="N528" s="7">
        <v>105838.44</v>
      </c>
      <c r="O528" s="8">
        <v>849</v>
      </c>
      <c r="P528" s="8">
        <v>0</v>
      </c>
      <c r="Q528" s="8">
        <v>2</v>
      </c>
    </row>
    <row r="529" spans="1:17" ht="14.5">
      <c r="A529" s="5">
        <v>45108</v>
      </c>
      <c r="B529" s="6">
        <v>2023</v>
      </c>
      <c r="C529" s="6" t="s">
        <v>98</v>
      </c>
      <c r="D529" s="6" t="s">
        <v>84</v>
      </c>
      <c r="E529" s="6" t="s">
        <v>85</v>
      </c>
      <c r="F529" s="6" t="s">
        <v>83</v>
      </c>
      <c r="G529" s="6" t="s">
        <v>81</v>
      </c>
      <c r="H529" s="7">
        <v>15044.97</v>
      </c>
      <c r="I529" s="7">
        <v>15853.53</v>
      </c>
      <c r="J529" s="8">
        <v>131</v>
      </c>
      <c r="K529" s="8">
        <v>139</v>
      </c>
      <c r="L529" s="7">
        <v>7951.27</v>
      </c>
      <c r="M529" s="7">
        <v>423.04</v>
      </c>
      <c r="N529" s="7">
        <v>154435.82</v>
      </c>
      <c r="O529" s="8">
        <v>1484</v>
      </c>
      <c r="P529" s="8">
        <v>1</v>
      </c>
      <c r="Q529" s="8">
        <v>2</v>
      </c>
    </row>
    <row r="530" spans="1:17" ht="14.5">
      <c r="A530" s="5">
        <v>45108</v>
      </c>
      <c r="B530" s="6">
        <v>2023</v>
      </c>
      <c r="C530" s="6" t="s">
        <v>98</v>
      </c>
      <c r="D530" s="6" t="s">
        <v>86</v>
      </c>
      <c r="E530" s="6" t="s">
        <v>87</v>
      </c>
      <c r="F530" s="6" t="s">
        <v>77</v>
      </c>
      <c r="G530" s="6" t="s">
        <v>78</v>
      </c>
      <c r="H530" s="7">
        <v>367307.55</v>
      </c>
      <c r="I530" s="7">
        <v>370751.01</v>
      </c>
      <c r="J530" s="8">
        <v>5101</v>
      </c>
      <c r="K530" s="8">
        <v>5196</v>
      </c>
      <c r="L530" s="7">
        <v>205620.24</v>
      </c>
      <c r="M530" s="7">
        <v>6157.99</v>
      </c>
      <c r="N530" s="7">
        <v>3399480.98</v>
      </c>
      <c r="O530" s="8">
        <v>48286</v>
      </c>
      <c r="P530" s="8">
        <v>18</v>
      </c>
      <c r="Q530" s="8">
        <v>58</v>
      </c>
    </row>
    <row r="531" spans="1:17" ht="14.5">
      <c r="A531" s="5">
        <v>45108</v>
      </c>
      <c r="B531" s="6">
        <v>2023</v>
      </c>
      <c r="C531" s="6" t="s">
        <v>98</v>
      </c>
      <c r="D531" s="6" t="s">
        <v>86</v>
      </c>
      <c r="E531" s="6" t="s">
        <v>87</v>
      </c>
      <c r="F531" s="6" t="s">
        <v>77</v>
      </c>
      <c r="G531" s="6" t="s">
        <v>79</v>
      </c>
      <c r="H531" s="7">
        <v>365777.85</v>
      </c>
      <c r="I531" s="7">
        <v>347320.35</v>
      </c>
      <c r="J531" s="8">
        <v>2090</v>
      </c>
      <c r="K531" s="8">
        <v>1989</v>
      </c>
      <c r="L531" s="7">
        <v>240562.06</v>
      </c>
      <c r="M531" s="7">
        <v>9837</v>
      </c>
      <c r="N531" s="7">
        <v>2665016.79</v>
      </c>
      <c r="O531" s="8">
        <v>16771</v>
      </c>
      <c r="P531" s="8">
        <v>14</v>
      </c>
      <c r="Q531" s="8">
        <v>33</v>
      </c>
    </row>
    <row r="532" spans="1:17" ht="14.5">
      <c r="A532" s="5">
        <v>45108</v>
      </c>
      <c r="B532" s="6">
        <v>2023</v>
      </c>
      <c r="C532" s="6" t="s">
        <v>98</v>
      </c>
      <c r="D532" s="6" t="s">
        <v>86</v>
      </c>
      <c r="E532" s="6" t="s">
        <v>87</v>
      </c>
      <c r="F532" s="6" t="s">
        <v>77</v>
      </c>
      <c r="G532" s="6" t="s">
        <v>80</v>
      </c>
      <c r="H532" s="7">
        <v>81604.06</v>
      </c>
      <c r="I532" s="7">
        <v>78399.649999999994</v>
      </c>
      <c r="J532" s="8">
        <v>583</v>
      </c>
      <c r="K532" s="8">
        <v>552</v>
      </c>
      <c r="L532" s="7">
        <v>56276.73</v>
      </c>
      <c r="M532" s="7">
        <v>4118.21</v>
      </c>
      <c r="N532" s="7">
        <v>785000.35</v>
      </c>
      <c r="O532" s="8">
        <v>6211</v>
      </c>
      <c r="P532" s="8">
        <v>4</v>
      </c>
      <c r="Q532" s="8">
        <v>10</v>
      </c>
    </row>
    <row r="533" spans="1:17" ht="14.5">
      <c r="A533" s="5">
        <v>45108</v>
      </c>
      <c r="B533" s="6">
        <v>2023</v>
      </c>
      <c r="C533" s="6" t="s">
        <v>98</v>
      </c>
      <c r="D533" s="6" t="s">
        <v>86</v>
      </c>
      <c r="E533" s="6" t="s">
        <v>87</v>
      </c>
      <c r="F533" s="6" t="s">
        <v>77</v>
      </c>
      <c r="G533" s="6" t="s">
        <v>81</v>
      </c>
      <c r="H533" s="7">
        <v>135342.87</v>
      </c>
      <c r="I533" s="7">
        <v>138441.63</v>
      </c>
      <c r="J533" s="8">
        <v>1177</v>
      </c>
      <c r="K533" s="8">
        <v>1213</v>
      </c>
      <c r="L533" s="7">
        <v>85646.11</v>
      </c>
      <c r="M533" s="7">
        <v>4393.01</v>
      </c>
      <c r="N533" s="7">
        <v>1186090.96</v>
      </c>
      <c r="O533" s="8">
        <v>11041</v>
      </c>
      <c r="P533" s="8">
        <v>5</v>
      </c>
      <c r="Q533" s="8">
        <v>12</v>
      </c>
    </row>
    <row r="534" spans="1:17" ht="14.5">
      <c r="A534" s="5">
        <v>45108</v>
      </c>
      <c r="B534" s="6">
        <v>2023</v>
      </c>
      <c r="C534" s="6" t="s">
        <v>98</v>
      </c>
      <c r="D534" s="6" t="s">
        <v>86</v>
      </c>
      <c r="E534" s="6" t="s">
        <v>87</v>
      </c>
      <c r="F534" s="6" t="s">
        <v>82</v>
      </c>
      <c r="G534" s="6" t="s">
        <v>78</v>
      </c>
      <c r="H534" s="7">
        <v>342471.14</v>
      </c>
      <c r="I534" s="7">
        <v>340134.19</v>
      </c>
      <c r="J534" s="8">
        <v>4757</v>
      </c>
      <c r="K534" s="8">
        <v>4640</v>
      </c>
      <c r="L534" s="7">
        <v>178358.49</v>
      </c>
      <c r="M534" s="7">
        <v>6417.39</v>
      </c>
      <c r="N534" s="7">
        <v>3125632.05</v>
      </c>
      <c r="O534" s="8">
        <v>48531</v>
      </c>
      <c r="P534" s="8">
        <v>19</v>
      </c>
      <c r="Q534" s="8">
        <v>103</v>
      </c>
    </row>
    <row r="535" spans="1:17" ht="14.5">
      <c r="A535" s="5">
        <v>45108</v>
      </c>
      <c r="B535" s="6">
        <v>2023</v>
      </c>
      <c r="C535" s="6" t="s">
        <v>98</v>
      </c>
      <c r="D535" s="6" t="s">
        <v>86</v>
      </c>
      <c r="E535" s="6" t="s">
        <v>87</v>
      </c>
      <c r="F535" s="6" t="s">
        <v>82</v>
      </c>
      <c r="G535" s="6" t="s">
        <v>79</v>
      </c>
      <c r="H535" s="7">
        <v>328300.24</v>
      </c>
      <c r="I535" s="7">
        <v>333110.74</v>
      </c>
      <c r="J535" s="8">
        <v>1876</v>
      </c>
      <c r="K535" s="8">
        <v>1918</v>
      </c>
      <c r="L535" s="7">
        <v>199525.84</v>
      </c>
      <c r="M535" s="7">
        <v>8301.6299999999992</v>
      </c>
      <c r="N535" s="7">
        <v>2481356.9900000002</v>
      </c>
      <c r="O535" s="8">
        <v>14883</v>
      </c>
      <c r="P535" s="8">
        <v>14</v>
      </c>
      <c r="Q535" s="8">
        <v>38</v>
      </c>
    </row>
    <row r="536" spans="1:17" ht="14.5">
      <c r="A536" s="5">
        <v>45108</v>
      </c>
      <c r="B536" s="6">
        <v>2023</v>
      </c>
      <c r="C536" s="6" t="s">
        <v>98</v>
      </c>
      <c r="D536" s="6" t="s">
        <v>86</v>
      </c>
      <c r="E536" s="6" t="s">
        <v>87</v>
      </c>
      <c r="F536" s="6" t="s">
        <v>82</v>
      </c>
      <c r="G536" s="6" t="s">
        <v>80</v>
      </c>
      <c r="H536" s="7">
        <v>73335.56</v>
      </c>
      <c r="I536" s="7">
        <v>73138.009999999995</v>
      </c>
      <c r="J536" s="8">
        <v>524</v>
      </c>
      <c r="K536" s="8">
        <v>522</v>
      </c>
      <c r="L536" s="7">
        <v>46828.35</v>
      </c>
      <c r="M536" s="7">
        <v>3961.86</v>
      </c>
      <c r="N536" s="7">
        <v>742182.39</v>
      </c>
      <c r="O536" s="8">
        <v>5842</v>
      </c>
      <c r="P536" s="8">
        <v>4</v>
      </c>
      <c r="Q536" s="8">
        <v>11</v>
      </c>
    </row>
    <row r="537" spans="1:17" ht="14.5">
      <c r="A537" s="5">
        <v>45108</v>
      </c>
      <c r="B537" s="6">
        <v>2023</v>
      </c>
      <c r="C537" s="6" t="s">
        <v>98</v>
      </c>
      <c r="D537" s="6" t="s">
        <v>86</v>
      </c>
      <c r="E537" s="6" t="s">
        <v>87</v>
      </c>
      <c r="F537" s="6" t="s">
        <v>82</v>
      </c>
      <c r="G537" s="6" t="s">
        <v>81</v>
      </c>
      <c r="H537" s="7">
        <v>120416.88</v>
      </c>
      <c r="I537" s="7">
        <v>124884.59</v>
      </c>
      <c r="J537" s="8">
        <v>1047</v>
      </c>
      <c r="K537" s="8">
        <v>1087</v>
      </c>
      <c r="L537" s="7">
        <v>69419.81</v>
      </c>
      <c r="M537" s="7">
        <v>3802.12</v>
      </c>
      <c r="N537" s="7">
        <v>1114466</v>
      </c>
      <c r="O537" s="8">
        <v>10729</v>
      </c>
      <c r="P537" s="8">
        <v>6</v>
      </c>
      <c r="Q537" s="8">
        <v>12</v>
      </c>
    </row>
    <row r="538" spans="1:17" ht="14.5">
      <c r="A538" s="5">
        <v>45108</v>
      </c>
      <c r="B538" s="6">
        <v>2023</v>
      </c>
      <c r="C538" s="6" t="s">
        <v>98</v>
      </c>
      <c r="D538" s="6" t="s">
        <v>86</v>
      </c>
      <c r="E538" s="6" t="s">
        <v>87</v>
      </c>
      <c r="F538" s="6" t="s">
        <v>83</v>
      </c>
      <c r="G538" s="6" t="s">
        <v>78</v>
      </c>
      <c r="H538" s="7">
        <v>25584.57</v>
      </c>
      <c r="I538" s="7">
        <v>27461.64</v>
      </c>
      <c r="J538" s="8">
        <v>355</v>
      </c>
      <c r="K538" s="8">
        <v>382</v>
      </c>
      <c r="L538" s="7">
        <v>12226.41</v>
      </c>
      <c r="M538" s="7">
        <v>458.37</v>
      </c>
      <c r="N538" s="7">
        <v>344233.94</v>
      </c>
      <c r="O538" s="8">
        <v>4953</v>
      </c>
      <c r="P538" s="8">
        <v>1</v>
      </c>
      <c r="Q538" s="8">
        <v>7</v>
      </c>
    </row>
    <row r="539" spans="1:17" ht="14.5">
      <c r="A539" s="5">
        <v>45108</v>
      </c>
      <c r="B539" s="6">
        <v>2023</v>
      </c>
      <c r="C539" s="6" t="s">
        <v>98</v>
      </c>
      <c r="D539" s="6" t="s">
        <v>86</v>
      </c>
      <c r="E539" s="6" t="s">
        <v>87</v>
      </c>
      <c r="F539" s="6" t="s">
        <v>83</v>
      </c>
      <c r="G539" s="6" t="s">
        <v>79</v>
      </c>
      <c r="H539" s="7">
        <v>23107.23</v>
      </c>
      <c r="I539" s="7">
        <v>21989.55</v>
      </c>
      <c r="J539" s="8">
        <v>132</v>
      </c>
      <c r="K539" s="8">
        <v>124</v>
      </c>
      <c r="L539" s="7">
        <v>12692.76</v>
      </c>
      <c r="M539" s="7">
        <v>523.64</v>
      </c>
      <c r="N539" s="7">
        <v>266292.64</v>
      </c>
      <c r="O539" s="8">
        <v>1595</v>
      </c>
      <c r="P539" s="8">
        <v>1</v>
      </c>
      <c r="Q539" s="8">
        <v>3</v>
      </c>
    </row>
    <row r="540" spans="1:17" ht="14.5">
      <c r="A540" s="5">
        <v>45108</v>
      </c>
      <c r="B540" s="6">
        <v>2023</v>
      </c>
      <c r="C540" s="6" t="s">
        <v>98</v>
      </c>
      <c r="D540" s="6" t="s">
        <v>86</v>
      </c>
      <c r="E540" s="6" t="s">
        <v>87</v>
      </c>
      <c r="F540" s="6" t="s">
        <v>83</v>
      </c>
      <c r="G540" s="6" t="s">
        <v>80</v>
      </c>
      <c r="H540" s="7">
        <v>5885.42</v>
      </c>
      <c r="I540" s="7">
        <v>5761.78</v>
      </c>
      <c r="J540" s="8">
        <v>42</v>
      </c>
      <c r="K540" s="8">
        <v>41</v>
      </c>
      <c r="L540" s="7">
        <v>3373.76</v>
      </c>
      <c r="M540" s="7">
        <v>351.35</v>
      </c>
      <c r="N540" s="7">
        <v>83904.05</v>
      </c>
      <c r="O540" s="8">
        <v>647</v>
      </c>
      <c r="P540" s="8">
        <v>0</v>
      </c>
      <c r="Q540" s="8">
        <v>1</v>
      </c>
    </row>
    <row r="541" spans="1:17" ht="14.5">
      <c r="A541" s="5">
        <v>45108</v>
      </c>
      <c r="B541" s="6">
        <v>2023</v>
      </c>
      <c r="C541" s="6" t="s">
        <v>98</v>
      </c>
      <c r="D541" s="6" t="s">
        <v>86</v>
      </c>
      <c r="E541" s="6" t="s">
        <v>87</v>
      </c>
      <c r="F541" s="6" t="s">
        <v>83</v>
      </c>
      <c r="G541" s="6" t="s">
        <v>81</v>
      </c>
      <c r="H541" s="7">
        <v>9578.66</v>
      </c>
      <c r="I541" s="7">
        <v>9474.9599999999991</v>
      </c>
      <c r="J541" s="8">
        <v>83</v>
      </c>
      <c r="K541" s="8">
        <v>81</v>
      </c>
      <c r="L541" s="7">
        <v>4988.0200000000004</v>
      </c>
      <c r="M541" s="7">
        <v>300.88</v>
      </c>
      <c r="N541" s="7">
        <v>118671.34</v>
      </c>
      <c r="O541" s="8">
        <v>1099</v>
      </c>
      <c r="P541" s="8">
        <v>0</v>
      </c>
      <c r="Q541" s="8">
        <v>2</v>
      </c>
    </row>
    <row r="542" spans="1:17" ht="14.5">
      <c r="A542" s="5">
        <v>45108</v>
      </c>
      <c r="B542" s="6">
        <v>2023</v>
      </c>
      <c r="C542" s="6" t="s">
        <v>98</v>
      </c>
      <c r="D542" s="6" t="s">
        <v>88</v>
      </c>
      <c r="E542" s="6" t="s">
        <v>87</v>
      </c>
      <c r="F542" s="6" t="s">
        <v>77</v>
      </c>
      <c r="G542" s="6" t="s">
        <v>78</v>
      </c>
      <c r="H542" s="7">
        <v>291752.71000000002</v>
      </c>
      <c r="I542" s="7">
        <v>281186.57</v>
      </c>
      <c r="J542" s="8">
        <v>4052</v>
      </c>
      <c r="K542" s="8">
        <v>3956</v>
      </c>
      <c r="L542" s="7">
        <v>165258.66</v>
      </c>
      <c r="M542" s="7">
        <v>5273.24</v>
      </c>
      <c r="N542" s="7">
        <v>2798637.51</v>
      </c>
      <c r="O542" s="8">
        <v>41712</v>
      </c>
      <c r="P542" s="8">
        <v>11</v>
      </c>
      <c r="Q542" s="8">
        <v>89</v>
      </c>
    </row>
    <row r="543" spans="1:17" ht="14.5">
      <c r="A543" s="5">
        <v>45108</v>
      </c>
      <c r="B543" s="6">
        <v>2023</v>
      </c>
      <c r="C543" s="6" t="s">
        <v>98</v>
      </c>
      <c r="D543" s="6" t="s">
        <v>88</v>
      </c>
      <c r="E543" s="6" t="s">
        <v>87</v>
      </c>
      <c r="F543" s="6" t="s">
        <v>77</v>
      </c>
      <c r="G543" s="6" t="s">
        <v>79</v>
      </c>
      <c r="H543" s="7">
        <v>267839.05</v>
      </c>
      <c r="I543" s="7">
        <v>239019.63</v>
      </c>
      <c r="J543" s="8">
        <v>1531</v>
      </c>
      <c r="K543" s="8">
        <v>1343</v>
      </c>
      <c r="L543" s="7">
        <v>175791.92</v>
      </c>
      <c r="M543" s="7">
        <v>6717.57</v>
      </c>
      <c r="N543" s="7">
        <v>2176173.5</v>
      </c>
      <c r="O543" s="8">
        <v>13658</v>
      </c>
      <c r="P543" s="8">
        <v>11</v>
      </c>
      <c r="Q543" s="8">
        <v>21</v>
      </c>
    </row>
    <row r="544" spans="1:17" ht="14.5">
      <c r="A544" s="5">
        <v>45108</v>
      </c>
      <c r="B544" s="6">
        <v>2023</v>
      </c>
      <c r="C544" s="6" t="s">
        <v>98</v>
      </c>
      <c r="D544" s="6" t="s">
        <v>88</v>
      </c>
      <c r="E544" s="6" t="s">
        <v>87</v>
      </c>
      <c r="F544" s="6" t="s">
        <v>77</v>
      </c>
      <c r="G544" s="6" t="s">
        <v>80</v>
      </c>
      <c r="H544" s="7">
        <v>60980.93</v>
      </c>
      <c r="I544" s="7">
        <v>57603.42</v>
      </c>
      <c r="J544" s="8">
        <v>436</v>
      </c>
      <c r="K544" s="8">
        <v>411</v>
      </c>
      <c r="L544" s="7">
        <v>41759.949999999997</v>
      </c>
      <c r="M544" s="7">
        <v>3429.84</v>
      </c>
      <c r="N544" s="7">
        <v>682429.43999999994</v>
      </c>
      <c r="O544" s="8">
        <v>5269</v>
      </c>
      <c r="P544" s="8">
        <v>2</v>
      </c>
      <c r="Q544" s="8">
        <v>9</v>
      </c>
    </row>
    <row r="545" spans="1:17" ht="14.5">
      <c r="A545" s="5">
        <v>45108</v>
      </c>
      <c r="B545" s="6">
        <v>2023</v>
      </c>
      <c r="C545" s="6" t="s">
        <v>98</v>
      </c>
      <c r="D545" s="6" t="s">
        <v>88</v>
      </c>
      <c r="E545" s="6" t="s">
        <v>87</v>
      </c>
      <c r="F545" s="6" t="s">
        <v>77</v>
      </c>
      <c r="G545" s="6" t="s">
        <v>81</v>
      </c>
      <c r="H545" s="7">
        <v>104297.63</v>
      </c>
      <c r="I545" s="7">
        <v>102283.92</v>
      </c>
      <c r="J545" s="8">
        <v>907</v>
      </c>
      <c r="K545" s="8">
        <v>903</v>
      </c>
      <c r="L545" s="7">
        <v>65625.929999999993</v>
      </c>
      <c r="M545" s="7">
        <v>3402.92</v>
      </c>
      <c r="N545" s="7">
        <v>1015267.21</v>
      </c>
      <c r="O545" s="8">
        <v>9832</v>
      </c>
      <c r="P545" s="8">
        <v>5</v>
      </c>
      <c r="Q545" s="8">
        <v>13</v>
      </c>
    </row>
    <row r="546" spans="1:17" ht="14.5">
      <c r="A546" s="5">
        <v>45108</v>
      </c>
      <c r="B546" s="6">
        <v>2023</v>
      </c>
      <c r="C546" s="6" t="s">
        <v>98</v>
      </c>
      <c r="D546" s="6" t="s">
        <v>88</v>
      </c>
      <c r="E546" s="6" t="s">
        <v>87</v>
      </c>
      <c r="F546" s="6" t="s">
        <v>82</v>
      </c>
      <c r="G546" s="6" t="s">
        <v>78</v>
      </c>
      <c r="H546" s="7">
        <v>261464.07</v>
      </c>
      <c r="I546" s="7">
        <v>249412.35</v>
      </c>
      <c r="J546" s="8">
        <v>3631</v>
      </c>
      <c r="K546" s="8">
        <v>3526</v>
      </c>
      <c r="L546" s="7">
        <v>135730.22</v>
      </c>
      <c r="M546" s="7">
        <v>4663.7</v>
      </c>
      <c r="N546" s="7">
        <v>2683773.81</v>
      </c>
      <c r="O546" s="8">
        <v>39161</v>
      </c>
      <c r="P546" s="8">
        <v>14</v>
      </c>
      <c r="Q546" s="8">
        <v>70</v>
      </c>
    </row>
    <row r="547" spans="1:17" ht="14.5">
      <c r="A547" s="5">
        <v>45108</v>
      </c>
      <c r="B547" s="6">
        <v>2023</v>
      </c>
      <c r="C547" s="6" t="s">
        <v>98</v>
      </c>
      <c r="D547" s="6" t="s">
        <v>88</v>
      </c>
      <c r="E547" s="6" t="s">
        <v>87</v>
      </c>
      <c r="F547" s="6" t="s">
        <v>82</v>
      </c>
      <c r="G547" s="6" t="s">
        <v>79</v>
      </c>
      <c r="H547" s="7">
        <v>220759.85</v>
      </c>
      <c r="I547" s="7">
        <v>203664.8</v>
      </c>
      <c r="J547" s="8">
        <v>1261</v>
      </c>
      <c r="K547" s="8">
        <v>1147</v>
      </c>
      <c r="L547" s="7">
        <v>134701.54999999999</v>
      </c>
      <c r="M547" s="7">
        <v>5367.71</v>
      </c>
      <c r="N547" s="7">
        <v>2030502.59</v>
      </c>
      <c r="O547" s="8">
        <v>11901</v>
      </c>
      <c r="P547" s="8">
        <v>12</v>
      </c>
      <c r="Q547" s="8">
        <v>19</v>
      </c>
    </row>
    <row r="548" spans="1:17" ht="14.5">
      <c r="A548" s="5">
        <v>45108</v>
      </c>
      <c r="B548" s="6">
        <v>2023</v>
      </c>
      <c r="C548" s="6" t="s">
        <v>98</v>
      </c>
      <c r="D548" s="6" t="s">
        <v>88</v>
      </c>
      <c r="E548" s="6" t="s">
        <v>87</v>
      </c>
      <c r="F548" s="6" t="s">
        <v>82</v>
      </c>
      <c r="G548" s="6" t="s">
        <v>80</v>
      </c>
      <c r="H548" s="7">
        <v>52946.01</v>
      </c>
      <c r="I548" s="7">
        <v>46434.82</v>
      </c>
      <c r="J548" s="8">
        <v>378</v>
      </c>
      <c r="K548" s="8">
        <v>333</v>
      </c>
      <c r="L548" s="7">
        <v>34168.82</v>
      </c>
      <c r="M548" s="7">
        <v>3152.13</v>
      </c>
      <c r="N548" s="7">
        <v>628252.6</v>
      </c>
      <c r="O548" s="8">
        <v>4998</v>
      </c>
      <c r="P548" s="8">
        <v>2</v>
      </c>
      <c r="Q548" s="8">
        <v>8</v>
      </c>
    </row>
    <row r="549" spans="1:17" ht="14.5">
      <c r="A549" s="5">
        <v>45108</v>
      </c>
      <c r="B549" s="6">
        <v>2023</v>
      </c>
      <c r="C549" s="6" t="s">
        <v>98</v>
      </c>
      <c r="D549" s="6" t="s">
        <v>88</v>
      </c>
      <c r="E549" s="6" t="s">
        <v>87</v>
      </c>
      <c r="F549" s="6" t="s">
        <v>82</v>
      </c>
      <c r="G549" s="6" t="s">
        <v>81</v>
      </c>
      <c r="H549" s="7">
        <v>98333.78</v>
      </c>
      <c r="I549" s="7">
        <v>95349.99</v>
      </c>
      <c r="J549" s="8">
        <v>855</v>
      </c>
      <c r="K549" s="8">
        <v>841</v>
      </c>
      <c r="L549" s="7">
        <v>56903.22</v>
      </c>
      <c r="M549" s="7">
        <v>3108.51</v>
      </c>
      <c r="N549" s="7">
        <v>967758.01</v>
      </c>
      <c r="O549" s="8">
        <v>9347</v>
      </c>
      <c r="P549" s="8">
        <v>4</v>
      </c>
      <c r="Q549" s="8">
        <v>8</v>
      </c>
    </row>
    <row r="550" spans="1:17" ht="14.5">
      <c r="A550" s="5">
        <v>45108</v>
      </c>
      <c r="B550" s="6">
        <v>2023</v>
      </c>
      <c r="C550" s="6" t="s">
        <v>98</v>
      </c>
      <c r="D550" s="6" t="s">
        <v>88</v>
      </c>
      <c r="E550" s="6" t="s">
        <v>87</v>
      </c>
      <c r="F550" s="6" t="s">
        <v>83</v>
      </c>
      <c r="G550" s="6" t="s">
        <v>78</v>
      </c>
      <c r="H550" s="7">
        <v>18719.89</v>
      </c>
      <c r="I550" s="7">
        <v>17838.64</v>
      </c>
      <c r="J550" s="8">
        <v>260</v>
      </c>
      <c r="K550" s="8">
        <v>249</v>
      </c>
      <c r="L550" s="7">
        <v>8884.66</v>
      </c>
      <c r="M550" s="7">
        <v>360.91</v>
      </c>
      <c r="N550" s="7">
        <v>282038.49</v>
      </c>
      <c r="O550" s="8">
        <v>4172</v>
      </c>
      <c r="P550" s="8">
        <v>1</v>
      </c>
      <c r="Q550" s="8">
        <v>5</v>
      </c>
    </row>
    <row r="551" spans="1:17" ht="14.5">
      <c r="A551" s="5">
        <v>45108</v>
      </c>
      <c r="B551" s="6">
        <v>2023</v>
      </c>
      <c r="C551" s="6" t="s">
        <v>98</v>
      </c>
      <c r="D551" s="6" t="s">
        <v>88</v>
      </c>
      <c r="E551" s="6" t="s">
        <v>87</v>
      </c>
      <c r="F551" s="6" t="s">
        <v>83</v>
      </c>
      <c r="G551" s="6" t="s">
        <v>79</v>
      </c>
      <c r="H551" s="7">
        <v>17783.63</v>
      </c>
      <c r="I551" s="7">
        <v>16490.310000000001</v>
      </c>
      <c r="J551" s="8">
        <v>102</v>
      </c>
      <c r="K551" s="8">
        <v>95</v>
      </c>
      <c r="L551" s="7">
        <v>9734.84</v>
      </c>
      <c r="M551" s="7">
        <v>453.49</v>
      </c>
      <c r="N551" s="7">
        <v>219023.6</v>
      </c>
      <c r="O551" s="8">
        <v>1300</v>
      </c>
      <c r="P551" s="8">
        <v>1</v>
      </c>
      <c r="Q551" s="8">
        <v>2</v>
      </c>
    </row>
    <row r="552" spans="1:17" ht="14.5">
      <c r="A552" s="5">
        <v>45108</v>
      </c>
      <c r="B552" s="6">
        <v>2023</v>
      </c>
      <c r="C552" s="6" t="s">
        <v>98</v>
      </c>
      <c r="D552" s="6" t="s">
        <v>88</v>
      </c>
      <c r="E552" s="6" t="s">
        <v>87</v>
      </c>
      <c r="F552" s="6" t="s">
        <v>83</v>
      </c>
      <c r="G552" s="6" t="s">
        <v>80</v>
      </c>
      <c r="H552" s="7">
        <v>3779.45</v>
      </c>
      <c r="I552" s="7">
        <v>3466.58</v>
      </c>
      <c r="J552" s="8">
        <v>27</v>
      </c>
      <c r="K552" s="8">
        <v>25</v>
      </c>
      <c r="L552" s="7">
        <v>2205.1999999999998</v>
      </c>
      <c r="M552" s="7">
        <v>188.61</v>
      </c>
      <c r="N552" s="7">
        <v>64100.25</v>
      </c>
      <c r="O552" s="8">
        <v>471</v>
      </c>
      <c r="P552" s="8">
        <v>0</v>
      </c>
      <c r="Q552" s="8">
        <v>1</v>
      </c>
    </row>
    <row r="553" spans="1:17" ht="14.5">
      <c r="A553" s="5">
        <v>45108</v>
      </c>
      <c r="B553" s="6">
        <v>2023</v>
      </c>
      <c r="C553" s="6" t="s">
        <v>98</v>
      </c>
      <c r="D553" s="6" t="s">
        <v>88</v>
      </c>
      <c r="E553" s="6" t="s">
        <v>87</v>
      </c>
      <c r="F553" s="6" t="s">
        <v>83</v>
      </c>
      <c r="G553" s="6" t="s">
        <v>81</v>
      </c>
      <c r="H553" s="7">
        <v>7032.11</v>
      </c>
      <c r="I553" s="7">
        <v>6872.02</v>
      </c>
      <c r="J553" s="8">
        <v>61</v>
      </c>
      <c r="K553" s="8">
        <v>59</v>
      </c>
      <c r="L553" s="7">
        <v>3677.11</v>
      </c>
      <c r="M553" s="7">
        <v>218.22</v>
      </c>
      <c r="N553" s="7">
        <v>96151.27</v>
      </c>
      <c r="O553" s="8">
        <v>931</v>
      </c>
      <c r="P553" s="8">
        <v>0</v>
      </c>
      <c r="Q553" s="8">
        <v>2</v>
      </c>
    </row>
    <row r="554" spans="1:17" ht="14.5">
      <c r="A554" s="5">
        <v>45108</v>
      </c>
      <c r="B554" s="6">
        <v>2023</v>
      </c>
      <c r="C554" s="6" t="s">
        <v>98</v>
      </c>
      <c r="D554" s="6" t="s">
        <v>89</v>
      </c>
      <c r="E554" s="6" t="s">
        <v>85</v>
      </c>
      <c r="F554" s="6" t="s">
        <v>77</v>
      </c>
      <c r="G554" s="6" t="s">
        <v>78</v>
      </c>
      <c r="H554" s="7">
        <v>227560.79</v>
      </c>
      <c r="I554" s="7">
        <v>227280.99</v>
      </c>
      <c r="J554" s="8">
        <v>3161</v>
      </c>
      <c r="K554" s="8">
        <v>3159</v>
      </c>
      <c r="L554" s="7">
        <v>129452.41</v>
      </c>
      <c r="M554" s="7">
        <v>3762.78</v>
      </c>
      <c r="N554" s="7">
        <v>1590297.53</v>
      </c>
      <c r="O554" s="8">
        <v>23937</v>
      </c>
      <c r="P554" s="8">
        <v>10</v>
      </c>
      <c r="Q554" s="8">
        <v>28</v>
      </c>
    </row>
    <row r="555" spans="1:17" ht="14.5">
      <c r="A555" s="5">
        <v>45108</v>
      </c>
      <c r="B555" s="6">
        <v>2023</v>
      </c>
      <c r="C555" s="6" t="s">
        <v>98</v>
      </c>
      <c r="D555" s="6" t="s">
        <v>89</v>
      </c>
      <c r="E555" s="6" t="s">
        <v>85</v>
      </c>
      <c r="F555" s="6" t="s">
        <v>77</v>
      </c>
      <c r="G555" s="6" t="s">
        <v>79</v>
      </c>
      <c r="H555" s="7">
        <v>208842.46</v>
      </c>
      <c r="I555" s="7">
        <v>193333.89</v>
      </c>
      <c r="J555" s="8">
        <v>1193</v>
      </c>
      <c r="K555" s="8">
        <v>1102</v>
      </c>
      <c r="L555" s="7">
        <v>135333.39000000001</v>
      </c>
      <c r="M555" s="7">
        <v>5424.29</v>
      </c>
      <c r="N555" s="7">
        <v>1259063.26</v>
      </c>
      <c r="O555" s="8">
        <v>7644</v>
      </c>
      <c r="P555" s="8">
        <v>10</v>
      </c>
      <c r="Q555" s="8">
        <v>21</v>
      </c>
    </row>
    <row r="556" spans="1:17" ht="14.5">
      <c r="A556" s="5">
        <v>45108</v>
      </c>
      <c r="B556" s="6">
        <v>2023</v>
      </c>
      <c r="C556" s="6" t="s">
        <v>98</v>
      </c>
      <c r="D556" s="6" t="s">
        <v>89</v>
      </c>
      <c r="E556" s="6" t="s">
        <v>85</v>
      </c>
      <c r="F556" s="6" t="s">
        <v>77</v>
      </c>
      <c r="G556" s="6" t="s">
        <v>80</v>
      </c>
      <c r="H556" s="7">
        <v>48257.919999999998</v>
      </c>
      <c r="I556" s="7">
        <v>46882.16</v>
      </c>
      <c r="J556" s="8">
        <v>345</v>
      </c>
      <c r="K556" s="8">
        <v>339</v>
      </c>
      <c r="L556" s="7">
        <v>33252.410000000003</v>
      </c>
      <c r="M556" s="7">
        <v>2912.8</v>
      </c>
      <c r="N556" s="7">
        <v>368122.79</v>
      </c>
      <c r="O556" s="8">
        <v>2894</v>
      </c>
      <c r="P556" s="8">
        <v>3</v>
      </c>
      <c r="Q556" s="8">
        <v>8</v>
      </c>
    </row>
    <row r="557" spans="1:17" ht="14.5">
      <c r="A557" s="5">
        <v>45108</v>
      </c>
      <c r="B557" s="6">
        <v>2023</v>
      </c>
      <c r="C557" s="6" t="s">
        <v>98</v>
      </c>
      <c r="D557" s="6" t="s">
        <v>89</v>
      </c>
      <c r="E557" s="6" t="s">
        <v>85</v>
      </c>
      <c r="F557" s="6" t="s">
        <v>77</v>
      </c>
      <c r="G557" s="6" t="s">
        <v>81</v>
      </c>
      <c r="H557" s="7">
        <v>86082.79</v>
      </c>
      <c r="I557" s="7">
        <v>84245.91</v>
      </c>
      <c r="J557" s="8">
        <v>749</v>
      </c>
      <c r="K557" s="8">
        <v>743</v>
      </c>
      <c r="L557" s="7">
        <v>53756.58</v>
      </c>
      <c r="M557" s="7">
        <v>2838.16</v>
      </c>
      <c r="N557" s="7">
        <v>574963.31000000006</v>
      </c>
      <c r="O557" s="8">
        <v>5301</v>
      </c>
      <c r="P557" s="8">
        <v>4</v>
      </c>
      <c r="Q557" s="8">
        <v>11</v>
      </c>
    </row>
    <row r="558" spans="1:17" ht="14.5">
      <c r="A558" s="5">
        <v>45108</v>
      </c>
      <c r="B558" s="6">
        <v>2023</v>
      </c>
      <c r="C558" s="6" t="s">
        <v>98</v>
      </c>
      <c r="D558" s="6" t="s">
        <v>89</v>
      </c>
      <c r="E558" s="6" t="s">
        <v>85</v>
      </c>
      <c r="F558" s="6" t="s">
        <v>82</v>
      </c>
      <c r="G558" s="6" t="s">
        <v>78</v>
      </c>
      <c r="H558" s="7">
        <v>186353.73</v>
      </c>
      <c r="I558" s="7">
        <v>189843.88</v>
      </c>
      <c r="J558" s="8">
        <v>2588</v>
      </c>
      <c r="K558" s="8">
        <v>2649</v>
      </c>
      <c r="L558" s="7">
        <v>97932.46</v>
      </c>
      <c r="M558" s="7">
        <v>3494.3</v>
      </c>
      <c r="N558" s="7">
        <v>1435538.67</v>
      </c>
      <c r="O558" s="8">
        <v>22357</v>
      </c>
      <c r="P558" s="8">
        <v>7</v>
      </c>
      <c r="Q558" s="8">
        <v>43</v>
      </c>
    </row>
    <row r="559" spans="1:17" ht="14.5">
      <c r="A559" s="5">
        <v>45108</v>
      </c>
      <c r="B559" s="6">
        <v>2023</v>
      </c>
      <c r="C559" s="6" t="s">
        <v>98</v>
      </c>
      <c r="D559" s="6" t="s">
        <v>89</v>
      </c>
      <c r="E559" s="6" t="s">
        <v>85</v>
      </c>
      <c r="F559" s="6" t="s">
        <v>82</v>
      </c>
      <c r="G559" s="6" t="s">
        <v>79</v>
      </c>
      <c r="H559" s="7">
        <v>194679.75</v>
      </c>
      <c r="I559" s="7">
        <v>184388.87</v>
      </c>
      <c r="J559" s="8">
        <v>1112</v>
      </c>
      <c r="K559" s="8">
        <v>1059</v>
      </c>
      <c r="L559" s="7">
        <v>120749.71</v>
      </c>
      <c r="M559" s="7">
        <v>4783.32</v>
      </c>
      <c r="N559" s="7">
        <v>1160026.53</v>
      </c>
      <c r="O559" s="8">
        <v>7364</v>
      </c>
      <c r="P559" s="8">
        <v>10</v>
      </c>
      <c r="Q559" s="8">
        <v>9</v>
      </c>
    </row>
    <row r="560" spans="1:17" ht="14.5">
      <c r="A560" s="5">
        <v>45108</v>
      </c>
      <c r="B560" s="6">
        <v>2023</v>
      </c>
      <c r="C560" s="6" t="s">
        <v>98</v>
      </c>
      <c r="D560" s="6" t="s">
        <v>89</v>
      </c>
      <c r="E560" s="6" t="s">
        <v>85</v>
      </c>
      <c r="F560" s="6" t="s">
        <v>82</v>
      </c>
      <c r="G560" s="6" t="s">
        <v>80</v>
      </c>
      <c r="H560" s="7">
        <v>42248.81</v>
      </c>
      <c r="I560" s="7">
        <v>39894.480000000003</v>
      </c>
      <c r="J560" s="8">
        <v>302</v>
      </c>
      <c r="K560" s="8">
        <v>282</v>
      </c>
      <c r="L560" s="7">
        <v>26891.71</v>
      </c>
      <c r="M560" s="7">
        <v>2326.79</v>
      </c>
      <c r="N560" s="7">
        <v>336025.31</v>
      </c>
      <c r="O560" s="8">
        <v>2520</v>
      </c>
      <c r="P560" s="8">
        <v>2</v>
      </c>
      <c r="Q560" s="8">
        <v>4</v>
      </c>
    </row>
    <row r="561" spans="1:17" ht="14.5">
      <c r="A561" s="5">
        <v>45108</v>
      </c>
      <c r="B561" s="6">
        <v>2023</v>
      </c>
      <c r="C561" s="6" t="s">
        <v>98</v>
      </c>
      <c r="D561" s="6" t="s">
        <v>89</v>
      </c>
      <c r="E561" s="6" t="s">
        <v>85</v>
      </c>
      <c r="F561" s="6" t="s">
        <v>82</v>
      </c>
      <c r="G561" s="6" t="s">
        <v>81</v>
      </c>
      <c r="H561" s="7">
        <v>71223.86</v>
      </c>
      <c r="I561" s="7">
        <v>68080.570000000007</v>
      </c>
      <c r="J561" s="8">
        <v>619</v>
      </c>
      <c r="K561" s="8">
        <v>580</v>
      </c>
      <c r="L561" s="7">
        <v>41048.910000000003</v>
      </c>
      <c r="M561" s="7">
        <v>2064.29</v>
      </c>
      <c r="N561" s="7">
        <v>517760.37</v>
      </c>
      <c r="O561" s="8">
        <v>4766</v>
      </c>
      <c r="P561" s="8">
        <v>4</v>
      </c>
      <c r="Q561" s="8">
        <v>12</v>
      </c>
    </row>
    <row r="562" spans="1:17" ht="14.5">
      <c r="A562" s="5">
        <v>45108</v>
      </c>
      <c r="B562" s="6">
        <v>2023</v>
      </c>
      <c r="C562" s="6" t="s">
        <v>98</v>
      </c>
      <c r="D562" s="6" t="s">
        <v>89</v>
      </c>
      <c r="E562" s="6" t="s">
        <v>85</v>
      </c>
      <c r="F562" s="6" t="s">
        <v>83</v>
      </c>
      <c r="G562" s="6" t="s">
        <v>78</v>
      </c>
      <c r="H562" s="7">
        <v>19658.25</v>
      </c>
      <c r="I562" s="7">
        <v>19218.439999999999</v>
      </c>
      <c r="J562" s="8">
        <v>273</v>
      </c>
      <c r="K562" s="8">
        <v>263</v>
      </c>
      <c r="L562" s="7">
        <v>9451.4699999999993</v>
      </c>
      <c r="M562" s="7">
        <v>356.46</v>
      </c>
      <c r="N562" s="7">
        <v>199204.67</v>
      </c>
      <c r="O562" s="8">
        <v>2872</v>
      </c>
      <c r="P562" s="8">
        <v>1</v>
      </c>
      <c r="Q562" s="8">
        <v>8</v>
      </c>
    </row>
    <row r="563" spans="1:17" ht="14.5">
      <c r="A563" s="5">
        <v>45108</v>
      </c>
      <c r="B563" s="6">
        <v>2023</v>
      </c>
      <c r="C563" s="6" t="s">
        <v>98</v>
      </c>
      <c r="D563" s="6" t="s">
        <v>89</v>
      </c>
      <c r="E563" s="6" t="s">
        <v>85</v>
      </c>
      <c r="F563" s="6" t="s">
        <v>83</v>
      </c>
      <c r="G563" s="6" t="s">
        <v>79</v>
      </c>
      <c r="H563" s="7">
        <v>18475.47</v>
      </c>
      <c r="I563" s="7">
        <v>18004.27</v>
      </c>
      <c r="J563" s="8">
        <v>106</v>
      </c>
      <c r="K563" s="8">
        <v>104</v>
      </c>
      <c r="L563" s="7">
        <v>10186.11</v>
      </c>
      <c r="M563" s="7">
        <v>465.2</v>
      </c>
      <c r="N563" s="7">
        <v>154233.76999999999</v>
      </c>
      <c r="O563" s="8">
        <v>963</v>
      </c>
      <c r="P563" s="8">
        <v>1</v>
      </c>
      <c r="Q563" s="8">
        <v>3</v>
      </c>
    </row>
    <row r="564" spans="1:17" ht="14.5">
      <c r="A564" s="5">
        <v>45108</v>
      </c>
      <c r="B564" s="6">
        <v>2023</v>
      </c>
      <c r="C564" s="6" t="s">
        <v>98</v>
      </c>
      <c r="D564" s="6" t="s">
        <v>89</v>
      </c>
      <c r="E564" s="6" t="s">
        <v>85</v>
      </c>
      <c r="F564" s="6" t="s">
        <v>83</v>
      </c>
      <c r="G564" s="6" t="s">
        <v>80</v>
      </c>
      <c r="H564" s="7">
        <v>4197.83</v>
      </c>
      <c r="I564" s="7">
        <v>3900.36</v>
      </c>
      <c r="J564" s="8">
        <v>30</v>
      </c>
      <c r="K564" s="8">
        <v>28</v>
      </c>
      <c r="L564" s="7">
        <v>2403.81</v>
      </c>
      <c r="M564" s="7">
        <v>253.21</v>
      </c>
      <c r="N564" s="7">
        <v>49284.53</v>
      </c>
      <c r="O564" s="8">
        <v>375</v>
      </c>
      <c r="P564" s="8">
        <v>0</v>
      </c>
      <c r="Q564" s="8">
        <v>1</v>
      </c>
    </row>
    <row r="565" spans="1:17" ht="14.5">
      <c r="A565" s="5">
        <v>45108</v>
      </c>
      <c r="B565" s="6">
        <v>2023</v>
      </c>
      <c r="C565" s="6" t="s">
        <v>98</v>
      </c>
      <c r="D565" s="6" t="s">
        <v>89</v>
      </c>
      <c r="E565" s="6" t="s">
        <v>85</v>
      </c>
      <c r="F565" s="6" t="s">
        <v>83</v>
      </c>
      <c r="G565" s="6" t="s">
        <v>81</v>
      </c>
      <c r="H565" s="7">
        <v>7930.05</v>
      </c>
      <c r="I565" s="7">
        <v>7807.13</v>
      </c>
      <c r="J565" s="8">
        <v>69</v>
      </c>
      <c r="K565" s="8">
        <v>67</v>
      </c>
      <c r="L565" s="7">
        <v>4212.8500000000004</v>
      </c>
      <c r="M565" s="7">
        <v>229.08</v>
      </c>
      <c r="N565" s="7">
        <v>73328.179999999993</v>
      </c>
      <c r="O565" s="8">
        <v>689</v>
      </c>
      <c r="P565" s="8">
        <v>0</v>
      </c>
      <c r="Q565" s="8">
        <v>1</v>
      </c>
    </row>
    <row r="566" spans="1:17" ht="14.5">
      <c r="A566" s="5">
        <v>45108</v>
      </c>
      <c r="B566" s="6">
        <v>2023</v>
      </c>
      <c r="C566" s="6" t="s">
        <v>98</v>
      </c>
      <c r="D566" s="6" t="s">
        <v>90</v>
      </c>
      <c r="E566" s="6" t="s">
        <v>91</v>
      </c>
      <c r="F566" s="6" t="s">
        <v>77</v>
      </c>
      <c r="G566" s="6" t="s">
        <v>78</v>
      </c>
      <c r="H566" s="7">
        <v>178190.26</v>
      </c>
      <c r="I566" s="7">
        <v>178969.06</v>
      </c>
      <c r="J566" s="8">
        <v>2475</v>
      </c>
      <c r="K566" s="8">
        <v>2485</v>
      </c>
      <c r="L566" s="7">
        <v>99478.18</v>
      </c>
      <c r="M566" s="7">
        <v>2958.68</v>
      </c>
      <c r="N566" s="7">
        <v>2066935.99</v>
      </c>
      <c r="O566" s="8">
        <v>32530</v>
      </c>
      <c r="P566" s="8">
        <v>10</v>
      </c>
      <c r="Q566" s="8">
        <v>35</v>
      </c>
    </row>
    <row r="567" spans="1:17" ht="14.5">
      <c r="A567" s="5">
        <v>45108</v>
      </c>
      <c r="B567" s="6">
        <v>2023</v>
      </c>
      <c r="C567" s="6" t="s">
        <v>98</v>
      </c>
      <c r="D567" s="6" t="s">
        <v>90</v>
      </c>
      <c r="E567" s="6" t="s">
        <v>91</v>
      </c>
      <c r="F567" s="6" t="s">
        <v>77</v>
      </c>
      <c r="G567" s="6" t="s">
        <v>79</v>
      </c>
      <c r="H567" s="7">
        <v>167647.5</v>
      </c>
      <c r="I567" s="7">
        <v>156259.29</v>
      </c>
      <c r="J567" s="8">
        <v>958</v>
      </c>
      <c r="K567" s="8">
        <v>888</v>
      </c>
      <c r="L567" s="7">
        <v>108821.81</v>
      </c>
      <c r="M567" s="7">
        <v>4546.3</v>
      </c>
      <c r="N567" s="7">
        <v>1565325.96</v>
      </c>
      <c r="O567" s="8">
        <v>9248</v>
      </c>
      <c r="P567" s="8">
        <v>9</v>
      </c>
      <c r="Q567" s="8">
        <v>10</v>
      </c>
    </row>
    <row r="568" spans="1:17" ht="14.5">
      <c r="A568" s="5">
        <v>45108</v>
      </c>
      <c r="B568" s="6">
        <v>2023</v>
      </c>
      <c r="C568" s="6" t="s">
        <v>98</v>
      </c>
      <c r="D568" s="6" t="s">
        <v>90</v>
      </c>
      <c r="E568" s="6" t="s">
        <v>91</v>
      </c>
      <c r="F568" s="6" t="s">
        <v>77</v>
      </c>
      <c r="G568" s="6" t="s">
        <v>80</v>
      </c>
      <c r="H568" s="7">
        <v>46138.22</v>
      </c>
      <c r="I568" s="7">
        <v>43069.06</v>
      </c>
      <c r="J568" s="8">
        <v>330</v>
      </c>
      <c r="K568" s="8">
        <v>304</v>
      </c>
      <c r="L568" s="7">
        <v>31837.17</v>
      </c>
      <c r="M568" s="7">
        <v>2351.1999999999998</v>
      </c>
      <c r="N568" s="7">
        <v>487241.26</v>
      </c>
      <c r="O568" s="8">
        <v>3953</v>
      </c>
      <c r="P568" s="8">
        <v>2</v>
      </c>
      <c r="Q568" s="8">
        <v>5</v>
      </c>
    </row>
    <row r="569" spans="1:17" ht="14.5">
      <c r="A569" s="5">
        <v>45108</v>
      </c>
      <c r="B569" s="6">
        <v>2023</v>
      </c>
      <c r="C569" s="6" t="s">
        <v>98</v>
      </c>
      <c r="D569" s="6" t="s">
        <v>90</v>
      </c>
      <c r="E569" s="6" t="s">
        <v>91</v>
      </c>
      <c r="F569" s="6" t="s">
        <v>77</v>
      </c>
      <c r="G569" s="6" t="s">
        <v>81</v>
      </c>
      <c r="H569" s="7">
        <v>72648.12</v>
      </c>
      <c r="I569" s="7">
        <v>67076.44</v>
      </c>
      <c r="J569" s="8">
        <v>632</v>
      </c>
      <c r="K569" s="8">
        <v>590</v>
      </c>
      <c r="L569" s="7">
        <v>45460.65</v>
      </c>
      <c r="M569" s="7">
        <v>1999.45</v>
      </c>
      <c r="N569" s="7">
        <v>737143.23</v>
      </c>
      <c r="O569" s="8">
        <v>7034</v>
      </c>
      <c r="P569" s="8">
        <v>3</v>
      </c>
      <c r="Q569" s="8">
        <v>11</v>
      </c>
    </row>
    <row r="570" spans="1:17" ht="14.5">
      <c r="A570" s="5">
        <v>45108</v>
      </c>
      <c r="B570" s="6">
        <v>2023</v>
      </c>
      <c r="C570" s="6" t="s">
        <v>98</v>
      </c>
      <c r="D570" s="6" t="s">
        <v>90</v>
      </c>
      <c r="E570" s="6" t="s">
        <v>91</v>
      </c>
      <c r="F570" s="6" t="s">
        <v>82</v>
      </c>
      <c r="G570" s="6" t="s">
        <v>78</v>
      </c>
      <c r="H570" s="7">
        <v>150102.68</v>
      </c>
      <c r="I570" s="7">
        <v>144429.46</v>
      </c>
      <c r="J570" s="8">
        <v>2085</v>
      </c>
      <c r="K570" s="8">
        <v>2018</v>
      </c>
      <c r="L570" s="7">
        <v>79548.72</v>
      </c>
      <c r="M570" s="7">
        <v>2605.06</v>
      </c>
      <c r="N570" s="7">
        <v>1806640.69</v>
      </c>
      <c r="O570" s="8">
        <v>28138</v>
      </c>
      <c r="P570" s="8">
        <v>6</v>
      </c>
      <c r="Q570" s="8">
        <v>30</v>
      </c>
    </row>
    <row r="571" spans="1:17" ht="14.5">
      <c r="A571" s="5">
        <v>45108</v>
      </c>
      <c r="B571" s="6">
        <v>2023</v>
      </c>
      <c r="C571" s="6" t="s">
        <v>98</v>
      </c>
      <c r="D571" s="6" t="s">
        <v>90</v>
      </c>
      <c r="E571" s="6" t="s">
        <v>91</v>
      </c>
      <c r="F571" s="6" t="s">
        <v>82</v>
      </c>
      <c r="G571" s="6" t="s">
        <v>79</v>
      </c>
      <c r="H571" s="7">
        <v>136060.49</v>
      </c>
      <c r="I571" s="7">
        <v>132178.16</v>
      </c>
      <c r="J571" s="8">
        <v>777</v>
      </c>
      <c r="K571" s="8">
        <v>757</v>
      </c>
      <c r="L571" s="7">
        <v>81937.42</v>
      </c>
      <c r="M571" s="7">
        <v>3485.15</v>
      </c>
      <c r="N571" s="7">
        <v>1371172.34</v>
      </c>
      <c r="O571" s="8">
        <v>8763</v>
      </c>
      <c r="P571" s="8">
        <v>6</v>
      </c>
      <c r="Q571" s="8">
        <v>10</v>
      </c>
    </row>
    <row r="572" spans="1:17" ht="14.5">
      <c r="A572" s="5">
        <v>45108</v>
      </c>
      <c r="B572" s="6">
        <v>2023</v>
      </c>
      <c r="C572" s="6" t="s">
        <v>98</v>
      </c>
      <c r="D572" s="6" t="s">
        <v>90</v>
      </c>
      <c r="E572" s="6" t="s">
        <v>91</v>
      </c>
      <c r="F572" s="6" t="s">
        <v>82</v>
      </c>
      <c r="G572" s="6" t="s">
        <v>80</v>
      </c>
      <c r="H572" s="7">
        <v>36258.81</v>
      </c>
      <c r="I572" s="7">
        <v>32082.69</v>
      </c>
      <c r="J572" s="8">
        <v>259</v>
      </c>
      <c r="K572" s="8">
        <v>233</v>
      </c>
      <c r="L572" s="7">
        <v>23035.19</v>
      </c>
      <c r="M572" s="7">
        <v>1823.23</v>
      </c>
      <c r="N572" s="7">
        <v>434488.9</v>
      </c>
      <c r="O572" s="8">
        <v>3348</v>
      </c>
      <c r="P572" s="8">
        <v>2</v>
      </c>
      <c r="Q572" s="8">
        <v>3</v>
      </c>
    </row>
    <row r="573" spans="1:17" ht="14.5">
      <c r="A573" s="5">
        <v>45108</v>
      </c>
      <c r="B573" s="6">
        <v>2023</v>
      </c>
      <c r="C573" s="6" t="s">
        <v>98</v>
      </c>
      <c r="D573" s="6" t="s">
        <v>90</v>
      </c>
      <c r="E573" s="6" t="s">
        <v>91</v>
      </c>
      <c r="F573" s="6" t="s">
        <v>82</v>
      </c>
      <c r="G573" s="6" t="s">
        <v>81</v>
      </c>
      <c r="H573" s="7">
        <v>56870.400000000001</v>
      </c>
      <c r="I573" s="7">
        <v>53075.35</v>
      </c>
      <c r="J573" s="8">
        <v>495</v>
      </c>
      <c r="K573" s="8">
        <v>468</v>
      </c>
      <c r="L573" s="7">
        <v>32655.52</v>
      </c>
      <c r="M573" s="7">
        <v>1681.02</v>
      </c>
      <c r="N573" s="7">
        <v>650252.93999999994</v>
      </c>
      <c r="O573" s="8">
        <v>5952</v>
      </c>
      <c r="P573" s="8">
        <v>3</v>
      </c>
      <c r="Q573" s="8">
        <v>10</v>
      </c>
    </row>
    <row r="574" spans="1:17" ht="14.5">
      <c r="A574" s="5">
        <v>45108</v>
      </c>
      <c r="B574" s="6">
        <v>2023</v>
      </c>
      <c r="C574" s="6" t="s">
        <v>98</v>
      </c>
      <c r="D574" s="6" t="s">
        <v>90</v>
      </c>
      <c r="E574" s="6" t="s">
        <v>91</v>
      </c>
      <c r="F574" s="6" t="s">
        <v>83</v>
      </c>
      <c r="G574" s="6" t="s">
        <v>78</v>
      </c>
      <c r="H574" s="7">
        <v>12045.66</v>
      </c>
      <c r="I574" s="7">
        <v>11757.41</v>
      </c>
      <c r="J574" s="8">
        <v>167</v>
      </c>
      <c r="K574" s="8">
        <v>164</v>
      </c>
      <c r="L574" s="7">
        <v>5778.61</v>
      </c>
      <c r="M574" s="7">
        <v>226.05</v>
      </c>
      <c r="N574" s="7">
        <v>201356.39</v>
      </c>
      <c r="O574" s="8">
        <v>3018</v>
      </c>
      <c r="P574" s="8">
        <v>1</v>
      </c>
      <c r="Q574" s="8">
        <v>5</v>
      </c>
    </row>
    <row r="575" spans="1:17" ht="14.5">
      <c r="A575" s="5">
        <v>45108</v>
      </c>
      <c r="B575" s="6">
        <v>2023</v>
      </c>
      <c r="C575" s="6" t="s">
        <v>98</v>
      </c>
      <c r="D575" s="6" t="s">
        <v>90</v>
      </c>
      <c r="E575" s="6" t="s">
        <v>91</v>
      </c>
      <c r="F575" s="6" t="s">
        <v>83</v>
      </c>
      <c r="G575" s="6" t="s">
        <v>79</v>
      </c>
      <c r="H575" s="7">
        <v>11592.07</v>
      </c>
      <c r="I575" s="7">
        <v>10976.14</v>
      </c>
      <c r="J575" s="8">
        <v>66</v>
      </c>
      <c r="K575" s="8">
        <v>62</v>
      </c>
      <c r="L575" s="7">
        <v>6507.56</v>
      </c>
      <c r="M575" s="7">
        <v>287.95999999999998</v>
      </c>
      <c r="N575" s="7">
        <v>152132.71</v>
      </c>
      <c r="O575" s="8">
        <v>963</v>
      </c>
      <c r="P575" s="8">
        <v>1</v>
      </c>
      <c r="Q575" s="8">
        <v>1</v>
      </c>
    </row>
    <row r="576" spans="1:17" ht="14.5">
      <c r="A576" s="5">
        <v>45108</v>
      </c>
      <c r="B576" s="6">
        <v>2023</v>
      </c>
      <c r="C576" s="6" t="s">
        <v>98</v>
      </c>
      <c r="D576" s="6" t="s">
        <v>90</v>
      </c>
      <c r="E576" s="6" t="s">
        <v>91</v>
      </c>
      <c r="F576" s="6" t="s">
        <v>83</v>
      </c>
      <c r="G576" s="6" t="s">
        <v>80</v>
      </c>
      <c r="H576" s="7">
        <v>2989.67</v>
      </c>
      <c r="I576" s="7">
        <v>2813.3</v>
      </c>
      <c r="J576" s="8">
        <v>21</v>
      </c>
      <c r="K576" s="8">
        <v>20</v>
      </c>
      <c r="L576" s="7">
        <v>1742.49</v>
      </c>
      <c r="M576" s="7">
        <v>178.01</v>
      </c>
      <c r="N576" s="7">
        <v>46450.42</v>
      </c>
      <c r="O576" s="8">
        <v>343</v>
      </c>
      <c r="P576" s="8">
        <v>0</v>
      </c>
      <c r="Q576" s="8">
        <v>1</v>
      </c>
    </row>
    <row r="577" spans="1:17" ht="14.5">
      <c r="A577" s="5">
        <v>45108</v>
      </c>
      <c r="B577" s="6">
        <v>2023</v>
      </c>
      <c r="C577" s="6" t="s">
        <v>98</v>
      </c>
      <c r="D577" s="6" t="s">
        <v>90</v>
      </c>
      <c r="E577" s="6" t="s">
        <v>91</v>
      </c>
      <c r="F577" s="6" t="s">
        <v>83</v>
      </c>
      <c r="G577" s="6" t="s">
        <v>81</v>
      </c>
      <c r="H577" s="7">
        <v>4427.2700000000004</v>
      </c>
      <c r="I577" s="7">
        <v>4266.72</v>
      </c>
      <c r="J577" s="8">
        <v>38</v>
      </c>
      <c r="K577" s="8">
        <v>37</v>
      </c>
      <c r="L577" s="7">
        <v>2335.87</v>
      </c>
      <c r="M577" s="7">
        <v>128.87</v>
      </c>
      <c r="N577" s="7">
        <v>70983.710000000006</v>
      </c>
      <c r="O577" s="8">
        <v>691</v>
      </c>
      <c r="P577" s="8">
        <v>0</v>
      </c>
      <c r="Q577" s="8">
        <v>1</v>
      </c>
    </row>
    <row r="578" spans="1:17" ht="14.5">
      <c r="A578" s="5">
        <v>45108</v>
      </c>
      <c r="B578" s="6">
        <v>2023</v>
      </c>
      <c r="C578" s="6" t="s">
        <v>98</v>
      </c>
      <c r="D578" s="6" t="s">
        <v>92</v>
      </c>
      <c r="E578" s="6" t="s">
        <v>76</v>
      </c>
      <c r="F578" s="6" t="s">
        <v>77</v>
      </c>
      <c r="G578" s="6" t="s">
        <v>78</v>
      </c>
      <c r="H578" s="7">
        <v>194168.94</v>
      </c>
      <c r="I578" s="7">
        <v>196795.91</v>
      </c>
      <c r="J578" s="8">
        <v>2697</v>
      </c>
      <c r="K578" s="8">
        <v>2783</v>
      </c>
      <c r="L578" s="7">
        <v>110016.08</v>
      </c>
      <c r="M578" s="7">
        <v>3373.32</v>
      </c>
      <c r="N578" s="7">
        <v>1228515.3999999999</v>
      </c>
      <c r="O578" s="8">
        <v>18519</v>
      </c>
      <c r="P578" s="8">
        <v>9</v>
      </c>
      <c r="Q578" s="8">
        <v>37</v>
      </c>
    </row>
    <row r="579" spans="1:17" ht="14.5">
      <c r="A579" s="5">
        <v>45108</v>
      </c>
      <c r="B579" s="6">
        <v>2023</v>
      </c>
      <c r="C579" s="6" t="s">
        <v>98</v>
      </c>
      <c r="D579" s="6" t="s">
        <v>92</v>
      </c>
      <c r="E579" s="6" t="s">
        <v>76</v>
      </c>
      <c r="F579" s="6" t="s">
        <v>77</v>
      </c>
      <c r="G579" s="6" t="s">
        <v>79</v>
      </c>
      <c r="H579" s="7">
        <v>184958.54</v>
      </c>
      <c r="I579" s="7">
        <v>173790.93</v>
      </c>
      <c r="J579" s="8">
        <v>1057</v>
      </c>
      <c r="K579" s="8">
        <v>1007</v>
      </c>
      <c r="L579" s="7">
        <v>122907.69</v>
      </c>
      <c r="M579" s="7">
        <v>4516.5200000000004</v>
      </c>
      <c r="N579" s="7">
        <v>1006570.3</v>
      </c>
      <c r="O579" s="8">
        <v>6228</v>
      </c>
      <c r="P579" s="8">
        <v>9</v>
      </c>
      <c r="Q579" s="8">
        <v>20</v>
      </c>
    </row>
    <row r="580" spans="1:17" ht="14.5">
      <c r="A580" s="5">
        <v>45108</v>
      </c>
      <c r="B580" s="6">
        <v>2023</v>
      </c>
      <c r="C580" s="6" t="s">
        <v>98</v>
      </c>
      <c r="D580" s="6" t="s">
        <v>92</v>
      </c>
      <c r="E580" s="6" t="s">
        <v>76</v>
      </c>
      <c r="F580" s="6" t="s">
        <v>77</v>
      </c>
      <c r="G580" s="6" t="s">
        <v>80</v>
      </c>
      <c r="H580" s="7">
        <v>42573.04</v>
      </c>
      <c r="I580" s="7">
        <v>40033.25</v>
      </c>
      <c r="J580" s="8">
        <v>304</v>
      </c>
      <c r="K580" s="8">
        <v>283</v>
      </c>
      <c r="L580" s="7">
        <v>28990.83</v>
      </c>
      <c r="M580" s="7">
        <v>2417.67</v>
      </c>
      <c r="N580" s="7">
        <v>309044.11</v>
      </c>
      <c r="O580" s="8">
        <v>2350</v>
      </c>
      <c r="P580" s="8">
        <v>2</v>
      </c>
      <c r="Q580" s="8">
        <v>5</v>
      </c>
    </row>
    <row r="581" spans="1:17" ht="14.5">
      <c r="A581" s="5">
        <v>45108</v>
      </c>
      <c r="B581" s="6">
        <v>2023</v>
      </c>
      <c r="C581" s="6" t="s">
        <v>98</v>
      </c>
      <c r="D581" s="6" t="s">
        <v>92</v>
      </c>
      <c r="E581" s="6" t="s">
        <v>76</v>
      </c>
      <c r="F581" s="6" t="s">
        <v>77</v>
      </c>
      <c r="G581" s="6" t="s">
        <v>81</v>
      </c>
      <c r="H581" s="7">
        <v>74781.45</v>
      </c>
      <c r="I581" s="7">
        <v>72515.58</v>
      </c>
      <c r="J581" s="8">
        <v>650</v>
      </c>
      <c r="K581" s="8">
        <v>620</v>
      </c>
      <c r="L581" s="7">
        <v>47114.43</v>
      </c>
      <c r="M581" s="7">
        <v>2098.15</v>
      </c>
      <c r="N581" s="7">
        <v>451805.36</v>
      </c>
      <c r="O581" s="8">
        <v>4105</v>
      </c>
      <c r="P581" s="8">
        <v>3</v>
      </c>
      <c r="Q581" s="8">
        <v>13</v>
      </c>
    </row>
    <row r="582" spans="1:17" ht="14.5">
      <c r="A582" s="5">
        <v>45108</v>
      </c>
      <c r="B582" s="6">
        <v>2023</v>
      </c>
      <c r="C582" s="6" t="s">
        <v>98</v>
      </c>
      <c r="D582" s="6" t="s">
        <v>92</v>
      </c>
      <c r="E582" s="6" t="s">
        <v>76</v>
      </c>
      <c r="F582" s="6" t="s">
        <v>82</v>
      </c>
      <c r="G582" s="6" t="s">
        <v>78</v>
      </c>
      <c r="H582" s="7">
        <v>154589.39000000001</v>
      </c>
      <c r="I582" s="7">
        <v>160665.51999999999</v>
      </c>
      <c r="J582" s="8">
        <v>2147</v>
      </c>
      <c r="K582" s="8">
        <v>2241</v>
      </c>
      <c r="L582" s="7">
        <v>81363</v>
      </c>
      <c r="M582" s="7">
        <v>2554.73</v>
      </c>
      <c r="N582" s="7">
        <v>1066864.07</v>
      </c>
      <c r="O582" s="8">
        <v>16838</v>
      </c>
      <c r="P582" s="8">
        <v>8</v>
      </c>
      <c r="Q582" s="8">
        <v>36</v>
      </c>
    </row>
    <row r="583" spans="1:17" ht="14.5">
      <c r="A583" s="5">
        <v>45108</v>
      </c>
      <c r="B583" s="6">
        <v>2023</v>
      </c>
      <c r="C583" s="6" t="s">
        <v>98</v>
      </c>
      <c r="D583" s="6" t="s">
        <v>92</v>
      </c>
      <c r="E583" s="6" t="s">
        <v>76</v>
      </c>
      <c r="F583" s="6" t="s">
        <v>82</v>
      </c>
      <c r="G583" s="6" t="s">
        <v>79</v>
      </c>
      <c r="H583" s="7">
        <v>137095.32</v>
      </c>
      <c r="I583" s="7">
        <v>133340.35</v>
      </c>
      <c r="J583" s="8">
        <v>783</v>
      </c>
      <c r="K583" s="8">
        <v>755</v>
      </c>
      <c r="L583" s="7">
        <v>83857.509999999995</v>
      </c>
      <c r="M583" s="7">
        <v>3351.97</v>
      </c>
      <c r="N583" s="7">
        <v>822527.65</v>
      </c>
      <c r="O583" s="8">
        <v>5016</v>
      </c>
      <c r="P583" s="8">
        <v>7</v>
      </c>
      <c r="Q583" s="8">
        <v>10</v>
      </c>
    </row>
    <row r="584" spans="1:17" ht="14.5">
      <c r="A584" s="5">
        <v>45108</v>
      </c>
      <c r="B584" s="6">
        <v>2023</v>
      </c>
      <c r="C584" s="6" t="s">
        <v>98</v>
      </c>
      <c r="D584" s="6" t="s">
        <v>92</v>
      </c>
      <c r="E584" s="6" t="s">
        <v>76</v>
      </c>
      <c r="F584" s="6" t="s">
        <v>82</v>
      </c>
      <c r="G584" s="6" t="s">
        <v>80</v>
      </c>
      <c r="H584" s="7">
        <v>33768.720000000001</v>
      </c>
      <c r="I584" s="7">
        <v>30952.39</v>
      </c>
      <c r="J584" s="8">
        <v>241</v>
      </c>
      <c r="K584" s="8">
        <v>218</v>
      </c>
      <c r="L584" s="7">
        <v>21906.26</v>
      </c>
      <c r="M584" s="7">
        <v>1833.03</v>
      </c>
      <c r="N584" s="7">
        <v>264978.95</v>
      </c>
      <c r="O584" s="8">
        <v>1934</v>
      </c>
      <c r="P584" s="8">
        <v>1</v>
      </c>
      <c r="Q584" s="8">
        <v>2</v>
      </c>
    </row>
    <row r="585" spans="1:17" ht="14.5">
      <c r="A585" s="5">
        <v>45108</v>
      </c>
      <c r="B585" s="6">
        <v>2023</v>
      </c>
      <c r="C585" s="6" t="s">
        <v>98</v>
      </c>
      <c r="D585" s="6" t="s">
        <v>92</v>
      </c>
      <c r="E585" s="6" t="s">
        <v>76</v>
      </c>
      <c r="F585" s="6" t="s">
        <v>82</v>
      </c>
      <c r="G585" s="6" t="s">
        <v>81</v>
      </c>
      <c r="H585" s="7">
        <v>57117.85</v>
      </c>
      <c r="I585" s="7">
        <v>55302.09</v>
      </c>
      <c r="J585" s="8">
        <v>497</v>
      </c>
      <c r="K585" s="8">
        <v>484</v>
      </c>
      <c r="L585" s="7">
        <v>33037.33</v>
      </c>
      <c r="M585" s="7">
        <v>1668.72</v>
      </c>
      <c r="N585" s="7">
        <v>381801.2</v>
      </c>
      <c r="O585" s="8">
        <v>3625</v>
      </c>
      <c r="P585" s="8">
        <v>3</v>
      </c>
      <c r="Q585" s="8">
        <v>10</v>
      </c>
    </row>
    <row r="586" spans="1:17" ht="14.5">
      <c r="A586" s="5">
        <v>45108</v>
      </c>
      <c r="B586" s="6">
        <v>2023</v>
      </c>
      <c r="C586" s="6" t="s">
        <v>98</v>
      </c>
      <c r="D586" s="6" t="s">
        <v>92</v>
      </c>
      <c r="E586" s="6" t="s">
        <v>76</v>
      </c>
      <c r="F586" s="6" t="s">
        <v>83</v>
      </c>
      <c r="G586" s="6" t="s">
        <v>78</v>
      </c>
      <c r="H586" s="7">
        <v>13422.05</v>
      </c>
      <c r="I586" s="7">
        <v>13746.35</v>
      </c>
      <c r="J586" s="8">
        <v>186</v>
      </c>
      <c r="K586" s="8">
        <v>188</v>
      </c>
      <c r="L586" s="7">
        <v>6327.5</v>
      </c>
      <c r="M586" s="7">
        <v>251.37</v>
      </c>
      <c r="N586" s="7">
        <v>123159.31</v>
      </c>
      <c r="O586" s="8">
        <v>1830</v>
      </c>
      <c r="P586" s="8">
        <v>1</v>
      </c>
      <c r="Q586" s="8">
        <v>4</v>
      </c>
    </row>
    <row r="587" spans="1:17" ht="14.5">
      <c r="A587" s="5">
        <v>45108</v>
      </c>
      <c r="B587" s="6">
        <v>2023</v>
      </c>
      <c r="C587" s="6" t="s">
        <v>98</v>
      </c>
      <c r="D587" s="6" t="s">
        <v>92</v>
      </c>
      <c r="E587" s="6" t="s">
        <v>76</v>
      </c>
      <c r="F587" s="6" t="s">
        <v>83</v>
      </c>
      <c r="G587" s="6" t="s">
        <v>79</v>
      </c>
      <c r="H587" s="7">
        <v>11899.75</v>
      </c>
      <c r="I587" s="7">
        <v>11481.42</v>
      </c>
      <c r="J587" s="8">
        <v>68</v>
      </c>
      <c r="K587" s="8">
        <v>65</v>
      </c>
      <c r="L587" s="7">
        <v>6535.52</v>
      </c>
      <c r="M587" s="7">
        <v>290.63</v>
      </c>
      <c r="N587" s="7">
        <v>95272.56</v>
      </c>
      <c r="O587" s="8">
        <v>575</v>
      </c>
      <c r="P587" s="8">
        <v>0</v>
      </c>
      <c r="Q587" s="8">
        <v>2</v>
      </c>
    </row>
    <row r="588" spans="1:17" ht="14.5">
      <c r="A588" s="5">
        <v>45108</v>
      </c>
      <c r="B588" s="6">
        <v>2023</v>
      </c>
      <c r="C588" s="6" t="s">
        <v>98</v>
      </c>
      <c r="D588" s="6" t="s">
        <v>92</v>
      </c>
      <c r="E588" s="6" t="s">
        <v>76</v>
      </c>
      <c r="F588" s="6" t="s">
        <v>83</v>
      </c>
      <c r="G588" s="6" t="s">
        <v>80</v>
      </c>
      <c r="H588" s="7">
        <v>2465.92</v>
      </c>
      <c r="I588" s="7">
        <v>2437.37</v>
      </c>
      <c r="J588" s="8">
        <v>18</v>
      </c>
      <c r="K588" s="8">
        <v>18</v>
      </c>
      <c r="L588" s="7">
        <v>1411.4</v>
      </c>
      <c r="M588" s="7">
        <v>141.63</v>
      </c>
      <c r="N588" s="7">
        <v>27666.15</v>
      </c>
      <c r="O588" s="8">
        <v>209</v>
      </c>
      <c r="P588" s="8">
        <v>0</v>
      </c>
      <c r="Q588" s="8">
        <v>0</v>
      </c>
    </row>
    <row r="589" spans="1:17" ht="14.5">
      <c r="A589" s="5">
        <v>45108</v>
      </c>
      <c r="B589" s="6">
        <v>2023</v>
      </c>
      <c r="C589" s="6" t="s">
        <v>98</v>
      </c>
      <c r="D589" s="6" t="s">
        <v>92</v>
      </c>
      <c r="E589" s="6" t="s">
        <v>76</v>
      </c>
      <c r="F589" s="6" t="s">
        <v>83</v>
      </c>
      <c r="G589" s="6" t="s">
        <v>81</v>
      </c>
      <c r="H589" s="7">
        <v>4762.4399999999996</v>
      </c>
      <c r="I589" s="7">
        <v>4841.07</v>
      </c>
      <c r="J589" s="8">
        <v>41</v>
      </c>
      <c r="K589" s="8">
        <v>42</v>
      </c>
      <c r="L589" s="7">
        <v>2536.36</v>
      </c>
      <c r="M589" s="7">
        <v>145.86000000000001</v>
      </c>
      <c r="N589" s="7">
        <v>42462.23</v>
      </c>
      <c r="O589" s="8">
        <v>399</v>
      </c>
      <c r="P589" s="8">
        <v>0</v>
      </c>
      <c r="Q589" s="8">
        <v>1</v>
      </c>
    </row>
    <row r="590" spans="1:17" ht="14.5">
      <c r="A590" s="5">
        <v>45139</v>
      </c>
      <c r="B590" s="6">
        <v>2023</v>
      </c>
      <c r="C590" s="6" t="s">
        <v>99</v>
      </c>
      <c r="D590" s="6" t="s">
        <v>75</v>
      </c>
      <c r="E590" s="6" t="s">
        <v>76</v>
      </c>
      <c r="F590" s="6" t="s">
        <v>77</v>
      </c>
      <c r="G590" s="6" t="s">
        <v>78</v>
      </c>
      <c r="H590" s="7">
        <v>891513.43</v>
      </c>
      <c r="I590" s="7">
        <v>850752.37</v>
      </c>
      <c r="J590" s="8">
        <v>12382</v>
      </c>
      <c r="K590" s="8">
        <v>11984</v>
      </c>
      <c r="L590" s="7">
        <v>502244.66</v>
      </c>
      <c r="M590" s="7">
        <v>16297.38</v>
      </c>
      <c r="N590" s="7">
        <v>5421374.3899999997</v>
      </c>
      <c r="O590" s="8">
        <v>80564</v>
      </c>
      <c r="P590" s="8">
        <v>42</v>
      </c>
      <c r="Q590" s="8">
        <v>170</v>
      </c>
    </row>
    <row r="591" spans="1:17" ht="14.5">
      <c r="A591" s="5">
        <v>45139</v>
      </c>
      <c r="B591" s="6">
        <v>2023</v>
      </c>
      <c r="C591" s="6" t="s">
        <v>99</v>
      </c>
      <c r="D591" s="6" t="s">
        <v>75</v>
      </c>
      <c r="E591" s="6" t="s">
        <v>76</v>
      </c>
      <c r="F591" s="6" t="s">
        <v>77</v>
      </c>
      <c r="G591" s="6" t="s">
        <v>79</v>
      </c>
      <c r="H591" s="7">
        <v>924506</v>
      </c>
      <c r="I591" s="7">
        <v>843956.99</v>
      </c>
      <c r="J591" s="8">
        <v>5283</v>
      </c>
      <c r="K591" s="8">
        <v>4735</v>
      </c>
      <c r="L591" s="7">
        <v>606974.75</v>
      </c>
      <c r="M591" s="7">
        <v>24059.73</v>
      </c>
      <c r="N591" s="7">
        <v>4263672.2</v>
      </c>
      <c r="O591" s="8">
        <v>25562</v>
      </c>
      <c r="P591" s="8">
        <v>47</v>
      </c>
      <c r="Q591" s="8">
        <v>53</v>
      </c>
    </row>
    <row r="592" spans="1:17" ht="14.5">
      <c r="A592" s="5">
        <v>45139</v>
      </c>
      <c r="B592" s="6">
        <v>2023</v>
      </c>
      <c r="C592" s="6" t="s">
        <v>99</v>
      </c>
      <c r="D592" s="6" t="s">
        <v>75</v>
      </c>
      <c r="E592" s="6" t="s">
        <v>76</v>
      </c>
      <c r="F592" s="6" t="s">
        <v>77</v>
      </c>
      <c r="G592" s="6" t="s">
        <v>80</v>
      </c>
      <c r="H592" s="7">
        <v>220727.26</v>
      </c>
      <c r="I592" s="7">
        <v>206020.95</v>
      </c>
      <c r="J592" s="8">
        <v>1577</v>
      </c>
      <c r="K592" s="8">
        <v>1492</v>
      </c>
      <c r="L592" s="7">
        <v>152774.71</v>
      </c>
      <c r="M592" s="7">
        <v>12054.86</v>
      </c>
      <c r="N592" s="7">
        <v>1356441.25</v>
      </c>
      <c r="O592" s="8">
        <v>10154</v>
      </c>
      <c r="P592" s="8">
        <v>8</v>
      </c>
      <c r="Q592" s="8">
        <v>23</v>
      </c>
    </row>
    <row r="593" spans="1:17" ht="14.5">
      <c r="A593" s="5">
        <v>45139</v>
      </c>
      <c r="B593" s="6">
        <v>2023</v>
      </c>
      <c r="C593" s="6" t="s">
        <v>99</v>
      </c>
      <c r="D593" s="6" t="s">
        <v>75</v>
      </c>
      <c r="E593" s="6" t="s">
        <v>76</v>
      </c>
      <c r="F593" s="6" t="s">
        <v>77</v>
      </c>
      <c r="G593" s="6" t="s">
        <v>81</v>
      </c>
      <c r="H593" s="7">
        <v>355865.65</v>
      </c>
      <c r="I593" s="7">
        <v>349359.84</v>
      </c>
      <c r="J593" s="8">
        <v>3094</v>
      </c>
      <c r="K593" s="8">
        <v>3001</v>
      </c>
      <c r="L593" s="7">
        <v>222950.77</v>
      </c>
      <c r="M593" s="7">
        <v>11312.47</v>
      </c>
      <c r="N593" s="7">
        <v>2031031.2</v>
      </c>
      <c r="O593" s="8">
        <v>19054</v>
      </c>
      <c r="P593" s="8">
        <v>15</v>
      </c>
      <c r="Q593" s="8">
        <v>58</v>
      </c>
    </row>
    <row r="594" spans="1:17" ht="14.5">
      <c r="A594" s="5">
        <v>45139</v>
      </c>
      <c r="B594" s="6">
        <v>2023</v>
      </c>
      <c r="C594" s="6" t="s">
        <v>99</v>
      </c>
      <c r="D594" s="6" t="s">
        <v>75</v>
      </c>
      <c r="E594" s="6" t="s">
        <v>76</v>
      </c>
      <c r="F594" s="6" t="s">
        <v>82</v>
      </c>
      <c r="G594" s="6" t="s">
        <v>78</v>
      </c>
      <c r="H594" s="7">
        <v>755886.89</v>
      </c>
      <c r="I594" s="7">
        <v>738512</v>
      </c>
      <c r="J594" s="8">
        <v>10498</v>
      </c>
      <c r="K594" s="8">
        <v>10313</v>
      </c>
      <c r="L594" s="7">
        <v>398710.8</v>
      </c>
      <c r="M594" s="7">
        <v>13391.03</v>
      </c>
      <c r="N594" s="7">
        <v>4661677.7300000004</v>
      </c>
      <c r="O594" s="8">
        <v>66591</v>
      </c>
      <c r="P594" s="8">
        <v>32</v>
      </c>
      <c r="Q594" s="8">
        <v>89</v>
      </c>
    </row>
    <row r="595" spans="1:17" ht="14.5">
      <c r="A595" s="5">
        <v>45139</v>
      </c>
      <c r="B595" s="6">
        <v>2023</v>
      </c>
      <c r="C595" s="6" t="s">
        <v>99</v>
      </c>
      <c r="D595" s="6" t="s">
        <v>75</v>
      </c>
      <c r="E595" s="6" t="s">
        <v>76</v>
      </c>
      <c r="F595" s="6" t="s">
        <v>82</v>
      </c>
      <c r="G595" s="6" t="s">
        <v>79</v>
      </c>
      <c r="H595" s="7">
        <v>748721.81</v>
      </c>
      <c r="I595" s="7">
        <v>680262.74</v>
      </c>
      <c r="J595" s="8">
        <v>4278</v>
      </c>
      <c r="K595" s="8">
        <v>3943</v>
      </c>
      <c r="L595" s="7">
        <v>458418.35</v>
      </c>
      <c r="M595" s="7">
        <v>17076.16</v>
      </c>
      <c r="N595" s="7">
        <v>3732052.57</v>
      </c>
      <c r="O595" s="8">
        <v>22194</v>
      </c>
      <c r="P595" s="8">
        <v>28</v>
      </c>
      <c r="Q595" s="8">
        <v>94</v>
      </c>
    </row>
    <row r="596" spans="1:17" ht="14.5">
      <c r="A596" s="5">
        <v>45139</v>
      </c>
      <c r="B596" s="6">
        <v>2023</v>
      </c>
      <c r="C596" s="6" t="s">
        <v>99</v>
      </c>
      <c r="D596" s="6" t="s">
        <v>75</v>
      </c>
      <c r="E596" s="6" t="s">
        <v>76</v>
      </c>
      <c r="F596" s="6" t="s">
        <v>82</v>
      </c>
      <c r="G596" s="6" t="s">
        <v>80</v>
      </c>
      <c r="H596" s="7">
        <v>159830.57</v>
      </c>
      <c r="I596" s="7">
        <v>143730.75</v>
      </c>
      <c r="J596" s="8">
        <v>1142</v>
      </c>
      <c r="K596" s="8">
        <v>1014</v>
      </c>
      <c r="L596" s="7">
        <v>101041.96</v>
      </c>
      <c r="M596" s="7">
        <v>8800.52</v>
      </c>
      <c r="N596" s="7">
        <v>1119827.42</v>
      </c>
      <c r="O596" s="8">
        <v>8282</v>
      </c>
      <c r="P596" s="8">
        <v>6</v>
      </c>
      <c r="Q596" s="8">
        <v>14</v>
      </c>
    </row>
    <row r="597" spans="1:17" ht="14.5">
      <c r="A597" s="5">
        <v>45139</v>
      </c>
      <c r="B597" s="6">
        <v>2023</v>
      </c>
      <c r="C597" s="6" t="s">
        <v>99</v>
      </c>
      <c r="D597" s="6" t="s">
        <v>75</v>
      </c>
      <c r="E597" s="6" t="s">
        <v>76</v>
      </c>
      <c r="F597" s="6" t="s">
        <v>82</v>
      </c>
      <c r="G597" s="6" t="s">
        <v>81</v>
      </c>
      <c r="H597" s="7">
        <v>267881.62</v>
      </c>
      <c r="I597" s="7">
        <v>250682.84</v>
      </c>
      <c r="J597" s="8">
        <v>2329</v>
      </c>
      <c r="K597" s="8">
        <v>2154</v>
      </c>
      <c r="L597" s="7">
        <v>154385.20000000001</v>
      </c>
      <c r="M597" s="7">
        <v>8183.95</v>
      </c>
      <c r="N597" s="7">
        <v>1598561.8</v>
      </c>
      <c r="O597" s="8">
        <v>14631</v>
      </c>
      <c r="P597" s="8">
        <v>14</v>
      </c>
      <c r="Q597" s="8">
        <v>27</v>
      </c>
    </row>
    <row r="598" spans="1:17" ht="14.5">
      <c r="A598" s="5">
        <v>45139</v>
      </c>
      <c r="B598" s="6">
        <v>2023</v>
      </c>
      <c r="C598" s="6" t="s">
        <v>99</v>
      </c>
      <c r="D598" s="6" t="s">
        <v>75</v>
      </c>
      <c r="E598" s="6" t="s">
        <v>76</v>
      </c>
      <c r="F598" s="6" t="s">
        <v>83</v>
      </c>
      <c r="G598" s="6" t="s">
        <v>78</v>
      </c>
      <c r="H598" s="7">
        <v>62736.08</v>
      </c>
      <c r="I598" s="7">
        <v>64066.82</v>
      </c>
      <c r="J598" s="8">
        <v>871</v>
      </c>
      <c r="K598" s="8">
        <v>883</v>
      </c>
      <c r="L598" s="7">
        <v>30135.96</v>
      </c>
      <c r="M598" s="7">
        <v>1093.76</v>
      </c>
      <c r="N598" s="7">
        <v>516815.7</v>
      </c>
      <c r="O598" s="8">
        <v>7722</v>
      </c>
      <c r="P598" s="8">
        <v>3</v>
      </c>
      <c r="Q598" s="8">
        <v>14</v>
      </c>
    </row>
    <row r="599" spans="1:17" ht="14.5">
      <c r="A599" s="5">
        <v>45139</v>
      </c>
      <c r="B599" s="6">
        <v>2023</v>
      </c>
      <c r="C599" s="6" t="s">
        <v>99</v>
      </c>
      <c r="D599" s="6" t="s">
        <v>75</v>
      </c>
      <c r="E599" s="6" t="s">
        <v>76</v>
      </c>
      <c r="F599" s="6" t="s">
        <v>83</v>
      </c>
      <c r="G599" s="6" t="s">
        <v>79</v>
      </c>
      <c r="H599" s="7">
        <v>61354.29</v>
      </c>
      <c r="I599" s="7">
        <v>59770.7</v>
      </c>
      <c r="J599" s="8">
        <v>351</v>
      </c>
      <c r="K599" s="8">
        <v>337</v>
      </c>
      <c r="L599" s="7">
        <v>33747.410000000003</v>
      </c>
      <c r="M599" s="7">
        <v>1515.51</v>
      </c>
      <c r="N599" s="7">
        <v>422613.77</v>
      </c>
      <c r="O599" s="8">
        <v>2558</v>
      </c>
      <c r="P599" s="8">
        <v>3</v>
      </c>
      <c r="Q599" s="8">
        <v>7</v>
      </c>
    </row>
    <row r="600" spans="1:17" ht="14.5">
      <c r="A600" s="5">
        <v>45139</v>
      </c>
      <c r="B600" s="6">
        <v>2023</v>
      </c>
      <c r="C600" s="6" t="s">
        <v>99</v>
      </c>
      <c r="D600" s="6" t="s">
        <v>75</v>
      </c>
      <c r="E600" s="6" t="s">
        <v>76</v>
      </c>
      <c r="F600" s="6" t="s">
        <v>83</v>
      </c>
      <c r="G600" s="6" t="s">
        <v>80</v>
      </c>
      <c r="H600" s="7">
        <v>12647.52</v>
      </c>
      <c r="I600" s="7">
        <v>11924.39</v>
      </c>
      <c r="J600" s="8">
        <v>90</v>
      </c>
      <c r="K600" s="8">
        <v>85</v>
      </c>
      <c r="L600" s="7">
        <v>7272.43</v>
      </c>
      <c r="M600" s="7">
        <v>681.53</v>
      </c>
      <c r="N600" s="7">
        <v>125718.05</v>
      </c>
      <c r="O600" s="8">
        <v>978</v>
      </c>
      <c r="P600" s="8">
        <v>1</v>
      </c>
      <c r="Q600" s="8">
        <v>2</v>
      </c>
    </row>
    <row r="601" spans="1:17" ht="14.5">
      <c r="A601" s="5">
        <v>45139</v>
      </c>
      <c r="B601" s="6">
        <v>2023</v>
      </c>
      <c r="C601" s="6" t="s">
        <v>99</v>
      </c>
      <c r="D601" s="6" t="s">
        <v>75</v>
      </c>
      <c r="E601" s="6" t="s">
        <v>76</v>
      </c>
      <c r="F601" s="6" t="s">
        <v>83</v>
      </c>
      <c r="G601" s="6" t="s">
        <v>81</v>
      </c>
      <c r="H601" s="7">
        <v>23699.45</v>
      </c>
      <c r="I601" s="7">
        <v>22946.37</v>
      </c>
      <c r="J601" s="8">
        <v>206</v>
      </c>
      <c r="K601" s="8">
        <v>200</v>
      </c>
      <c r="L601" s="7">
        <v>12380.1</v>
      </c>
      <c r="M601" s="7">
        <v>763.64</v>
      </c>
      <c r="N601" s="7">
        <v>187839.71</v>
      </c>
      <c r="O601" s="8">
        <v>1673</v>
      </c>
      <c r="P601" s="8">
        <v>1</v>
      </c>
      <c r="Q601" s="8">
        <v>6</v>
      </c>
    </row>
    <row r="602" spans="1:17" ht="14.5">
      <c r="A602" s="5">
        <v>45139</v>
      </c>
      <c r="B602" s="6">
        <v>2023</v>
      </c>
      <c r="C602" s="6" t="s">
        <v>99</v>
      </c>
      <c r="D602" s="6" t="s">
        <v>84</v>
      </c>
      <c r="E602" s="6" t="s">
        <v>85</v>
      </c>
      <c r="F602" s="6" t="s">
        <v>77</v>
      </c>
      <c r="G602" s="6" t="s">
        <v>78</v>
      </c>
      <c r="H602" s="7">
        <v>491132.81</v>
      </c>
      <c r="I602" s="7">
        <v>527473.01</v>
      </c>
      <c r="J602" s="8">
        <v>6821</v>
      </c>
      <c r="K602" s="8">
        <v>7446</v>
      </c>
      <c r="L602" s="7">
        <v>279276.59000000003</v>
      </c>
      <c r="M602" s="7">
        <v>9083.3700000000008</v>
      </c>
      <c r="N602" s="7">
        <v>4125080.15</v>
      </c>
      <c r="O602" s="8">
        <v>62718</v>
      </c>
      <c r="P602" s="8">
        <v>27</v>
      </c>
      <c r="Q602" s="8">
        <v>137</v>
      </c>
    </row>
    <row r="603" spans="1:17" ht="14.5">
      <c r="A603" s="5">
        <v>45139</v>
      </c>
      <c r="B603" s="6">
        <v>2023</v>
      </c>
      <c r="C603" s="6" t="s">
        <v>99</v>
      </c>
      <c r="D603" s="6" t="s">
        <v>84</v>
      </c>
      <c r="E603" s="6" t="s">
        <v>85</v>
      </c>
      <c r="F603" s="6" t="s">
        <v>77</v>
      </c>
      <c r="G603" s="6" t="s">
        <v>79</v>
      </c>
      <c r="H603" s="7">
        <v>451143.97</v>
      </c>
      <c r="I603" s="7">
        <v>475394.75</v>
      </c>
      <c r="J603" s="8">
        <v>2578</v>
      </c>
      <c r="K603" s="8">
        <v>2707</v>
      </c>
      <c r="L603" s="7">
        <v>296958.19</v>
      </c>
      <c r="M603" s="7">
        <v>11033.07</v>
      </c>
      <c r="N603" s="7">
        <v>3134878.83</v>
      </c>
      <c r="O603" s="8">
        <v>19915</v>
      </c>
      <c r="P603" s="8">
        <v>23</v>
      </c>
      <c r="Q603" s="8">
        <v>42</v>
      </c>
    </row>
    <row r="604" spans="1:17" ht="14.5">
      <c r="A604" s="5">
        <v>45139</v>
      </c>
      <c r="B604" s="6">
        <v>2023</v>
      </c>
      <c r="C604" s="6" t="s">
        <v>99</v>
      </c>
      <c r="D604" s="6" t="s">
        <v>84</v>
      </c>
      <c r="E604" s="6" t="s">
        <v>85</v>
      </c>
      <c r="F604" s="6" t="s">
        <v>77</v>
      </c>
      <c r="G604" s="6" t="s">
        <v>80</v>
      </c>
      <c r="H604" s="7">
        <v>110817.2</v>
      </c>
      <c r="I604" s="7">
        <v>108733.47</v>
      </c>
      <c r="J604" s="8">
        <v>792</v>
      </c>
      <c r="K604" s="8">
        <v>780</v>
      </c>
      <c r="L604" s="7">
        <v>75334.509999999995</v>
      </c>
      <c r="M604" s="7">
        <v>6152.99</v>
      </c>
      <c r="N604" s="7">
        <v>955408.77</v>
      </c>
      <c r="O604" s="8">
        <v>7664</v>
      </c>
      <c r="P604" s="8">
        <v>4</v>
      </c>
      <c r="Q604" s="8">
        <v>7</v>
      </c>
    </row>
    <row r="605" spans="1:17" ht="14.5">
      <c r="A605" s="5">
        <v>45139</v>
      </c>
      <c r="B605" s="6">
        <v>2023</v>
      </c>
      <c r="C605" s="6" t="s">
        <v>99</v>
      </c>
      <c r="D605" s="6" t="s">
        <v>84</v>
      </c>
      <c r="E605" s="6" t="s">
        <v>85</v>
      </c>
      <c r="F605" s="6" t="s">
        <v>77</v>
      </c>
      <c r="G605" s="6" t="s">
        <v>81</v>
      </c>
      <c r="H605" s="7">
        <v>190109.63</v>
      </c>
      <c r="I605" s="7">
        <v>195267.35</v>
      </c>
      <c r="J605" s="8">
        <v>1653</v>
      </c>
      <c r="K605" s="8">
        <v>1672</v>
      </c>
      <c r="L605" s="7">
        <v>117857.2</v>
      </c>
      <c r="M605" s="7">
        <v>5353.2</v>
      </c>
      <c r="N605" s="7">
        <v>1445720.65</v>
      </c>
      <c r="O605" s="8">
        <v>13047</v>
      </c>
      <c r="P605" s="8">
        <v>11</v>
      </c>
      <c r="Q605" s="8">
        <v>28</v>
      </c>
    </row>
    <row r="606" spans="1:17" ht="14.5">
      <c r="A606" s="5">
        <v>45139</v>
      </c>
      <c r="B606" s="6">
        <v>2023</v>
      </c>
      <c r="C606" s="6" t="s">
        <v>99</v>
      </c>
      <c r="D606" s="6" t="s">
        <v>84</v>
      </c>
      <c r="E606" s="6" t="s">
        <v>85</v>
      </c>
      <c r="F606" s="6" t="s">
        <v>82</v>
      </c>
      <c r="G606" s="6" t="s">
        <v>78</v>
      </c>
      <c r="H606" s="7">
        <v>490193.66</v>
      </c>
      <c r="I606" s="7">
        <v>542304.15</v>
      </c>
      <c r="J606" s="8">
        <v>6808</v>
      </c>
      <c r="K606" s="8">
        <v>7627</v>
      </c>
      <c r="L606" s="7">
        <v>258366.22</v>
      </c>
      <c r="M606" s="7">
        <v>8152.86</v>
      </c>
      <c r="N606" s="7">
        <v>4018363.08</v>
      </c>
      <c r="O606" s="8">
        <v>59588</v>
      </c>
      <c r="P606" s="8">
        <v>24</v>
      </c>
      <c r="Q606" s="8">
        <v>140</v>
      </c>
    </row>
    <row r="607" spans="1:17" ht="14.5">
      <c r="A607" s="5">
        <v>45139</v>
      </c>
      <c r="B607" s="6">
        <v>2023</v>
      </c>
      <c r="C607" s="6" t="s">
        <v>99</v>
      </c>
      <c r="D607" s="6" t="s">
        <v>84</v>
      </c>
      <c r="E607" s="6" t="s">
        <v>85</v>
      </c>
      <c r="F607" s="6" t="s">
        <v>82</v>
      </c>
      <c r="G607" s="6" t="s">
        <v>79</v>
      </c>
      <c r="H607" s="7">
        <v>476867.37</v>
      </c>
      <c r="I607" s="7">
        <v>483569.26</v>
      </c>
      <c r="J607" s="8">
        <v>2725</v>
      </c>
      <c r="K607" s="8">
        <v>2786</v>
      </c>
      <c r="L607" s="7">
        <v>293124.14</v>
      </c>
      <c r="M607" s="7">
        <v>11333.55</v>
      </c>
      <c r="N607" s="7">
        <v>3161350.97</v>
      </c>
      <c r="O607" s="8">
        <v>19903</v>
      </c>
      <c r="P607" s="8">
        <v>24</v>
      </c>
      <c r="Q607" s="8">
        <v>57</v>
      </c>
    </row>
    <row r="608" spans="1:17" ht="14.5">
      <c r="A608" s="5">
        <v>45139</v>
      </c>
      <c r="B608" s="6">
        <v>2023</v>
      </c>
      <c r="C608" s="6" t="s">
        <v>99</v>
      </c>
      <c r="D608" s="6" t="s">
        <v>84</v>
      </c>
      <c r="E608" s="6" t="s">
        <v>85</v>
      </c>
      <c r="F608" s="6" t="s">
        <v>82</v>
      </c>
      <c r="G608" s="6" t="s">
        <v>80</v>
      </c>
      <c r="H608" s="7">
        <v>103952.06</v>
      </c>
      <c r="I608" s="7">
        <v>100293.54</v>
      </c>
      <c r="J608" s="8">
        <v>743</v>
      </c>
      <c r="K608" s="8">
        <v>730</v>
      </c>
      <c r="L608" s="7">
        <v>67088.929999999993</v>
      </c>
      <c r="M608" s="7">
        <v>5515.43</v>
      </c>
      <c r="N608" s="7">
        <v>918077.7</v>
      </c>
      <c r="O608" s="8">
        <v>7180</v>
      </c>
      <c r="P608" s="8">
        <v>5</v>
      </c>
      <c r="Q608" s="8">
        <v>10</v>
      </c>
    </row>
    <row r="609" spans="1:17" ht="14.5">
      <c r="A609" s="5">
        <v>45139</v>
      </c>
      <c r="B609" s="6">
        <v>2023</v>
      </c>
      <c r="C609" s="6" t="s">
        <v>99</v>
      </c>
      <c r="D609" s="6" t="s">
        <v>84</v>
      </c>
      <c r="E609" s="6" t="s">
        <v>85</v>
      </c>
      <c r="F609" s="6" t="s">
        <v>82</v>
      </c>
      <c r="G609" s="6" t="s">
        <v>81</v>
      </c>
      <c r="H609" s="7">
        <v>182674.15</v>
      </c>
      <c r="I609" s="7">
        <v>188439.24</v>
      </c>
      <c r="J609" s="8">
        <v>1588</v>
      </c>
      <c r="K609" s="8">
        <v>1652</v>
      </c>
      <c r="L609" s="7">
        <v>105565.75999999999</v>
      </c>
      <c r="M609" s="7">
        <v>5415.09</v>
      </c>
      <c r="N609" s="7">
        <v>1336455.18</v>
      </c>
      <c r="O609" s="8">
        <v>12507</v>
      </c>
      <c r="P609" s="8">
        <v>9</v>
      </c>
      <c r="Q609" s="8">
        <v>17</v>
      </c>
    </row>
    <row r="610" spans="1:17" ht="14.5">
      <c r="A610" s="5">
        <v>45139</v>
      </c>
      <c r="B610" s="6">
        <v>2023</v>
      </c>
      <c r="C610" s="6" t="s">
        <v>99</v>
      </c>
      <c r="D610" s="6" t="s">
        <v>84</v>
      </c>
      <c r="E610" s="6" t="s">
        <v>85</v>
      </c>
      <c r="F610" s="6" t="s">
        <v>83</v>
      </c>
      <c r="G610" s="6" t="s">
        <v>78</v>
      </c>
      <c r="H610" s="7">
        <v>35226.400000000001</v>
      </c>
      <c r="I610" s="7">
        <v>36828.57</v>
      </c>
      <c r="J610" s="8">
        <v>489</v>
      </c>
      <c r="K610" s="8">
        <v>506</v>
      </c>
      <c r="L610" s="7">
        <v>16598.16</v>
      </c>
      <c r="M610" s="7">
        <v>652.25</v>
      </c>
      <c r="N610" s="7">
        <v>394977.03</v>
      </c>
      <c r="O610" s="8">
        <v>5854</v>
      </c>
      <c r="P610" s="8">
        <v>1</v>
      </c>
      <c r="Q610" s="8">
        <v>7</v>
      </c>
    </row>
    <row r="611" spans="1:17" ht="14.5">
      <c r="A611" s="5">
        <v>45139</v>
      </c>
      <c r="B611" s="6">
        <v>2023</v>
      </c>
      <c r="C611" s="6" t="s">
        <v>99</v>
      </c>
      <c r="D611" s="6" t="s">
        <v>84</v>
      </c>
      <c r="E611" s="6" t="s">
        <v>85</v>
      </c>
      <c r="F611" s="6" t="s">
        <v>83</v>
      </c>
      <c r="G611" s="6" t="s">
        <v>79</v>
      </c>
      <c r="H611" s="7">
        <v>32247.94</v>
      </c>
      <c r="I611" s="7">
        <v>33277.65</v>
      </c>
      <c r="J611" s="8">
        <v>184</v>
      </c>
      <c r="K611" s="8">
        <v>187</v>
      </c>
      <c r="L611" s="7">
        <v>18090.919999999998</v>
      </c>
      <c r="M611" s="7">
        <v>749.58</v>
      </c>
      <c r="N611" s="7">
        <v>313066.44</v>
      </c>
      <c r="O611" s="8">
        <v>1883</v>
      </c>
      <c r="P611" s="8">
        <v>2</v>
      </c>
      <c r="Q611" s="8">
        <v>3</v>
      </c>
    </row>
    <row r="612" spans="1:17" ht="14.5">
      <c r="A612" s="5">
        <v>45139</v>
      </c>
      <c r="B612" s="6">
        <v>2023</v>
      </c>
      <c r="C612" s="6" t="s">
        <v>99</v>
      </c>
      <c r="D612" s="6" t="s">
        <v>84</v>
      </c>
      <c r="E612" s="6" t="s">
        <v>85</v>
      </c>
      <c r="F612" s="6" t="s">
        <v>83</v>
      </c>
      <c r="G612" s="6" t="s">
        <v>80</v>
      </c>
      <c r="H612" s="7">
        <v>7840.42</v>
      </c>
      <c r="I612" s="7">
        <v>8071.33</v>
      </c>
      <c r="J612" s="8">
        <v>56</v>
      </c>
      <c r="K612" s="8">
        <v>59</v>
      </c>
      <c r="L612" s="7">
        <v>4555.82</v>
      </c>
      <c r="M612" s="7">
        <v>469.16</v>
      </c>
      <c r="N612" s="7">
        <v>99933.36</v>
      </c>
      <c r="O612" s="8">
        <v>745</v>
      </c>
      <c r="P612" s="8">
        <v>0</v>
      </c>
      <c r="Q612" s="8">
        <v>2</v>
      </c>
    </row>
    <row r="613" spans="1:17" ht="14.5">
      <c r="A613" s="5">
        <v>45139</v>
      </c>
      <c r="B613" s="6">
        <v>2023</v>
      </c>
      <c r="C613" s="6" t="s">
        <v>99</v>
      </c>
      <c r="D613" s="6" t="s">
        <v>84</v>
      </c>
      <c r="E613" s="6" t="s">
        <v>85</v>
      </c>
      <c r="F613" s="6" t="s">
        <v>83</v>
      </c>
      <c r="G613" s="6" t="s">
        <v>81</v>
      </c>
      <c r="H613" s="7">
        <v>12782.25</v>
      </c>
      <c r="I613" s="7">
        <v>13381</v>
      </c>
      <c r="J613" s="8">
        <v>111</v>
      </c>
      <c r="K613" s="8">
        <v>118</v>
      </c>
      <c r="L613" s="7">
        <v>6840.98</v>
      </c>
      <c r="M613" s="7">
        <v>407.85</v>
      </c>
      <c r="N613" s="7">
        <v>145666.14000000001</v>
      </c>
      <c r="O613" s="8">
        <v>1336</v>
      </c>
      <c r="P613" s="8">
        <v>1</v>
      </c>
      <c r="Q613" s="8">
        <v>2</v>
      </c>
    </row>
    <row r="614" spans="1:17" ht="14.5">
      <c r="A614" s="5">
        <v>45139</v>
      </c>
      <c r="B614" s="6">
        <v>2023</v>
      </c>
      <c r="C614" s="6" t="s">
        <v>99</v>
      </c>
      <c r="D614" s="6" t="s">
        <v>86</v>
      </c>
      <c r="E614" s="6" t="s">
        <v>87</v>
      </c>
      <c r="F614" s="6" t="s">
        <v>77</v>
      </c>
      <c r="G614" s="6" t="s">
        <v>78</v>
      </c>
      <c r="H614" s="7">
        <v>349061.52</v>
      </c>
      <c r="I614" s="7">
        <v>364523.28</v>
      </c>
      <c r="J614" s="8">
        <v>4848</v>
      </c>
      <c r="K614" s="8">
        <v>4965</v>
      </c>
      <c r="L614" s="7">
        <v>198731.29</v>
      </c>
      <c r="M614" s="7">
        <v>5768.73</v>
      </c>
      <c r="N614" s="7">
        <v>3116621.72</v>
      </c>
      <c r="O614" s="8">
        <v>45248</v>
      </c>
      <c r="P614" s="8">
        <v>13</v>
      </c>
      <c r="Q614" s="8">
        <v>70</v>
      </c>
    </row>
    <row r="615" spans="1:17" ht="14.5">
      <c r="A615" s="5">
        <v>45139</v>
      </c>
      <c r="B615" s="6">
        <v>2023</v>
      </c>
      <c r="C615" s="6" t="s">
        <v>99</v>
      </c>
      <c r="D615" s="6" t="s">
        <v>86</v>
      </c>
      <c r="E615" s="6" t="s">
        <v>87</v>
      </c>
      <c r="F615" s="6" t="s">
        <v>77</v>
      </c>
      <c r="G615" s="6" t="s">
        <v>79</v>
      </c>
      <c r="H615" s="7">
        <v>317607.86</v>
      </c>
      <c r="I615" s="7">
        <v>311097.11</v>
      </c>
      <c r="J615" s="8">
        <v>1815</v>
      </c>
      <c r="K615" s="8">
        <v>1793</v>
      </c>
      <c r="L615" s="7">
        <v>205220.76</v>
      </c>
      <c r="M615" s="7">
        <v>7756.24</v>
      </c>
      <c r="N615" s="7">
        <v>2497584.89</v>
      </c>
      <c r="O615" s="8">
        <v>15582</v>
      </c>
      <c r="P615" s="8">
        <v>17</v>
      </c>
      <c r="Q615" s="8">
        <v>31</v>
      </c>
    </row>
    <row r="616" spans="1:17" ht="14.5">
      <c r="A616" s="5">
        <v>45139</v>
      </c>
      <c r="B616" s="6">
        <v>2023</v>
      </c>
      <c r="C616" s="6" t="s">
        <v>99</v>
      </c>
      <c r="D616" s="6" t="s">
        <v>86</v>
      </c>
      <c r="E616" s="6" t="s">
        <v>87</v>
      </c>
      <c r="F616" s="6" t="s">
        <v>77</v>
      </c>
      <c r="G616" s="6" t="s">
        <v>80</v>
      </c>
      <c r="H616" s="7">
        <v>72898.789999999994</v>
      </c>
      <c r="I616" s="7">
        <v>72486.34</v>
      </c>
      <c r="J616" s="8">
        <v>521</v>
      </c>
      <c r="K616" s="8">
        <v>508</v>
      </c>
      <c r="L616" s="7">
        <v>50390.98</v>
      </c>
      <c r="M616" s="7">
        <v>3720.71</v>
      </c>
      <c r="N616" s="7">
        <v>723158.17</v>
      </c>
      <c r="O616" s="8">
        <v>5828</v>
      </c>
      <c r="P616" s="8">
        <v>4</v>
      </c>
      <c r="Q616" s="8">
        <v>8</v>
      </c>
    </row>
    <row r="617" spans="1:17" ht="14.5">
      <c r="A617" s="5">
        <v>45139</v>
      </c>
      <c r="B617" s="6">
        <v>2023</v>
      </c>
      <c r="C617" s="6" t="s">
        <v>99</v>
      </c>
      <c r="D617" s="6" t="s">
        <v>86</v>
      </c>
      <c r="E617" s="6" t="s">
        <v>87</v>
      </c>
      <c r="F617" s="6" t="s">
        <v>77</v>
      </c>
      <c r="G617" s="6" t="s">
        <v>81</v>
      </c>
      <c r="H617" s="7">
        <v>130937.57</v>
      </c>
      <c r="I617" s="7">
        <v>134644.89000000001</v>
      </c>
      <c r="J617" s="8">
        <v>1139</v>
      </c>
      <c r="K617" s="8">
        <v>1152</v>
      </c>
      <c r="L617" s="7">
        <v>81788.240000000005</v>
      </c>
      <c r="M617" s="7">
        <v>4190.72</v>
      </c>
      <c r="N617" s="7">
        <v>1125639.95</v>
      </c>
      <c r="O617" s="8">
        <v>10209</v>
      </c>
      <c r="P617" s="8">
        <v>5</v>
      </c>
      <c r="Q617" s="8">
        <v>10</v>
      </c>
    </row>
    <row r="618" spans="1:17" ht="14.5">
      <c r="A618" s="5">
        <v>45139</v>
      </c>
      <c r="B618" s="6">
        <v>2023</v>
      </c>
      <c r="C618" s="6" t="s">
        <v>99</v>
      </c>
      <c r="D618" s="6" t="s">
        <v>86</v>
      </c>
      <c r="E618" s="6" t="s">
        <v>87</v>
      </c>
      <c r="F618" s="6" t="s">
        <v>82</v>
      </c>
      <c r="G618" s="6" t="s">
        <v>78</v>
      </c>
      <c r="H618" s="7">
        <v>272917.95</v>
      </c>
      <c r="I618" s="7">
        <v>275161.75</v>
      </c>
      <c r="J618" s="8">
        <v>3791</v>
      </c>
      <c r="K618" s="8">
        <v>3785</v>
      </c>
      <c r="L618" s="7">
        <v>144271.48000000001</v>
      </c>
      <c r="M618" s="7">
        <v>5076.91</v>
      </c>
      <c r="N618" s="7">
        <v>2724026.84</v>
      </c>
      <c r="O618" s="8">
        <v>40337</v>
      </c>
      <c r="P618" s="8">
        <v>15</v>
      </c>
      <c r="Q618" s="8">
        <v>38</v>
      </c>
    </row>
    <row r="619" spans="1:17" ht="14.5">
      <c r="A619" s="5">
        <v>45139</v>
      </c>
      <c r="B619" s="6">
        <v>2023</v>
      </c>
      <c r="C619" s="6" t="s">
        <v>99</v>
      </c>
      <c r="D619" s="6" t="s">
        <v>86</v>
      </c>
      <c r="E619" s="6" t="s">
        <v>87</v>
      </c>
      <c r="F619" s="6" t="s">
        <v>82</v>
      </c>
      <c r="G619" s="6" t="s">
        <v>79</v>
      </c>
      <c r="H619" s="7">
        <v>273344.64000000001</v>
      </c>
      <c r="I619" s="7">
        <v>270058.8</v>
      </c>
      <c r="J619" s="8">
        <v>1562</v>
      </c>
      <c r="K619" s="8">
        <v>1562</v>
      </c>
      <c r="L619" s="7">
        <v>165244.84</v>
      </c>
      <c r="M619" s="7">
        <v>7043.86</v>
      </c>
      <c r="N619" s="7">
        <v>2297060.31</v>
      </c>
      <c r="O619" s="8">
        <v>14698</v>
      </c>
      <c r="P619" s="8">
        <v>10</v>
      </c>
      <c r="Q619" s="8">
        <v>28</v>
      </c>
    </row>
    <row r="620" spans="1:17" ht="14.5">
      <c r="A620" s="5">
        <v>45139</v>
      </c>
      <c r="B620" s="6">
        <v>2023</v>
      </c>
      <c r="C620" s="6" t="s">
        <v>99</v>
      </c>
      <c r="D620" s="6" t="s">
        <v>86</v>
      </c>
      <c r="E620" s="6" t="s">
        <v>87</v>
      </c>
      <c r="F620" s="6" t="s">
        <v>82</v>
      </c>
      <c r="G620" s="6" t="s">
        <v>80</v>
      </c>
      <c r="H620" s="7">
        <v>58603.77</v>
      </c>
      <c r="I620" s="7">
        <v>56807.33</v>
      </c>
      <c r="J620" s="8">
        <v>419</v>
      </c>
      <c r="K620" s="8">
        <v>403</v>
      </c>
      <c r="L620" s="7">
        <v>37301.279999999999</v>
      </c>
      <c r="M620" s="7">
        <v>3412.54</v>
      </c>
      <c r="N620" s="7">
        <v>655548.64</v>
      </c>
      <c r="O620" s="8">
        <v>5257</v>
      </c>
      <c r="P620" s="8">
        <v>3</v>
      </c>
      <c r="Q620" s="8">
        <v>8</v>
      </c>
    </row>
    <row r="621" spans="1:17" ht="14.5">
      <c r="A621" s="5">
        <v>45139</v>
      </c>
      <c r="B621" s="6">
        <v>2023</v>
      </c>
      <c r="C621" s="6" t="s">
        <v>99</v>
      </c>
      <c r="D621" s="6" t="s">
        <v>86</v>
      </c>
      <c r="E621" s="6" t="s">
        <v>87</v>
      </c>
      <c r="F621" s="6" t="s">
        <v>82</v>
      </c>
      <c r="G621" s="6" t="s">
        <v>81</v>
      </c>
      <c r="H621" s="7">
        <v>118595.29</v>
      </c>
      <c r="I621" s="7">
        <v>117410.5</v>
      </c>
      <c r="J621" s="8">
        <v>1031</v>
      </c>
      <c r="K621" s="8">
        <v>1010</v>
      </c>
      <c r="L621" s="7">
        <v>68443.850000000006</v>
      </c>
      <c r="M621" s="7">
        <v>3774.5</v>
      </c>
      <c r="N621" s="7">
        <v>1009569.24</v>
      </c>
      <c r="O621" s="8">
        <v>9621</v>
      </c>
      <c r="P621" s="8">
        <v>7</v>
      </c>
      <c r="Q621" s="8">
        <v>18</v>
      </c>
    </row>
    <row r="622" spans="1:17" ht="14.5">
      <c r="A622" s="5">
        <v>45139</v>
      </c>
      <c r="B622" s="6">
        <v>2023</v>
      </c>
      <c r="C622" s="6" t="s">
        <v>99</v>
      </c>
      <c r="D622" s="6" t="s">
        <v>86</v>
      </c>
      <c r="E622" s="6" t="s">
        <v>87</v>
      </c>
      <c r="F622" s="6" t="s">
        <v>83</v>
      </c>
      <c r="G622" s="6" t="s">
        <v>78</v>
      </c>
      <c r="H622" s="7">
        <v>24879.39</v>
      </c>
      <c r="I622" s="7">
        <v>25554.48</v>
      </c>
      <c r="J622" s="8">
        <v>346</v>
      </c>
      <c r="K622" s="8">
        <v>363</v>
      </c>
      <c r="L622" s="7">
        <v>11694.05</v>
      </c>
      <c r="M622" s="7">
        <v>477.96</v>
      </c>
      <c r="N622" s="7">
        <v>326119.53000000003</v>
      </c>
      <c r="O622" s="8">
        <v>5077</v>
      </c>
      <c r="P622" s="8">
        <v>1</v>
      </c>
      <c r="Q622" s="8">
        <v>7</v>
      </c>
    </row>
    <row r="623" spans="1:17" ht="14.5">
      <c r="A623" s="5">
        <v>45139</v>
      </c>
      <c r="B623" s="6">
        <v>2023</v>
      </c>
      <c r="C623" s="6" t="s">
        <v>99</v>
      </c>
      <c r="D623" s="6" t="s">
        <v>86</v>
      </c>
      <c r="E623" s="6" t="s">
        <v>87</v>
      </c>
      <c r="F623" s="6" t="s">
        <v>83</v>
      </c>
      <c r="G623" s="6" t="s">
        <v>79</v>
      </c>
      <c r="H623" s="7">
        <v>21529.16</v>
      </c>
      <c r="I623" s="7">
        <v>21147.46</v>
      </c>
      <c r="J623" s="8">
        <v>123</v>
      </c>
      <c r="K623" s="8">
        <v>123</v>
      </c>
      <c r="L623" s="7">
        <v>12006.05</v>
      </c>
      <c r="M623" s="7">
        <v>543.98</v>
      </c>
      <c r="N623" s="7">
        <v>239755.43</v>
      </c>
      <c r="O623" s="8">
        <v>1420</v>
      </c>
      <c r="P623" s="8">
        <v>1</v>
      </c>
      <c r="Q623" s="8">
        <v>2</v>
      </c>
    </row>
    <row r="624" spans="1:17" ht="14.5">
      <c r="A624" s="5">
        <v>45139</v>
      </c>
      <c r="B624" s="6">
        <v>2023</v>
      </c>
      <c r="C624" s="6" t="s">
        <v>99</v>
      </c>
      <c r="D624" s="6" t="s">
        <v>86</v>
      </c>
      <c r="E624" s="6" t="s">
        <v>87</v>
      </c>
      <c r="F624" s="6" t="s">
        <v>83</v>
      </c>
      <c r="G624" s="6" t="s">
        <v>80</v>
      </c>
      <c r="H624" s="7">
        <v>5306.27</v>
      </c>
      <c r="I624" s="7">
        <v>4935.34</v>
      </c>
      <c r="J624" s="8">
        <v>38</v>
      </c>
      <c r="K624" s="8">
        <v>35</v>
      </c>
      <c r="L624" s="7">
        <v>3037.1</v>
      </c>
      <c r="M624" s="7">
        <v>291.08</v>
      </c>
      <c r="N624" s="7">
        <v>75472.850000000006</v>
      </c>
      <c r="O624" s="8">
        <v>557</v>
      </c>
      <c r="P624" s="8">
        <v>0</v>
      </c>
      <c r="Q624" s="8">
        <v>1</v>
      </c>
    </row>
    <row r="625" spans="1:17" ht="14.5">
      <c r="A625" s="5">
        <v>45139</v>
      </c>
      <c r="B625" s="6">
        <v>2023</v>
      </c>
      <c r="C625" s="6" t="s">
        <v>99</v>
      </c>
      <c r="D625" s="6" t="s">
        <v>86</v>
      </c>
      <c r="E625" s="6" t="s">
        <v>87</v>
      </c>
      <c r="F625" s="6" t="s">
        <v>83</v>
      </c>
      <c r="G625" s="6" t="s">
        <v>81</v>
      </c>
      <c r="H625" s="7">
        <v>9435.18</v>
      </c>
      <c r="I625" s="7">
        <v>9239.5400000000009</v>
      </c>
      <c r="J625" s="8">
        <v>82</v>
      </c>
      <c r="K625" s="8">
        <v>82</v>
      </c>
      <c r="L625" s="7">
        <v>5022.51</v>
      </c>
      <c r="M625" s="7">
        <v>293.95</v>
      </c>
      <c r="N625" s="7">
        <v>111448.01</v>
      </c>
      <c r="O625" s="8">
        <v>995</v>
      </c>
      <c r="P625" s="8">
        <v>0</v>
      </c>
      <c r="Q625" s="8">
        <v>2</v>
      </c>
    </row>
    <row r="626" spans="1:17" ht="14.5">
      <c r="A626" s="5">
        <v>45139</v>
      </c>
      <c r="B626" s="6">
        <v>2023</v>
      </c>
      <c r="C626" s="6" t="s">
        <v>99</v>
      </c>
      <c r="D626" s="6" t="s">
        <v>88</v>
      </c>
      <c r="E626" s="6" t="s">
        <v>87</v>
      </c>
      <c r="F626" s="6" t="s">
        <v>77</v>
      </c>
      <c r="G626" s="6" t="s">
        <v>78</v>
      </c>
      <c r="H626" s="7">
        <v>245909.42</v>
      </c>
      <c r="I626" s="7">
        <v>238367.29</v>
      </c>
      <c r="J626" s="8">
        <v>3415</v>
      </c>
      <c r="K626" s="8">
        <v>3294</v>
      </c>
      <c r="L626" s="7">
        <v>136776.94</v>
      </c>
      <c r="M626" s="7">
        <v>4426.2700000000004</v>
      </c>
      <c r="N626" s="7">
        <v>2610078.71</v>
      </c>
      <c r="O626" s="8">
        <v>41173</v>
      </c>
      <c r="P626" s="8">
        <v>13</v>
      </c>
      <c r="Q626" s="8">
        <v>44</v>
      </c>
    </row>
    <row r="627" spans="1:17" ht="14.5">
      <c r="A627" s="5">
        <v>45139</v>
      </c>
      <c r="B627" s="6">
        <v>2023</v>
      </c>
      <c r="C627" s="6" t="s">
        <v>99</v>
      </c>
      <c r="D627" s="6" t="s">
        <v>88</v>
      </c>
      <c r="E627" s="6" t="s">
        <v>87</v>
      </c>
      <c r="F627" s="6" t="s">
        <v>77</v>
      </c>
      <c r="G627" s="6" t="s">
        <v>79</v>
      </c>
      <c r="H627" s="7">
        <v>227247.84</v>
      </c>
      <c r="I627" s="7">
        <v>204673.37</v>
      </c>
      <c r="J627" s="8">
        <v>1299</v>
      </c>
      <c r="K627" s="8">
        <v>1150</v>
      </c>
      <c r="L627" s="7">
        <v>149027.68</v>
      </c>
      <c r="M627" s="7">
        <v>5221.8</v>
      </c>
      <c r="N627" s="7">
        <v>1989808.56</v>
      </c>
      <c r="O627" s="8">
        <v>11881</v>
      </c>
      <c r="P627" s="8">
        <v>11</v>
      </c>
      <c r="Q627" s="8">
        <v>14</v>
      </c>
    </row>
    <row r="628" spans="1:17" ht="14.5">
      <c r="A628" s="5">
        <v>45139</v>
      </c>
      <c r="B628" s="6">
        <v>2023</v>
      </c>
      <c r="C628" s="6" t="s">
        <v>99</v>
      </c>
      <c r="D628" s="6" t="s">
        <v>88</v>
      </c>
      <c r="E628" s="6" t="s">
        <v>87</v>
      </c>
      <c r="F628" s="6" t="s">
        <v>77</v>
      </c>
      <c r="G628" s="6" t="s">
        <v>80</v>
      </c>
      <c r="H628" s="7">
        <v>54503.7</v>
      </c>
      <c r="I628" s="7">
        <v>49298.3</v>
      </c>
      <c r="J628" s="8">
        <v>389</v>
      </c>
      <c r="K628" s="8">
        <v>349</v>
      </c>
      <c r="L628" s="7">
        <v>37067.589999999997</v>
      </c>
      <c r="M628" s="7">
        <v>3175.54</v>
      </c>
      <c r="N628" s="7">
        <v>623851.64</v>
      </c>
      <c r="O628" s="8">
        <v>4705</v>
      </c>
      <c r="P628" s="8">
        <v>3</v>
      </c>
      <c r="Q628" s="8">
        <v>4</v>
      </c>
    </row>
    <row r="629" spans="1:17" ht="14.5">
      <c r="A629" s="5">
        <v>45139</v>
      </c>
      <c r="B629" s="6">
        <v>2023</v>
      </c>
      <c r="C629" s="6" t="s">
        <v>99</v>
      </c>
      <c r="D629" s="6" t="s">
        <v>88</v>
      </c>
      <c r="E629" s="6" t="s">
        <v>87</v>
      </c>
      <c r="F629" s="6" t="s">
        <v>77</v>
      </c>
      <c r="G629" s="6" t="s">
        <v>81</v>
      </c>
      <c r="H629" s="7">
        <v>97571.3</v>
      </c>
      <c r="I629" s="7">
        <v>90113.98</v>
      </c>
      <c r="J629" s="8">
        <v>848</v>
      </c>
      <c r="K629" s="8">
        <v>785</v>
      </c>
      <c r="L629" s="7">
        <v>60491.9</v>
      </c>
      <c r="M629" s="7">
        <v>2888.89</v>
      </c>
      <c r="N629" s="7">
        <v>890227.11</v>
      </c>
      <c r="O629" s="8">
        <v>8114</v>
      </c>
      <c r="P629" s="8">
        <v>5</v>
      </c>
      <c r="Q629" s="8">
        <v>7</v>
      </c>
    </row>
    <row r="630" spans="1:17" ht="14.5">
      <c r="A630" s="5">
        <v>45139</v>
      </c>
      <c r="B630" s="6">
        <v>2023</v>
      </c>
      <c r="C630" s="6" t="s">
        <v>99</v>
      </c>
      <c r="D630" s="6" t="s">
        <v>88</v>
      </c>
      <c r="E630" s="6" t="s">
        <v>87</v>
      </c>
      <c r="F630" s="6" t="s">
        <v>82</v>
      </c>
      <c r="G630" s="6" t="s">
        <v>78</v>
      </c>
      <c r="H630" s="7">
        <v>233017.95</v>
      </c>
      <c r="I630" s="7">
        <v>233229.2</v>
      </c>
      <c r="J630" s="8">
        <v>3236</v>
      </c>
      <c r="K630" s="8">
        <v>3289</v>
      </c>
      <c r="L630" s="7">
        <v>123100.17</v>
      </c>
      <c r="M630" s="7">
        <v>4181.79</v>
      </c>
      <c r="N630" s="7">
        <v>2552079.84</v>
      </c>
      <c r="O630" s="8">
        <v>38840</v>
      </c>
      <c r="P630" s="8">
        <v>12</v>
      </c>
      <c r="Q630" s="8">
        <v>53</v>
      </c>
    </row>
    <row r="631" spans="1:17" ht="14.5">
      <c r="A631" s="5">
        <v>45139</v>
      </c>
      <c r="B631" s="6">
        <v>2023</v>
      </c>
      <c r="C631" s="6" t="s">
        <v>99</v>
      </c>
      <c r="D631" s="6" t="s">
        <v>88</v>
      </c>
      <c r="E631" s="6" t="s">
        <v>87</v>
      </c>
      <c r="F631" s="6" t="s">
        <v>82</v>
      </c>
      <c r="G631" s="6" t="s">
        <v>79</v>
      </c>
      <c r="H631" s="7">
        <v>220329.95</v>
      </c>
      <c r="I631" s="7">
        <v>212017.39</v>
      </c>
      <c r="J631" s="8">
        <v>1259</v>
      </c>
      <c r="K631" s="8">
        <v>1199</v>
      </c>
      <c r="L631" s="7">
        <v>133939.51999999999</v>
      </c>
      <c r="M631" s="7">
        <v>5815.58</v>
      </c>
      <c r="N631" s="7">
        <v>1892554.5</v>
      </c>
      <c r="O631" s="8">
        <v>11786</v>
      </c>
      <c r="P631" s="8">
        <v>11</v>
      </c>
      <c r="Q631" s="8">
        <v>25</v>
      </c>
    </row>
    <row r="632" spans="1:17" ht="14.5">
      <c r="A632" s="5">
        <v>45139</v>
      </c>
      <c r="B632" s="6">
        <v>2023</v>
      </c>
      <c r="C632" s="6" t="s">
        <v>99</v>
      </c>
      <c r="D632" s="6" t="s">
        <v>88</v>
      </c>
      <c r="E632" s="6" t="s">
        <v>87</v>
      </c>
      <c r="F632" s="6" t="s">
        <v>82</v>
      </c>
      <c r="G632" s="6" t="s">
        <v>80</v>
      </c>
      <c r="H632" s="7">
        <v>48951.44</v>
      </c>
      <c r="I632" s="7">
        <v>46097.79</v>
      </c>
      <c r="J632" s="8">
        <v>350</v>
      </c>
      <c r="K632" s="8">
        <v>324</v>
      </c>
      <c r="L632" s="7">
        <v>31324.05</v>
      </c>
      <c r="M632" s="7">
        <v>2902.59</v>
      </c>
      <c r="N632" s="7">
        <v>574531.48</v>
      </c>
      <c r="O632" s="8">
        <v>4592</v>
      </c>
      <c r="P632" s="8">
        <v>2</v>
      </c>
      <c r="Q632" s="8">
        <v>5</v>
      </c>
    </row>
    <row r="633" spans="1:17" ht="14.5">
      <c r="A633" s="5">
        <v>45139</v>
      </c>
      <c r="B633" s="6">
        <v>2023</v>
      </c>
      <c r="C633" s="6" t="s">
        <v>99</v>
      </c>
      <c r="D633" s="6" t="s">
        <v>88</v>
      </c>
      <c r="E633" s="6" t="s">
        <v>87</v>
      </c>
      <c r="F633" s="6" t="s">
        <v>82</v>
      </c>
      <c r="G633" s="6" t="s">
        <v>81</v>
      </c>
      <c r="H633" s="7">
        <v>93489.99</v>
      </c>
      <c r="I633" s="7">
        <v>85360.54</v>
      </c>
      <c r="J633" s="8">
        <v>813</v>
      </c>
      <c r="K633" s="8">
        <v>733</v>
      </c>
      <c r="L633" s="7">
        <v>55187.44</v>
      </c>
      <c r="M633" s="7">
        <v>2637.66</v>
      </c>
      <c r="N633" s="7">
        <v>896997.72</v>
      </c>
      <c r="O633" s="8">
        <v>8081</v>
      </c>
      <c r="P633" s="8">
        <v>4</v>
      </c>
      <c r="Q633" s="8">
        <v>8</v>
      </c>
    </row>
    <row r="634" spans="1:17" ht="14.5">
      <c r="A634" s="5">
        <v>45139</v>
      </c>
      <c r="B634" s="6">
        <v>2023</v>
      </c>
      <c r="C634" s="6" t="s">
        <v>99</v>
      </c>
      <c r="D634" s="6" t="s">
        <v>88</v>
      </c>
      <c r="E634" s="6" t="s">
        <v>87</v>
      </c>
      <c r="F634" s="6" t="s">
        <v>83</v>
      </c>
      <c r="G634" s="6" t="s">
        <v>78</v>
      </c>
      <c r="H634" s="7">
        <v>16941.89</v>
      </c>
      <c r="I634" s="7">
        <v>17078.21</v>
      </c>
      <c r="J634" s="8">
        <v>235</v>
      </c>
      <c r="K634" s="8">
        <v>237</v>
      </c>
      <c r="L634" s="7">
        <v>8013.01</v>
      </c>
      <c r="M634" s="7">
        <v>328.52</v>
      </c>
      <c r="N634" s="7">
        <v>257862.68</v>
      </c>
      <c r="O634" s="8">
        <v>3993</v>
      </c>
      <c r="P634" s="8">
        <v>1</v>
      </c>
      <c r="Q634" s="8">
        <v>6</v>
      </c>
    </row>
    <row r="635" spans="1:17" ht="14.5">
      <c r="A635" s="5">
        <v>45139</v>
      </c>
      <c r="B635" s="6">
        <v>2023</v>
      </c>
      <c r="C635" s="6" t="s">
        <v>99</v>
      </c>
      <c r="D635" s="6" t="s">
        <v>88</v>
      </c>
      <c r="E635" s="6" t="s">
        <v>87</v>
      </c>
      <c r="F635" s="6" t="s">
        <v>83</v>
      </c>
      <c r="G635" s="6" t="s">
        <v>79</v>
      </c>
      <c r="H635" s="7">
        <v>18050.3</v>
      </c>
      <c r="I635" s="7">
        <v>16705.189999999999</v>
      </c>
      <c r="J635" s="8">
        <v>103</v>
      </c>
      <c r="K635" s="8">
        <v>94</v>
      </c>
      <c r="L635" s="7">
        <v>9882.94</v>
      </c>
      <c r="M635" s="7">
        <v>483.47</v>
      </c>
      <c r="N635" s="7">
        <v>210925.54</v>
      </c>
      <c r="O635" s="8">
        <v>1328</v>
      </c>
      <c r="P635" s="8">
        <v>1</v>
      </c>
      <c r="Q635" s="8">
        <v>3</v>
      </c>
    </row>
    <row r="636" spans="1:17" ht="14.5">
      <c r="A636" s="5">
        <v>45139</v>
      </c>
      <c r="B636" s="6">
        <v>2023</v>
      </c>
      <c r="C636" s="6" t="s">
        <v>99</v>
      </c>
      <c r="D636" s="6" t="s">
        <v>88</v>
      </c>
      <c r="E636" s="6" t="s">
        <v>87</v>
      </c>
      <c r="F636" s="6" t="s">
        <v>83</v>
      </c>
      <c r="G636" s="6" t="s">
        <v>80</v>
      </c>
      <c r="H636" s="7">
        <v>3971.33</v>
      </c>
      <c r="I636" s="7">
        <v>3556.81</v>
      </c>
      <c r="J636" s="8">
        <v>28</v>
      </c>
      <c r="K636" s="8">
        <v>25</v>
      </c>
      <c r="L636" s="7">
        <v>2289.02</v>
      </c>
      <c r="M636" s="7">
        <v>210.88</v>
      </c>
      <c r="N636" s="7">
        <v>62733.53</v>
      </c>
      <c r="O636" s="8">
        <v>478</v>
      </c>
      <c r="P636" s="8">
        <v>0</v>
      </c>
      <c r="Q636" s="8">
        <v>0</v>
      </c>
    </row>
    <row r="637" spans="1:17" ht="14.5">
      <c r="A637" s="5">
        <v>45139</v>
      </c>
      <c r="B637" s="6">
        <v>2023</v>
      </c>
      <c r="C637" s="6" t="s">
        <v>99</v>
      </c>
      <c r="D637" s="6" t="s">
        <v>88</v>
      </c>
      <c r="E637" s="6" t="s">
        <v>87</v>
      </c>
      <c r="F637" s="6" t="s">
        <v>83</v>
      </c>
      <c r="G637" s="6" t="s">
        <v>81</v>
      </c>
      <c r="H637" s="7">
        <v>6933.26</v>
      </c>
      <c r="I637" s="7">
        <v>6587.11</v>
      </c>
      <c r="J637" s="8">
        <v>60</v>
      </c>
      <c r="K637" s="8">
        <v>58</v>
      </c>
      <c r="L637" s="7">
        <v>3610.25</v>
      </c>
      <c r="M637" s="7">
        <v>206.78</v>
      </c>
      <c r="N637" s="7">
        <v>88741.53</v>
      </c>
      <c r="O637" s="8">
        <v>804</v>
      </c>
      <c r="P637" s="8">
        <v>0</v>
      </c>
      <c r="Q637" s="8">
        <v>1</v>
      </c>
    </row>
    <row r="638" spans="1:17" ht="14.5">
      <c r="A638" s="5">
        <v>45139</v>
      </c>
      <c r="B638" s="6">
        <v>2023</v>
      </c>
      <c r="C638" s="6" t="s">
        <v>99</v>
      </c>
      <c r="D638" s="6" t="s">
        <v>89</v>
      </c>
      <c r="E638" s="6" t="s">
        <v>85</v>
      </c>
      <c r="F638" s="6" t="s">
        <v>77</v>
      </c>
      <c r="G638" s="6" t="s">
        <v>78</v>
      </c>
      <c r="H638" s="7">
        <v>213722.94</v>
      </c>
      <c r="I638" s="7">
        <v>221211.13</v>
      </c>
      <c r="J638" s="8">
        <v>2968</v>
      </c>
      <c r="K638" s="8">
        <v>3043</v>
      </c>
      <c r="L638" s="7">
        <v>119092.44</v>
      </c>
      <c r="M638" s="7">
        <v>3892.01</v>
      </c>
      <c r="N638" s="7">
        <v>1516399.77</v>
      </c>
      <c r="O638" s="8">
        <v>23155</v>
      </c>
      <c r="P638" s="8">
        <v>12</v>
      </c>
      <c r="Q638" s="8">
        <v>29</v>
      </c>
    </row>
    <row r="639" spans="1:17" ht="14.5">
      <c r="A639" s="5">
        <v>45139</v>
      </c>
      <c r="B639" s="6">
        <v>2023</v>
      </c>
      <c r="C639" s="6" t="s">
        <v>99</v>
      </c>
      <c r="D639" s="6" t="s">
        <v>89</v>
      </c>
      <c r="E639" s="6" t="s">
        <v>85</v>
      </c>
      <c r="F639" s="6" t="s">
        <v>77</v>
      </c>
      <c r="G639" s="6" t="s">
        <v>79</v>
      </c>
      <c r="H639" s="7">
        <v>190103.26</v>
      </c>
      <c r="I639" s="7">
        <v>179852.19</v>
      </c>
      <c r="J639" s="8">
        <v>1086</v>
      </c>
      <c r="K639" s="8">
        <v>1040</v>
      </c>
      <c r="L639" s="7">
        <v>124480.11</v>
      </c>
      <c r="M639" s="7">
        <v>4567.08</v>
      </c>
      <c r="N639" s="7">
        <v>1175319.9099999999</v>
      </c>
      <c r="O639" s="8">
        <v>7257</v>
      </c>
      <c r="P639" s="8">
        <v>10</v>
      </c>
      <c r="Q639" s="8">
        <v>9</v>
      </c>
    </row>
    <row r="640" spans="1:17" ht="14.5">
      <c r="A640" s="5">
        <v>45139</v>
      </c>
      <c r="B640" s="6">
        <v>2023</v>
      </c>
      <c r="C640" s="6" t="s">
        <v>99</v>
      </c>
      <c r="D640" s="6" t="s">
        <v>89</v>
      </c>
      <c r="E640" s="6" t="s">
        <v>85</v>
      </c>
      <c r="F640" s="6" t="s">
        <v>77</v>
      </c>
      <c r="G640" s="6" t="s">
        <v>80</v>
      </c>
      <c r="H640" s="7">
        <v>47943.29</v>
      </c>
      <c r="I640" s="7">
        <v>43727.46</v>
      </c>
      <c r="J640" s="8">
        <v>342</v>
      </c>
      <c r="K640" s="8">
        <v>312</v>
      </c>
      <c r="L640" s="7">
        <v>32814.839999999997</v>
      </c>
      <c r="M640" s="7">
        <v>2789.75</v>
      </c>
      <c r="N640" s="7">
        <v>359654.87</v>
      </c>
      <c r="O640" s="8">
        <v>2896</v>
      </c>
      <c r="P640" s="8">
        <v>2</v>
      </c>
      <c r="Q640" s="8">
        <v>7</v>
      </c>
    </row>
    <row r="641" spans="1:17" ht="14.5">
      <c r="A641" s="5">
        <v>45139</v>
      </c>
      <c r="B641" s="6">
        <v>2023</v>
      </c>
      <c r="C641" s="6" t="s">
        <v>99</v>
      </c>
      <c r="D641" s="6" t="s">
        <v>89</v>
      </c>
      <c r="E641" s="6" t="s">
        <v>85</v>
      </c>
      <c r="F641" s="6" t="s">
        <v>77</v>
      </c>
      <c r="G641" s="6" t="s">
        <v>81</v>
      </c>
      <c r="H641" s="7">
        <v>81703.88</v>
      </c>
      <c r="I641" s="7">
        <v>80164.259999999995</v>
      </c>
      <c r="J641" s="8">
        <v>710</v>
      </c>
      <c r="K641" s="8">
        <v>705</v>
      </c>
      <c r="L641" s="7">
        <v>50268.51</v>
      </c>
      <c r="M641" s="7">
        <v>2414.79</v>
      </c>
      <c r="N641" s="7">
        <v>544618.67000000004</v>
      </c>
      <c r="O641" s="8">
        <v>4939</v>
      </c>
      <c r="P641" s="8">
        <v>4</v>
      </c>
      <c r="Q641" s="8">
        <v>14</v>
      </c>
    </row>
    <row r="642" spans="1:17" ht="14.5">
      <c r="A642" s="5">
        <v>45139</v>
      </c>
      <c r="B642" s="6">
        <v>2023</v>
      </c>
      <c r="C642" s="6" t="s">
        <v>99</v>
      </c>
      <c r="D642" s="6" t="s">
        <v>89</v>
      </c>
      <c r="E642" s="6" t="s">
        <v>85</v>
      </c>
      <c r="F642" s="6" t="s">
        <v>82</v>
      </c>
      <c r="G642" s="6" t="s">
        <v>78</v>
      </c>
      <c r="H642" s="7">
        <v>181537.95</v>
      </c>
      <c r="I642" s="7">
        <v>183098.59</v>
      </c>
      <c r="J642" s="8">
        <v>2521</v>
      </c>
      <c r="K642" s="8">
        <v>2592</v>
      </c>
      <c r="L642" s="7">
        <v>95762.13</v>
      </c>
      <c r="M642" s="7">
        <v>2976.74</v>
      </c>
      <c r="N642" s="7">
        <v>1285955.27</v>
      </c>
      <c r="O642" s="8">
        <v>19486</v>
      </c>
      <c r="P642" s="8">
        <v>10</v>
      </c>
      <c r="Q642" s="8">
        <v>24</v>
      </c>
    </row>
    <row r="643" spans="1:17" ht="14.5">
      <c r="A643" s="5">
        <v>45139</v>
      </c>
      <c r="B643" s="6">
        <v>2023</v>
      </c>
      <c r="C643" s="6" t="s">
        <v>99</v>
      </c>
      <c r="D643" s="6" t="s">
        <v>89</v>
      </c>
      <c r="E643" s="6" t="s">
        <v>85</v>
      </c>
      <c r="F643" s="6" t="s">
        <v>82</v>
      </c>
      <c r="G643" s="6" t="s">
        <v>79</v>
      </c>
      <c r="H643" s="7">
        <v>168217.32</v>
      </c>
      <c r="I643" s="7">
        <v>160287.38</v>
      </c>
      <c r="J643" s="8">
        <v>961</v>
      </c>
      <c r="K643" s="8">
        <v>928</v>
      </c>
      <c r="L643" s="7">
        <v>101796.15</v>
      </c>
      <c r="M643" s="7">
        <v>4254.88</v>
      </c>
      <c r="N643" s="7">
        <v>1055403.75</v>
      </c>
      <c r="O643" s="8">
        <v>6672</v>
      </c>
      <c r="P643" s="8">
        <v>7</v>
      </c>
      <c r="Q643" s="8">
        <v>21</v>
      </c>
    </row>
    <row r="644" spans="1:17" ht="14.5">
      <c r="A644" s="5">
        <v>45139</v>
      </c>
      <c r="B644" s="6">
        <v>2023</v>
      </c>
      <c r="C644" s="6" t="s">
        <v>99</v>
      </c>
      <c r="D644" s="6" t="s">
        <v>89</v>
      </c>
      <c r="E644" s="6" t="s">
        <v>85</v>
      </c>
      <c r="F644" s="6" t="s">
        <v>82</v>
      </c>
      <c r="G644" s="6" t="s">
        <v>80</v>
      </c>
      <c r="H644" s="7">
        <v>37204.959999999999</v>
      </c>
      <c r="I644" s="7">
        <v>35385.06</v>
      </c>
      <c r="J644" s="8">
        <v>266</v>
      </c>
      <c r="K644" s="8">
        <v>255</v>
      </c>
      <c r="L644" s="7">
        <v>24132.41</v>
      </c>
      <c r="M644" s="7">
        <v>2079.06</v>
      </c>
      <c r="N644" s="7">
        <v>307006.01</v>
      </c>
      <c r="O644" s="8">
        <v>2396</v>
      </c>
      <c r="P644" s="8">
        <v>2</v>
      </c>
      <c r="Q644" s="8">
        <v>3</v>
      </c>
    </row>
    <row r="645" spans="1:17" ht="14.5">
      <c r="A645" s="5">
        <v>45139</v>
      </c>
      <c r="B645" s="6">
        <v>2023</v>
      </c>
      <c r="C645" s="6" t="s">
        <v>99</v>
      </c>
      <c r="D645" s="6" t="s">
        <v>89</v>
      </c>
      <c r="E645" s="6" t="s">
        <v>85</v>
      </c>
      <c r="F645" s="6" t="s">
        <v>82</v>
      </c>
      <c r="G645" s="6" t="s">
        <v>81</v>
      </c>
      <c r="H645" s="7">
        <v>69465.22</v>
      </c>
      <c r="I645" s="7">
        <v>67659.509999999995</v>
      </c>
      <c r="J645" s="8">
        <v>604</v>
      </c>
      <c r="K645" s="8">
        <v>585</v>
      </c>
      <c r="L645" s="7">
        <v>40158.47</v>
      </c>
      <c r="M645" s="7">
        <v>1901.97</v>
      </c>
      <c r="N645" s="7">
        <v>466355.88</v>
      </c>
      <c r="O645" s="8">
        <v>4264</v>
      </c>
      <c r="P645" s="8">
        <v>3</v>
      </c>
      <c r="Q645" s="8">
        <v>6</v>
      </c>
    </row>
    <row r="646" spans="1:17" ht="14.5">
      <c r="A646" s="5">
        <v>45139</v>
      </c>
      <c r="B646" s="6">
        <v>2023</v>
      </c>
      <c r="C646" s="6" t="s">
        <v>99</v>
      </c>
      <c r="D646" s="6" t="s">
        <v>89</v>
      </c>
      <c r="E646" s="6" t="s">
        <v>85</v>
      </c>
      <c r="F646" s="6" t="s">
        <v>83</v>
      </c>
      <c r="G646" s="6" t="s">
        <v>78</v>
      </c>
      <c r="H646" s="7">
        <v>18290.62</v>
      </c>
      <c r="I646" s="7">
        <v>19244.87</v>
      </c>
      <c r="J646" s="8">
        <v>254</v>
      </c>
      <c r="K646" s="8">
        <v>272</v>
      </c>
      <c r="L646" s="7">
        <v>8637.5400000000009</v>
      </c>
      <c r="M646" s="7">
        <v>337.2</v>
      </c>
      <c r="N646" s="7">
        <v>187436.11</v>
      </c>
      <c r="O646" s="8">
        <v>2936</v>
      </c>
      <c r="P646" s="8">
        <v>1</v>
      </c>
      <c r="Q646" s="8">
        <v>8</v>
      </c>
    </row>
    <row r="647" spans="1:17" ht="14.5">
      <c r="A647" s="5">
        <v>45139</v>
      </c>
      <c r="B647" s="6">
        <v>2023</v>
      </c>
      <c r="C647" s="6" t="s">
        <v>99</v>
      </c>
      <c r="D647" s="6" t="s">
        <v>89</v>
      </c>
      <c r="E647" s="6" t="s">
        <v>85</v>
      </c>
      <c r="F647" s="6" t="s">
        <v>83</v>
      </c>
      <c r="G647" s="6" t="s">
        <v>79</v>
      </c>
      <c r="H647" s="7">
        <v>17378.82</v>
      </c>
      <c r="I647" s="7">
        <v>16749.45</v>
      </c>
      <c r="J647" s="8">
        <v>99</v>
      </c>
      <c r="K647" s="8">
        <v>95</v>
      </c>
      <c r="L647" s="7">
        <v>9513.4699999999993</v>
      </c>
      <c r="M647" s="7">
        <v>469.05</v>
      </c>
      <c r="N647" s="7">
        <v>149752.35</v>
      </c>
      <c r="O647" s="8">
        <v>901</v>
      </c>
      <c r="P647" s="8">
        <v>1</v>
      </c>
      <c r="Q647" s="8">
        <v>2</v>
      </c>
    </row>
    <row r="648" spans="1:17" ht="14.5">
      <c r="A648" s="5">
        <v>45139</v>
      </c>
      <c r="B648" s="6">
        <v>2023</v>
      </c>
      <c r="C648" s="6" t="s">
        <v>99</v>
      </c>
      <c r="D648" s="6" t="s">
        <v>89</v>
      </c>
      <c r="E648" s="6" t="s">
        <v>85</v>
      </c>
      <c r="F648" s="6" t="s">
        <v>83</v>
      </c>
      <c r="G648" s="6" t="s">
        <v>80</v>
      </c>
      <c r="H648" s="7">
        <v>4021.15</v>
      </c>
      <c r="I648" s="7">
        <v>3777.02</v>
      </c>
      <c r="J648" s="8">
        <v>29</v>
      </c>
      <c r="K648" s="8">
        <v>27</v>
      </c>
      <c r="L648" s="7">
        <v>2336.9299999999998</v>
      </c>
      <c r="M648" s="7">
        <v>226.79</v>
      </c>
      <c r="N648" s="7">
        <v>43987.08</v>
      </c>
      <c r="O648" s="8">
        <v>344</v>
      </c>
      <c r="P648" s="8">
        <v>0</v>
      </c>
      <c r="Q648" s="8">
        <v>0</v>
      </c>
    </row>
    <row r="649" spans="1:17" ht="14.5">
      <c r="A649" s="5">
        <v>45139</v>
      </c>
      <c r="B649" s="6">
        <v>2023</v>
      </c>
      <c r="C649" s="6" t="s">
        <v>99</v>
      </c>
      <c r="D649" s="6" t="s">
        <v>89</v>
      </c>
      <c r="E649" s="6" t="s">
        <v>85</v>
      </c>
      <c r="F649" s="6" t="s">
        <v>83</v>
      </c>
      <c r="G649" s="6" t="s">
        <v>81</v>
      </c>
      <c r="H649" s="7">
        <v>7017.05</v>
      </c>
      <c r="I649" s="7">
        <v>6854.27</v>
      </c>
      <c r="J649" s="8">
        <v>61</v>
      </c>
      <c r="K649" s="8">
        <v>59</v>
      </c>
      <c r="L649" s="7">
        <v>3681.83</v>
      </c>
      <c r="M649" s="7">
        <v>192.11</v>
      </c>
      <c r="N649" s="7">
        <v>65703.58</v>
      </c>
      <c r="O649" s="8">
        <v>620</v>
      </c>
      <c r="P649" s="8">
        <v>0</v>
      </c>
      <c r="Q649" s="8">
        <v>2</v>
      </c>
    </row>
    <row r="650" spans="1:17" ht="14.5">
      <c r="A650" s="5">
        <v>45139</v>
      </c>
      <c r="B650" s="6">
        <v>2023</v>
      </c>
      <c r="C650" s="6" t="s">
        <v>99</v>
      </c>
      <c r="D650" s="6" t="s">
        <v>90</v>
      </c>
      <c r="E650" s="6" t="s">
        <v>91</v>
      </c>
      <c r="F650" s="6" t="s">
        <v>77</v>
      </c>
      <c r="G650" s="6" t="s">
        <v>78</v>
      </c>
      <c r="H650" s="7">
        <v>165713.99</v>
      </c>
      <c r="I650" s="7">
        <v>166572.01</v>
      </c>
      <c r="J650" s="8">
        <v>2302</v>
      </c>
      <c r="K650" s="8">
        <v>2336</v>
      </c>
      <c r="L650" s="7">
        <v>92580.04</v>
      </c>
      <c r="M650" s="7">
        <v>3038.55</v>
      </c>
      <c r="N650" s="7">
        <v>1824758.44</v>
      </c>
      <c r="O650" s="8">
        <v>28374</v>
      </c>
      <c r="P650" s="8">
        <v>8</v>
      </c>
      <c r="Q650" s="8">
        <v>28</v>
      </c>
    </row>
    <row r="651" spans="1:17" ht="14.5">
      <c r="A651" s="5">
        <v>45139</v>
      </c>
      <c r="B651" s="6">
        <v>2023</v>
      </c>
      <c r="C651" s="6" t="s">
        <v>99</v>
      </c>
      <c r="D651" s="6" t="s">
        <v>90</v>
      </c>
      <c r="E651" s="6" t="s">
        <v>91</v>
      </c>
      <c r="F651" s="6" t="s">
        <v>77</v>
      </c>
      <c r="G651" s="6" t="s">
        <v>79</v>
      </c>
      <c r="H651" s="7">
        <v>152841.35999999999</v>
      </c>
      <c r="I651" s="7">
        <v>146346.03</v>
      </c>
      <c r="J651" s="8">
        <v>873</v>
      </c>
      <c r="K651" s="8">
        <v>836</v>
      </c>
      <c r="L651" s="7">
        <v>99420.66</v>
      </c>
      <c r="M651" s="7">
        <v>3808.99</v>
      </c>
      <c r="N651" s="7">
        <v>1485610.69</v>
      </c>
      <c r="O651" s="8">
        <v>9172</v>
      </c>
      <c r="P651" s="8">
        <v>6</v>
      </c>
      <c r="Q651" s="8">
        <v>11</v>
      </c>
    </row>
    <row r="652" spans="1:17" ht="14.5">
      <c r="A652" s="5">
        <v>45139</v>
      </c>
      <c r="B652" s="6">
        <v>2023</v>
      </c>
      <c r="C652" s="6" t="s">
        <v>99</v>
      </c>
      <c r="D652" s="6" t="s">
        <v>90</v>
      </c>
      <c r="E652" s="6" t="s">
        <v>91</v>
      </c>
      <c r="F652" s="6" t="s">
        <v>77</v>
      </c>
      <c r="G652" s="6" t="s">
        <v>80</v>
      </c>
      <c r="H652" s="7">
        <v>40488.51</v>
      </c>
      <c r="I652" s="7">
        <v>37333.32</v>
      </c>
      <c r="J652" s="8">
        <v>289</v>
      </c>
      <c r="K652" s="8">
        <v>267</v>
      </c>
      <c r="L652" s="7">
        <v>27967.91</v>
      </c>
      <c r="M652" s="7">
        <v>2131.2199999999998</v>
      </c>
      <c r="N652" s="7">
        <v>428255.98</v>
      </c>
      <c r="O652" s="8">
        <v>3417</v>
      </c>
      <c r="P652" s="8">
        <v>2</v>
      </c>
      <c r="Q652" s="8">
        <v>5</v>
      </c>
    </row>
    <row r="653" spans="1:17" ht="14.5">
      <c r="A653" s="5">
        <v>45139</v>
      </c>
      <c r="B653" s="6">
        <v>2023</v>
      </c>
      <c r="C653" s="6" t="s">
        <v>99</v>
      </c>
      <c r="D653" s="6" t="s">
        <v>90</v>
      </c>
      <c r="E653" s="6" t="s">
        <v>91</v>
      </c>
      <c r="F653" s="6" t="s">
        <v>77</v>
      </c>
      <c r="G653" s="6" t="s">
        <v>81</v>
      </c>
      <c r="H653" s="7">
        <v>58854.05</v>
      </c>
      <c r="I653" s="7">
        <v>54726.82</v>
      </c>
      <c r="J653" s="8">
        <v>512</v>
      </c>
      <c r="K653" s="8">
        <v>472</v>
      </c>
      <c r="L653" s="7">
        <v>36522.9</v>
      </c>
      <c r="M653" s="7">
        <v>1633.72</v>
      </c>
      <c r="N653" s="7">
        <v>646161.4</v>
      </c>
      <c r="O653" s="8">
        <v>6163</v>
      </c>
      <c r="P653" s="8">
        <v>3</v>
      </c>
      <c r="Q653" s="8">
        <v>4</v>
      </c>
    </row>
    <row r="654" spans="1:17" ht="14.5">
      <c r="A654" s="5">
        <v>45139</v>
      </c>
      <c r="B654" s="6">
        <v>2023</v>
      </c>
      <c r="C654" s="6" t="s">
        <v>99</v>
      </c>
      <c r="D654" s="6" t="s">
        <v>90</v>
      </c>
      <c r="E654" s="6" t="s">
        <v>91</v>
      </c>
      <c r="F654" s="6" t="s">
        <v>82</v>
      </c>
      <c r="G654" s="6" t="s">
        <v>78</v>
      </c>
      <c r="H654" s="7">
        <v>137476.93</v>
      </c>
      <c r="I654" s="7">
        <v>133441.16</v>
      </c>
      <c r="J654" s="8">
        <v>1909</v>
      </c>
      <c r="K654" s="8">
        <v>1868</v>
      </c>
      <c r="L654" s="7">
        <v>72096.539999999994</v>
      </c>
      <c r="M654" s="7">
        <v>2307.6</v>
      </c>
      <c r="N654" s="7">
        <v>1642422.91</v>
      </c>
      <c r="O654" s="8">
        <v>25501</v>
      </c>
      <c r="P654" s="8">
        <v>6</v>
      </c>
      <c r="Q654" s="8">
        <v>29</v>
      </c>
    </row>
    <row r="655" spans="1:17" ht="14.5">
      <c r="A655" s="5">
        <v>45139</v>
      </c>
      <c r="B655" s="6">
        <v>2023</v>
      </c>
      <c r="C655" s="6" t="s">
        <v>99</v>
      </c>
      <c r="D655" s="6" t="s">
        <v>90</v>
      </c>
      <c r="E655" s="6" t="s">
        <v>91</v>
      </c>
      <c r="F655" s="6" t="s">
        <v>82</v>
      </c>
      <c r="G655" s="6" t="s">
        <v>79</v>
      </c>
      <c r="H655" s="7">
        <v>129980.16</v>
      </c>
      <c r="I655" s="7">
        <v>124695.77</v>
      </c>
      <c r="J655" s="8">
        <v>743</v>
      </c>
      <c r="K655" s="8">
        <v>712</v>
      </c>
      <c r="L655" s="7">
        <v>78249.649999999994</v>
      </c>
      <c r="M655" s="7">
        <v>3404.5</v>
      </c>
      <c r="N655" s="7">
        <v>1302413.4099999999</v>
      </c>
      <c r="O655" s="8">
        <v>8188</v>
      </c>
      <c r="P655" s="8">
        <v>7</v>
      </c>
      <c r="Q655" s="8">
        <v>11</v>
      </c>
    </row>
    <row r="656" spans="1:17" ht="14.5">
      <c r="A656" s="5">
        <v>45139</v>
      </c>
      <c r="B656" s="6">
        <v>2023</v>
      </c>
      <c r="C656" s="6" t="s">
        <v>99</v>
      </c>
      <c r="D656" s="6" t="s">
        <v>90</v>
      </c>
      <c r="E656" s="6" t="s">
        <v>91</v>
      </c>
      <c r="F656" s="6" t="s">
        <v>82</v>
      </c>
      <c r="G656" s="6" t="s">
        <v>80</v>
      </c>
      <c r="H656" s="7">
        <v>37161.129999999997</v>
      </c>
      <c r="I656" s="7">
        <v>35151.839999999997</v>
      </c>
      <c r="J656" s="8">
        <v>265</v>
      </c>
      <c r="K656" s="8">
        <v>253</v>
      </c>
      <c r="L656" s="7">
        <v>23843.17</v>
      </c>
      <c r="M656" s="7">
        <v>1899.6</v>
      </c>
      <c r="N656" s="7">
        <v>410066.22</v>
      </c>
      <c r="O656" s="8">
        <v>3073</v>
      </c>
      <c r="P656" s="8">
        <v>2</v>
      </c>
      <c r="Q656" s="8">
        <v>5</v>
      </c>
    </row>
    <row r="657" spans="1:17" ht="14.5">
      <c r="A657" s="5">
        <v>45139</v>
      </c>
      <c r="B657" s="6">
        <v>2023</v>
      </c>
      <c r="C657" s="6" t="s">
        <v>99</v>
      </c>
      <c r="D657" s="6" t="s">
        <v>90</v>
      </c>
      <c r="E657" s="6" t="s">
        <v>91</v>
      </c>
      <c r="F657" s="6" t="s">
        <v>82</v>
      </c>
      <c r="G657" s="6" t="s">
        <v>81</v>
      </c>
      <c r="H657" s="7">
        <v>53839.93</v>
      </c>
      <c r="I657" s="7">
        <v>49372.1</v>
      </c>
      <c r="J657" s="8">
        <v>468</v>
      </c>
      <c r="K657" s="8">
        <v>430</v>
      </c>
      <c r="L657" s="7">
        <v>31382.74</v>
      </c>
      <c r="M657" s="7">
        <v>1553.2</v>
      </c>
      <c r="N657" s="7">
        <v>613016.29</v>
      </c>
      <c r="O657" s="8">
        <v>6020</v>
      </c>
      <c r="P657" s="8">
        <v>2</v>
      </c>
      <c r="Q657" s="8">
        <v>4</v>
      </c>
    </row>
    <row r="658" spans="1:17" ht="14.5">
      <c r="A658" s="5">
        <v>45139</v>
      </c>
      <c r="B658" s="6">
        <v>2023</v>
      </c>
      <c r="C658" s="6" t="s">
        <v>99</v>
      </c>
      <c r="D658" s="6" t="s">
        <v>90</v>
      </c>
      <c r="E658" s="6" t="s">
        <v>91</v>
      </c>
      <c r="F658" s="6" t="s">
        <v>83</v>
      </c>
      <c r="G658" s="6" t="s">
        <v>78</v>
      </c>
      <c r="H658" s="7">
        <v>11552.13</v>
      </c>
      <c r="I658" s="7">
        <v>11788.94</v>
      </c>
      <c r="J658" s="8">
        <v>160</v>
      </c>
      <c r="K658" s="8">
        <v>163</v>
      </c>
      <c r="L658" s="7">
        <v>5443.81</v>
      </c>
      <c r="M658" s="7">
        <v>226.06</v>
      </c>
      <c r="N658" s="7">
        <v>186889.17</v>
      </c>
      <c r="O658" s="8">
        <v>2741</v>
      </c>
      <c r="P658" s="8">
        <v>1</v>
      </c>
      <c r="Q658" s="8">
        <v>4</v>
      </c>
    </row>
    <row r="659" spans="1:17" ht="14.5">
      <c r="A659" s="5">
        <v>45139</v>
      </c>
      <c r="B659" s="6">
        <v>2023</v>
      </c>
      <c r="C659" s="6" t="s">
        <v>99</v>
      </c>
      <c r="D659" s="6" t="s">
        <v>90</v>
      </c>
      <c r="E659" s="6" t="s">
        <v>91</v>
      </c>
      <c r="F659" s="6" t="s">
        <v>83</v>
      </c>
      <c r="G659" s="6" t="s">
        <v>79</v>
      </c>
      <c r="H659" s="7">
        <v>10326.07</v>
      </c>
      <c r="I659" s="7">
        <v>9628.99</v>
      </c>
      <c r="J659" s="8">
        <v>59</v>
      </c>
      <c r="K659" s="8">
        <v>54</v>
      </c>
      <c r="L659" s="7">
        <v>5672.3</v>
      </c>
      <c r="M659" s="7">
        <v>248.74</v>
      </c>
      <c r="N659" s="7">
        <v>140406.97</v>
      </c>
      <c r="O659" s="8">
        <v>897</v>
      </c>
      <c r="P659" s="8">
        <v>1</v>
      </c>
      <c r="Q659" s="8">
        <v>1</v>
      </c>
    </row>
    <row r="660" spans="1:17" ht="14.5">
      <c r="A660" s="5">
        <v>45139</v>
      </c>
      <c r="B660" s="6">
        <v>2023</v>
      </c>
      <c r="C660" s="6" t="s">
        <v>99</v>
      </c>
      <c r="D660" s="6" t="s">
        <v>90</v>
      </c>
      <c r="E660" s="6" t="s">
        <v>91</v>
      </c>
      <c r="F660" s="6" t="s">
        <v>83</v>
      </c>
      <c r="G660" s="6" t="s">
        <v>80</v>
      </c>
      <c r="H660" s="7">
        <v>2747.5</v>
      </c>
      <c r="I660" s="7">
        <v>2505.36</v>
      </c>
      <c r="J660" s="8">
        <v>20</v>
      </c>
      <c r="K660" s="8">
        <v>18</v>
      </c>
      <c r="L660" s="7">
        <v>1589.66</v>
      </c>
      <c r="M660" s="7">
        <v>144.6</v>
      </c>
      <c r="N660" s="7">
        <v>45245.39</v>
      </c>
      <c r="O660" s="8">
        <v>339</v>
      </c>
      <c r="P660" s="8">
        <v>0</v>
      </c>
      <c r="Q660" s="8">
        <v>0</v>
      </c>
    </row>
    <row r="661" spans="1:17" ht="14.5">
      <c r="A661" s="5">
        <v>45139</v>
      </c>
      <c r="B661" s="6">
        <v>2023</v>
      </c>
      <c r="C661" s="6" t="s">
        <v>99</v>
      </c>
      <c r="D661" s="6" t="s">
        <v>90</v>
      </c>
      <c r="E661" s="6" t="s">
        <v>91</v>
      </c>
      <c r="F661" s="6" t="s">
        <v>83</v>
      </c>
      <c r="G661" s="6" t="s">
        <v>81</v>
      </c>
      <c r="H661" s="7">
        <v>4599.58</v>
      </c>
      <c r="I661" s="7">
        <v>4284.4799999999996</v>
      </c>
      <c r="J661" s="8">
        <v>40</v>
      </c>
      <c r="K661" s="8">
        <v>37</v>
      </c>
      <c r="L661" s="7">
        <v>2450.71</v>
      </c>
      <c r="M661" s="7">
        <v>132.15</v>
      </c>
      <c r="N661" s="7">
        <v>65705.48</v>
      </c>
      <c r="O661" s="8">
        <v>639</v>
      </c>
      <c r="P661" s="8">
        <v>0</v>
      </c>
      <c r="Q661" s="8">
        <v>1</v>
      </c>
    </row>
    <row r="662" spans="1:17" ht="14.5">
      <c r="A662" s="5">
        <v>45139</v>
      </c>
      <c r="B662" s="6">
        <v>2023</v>
      </c>
      <c r="C662" s="6" t="s">
        <v>99</v>
      </c>
      <c r="D662" s="6" t="s">
        <v>92</v>
      </c>
      <c r="E662" s="6" t="s">
        <v>76</v>
      </c>
      <c r="F662" s="6" t="s">
        <v>77</v>
      </c>
      <c r="G662" s="6" t="s">
        <v>78</v>
      </c>
      <c r="H662" s="7">
        <v>171241.48</v>
      </c>
      <c r="I662" s="7">
        <v>176979.77</v>
      </c>
      <c r="J662" s="8">
        <v>2378</v>
      </c>
      <c r="K662" s="8">
        <v>2411</v>
      </c>
      <c r="L662" s="7">
        <v>95326.15</v>
      </c>
      <c r="M662" s="7">
        <v>3066.7</v>
      </c>
      <c r="N662" s="7">
        <v>1183525.21</v>
      </c>
      <c r="O662" s="8">
        <v>17201</v>
      </c>
      <c r="P662" s="8">
        <v>6</v>
      </c>
      <c r="Q662" s="8">
        <v>51</v>
      </c>
    </row>
    <row r="663" spans="1:17" ht="14.5">
      <c r="A663" s="5">
        <v>45139</v>
      </c>
      <c r="B663" s="6">
        <v>2023</v>
      </c>
      <c r="C663" s="6" t="s">
        <v>99</v>
      </c>
      <c r="D663" s="6" t="s">
        <v>92</v>
      </c>
      <c r="E663" s="6" t="s">
        <v>76</v>
      </c>
      <c r="F663" s="6" t="s">
        <v>77</v>
      </c>
      <c r="G663" s="6" t="s">
        <v>79</v>
      </c>
      <c r="H663" s="7">
        <v>161390.70000000001</v>
      </c>
      <c r="I663" s="7">
        <v>159019.10999999999</v>
      </c>
      <c r="J663" s="8">
        <v>922</v>
      </c>
      <c r="K663" s="8">
        <v>908</v>
      </c>
      <c r="L663" s="7">
        <v>107057.82</v>
      </c>
      <c r="M663" s="7">
        <v>3965.78</v>
      </c>
      <c r="N663" s="7">
        <v>893067.48</v>
      </c>
      <c r="O663" s="8">
        <v>5679</v>
      </c>
      <c r="P663" s="8">
        <v>8</v>
      </c>
      <c r="Q663" s="8">
        <v>9</v>
      </c>
    </row>
    <row r="664" spans="1:17" ht="14.5">
      <c r="A664" s="5">
        <v>45139</v>
      </c>
      <c r="B664" s="6">
        <v>2023</v>
      </c>
      <c r="C664" s="6" t="s">
        <v>99</v>
      </c>
      <c r="D664" s="6" t="s">
        <v>92</v>
      </c>
      <c r="E664" s="6" t="s">
        <v>76</v>
      </c>
      <c r="F664" s="6" t="s">
        <v>77</v>
      </c>
      <c r="G664" s="6" t="s">
        <v>80</v>
      </c>
      <c r="H664" s="7">
        <v>38227.910000000003</v>
      </c>
      <c r="I664" s="7">
        <v>35600.160000000003</v>
      </c>
      <c r="J664" s="8">
        <v>273</v>
      </c>
      <c r="K664" s="8">
        <v>250</v>
      </c>
      <c r="L664" s="7">
        <v>25879.29</v>
      </c>
      <c r="M664" s="7">
        <v>2239.7199999999998</v>
      </c>
      <c r="N664" s="7">
        <v>277193.15000000002</v>
      </c>
      <c r="O664" s="8">
        <v>2243</v>
      </c>
      <c r="P664" s="8">
        <v>2</v>
      </c>
      <c r="Q664" s="8">
        <v>4</v>
      </c>
    </row>
    <row r="665" spans="1:17" ht="14.5">
      <c r="A665" s="5">
        <v>45139</v>
      </c>
      <c r="B665" s="6">
        <v>2023</v>
      </c>
      <c r="C665" s="6" t="s">
        <v>99</v>
      </c>
      <c r="D665" s="6" t="s">
        <v>92</v>
      </c>
      <c r="E665" s="6" t="s">
        <v>76</v>
      </c>
      <c r="F665" s="6" t="s">
        <v>77</v>
      </c>
      <c r="G665" s="6" t="s">
        <v>81</v>
      </c>
      <c r="H665" s="7">
        <v>64386.41</v>
      </c>
      <c r="I665" s="7">
        <v>64602.39</v>
      </c>
      <c r="J665" s="8">
        <v>560</v>
      </c>
      <c r="K665" s="8">
        <v>552</v>
      </c>
      <c r="L665" s="7">
        <v>40726.769999999997</v>
      </c>
      <c r="M665" s="7">
        <v>2060.7199999999998</v>
      </c>
      <c r="N665" s="7">
        <v>403051.76</v>
      </c>
      <c r="O665" s="8">
        <v>3772</v>
      </c>
      <c r="P665" s="8">
        <v>4</v>
      </c>
      <c r="Q665" s="8">
        <v>8</v>
      </c>
    </row>
    <row r="666" spans="1:17" ht="14.5">
      <c r="A666" s="5">
        <v>45139</v>
      </c>
      <c r="B666" s="6">
        <v>2023</v>
      </c>
      <c r="C666" s="6" t="s">
        <v>99</v>
      </c>
      <c r="D666" s="6" t="s">
        <v>92</v>
      </c>
      <c r="E666" s="6" t="s">
        <v>76</v>
      </c>
      <c r="F666" s="6" t="s">
        <v>82</v>
      </c>
      <c r="G666" s="6" t="s">
        <v>78</v>
      </c>
      <c r="H666" s="7">
        <v>142374.14000000001</v>
      </c>
      <c r="I666" s="7">
        <v>144760.79999999999</v>
      </c>
      <c r="J666" s="8">
        <v>1977</v>
      </c>
      <c r="K666" s="8">
        <v>1984</v>
      </c>
      <c r="L666" s="7">
        <v>73723.97</v>
      </c>
      <c r="M666" s="7">
        <v>2448.5500000000002</v>
      </c>
      <c r="N666" s="7">
        <v>1012916.2</v>
      </c>
      <c r="O666" s="8">
        <v>15021</v>
      </c>
      <c r="P666" s="8">
        <v>7</v>
      </c>
      <c r="Q666" s="8">
        <v>32</v>
      </c>
    </row>
    <row r="667" spans="1:17" ht="14.5">
      <c r="A667" s="5">
        <v>45139</v>
      </c>
      <c r="B667" s="6">
        <v>2023</v>
      </c>
      <c r="C667" s="6" t="s">
        <v>99</v>
      </c>
      <c r="D667" s="6" t="s">
        <v>92</v>
      </c>
      <c r="E667" s="6" t="s">
        <v>76</v>
      </c>
      <c r="F667" s="6" t="s">
        <v>82</v>
      </c>
      <c r="G667" s="6" t="s">
        <v>79</v>
      </c>
      <c r="H667" s="7">
        <v>142607.44</v>
      </c>
      <c r="I667" s="7">
        <v>138544.71</v>
      </c>
      <c r="J667" s="8">
        <v>815</v>
      </c>
      <c r="K667" s="8">
        <v>793</v>
      </c>
      <c r="L667" s="7">
        <v>87084.77</v>
      </c>
      <c r="M667" s="7">
        <v>3703.69</v>
      </c>
      <c r="N667" s="7">
        <v>807185.01</v>
      </c>
      <c r="O667" s="8">
        <v>5146</v>
      </c>
      <c r="P667" s="8">
        <v>7</v>
      </c>
      <c r="Q667" s="8">
        <v>16</v>
      </c>
    </row>
    <row r="668" spans="1:17" ht="14.5">
      <c r="A668" s="5">
        <v>45139</v>
      </c>
      <c r="B668" s="6">
        <v>2023</v>
      </c>
      <c r="C668" s="6" t="s">
        <v>99</v>
      </c>
      <c r="D668" s="6" t="s">
        <v>92</v>
      </c>
      <c r="E668" s="6" t="s">
        <v>76</v>
      </c>
      <c r="F668" s="6" t="s">
        <v>82</v>
      </c>
      <c r="G668" s="6" t="s">
        <v>80</v>
      </c>
      <c r="H668" s="7">
        <v>29264.43</v>
      </c>
      <c r="I668" s="7">
        <v>27740.06</v>
      </c>
      <c r="J668" s="8">
        <v>209</v>
      </c>
      <c r="K668" s="8">
        <v>198</v>
      </c>
      <c r="L668" s="7">
        <v>18947.72</v>
      </c>
      <c r="M668" s="7">
        <v>1492.21</v>
      </c>
      <c r="N668" s="7">
        <v>229208.17</v>
      </c>
      <c r="O668" s="8">
        <v>1788</v>
      </c>
      <c r="P668" s="8">
        <v>1</v>
      </c>
      <c r="Q668" s="8">
        <v>4</v>
      </c>
    </row>
    <row r="669" spans="1:17" ht="14.5">
      <c r="A669" s="5">
        <v>45139</v>
      </c>
      <c r="B669" s="6">
        <v>2023</v>
      </c>
      <c r="C669" s="6" t="s">
        <v>99</v>
      </c>
      <c r="D669" s="6" t="s">
        <v>92</v>
      </c>
      <c r="E669" s="6" t="s">
        <v>76</v>
      </c>
      <c r="F669" s="6" t="s">
        <v>82</v>
      </c>
      <c r="G669" s="6" t="s">
        <v>81</v>
      </c>
      <c r="H669" s="7">
        <v>55068.95</v>
      </c>
      <c r="I669" s="7">
        <v>53721.599999999999</v>
      </c>
      <c r="J669" s="8">
        <v>479</v>
      </c>
      <c r="K669" s="8">
        <v>466</v>
      </c>
      <c r="L669" s="7">
        <v>32469.65</v>
      </c>
      <c r="M669" s="7">
        <v>1656.65</v>
      </c>
      <c r="N669" s="7">
        <v>350408.38</v>
      </c>
      <c r="O669" s="8">
        <v>3261</v>
      </c>
      <c r="P669" s="8">
        <v>2</v>
      </c>
      <c r="Q669" s="8">
        <v>9</v>
      </c>
    </row>
    <row r="670" spans="1:17" ht="14.5">
      <c r="A670" s="5">
        <v>45139</v>
      </c>
      <c r="B670" s="6">
        <v>2023</v>
      </c>
      <c r="C670" s="6" t="s">
        <v>99</v>
      </c>
      <c r="D670" s="6" t="s">
        <v>92</v>
      </c>
      <c r="E670" s="6" t="s">
        <v>76</v>
      </c>
      <c r="F670" s="6" t="s">
        <v>83</v>
      </c>
      <c r="G670" s="6" t="s">
        <v>78</v>
      </c>
      <c r="H670" s="7">
        <v>12388.3</v>
      </c>
      <c r="I670" s="7">
        <v>12783.91</v>
      </c>
      <c r="J670" s="8">
        <v>172</v>
      </c>
      <c r="K670" s="8">
        <v>179</v>
      </c>
      <c r="L670" s="7">
        <v>5919.59</v>
      </c>
      <c r="M670" s="7">
        <v>214.12</v>
      </c>
      <c r="N670" s="7">
        <v>114183.72</v>
      </c>
      <c r="O670" s="8">
        <v>1648</v>
      </c>
      <c r="P670" s="8">
        <v>0</v>
      </c>
      <c r="Q670" s="8">
        <v>4</v>
      </c>
    </row>
    <row r="671" spans="1:17" ht="14.5">
      <c r="A671" s="5">
        <v>45139</v>
      </c>
      <c r="B671" s="6">
        <v>2023</v>
      </c>
      <c r="C671" s="6" t="s">
        <v>99</v>
      </c>
      <c r="D671" s="6" t="s">
        <v>92</v>
      </c>
      <c r="E671" s="6" t="s">
        <v>76</v>
      </c>
      <c r="F671" s="6" t="s">
        <v>83</v>
      </c>
      <c r="G671" s="6" t="s">
        <v>79</v>
      </c>
      <c r="H671" s="7">
        <v>10511.95</v>
      </c>
      <c r="I671" s="7">
        <v>10403.24</v>
      </c>
      <c r="J671" s="8">
        <v>60</v>
      </c>
      <c r="K671" s="8">
        <v>60</v>
      </c>
      <c r="L671" s="7">
        <v>5805.62</v>
      </c>
      <c r="M671" s="7">
        <v>262.01</v>
      </c>
      <c r="N671" s="7">
        <v>83725.09</v>
      </c>
      <c r="O671" s="8">
        <v>530</v>
      </c>
      <c r="P671" s="8">
        <v>0</v>
      </c>
      <c r="Q671" s="8">
        <v>1</v>
      </c>
    </row>
    <row r="672" spans="1:17" ht="14.5">
      <c r="A672" s="5">
        <v>45139</v>
      </c>
      <c r="B672" s="6">
        <v>2023</v>
      </c>
      <c r="C672" s="6" t="s">
        <v>99</v>
      </c>
      <c r="D672" s="6" t="s">
        <v>92</v>
      </c>
      <c r="E672" s="6" t="s">
        <v>76</v>
      </c>
      <c r="F672" s="6" t="s">
        <v>83</v>
      </c>
      <c r="G672" s="6" t="s">
        <v>80</v>
      </c>
      <c r="H672" s="7">
        <v>2533.96</v>
      </c>
      <c r="I672" s="7">
        <v>2445.62</v>
      </c>
      <c r="J672" s="8">
        <v>18</v>
      </c>
      <c r="K672" s="8">
        <v>17</v>
      </c>
      <c r="L672" s="7">
        <v>1476.73</v>
      </c>
      <c r="M672" s="7">
        <v>148.61000000000001</v>
      </c>
      <c r="N672" s="7">
        <v>25741.94</v>
      </c>
      <c r="O672" s="8">
        <v>206</v>
      </c>
      <c r="P672" s="8">
        <v>0</v>
      </c>
      <c r="Q672" s="8">
        <v>1</v>
      </c>
    </row>
    <row r="673" spans="1:17" ht="14.5">
      <c r="A673" s="5">
        <v>45139</v>
      </c>
      <c r="B673" s="6">
        <v>2023</v>
      </c>
      <c r="C673" s="6" t="s">
        <v>99</v>
      </c>
      <c r="D673" s="6" t="s">
        <v>92</v>
      </c>
      <c r="E673" s="6" t="s">
        <v>76</v>
      </c>
      <c r="F673" s="6" t="s">
        <v>83</v>
      </c>
      <c r="G673" s="6" t="s">
        <v>81</v>
      </c>
      <c r="H673" s="7">
        <v>4224.62</v>
      </c>
      <c r="I673" s="7">
        <v>4203.75</v>
      </c>
      <c r="J673" s="8">
        <v>37</v>
      </c>
      <c r="K673" s="8">
        <v>36</v>
      </c>
      <c r="L673" s="7">
        <v>2251.94</v>
      </c>
      <c r="M673" s="7">
        <v>137.47</v>
      </c>
      <c r="N673" s="7">
        <v>39474.839999999997</v>
      </c>
      <c r="O673" s="8">
        <v>354</v>
      </c>
      <c r="P673" s="8">
        <v>0</v>
      </c>
      <c r="Q673" s="8">
        <v>1</v>
      </c>
    </row>
    <row r="674" spans="1:17" ht="14.5">
      <c r="A674" s="5">
        <v>45170</v>
      </c>
      <c r="B674" s="6">
        <v>2023</v>
      </c>
      <c r="C674" s="6" t="s">
        <v>100</v>
      </c>
      <c r="D674" s="6" t="s">
        <v>75</v>
      </c>
      <c r="E674" s="6" t="s">
        <v>76</v>
      </c>
      <c r="F674" s="6" t="s">
        <v>77</v>
      </c>
      <c r="G674" s="6" t="s">
        <v>78</v>
      </c>
      <c r="H674" s="7">
        <v>1162750.52</v>
      </c>
      <c r="I674" s="7">
        <v>1182152.1100000001</v>
      </c>
      <c r="J674" s="8">
        <v>16149</v>
      </c>
      <c r="K674" s="8">
        <v>16386</v>
      </c>
      <c r="L674" s="7">
        <v>649906.35</v>
      </c>
      <c r="M674" s="7">
        <v>21808.11</v>
      </c>
      <c r="N674" s="7">
        <v>6595564.4500000002</v>
      </c>
      <c r="O674" s="8">
        <v>102439</v>
      </c>
      <c r="P674" s="8">
        <v>48</v>
      </c>
      <c r="Q674" s="8">
        <v>323</v>
      </c>
    </row>
    <row r="675" spans="1:17" ht="14.5">
      <c r="A675" s="5">
        <v>45170</v>
      </c>
      <c r="B675" s="6">
        <v>2023</v>
      </c>
      <c r="C675" s="6" t="s">
        <v>100</v>
      </c>
      <c r="D675" s="6" t="s">
        <v>75</v>
      </c>
      <c r="E675" s="6" t="s">
        <v>76</v>
      </c>
      <c r="F675" s="6" t="s">
        <v>77</v>
      </c>
      <c r="G675" s="6" t="s">
        <v>79</v>
      </c>
      <c r="H675" s="7">
        <v>985021.29</v>
      </c>
      <c r="I675" s="7">
        <v>952448.96</v>
      </c>
      <c r="J675" s="8">
        <v>5629</v>
      </c>
      <c r="K675" s="8">
        <v>5367</v>
      </c>
      <c r="L675" s="7">
        <v>638226.39</v>
      </c>
      <c r="M675" s="7">
        <v>22550.12</v>
      </c>
      <c r="N675" s="7">
        <v>5029582.3499999996</v>
      </c>
      <c r="O675" s="8">
        <v>30072</v>
      </c>
      <c r="P675" s="8">
        <v>37</v>
      </c>
      <c r="Q675" s="8">
        <v>106</v>
      </c>
    </row>
    <row r="676" spans="1:17" ht="14.5">
      <c r="A676" s="5">
        <v>45170</v>
      </c>
      <c r="B676" s="6">
        <v>2023</v>
      </c>
      <c r="C676" s="6" t="s">
        <v>100</v>
      </c>
      <c r="D676" s="6" t="s">
        <v>75</v>
      </c>
      <c r="E676" s="6" t="s">
        <v>76</v>
      </c>
      <c r="F676" s="6" t="s">
        <v>77</v>
      </c>
      <c r="G676" s="6" t="s">
        <v>80</v>
      </c>
      <c r="H676" s="7">
        <v>220012.79999999999</v>
      </c>
      <c r="I676" s="7">
        <v>211799.12</v>
      </c>
      <c r="J676" s="8">
        <v>1572</v>
      </c>
      <c r="K676" s="8">
        <v>1531</v>
      </c>
      <c r="L676" s="7">
        <v>152344.47</v>
      </c>
      <c r="M676" s="7">
        <v>12133.33</v>
      </c>
      <c r="N676" s="7">
        <v>1501171.99</v>
      </c>
      <c r="O676" s="8">
        <v>11326</v>
      </c>
      <c r="P676" s="8">
        <v>9</v>
      </c>
      <c r="Q676" s="8">
        <v>14</v>
      </c>
    </row>
    <row r="677" spans="1:17" ht="14.5">
      <c r="A677" s="5">
        <v>45170</v>
      </c>
      <c r="B677" s="6">
        <v>2023</v>
      </c>
      <c r="C677" s="6" t="s">
        <v>100</v>
      </c>
      <c r="D677" s="6" t="s">
        <v>75</v>
      </c>
      <c r="E677" s="6" t="s">
        <v>76</v>
      </c>
      <c r="F677" s="6" t="s">
        <v>77</v>
      </c>
      <c r="G677" s="6" t="s">
        <v>81</v>
      </c>
      <c r="H677" s="7">
        <v>455067.34</v>
      </c>
      <c r="I677" s="7">
        <v>450092.77</v>
      </c>
      <c r="J677" s="8">
        <v>3957</v>
      </c>
      <c r="K677" s="8">
        <v>3921</v>
      </c>
      <c r="L677" s="7">
        <v>287540.78000000003</v>
      </c>
      <c r="M677" s="7">
        <v>12847.65</v>
      </c>
      <c r="N677" s="7">
        <v>2384896.83</v>
      </c>
      <c r="O677" s="8">
        <v>21500</v>
      </c>
      <c r="P677" s="8">
        <v>20</v>
      </c>
      <c r="Q677" s="8">
        <v>37</v>
      </c>
    </row>
    <row r="678" spans="1:17" ht="14.5">
      <c r="A678" s="5">
        <v>45170</v>
      </c>
      <c r="B678" s="6">
        <v>2023</v>
      </c>
      <c r="C678" s="6" t="s">
        <v>100</v>
      </c>
      <c r="D678" s="6" t="s">
        <v>75</v>
      </c>
      <c r="E678" s="6" t="s">
        <v>76</v>
      </c>
      <c r="F678" s="6" t="s">
        <v>82</v>
      </c>
      <c r="G678" s="6" t="s">
        <v>78</v>
      </c>
      <c r="H678" s="7">
        <v>986727.36</v>
      </c>
      <c r="I678" s="7">
        <v>970940.56</v>
      </c>
      <c r="J678" s="8">
        <v>13705</v>
      </c>
      <c r="K678" s="8">
        <v>13705</v>
      </c>
      <c r="L678" s="7">
        <v>514488.43</v>
      </c>
      <c r="M678" s="7">
        <v>16555.32</v>
      </c>
      <c r="N678" s="7">
        <v>5753012.4699999997</v>
      </c>
      <c r="O678" s="8">
        <v>89788</v>
      </c>
      <c r="P678" s="8">
        <v>41</v>
      </c>
      <c r="Q678" s="8">
        <v>219</v>
      </c>
    </row>
    <row r="679" spans="1:17" ht="14.5">
      <c r="A679" s="5">
        <v>45170</v>
      </c>
      <c r="B679" s="6">
        <v>2023</v>
      </c>
      <c r="C679" s="6" t="s">
        <v>100</v>
      </c>
      <c r="D679" s="6" t="s">
        <v>75</v>
      </c>
      <c r="E679" s="6" t="s">
        <v>76</v>
      </c>
      <c r="F679" s="6" t="s">
        <v>82</v>
      </c>
      <c r="G679" s="6" t="s">
        <v>79</v>
      </c>
      <c r="H679" s="7">
        <v>807950.4</v>
      </c>
      <c r="I679" s="7">
        <v>761481.08</v>
      </c>
      <c r="J679" s="8">
        <v>4617</v>
      </c>
      <c r="K679" s="8">
        <v>4313</v>
      </c>
      <c r="L679" s="7">
        <v>489546.62</v>
      </c>
      <c r="M679" s="7">
        <v>18952.689999999999</v>
      </c>
      <c r="N679" s="7">
        <v>4393189.91</v>
      </c>
      <c r="O679" s="8">
        <v>28211</v>
      </c>
      <c r="P679" s="8">
        <v>38</v>
      </c>
      <c r="Q679" s="8">
        <v>100</v>
      </c>
    </row>
    <row r="680" spans="1:17" ht="14.5">
      <c r="A680" s="5">
        <v>45170</v>
      </c>
      <c r="B680" s="6">
        <v>2023</v>
      </c>
      <c r="C680" s="6" t="s">
        <v>100</v>
      </c>
      <c r="D680" s="6" t="s">
        <v>75</v>
      </c>
      <c r="E680" s="6" t="s">
        <v>76</v>
      </c>
      <c r="F680" s="6" t="s">
        <v>82</v>
      </c>
      <c r="G680" s="6" t="s">
        <v>80</v>
      </c>
      <c r="H680" s="7">
        <v>189448.16</v>
      </c>
      <c r="I680" s="7">
        <v>173006.49</v>
      </c>
      <c r="J680" s="8">
        <v>1353</v>
      </c>
      <c r="K680" s="8">
        <v>1252</v>
      </c>
      <c r="L680" s="7">
        <v>122040.64</v>
      </c>
      <c r="M680" s="7">
        <v>10141.370000000001</v>
      </c>
      <c r="N680" s="7">
        <v>1292731.3899999999</v>
      </c>
      <c r="O680" s="8">
        <v>10086</v>
      </c>
      <c r="P680" s="8">
        <v>11</v>
      </c>
      <c r="Q680" s="8">
        <v>14</v>
      </c>
    </row>
    <row r="681" spans="1:17" ht="14.5">
      <c r="A681" s="5">
        <v>45170</v>
      </c>
      <c r="B681" s="6">
        <v>2023</v>
      </c>
      <c r="C681" s="6" t="s">
        <v>100</v>
      </c>
      <c r="D681" s="6" t="s">
        <v>75</v>
      </c>
      <c r="E681" s="6" t="s">
        <v>76</v>
      </c>
      <c r="F681" s="6" t="s">
        <v>82</v>
      </c>
      <c r="G681" s="6" t="s">
        <v>81</v>
      </c>
      <c r="H681" s="7">
        <v>333611.5</v>
      </c>
      <c r="I681" s="7">
        <v>315730.21000000002</v>
      </c>
      <c r="J681" s="8">
        <v>2901</v>
      </c>
      <c r="K681" s="8">
        <v>2711</v>
      </c>
      <c r="L681" s="7">
        <v>192574.93</v>
      </c>
      <c r="M681" s="7">
        <v>9233.39</v>
      </c>
      <c r="N681" s="7">
        <v>1965387.69</v>
      </c>
      <c r="O681" s="8">
        <v>17873</v>
      </c>
      <c r="P681" s="8">
        <v>13</v>
      </c>
      <c r="Q681" s="8">
        <v>29</v>
      </c>
    </row>
    <row r="682" spans="1:17" ht="14.5">
      <c r="A682" s="5">
        <v>45170</v>
      </c>
      <c r="B682" s="6">
        <v>2023</v>
      </c>
      <c r="C682" s="6" t="s">
        <v>100</v>
      </c>
      <c r="D682" s="6" t="s">
        <v>75</v>
      </c>
      <c r="E682" s="6" t="s">
        <v>76</v>
      </c>
      <c r="F682" s="6" t="s">
        <v>83</v>
      </c>
      <c r="G682" s="6" t="s">
        <v>78</v>
      </c>
      <c r="H682" s="7">
        <v>74035.990000000005</v>
      </c>
      <c r="I682" s="7">
        <v>74492.92</v>
      </c>
      <c r="J682" s="8">
        <v>1028</v>
      </c>
      <c r="K682" s="8">
        <v>1038</v>
      </c>
      <c r="L682" s="7">
        <v>34697.03</v>
      </c>
      <c r="M682" s="7">
        <v>1286.8399999999999</v>
      </c>
      <c r="N682" s="7">
        <v>627512.06999999995</v>
      </c>
      <c r="O682" s="8">
        <v>8915</v>
      </c>
      <c r="P682" s="8">
        <v>4</v>
      </c>
      <c r="Q682" s="8">
        <v>20</v>
      </c>
    </row>
    <row r="683" spans="1:17" ht="14.5">
      <c r="A683" s="5">
        <v>45170</v>
      </c>
      <c r="B683" s="6">
        <v>2023</v>
      </c>
      <c r="C683" s="6" t="s">
        <v>100</v>
      </c>
      <c r="D683" s="6" t="s">
        <v>75</v>
      </c>
      <c r="E683" s="6" t="s">
        <v>76</v>
      </c>
      <c r="F683" s="6" t="s">
        <v>83</v>
      </c>
      <c r="G683" s="6" t="s">
        <v>79</v>
      </c>
      <c r="H683" s="7">
        <v>68346.34</v>
      </c>
      <c r="I683" s="7">
        <v>64128.51</v>
      </c>
      <c r="J683" s="8">
        <v>391</v>
      </c>
      <c r="K683" s="8">
        <v>371</v>
      </c>
      <c r="L683" s="7">
        <v>37653.17</v>
      </c>
      <c r="M683" s="7">
        <v>1830.1</v>
      </c>
      <c r="N683" s="7">
        <v>482925.04</v>
      </c>
      <c r="O683" s="8">
        <v>2911</v>
      </c>
      <c r="P683" s="8">
        <v>4</v>
      </c>
      <c r="Q683" s="8">
        <v>9</v>
      </c>
    </row>
    <row r="684" spans="1:17" ht="14.5">
      <c r="A684" s="5">
        <v>45170</v>
      </c>
      <c r="B684" s="6">
        <v>2023</v>
      </c>
      <c r="C684" s="6" t="s">
        <v>100</v>
      </c>
      <c r="D684" s="6" t="s">
        <v>75</v>
      </c>
      <c r="E684" s="6" t="s">
        <v>76</v>
      </c>
      <c r="F684" s="6" t="s">
        <v>83</v>
      </c>
      <c r="G684" s="6" t="s">
        <v>80</v>
      </c>
      <c r="H684" s="7">
        <v>16009.16</v>
      </c>
      <c r="I684" s="7">
        <v>14246.87</v>
      </c>
      <c r="J684" s="8">
        <v>114</v>
      </c>
      <c r="K684" s="8">
        <v>103</v>
      </c>
      <c r="L684" s="7">
        <v>9295.7900000000009</v>
      </c>
      <c r="M684" s="7">
        <v>810.97</v>
      </c>
      <c r="N684" s="7">
        <v>143228.54</v>
      </c>
      <c r="O684" s="8">
        <v>1112</v>
      </c>
      <c r="P684" s="8">
        <v>1</v>
      </c>
      <c r="Q684" s="8">
        <v>2</v>
      </c>
    </row>
    <row r="685" spans="1:17" ht="14.5">
      <c r="A685" s="5">
        <v>45170</v>
      </c>
      <c r="B685" s="6">
        <v>2023</v>
      </c>
      <c r="C685" s="6" t="s">
        <v>100</v>
      </c>
      <c r="D685" s="6" t="s">
        <v>75</v>
      </c>
      <c r="E685" s="6" t="s">
        <v>76</v>
      </c>
      <c r="F685" s="6" t="s">
        <v>83</v>
      </c>
      <c r="G685" s="6" t="s">
        <v>81</v>
      </c>
      <c r="H685" s="7">
        <v>26764.06</v>
      </c>
      <c r="I685" s="7">
        <v>26508.639999999999</v>
      </c>
      <c r="J685" s="8">
        <v>233</v>
      </c>
      <c r="K685" s="8">
        <v>230</v>
      </c>
      <c r="L685" s="7">
        <v>14311.72</v>
      </c>
      <c r="M685" s="7">
        <v>879.66</v>
      </c>
      <c r="N685" s="7">
        <v>222097.43</v>
      </c>
      <c r="O685" s="8">
        <v>1973</v>
      </c>
      <c r="P685" s="8">
        <v>1</v>
      </c>
      <c r="Q685" s="8">
        <v>6</v>
      </c>
    </row>
    <row r="686" spans="1:17" ht="14.5">
      <c r="A686" s="5">
        <v>45170</v>
      </c>
      <c r="B686" s="6">
        <v>2023</v>
      </c>
      <c r="C686" s="6" t="s">
        <v>100</v>
      </c>
      <c r="D686" s="6" t="s">
        <v>84</v>
      </c>
      <c r="E686" s="6" t="s">
        <v>85</v>
      </c>
      <c r="F686" s="6" t="s">
        <v>77</v>
      </c>
      <c r="G686" s="6" t="s">
        <v>78</v>
      </c>
      <c r="H686" s="7">
        <v>616830.71</v>
      </c>
      <c r="I686" s="7">
        <v>672921.38</v>
      </c>
      <c r="J686" s="8">
        <v>8567</v>
      </c>
      <c r="K686" s="8">
        <v>9199</v>
      </c>
      <c r="L686" s="7">
        <v>348752.49</v>
      </c>
      <c r="M686" s="7">
        <v>10611.13</v>
      </c>
      <c r="N686" s="7">
        <v>4704601.54</v>
      </c>
      <c r="O686" s="8">
        <v>69190</v>
      </c>
      <c r="P686" s="8">
        <v>26</v>
      </c>
      <c r="Q686" s="8">
        <v>163</v>
      </c>
    </row>
    <row r="687" spans="1:17" ht="14.5">
      <c r="A687" s="5">
        <v>45170</v>
      </c>
      <c r="B687" s="6">
        <v>2023</v>
      </c>
      <c r="C687" s="6" t="s">
        <v>100</v>
      </c>
      <c r="D687" s="6" t="s">
        <v>84</v>
      </c>
      <c r="E687" s="6" t="s">
        <v>85</v>
      </c>
      <c r="F687" s="6" t="s">
        <v>77</v>
      </c>
      <c r="G687" s="6" t="s">
        <v>79</v>
      </c>
      <c r="H687" s="7">
        <v>570040.86</v>
      </c>
      <c r="I687" s="7">
        <v>599053.13</v>
      </c>
      <c r="J687" s="8">
        <v>3257</v>
      </c>
      <c r="K687" s="8">
        <v>3369</v>
      </c>
      <c r="L687" s="7">
        <v>374646.71</v>
      </c>
      <c r="M687" s="7">
        <v>13978.67</v>
      </c>
      <c r="N687" s="7">
        <v>3781079.82</v>
      </c>
      <c r="O687" s="8">
        <v>23872</v>
      </c>
      <c r="P687" s="8">
        <v>30</v>
      </c>
      <c r="Q687" s="8">
        <v>31</v>
      </c>
    </row>
    <row r="688" spans="1:17" ht="14.5">
      <c r="A688" s="5">
        <v>45170</v>
      </c>
      <c r="B688" s="6">
        <v>2023</v>
      </c>
      <c r="C688" s="6" t="s">
        <v>100</v>
      </c>
      <c r="D688" s="6" t="s">
        <v>84</v>
      </c>
      <c r="E688" s="6" t="s">
        <v>85</v>
      </c>
      <c r="F688" s="6" t="s">
        <v>77</v>
      </c>
      <c r="G688" s="6" t="s">
        <v>80</v>
      </c>
      <c r="H688" s="7">
        <v>132965.63</v>
      </c>
      <c r="I688" s="7">
        <v>134624.9</v>
      </c>
      <c r="J688" s="8">
        <v>950</v>
      </c>
      <c r="K688" s="8">
        <v>967</v>
      </c>
      <c r="L688" s="7">
        <v>90267.16</v>
      </c>
      <c r="M688" s="7">
        <v>6727.48</v>
      </c>
      <c r="N688" s="7">
        <v>1154748.1000000001</v>
      </c>
      <c r="O688" s="8">
        <v>8982</v>
      </c>
      <c r="P688" s="8">
        <v>7</v>
      </c>
      <c r="Q688" s="8">
        <v>21</v>
      </c>
    </row>
    <row r="689" spans="1:17" ht="14.5">
      <c r="A689" s="5">
        <v>45170</v>
      </c>
      <c r="B689" s="6">
        <v>2023</v>
      </c>
      <c r="C689" s="6" t="s">
        <v>100</v>
      </c>
      <c r="D689" s="6" t="s">
        <v>84</v>
      </c>
      <c r="E689" s="6" t="s">
        <v>85</v>
      </c>
      <c r="F689" s="6" t="s">
        <v>77</v>
      </c>
      <c r="G689" s="6" t="s">
        <v>81</v>
      </c>
      <c r="H689" s="7">
        <v>229173.23</v>
      </c>
      <c r="I689" s="7">
        <v>237048.39</v>
      </c>
      <c r="J689" s="8">
        <v>1993</v>
      </c>
      <c r="K689" s="8">
        <v>2100</v>
      </c>
      <c r="L689" s="7">
        <v>143527.35</v>
      </c>
      <c r="M689" s="7">
        <v>6320.14</v>
      </c>
      <c r="N689" s="7">
        <v>1757337.72</v>
      </c>
      <c r="O689" s="8">
        <v>16975</v>
      </c>
      <c r="P689" s="8">
        <v>12</v>
      </c>
      <c r="Q689" s="8">
        <v>38</v>
      </c>
    </row>
    <row r="690" spans="1:17" ht="14.5">
      <c r="A690" s="5">
        <v>45170</v>
      </c>
      <c r="B690" s="6">
        <v>2023</v>
      </c>
      <c r="C690" s="6" t="s">
        <v>100</v>
      </c>
      <c r="D690" s="6" t="s">
        <v>84</v>
      </c>
      <c r="E690" s="6" t="s">
        <v>85</v>
      </c>
      <c r="F690" s="6" t="s">
        <v>82</v>
      </c>
      <c r="G690" s="6" t="s">
        <v>78</v>
      </c>
      <c r="H690" s="7">
        <v>561885.71</v>
      </c>
      <c r="I690" s="7">
        <v>603072.30000000005</v>
      </c>
      <c r="J690" s="8">
        <v>7804</v>
      </c>
      <c r="K690" s="8">
        <v>8425</v>
      </c>
      <c r="L690" s="7">
        <v>292211.36</v>
      </c>
      <c r="M690" s="7">
        <v>9797.61</v>
      </c>
      <c r="N690" s="7">
        <v>4687865.51</v>
      </c>
      <c r="O690" s="8">
        <v>70538</v>
      </c>
      <c r="P690" s="8">
        <v>31</v>
      </c>
      <c r="Q690" s="8">
        <v>66</v>
      </c>
    </row>
    <row r="691" spans="1:17" ht="14.5">
      <c r="A691" s="5">
        <v>45170</v>
      </c>
      <c r="B691" s="6">
        <v>2023</v>
      </c>
      <c r="C691" s="6" t="s">
        <v>100</v>
      </c>
      <c r="D691" s="6" t="s">
        <v>84</v>
      </c>
      <c r="E691" s="6" t="s">
        <v>85</v>
      </c>
      <c r="F691" s="6" t="s">
        <v>82</v>
      </c>
      <c r="G691" s="6" t="s">
        <v>79</v>
      </c>
      <c r="H691" s="7">
        <v>533435.27</v>
      </c>
      <c r="I691" s="7">
        <v>556341.15</v>
      </c>
      <c r="J691" s="8">
        <v>3048</v>
      </c>
      <c r="K691" s="8">
        <v>3243</v>
      </c>
      <c r="L691" s="7">
        <v>324168.78000000003</v>
      </c>
      <c r="M691" s="7">
        <v>13006.05</v>
      </c>
      <c r="N691" s="7">
        <v>3756874.18</v>
      </c>
      <c r="O691" s="8">
        <v>23583</v>
      </c>
      <c r="P691" s="8">
        <v>25</v>
      </c>
      <c r="Q691" s="8">
        <v>61</v>
      </c>
    </row>
    <row r="692" spans="1:17" ht="14.5">
      <c r="A692" s="5">
        <v>45170</v>
      </c>
      <c r="B692" s="6">
        <v>2023</v>
      </c>
      <c r="C692" s="6" t="s">
        <v>100</v>
      </c>
      <c r="D692" s="6" t="s">
        <v>84</v>
      </c>
      <c r="E692" s="6" t="s">
        <v>85</v>
      </c>
      <c r="F692" s="6" t="s">
        <v>82</v>
      </c>
      <c r="G692" s="6" t="s">
        <v>80</v>
      </c>
      <c r="H692" s="7">
        <v>120840</v>
      </c>
      <c r="I692" s="7">
        <v>125553.85</v>
      </c>
      <c r="J692" s="8">
        <v>863</v>
      </c>
      <c r="K692" s="8">
        <v>898</v>
      </c>
      <c r="L692" s="7">
        <v>76513.47</v>
      </c>
      <c r="M692" s="7">
        <v>6932.95</v>
      </c>
      <c r="N692" s="7">
        <v>1120034.04</v>
      </c>
      <c r="O692" s="8">
        <v>8434</v>
      </c>
      <c r="P692" s="8">
        <v>6</v>
      </c>
      <c r="Q692" s="8">
        <v>15</v>
      </c>
    </row>
    <row r="693" spans="1:17" ht="14.5">
      <c r="A693" s="5">
        <v>45170</v>
      </c>
      <c r="B693" s="6">
        <v>2023</v>
      </c>
      <c r="C693" s="6" t="s">
        <v>100</v>
      </c>
      <c r="D693" s="6" t="s">
        <v>84</v>
      </c>
      <c r="E693" s="6" t="s">
        <v>85</v>
      </c>
      <c r="F693" s="6" t="s">
        <v>82</v>
      </c>
      <c r="G693" s="6" t="s">
        <v>81</v>
      </c>
      <c r="H693" s="7">
        <v>214818.17</v>
      </c>
      <c r="I693" s="7">
        <v>217312.66</v>
      </c>
      <c r="J693" s="8">
        <v>1868</v>
      </c>
      <c r="K693" s="8">
        <v>1903</v>
      </c>
      <c r="L693" s="7">
        <v>126353.25</v>
      </c>
      <c r="M693" s="7">
        <v>6453.16</v>
      </c>
      <c r="N693" s="7">
        <v>1662352.95</v>
      </c>
      <c r="O693" s="8">
        <v>15793</v>
      </c>
      <c r="P693" s="8">
        <v>12</v>
      </c>
      <c r="Q693" s="8">
        <v>31</v>
      </c>
    </row>
    <row r="694" spans="1:17" ht="14.5">
      <c r="A694" s="5">
        <v>45170</v>
      </c>
      <c r="B694" s="6">
        <v>2023</v>
      </c>
      <c r="C694" s="6" t="s">
        <v>100</v>
      </c>
      <c r="D694" s="6" t="s">
        <v>84</v>
      </c>
      <c r="E694" s="6" t="s">
        <v>85</v>
      </c>
      <c r="F694" s="6" t="s">
        <v>83</v>
      </c>
      <c r="G694" s="6" t="s">
        <v>78</v>
      </c>
      <c r="H694" s="7">
        <v>42577.26</v>
      </c>
      <c r="I694" s="7">
        <v>45763.58</v>
      </c>
      <c r="J694" s="8">
        <v>591</v>
      </c>
      <c r="K694" s="8">
        <v>642</v>
      </c>
      <c r="L694" s="7">
        <v>19946.310000000001</v>
      </c>
      <c r="M694" s="7">
        <v>696.67</v>
      </c>
      <c r="N694" s="7">
        <v>503641.8</v>
      </c>
      <c r="O694" s="8">
        <v>7218</v>
      </c>
      <c r="P694" s="8">
        <v>2</v>
      </c>
      <c r="Q694" s="8">
        <v>8</v>
      </c>
    </row>
    <row r="695" spans="1:17" ht="14.5">
      <c r="A695" s="5">
        <v>45170</v>
      </c>
      <c r="B695" s="6">
        <v>2023</v>
      </c>
      <c r="C695" s="6" t="s">
        <v>100</v>
      </c>
      <c r="D695" s="6" t="s">
        <v>84</v>
      </c>
      <c r="E695" s="6" t="s">
        <v>85</v>
      </c>
      <c r="F695" s="6" t="s">
        <v>83</v>
      </c>
      <c r="G695" s="6" t="s">
        <v>79</v>
      </c>
      <c r="H695" s="7">
        <v>37130.61</v>
      </c>
      <c r="I695" s="7">
        <v>39412.699999999997</v>
      </c>
      <c r="J695" s="8">
        <v>212</v>
      </c>
      <c r="K695" s="8">
        <v>229</v>
      </c>
      <c r="L695" s="7">
        <v>20489.580000000002</v>
      </c>
      <c r="M695" s="7">
        <v>901.78</v>
      </c>
      <c r="N695" s="7">
        <v>376309.59</v>
      </c>
      <c r="O695" s="8">
        <v>2289</v>
      </c>
      <c r="P695" s="8">
        <v>2</v>
      </c>
      <c r="Q695" s="8">
        <v>6</v>
      </c>
    </row>
    <row r="696" spans="1:17" ht="14.5">
      <c r="A696" s="5">
        <v>45170</v>
      </c>
      <c r="B696" s="6">
        <v>2023</v>
      </c>
      <c r="C696" s="6" t="s">
        <v>100</v>
      </c>
      <c r="D696" s="6" t="s">
        <v>84</v>
      </c>
      <c r="E696" s="6" t="s">
        <v>85</v>
      </c>
      <c r="F696" s="6" t="s">
        <v>83</v>
      </c>
      <c r="G696" s="6" t="s">
        <v>80</v>
      </c>
      <c r="H696" s="7">
        <v>8792.49</v>
      </c>
      <c r="I696" s="7">
        <v>9128.7000000000007</v>
      </c>
      <c r="J696" s="8">
        <v>63</v>
      </c>
      <c r="K696" s="8">
        <v>66</v>
      </c>
      <c r="L696" s="7">
        <v>5076.79</v>
      </c>
      <c r="M696" s="7">
        <v>467.88</v>
      </c>
      <c r="N696" s="7">
        <v>119291.99</v>
      </c>
      <c r="O696" s="8">
        <v>910</v>
      </c>
      <c r="P696" s="8">
        <v>0</v>
      </c>
      <c r="Q696" s="8">
        <v>2</v>
      </c>
    </row>
    <row r="697" spans="1:17" ht="14.5">
      <c r="A697" s="5">
        <v>45170</v>
      </c>
      <c r="B697" s="6">
        <v>2023</v>
      </c>
      <c r="C697" s="6" t="s">
        <v>100</v>
      </c>
      <c r="D697" s="6" t="s">
        <v>84</v>
      </c>
      <c r="E697" s="6" t="s">
        <v>85</v>
      </c>
      <c r="F697" s="6" t="s">
        <v>83</v>
      </c>
      <c r="G697" s="6" t="s">
        <v>81</v>
      </c>
      <c r="H697" s="7">
        <v>16218.16</v>
      </c>
      <c r="I697" s="7">
        <v>16379.75</v>
      </c>
      <c r="J697" s="8">
        <v>141</v>
      </c>
      <c r="K697" s="8">
        <v>144</v>
      </c>
      <c r="L697" s="7">
        <v>8613.5300000000007</v>
      </c>
      <c r="M697" s="7">
        <v>495.11</v>
      </c>
      <c r="N697" s="7">
        <v>178813.54</v>
      </c>
      <c r="O697" s="8">
        <v>1618</v>
      </c>
      <c r="P697" s="8">
        <v>1</v>
      </c>
      <c r="Q697" s="8">
        <v>4</v>
      </c>
    </row>
    <row r="698" spans="1:17" ht="14.5">
      <c r="A698" s="5">
        <v>45170</v>
      </c>
      <c r="B698" s="6">
        <v>2023</v>
      </c>
      <c r="C698" s="6" t="s">
        <v>100</v>
      </c>
      <c r="D698" s="6" t="s">
        <v>86</v>
      </c>
      <c r="E698" s="6" t="s">
        <v>87</v>
      </c>
      <c r="F698" s="6" t="s">
        <v>77</v>
      </c>
      <c r="G698" s="6" t="s">
        <v>78</v>
      </c>
      <c r="H698" s="7">
        <v>408455.67</v>
      </c>
      <c r="I698" s="7">
        <v>409487.2</v>
      </c>
      <c r="J698" s="8">
        <v>5673</v>
      </c>
      <c r="K698" s="8">
        <v>5790</v>
      </c>
      <c r="L698" s="7">
        <v>228259.89</v>
      </c>
      <c r="M698" s="7">
        <v>7356.27</v>
      </c>
      <c r="N698" s="7">
        <v>3628565</v>
      </c>
      <c r="O698" s="8">
        <v>54566</v>
      </c>
      <c r="P698" s="8">
        <v>20</v>
      </c>
      <c r="Q698" s="8">
        <v>74</v>
      </c>
    </row>
    <row r="699" spans="1:17" ht="14.5">
      <c r="A699" s="5">
        <v>45170</v>
      </c>
      <c r="B699" s="6">
        <v>2023</v>
      </c>
      <c r="C699" s="6" t="s">
        <v>100</v>
      </c>
      <c r="D699" s="6" t="s">
        <v>86</v>
      </c>
      <c r="E699" s="6" t="s">
        <v>87</v>
      </c>
      <c r="F699" s="6" t="s">
        <v>77</v>
      </c>
      <c r="G699" s="6" t="s">
        <v>79</v>
      </c>
      <c r="H699" s="7">
        <v>405798.51</v>
      </c>
      <c r="I699" s="7">
        <v>412492.51</v>
      </c>
      <c r="J699" s="8">
        <v>2319</v>
      </c>
      <c r="K699" s="8">
        <v>2326</v>
      </c>
      <c r="L699" s="7">
        <v>268169.59999999998</v>
      </c>
      <c r="M699" s="7">
        <v>10835.59</v>
      </c>
      <c r="N699" s="7">
        <v>2944531.76</v>
      </c>
      <c r="O699" s="8">
        <v>18285</v>
      </c>
      <c r="P699" s="8">
        <v>15</v>
      </c>
      <c r="Q699" s="8">
        <v>51</v>
      </c>
    </row>
    <row r="700" spans="1:17" ht="14.5">
      <c r="A700" s="5">
        <v>45170</v>
      </c>
      <c r="B700" s="6">
        <v>2023</v>
      </c>
      <c r="C700" s="6" t="s">
        <v>100</v>
      </c>
      <c r="D700" s="6" t="s">
        <v>86</v>
      </c>
      <c r="E700" s="6" t="s">
        <v>87</v>
      </c>
      <c r="F700" s="6" t="s">
        <v>77</v>
      </c>
      <c r="G700" s="6" t="s">
        <v>80</v>
      </c>
      <c r="H700" s="7">
        <v>89140.87</v>
      </c>
      <c r="I700" s="7">
        <v>85324.92</v>
      </c>
      <c r="J700" s="8">
        <v>637</v>
      </c>
      <c r="K700" s="8">
        <v>610</v>
      </c>
      <c r="L700" s="7">
        <v>60437.3</v>
      </c>
      <c r="M700" s="7">
        <v>5240.24</v>
      </c>
      <c r="N700" s="7">
        <v>872928.26</v>
      </c>
      <c r="O700" s="8">
        <v>6722</v>
      </c>
      <c r="P700" s="8">
        <v>3</v>
      </c>
      <c r="Q700" s="8">
        <v>12</v>
      </c>
    </row>
    <row r="701" spans="1:17" ht="14.5">
      <c r="A701" s="5">
        <v>45170</v>
      </c>
      <c r="B701" s="6">
        <v>2023</v>
      </c>
      <c r="C701" s="6" t="s">
        <v>100</v>
      </c>
      <c r="D701" s="6" t="s">
        <v>86</v>
      </c>
      <c r="E701" s="6" t="s">
        <v>87</v>
      </c>
      <c r="F701" s="6" t="s">
        <v>77</v>
      </c>
      <c r="G701" s="6" t="s">
        <v>81</v>
      </c>
      <c r="H701" s="7">
        <v>161227.51999999999</v>
      </c>
      <c r="I701" s="7">
        <v>167880.24</v>
      </c>
      <c r="J701" s="8">
        <v>1402</v>
      </c>
      <c r="K701" s="8">
        <v>1444</v>
      </c>
      <c r="L701" s="7">
        <v>101063.34</v>
      </c>
      <c r="M701" s="7">
        <v>4645.1400000000003</v>
      </c>
      <c r="N701" s="7">
        <v>1307663.06</v>
      </c>
      <c r="O701" s="8">
        <v>12357</v>
      </c>
      <c r="P701" s="8">
        <v>8</v>
      </c>
      <c r="Q701" s="8">
        <v>15</v>
      </c>
    </row>
    <row r="702" spans="1:17" ht="14.5">
      <c r="A702" s="5">
        <v>45170</v>
      </c>
      <c r="B702" s="6">
        <v>2023</v>
      </c>
      <c r="C702" s="6" t="s">
        <v>100</v>
      </c>
      <c r="D702" s="6" t="s">
        <v>86</v>
      </c>
      <c r="E702" s="6" t="s">
        <v>87</v>
      </c>
      <c r="F702" s="6" t="s">
        <v>82</v>
      </c>
      <c r="G702" s="6" t="s">
        <v>78</v>
      </c>
      <c r="H702" s="7">
        <v>355766.52</v>
      </c>
      <c r="I702" s="7">
        <v>365819.89</v>
      </c>
      <c r="J702" s="8">
        <v>4941</v>
      </c>
      <c r="K702" s="8">
        <v>5055</v>
      </c>
      <c r="L702" s="7">
        <v>187823.28</v>
      </c>
      <c r="M702" s="7">
        <v>5994.72</v>
      </c>
      <c r="N702" s="7">
        <v>3407376.75</v>
      </c>
      <c r="O702" s="8">
        <v>52507</v>
      </c>
      <c r="P702" s="8">
        <v>19</v>
      </c>
      <c r="Q702" s="8">
        <v>79</v>
      </c>
    </row>
    <row r="703" spans="1:17" ht="14.5">
      <c r="A703" s="5">
        <v>45170</v>
      </c>
      <c r="B703" s="6">
        <v>2023</v>
      </c>
      <c r="C703" s="6" t="s">
        <v>100</v>
      </c>
      <c r="D703" s="6" t="s">
        <v>86</v>
      </c>
      <c r="E703" s="6" t="s">
        <v>87</v>
      </c>
      <c r="F703" s="6" t="s">
        <v>82</v>
      </c>
      <c r="G703" s="6" t="s">
        <v>79</v>
      </c>
      <c r="H703" s="7">
        <v>356405.12</v>
      </c>
      <c r="I703" s="7">
        <v>359743.09</v>
      </c>
      <c r="J703" s="8">
        <v>2037</v>
      </c>
      <c r="K703" s="8">
        <v>2070</v>
      </c>
      <c r="L703" s="7">
        <v>217585.48</v>
      </c>
      <c r="M703" s="7">
        <v>9689.16</v>
      </c>
      <c r="N703" s="7">
        <v>2748720.62</v>
      </c>
      <c r="O703" s="8">
        <v>16770</v>
      </c>
      <c r="P703" s="8">
        <v>19</v>
      </c>
      <c r="Q703" s="8">
        <v>29</v>
      </c>
    </row>
    <row r="704" spans="1:17" ht="14.5">
      <c r="A704" s="5">
        <v>45170</v>
      </c>
      <c r="B704" s="6">
        <v>2023</v>
      </c>
      <c r="C704" s="6" t="s">
        <v>100</v>
      </c>
      <c r="D704" s="6" t="s">
        <v>86</v>
      </c>
      <c r="E704" s="6" t="s">
        <v>87</v>
      </c>
      <c r="F704" s="6" t="s">
        <v>82</v>
      </c>
      <c r="G704" s="6" t="s">
        <v>80</v>
      </c>
      <c r="H704" s="7">
        <v>76881.78</v>
      </c>
      <c r="I704" s="7">
        <v>72747.429999999993</v>
      </c>
      <c r="J704" s="8">
        <v>549</v>
      </c>
      <c r="K704" s="8">
        <v>522</v>
      </c>
      <c r="L704" s="7">
        <v>49019.31</v>
      </c>
      <c r="M704" s="7">
        <v>3930.59</v>
      </c>
      <c r="N704" s="7">
        <v>811395.5</v>
      </c>
      <c r="O704" s="8">
        <v>6356</v>
      </c>
      <c r="P704" s="8">
        <v>3</v>
      </c>
      <c r="Q704" s="8">
        <v>8</v>
      </c>
    </row>
    <row r="705" spans="1:17" ht="14.5">
      <c r="A705" s="5">
        <v>45170</v>
      </c>
      <c r="B705" s="6">
        <v>2023</v>
      </c>
      <c r="C705" s="6" t="s">
        <v>100</v>
      </c>
      <c r="D705" s="6" t="s">
        <v>86</v>
      </c>
      <c r="E705" s="6" t="s">
        <v>87</v>
      </c>
      <c r="F705" s="6" t="s">
        <v>82</v>
      </c>
      <c r="G705" s="6" t="s">
        <v>81</v>
      </c>
      <c r="H705" s="7">
        <v>132911.99</v>
      </c>
      <c r="I705" s="7">
        <v>137681.23000000001</v>
      </c>
      <c r="J705" s="8">
        <v>1156</v>
      </c>
      <c r="K705" s="8">
        <v>1199</v>
      </c>
      <c r="L705" s="7">
        <v>76666.84</v>
      </c>
      <c r="M705" s="7">
        <v>3917.53</v>
      </c>
      <c r="N705" s="7">
        <v>1236704.3600000001</v>
      </c>
      <c r="O705" s="8">
        <v>11682</v>
      </c>
      <c r="P705" s="8">
        <v>6</v>
      </c>
      <c r="Q705" s="8">
        <v>19</v>
      </c>
    </row>
    <row r="706" spans="1:17" ht="14.5">
      <c r="A706" s="5">
        <v>45170</v>
      </c>
      <c r="B706" s="6">
        <v>2023</v>
      </c>
      <c r="C706" s="6" t="s">
        <v>100</v>
      </c>
      <c r="D706" s="6" t="s">
        <v>86</v>
      </c>
      <c r="E706" s="6" t="s">
        <v>87</v>
      </c>
      <c r="F706" s="6" t="s">
        <v>83</v>
      </c>
      <c r="G706" s="6" t="s">
        <v>78</v>
      </c>
      <c r="H706" s="7">
        <v>26447.27</v>
      </c>
      <c r="I706" s="7">
        <v>27139.69</v>
      </c>
      <c r="J706" s="8">
        <v>367</v>
      </c>
      <c r="K706" s="8">
        <v>376</v>
      </c>
      <c r="L706" s="7">
        <v>12471.82</v>
      </c>
      <c r="M706" s="7">
        <v>507.21</v>
      </c>
      <c r="N706" s="7">
        <v>363261.39</v>
      </c>
      <c r="O706" s="8">
        <v>5709</v>
      </c>
      <c r="P706" s="8">
        <v>1</v>
      </c>
      <c r="Q706" s="8">
        <v>10</v>
      </c>
    </row>
    <row r="707" spans="1:17" ht="14.5">
      <c r="A707" s="5">
        <v>45170</v>
      </c>
      <c r="B707" s="6">
        <v>2023</v>
      </c>
      <c r="C707" s="6" t="s">
        <v>100</v>
      </c>
      <c r="D707" s="6" t="s">
        <v>86</v>
      </c>
      <c r="E707" s="6" t="s">
        <v>87</v>
      </c>
      <c r="F707" s="6" t="s">
        <v>83</v>
      </c>
      <c r="G707" s="6" t="s">
        <v>79</v>
      </c>
      <c r="H707" s="7">
        <v>24857.22</v>
      </c>
      <c r="I707" s="7">
        <v>24439.51</v>
      </c>
      <c r="J707" s="8">
        <v>142</v>
      </c>
      <c r="K707" s="8">
        <v>142</v>
      </c>
      <c r="L707" s="7">
        <v>13680.96</v>
      </c>
      <c r="M707" s="7">
        <v>659.16</v>
      </c>
      <c r="N707" s="7">
        <v>286498.8</v>
      </c>
      <c r="O707" s="8">
        <v>1763</v>
      </c>
      <c r="P707" s="8">
        <v>1</v>
      </c>
      <c r="Q707" s="8">
        <v>5</v>
      </c>
    </row>
    <row r="708" spans="1:17" ht="14.5">
      <c r="A708" s="5">
        <v>45170</v>
      </c>
      <c r="B708" s="6">
        <v>2023</v>
      </c>
      <c r="C708" s="6" t="s">
        <v>100</v>
      </c>
      <c r="D708" s="6" t="s">
        <v>86</v>
      </c>
      <c r="E708" s="6" t="s">
        <v>87</v>
      </c>
      <c r="F708" s="6" t="s">
        <v>83</v>
      </c>
      <c r="G708" s="6" t="s">
        <v>80</v>
      </c>
      <c r="H708" s="7">
        <v>6091.31</v>
      </c>
      <c r="I708" s="7">
        <v>5787.36</v>
      </c>
      <c r="J708" s="8">
        <v>44</v>
      </c>
      <c r="K708" s="8">
        <v>42</v>
      </c>
      <c r="L708" s="7">
        <v>3493.67</v>
      </c>
      <c r="M708" s="7">
        <v>341.83</v>
      </c>
      <c r="N708" s="7">
        <v>85822.15</v>
      </c>
      <c r="O708" s="8">
        <v>648</v>
      </c>
      <c r="P708" s="8">
        <v>0</v>
      </c>
      <c r="Q708" s="8">
        <v>1</v>
      </c>
    </row>
    <row r="709" spans="1:17" ht="14.5">
      <c r="A709" s="5">
        <v>45170</v>
      </c>
      <c r="B709" s="6">
        <v>2023</v>
      </c>
      <c r="C709" s="6" t="s">
        <v>100</v>
      </c>
      <c r="D709" s="6" t="s">
        <v>86</v>
      </c>
      <c r="E709" s="6" t="s">
        <v>87</v>
      </c>
      <c r="F709" s="6" t="s">
        <v>83</v>
      </c>
      <c r="G709" s="6" t="s">
        <v>81</v>
      </c>
      <c r="H709" s="7">
        <v>11134.6</v>
      </c>
      <c r="I709" s="7">
        <v>11432.77</v>
      </c>
      <c r="J709" s="8">
        <v>97</v>
      </c>
      <c r="K709" s="8">
        <v>98</v>
      </c>
      <c r="L709" s="7">
        <v>5918.62</v>
      </c>
      <c r="M709" s="7">
        <v>310.02</v>
      </c>
      <c r="N709" s="7">
        <v>129487.18</v>
      </c>
      <c r="O709" s="8">
        <v>1169</v>
      </c>
      <c r="P709" s="8">
        <v>1</v>
      </c>
      <c r="Q709" s="8">
        <v>2</v>
      </c>
    </row>
    <row r="710" spans="1:17" ht="14.5">
      <c r="A710" s="5">
        <v>45170</v>
      </c>
      <c r="B710" s="6">
        <v>2023</v>
      </c>
      <c r="C710" s="6" t="s">
        <v>100</v>
      </c>
      <c r="D710" s="6" t="s">
        <v>88</v>
      </c>
      <c r="E710" s="6" t="s">
        <v>87</v>
      </c>
      <c r="F710" s="6" t="s">
        <v>77</v>
      </c>
      <c r="G710" s="6" t="s">
        <v>78</v>
      </c>
      <c r="H710" s="7">
        <v>335525.89</v>
      </c>
      <c r="I710" s="7">
        <v>315344.82</v>
      </c>
      <c r="J710" s="8">
        <v>4660</v>
      </c>
      <c r="K710" s="8">
        <v>4397</v>
      </c>
      <c r="L710" s="7">
        <v>187028.33</v>
      </c>
      <c r="M710" s="7">
        <v>6503.98</v>
      </c>
      <c r="N710" s="7">
        <v>3198051.61</v>
      </c>
      <c r="O710" s="8">
        <v>47331</v>
      </c>
      <c r="P710" s="8">
        <v>18</v>
      </c>
      <c r="Q710" s="8">
        <v>59</v>
      </c>
    </row>
    <row r="711" spans="1:17" ht="14.5">
      <c r="A711" s="5">
        <v>45170</v>
      </c>
      <c r="B711" s="6">
        <v>2023</v>
      </c>
      <c r="C711" s="6" t="s">
        <v>100</v>
      </c>
      <c r="D711" s="6" t="s">
        <v>88</v>
      </c>
      <c r="E711" s="6" t="s">
        <v>87</v>
      </c>
      <c r="F711" s="6" t="s">
        <v>77</v>
      </c>
      <c r="G711" s="6" t="s">
        <v>79</v>
      </c>
      <c r="H711" s="7">
        <v>296353.42</v>
      </c>
      <c r="I711" s="7">
        <v>272996.36</v>
      </c>
      <c r="J711" s="8">
        <v>1693</v>
      </c>
      <c r="K711" s="8">
        <v>1584</v>
      </c>
      <c r="L711" s="7">
        <v>192632.57</v>
      </c>
      <c r="M711" s="7">
        <v>7294.55</v>
      </c>
      <c r="N711" s="7">
        <v>2404146.0299999998</v>
      </c>
      <c r="O711" s="8">
        <v>15173</v>
      </c>
      <c r="P711" s="8">
        <v>17</v>
      </c>
      <c r="Q711" s="8">
        <v>24</v>
      </c>
    </row>
    <row r="712" spans="1:17" ht="14.5">
      <c r="A712" s="5">
        <v>45170</v>
      </c>
      <c r="B712" s="6">
        <v>2023</v>
      </c>
      <c r="C712" s="6" t="s">
        <v>100</v>
      </c>
      <c r="D712" s="6" t="s">
        <v>88</v>
      </c>
      <c r="E712" s="6" t="s">
        <v>87</v>
      </c>
      <c r="F712" s="6" t="s">
        <v>77</v>
      </c>
      <c r="G712" s="6" t="s">
        <v>80</v>
      </c>
      <c r="H712" s="7">
        <v>66380.09</v>
      </c>
      <c r="I712" s="7">
        <v>60894.1</v>
      </c>
      <c r="J712" s="8">
        <v>474</v>
      </c>
      <c r="K712" s="8">
        <v>443</v>
      </c>
      <c r="L712" s="7">
        <v>45392.03</v>
      </c>
      <c r="M712" s="7">
        <v>3978.54</v>
      </c>
      <c r="N712" s="7">
        <v>740261.48</v>
      </c>
      <c r="O712" s="8">
        <v>5463</v>
      </c>
      <c r="P712" s="8">
        <v>3</v>
      </c>
      <c r="Q712" s="8">
        <v>10</v>
      </c>
    </row>
    <row r="713" spans="1:17" ht="14.5">
      <c r="A713" s="5">
        <v>45170</v>
      </c>
      <c r="B713" s="6">
        <v>2023</v>
      </c>
      <c r="C713" s="6" t="s">
        <v>100</v>
      </c>
      <c r="D713" s="6" t="s">
        <v>88</v>
      </c>
      <c r="E713" s="6" t="s">
        <v>87</v>
      </c>
      <c r="F713" s="6" t="s">
        <v>77</v>
      </c>
      <c r="G713" s="6" t="s">
        <v>81</v>
      </c>
      <c r="H713" s="7">
        <v>120903.44</v>
      </c>
      <c r="I713" s="7">
        <v>109706.7</v>
      </c>
      <c r="J713" s="8">
        <v>1051</v>
      </c>
      <c r="K713" s="8">
        <v>959</v>
      </c>
      <c r="L713" s="7">
        <v>75931.88</v>
      </c>
      <c r="M713" s="7">
        <v>3860.23</v>
      </c>
      <c r="N713" s="7">
        <v>1141040.96</v>
      </c>
      <c r="O713" s="8">
        <v>10486</v>
      </c>
      <c r="P713" s="8">
        <v>6</v>
      </c>
      <c r="Q713" s="8">
        <v>21</v>
      </c>
    </row>
    <row r="714" spans="1:17" ht="14.5">
      <c r="A714" s="5">
        <v>45170</v>
      </c>
      <c r="B714" s="6">
        <v>2023</v>
      </c>
      <c r="C714" s="6" t="s">
        <v>100</v>
      </c>
      <c r="D714" s="6" t="s">
        <v>88</v>
      </c>
      <c r="E714" s="6" t="s">
        <v>87</v>
      </c>
      <c r="F714" s="6" t="s">
        <v>82</v>
      </c>
      <c r="G714" s="6" t="s">
        <v>78</v>
      </c>
      <c r="H714" s="7">
        <v>296269.42</v>
      </c>
      <c r="I714" s="7">
        <v>283025.46999999997</v>
      </c>
      <c r="J714" s="8">
        <v>4115</v>
      </c>
      <c r="K714" s="8">
        <v>3856</v>
      </c>
      <c r="L714" s="7">
        <v>156530.47</v>
      </c>
      <c r="M714" s="7">
        <v>5055.2</v>
      </c>
      <c r="N714" s="7">
        <v>3048861.78</v>
      </c>
      <c r="O714" s="8">
        <v>44053</v>
      </c>
      <c r="P714" s="8">
        <v>17</v>
      </c>
      <c r="Q714" s="8">
        <v>54</v>
      </c>
    </row>
    <row r="715" spans="1:17" ht="14.5">
      <c r="A715" s="5">
        <v>45170</v>
      </c>
      <c r="B715" s="6">
        <v>2023</v>
      </c>
      <c r="C715" s="6" t="s">
        <v>100</v>
      </c>
      <c r="D715" s="6" t="s">
        <v>88</v>
      </c>
      <c r="E715" s="6" t="s">
        <v>87</v>
      </c>
      <c r="F715" s="6" t="s">
        <v>82</v>
      </c>
      <c r="G715" s="6" t="s">
        <v>79</v>
      </c>
      <c r="H715" s="7">
        <v>267076.38</v>
      </c>
      <c r="I715" s="7">
        <v>239806.26</v>
      </c>
      <c r="J715" s="8">
        <v>1526</v>
      </c>
      <c r="K715" s="8">
        <v>1379</v>
      </c>
      <c r="L715" s="7">
        <v>164961.53</v>
      </c>
      <c r="M715" s="7">
        <v>6527.98</v>
      </c>
      <c r="N715" s="7">
        <v>2243963.7999999998</v>
      </c>
      <c r="O715" s="8">
        <v>14423</v>
      </c>
      <c r="P715" s="8">
        <v>15</v>
      </c>
      <c r="Q715" s="8">
        <v>18</v>
      </c>
    </row>
    <row r="716" spans="1:17" ht="14.5">
      <c r="A716" s="5">
        <v>45170</v>
      </c>
      <c r="B716" s="6">
        <v>2023</v>
      </c>
      <c r="C716" s="6" t="s">
        <v>100</v>
      </c>
      <c r="D716" s="6" t="s">
        <v>88</v>
      </c>
      <c r="E716" s="6" t="s">
        <v>87</v>
      </c>
      <c r="F716" s="6" t="s">
        <v>82</v>
      </c>
      <c r="G716" s="6" t="s">
        <v>80</v>
      </c>
      <c r="H716" s="7">
        <v>59547.21</v>
      </c>
      <c r="I716" s="7">
        <v>53847.14</v>
      </c>
      <c r="J716" s="8">
        <v>425</v>
      </c>
      <c r="K716" s="8">
        <v>378</v>
      </c>
      <c r="L716" s="7">
        <v>37790.9</v>
      </c>
      <c r="M716" s="7">
        <v>3530.72</v>
      </c>
      <c r="N716" s="7">
        <v>719292.35</v>
      </c>
      <c r="O716" s="8">
        <v>5581</v>
      </c>
      <c r="P716" s="8">
        <v>3</v>
      </c>
      <c r="Q716" s="8">
        <v>8</v>
      </c>
    </row>
    <row r="717" spans="1:17" ht="14.5">
      <c r="A717" s="5">
        <v>45170</v>
      </c>
      <c r="B717" s="6">
        <v>2023</v>
      </c>
      <c r="C717" s="6" t="s">
        <v>100</v>
      </c>
      <c r="D717" s="6" t="s">
        <v>88</v>
      </c>
      <c r="E717" s="6" t="s">
        <v>87</v>
      </c>
      <c r="F717" s="6" t="s">
        <v>82</v>
      </c>
      <c r="G717" s="6" t="s">
        <v>81</v>
      </c>
      <c r="H717" s="7">
        <v>108457.47</v>
      </c>
      <c r="I717" s="7">
        <v>106371.44</v>
      </c>
      <c r="J717" s="8">
        <v>943</v>
      </c>
      <c r="K717" s="8">
        <v>923</v>
      </c>
      <c r="L717" s="7">
        <v>63734.28</v>
      </c>
      <c r="M717" s="7">
        <v>3540.37</v>
      </c>
      <c r="N717" s="7">
        <v>1012564.5</v>
      </c>
      <c r="O717" s="8">
        <v>9099</v>
      </c>
      <c r="P717" s="8">
        <v>6</v>
      </c>
      <c r="Q717" s="8">
        <v>17</v>
      </c>
    </row>
    <row r="718" spans="1:17" ht="14.5">
      <c r="A718" s="5">
        <v>45170</v>
      </c>
      <c r="B718" s="6">
        <v>2023</v>
      </c>
      <c r="C718" s="6" t="s">
        <v>100</v>
      </c>
      <c r="D718" s="6" t="s">
        <v>88</v>
      </c>
      <c r="E718" s="6" t="s">
        <v>87</v>
      </c>
      <c r="F718" s="6" t="s">
        <v>83</v>
      </c>
      <c r="G718" s="6" t="s">
        <v>78</v>
      </c>
      <c r="H718" s="7">
        <v>22499.06</v>
      </c>
      <c r="I718" s="7">
        <v>22166.65</v>
      </c>
      <c r="J718" s="8">
        <v>312</v>
      </c>
      <c r="K718" s="8">
        <v>313</v>
      </c>
      <c r="L718" s="7">
        <v>10755.22</v>
      </c>
      <c r="M718" s="7">
        <v>405.5</v>
      </c>
      <c r="N718" s="7">
        <v>316608.68</v>
      </c>
      <c r="O718" s="8">
        <v>4752</v>
      </c>
      <c r="P718" s="8">
        <v>1</v>
      </c>
      <c r="Q718" s="8">
        <v>9</v>
      </c>
    </row>
    <row r="719" spans="1:17" ht="14.5">
      <c r="A719" s="5">
        <v>45170</v>
      </c>
      <c r="B719" s="6">
        <v>2023</v>
      </c>
      <c r="C719" s="6" t="s">
        <v>100</v>
      </c>
      <c r="D719" s="6" t="s">
        <v>88</v>
      </c>
      <c r="E719" s="6" t="s">
        <v>87</v>
      </c>
      <c r="F719" s="6" t="s">
        <v>83</v>
      </c>
      <c r="G719" s="6" t="s">
        <v>79</v>
      </c>
      <c r="H719" s="7">
        <v>18126.14</v>
      </c>
      <c r="I719" s="7">
        <v>17055.490000000002</v>
      </c>
      <c r="J719" s="8">
        <v>104</v>
      </c>
      <c r="K719" s="8">
        <v>97</v>
      </c>
      <c r="L719" s="7">
        <v>10091.82</v>
      </c>
      <c r="M719" s="7">
        <v>464.95</v>
      </c>
      <c r="N719" s="7">
        <v>233378.72</v>
      </c>
      <c r="O719" s="8">
        <v>1463</v>
      </c>
      <c r="P719" s="8">
        <v>1</v>
      </c>
      <c r="Q719" s="8">
        <v>3</v>
      </c>
    </row>
    <row r="720" spans="1:17" ht="14.5">
      <c r="A720" s="5">
        <v>45170</v>
      </c>
      <c r="B720" s="6">
        <v>2023</v>
      </c>
      <c r="C720" s="6" t="s">
        <v>100</v>
      </c>
      <c r="D720" s="6" t="s">
        <v>88</v>
      </c>
      <c r="E720" s="6" t="s">
        <v>87</v>
      </c>
      <c r="F720" s="6" t="s">
        <v>83</v>
      </c>
      <c r="G720" s="6" t="s">
        <v>80</v>
      </c>
      <c r="H720" s="7">
        <v>4193.8599999999997</v>
      </c>
      <c r="I720" s="7">
        <v>3806.04</v>
      </c>
      <c r="J720" s="8">
        <v>30</v>
      </c>
      <c r="K720" s="8">
        <v>27</v>
      </c>
      <c r="L720" s="7">
        <v>2436.9899999999998</v>
      </c>
      <c r="M720" s="7">
        <v>252.33</v>
      </c>
      <c r="N720" s="7">
        <v>71043.520000000004</v>
      </c>
      <c r="O720" s="8">
        <v>529</v>
      </c>
      <c r="P720" s="8">
        <v>0</v>
      </c>
      <c r="Q720" s="8">
        <v>1</v>
      </c>
    </row>
    <row r="721" spans="1:17" ht="14.5">
      <c r="A721" s="5">
        <v>45170</v>
      </c>
      <c r="B721" s="6">
        <v>2023</v>
      </c>
      <c r="C721" s="6" t="s">
        <v>100</v>
      </c>
      <c r="D721" s="6" t="s">
        <v>88</v>
      </c>
      <c r="E721" s="6" t="s">
        <v>87</v>
      </c>
      <c r="F721" s="6" t="s">
        <v>83</v>
      </c>
      <c r="G721" s="6" t="s">
        <v>81</v>
      </c>
      <c r="H721" s="7">
        <v>8005.88</v>
      </c>
      <c r="I721" s="7">
        <v>7419.05</v>
      </c>
      <c r="J721" s="8">
        <v>70</v>
      </c>
      <c r="K721" s="8">
        <v>65</v>
      </c>
      <c r="L721" s="7">
        <v>4256.93</v>
      </c>
      <c r="M721" s="7">
        <v>228.68</v>
      </c>
      <c r="N721" s="7">
        <v>108657.1</v>
      </c>
      <c r="O721" s="8">
        <v>1025</v>
      </c>
      <c r="P721" s="8">
        <v>0</v>
      </c>
      <c r="Q721" s="8">
        <v>1</v>
      </c>
    </row>
    <row r="722" spans="1:17" ht="14.5">
      <c r="A722" s="5">
        <v>45170</v>
      </c>
      <c r="B722" s="6">
        <v>2023</v>
      </c>
      <c r="C722" s="6" t="s">
        <v>100</v>
      </c>
      <c r="D722" s="6" t="s">
        <v>89</v>
      </c>
      <c r="E722" s="6" t="s">
        <v>85</v>
      </c>
      <c r="F722" s="6" t="s">
        <v>77</v>
      </c>
      <c r="G722" s="6" t="s">
        <v>78</v>
      </c>
      <c r="H722" s="7">
        <v>254690</v>
      </c>
      <c r="I722" s="7">
        <v>247971.3</v>
      </c>
      <c r="J722" s="8">
        <v>3537</v>
      </c>
      <c r="K722" s="8">
        <v>3493</v>
      </c>
      <c r="L722" s="7">
        <v>144942.35999999999</v>
      </c>
      <c r="M722" s="7">
        <v>4936.82</v>
      </c>
      <c r="N722" s="7">
        <v>1719108.21</v>
      </c>
      <c r="O722" s="8">
        <v>25329</v>
      </c>
      <c r="P722" s="8">
        <v>14</v>
      </c>
      <c r="Q722" s="8">
        <v>60</v>
      </c>
    </row>
    <row r="723" spans="1:17" ht="14.5">
      <c r="A723" s="5">
        <v>45170</v>
      </c>
      <c r="B723" s="6">
        <v>2023</v>
      </c>
      <c r="C723" s="6" t="s">
        <v>100</v>
      </c>
      <c r="D723" s="6" t="s">
        <v>89</v>
      </c>
      <c r="E723" s="6" t="s">
        <v>85</v>
      </c>
      <c r="F723" s="6" t="s">
        <v>77</v>
      </c>
      <c r="G723" s="6" t="s">
        <v>79</v>
      </c>
      <c r="H723" s="7">
        <v>257282.11</v>
      </c>
      <c r="I723" s="7">
        <v>255833.05</v>
      </c>
      <c r="J723" s="8">
        <v>1470</v>
      </c>
      <c r="K723" s="8">
        <v>1478</v>
      </c>
      <c r="L723" s="7">
        <v>167045.32999999999</v>
      </c>
      <c r="M723" s="7">
        <v>6690.96</v>
      </c>
      <c r="N723" s="7">
        <v>1431110.95</v>
      </c>
      <c r="O723" s="8">
        <v>9200</v>
      </c>
      <c r="P723" s="8">
        <v>12</v>
      </c>
      <c r="Q723" s="8">
        <v>17</v>
      </c>
    </row>
    <row r="724" spans="1:17" ht="14.5">
      <c r="A724" s="5">
        <v>45170</v>
      </c>
      <c r="B724" s="6">
        <v>2023</v>
      </c>
      <c r="C724" s="6" t="s">
        <v>100</v>
      </c>
      <c r="D724" s="6" t="s">
        <v>89</v>
      </c>
      <c r="E724" s="6" t="s">
        <v>85</v>
      </c>
      <c r="F724" s="6" t="s">
        <v>77</v>
      </c>
      <c r="G724" s="6" t="s">
        <v>80</v>
      </c>
      <c r="H724" s="7">
        <v>55860.63</v>
      </c>
      <c r="I724" s="7">
        <v>51656.22</v>
      </c>
      <c r="J724" s="8">
        <v>399</v>
      </c>
      <c r="K724" s="8">
        <v>367</v>
      </c>
      <c r="L724" s="7">
        <v>37902.58</v>
      </c>
      <c r="M724" s="7">
        <v>3206.65</v>
      </c>
      <c r="N724" s="7">
        <v>415562.12</v>
      </c>
      <c r="O724" s="8">
        <v>3328</v>
      </c>
      <c r="P724" s="8">
        <v>3</v>
      </c>
      <c r="Q724" s="8">
        <v>7</v>
      </c>
    </row>
    <row r="725" spans="1:17" ht="14.5">
      <c r="A725" s="5">
        <v>45170</v>
      </c>
      <c r="B725" s="6">
        <v>2023</v>
      </c>
      <c r="C725" s="6" t="s">
        <v>100</v>
      </c>
      <c r="D725" s="6" t="s">
        <v>89</v>
      </c>
      <c r="E725" s="6" t="s">
        <v>85</v>
      </c>
      <c r="F725" s="6" t="s">
        <v>77</v>
      </c>
      <c r="G725" s="6" t="s">
        <v>81</v>
      </c>
      <c r="H725" s="7">
        <v>94451.79</v>
      </c>
      <c r="I725" s="7">
        <v>91344.31</v>
      </c>
      <c r="J725" s="8">
        <v>821</v>
      </c>
      <c r="K725" s="8">
        <v>790</v>
      </c>
      <c r="L725" s="7">
        <v>59577.87</v>
      </c>
      <c r="M725" s="7">
        <v>2993.44</v>
      </c>
      <c r="N725" s="7">
        <v>640763.61</v>
      </c>
      <c r="O725" s="8">
        <v>5927</v>
      </c>
      <c r="P725" s="8">
        <v>4</v>
      </c>
      <c r="Q725" s="8">
        <v>16</v>
      </c>
    </row>
    <row r="726" spans="1:17" ht="14.5">
      <c r="A726" s="5">
        <v>45170</v>
      </c>
      <c r="B726" s="6">
        <v>2023</v>
      </c>
      <c r="C726" s="6" t="s">
        <v>100</v>
      </c>
      <c r="D726" s="6" t="s">
        <v>89</v>
      </c>
      <c r="E726" s="6" t="s">
        <v>85</v>
      </c>
      <c r="F726" s="6" t="s">
        <v>82</v>
      </c>
      <c r="G726" s="6" t="s">
        <v>78</v>
      </c>
      <c r="H726" s="7">
        <v>217013.84</v>
      </c>
      <c r="I726" s="7">
        <v>218051.46</v>
      </c>
      <c r="J726" s="8">
        <v>3014</v>
      </c>
      <c r="K726" s="8">
        <v>2999</v>
      </c>
      <c r="L726" s="7">
        <v>114276.09</v>
      </c>
      <c r="M726" s="7">
        <v>3842.45</v>
      </c>
      <c r="N726" s="7">
        <v>1650495.31</v>
      </c>
      <c r="O726" s="8">
        <v>24341</v>
      </c>
      <c r="P726" s="8">
        <v>9</v>
      </c>
      <c r="Q726" s="8">
        <v>35</v>
      </c>
    </row>
    <row r="727" spans="1:17" ht="14.5">
      <c r="A727" s="5">
        <v>45170</v>
      </c>
      <c r="B727" s="6">
        <v>2023</v>
      </c>
      <c r="C727" s="6" t="s">
        <v>100</v>
      </c>
      <c r="D727" s="6" t="s">
        <v>89</v>
      </c>
      <c r="E727" s="6" t="s">
        <v>85</v>
      </c>
      <c r="F727" s="6" t="s">
        <v>82</v>
      </c>
      <c r="G727" s="6" t="s">
        <v>79</v>
      </c>
      <c r="H727" s="7">
        <v>205399.57</v>
      </c>
      <c r="I727" s="7">
        <v>201580.6</v>
      </c>
      <c r="J727" s="8">
        <v>1174</v>
      </c>
      <c r="K727" s="8">
        <v>1167</v>
      </c>
      <c r="L727" s="7">
        <v>126213.55</v>
      </c>
      <c r="M727" s="7">
        <v>5092.0200000000004</v>
      </c>
      <c r="N727" s="7">
        <v>1288048.1000000001</v>
      </c>
      <c r="O727" s="8">
        <v>7758</v>
      </c>
      <c r="P727" s="8">
        <v>9</v>
      </c>
      <c r="Q727" s="8">
        <v>21</v>
      </c>
    </row>
    <row r="728" spans="1:17" ht="14.5">
      <c r="A728" s="5">
        <v>45170</v>
      </c>
      <c r="B728" s="6">
        <v>2023</v>
      </c>
      <c r="C728" s="6" t="s">
        <v>100</v>
      </c>
      <c r="D728" s="6" t="s">
        <v>89</v>
      </c>
      <c r="E728" s="6" t="s">
        <v>85</v>
      </c>
      <c r="F728" s="6" t="s">
        <v>82</v>
      </c>
      <c r="G728" s="6" t="s">
        <v>80</v>
      </c>
      <c r="H728" s="7">
        <v>47879.27</v>
      </c>
      <c r="I728" s="7">
        <v>45191.519999999997</v>
      </c>
      <c r="J728" s="8">
        <v>342</v>
      </c>
      <c r="K728" s="8">
        <v>323</v>
      </c>
      <c r="L728" s="7">
        <v>30869.42</v>
      </c>
      <c r="M728" s="7">
        <v>2504.9699999999998</v>
      </c>
      <c r="N728" s="7">
        <v>384451.28</v>
      </c>
      <c r="O728" s="8">
        <v>2829</v>
      </c>
      <c r="P728" s="8">
        <v>2</v>
      </c>
      <c r="Q728" s="8">
        <v>4</v>
      </c>
    </row>
    <row r="729" spans="1:17" ht="14.5">
      <c r="A729" s="5">
        <v>45170</v>
      </c>
      <c r="B729" s="6">
        <v>2023</v>
      </c>
      <c r="C729" s="6" t="s">
        <v>100</v>
      </c>
      <c r="D729" s="6" t="s">
        <v>89</v>
      </c>
      <c r="E729" s="6" t="s">
        <v>85</v>
      </c>
      <c r="F729" s="6" t="s">
        <v>82</v>
      </c>
      <c r="G729" s="6" t="s">
        <v>81</v>
      </c>
      <c r="H729" s="7">
        <v>90485.15</v>
      </c>
      <c r="I729" s="7">
        <v>90772.62</v>
      </c>
      <c r="J729" s="8">
        <v>787</v>
      </c>
      <c r="K729" s="8">
        <v>797</v>
      </c>
      <c r="L729" s="7">
        <v>53400.49</v>
      </c>
      <c r="M729" s="7">
        <v>2767.89</v>
      </c>
      <c r="N729" s="7">
        <v>589532.1</v>
      </c>
      <c r="O729" s="8">
        <v>5632</v>
      </c>
      <c r="P729" s="8">
        <v>4</v>
      </c>
      <c r="Q729" s="8">
        <v>13</v>
      </c>
    </row>
    <row r="730" spans="1:17" ht="14.5">
      <c r="A730" s="5">
        <v>45170</v>
      </c>
      <c r="B730" s="6">
        <v>2023</v>
      </c>
      <c r="C730" s="6" t="s">
        <v>100</v>
      </c>
      <c r="D730" s="6" t="s">
        <v>89</v>
      </c>
      <c r="E730" s="6" t="s">
        <v>85</v>
      </c>
      <c r="F730" s="6" t="s">
        <v>83</v>
      </c>
      <c r="G730" s="6" t="s">
        <v>78</v>
      </c>
      <c r="H730" s="7">
        <v>20922.810000000001</v>
      </c>
      <c r="I730" s="7">
        <v>21977.84</v>
      </c>
      <c r="J730" s="8">
        <v>291</v>
      </c>
      <c r="K730" s="8">
        <v>311</v>
      </c>
      <c r="L730" s="7">
        <v>10082.129999999999</v>
      </c>
      <c r="M730" s="7">
        <v>381.1</v>
      </c>
      <c r="N730" s="7">
        <v>218642.45</v>
      </c>
      <c r="O730" s="8">
        <v>3138</v>
      </c>
      <c r="P730" s="8">
        <v>1</v>
      </c>
      <c r="Q730" s="8">
        <v>9</v>
      </c>
    </row>
    <row r="731" spans="1:17" ht="14.5">
      <c r="A731" s="5">
        <v>45170</v>
      </c>
      <c r="B731" s="6">
        <v>2023</v>
      </c>
      <c r="C731" s="6" t="s">
        <v>100</v>
      </c>
      <c r="D731" s="6" t="s">
        <v>89</v>
      </c>
      <c r="E731" s="6" t="s">
        <v>85</v>
      </c>
      <c r="F731" s="6" t="s">
        <v>83</v>
      </c>
      <c r="G731" s="6" t="s">
        <v>79</v>
      </c>
      <c r="H731" s="7">
        <v>19182.88</v>
      </c>
      <c r="I731" s="7">
        <v>18812.47</v>
      </c>
      <c r="J731" s="8">
        <v>110</v>
      </c>
      <c r="K731" s="8">
        <v>108</v>
      </c>
      <c r="L731" s="7">
        <v>10644.69</v>
      </c>
      <c r="M731" s="7">
        <v>445.22</v>
      </c>
      <c r="N731" s="7">
        <v>168148.4</v>
      </c>
      <c r="O731" s="8">
        <v>997</v>
      </c>
      <c r="P731" s="8">
        <v>1</v>
      </c>
      <c r="Q731" s="8">
        <v>3</v>
      </c>
    </row>
    <row r="732" spans="1:17" ht="14.5">
      <c r="A732" s="5">
        <v>45170</v>
      </c>
      <c r="B732" s="6">
        <v>2023</v>
      </c>
      <c r="C732" s="6" t="s">
        <v>100</v>
      </c>
      <c r="D732" s="6" t="s">
        <v>89</v>
      </c>
      <c r="E732" s="6" t="s">
        <v>85</v>
      </c>
      <c r="F732" s="6" t="s">
        <v>83</v>
      </c>
      <c r="G732" s="6" t="s">
        <v>80</v>
      </c>
      <c r="H732" s="7">
        <v>4923.32</v>
      </c>
      <c r="I732" s="7">
        <v>4751.5</v>
      </c>
      <c r="J732" s="8">
        <v>35</v>
      </c>
      <c r="K732" s="8">
        <v>33</v>
      </c>
      <c r="L732" s="7">
        <v>2840.84</v>
      </c>
      <c r="M732" s="7">
        <v>291.2</v>
      </c>
      <c r="N732" s="7">
        <v>53540.86</v>
      </c>
      <c r="O732" s="8">
        <v>395</v>
      </c>
      <c r="P732" s="8">
        <v>0</v>
      </c>
      <c r="Q732" s="8">
        <v>1</v>
      </c>
    </row>
    <row r="733" spans="1:17" ht="14.5">
      <c r="A733" s="5">
        <v>45170</v>
      </c>
      <c r="B733" s="6">
        <v>2023</v>
      </c>
      <c r="C733" s="6" t="s">
        <v>100</v>
      </c>
      <c r="D733" s="6" t="s">
        <v>89</v>
      </c>
      <c r="E733" s="6" t="s">
        <v>85</v>
      </c>
      <c r="F733" s="6" t="s">
        <v>83</v>
      </c>
      <c r="G733" s="6" t="s">
        <v>81</v>
      </c>
      <c r="H733" s="7">
        <v>8628.25</v>
      </c>
      <c r="I733" s="7">
        <v>8470.49</v>
      </c>
      <c r="J733" s="8">
        <v>75</v>
      </c>
      <c r="K733" s="8">
        <v>75</v>
      </c>
      <c r="L733" s="7">
        <v>4591.75</v>
      </c>
      <c r="M733" s="7">
        <v>240.79</v>
      </c>
      <c r="N733" s="7">
        <v>77587.92</v>
      </c>
      <c r="O733" s="8">
        <v>754</v>
      </c>
      <c r="P733" s="8">
        <v>0</v>
      </c>
      <c r="Q733" s="8">
        <v>1</v>
      </c>
    </row>
    <row r="734" spans="1:17" ht="14.5">
      <c r="A734" s="5">
        <v>45170</v>
      </c>
      <c r="B734" s="6">
        <v>2023</v>
      </c>
      <c r="C734" s="6" t="s">
        <v>100</v>
      </c>
      <c r="D734" s="6" t="s">
        <v>90</v>
      </c>
      <c r="E734" s="6" t="s">
        <v>91</v>
      </c>
      <c r="F734" s="6" t="s">
        <v>77</v>
      </c>
      <c r="G734" s="6" t="s">
        <v>78</v>
      </c>
      <c r="H734" s="7">
        <v>181819.26</v>
      </c>
      <c r="I734" s="7">
        <v>175531.81</v>
      </c>
      <c r="J734" s="8">
        <v>2525</v>
      </c>
      <c r="K734" s="8">
        <v>2428</v>
      </c>
      <c r="L734" s="7">
        <v>101375.2</v>
      </c>
      <c r="M734" s="7">
        <v>3407.56</v>
      </c>
      <c r="N734" s="7">
        <v>2157347.4</v>
      </c>
      <c r="O734" s="8">
        <v>32723</v>
      </c>
      <c r="P734" s="8">
        <v>10</v>
      </c>
      <c r="Q734" s="8">
        <v>22</v>
      </c>
    </row>
    <row r="735" spans="1:17" ht="14.5">
      <c r="A735" s="5">
        <v>45170</v>
      </c>
      <c r="B735" s="6">
        <v>2023</v>
      </c>
      <c r="C735" s="6" t="s">
        <v>100</v>
      </c>
      <c r="D735" s="6" t="s">
        <v>90</v>
      </c>
      <c r="E735" s="6" t="s">
        <v>91</v>
      </c>
      <c r="F735" s="6" t="s">
        <v>77</v>
      </c>
      <c r="G735" s="6" t="s">
        <v>79</v>
      </c>
      <c r="H735" s="7">
        <v>188318.53</v>
      </c>
      <c r="I735" s="7">
        <v>170124.71</v>
      </c>
      <c r="J735" s="8">
        <v>1076</v>
      </c>
      <c r="K735" s="8">
        <v>966</v>
      </c>
      <c r="L735" s="7">
        <v>123360.35</v>
      </c>
      <c r="M735" s="7">
        <v>5033.6000000000004</v>
      </c>
      <c r="N735" s="7">
        <v>1761471.44</v>
      </c>
      <c r="O735" s="8">
        <v>11208</v>
      </c>
      <c r="P735" s="8">
        <v>7</v>
      </c>
      <c r="Q735" s="8">
        <v>22</v>
      </c>
    </row>
    <row r="736" spans="1:17" ht="14.5">
      <c r="A736" s="5">
        <v>45170</v>
      </c>
      <c r="B736" s="6">
        <v>2023</v>
      </c>
      <c r="C736" s="6" t="s">
        <v>100</v>
      </c>
      <c r="D736" s="6" t="s">
        <v>90</v>
      </c>
      <c r="E736" s="6" t="s">
        <v>91</v>
      </c>
      <c r="F736" s="6" t="s">
        <v>77</v>
      </c>
      <c r="G736" s="6" t="s">
        <v>80</v>
      </c>
      <c r="H736" s="7">
        <v>46025.97</v>
      </c>
      <c r="I736" s="7">
        <v>41037.96</v>
      </c>
      <c r="J736" s="8">
        <v>329</v>
      </c>
      <c r="K736" s="8">
        <v>292</v>
      </c>
      <c r="L736" s="7">
        <v>31376.880000000001</v>
      </c>
      <c r="M736" s="7">
        <v>2729.33</v>
      </c>
      <c r="N736" s="7">
        <v>511068.39</v>
      </c>
      <c r="O736" s="8">
        <v>3896</v>
      </c>
      <c r="P736" s="8">
        <v>3</v>
      </c>
      <c r="Q736" s="8">
        <v>5</v>
      </c>
    </row>
    <row r="737" spans="1:17" ht="14.5">
      <c r="A737" s="5">
        <v>45170</v>
      </c>
      <c r="B737" s="6">
        <v>2023</v>
      </c>
      <c r="C737" s="6" t="s">
        <v>100</v>
      </c>
      <c r="D737" s="6" t="s">
        <v>90</v>
      </c>
      <c r="E737" s="6" t="s">
        <v>91</v>
      </c>
      <c r="F737" s="6" t="s">
        <v>77</v>
      </c>
      <c r="G737" s="6" t="s">
        <v>81</v>
      </c>
      <c r="H737" s="7">
        <v>71570.8</v>
      </c>
      <c r="I737" s="7">
        <v>68632.7</v>
      </c>
      <c r="J737" s="8">
        <v>622</v>
      </c>
      <c r="K737" s="8">
        <v>596</v>
      </c>
      <c r="L737" s="7">
        <v>45019.59</v>
      </c>
      <c r="M737" s="7">
        <v>2223.09</v>
      </c>
      <c r="N737" s="7">
        <v>782234.4</v>
      </c>
      <c r="O737" s="8">
        <v>7398</v>
      </c>
      <c r="P737" s="8">
        <v>4</v>
      </c>
      <c r="Q737" s="8">
        <v>11</v>
      </c>
    </row>
    <row r="738" spans="1:17" ht="14.5">
      <c r="A738" s="5">
        <v>45170</v>
      </c>
      <c r="B738" s="6">
        <v>2023</v>
      </c>
      <c r="C738" s="6" t="s">
        <v>100</v>
      </c>
      <c r="D738" s="6" t="s">
        <v>90</v>
      </c>
      <c r="E738" s="6" t="s">
        <v>91</v>
      </c>
      <c r="F738" s="6" t="s">
        <v>82</v>
      </c>
      <c r="G738" s="6" t="s">
        <v>78</v>
      </c>
      <c r="H738" s="7">
        <v>179101.14</v>
      </c>
      <c r="I738" s="7">
        <v>171262.8</v>
      </c>
      <c r="J738" s="8">
        <v>2488</v>
      </c>
      <c r="K738" s="8">
        <v>2341</v>
      </c>
      <c r="L738" s="7">
        <v>94761.56</v>
      </c>
      <c r="M738" s="7">
        <v>3000.59</v>
      </c>
      <c r="N738" s="7">
        <v>1998842.14</v>
      </c>
      <c r="O738" s="8">
        <v>28458</v>
      </c>
      <c r="P738" s="8">
        <v>9</v>
      </c>
      <c r="Q738" s="8">
        <v>36</v>
      </c>
    </row>
    <row r="739" spans="1:17" ht="14.5">
      <c r="A739" s="5">
        <v>45170</v>
      </c>
      <c r="B739" s="6">
        <v>2023</v>
      </c>
      <c r="C739" s="6" t="s">
        <v>100</v>
      </c>
      <c r="D739" s="6" t="s">
        <v>90</v>
      </c>
      <c r="E739" s="6" t="s">
        <v>91</v>
      </c>
      <c r="F739" s="6" t="s">
        <v>82</v>
      </c>
      <c r="G739" s="6" t="s">
        <v>79</v>
      </c>
      <c r="H739" s="7">
        <v>150739.21</v>
      </c>
      <c r="I739" s="7">
        <v>138238.45000000001</v>
      </c>
      <c r="J739" s="8">
        <v>861</v>
      </c>
      <c r="K739" s="8">
        <v>800</v>
      </c>
      <c r="L739" s="7">
        <v>93414.94</v>
      </c>
      <c r="M739" s="7">
        <v>3886.19</v>
      </c>
      <c r="N739" s="7">
        <v>1571001.04</v>
      </c>
      <c r="O739" s="8">
        <v>9200</v>
      </c>
      <c r="P739" s="8">
        <v>8</v>
      </c>
      <c r="Q739" s="8">
        <v>16</v>
      </c>
    </row>
    <row r="740" spans="1:17" ht="14.5">
      <c r="A740" s="5">
        <v>45170</v>
      </c>
      <c r="B740" s="6">
        <v>2023</v>
      </c>
      <c r="C740" s="6" t="s">
        <v>100</v>
      </c>
      <c r="D740" s="6" t="s">
        <v>90</v>
      </c>
      <c r="E740" s="6" t="s">
        <v>91</v>
      </c>
      <c r="F740" s="6" t="s">
        <v>82</v>
      </c>
      <c r="G740" s="6" t="s">
        <v>80</v>
      </c>
      <c r="H740" s="7">
        <v>39297.83</v>
      </c>
      <c r="I740" s="7">
        <v>37328.400000000001</v>
      </c>
      <c r="J740" s="8">
        <v>281</v>
      </c>
      <c r="K740" s="8">
        <v>265</v>
      </c>
      <c r="L740" s="7">
        <v>24817.84</v>
      </c>
      <c r="M740" s="7">
        <v>2223.4699999999998</v>
      </c>
      <c r="N740" s="7">
        <v>475114.19</v>
      </c>
      <c r="O740" s="8">
        <v>3696</v>
      </c>
      <c r="P740" s="8">
        <v>1</v>
      </c>
      <c r="Q740" s="8">
        <v>6</v>
      </c>
    </row>
    <row r="741" spans="1:17" ht="14.5">
      <c r="A741" s="5">
        <v>45170</v>
      </c>
      <c r="B741" s="6">
        <v>2023</v>
      </c>
      <c r="C741" s="6" t="s">
        <v>100</v>
      </c>
      <c r="D741" s="6" t="s">
        <v>90</v>
      </c>
      <c r="E741" s="6" t="s">
        <v>91</v>
      </c>
      <c r="F741" s="6" t="s">
        <v>82</v>
      </c>
      <c r="G741" s="6" t="s">
        <v>81</v>
      </c>
      <c r="H741" s="7">
        <v>62043.18</v>
      </c>
      <c r="I741" s="7">
        <v>61079.37</v>
      </c>
      <c r="J741" s="8">
        <v>540</v>
      </c>
      <c r="K741" s="8">
        <v>542</v>
      </c>
      <c r="L741" s="7">
        <v>36612.910000000003</v>
      </c>
      <c r="M741" s="7">
        <v>1997.36</v>
      </c>
      <c r="N741" s="7">
        <v>703015.28</v>
      </c>
      <c r="O741" s="8">
        <v>6729</v>
      </c>
      <c r="P741" s="8">
        <v>2</v>
      </c>
      <c r="Q741" s="8">
        <v>10</v>
      </c>
    </row>
    <row r="742" spans="1:17" ht="14.5">
      <c r="A742" s="5">
        <v>45170</v>
      </c>
      <c r="B742" s="6">
        <v>2023</v>
      </c>
      <c r="C742" s="6" t="s">
        <v>100</v>
      </c>
      <c r="D742" s="6" t="s">
        <v>90</v>
      </c>
      <c r="E742" s="6" t="s">
        <v>91</v>
      </c>
      <c r="F742" s="6" t="s">
        <v>83</v>
      </c>
      <c r="G742" s="6" t="s">
        <v>78</v>
      </c>
      <c r="H742" s="7">
        <v>14021.78</v>
      </c>
      <c r="I742" s="7">
        <v>13859.45</v>
      </c>
      <c r="J742" s="8">
        <v>195</v>
      </c>
      <c r="K742" s="8">
        <v>191</v>
      </c>
      <c r="L742" s="7">
        <v>6587.31</v>
      </c>
      <c r="M742" s="7">
        <v>251.93</v>
      </c>
      <c r="N742" s="7">
        <v>224955.13</v>
      </c>
      <c r="O742" s="8">
        <v>3498</v>
      </c>
      <c r="P742" s="8">
        <v>1</v>
      </c>
      <c r="Q742" s="8">
        <v>5</v>
      </c>
    </row>
    <row r="743" spans="1:17" ht="14.5">
      <c r="A743" s="5">
        <v>45170</v>
      </c>
      <c r="B743" s="6">
        <v>2023</v>
      </c>
      <c r="C743" s="6" t="s">
        <v>100</v>
      </c>
      <c r="D743" s="6" t="s">
        <v>90</v>
      </c>
      <c r="E743" s="6" t="s">
        <v>91</v>
      </c>
      <c r="F743" s="6" t="s">
        <v>83</v>
      </c>
      <c r="G743" s="6" t="s">
        <v>79</v>
      </c>
      <c r="H743" s="7">
        <v>13405.66</v>
      </c>
      <c r="I743" s="7">
        <v>12950.55</v>
      </c>
      <c r="J743" s="8">
        <v>77</v>
      </c>
      <c r="K743" s="8">
        <v>74</v>
      </c>
      <c r="L743" s="7">
        <v>7434.92</v>
      </c>
      <c r="M743" s="7">
        <v>334.45</v>
      </c>
      <c r="N743" s="7">
        <v>175544.11</v>
      </c>
      <c r="O743" s="8">
        <v>1050</v>
      </c>
      <c r="P743" s="8">
        <v>1</v>
      </c>
      <c r="Q743" s="8">
        <v>2</v>
      </c>
    </row>
    <row r="744" spans="1:17" ht="14.5">
      <c r="A744" s="5">
        <v>45170</v>
      </c>
      <c r="B744" s="6">
        <v>2023</v>
      </c>
      <c r="C744" s="6" t="s">
        <v>100</v>
      </c>
      <c r="D744" s="6" t="s">
        <v>90</v>
      </c>
      <c r="E744" s="6" t="s">
        <v>91</v>
      </c>
      <c r="F744" s="6" t="s">
        <v>83</v>
      </c>
      <c r="G744" s="6" t="s">
        <v>80</v>
      </c>
      <c r="H744" s="7">
        <v>3364.64</v>
      </c>
      <c r="I744" s="7">
        <v>3170.05</v>
      </c>
      <c r="J744" s="8">
        <v>24</v>
      </c>
      <c r="K744" s="8">
        <v>23</v>
      </c>
      <c r="L744" s="7">
        <v>1950.32</v>
      </c>
      <c r="M744" s="7">
        <v>182.32</v>
      </c>
      <c r="N744" s="7">
        <v>53806.18</v>
      </c>
      <c r="O744" s="8">
        <v>405</v>
      </c>
      <c r="P744" s="8">
        <v>0</v>
      </c>
      <c r="Q744" s="8">
        <v>0</v>
      </c>
    </row>
    <row r="745" spans="1:17" ht="14.5">
      <c r="A745" s="5">
        <v>45170</v>
      </c>
      <c r="B745" s="6">
        <v>2023</v>
      </c>
      <c r="C745" s="6" t="s">
        <v>100</v>
      </c>
      <c r="D745" s="6" t="s">
        <v>90</v>
      </c>
      <c r="E745" s="6" t="s">
        <v>91</v>
      </c>
      <c r="F745" s="6" t="s">
        <v>83</v>
      </c>
      <c r="G745" s="6" t="s">
        <v>81</v>
      </c>
      <c r="H745" s="7">
        <v>5058.59</v>
      </c>
      <c r="I745" s="7">
        <v>4963.0600000000004</v>
      </c>
      <c r="J745" s="8">
        <v>44</v>
      </c>
      <c r="K745" s="8">
        <v>44</v>
      </c>
      <c r="L745" s="7">
        <v>2681.32</v>
      </c>
      <c r="M745" s="7">
        <v>152.51</v>
      </c>
      <c r="N745" s="7">
        <v>76576.94</v>
      </c>
      <c r="O745" s="8">
        <v>744</v>
      </c>
      <c r="P745" s="8">
        <v>0</v>
      </c>
      <c r="Q745" s="8">
        <v>1</v>
      </c>
    </row>
    <row r="746" spans="1:17" ht="14.5">
      <c r="A746" s="5">
        <v>45170</v>
      </c>
      <c r="B746" s="6">
        <v>2023</v>
      </c>
      <c r="C746" s="6" t="s">
        <v>100</v>
      </c>
      <c r="D746" s="6" t="s">
        <v>92</v>
      </c>
      <c r="E746" s="6" t="s">
        <v>76</v>
      </c>
      <c r="F746" s="6" t="s">
        <v>77</v>
      </c>
      <c r="G746" s="6" t="s">
        <v>78</v>
      </c>
      <c r="H746" s="7">
        <v>217170.24</v>
      </c>
      <c r="I746" s="7">
        <v>223263.93</v>
      </c>
      <c r="J746" s="8">
        <v>3016</v>
      </c>
      <c r="K746" s="8">
        <v>3071</v>
      </c>
      <c r="L746" s="7">
        <v>123212.45</v>
      </c>
      <c r="M746" s="7">
        <v>3927.12</v>
      </c>
      <c r="N746" s="7">
        <v>1360621.58</v>
      </c>
      <c r="O746" s="8">
        <v>21215</v>
      </c>
      <c r="P746" s="8">
        <v>8</v>
      </c>
      <c r="Q746" s="8">
        <v>26</v>
      </c>
    </row>
    <row r="747" spans="1:17" ht="14.5">
      <c r="A747" s="5">
        <v>45170</v>
      </c>
      <c r="B747" s="6">
        <v>2023</v>
      </c>
      <c r="C747" s="6" t="s">
        <v>100</v>
      </c>
      <c r="D747" s="6" t="s">
        <v>92</v>
      </c>
      <c r="E747" s="6" t="s">
        <v>76</v>
      </c>
      <c r="F747" s="6" t="s">
        <v>77</v>
      </c>
      <c r="G747" s="6" t="s">
        <v>79</v>
      </c>
      <c r="H747" s="7">
        <v>190365.03</v>
      </c>
      <c r="I747" s="7">
        <v>183561.74</v>
      </c>
      <c r="J747" s="8">
        <v>1088</v>
      </c>
      <c r="K747" s="8">
        <v>1039</v>
      </c>
      <c r="L747" s="7">
        <v>125329.06</v>
      </c>
      <c r="M747" s="7">
        <v>4824.3100000000004</v>
      </c>
      <c r="N747" s="7">
        <v>1095251.1599999999</v>
      </c>
      <c r="O747" s="8">
        <v>7021</v>
      </c>
      <c r="P747" s="8">
        <v>7</v>
      </c>
      <c r="Q747" s="8">
        <v>16</v>
      </c>
    </row>
    <row r="748" spans="1:17" ht="14.5">
      <c r="A748" s="5">
        <v>45170</v>
      </c>
      <c r="B748" s="6">
        <v>2023</v>
      </c>
      <c r="C748" s="6" t="s">
        <v>100</v>
      </c>
      <c r="D748" s="6" t="s">
        <v>92</v>
      </c>
      <c r="E748" s="6" t="s">
        <v>76</v>
      </c>
      <c r="F748" s="6" t="s">
        <v>77</v>
      </c>
      <c r="G748" s="6" t="s">
        <v>80</v>
      </c>
      <c r="H748" s="7">
        <v>44561.96</v>
      </c>
      <c r="I748" s="7">
        <v>40970.68</v>
      </c>
      <c r="J748" s="8">
        <v>318</v>
      </c>
      <c r="K748" s="8">
        <v>294</v>
      </c>
      <c r="L748" s="7">
        <v>30295.71</v>
      </c>
      <c r="M748" s="7">
        <v>2398.44</v>
      </c>
      <c r="N748" s="7">
        <v>338216.08</v>
      </c>
      <c r="O748" s="8">
        <v>2610</v>
      </c>
      <c r="P748" s="8">
        <v>2</v>
      </c>
      <c r="Q748" s="8">
        <v>5</v>
      </c>
    </row>
    <row r="749" spans="1:17" ht="14.5">
      <c r="A749" s="5">
        <v>45170</v>
      </c>
      <c r="B749" s="6">
        <v>2023</v>
      </c>
      <c r="C749" s="6" t="s">
        <v>100</v>
      </c>
      <c r="D749" s="6" t="s">
        <v>92</v>
      </c>
      <c r="E749" s="6" t="s">
        <v>76</v>
      </c>
      <c r="F749" s="6" t="s">
        <v>77</v>
      </c>
      <c r="G749" s="6" t="s">
        <v>81</v>
      </c>
      <c r="H749" s="7">
        <v>84716.73</v>
      </c>
      <c r="I749" s="7">
        <v>83413.399999999994</v>
      </c>
      <c r="J749" s="8">
        <v>737</v>
      </c>
      <c r="K749" s="8">
        <v>733</v>
      </c>
      <c r="L749" s="7">
        <v>52490.67</v>
      </c>
      <c r="M749" s="7">
        <v>2778.74</v>
      </c>
      <c r="N749" s="7">
        <v>507671.97</v>
      </c>
      <c r="O749" s="8">
        <v>4694</v>
      </c>
      <c r="P749" s="8">
        <v>3</v>
      </c>
      <c r="Q749" s="8">
        <v>14</v>
      </c>
    </row>
    <row r="750" spans="1:17" ht="14.5">
      <c r="A750" s="5">
        <v>45170</v>
      </c>
      <c r="B750" s="6">
        <v>2023</v>
      </c>
      <c r="C750" s="6" t="s">
        <v>100</v>
      </c>
      <c r="D750" s="6" t="s">
        <v>92</v>
      </c>
      <c r="E750" s="6" t="s">
        <v>76</v>
      </c>
      <c r="F750" s="6" t="s">
        <v>82</v>
      </c>
      <c r="G750" s="6" t="s">
        <v>78</v>
      </c>
      <c r="H750" s="7">
        <v>169385.71</v>
      </c>
      <c r="I750" s="7">
        <v>168621.54</v>
      </c>
      <c r="J750" s="8">
        <v>2353</v>
      </c>
      <c r="K750" s="8">
        <v>2302</v>
      </c>
      <c r="L750" s="7">
        <v>88815.74</v>
      </c>
      <c r="M750" s="7">
        <v>2747.61</v>
      </c>
      <c r="N750" s="7">
        <v>1226098.6299999999</v>
      </c>
      <c r="O750" s="8">
        <v>17613</v>
      </c>
      <c r="P750" s="8">
        <v>8</v>
      </c>
      <c r="Q750" s="8">
        <v>42</v>
      </c>
    </row>
    <row r="751" spans="1:17" ht="14.5">
      <c r="A751" s="5">
        <v>45170</v>
      </c>
      <c r="B751" s="6">
        <v>2023</v>
      </c>
      <c r="C751" s="6" t="s">
        <v>100</v>
      </c>
      <c r="D751" s="6" t="s">
        <v>92</v>
      </c>
      <c r="E751" s="6" t="s">
        <v>76</v>
      </c>
      <c r="F751" s="6" t="s">
        <v>82</v>
      </c>
      <c r="G751" s="6" t="s">
        <v>79</v>
      </c>
      <c r="H751" s="7">
        <v>170916.26</v>
      </c>
      <c r="I751" s="7">
        <v>160007.44</v>
      </c>
      <c r="J751" s="8">
        <v>977</v>
      </c>
      <c r="K751" s="8">
        <v>931</v>
      </c>
      <c r="L751" s="7">
        <v>104405.32</v>
      </c>
      <c r="M751" s="7">
        <v>4374.17</v>
      </c>
      <c r="N751" s="7">
        <v>970412.62</v>
      </c>
      <c r="O751" s="8">
        <v>6031</v>
      </c>
      <c r="P751" s="8">
        <v>9</v>
      </c>
      <c r="Q751" s="8">
        <v>17</v>
      </c>
    </row>
    <row r="752" spans="1:17" ht="14.5">
      <c r="A752" s="5">
        <v>45170</v>
      </c>
      <c r="B752" s="6">
        <v>2023</v>
      </c>
      <c r="C752" s="6" t="s">
        <v>100</v>
      </c>
      <c r="D752" s="6" t="s">
        <v>92</v>
      </c>
      <c r="E752" s="6" t="s">
        <v>76</v>
      </c>
      <c r="F752" s="6" t="s">
        <v>82</v>
      </c>
      <c r="G752" s="6" t="s">
        <v>80</v>
      </c>
      <c r="H752" s="7">
        <v>34774.49</v>
      </c>
      <c r="I752" s="7">
        <v>32997.31</v>
      </c>
      <c r="J752" s="8">
        <v>248</v>
      </c>
      <c r="K752" s="8">
        <v>236</v>
      </c>
      <c r="L752" s="7">
        <v>21937.95</v>
      </c>
      <c r="M752" s="7">
        <v>1764.15</v>
      </c>
      <c r="N752" s="7">
        <v>279024.25</v>
      </c>
      <c r="O752" s="8">
        <v>2109</v>
      </c>
      <c r="P752" s="8">
        <v>2</v>
      </c>
      <c r="Q752" s="8">
        <v>3</v>
      </c>
    </row>
    <row r="753" spans="1:17" ht="14.5">
      <c r="A753" s="5">
        <v>45170</v>
      </c>
      <c r="B753" s="6">
        <v>2023</v>
      </c>
      <c r="C753" s="6" t="s">
        <v>100</v>
      </c>
      <c r="D753" s="6" t="s">
        <v>92</v>
      </c>
      <c r="E753" s="6" t="s">
        <v>76</v>
      </c>
      <c r="F753" s="6" t="s">
        <v>82</v>
      </c>
      <c r="G753" s="6" t="s">
        <v>81</v>
      </c>
      <c r="H753" s="7">
        <v>66872.61</v>
      </c>
      <c r="I753" s="7">
        <v>65686.7</v>
      </c>
      <c r="J753" s="8">
        <v>582</v>
      </c>
      <c r="K753" s="8">
        <v>577</v>
      </c>
      <c r="L753" s="7">
        <v>39067.050000000003</v>
      </c>
      <c r="M753" s="7">
        <v>2122.54</v>
      </c>
      <c r="N753" s="7">
        <v>430344.15</v>
      </c>
      <c r="O753" s="8">
        <v>4242</v>
      </c>
      <c r="P753" s="8">
        <v>3</v>
      </c>
      <c r="Q753" s="8">
        <v>9</v>
      </c>
    </row>
    <row r="754" spans="1:17" ht="14.5">
      <c r="A754" s="5">
        <v>45170</v>
      </c>
      <c r="B754" s="6">
        <v>2023</v>
      </c>
      <c r="C754" s="6" t="s">
        <v>100</v>
      </c>
      <c r="D754" s="6" t="s">
        <v>92</v>
      </c>
      <c r="E754" s="6" t="s">
        <v>76</v>
      </c>
      <c r="F754" s="6" t="s">
        <v>83</v>
      </c>
      <c r="G754" s="6" t="s">
        <v>78</v>
      </c>
      <c r="H754" s="7">
        <v>12882.47</v>
      </c>
      <c r="I754" s="7">
        <v>13386.73</v>
      </c>
      <c r="J754" s="8">
        <v>179</v>
      </c>
      <c r="K754" s="8">
        <v>185</v>
      </c>
      <c r="L754" s="7">
        <v>6158.96</v>
      </c>
      <c r="M754" s="7">
        <v>253.4</v>
      </c>
      <c r="N754" s="7">
        <v>128766.06</v>
      </c>
      <c r="O754" s="8">
        <v>1909</v>
      </c>
      <c r="P754" s="8">
        <v>1</v>
      </c>
      <c r="Q754" s="8">
        <v>3</v>
      </c>
    </row>
    <row r="755" spans="1:17" ht="14.5">
      <c r="A755" s="5">
        <v>45170</v>
      </c>
      <c r="B755" s="6">
        <v>2023</v>
      </c>
      <c r="C755" s="6" t="s">
        <v>100</v>
      </c>
      <c r="D755" s="6" t="s">
        <v>92</v>
      </c>
      <c r="E755" s="6" t="s">
        <v>76</v>
      </c>
      <c r="F755" s="6" t="s">
        <v>83</v>
      </c>
      <c r="G755" s="6" t="s">
        <v>79</v>
      </c>
      <c r="H755" s="7">
        <v>12650.12</v>
      </c>
      <c r="I755" s="7">
        <v>12356.17</v>
      </c>
      <c r="J755" s="8">
        <v>72</v>
      </c>
      <c r="K755" s="8">
        <v>70</v>
      </c>
      <c r="L755" s="7">
        <v>6909.69</v>
      </c>
      <c r="M755" s="7">
        <v>324.5</v>
      </c>
      <c r="N755" s="7">
        <v>106726.2</v>
      </c>
      <c r="O755" s="8">
        <v>649</v>
      </c>
      <c r="P755" s="8">
        <v>1</v>
      </c>
      <c r="Q755" s="8">
        <v>2</v>
      </c>
    </row>
    <row r="756" spans="1:17" ht="14.5">
      <c r="A756" s="5">
        <v>45170</v>
      </c>
      <c r="B756" s="6">
        <v>2023</v>
      </c>
      <c r="C756" s="6" t="s">
        <v>100</v>
      </c>
      <c r="D756" s="6" t="s">
        <v>92</v>
      </c>
      <c r="E756" s="6" t="s">
        <v>76</v>
      </c>
      <c r="F756" s="6" t="s">
        <v>83</v>
      </c>
      <c r="G756" s="6" t="s">
        <v>80</v>
      </c>
      <c r="H756" s="7">
        <v>2897.96</v>
      </c>
      <c r="I756" s="7">
        <v>2656.41</v>
      </c>
      <c r="J756" s="8">
        <v>21</v>
      </c>
      <c r="K756" s="8">
        <v>19</v>
      </c>
      <c r="L756" s="7">
        <v>1682.51</v>
      </c>
      <c r="M756" s="7">
        <v>158.94999999999999</v>
      </c>
      <c r="N756" s="7">
        <v>31636.85</v>
      </c>
      <c r="O756" s="8">
        <v>243</v>
      </c>
      <c r="P756" s="8">
        <v>0</v>
      </c>
      <c r="Q756" s="8">
        <v>1</v>
      </c>
    </row>
    <row r="757" spans="1:17" ht="14.5">
      <c r="A757" s="5">
        <v>45170</v>
      </c>
      <c r="B757" s="6">
        <v>2023</v>
      </c>
      <c r="C757" s="6" t="s">
        <v>100</v>
      </c>
      <c r="D757" s="6" t="s">
        <v>92</v>
      </c>
      <c r="E757" s="6" t="s">
        <v>76</v>
      </c>
      <c r="F757" s="6" t="s">
        <v>83</v>
      </c>
      <c r="G757" s="6" t="s">
        <v>81</v>
      </c>
      <c r="H757" s="7">
        <v>5437.27</v>
      </c>
      <c r="I757" s="7">
        <v>5213.2700000000004</v>
      </c>
      <c r="J757" s="8">
        <v>47</v>
      </c>
      <c r="K757" s="8">
        <v>46</v>
      </c>
      <c r="L757" s="7">
        <v>2864.16</v>
      </c>
      <c r="M757" s="7">
        <v>157.11000000000001</v>
      </c>
      <c r="N757" s="7">
        <v>48060.02</v>
      </c>
      <c r="O757" s="8">
        <v>450</v>
      </c>
      <c r="P757" s="8">
        <v>0</v>
      </c>
      <c r="Q757" s="8">
        <v>1</v>
      </c>
    </row>
    <row r="758" spans="1:17" ht="14.5">
      <c r="A758" s="5">
        <v>45200</v>
      </c>
      <c r="B758" s="6">
        <v>2023</v>
      </c>
      <c r="C758" s="6" t="s">
        <v>101</v>
      </c>
      <c r="D758" s="6" t="s">
        <v>75</v>
      </c>
      <c r="E758" s="6" t="s">
        <v>76</v>
      </c>
      <c r="F758" s="6" t="s">
        <v>77</v>
      </c>
      <c r="G758" s="6" t="s">
        <v>78</v>
      </c>
      <c r="H758" s="7">
        <v>1168816.8799999999</v>
      </c>
      <c r="I758" s="7">
        <v>1160521.7</v>
      </c>
      <c r="J758" s="8">
        <v>16234</v>
      </c>
      <c r="K758" s="8">
        <v>15978</v>
      </c>
      <c r="L758" s="7">
        <v>660297.06000000006</v>
      </c>
      <c r="M758" s="7">
        <v>19022.38</v>
      </c>
      <c r="N758" s="7">
        <v>6967812.4800000004</v>
      </c>
      <c r="O758" s="8">
        <v>107293</v>
      </c>
      <c r="P758" s="8">
        <v>51</v>
      </c>
      <c r="Q758" s="8">
        <v>183</v>
      </c>
    </row>
    <row r="759" spans="1:17" ht="14.5">
      <c r="A759" s="5">
        <v>45200</v>
      </c>
      <c r="B759" s="6">
        <v>2023</v>
      </c>
      <c r="C759" s="6" t="s">
        <v>101</v>
      </c>
      <c r="D759" s="6" t="s">
        <v>75</v>
      </c>
      <c r="E759" s="6" t="s">
        <v>76</v>
      </c>
      <c r="F759" s="6" t="s">
        <v>77</v>
      </c>
      <c r="G759" s="6" t="s">
        <v>79</v>
      </c>
      <c r="H759" s="7">
        <v>1098458.2</v>
      </c>
      <c r="I759" s="7">
        <v>1001762.12</v>
      </c>
      <c r="J759" s="8">
        <v>6277</v>
      </c>
      <c r="K759" s="8">
        <v>5671</v>
      </c>
      <c r="L759" s="7">
        <v>721914.29</v>
      </c>
      <c r="M759" s="7">
        <v>29342.38</v>
      </c>
      <c r="N759" s="7">
        <v>5462060.9800000004</v>
      </c>
      <c r="O759" s="8">
        <v>31980</v>
      </c>
      <c r="P759" s="8">
        <v>47</v>
      </c>
      <c r="Q759" s="8">
        <v>113</v>
      </c>
    </row>
    <row r="760" spans="1:17" ht="14.5">
      <c r="A760" s="5">
        <v>45200</v>
      </c>
      <c r="B760" s="6">
        <v>2023</v>
      </c>
      <c r="C760" s="6" t="s">
        <v>101</v>
      </c>
      <c r="D760" s="6" t="s">
        <v>75</v>
      </c>
      <c r="E760" s="6" t="s">
        <v>76</v>
      </c>
      <c r="F760" s="6" t="s">
        <v>77</v>
      </c>
      <c r="G760" s="6" t="s">
        <v>80</v>
      </c>
      <c r="H760" s="7">
        <v>258321.47</v>
      </c>
      <c r="I760" s="7">
        <v>232326.23</v>
      </c>
      <c r="J760" s="8">
        <v>1845</v>
      </c>
      <c r="K760" s="8">
        <v>1687</v>
      </c>
      <c r="L760" s="7">
        <v>178559.69</v>
      </c>
      <c r="M760" s="7">
        <v>15048.7</v>
      </c>
      <c r="N760" s="7">
        <v>1645426.81</v>
      </c>
      <c r="O760" s="8">
        <v>12308</v>
      </c>
      <c r="P760" s="8">
        <v>13</v>
      </c>
      <c r="Q760" s="8">
        <v>22</v>
      </c>
    </row>
    <row r="761" spans="1:17" ht="14.5">
      <c r="A761" s="5">
        <v>45200</v>
      </c>
      <c r="B761" s="6">
        <v>2023</v>
      </c>
      <c r="C761" s="6" t="s">
        <v>101</v>
      </c>
      <c r="D761" s="6" t="s">
        <v>75</v>
      </c>
      <c r="E761" s="6" t="s">
        <v>76</v>
      </c>
      <c r="F761" s="6" t="s">
        <v>77</v>
      </c>
      <c r="G761" s="6" t="s">
        <v>81</v>
      </c>
      <c r="H761" s="7">
        <v>429611.13</v>
      </c>
      <c r="I761" s="7">
        <v>427991.6</v>
      </c>
      <c r="J761" s="8">
        <v>3736</v>
      </c>
      <c r="K761" s="8">
        <v>3794</v>
      </c>
      <c r="L761" s="7">
        <v>265660.5</v>
      </c>
      <c r="M761" s="7">
        <v>13160.92</v>
      </c>
      <c r="N761" s="7">
        <v>2436209.37</v>
      </c>
      <c r="O761" s="8">
        <v>23514</v>
      </c>
      <c r="P761" s="8">
        <v>24</v>
      </c>
      <c r="Q761" s="8">
        <v>46</v>
      </c>
    </row>
    <row r="762" spans="1:17" ht="14.5">
      <c r="A762" s="5">
        <v>45200</v>
      </c>
      <c r="B762" s="6">
        <v>2023</v>
      </c>
      <c r="C762" s="6" t="s">
        <v>101</v>
      </c>
      <c r="D762" s="6" t="s">
        <v>75</v>
      </c>
      <c r="E762" s="6" t="s">
        <v>76</v>
      </c>
      <c r="F762" s="6" t="s">
        <v>82</v>
      </c>
      <c r="G762" s="6" t="s">
        <v>78</v>
      </c>
      <c r="H762" s="7">
        <v>844631.26</v>
      </c>
      <c r="I762" s="7">
        <v>852495.86</v>
      </c>
      <c r="J762" s="8">
        <v>11731</v>
      </c>
      <c r="K762" s="8">
        <v>11942</v>
      </c>
      <c r="L762" s="7">
        <v>447473.44</v>
      </c>
      <c r="M762" s="7">
        <v>14768.68</v>
      </c>
      <c r="N762" s="7">
        <v>5508257.9100000001</v>
      </c>
      <c r="O762" s="8">
        <v>86311</v>
      </c>
      <c r="P762" s="8">
        <v>46</v>
      </c>
      <c r="Q762" s="8">
        <v>99</v>
      </c>
    </row>
    <row r="763" spans="1:17" ht="14.5">
      <c r="A763" s="5">
        <v>45200</v>
      </c>
      <c r="B763" s="6">
        <v>2023</v>
      </c>
      <c r="C763" s="6" t="s">
        <v>101</v>
      </c>
      <c r="D763" s="6" t="s">
        <v>75</v>
      </c>
      <c r="E763" s="6" t="s">
        <v>76</v>
      </c>
      <c r="F763" s="6" t="s">
        <v>82</v>
      </c>
      <c r="G763" s="6" t="s">
        <v>79</v>
      </c>
      <c r="H763" s="7">
        <v>884458.16</v>
      </c>
      <c r="I763" s="7">
        <v>837927.08</v>
      </c>
      <c r="J763" s="8">
        <v>5054</v>
      </c>
      <c r="K763" s="8">
        <v>4868</v>
      </c>
      <c r="L763" s="7">
        <v>534341.93000000005</v>
      </c>
      <c r="M763" s="7">
        <v>20891.32</v>
      </c>
      <c r="N763" s="7">
        <v>4465715.32</v>
      </c>
      <c r="O763" s="8">
        <v>26368</v>
      </c>
      <c r="P763" s="8">
        <v>39</v>
      </c>
      <c r="Q763" s="8">
        <v>44</v>
      </c>
    </row>
    <row r="764" spans="1:17" ht="14.5">
      <c r="A764" s="5">
        <v>45200</v>
      </c>
      <c r="B764" s="6">
        <v>2023</v>
      </c>
      <c r="C764" s="6" t="s">
        <v>101</v>
      </c>
      <c r="D764" s="6" t="s">
        <v>75</v>
      </c>
      <c r="E764" s="6" t="s">
        <v>76</v>
      </c>
      <c r="F764" s="6" t="s">
        <v>82</v>
      </c>
      <c r="G764" s="6" t="s">
        <v>80</v>
      </c>
      <c r="H764" s="7">
        <v>187427.43</v>
      </c>
      <c r="I764" s="7">
        <v>178175.71</v>
      </c>
      <c r="J764" s="8">
        <v>1339</v>
      </c>
      <c r="K764" s="8">
        <v>1259</v>
      </c>
      <c r="L764" s="7">
        <v>120675.48</v>
      </c>
      <c r="M764" s="7">
        <v>10340.23</v>
      </c>
      <c r="N764" s="7">
        <v>1335488.17</v>
      </c>
      <c r="O764" s="8">
        <v>10305</v>
      </c>
      <c r="P764" s="8">
        <v>10</v>
      </c>
      <c r="Q764" s="8">
        <v>19</v>
      </c>
    </row>
    <row r="765" spans="1:17" ht="14.5">
      <c r="A765" s="5">
        <v>45200</v>
      </c>
      <c r="B765" s="6">
        <v>2023</v>
      </c>
      <c r="C765" s="6" t="s">
        <v>101</v>
      </c>
      <c r="D765" s="6" t="s">
        <v>75</v>
      </c>
      <c r="E765" s="6" t="s">
        <v>76</v>
      </c>
      <c r="F765" s="6" t="s">
        <v>82</v>
      </c>
      <c r="G765" s="6" t="s">
        <v>81</v>
      </c>
      <c r="H765" s="7">
        <v>351377.75</v>
      </c>
      <c r="I765" s="7">
        <v>330627.76</v>
      </c>
      <c r="J765" s="8">
        <v>3055</v>
      </c>
      <c r="K765" s="8">
        <v>2913</v>
      </c>
      <c r="L765" s="7">
        <v>202083.98</v>
      </c>
      <c r="M765" s="7">
        <v>10774.45</v>
      </c>
      <c r="N765" s="7">
        <v>2096981.42</v>
      </c>
      <c r="O765" s="8">
        <v>20476</v>
      </c>
      <c r="P765" s="8">
        <v>19</v>
      </c>
      <c r="Q765" s="8">
        <v>26</v>
      </c>
    </row>
    <row r="766" spans="1:17" ht="14.5">
      <c r="A766" s="5">
        <v>45200</v>
      </c>
      <c r="B766" s="6">
        <v>2023</v>
      </c>
      <c r="C766" s="6" t="s">
        <v>101</v>
      </c>
      <c r="D766" s="6" t="s">
        <v>75</v>
      </c>
      <c r="E766" s="6" t="s">
        <v>76</v>
      </c>
      <c r="F766" s="6" t="s">
        <v>83</v>
      </c>
      <c r="G766" s="6" t="s">
        <v>78</v>
      </c>
      <c r="H766" s="7">
        <v>78533.62</v>
      </c>
      <c r="I766" s="7">
        <v>78966.710000000006</v>
      </c>
      <c r="J766" s="8">
        <v>1091</v>
      </c>
      <c r="K766" s="8">
        <v>1098</v>
      </c>
      <c r="L766" s="7">
        <v>37779.31</v>
      </c>
      <c r="M766" s="7">
        <v>1316.64</v>
      </c>
      <c r="N766" s="7">
        <v>641640.66</v>
      </c>
      <c r="O766" s="8">
        <v>10014</v>
      </c>
      <c r="P766" s="8">
        <v>4</v>
      </c>
      <c r="Q766" s="8">
        <v>31</v>
      </c>
    </row>
    <row r="767" spans="1:17" ht="14.5">
      <c r="A767" s="5">
        <v>45200</v>
      </c>
      <c r="B767" s="6">
        <v>2023</v>
      </c>
      <c r="C767" s="6" t="s">
        <v>101</v>
      </c>
      <c r="D767" s="6" t="s">
        <v>75</v>
      </c>
      <c r="E767" s="6" t="s">
        <v>76</v>
      </c>
      <c r="F767" s="6" t="s">
        <v>83</v>
      </c>
      <c r="G767" s="6" t="s">
        <v>79</v>
      </c>
      <c r="H767" s="7">
        <v>69578.490000000005</v>
      </c>
      <c r="I767" s="7">
        <v>66485.56</v>
      </c>
      <c r="J767" s="8">
        <v>398</v>
      </c>
      <c r="K767" s="8">
        <v>386</v>
      </c>
      <c r="L767" s="7">
        <v>38155.129999999997</v>
      </c>
      <c r="M767" s="7">
        <v>1860.74</v>
      </c>
      <c r="N767" s="7">
        <v>504831.48</v>
      </c>
      <c r="O767" s="8">
        <v>3002</v>
      </c>
      <c r="P767" s="8">
        <v>4</v>
      </c>
      <c r="Q767" s="8">
        <v>7</v>
      </c>
    </row>
    <row r="768" spans="1:17" ht="14.5">
      <c r="A768" s="5">
        <v>45200</v>
      </c>
      <c r="B768" s="6">
        <v>2023</v>
      </c>
      <c r="C768" s="6" t="s">
        <v>101</v>
      </c>
      <c r="D768" s="6" t="s">
        <v>75</v>
      </c>
      <c r="E768" s="6" t="s">
        <v>76</v>
      </c>
      <c r="F768" s="6" t="s">
        <v>83</v>
      </c>
      <c r="G768" s="6" t="s">
        <v>80</v>
      </c>
      <c r="H768" s="7">
        <v>15752.92</v>
      </c>
      <c r="I768" s="7">
        <v>15091.27</v>
      </c>
      <c r="J768" s="8">
        <v>113</v>
      </c>
      <c r="K768" s="8">
        <v>110</v>
      </c>
      <c r="L768" s="7">
        <v>9035.4500000000007</v>
      </c>
      <c r="M768" s="7">
        <v>844.31</v>
      </c>
      <c r="N768" s="7">
        <v>149280.60999999999</v>
      </c>
      <c r="O768" s="8">
        <v>1116</v>
      </c>
      <c r="P768" s="8">
        <v>1</v>
      </c>
      <c r="Q768" s="8">
        <v>2</v>
      </c>
    </row>
    <row r="769" spans="1:17" ht="14.5">
      <c r="A769" s="5">
        <v>45200</v>
      </c>
      <c r="B769" s="6">
        <v>2023</v>
      </c>
      <c r="C769" s="6" t="s">
        <v>101</v>
      </c>
      <c r="D769" s="6" t="s">
        <v>75</v>
      </c>
      <c r="E769" s="6" t="s">
        <v>76</v>
      </c>
      <c r="F769" s="6" t="s">
        <v>83</v>
      </c>
      <c r="G769" s="6" t="s">
        <v>81</v>
      </c>
      <c r="H769" s="7">
        <v>27592.44</v>
      </c>
      <c r="I769" s="7">
        <v>25723.360000000001</v>
      </c>
      <c r="J769" s="8">
        <v>240</v>
      </c>
      <c r="K769" s="8">
        <v>228</v>
      </c>
      <c r="L769" s="7">
        <v>14700.7</v>
      </c>
      <c r="M769" s="7">
        <v>813.44</v>
      </c>
      <c r="N769" s="7">
        <v>225379.73</v>
      </c>
      <c r="O769" s="8">
        <v>2139</v>
      </c>
      <c r="P769" s="8">
        <v>1</v>
      </c>
      <c r="Q769" s="8">
        <v>7</v>
      </c>
    </row>
    <row r="770" spans="1:17" ht="14.5">
      <c r="A770" s="5">
        <v>45200</v>
      </c>
      <c r="B770" s="6">
        <v>2023</v>
      </c>
      <c r="C770" s="6" t="s">
        <v>101</v>
      </c>
      <c r="D770" s="6" t="s">
        <v>84</v>
      </c>
      <c r="E770" s="6" t="s">
        <v>85</v>
      </c>
      <c r="F770" s="6" t="s">
        <v>77</v>
      </c>
      <c r="G770" s="6" t="s">
        <v>78</v>
      </c>
      <c r="H770" s="7">
        <v>579306.71</v>
      </c>
      <c r="I770" s="7">
        <v>634706.46</v>
      </c>
      <c r="J770" s="8">
        <v>8046</v>
      </c>
      <c r="K770" s="8">
        <v>8956</v>
      </c>
      <c r="L770" s="7">
        <v>320555.67</v>
      </c>
      <c r="M770" s="7">
        <v>11066.2</v>
      </c>
      <c r="N770" s="7">
        <v>4801896.41</v>
      </c>
      <c r="O770" s="8">
        <v>74398</v>
      </c>
      <c r="P770" s="8">
        <v>25</v>
      </c>
      <c r="Q770" s="8">
        <v>175</v>
      </c>
    </row>
    <row r="771" spans="1:17" ht="14.5">
      <c r="A771" s="5">
        <v>45200</v>
      </c>
      <c r="B771" s="6">
        <v>2023</v>
      </c>
      <c r="C771" s="6" t="s">
        <v>101</v>
      </c>
      <c r="D771" s="6" t="s">
        <v>84</v>
      </c>
      <c r="E771" s="6" t="s">
        <v>85</v>
      </c>
      <c r="F771" s="6" t="s">
        <v>77</v>
      </c>
      <c r="G771" s="6" t="s">
        <v>79</v>
      </c>
      <c r="H771" s="7">
        <v>589758.80000000005</v>
      </c>
      <c r="I771" s="7">
        <v>617832.23</v>
      </c>
      <c r="J771" s="8">
        <v>3370</v>
      </c>
      <c r="K771" s="8">
        <v>3554</v>
      </c>
      <c r="L771" s="7">
        <v>388266.77</v>
      </c>
      <c r="M771" s="7">
        <v>15161.12</v>
      </c>
      <c r="N771" s="7">
        <v>3782862.43</v>
      </c>
      <c r="O771" s="8">
        <v>22849</v>
      </c>
      <c r="P771" s="8">
        <v>29</v>
      </c>
      <c r="Q771" s="8">
        <v>61</v>
      </c>
    </row>
    <row r="772" spans="1:17" ht="14.5">
      <c r="A772" s="5">
        <v>45200</v>
      </c>
      <c r="B772" s="6">
        <v>2023</v>
      </c>
      <c r="C772" s="6" t="s">
        <v>101</v>
      </c>
      <c r="D772" s="6" t="s">
        <v>84</v>
      </c>
      <c r="E772" s="6" t="s">
        <v>85</v>
      </c>
      <c r="F772" s="6" t="s">
        <v>77</v>
      </c>
      <c r="G772" s="6" t="s">
        <v>80</v>
      </c>
      <c r="H772" s="7">
        <v>131624.76</v>
      </c>
      <c r="I772" s="7">
        <v>129852.16</v>
      </c>
      <c r="J772" s="8">
        <v>940</v>
      </c>
      <c r="K772" s="8">
        <v>910</v>
      </c>
      <c r="L772" s="7">
        <v>90081.62</v>
      </c>
      <c r="M772" s="7">
        <v>7501.24</v>
      </c>
      <c r="N772" s="7">
        <v>1189879.74</v>
      </c>
      <c r="O772" s="8">
        <v>9649</v>
      </c>
      <c r="P772" s="8">
        <v>7</v>
      </c>
      <c r="Q772" s="8">
        <v>19</v>
      </c>
    </row>
    <row r="773" spans="1:17" ht="14.5">
      <c r="A773" s="5">
        <v>45200</v>
      </c>
      <c r="B773" s="6">
        <v>2023</v>
      </c>
      <c r="C773" s="6" t="s">
        <v>101</v>
      </c>
      <c r="D773" s="6" t="s">
        <v>84</v>
      </c>
      <c r="E773" s="6" t="s">
        <v>85</v>
      </c>
      <c r="F773" s="6" t="s">
        <v>77</v>
      </c>
      <c r="G773" s="6" t="s">
        <v>81</v>
      </c>
      <c r="H773" s="7">
        <v>239016.88</v>
      </c>
      <c r="I773" s="7">
        <v>242796.5</v>
      </c>
      <c r="J773" s="8">
        <v>2078</v>
      </c>
      <c r="K773" s="8">
        <v>2085</v>
      </c>
      <c r="L773" s="7">
        <v>151027.79</v>
      </c>
      <c r="M773" s="7">
        <v>7457.75</v>
      </c>
      <c r="N773" s="7">
        <v>1750605.54</v>
      </c>
      <c r="O773" s="8">
        <v>16105</v>
      </c>
      <c r="P773" s="8">
        <v>11</v>
      </c>
      <c r="Q773" s="8">
        <v>40</v>
      </c>
    </row>
    <row r="774" spans="1:17" ht="14.5">
      <c r="A774" s="5">
        <v>45200</v>
      </c>
      <c r="B774" s="6">
        <v>2023</v>
      </c>
      <c r="C774" s="6" t="s">
        <v>101</v>
      </c>
      <c r="D774" s="6" t="s">
        <v>84</v>
      </c>
      <c r="E774" s="6" t="s">
        <v>85</v>
      </c>
      <c r="F774" s="6" t="s">
        <v>82</v>
      </c>
      <c r="G774" s="6" t="s">
        <v>78</v>
      </c>
      <c r="H774" s="7">
        <v>607226.21</v>
      </c>
      <c r="I774" s="7">
        <v>664097.44999999995</v>
      </c>
      <c r="J774" s="8">
        <v>8434</v>
      </c>
      <c r="K774" s="8">
        <v>9310</v>
      </c>
      <c r="L774" s="7">
        <v>320751.75</v>
      </c>
      <c r="M774" s="7">
        <v>10721.32</v>
      </c>
      <c r="N774" s="7">
        <v>4835276.58</v>
      </c>
      <c r="O774" s="8">
        <v>70505</v>
      </c>
      <c r="P774" s="8">
        <v>23</v>
      </c>
      <c r="Q774" s="8">
        <v>107</v>
      </c>
    </row>
    <row r="775" spans="1:17" ht="14.5">
      <c r="A775" s="5">
        <v>45200</v>
      </c>
      <c r="B775" s="6">
        <v>2023</v>
      </c>
      <c r="C775" s="6" t="s">
        <v>101</v>
      </c>
      <c r="D775" s="6" t="s">
        <v>84</v>
      </c>
      <c r="E775" s="6" t="s">
        <v>85</v>
      </c>
      <c r="F775" s="6" t="s">
        <v>82</v>
      </c>
      <c r="G775" s="6" t="s">
        <v>79</v>
      </c>
      <c r="H775" s="7">
        <v>524276.86</v>
      </c>
      <c r="I775" s="7">
        <v>550865.51</v>
      </c>
      <c r="J775" s="8">
        <v>2996</v>
      </c>
      <c r="K775" s="8">
        <v>3114</v>
      </c>
      <c r="L775" s="7">
        <v>325113.75</v>
      </c>
      <c r="M775" s="7">
        <v>12540.51</v>
      </c>
      <c r="N775" s="7">
        <v>3811886.41</v>
      </c>
      <c r="O775" s="8">
        <v>24310</v>
      </c>
      <c r="P775" s="8">
        <v>25</v>
      </c>
      <c r="Q775" s="8">
        <v>56</v>
      </c>
    </row>
    <row r="776" spans="1:17" ht="14.5">
      <c r="A776" s="5">
        <v>45200</v>
      </c>
      <c r="B776" s="6">
        <v>2023</v>
      </c>
      <c r="C776" s="6" t="s">
        <v>101</v>
      </c>
      <c r="D776" s="6" t="s">
        <v>84</v>
      </c>
      <c r="E776" s="6" t="s">
        <v>85</v>
      </c>
      <c r="F776" s="6" t="s">
        <v>82</v>
      </c>
      <c r="G776" s="6" t="s">
        <v>80</v>
      </c>
      <c r="H776" s="7">
        <v>121971.02</v>
      </c>
      <c r="I776" s="7">
        <v>120637.7</v>
      </c>
      <c r="J776" s="8">
        <v>871</v>
      </c>
      <c r="K776" s="8">
        <v>861</v>
      </c>
      <c r="L776" s="7">
        <v>78302.55</v>
      </c>
      <c r="M776" s="7">
        <v>6361.37</v>
      </c>
      <c r="N776" s="7">
        <v>1090546.77</v>
      </c>
      <c r="O776" s="8">
        <v>8792</v>
      </c>
      <c r="P776" s="8">
        <v>7</v>
      </c>
      <c r="Q776" s="8">
        <v>8</v>
      </c>
    </row>
    <row r="777" spans="1:17" ht="14.5">
      <c r="A777" s="5">
        <v>45200</v>
      </c>
      <c r="B777" s="6">
        <v>2023</v>
      </c>
      <c r="C777" s="6" t="s">
        <v>101</v>
      </c>
      <c r="D777" s="6" t="s">
        <v>84</v>
      </c>
      <c r="E777" s="6" t="s">
        <v>85</v>
      </c>
      <c r="F777" s="6" t="s">
        <v>82</v>
      </c>
      <c r="G777" s="6" t="s">
        <v>81</v>
      </c>
      <c r="H777" s="7">
        <v>221408.11</v>
      </c>
      <c r="I777" s="7">
        <v>224113.78</v>
      </c>
      <c r="J777" s="8">
        <v>1925</v>
      </c>
      <c r="K777" s="8">
        <v>1949</v>
      </c>
      <c r="L777" s="7">
        <v>128296.94</v>
      </c>
      <c r="M777" s="7">
        <v>6041.43</v>
      </c>
      <c r="N777" s="7">
        <v>1682752.84</v>
      </c>
      <c r="O777" s="8">
        <v>15814</v>
      </c>
      <c r="P777" s="8">
        <v>9</v>
      </c>
      <c r="Q777" s="8">
        <v>35</v>
      </c>
    </row>
    <row r="778" spans="1:17" ht="14.5">
      <c r="A778" s="5">
        <v>45200</v>
      </c>
      <c r="B778" s="6">
        <v>2023</v>
      </c>
      <c r="C778" s="6" t="s">
        <v>101</v>
      </c>
      <c r="D778" s="6" t="s">
        <v>84</v>
      </c>
      <c r="E778" s="6" t="s">
        <v>85</v>
      </c>
      <c r="F778" s="6" t="s">
        <v>83</v>
      </c>
      <c r="G778" s="6" t="s">
        <v>78</v>
      </c>
      <c r="H778" s="7">
        <v>46416.62</v>
      </c>
      <c r="I778" s="7">
        <v>48045.24</v>
      </c>
      <c r="J778" s="8">
        <v>645</v>
      </c>
      <c r="K778" s="8">
        <v>663</v>
      </c>
      <c r="L778" s="7">
        <v>22380.76</v>
      </c>
      <c r="M778" s="7">
        <v>846.46</v>
      </c>
      <c r="N778" s="7">
        <v>518237.84</v>
      </c>
      <c r="O778" s="8">
        <v>7866</v>
      </c>
      <c r="P778" s="8">
        <v>2</v>
      </c>
      <c r="Q778" s="8">
        <v>16</v>
      </c>
    </row>
    <row r="779" spans="1:17" ht="14.5">
      <c r="A779" s="5">
        <v>45200</v>
      </c>
      <c r="B779" s="6">
        <v>2023</v>
      </c>
      <c r="C779" s="6" t="s">
        <v>101</v>
      </c>
      <c r="D779" s="6" t="s">
        <v>84</v>
      </c>
      <c r="E779" s="6" t="s">
        <v>85</v>
      </c>
      <c r="F779" s="6" t="s">
        <v>83</v>
      </c>
      <c r="G779" s="6" t="s">
        <v>79</v>
      </c>
      <c r="H779" s="7">
        <v>41311.22</v>
      </c>
      <c r="I779" s="7">
        <v>43305.54</v>
      </c>
      <c r="J779" s="8">
        <v>236</v>
      </c>
      <c r="K779" s="8">
        <v>252</v>
      </c>
      <c r="L779" s="7">
        <v>23050.560000000001</v>
      </c>
      <c r="M779" s="7">
        <v>1068.4000000000001</v>
      </c>
      <c r="N779" s="7">
        <v>385282.34</v>
      </c>
      <c r="O779" s="8">
        <v>2347</v>
      </c>
      <c r="P779" s="8">
        <v>2</v>
      </c>
      <c r="Q779" s="8">
        <v>5</v>
      </c>
    </row>
    <row r="780" spans="1:17" ht="14.5">
      <c r="A780" s="5">
        <v>45200</v>
      </c>
      <c r="B780" s="6">
        <v>2023</v>
      </c>
      <c r="C780" s="6" t="s">
        <v>101</v>
      </c>
      <c r="D780" s="6" t="s">
        <v>84</v>
      </c>
      <c r="E780" s="6" t="s">
        <v>85</v>
      </c>
      <c r="F780" s="6" t="s">
        <v>83</v>
      </c>
      <c r="G780" s="6" t="s">
        <v>80</v>
      </c>
      <c r="H780" s="7">
        <v>9318.7199999999993</v>
      </c>
      <c r="I780" s="7">
        <v>9370.19</v>
      </c>
      <c r="J780" s="8">
        <v>67</v>
      </c>
      <c r="K780" s="8">
        <v>66</v>
      </c>
      <c r="L780" s="7">
        <v>5347.04</v>
      </c>
      <c r="M780" s="7">
        <v>534.22</v>
      </c>
      <c r="N780" s="7">
        <v>121868.3</v>
      </c>
      <c r="O780" s="8">
        <v>938</v>
      </c>
      <c r="P780" s="8">
        <v>0</v>
      </c>
      <c r="Q780" s="8">
        <v>2</v>
      </c>
    </row>
    <row r="781" spans="1:17" ht="14.5">
      <c r="A781" s="5">
        <v>45200</v>
      </c>
      <c r="B781" s="6">
        <v>2023</v>
      </c>
      <c r="C781" s="6" t="s">
        <v>101</v>
      </c>
      <c r="D781" s="6" t="s">
        <v>84</v>
      </c>
      <c r="E781" s="6" t="s">
        <v>85</v>
      </c>
      <c r="F781" s="6" t="s">
        <v>83</v>
      </c>
      <c r="G781" s="6" t="s">
        <v>81</v>
      </c>
      <c r="H781" s="7">
        <v>16296.9</v>
      </c>
      <c r="I781" s="7">
        <v>16334.94</v>
      </c>
      <c r="J781" s="8">
        <v>142</v>
      </c>
      <c r="K781" s="8">
        <v>144</v>
      </c>
      <c r="L781" s="7">
        <v>8611.5400000000009</v>
      </c>
      <c r="M781" s="7">
        <v>497.54</v>
      </c>
      <c r="N781" s="7">
        <v>177432.52</v>
      </c>
      <c r="O781" s="8">
        <v>1673</v>
      </c>
      <c r="P781" s="8">
        <v>1</v>
      </c>
      <c r="Q781" s="8">
        <v>3</v>
      </c>
    </row>
    <row r="782" spans="1:17" ht="14.5">
      <c r="A782" s="5">
        <v>45200</v>
      </c>
      <c r="B782" s="6">
        <v>2023</v>
      </c>
      <c r="C782" s="6" t="s">
        <v>101</v>
      </c>
      <c r="D782" s="6" t="s">
        <v>86</v>
      </c>
      <c r="E782" s="6" t="s">
        <v>87</v>
      </c>
      <c r="F782" s="6" t="s">
        <v>77</v>
      </c>
      <c r="G782" s="6" t="s">
        <v>78</v>
      </c>
      <c r="H782" s="7">
        <v>444923.79</v>
      </c>
      <c r="I782" s="7">
        <v>459966.74</v>
      </c>
      <c r="J782" s="8">
        <v>6179</v>
      </c>
      <c r="K782" s="8">
        <v>6458</v>
      </c>
      <c r="L782" s="7">
        <v>249790.8</v>
      </c>
      <c r="M782" s="7">
        <v>8766.68</v>
      </c>
      <c r="N782" s="7">
        <v>3837117.78</v>
      </c>
      <c r="O782" s="8">
        <v>59683</v>
      </c>
      <c r="P782" s="8">
        <v>17</v>
      </c>
      <c r="Q782" s="8">
        <v>111</v>
      </c>
    </row>
    <row r="783" spans="1:17" ht="14.5">
      <c r="A783" s="5">
        <v>45200</v>
      </c>
      <c r="B783" s="6">
        <v>2023</v>
      </c>
      <c r="C783" s="6" t="s">
        <v>101</v>
      </c>
      <c r="D783" s="6" t="s">
        <v>86</v>
      </c>
      <c r="E783" s="6" t="s">
        <v>87</v>
      </c>
      <c r="F783" s="6" t="s">
        <v>77</v>
      </c>
      <c r="G783" s="6" t="s">
        <v>79</v>
      </c>
      <c r="H783" s="7">
        <v>425104.66</v>
      </c>
      <c r="I783" s="7">
        <v>419758.16</v>
      </c>
      <c r="J783" s="8">
        <v>2429</v>
      </c>
      <c r="K783" s="8">
        <v>2436</v>
      </c>
      <c r="L783" s="7">
        <v>275337.12</v>
      </c>
      <c r="M783" s="7">
        <v>10016.83</v>
      </c>
      <c r="N783" s="7">
        <v>3078966.97</v>
      </c>
      <c r="O783" s="8">
        <v>18042</v>
      </c>
      <c r="P783" s="8">
        <v>24</v>
      </c>
      <c r="Q783" s="8">
        <v>32</v>
      </c>
    </row>
    <row r="784" spans="1:17" ht="14.5">
      <c r="A784" s="5">
        <v>45200</v>
      </c>
      <c r="B784" s="6">
        <v>2023</v>
      </c>
      <c r="C784" s="6" t="s">
        <v>101</v>
      </c>
      <c r="D784" s="6" t="s">
        <v>86</v>
      </c>
      <c r="E784" s="6" t="s">
        <v>87</v>
      </c>
      <c r="F784" s="6" t="s">
        <v>77</v>
      </c>
      <c r="G784" s="6" t="s">
        <v>80</v>
      </c>
      <c r="H784" s="7">
        <v>90821.96</v>
      </c>
      <c r="I784" s="7">
        <v>87754.1</v>
      </c>
      <c r="J784" s="8">
        <v>649</v>
      </c>
      <c r="K784" s="8">
        <v>618</v>
      </c>
      <c r="L784" s="7">
        <v>61631.13</v>
      </c>
      <c r="M784" s="7">
        <v>5066.8999999999996</v>
      </c>
      <c r="N784" s="7">
        <v>925461.52</v>
      </c>
      <c r="O784" s="8">
        <v>7262</v>
      </c>
      <c r="P784" s="8">
        <v>4</v>
      </c>
      <c r="Q784" s="8">
        <v>14</v>
      </c>
    </row>
    <row r="785" spans="1:17" ht="14.5">
      <c r="A785" s="5">
        <v>45200</v>
      </c>
      <c r="B785" s="6">
        <v>2023</v>
      </c>
      <c r="C785" s="6" t="s">
        <v>101</v>
      </c>
      <c r="D785" s="6" t="s">
        <v>86</v>
      </c>
      <c r="E785" s="6" t="s">
        <v>87</v>
      </c>
      <c r="F785" s="6" t="s">
        <v>77</v>
      </c>
      <c r="G785" s="6" t="s">
        <v>81</v>
      </c>
      <c r="H785" s="7">
        <v>169497.8</v>
      </c>
      <c r="I785" s="7">
        <v>173442.09</v>
      </c>
      <c r="J785" s="8">
        <v>1474</v>
      </c>
      <c r="K785" s="8">
        <v>1535</v>
      </c>
      <c r="L785" s="7">
        <v>104631.14</v>
      </c>
      <c r="M785" s="7">
        <v>5176.08</v>
      </c>
      <c r="N785" s="7">
        <v>1375449.56</v>
      </c>
      <c r="O785" s="8">
        <v>12434</v>
      </c>
      <c r="P785" s="8">
        <v>9</v>
      </c>
      <c r="Q785" s="8">
        <v>16</v>
      </c>
    </row>
    <row r="786" spans="1:17" ht="14.5">
      <c r="A786" s="5">
        <v>45200</v>
      </c>
      <c r="B786" s="6">
        <v>2023</v>
      </c>
      <c r="C786" s="6" t="s">
        <v>101</v>
      </c>
      <c r="D786" s="6" t="s">
        <v>86</v>
      </c>
      <c r="E786" s="6" t="s">
        <v>87</v>
      </c>
      <c r="F786" s="6" t="s">
        <v>82</v>
      </c>
      <c r="G786" s="6" t="s">
        <v>78</v>
      </c>
      <c r="H786" s="7">
        <v>347529.59</v>
      </c>
      <c r="I786" s="7">
        <v>355764.47</v>
      </c>
      <c r="J786" s="8">
        <v>4827</v>
      </c>
      <c r="K786" s="8">
        <v>4945</v>
      </c>
      <c r="L786" s="7">
        <v>181209.46</v>
      </c>
      <c r="M786" s="7">
        <v>6718.98</v>
      </c>
      <c r="N786" s="7">
        <v>3466929.08</v>
      </c>
      <c r="O786" s="8">
        <v>50256</v>
      </c>
      <c r="P786" s="8">
        <v>17</v>
      </c>
      <c r="Q786" s="8">
        <v>99</v>
      </c>
    </row>
    <row r="787" spans="1:17" ht="14.5">
      <c r="A787" s="5">
        <v>45200</v>
      </c>
      <c r="B787" s="6">
        <v>2023</v>
      </c>
      <c r="C787" s="6" t="s">
        <v>101</v>
      </c>
      <c r="D787" s="6" t="s">
        <v>86</v>
      </c>
      <c r="E787" s="6" t="s">
        <v>87</v>
      </c>
      <c r="F787" s="6" t="s">
        <v>82</v>
      </c>
      <c r="G787" s="6" t="s">
        <v>79</v>
      </c>
      <c r="H787" s="7">
        <v>351905.85</v>
      </c>
      <c r="I787" s="7">
        <v>336827.16</v>
      </c>
      <c r="J787" s="8">
        <v>2011</v>
      </c>
      <c r="K787" s="8">
        <v>1928</v>
      </c>
      <c r="L787" s="7">
        <v>215731.65</v>
      </c>
      <c r="M787" s="7">
        <v>9258.56</v>
      </c>
      <c r="N787" s="7">
        <v>2721056.71</v>
      </c>
      <c r="O787" s="8">
        <v>16086</v>
      </c>
      <c r="P787" s="8">
        <v>16</v>
      </c>
      <c r="Q787" s="8">
        <v>29</v>
      </c>
    </row>
    <row r="788" spans="1:17" ht="14.5">
      <c r="A788" s="5">
        <v>45200</v>
      </c>
      <c r="B788" s="6">
        <v>2023</v>
      </c>
      <c r="C788" s="6" t="s">
        <v>101</v>
      </c>
      <c r="D788" s="6" t="s">
        <v>86</v>
      </c>
      <c r="E788" s="6" t="s">
        <v>87</v>
      </c>
      <c r="F788" s="6" t="s">
        <v>82</v>
      </c>
      <c r="G788" s="6" t="s">
        <v>80</v>
      </c>
      <c r="H788" s="7">
        <v>79753.88</v>
      </c>
      <c r="I788" s="7">
        <v>76500.36</v>
      </c>
      <c r="J788" s="8">
        <v>570</v>
      </c>
      <c r="K788" s="8">
        <v>546</v>
      </c>
      <c r="L788" s="7">
        <v>51310.41</v>
      </c>
      <c r="M788" s="7">
        <v>4307.18</v>
      </c>
      <c r="N788" s="7">
        <v>814647.5</v>
      </c>
      <c r="O788" s="8">
        <v>6005</v>
      </c>
      <c r="P788" s="8">
        <v>4</v>
      </c>
      <c r="Q788" s="8">
        <v>12</v>
      </c>
    </row>
    <row r="789" spans="1:17" ht="14.5">
      <c r="A789" s="5">
        <v>45200</v>
      </c>
      <c r="B789" s="6">
        <v>2023</v>
      </c>
      <c r="C789" s="6" t="s">
        <v>101</v>
      </c>
      <c r="D789" s="6" t="s">
        <v>86</v>
      </c>
      <c r="E789" s="6" t="s">
        <v>87</v>
      </c>
      <c r="F789" s="6" t="s">
        <v>82</v>
      </c>
      <c r="G789" s="6" t="s">
        <v>81</v>
      </c>
      <c r="H789" s="7">
        <v>145696.21</v>
      </c>
      <c r="I789" s="7">
        <v>147447.19</v>
      </c>
      <c r="J789" s="8">
        <v>1267</v>
      </c>
      <c r="K789" s="8">
        <v>1270</v>
      </c>
      <c r="L789" s="7">
        <v>85726.13</v>
      </c>
      <c r="M789" s="7">
        <v>4552.0200000000004</v>
      </c>
      <c r="N789" s="7">
        <v>1262689.3400000001</v>
      </c>
      <c r="O789" s="8">
        <v>12304</v>
      </c>
      <c r="P789" s="8">
        <v>7</v>
      </c>
      <c r="Q789" s="8">
        <v>20</v>
      </c>
    </row>
    <row r="790" spans="1:17" ht="14.5">
      <c r="A790" s="5">
        <v>45200</v>
      </c>
      <c r="B790" s="6">
        <v>2023</v>
      </c>
      <c r="C790" s="6" t="s">
        <v>101</v>
      </c>
      <c r="D790" s="6" t="s">
        <v>86</v>
      </c>
      <c r="E790" s="6" t="s">
        <v>87</v>
      </c>
      <c r="F790" s="6" t="s">
        <v>83</v>
      </c>
      <c r="G790" s="6" t="s">
        <v>78</v>
      </c>
      <c r="H790" s="7">
        <v>28205.8</v>
      </c>
      <c r="I790" s="7">
        <v>29955.33</v>
      </c>
      <c r="J790" s="8">
        <v>392</v>
      </c>
      <c r="K790" s="8">
        <v>423</v>
      </c>
      <c r="L790" s="7">
        <v>13451.13</v>
      </c>
      <c r="M790" s="7">
        <v>515.51</v>
      </c>
      <c r="N790" s="7">
        <v>387390.73</v>
      </c>
      <c r="O790" s="8">
        <v>5549</v>
      </c>
      <c r="P790" s="8">
        <v>1</v>
      </c>
      <c r="Q790" s="8">
        <v>9</v>
      </c>
    </row>
    <row r="791" spans="1:17" ht="14.5">
      <c r="A791" s="5">
        <v>45200</v>
      </c>
      <c r="B791" s="6">
        <v>2023</v>
      </c>
      <c r="C791" s="6" t="s">
        <v>101</v>
      </c>
      <c r="D791" s="6" t="s">
        <v>86</v>
      </c>
      <c r="E791" s="6" t="s">
        <v>87</v>
      </c>
      <c r="F791" s="6" t="s">
        <v>83</v>
      </c>
      <c r="G791" s="6" t="s">
        <v>79</v>
      </c>
      <c r="H791" s="7">
        <v>28042.66</v>
      </c>
      <c r="I791" s="7">
        <v>27294.04</v>
      </c>
      <c r="J791" s="8">
        <v>160</v>
      </c>
      <c r="K791" s="8">
        <v>157</v>
      </c>
      <c r="L791" s="7">
        <v>15397.48</v>
      </c>
      <c r="M791" s="7">
        <v>633.62</v>
      </c>
      <c r="N791" s="7">
        <v>293737.49</v>
      </c>
      <c r="O791" s="8">
        <v>1816</v>
      </c>
      <c r="P791" s="8">
        <v>1</v>
      </c>
      <c r="Q791" s="8">
        <v>5</v>
      </c>
    </row>
    <row r="792" spans="1:17" ht="14.5">
      <c r="A792" s="5">
        <v>45200</v>
      </c>
      <c r="B792" s="6">
        <v>2023</v>
      </c>
      <c r="C792" s="6" t="s">
        <v>101</v>
      </c>
      <c r="D792" s="6" t="s">
        <v>86</v>
      </c>
      <c r="E792" s="6" t="s">
        <v>87</v>
      </c>
      <c r="F792" s="6" t="s">
        <v>83</v>
      </c>
      <c r="G792" s="6" t="s">
        <v>80</v>
      </c>
      <c r="H792" s="7">
        <v>6481.49</v>
      </c>
      <c r="I792" s="7">
        <v>6178.01</v>
      </c>
      <c r="J792" s="8">
        <v>46</v>
      </c>
      <c r="K792" s="8">
        <v>44</v>
      </c>
      <c r="L792" s="7">
        <v>3753.36</v>
      </c>
      <c r="M792" s="7">
        <v>324.04000000000002</v>
      </c>
      <c r="N792" s="7">
        <v>94054.03</v>
      </c>
      <c r="O792" s="8">
        <v>695</v>
      </c>
      <c r="P792" s="8">
        <v>0</v>
      </c>
      <c r="Q792" s="8">
        <v>1</v>
      </c>
    </row>
    <row r="793" spans="1:17" ht="14.5">
      <c r="A793" s="5">
        <v>45200</v>
      </c>
      <c r="B793" s="6">
        <v>2023</v>
      </c>
      <c r="C793" s="6" t="s">
        <v>101</v>
      </c>
      <c r="D793" s="6" t="s">
        <v>86</v>
      </c>
      <c r="E793" s="6" t="s">
        <v>87</v>
      </c>
      <c r="F793" s="6" t="s">
        <v>83</v>
      </c>
      <c r="G793" s="6" t="s">
        <v>81</v>
      </c>
      <c r="H793" s="7">
        <v>10755.86</v>
      </c>
      <c r="I793" s="7">
        <v>11082.65</v>
      </c>
      <c r="J793" s="8">
        <v>94</v>
      </c>
      <c r="K793" s="8">
        <v>95</v>
      </c>
      <c r="L793" s="7">
        <v>5613.44</v>
      </c>
      <c r="M793" s="7">
        <v>296.82</v>
      </c>
      <c r="N793" s="7">
        <v>135688.28</v>
      </c>
      <c r="O793" s="8">
        <v>1296</v>
      </c>
      <c r="P793" s="8">
        <v>0</v>
      </c>
      <c r="Q793" s="8">
        <v>1</v>
      </c>
    </row>
    <row r="794" spans="1:17" ht="14.5">
      <c r="A794" s="5">
        <v>45200</v>
      </c>
      <c r="B794" s="6">
        <v>2023</v>
      </c>
      <c r="C794" s="6" t="s">
        <v>101</v>
      </c>
      <c r="D794" s="6" t="s">
        <v>88</v>
      </c>
      <c r="E794" s="6" t="s">
        <v>87</v>
      </c>
      <c r="F794" s="6" t="s">
        <v>77</v>
      </c>
      <c r="G794" s="6" t="s">
        <v>78</v>
      </c>
      <c r="H794" s="7">
        <v>301896.92</v>
      </c>
      <c r="I794" s="7">
        <v>299982.67</v>
      </c>
      <c r="J794" s="8">
        <v>4193</v>
      </c>
      <c r="K794" s="8">
        <v>4122</v>
      </c>
      <c r="L794" s="7">
        <v>170127.58</v>
      </c>
      <c r="M794" s="7">
        <v>5244.27</v>
      </c>
      <c r="N794" s="7">
        <v>3151646.73</v>
      </c>
      <c r="O794" s="8">
        <v>47513</v>
      </c>
      <c r="P794" s="8">
        <v>13</v>
      </c>
      <c r="Q794" s="8">
        <v>52</v>
      </c>
    </row>
    <row r="795" spans="1:17" ht="14.5">
      <c r="A795" s="5">
        <v>45200</v>
      </c>
      <c r="B795" s="6">
        <v>2023</v>
      </c>
      <c r="C795" s="6" t="s">
        <v>101</v>
      </c>
      <c r="D795" s="6" t="s">
        <v>88</v>
      </c>
      <c r="E795" s="6" t="s">
        <v>87</v>
      </c>
      <c r="F795" s="6" t="s">
        <v>77</v>
      </c>
      <c r="G795" s="6" t="s">
        <v>79</v>
      </c>
      <c r="H795" s="7">
        <v>290029.8</v>
      </c>
      <c r="I795" s="7">
        <v>260597.49</v>
      </c>
      <c r="J795" s="8">
        <v>1657</v>
      </c>
      <c r="K795" s="8">
        <v>1479</v>
      </c>
      <c r="L795" s="7">
        <v>191895.92</v>
      </c>
      <c r="M795" s="7">
        <v>6701.09</v>
      </c>
      <c r="N795" s="7">
        <v>2459716.6800000002</v>
      </c>
      <c r="O795" s="8">
        <v>14714</v>
      </c>
      <c r="P795" s="8">
        <v>14</v>
      </c>
      <c r="Q795" s="8">
        <v>25</v>
      </c>
    </row>
    <row r="796" spans="1:17" ht="14.5">
      <c r="A796" s="5">
        <v>45200</v>
      </c>
      <c r="B796" s="6">
        <v>2023</v>
      </c>
      <c r="C796" s="6" t="s">
        <v>101</v>
      </c>
      <c r="D796" s="6" t="s">
        <v>88</v>
      </c>
      <c r="E796" s="6" t="s">
        <v>87</v>
      </c>
      <c r="F796" s="6" t="s">
        <v>77</v>
      </c>
      <c r="G796" s="6" t="s">
        <v>80</v>
      </c>
      <c r="H796" s="7">
        <v>64139.66</v>
      </c>
      <c r="I796" s="7">
        <v>58927.03</v>
      </c>
      <c r="J796" s="8">
        <v>458</v>
      </c>
      <c r="K796" s="8">
        <v>427</v>
      </c>
      <c r="L796" s="7">
        <v>43445.16</v>
      </c>
      <c r="M796" s="7">
        <v>3502.86</v>
      </c>
      <c r="N796" s="7">
        <v>749047.74</v>
      </c>
      <c r="O796" s="8">
        <v>5524</v>
      </c>
      <c r="P796" s="8">
        <v>3</v>
      </c>
      <c r="Q796" s="8">
        <v>5</v>
      </c>
    </row>
    <row r="797" spans="1:17" ht="14.5">
      <c r="A797" s="5">
        <v>45200</v>
      </c>
      <c r="B797" s="6">
        <v>2023</v>
      </c>
      <c r="C797" s="6" t="s">
        <v>101</v>
      </c>
      <c r="D797" s="6" t="s">
        <v>88</v>
      </c>
      <c r="E797" s="6" t="s">
        <v>87</v>
      </c>
      <c r="F797" s="6" t="s">
        <v>77</v>
      </c>
      <c r="G797" s="6" t="s">
        <v>81</v>
      </c>
      <c r="H797" s="7">
        <v>126578.77</v>
      </c>
      <c r="I797" s="7">
        <v>118267.98</v>
      </c>
      <c r="J797" s="8">
        <v>1101</v>
      </c>
      <c r="K797" s="8">
        <v>1048</v>
      </c>
      <c r="L797" s="7">
        <v>79400.06</v>
      </c>
      <c r="M797" s="7">
        <v>3604.7</v>
      </c>
      <c r="N797" s="7">
        <v>1113058.17</v>
      </c>
      <c r="O797" s="8">
        <v>10895</v>
      </c>
      <c r="P797" s="8">
        <v>5</v>
      </c>
      <c r="Q797" s="8">
        <v>15</v>
      </c>
    </row>
    <row r="798" spans="1:17" ht="14.5">
      <c r="A798" s="5">
        <v>45200</v>
      </c>
      <c r="B798" s="6">
        <v>2023</v>
      </c>
      <c r="C798" s="6" t="s">
        <v>101</v>
      </c>
      <c r="D798" s="6" t="s">
        <v>88</v>
      </c>
      <c r="E798" s="6" t="s">
        <v>87</v>
      </c>
      <c r="F798" s="6" t="s">
        <v>82</v>
      </c>
      <c r="G798" s="6" t="s">
        <v>78</v>
      </c>
      <c r="H798" s="7">
        <v>280543.13</v>
      </c>
      <c r="I798" s="7">
        <v>283449.18</v>
      </c>
      <c r="J798" s="8">
        <v>3896</v>
      </c>
      <c r="K798" s="8">
        <v>3946</v>
      </c>
      <c r="L798" s="7">
        <v>149011.26</v>
      </c>
      <c r="M798" s="7">
        <v>4921.82</v>
      </c>
      <c r="N798" s="7">
        <v>3062049.14</v>
      </c>
      <c r="O798" s="8">
        <v>43792</v>
      </c>
      <c r="P798" s="8">
        <v>13</v>
      </c>
      <c r="Q798" s="8">
        <v>54</v>
      </c>
    </row>
    <row r="799" spans="1:17" ht="14.5">
      <c r="A799" s="5">
        <v>45200</v>
      </c>
      <c r="B799" s="6">
        <v>2023</v>
      </c>
      <c r="C799" s="6" t="s">
        <v>101</v>
      </c>
      <c r="D799" s="6" t="s">
        <v>88</v>
      </c>
      <c r="E799" s="6" t="s">
        <v>87</v>
      </c>
      <c r="F799" s="6" t="s">
        <v>82</v>
      </c>
      <c r="G799" s="6" t="s">
        <v>79</v>
      </c>
      <c r="H799" s="7">
        <v>254092.83</v>
      </c>
      <c r="I799" s="7">
        <v>234144.84</v>
      </c>
      <c r="J799" s="8">
        <v>1452</v>
      </c>
      <c r="K799" s="8">
        <v>1347</v>
      </c>
      <c r="L799" s="7">
        <v>155111.47</v>
      </c>
      <c r="M799" s="7">
        <v>6770.78</v>
      </c>
      <c r="N799" s="7">
        <v>2370850.73</v>
      </c>
      <c r="O799" s="8">
        <v>14595</v>
      </c>
      <c r="P799" s="8">
        <v>9</v>
      </c>
      <c r="Q799" s="8">
        <v>31</v>
      </c>
    </row>
    <row r="800" spans="1:17" ht="14.5">
      <c r="A800" s="5">
        <v>45200</v>
      </c>
      <c r="B800" s="6">
        <v>2023</v>
      </c>
      <c r="C800" s="6" t="s">
        <v>101</v>
      </c>
      <c r="D800" s="6" t="s">
        <v>88</v>
      </c>
      <c r="E800" s="6" t="s">
        <v>87</v>
      </c>
      <c r="F800" s="6" t="s">
        <v>82</v>
      </c>
      <c r="G800" s="6" t="s">
        <v>80</v>
      </c>
      <c r="H800" s="7">
        <v>64679.25</v>
      </c>
      <c r="I800" s="7">
        <v>56930.59</v>
      </c>
      <c r="J800" s="8">
        <v>462</v>
      </c>
      <c r="K800" s="8">
        <v>411</v>
      </c>
      <c r="L800" s="7">
        <v>41258.78</v>
      </c>
      <c r="M800" s="7">
        <v>3451.65</v>
      </c>
      <c r="N800" s="7">
        <v>726870.77</v>
      </c>
      <c r="O800" s="8">
        <v>5443</v>
      </c>
      <c r="P800" s="8">
        <v>3</v>
      </c>
      <c r="Q800" s="8">
        <v>4</v>
      </c>
    </row>
    <row r="801" spans="1:17" ht="14.5">
      <c r="A801" s="5">
        <v>45200</v>
      </c>
      <c r="B801" s="6">
        <v>2023</v>
      </c>
      <c r="C801" s="6" t="s">
        <v>101</v>
      </c>
      <c r="D801" s="6" t="s">
        <v>88</v>
      </c>
      <c r="E801" s="6" t="s">
        <v>87</v>
      </c>
      <c r="F801" s="6" t="s">
        <v>82</v>
      </c>
      <c r="G801" s="6" t="s">
        <v>81</v>
      </c>
      <c r="H801" s="7">
        <v>108887.71</v>
      </c>
      <c r="I801" s="7">
        <v>98785.89</v>
      </c>
      <c r="J801" s="8">
        <v>947</v>
      </c>
      <c r="K801" s="8">
        <v>856</v>
      </c>
      <c r="L801" s="7">
        <v>63173.599999999999</v>
      </c>
      <c r="M801" s="7">
        <v>3020.31</v>
      </c>
      <c r="N801" s="7">
        <v>1087295.51</v>
      </c>
      <c r="O801" s="8">
        <v>10047</v>
      </c>
      <c r="P801" s="8">
        <v>5</v>
      </c>
      <c r="Q801" s="8">
        <v>13</v>
      </c>
    </row>
    <row r="802" spans="1:17" ht="14.5">
      <c r="A802" s="5">
        <v>45200</v>
      </c>
      <c r="B802" s="6">
        <v>2023</v>
      </c>
      <c r="C802" s="6" t="s">
        <v>101</v>
      </c>
      <c r="D802" s="6" t="s">
        <v>88</v>
      </c>
      <c r="E802" s="6" t="s">
        <v>87</v>
      </c>
      <c r="F802" s="6" t="s">
        <v>83</v>
      </c>
      <c r="G802" s="6" t="s">
        <v>78</v>
      </c>
      <c r="H802" s="7">
        <v>22022.25</v>
      </c>
      <c r="I802" s="7">
        <v>21347.65</v>
      </c>
      <c r="J802" s="8">
        <v>306</v>
      </c>
      <c r="K802" s="8">
        <v>294</v>
      </c>
      <c r="L802" s="7">
        <v>10522.14</v>
      </c>
      <c r="M802" s="7">
        <v>383.92</v>
      </c>
      <c r="N802" s="7">
        <v>329139.13</v>
      </c>
      <c r="O802" s="8">
        <v>4673</v>
      </c>
      <c r="P802" s="8">
        <v>1</v>
      </c>
      <c r="Q802" s="8">
        <v>5</v>
      </c>
    </row>
    <row r="803" spans="1:17" ht="14.5">
      <c r="A803" s="5">
        <v>45200</v>
      </c>
      <c r="B803" s="6">
        <v>2023</v>
      </c>
      <c r="C803" s="6" t="s">
        <v>101</v>
      </c>
      <c r="D803" s="6" t="s">
        <v>88</v>
      </c>
      <c r="E803" s="6" t="s">
        <v>87</v>
      </c>
      <c r="F803" s="6" t="s">
        <v>83</v>
      </c>
      <c r="G803" s="6" t="s">
        <v>79</v>
      </c>
      <c r="H803" s="7">
        <v>20120.349999999999</v>
      </c>
      <c r="I803" s="7">
        <v>18808.650000000001</v>
      </c>
      <c r="J803" s="8">
        <v>115</v>
      </c>
      <c r="K803" s="8">
        <v>108</v>
      </c>
      <c r="L803" s="7">
        <v>11188.02</v>
      </c>
      <c r="M803" s="7">
        <v>454.3</v>
      </c>
      <c r="N803" s="7">
        <v>246319.18</v>
      </c>
      <c r="O803" s="8">
        <v>1451</v>
      </c>
      <c r="P803" s="8">
        <v>1</v>
      </c>
      <c r="Q803" s="8">
        <v>3</v>
      </c>
    </row>
    <row r="804" spans="1:17" ht="14.5">
      <c r="A804" s="5">
        <v>45200</v>
      </c>
      <c r="B804" s="6">
        <v>2023</v>
      </c>
      <c r="C804" s="6" t="s">
        <v>101</v>
      </c>
      <c r="D804" s="6" t="s">
        <v>88</v>
      </c>
      <c r="E804" s="6" t="s">
        <v>87</v>
      </c>
      <c r="F804" s="6" t="s">
        <v>83</v>
      </c>
      <c r="G804" s="6" t="s">
        <v>80</v>
      </c>
      <c r="H804" s="7">
        <v>4669.07</v>
      </c>
      <c r="I804" s="7">
        <v>4302.21</v>
      </c>
      <c r="J804" s="8">
        <v>33</v>
      </c>
      <c r="K804" s="8">
        <v>30</v>
      </c>
      <c r="L804" s="7">
        <v>2743.95</v>
      </c>
      <c r="M804" s="7">
        <v>267.24</v>
      </c>
      <c r="N804" s="7">
        <v>76644.53</v>
      </c>
      <c r="O804" s="8">
        <v>617</v>
      </c>
      <c r="P804" s="8">
        <v>0</v>
      </c>
      <c r="Q804" s="8">
        <v>1</v>
      </c>
    </row>
    <row r="805" spans="1:17" ht="14.5">
      <c r="A805" s="5">
        <v>45200</v>
      </c>
      <c r="B805" s="6">
        <v>2023</v>
      </c>
      <c r="C805" s="6" t="s">
        <v>101</v>
      </c>
      <c r="D805" s="6" t="s">
        <v>88</v>
      </c>
      <c r="E805" s="6" t="s">
        <v>87</v>
      </c>
      <c r="F805" s="6" t="s">
        <v>83</v>
      </c>
      <c r="G805" s="6" t="s">
        <v>81</v>
      </c>
      <c r="H805" s="7">
        <v>8384.0400000000009</v>
      </c>
      <c r="I805" s="7">
        <v>8088.39</v>
      </c>
      <c r="J805" s="8">
        <v>73</v>
      </c>
      <c r="K805" s="8">
        <v>71</v>
      </c>
      <c r="L805" s="7">
        <v>4449.57</v>
      </c>
      <c r="M805" s="7">
        <v>260.19</v>
      </c>
      <c r="N805" s="7">
        <v>109144.76</v>
      </c>
      <c r="O805" s="8">
        <v>1057</v>
      </c>
      <c r="P805" s="8">
        <v>0</v>
      </c>
      <c r="Q805" s="8">
        <v>1</v>
      </c>
    </row>
    <row r="806" spans="1:17" ht="14.5">
      <c r="A806" s="5">
        <v>45200</v>
      </c>
      <c r="B806" s="6">
        <v>2023</v>
      </c>
      <c r="C806" s="6" t="s">
        <v>101</v>
      </c>
      <c r="D806" s="6" t="s">
        <v>89</v>
      </c>
      <c r="E806" s="6" t="s">
        <v>85</v>
      </c>
      <c r="F806" s="6" t="s">
        <v>77</v>
      </c>
      <c r="G806" s="6" t="s">
        <v>78</v>
      </c>
      <c r="H806" s="7">
        <v>268915.96999999997</v>
      </c>
      <c r="I806" s="7">
        <v>270519.32</v>
      </c>
      <c r="J806" s="8">
        <v>3735</v>
      </c>
      <c r="K806" s="8">
        <v>3694</v>
      </c>
      <c r="L806" s="7">
        <v>148796.06</v>
      </c>
      <c r="M806" s="7">
        <v>4804.37</v>
      </c>
      <c r="N806" s="7">
        <v>1853295.78</v>
      </c>
      <c r="O806" s="8">
        <v>28345</v>
      </c>
      <c r="P806" s="8">
        <v>11</v>
      </c>
      <c r="Q806" s="8">
        <v>31</v>
      </c>
    </row>
    <row r="807" spans="1:17" ht="14.5">
      <c r="A807" s="5">
        <v>45200</v>
      </c>
      <c r="B807" s="6">
        <v>2023</v>
      </c>
      <c r="C807" s="6" t="s">
        <v>101</v>
      </c>
      <c r="D807" s="6" t="s">
        <v>89</v>
      </c>
      <c r="E807" s="6" t="s">
        <v>85</v>
      </c>
      <c r="F807" s="6" t="s">
        <v>77</v>
      </c>
      <c r="G807" s="6" t="s">
        <v>79</v>
      </c>
      <c r="H807" s="7">
        <v>246392.72</v>
      </c>
      <c r="I807" s="7">
        <v>230834.14</v>
      </c>
      <c r="J807" s="8">
        <v>1408</v>
      </c>
      <c r="K807" s="8">
        <v>1343</v>
      </c>
      <c r="L807" s="7">
        <v>159450.68</v>
      </c>
      <c r="M807" s="7">
        <v>6299.58</v>
      </c>
      <c r="N807" s="7">
        <v>1473659.68</v>
      </c>
      <c r="O807" s="8">
        <v>9190</v>
      </c>
      <c r="P807" s="8">
        <v>10</v>
      </c>
      <c r="Q807" s="8">
        <v>21</v>
      </c>
    </row>
    <row r="808" spans="1:17" ht="14.5">
      <c r="A808" s="5">
        <v>45200</v>
      </c>
      <c r="B808" s="6">
        <v>2023</v>
      </c>
      <c r="C808" s="6" t="s">
        <v>101</v>
      </c>
      <c r="D808" s="6" t="s">
        <v>89</v>
      </c>
      <c r="E808" s="6" t="s">
        <v>85</v>
      </c>
      <c r="F808" s="6" t="s">
        <v>77</v>
      </c>
      <c r="G808" s="6" t="s">
        <v>80</v>
      </c>
      <c r="H808" s="7">
        <v>56774.04</v>
      </c>
      <c r="I808" s="7">
        <v>51752.35</v>
      </c>
      <c r="J808" s="8">
        <v>406</v>
      </c>
      <c r="K808" s="8">
        <v>364</v>
      </c>
      <c r="L808" s="7">
        <v>39211.67</v>
      </c>
      <c r="M808" s="7">
        <v>2940.89</v>
      </c>
      <c r="N808" s="7">
        <v>424422.94</v>
      </c>
      <c r="O808" s="8">
        <v>3236</v>
      </c>
      <c r="P808" s="8">
        <v>3</v>
      </c>
      <c r="Q808" s="8">
        <v>8</v>
      </c>
    </row>
    <row r="809" spans="1:17" ht="14.5">
      <c r="A809" s="5">
        <v>45200</v>
      </c>
      <c r="B809" s="6">
        <v>2023</v>
      </c>
      <c r="C809" s="6" t="s">
        <v>101</v>
      </c>
      <c r="D809" s="6" t="s">
        <v>89</v>
      </c>
      <c r="E809" s="6" t="s">
        <v>85</v>
      </c>
      <c r="F809" s="6" t="s">
        <v>77</v>
      </c>
      <c r="G809" s="6" t="s">
        <v>81</v>
      </c>
      <c r="H809" s="7">
        <v>99770.96</v>
      </c>
      <c r="I809" s="7">
        <v>100611.06</v>
      </c>
      <c r="J809" s="8">
        <v>868</v>
      </c>
      <c r="K809" s="8">
        <v>859</v>
      </c>
      <c r="L809" s="7">
        <v>62555.61</v>
      </c>
      <c r="M809" s="7">
        <v>3032.46</v>
      </c>
      <c r="N809" s="7">
        <v>647689.55000000005</v>
      </c>
      <c r="O809" s="8">
        <v>6353</v>
      </c>
      <c r="P809" s="8">
        <v>4</v>
      </c>
      <c r="Q809" s="8">
        <v>9</v>
      </c>
    </row>
    <row r="810" spans="1:17" ht="14.5">
      <c r="A810" s="5">
        <v>45200</v>
      </c>
      <c r="B810" s="6">
        <v>2023</v>
      </c>
      <c r="C810" s="6" t="s">
        <v>101</v>
      </c>
      <c r="D810" s="6" t="s">
        <v>89</v>
      </c>
      <c r="E810" s="6" t="s">
        <v>85</v>
      </c>
      <c r="F810" s="6" t="s">
        <v>82</v>
      </c>
      <c r="G810" s="6" t="s">
        <v>78</v>
      </c>
      <c r="H810" s="7">
        <v>218024</v>
      </c>
      <c r="I810" s="7">
        <v>226520.31</v>
      </c>
      <c r="J810" s="8">
        <v>3028</v>
      </c>
      <c r="K810" s="8">
        <v>3129</v>
      </c>
      <c r="L810" s="7">
        <v>113268.97</v>
      </c>
      <c r="M810" s="7">
        <v>3942.55</v>
      </c>
      <c r="N810" s="7">
        <v>1601558.11</v>
      </c>
      <c r="O810" s="8">
        <v>23432</v>
      </c>
      <c r="P810" s="8">
        <v>11</v>
      </c>
      <c r="Q810" s="8">
        <v>66</v>
      </c>
    </row>
    <row r="811" spans="1:17" ht="14.5">
      <c r="A811" s="5">
        <v>45200</v>
      </c>
      <c r="B811" s="6">
        <v>2023</v>
      </c>
      <c r="C811" s="6" t="s">
        <v>101</v>
      </c>
      <c r="D811" s="6" t="s">
        <v>89</v>
      </c>
      <c r="E811" s="6" t="s">
        <v>85</v>
      </c>
      <c r="F811" s="6" t="s">
        <v>82</v>
      </c>
      <c r="G811" s="6" t="s">
        <v>79</v>
      </c>
      <c r="H811" s="7">
        <v>202221.28</v>
      </c>
      <c r="I811" s="7">
        <v>195009.12</v>
      </c>
      <c r="J811" s="8">
        <v>1156</v>
      </c>
      <c r="K811" s="8">
        <v>1100</v>
      </c>
      <c r="L811" s="7">
        <v>123800.29</v>
      </c>
      <c r="M811" s="7">
        <v>5008.95</v>
      </c>
      <c r="N811" s="7">
        <v>1286421.22</v>
      </c>
      <c r="O811" s="8">
        <v>7548</v>
      </c>
      <c r="P811" s="8">
        <v>11</v>
      </c>
      <c r="Q811" s="8">
        <v>10</v>
      </c>
    </row>
    <row r="812" spans="1:17" ht="14.5">
      <c r="A812" s="5">
        <v>45200</v>
      </c>
      <c r="B812" s="6">
        <v>2023</v>
      </c>
      <c r="C812" s="6" t="s">
        <v>101</v>
      </c>
      <c r="D812" s="6" t="s">
        <v>89</v>
      </c>
      <c r="E812" s="6" t="s">
        <v>85</v>
      </c>
      <c r="F812" s="6" t="s">
        <v>82</v>
      </c>
      <c r="G812" s="6" t="s">
        <v>80</v>
      </c>
      <c r="H812" s="7">
        <v>49775.76</v>
      </c>
      <c r="I812" s="7">
        <v>47245.52</v>
      </c>
      <c r="J812" s="8">
        <v>356</v>
      </c>
      <c r="K812" s="8">
        <v>342</v>
      </c>
      <c r="L812" s="7">
        <v>31650.42</v>
      </c>
      <c r="M812" s="7">
        <v>2836.32</v>
      </c>
      <c r="N812" s="7">
        <v>386701.98</v>
      </c>
      <c r="O812" s="8">
        <v>3061</v>
      </c>
      <c r="P812" s="8">
        <v>3</v>
      </c>
      <c r="Q812" s="8">
        <v>7</v>
      </c>
    </row>
    <row r="813" spans="1:17" ht="14.5">
      <c r="A813" s="5">
        <v>45200</v>
      </c>
      <c r="B813" s="6">
        <v>2023</v>
      </c>
      <c r="C813" s="6" t="s">
        <v>101</v>
      </c>
      <c r="D813" s="6" t="s">
        <v>89</v>
      </c>
      <c r="E813" s="6" t="s">
        <v>85</v>
      </c>
      <c r="F813" s="6" t="s">
        <v>82</v>
      </c>
      <c r="G813" s="6" t="s">
        <v>81</v>
      </c>
      <c r="H813" s="7">
        <v>82718.789999999994</v>
      </c>
      <c r="I813" s="7">
        <v>82357.72</v>
      </c>
      <c r="J813" s="8">
        <v>719</v>
      </c>
      <c r="K813" s="8">
        <v>724</v>
      </c>
      <c r="L813" s="7">
        <v>48068.480000000003</v>
      </c>
      <c r="M813" s="7">
        <v>2235.9699999999998</v>
      </c>
      <c r="N813" s="7">
        <v>572839.24</v>
      </c>
      <c r="O813" s="8">
        <v>5223</v>
      </c>
      <c r="P813" s="8">
        <v>4</v>
      </c>
      <c r="Q813" s="8">
        <v>6</v>
      </c>
    </row>
    <row r="814" spans="1:17" ht="14.5">
      <c r="A814" s="5">
        <v>45200</v>
      </c>
      <c r="B814" s="6">
        <v>2023</v>
      </c>
      <c r="C814" s="6" t="s">
        <v>101</v>
      </c>
      <c r="D814" s="6" t="s">
        <v>89</v>
      </c>
      <c r="E814" s="6" t="s">
        <v>85</v>
      </c>
      <c r="F814" s="6" t="s">
        <v>83</v>
      </c>
      <c r="G814" s="6" t="s">
        <v>78</v>
      </c>
      <c r="H814" s="7">
        <v>22678.89</v>
      </c>
      <c r="I814" s="7">
        <v>22327.87</v>
      </c>
      <c r="J814" s="8">
        <v>315</v>
      </c>
      <c r="K814" s="8">
        <v>311</v>
      </c>
      <c r="L814" s="7">
        <v>10639.42</v>
      </c>
      <c r="M814" s="7">
        <v>387.81</v>
      </c>
      <c r="N814" s="7">
        <v>235474.57</v>
      </c>
      <c r="O814" s="8">
        <v>3524</v>
      </c>
      <c r="P814" s="8">
        <v>1</v>
      </c>
      <c r="Q814" s="8">
        <v>5</v>
      </c>
    </row>
    <row r="815" spans="1:17" ht="14.5">
      <c r="A815" s="5">
        <v>45200</v>
      </c>
      <c r="B815" s="6">
        <v>2023</v>
      </c>
      <c r="C815" s="6" t="s">
        <v>101</v>
      </c>
      <c r="D815" s="6" t="s">
        <v>89</v>
      </c>
      <c r="E815" s="6" t="s">
        <v>85</v>
      </c>
      <c r="F815" s="6" t="s">
        <v>83</v>
      </c>
      <c r="G815" s="6" t="s">
        <v>79</v>
      </c>
      <c r="H815" s="7">
        <v>21533.98</v>
      </c>
      <c r="I815" s="7">
        <v>21535.38</v>
      </c>
      <c r="J815" s="8">
        <v>123</v>
      </c>
      <c r="K815" s="8">
        <v>122</v>
      </c>
      <c r="L815" s="7">
        <v>11983.67</v>
      </c>
      <c r="M815" s="7">
        <v>520.51</v>
      </c>
      <c r="N815" s="7">
        <v>182591.69</v>
      </c>
      <c r="O815" s="8">
        <v>1178</v>
      </c>
      <c r="P815" s="8">
        <v>1</v>
      </c>
      <c r="Q815" s="8">
        <v>2</v>
      </c>
    </row>
    <row r="816" spans="1:17" ht="14.5">
      <c r="A816" s="5">
        <v>45200</v>
      </c>
      <c r="B816" s="6">
        <v>2023</v>
      </c>
      <c r="C816" s="6" t="s">
        <v>101</v>
      </c>
      <c r="D816" s="6" t="s">
        <v>89</v>
      </c>
      <c r="E816" s="6" t="s">
        <v>85</v>
      </c>
      <c r="F816" s="6" t="s">
        <v>83</v>
      </c>
      <c r="G816" s="6" t="s">
        <v>80</v>
      </c>
      <c r="H816" s="7">
        <v>4825.53</v>
      </c>
      <c r="I816" s="7">
        <v>4492.37</v>
      </c>
      <c r="J816" s="8">
        <v>34</v>
      </c>
      <c r="K816" s="8">
        <v>32</v>
      </c>
      <c r="L816" s="7">
        <v>2839.96</v>
      </c>
      <c r="M816" s="7">
        <v>280.04000000000002</v>
      </c>
      <c r="N816" s="7">
        <v>53281.1</v>
      </c>
      <c r="O816" s="8">
        <v>428</v>
      </c>
      <c r="P816" s="8">
        <v>0</v>
      </c>
      <c r="Q816" s="8">
        <v>1</v>
      </c>
    </row>
    <row r="817" spans="1:17" ht="14.5">
      <c r="A817" s="5">
        <v>45200</v>
      </c>
      <c r="B817" s="6">
        <v>2023</v>
      </c>
      <c r="C817" s="6" t="s">
        <v>101</v>
      </c>
      <c r="D817" s="6" t="s">
        <v>89</v>
      </c>
      <c r="E817" s="6" t="s">
        <v>85</v>
      </c>
      <c r="F817" s="6" t="s">
        <v>83</v>
      </c>
      <c r="G817" s="6" t="s">
        <v>81</v>
      </c>
      <c r="H817" s="7">
        <v>7744.79</v>
      </c>
      <c r="I817" s="7">
        <v>7346.84</v>
      </c>
      <c r="J817" s="8">
        <v>67</v>
      </c>
      <c r="K817" s="8">
        <v>62</v>
      </c>
      <c r="L817" s="7">
        <v>4066.34</v>
      </c>
      <c r="M817" s="7">
        <v>248.5</v>
      </c>
      <c r="N817" s="7">
        <v>78153.25</v>
      </c>
      <c r="O817" s="8">
        <v>747</v>
      </c>
      <c r="P817" s="8">
        <v>0</v>
      </c>
      <c r="Q817" s="8">
        <v>1</v>
      </c>
    </row>
    <row r="818" spans="1:17" ht="14.5">
      <c r="A818" s="5">
        <v>45200</v>
      </c>
      <c r="B818" s="6">
        <v>2023</v>
      </c>
      <c r="C818" s="6" t="s">
        <v>101</v>
      </c>
      <c r="D818" s="6" t="s">
        <v>90</v>
      </c>
      <c r="E818" s="6" t="s">
        <v>91</v>
      </c>
      <c r="F818" s="6" t="s">
        <v>77</v>
      </c>
      <c r="G818" s="6" t="s">
        <v>78</v>
      </c>
      <c r="H818" s="7">
        <v>193808.84</v>
      </c>
      <c r="I818" s="7">
        <v>195025.87</v>
      </c>
      <c r="J818" s="8">
        <v>2692</v>
      </c>
      <c r="K818" s="8">
        <v>2690</v>
      </c>
      <c r="L818" s="7">
        <v>109422.84</v>
      </c>
      <c r="M818" s="7">
        <v>3529.9</v>
      </c>
      <c r="N818" s="7">
        <v>2290895.04</v>
      </c>
      <c r="O818" s="8">
        <v>35224</v>
      </c>
      <c r="P818" s="8">
        <v>7</v>
      </c>
      <c r="Q818" s="8">
        <v>50</v>
      </c>
    </row>
    <row r="819" spans="1:17" ht="14.5">
      <c r="A819" s="5">
        <v>45200</v>
      </c>
      <c r="B819" s="6">
        <v>2023</v>
      </c>
      <c r="C819" s="6" t="s">
        <v>101</v>
      </c>
      <c r="D819" s="6" t="s">
        <v>90</v>
      </c>
      <c r="E819" s="6" t="s">
        <v>91</v>
      </c>
      <c r="F819" s="6" t="s">
        <v>77</v>
      </c>
      <c r="G819" s="6" t="s">
        <v>79</v>
      </c>
      <c r="H819" s="7">
        <v>196059.72</v>
      </c>
      <c r="I819" s="7">
        <v>176961.5</v>
      </c>
      <c r="J819" s="8">
        <v>1120</v>
      </c>
      <c r="K819" s="8">
        <v>1027</v>
      </c>
      <c r="L819" s="7">
        <v>126572.33</v>
      </c>
      <c r="M819" s="7">
        <v>4787.7</v>
      </c>
      <c r="N819" s="7">
        <v>1796195.53</v>
      </c>
      <c r="O819" s="8">
        <v>10541</v>
      </c>
      <c r="P819" s="8">
        <v>10</v>
      </c>
      <c r="Q819" s="8">
        <v>14</v>
      </c>
    </row>
    <row r="820" spans="1:17" ht="14.5">
      <c r="A820" s="5">
        <v>45200</v>
      </c>
      <c r="B820" s="6">
        <v>2023</v>
      </c>
      <c r="C820" s="6" t="s">
        <v>101</v>
      </c>
      <c r="D820" s="6" t="s">
        <v>90</v>
      </c>
      <c r="E820" s="6" t="s">
        <v>91</v>
      </c>
      <c r="F820" s="6" t="s">
        <v>77</v>
      </c>
      <c r="G820" s="6" t="s">
        <v>80</v>
      </c>
      <c r="H820" s="7">
        <v>49406.37</v>
      </c>
      <c r="I820" s="7">
        <v>44396.01</v>
      </c>
      <c r="J820" s="8">
        <v>353</v>
      </c>
      <c r="K820" s="8">
        <v>323</v>
      </c>
      <c r="L820" s="7">
        <v>33737.74</v>
      </c>
      <c r="M820" s="7">
        <v>2550.2199999999998</v>
      </c>
      <c r="N820" s="7">
        <v>552222.54</v>
      </c>
      <c r="O820" s="8">
        <v>4386</v>
      </c>
      <c r="P820" s="8">
        <v>2</v>
      </c>
      <c r="Q820" s="8">
        <v>7</v>
      </c>
    </row>
    <row r="821" spans="1:17" ht="14.5">
      <c r="A821" s="5">
        <v>45200</v>
      </c>
      <c r="B821" s="6">
        <v>2023</v>
      </c>
      <c r="C821" s="6" t="s">
        <v>101</v>
      </c>
      <c r="D821" s="6" t="s">
        <v>90</v>
      </c>
      <c r="E821" s="6" t="s">
        <v>91</v>
      </c>
      <c r="F821" s="6" t="s">
        <v>77</v>
      </c>
      <c r="G821" s="6" t="s">
        <v>81</v>
      </c>
      <c r="H821" s="7">
        <v>79827.7</v>
      </c>
      <c r="I821" s="7">
        <v>78293.210000000006</v>
      </c>
      <c r="J821" s="8">
        <v>694</v>
      </c>
      <c r="K821" s="8">
        <v>678</v>
      </c>
      <c r="L821" s="7">
        <v>49448.29</v>
      </c>
      <c r="M821" s="7">
        <v>2357</v>
      </c>
      <c r="N821" s="7">
        <v>814744.15</v>
      </c>
      <c r="O821" s="8">
        <v>7996</v>
      </c>
      <c r="P821" s="8">
        <v>3</v>
      </c>
      <c r="Q821" s="8">
        <v>13</v>
      </c>
    </row>
    <row r="822" spans="1:17" ht="14.5">
      <c r="A822" s="5">
        <v>45200</v>
      </c>
      <c r="B822" s="6">
        <v>2023</v>
      </c>
      <c r="C822" s="6" t="s">
        <v>101</v>
      </c>
      <c r="D822" s="6" t="s">
        <v>90</v>
      </c>
      <c r="E822" s="6" t="s">
        <v>91</v>
      </c>
      <c r="F822" s="6" t="s">
        <v>82</v>
      </c>
      <c r="G822" s="6" t="s">
        <v>78</v>
      </c>
      <c r="H822" s="7">
        <v>169572.37</v>
      </c>
      <c r="I822" s="7">
        <v>162194.88</v>
      </c>
      <c r="J822" s="8">
        <v>2355</v>
      </c>
      <c r="K822" s="8">
        <v>2273</v>
      </c>
      <c r="L822" s="7">
        <v>90047.06</v>
      </c>
      <c r="M822" s="7">
        <v>3207.59</v>
      </c>
      <c r="N822" s="7">
        <v>2010445.95</v>
      </c>
      <c r="O822" s="8">
        <v>30655</v>
      </c>
      <c r="P822" s="8">
        <v>9</v>
      </c>
      <c r="Q822" s="8">
        <v>24</v>
      </c>
    </row>
    <row r="823" spans="1:17" ht="14.5">
      <c r="A823" s="5">
        <v>45200</v>
      </c>
      <c r="B823" s="6">
        <v>2023</v>
      </c>
      <c r="C823" s="6" t="s">
        <v>101</v>
      </c>
      <c r="D823" s="6" t="s">
        <v>90</v>
      </c>
      <c r="E823" s="6" t="s">
        <v>91</v>
      </c>
      <c r="F823" s="6" t="s">
        <v>82</v>
      </c>
      <c r="G823" s="6" t="s">
        <v>79</v>
      </c>
      <c r="H823" s="7">
        <v>158989.06</v>
      </c>
      <c r="I823" s="7">
        <v>151803.82999999999</v>
      </c>
      <c r="J823" s="8">
        <v>909</v>
      </c>
      <c r="K823" s="8">
        <v>876</v>
      </c>
      <c r="L823" s="7">
        <v>95724.4</v>
      </c>
      <c r="M823" s="7">
        <v>4043.44</v>
      </c>
      <c r="N823" s="7">
        <v>1583643.48</v>
      </c>
      <c r="O823" s="8">
        <v>9369</v>
      </c>
      <c r="P823" s="8">
        <v>7</v>
      </c>
      <c r="Q823" s="8">
        <v>18</v>
      </c>
    </row>
    <row r="824" spans="1:17" ht="14.5">
      <c r="A824" s="5">
        <v>45200</v>
      </c>
      <c r="B824" s="6">
        <v>2023</v>
      </c>
      <c r="C824" s="6" t="s">
        <v>101</v>
      </c>
      <c r="D824" s="6" t="s">
        <v>90</v>
      </c>
      <c r="E824" s="6" t="s">
        <v>91</v>
      </c>
      <c r="F824" s="6" t="s">
        <v>82</v>
      </c>
      <c r="G824" s="6" t="s">
        <v>80</v>
      </c>
      <c r="H824" s="7">
        <v>39868.33</v>
      </c>
      <c r="I824" s="7">
        <v>36236.480000000003</v>
      </c>
      <c r="J824" s="8">
        <v>285</v>
      </c>
      <c r="K824" s="8">
        <v>256</v>
      </c>
      <c r="L824" s="7">
        <v>25294.28</v>
      </c>
      <c r="M824" s="7">
        <v>2371.91</v>
      </c>
      <c r="N824" s="7">
        <v>482969.74</v>
      </c>
      <c r="O824" s="8">
        <v>3527</v>
      </c>
      <c r="P824" s="8">
        <v>2</v>
      </c>
      <c r="Q824" s="8">
        <v>5</v>
      </c>
    </row>
    <row r="825" spans="1:17" ht="14.5">
      <c r="A825" s="5">
        <v>45200</v>
      </c>
      <c r="B825" s="6">
        <v>2023</v>
      </c>
      <c r="C825" s="6" t="s">
        <v>101</v>
      </c>
      <c r="D825" s="6" t="s">
        <v>90</v>
      </c>
      <c r="E825" s="6" t="s">
        <v>91</v>
      </c>
      <c r="F825" s="6" t="s">
        <v>82</v>
      </c>
      <c r="G825" s="6" t="s">
        <v>81</v>
      </c>
      <c r="H825" s="7">
        <v>66089.47</v>
      </c>
      <c r="I825" s="7">
        <v>63289.07</v>
      </c>
      <c r="J825" s="8">
        <v>575</v>
      </c>
      <c r="K825" s="8">
        <v>556</v>
      </c>
      <c r="L825" s="7">
        <v>38554.550000000003</v>
      </c>
      <c r="M825" s="7">
        <v>2166.31</v>
      </c>
      <c r="N825" s="7">
        <v>734818.14</v>
      </c>
      <c r="O825" s="8">
        <v>6663</v>
      </c>
      <c r="P825" s="8">
        <v>3</v>
      </c>
      <c r="Q825" s="8">
        <v>8</v>
      </c>
    </row>
    <row r="826" spans="1:17" ht="14.5">
      <c r="A826" s="5">
        <v>45200</v>
      </c>
      <c r="B826" s="6">
        <v>2023</v>
      </c>
      <c r="C826" s="6" t="s">
        <v>101</v>
      </c>
      <c r="D826" s="6" t="s">
        <v>90</v>
      </c>
      <c r="E826" s="6" t="s">
        <v>91</v>
      </c>
      <c r="F826" s="6" t="s">
        <v>83</v>
      </c>
      <c r="G826" s="6" t="s">
        <v>78</v>
      </c>
      <c r="H826" s="7">
        <v>12921.56</v>
      </c>
      <c r="I826" s="7">
        <v>12559.17</v>
      </c>
      <c r="J826" s="8">
        <v>179</v>
      </c>
      <c r="K826" s="8">
        <v>177</v>
      </c>
      <c r="L826" s="7">
        <v>6048.9</v>
      </c>
      <c r="M826" s="7">
        <v>219.7</v>
      </c>
      <c r="N826" s="7">
        <v>218493.53</v>
      </c>
      <c r="O826" s="8">
        <v>3112</v>
      </c>
      <c r="P826" s="8">
        <v>1</v>
      </c>
      <c r="Q826" s="8">
        <v>5</v>
      </c>
    </row>
    <row r="827" spans="1:17" ht="14.5">
      <c r="A827" s="5">
        <v>45200</v>
      </c>
      <c r="B827" s="6">
        <v>2023</v>
      </c>
      <c r="C827" s="6" t="s">
        <v>101</v>
      </c>
      <c r="D827" s="6" t="s">
        <v>90</v>
      </c>
      <c r="E827" s="6" t="s">
        <v>91</v>
      </c>
      <c r="F827" s="6" t="s">
        <v>83</v>
      </c>
      <c r="G827" s="6" t="s">
        <v>79</v>
      </c>
      <c r="H827" s="7">
        <v>13282.56</v>
      </c>
      <c r="I827" s="7">
        <v>12317.55</v>
      </c>
      <c r="J827" s="8">
        <v>76</v>
      </c>
      <c r="K827" s="8">
        <v>69</v>
      </c>
      <c r="L827" s="7">
        <v>7298.75</v>
      </c>
      <c r="M827" s="7">
        <v>311.08999999999997</v>
      </c>
      <c r="N827" s="7">
        <v>175798.08</v>
      </c>
      <c r="O827" s="8">
        <v>1127</v>
      </c>
      <c r="P827" s="8">
        <v>1</v>
      </c>
      <c r="Q827" s="8">
        <v>1</v>
      </c>
    </row>
    <row r="828" spans="1:17" ht="14.5">
      <c r="A828" s="5">
        <v>45200</v>
      </c>
      <c r="B828" s="6">
        <v>2023</v>
      </c>
      <c r="C828" s="6" t="s">
        <v>101</v>
      </c>
      <c r="D828" s="6" t="s">
        <v>90</v>
      </c>
      <c r="E828" s="6" t="s">
        <v>91</v>
      </c>
      <c r="F828" s="6" t="s">
        <v>83</v>
      </c>
      <c r="G828" s="6" t="s">
        <v>80</v>
      </c>
      <c r="H828" s="7">
        <v>3155.31</v>
      </c>
      <c r="I828" s="7">
        <v>2963.58</v>
      </c>
      <c r="J828" s="8">
        <v>23</v>
      </c>
      <c r="K828" s="8">
        <v>21</v>
      </c>
      <c r="L828" s="7">
        <v>1837.32</v>
      </c>
      <c r="M828" s="7">
        <v>182.76</v>
      </c>
      <c r="N828" s="7">
        <v>53095.29</v>
      </c>
      <c r="O828" s="8">
        <v>392</v>
      </c>
      <c r="P828" s="8">
        <v>0</v>
      </c>
      <c r="Q828" s="8">
        <v>0</v>
      </c>
    </row>
    <row r="829" spans="1:17" ht="14.5">
      <c r="A829" s="5">
        <v>45200</v>
      </c>
      <c r="B829" s="6">
        <v>2023</v>
      </c>
      <c r="C829" s="6" t="s">
        <v>101</v>
      </c>
      <c r="D829" s="6" t="s">
        <v>90</v>
      </c>
      <c r="E829" s="6" t="s">
        <v>91</v>
      </c>
      <c r="F829" s="6" t="s">
        <v>83</v>
      </c>
      <c r="G829" s="6" t="s">
        <v>81</v>
      </c>
      <c r="H829" s="7">
        <v>5342.79</v>
      </c>
      <c r="I829" s="7">
        <v>5209.87</v>
      </c>
      <c r="J829" s="8">
        <v>46</v>
      </c>
      <c r="K829" s="8">
        <v>44</v>
      </c>
      <c r="L829" s="7">
        <v>2825.61</v>
      </c>
      <c r="M829" s="7">
        <v>149.97999999999999</v>
      </c>
      <c r="N829" s="7">
        <v>82418.06</v>
      </c>
      <c r="O829" s="8">
        <v>756</v>
      </c>
      <c r="P829" s="8">
        <v>0</v>
      </c>
      <c r="Q829" s="8">
        <v>1</v>
      </c>
    </row>
    <row r="830" spans="1:17" ht="14.5">
      <c r="A830" s="5">
        <v>45200</v>
      </c>
      <c r="B830" s="6">
        <v>2023</v>
      </c>
      <c r="C830" s="6" t="s">
        <v>101</v>
      </c>
      <c r="D830" s="6" t="s">
        <v>92</v>
      </c>
      <c r="E830" s="6" t="s">
        <v>76</v>
      </c>
      <c r="F830" s="6" t="s">
        <v>77</v>
      </c>
      <c r="G830" s="6" t="s">
        <v>78</v>
      </c>
      <c r="H830" s="7">
        <v>224986.51</v>
      </c>
      <c r="I830" s="7">
        <v>225438.43</v>
      </c>
      <c r="J830" s="8">
        <v>3125</v>
      </c>
      <c r="K830" s="8">
        <v>3180</v>
      </c>
      <c r="L830" s="7">
        <v>124877.77</v>
      </c>
      <c r="M830" s="7">
        <v>4402.99</v>
      </c>
      <c r="N830" s="7">
        <v>1428476.19</v>
      </c>
      <c r="O830" s="8">
        <v>20367</v>
      </c>
      <c r="P830" s="8">
        <v>12</v>
      </c>
      <c r="Q830" s="8">
        <v>54</v>
      </c>
    </row>
    <row r="831" spans="1:17" ht="14.5">
      <c r="A831" s="5">
        <v>45200</v>
      </c>
      <c r="B831" s="6">
        <v>2023</v>
      </c>
      <c r="C831" s="6" t="s">
        <v>101</v>
      </c>
      <c r="D831" s="6" t="s">
        <v>92</v>
      </c>
      <c r="E831" s="6" t="s">
        <v>76</v>
      </c>
      <c r="F831" s="6" t="s">
        <v>77</v>
      </c>
      <c r="G831" s="6" t="s">
        <v>79</v>
      </c>
      <c r="H831" s="7">
        <v>227805.17</v>
      </c>
      <c r="I831" s="7">
        <v>214795.37</v>
      </c>
      <c r="J831" s="8">
        <v>1302</v>
      </c>
      <c r="K831" s="8">
        <v>1229</v>
      </c>
      <c r="L831" s="7">
        <v>150966.94</v>
      </c>
      <c r="M831" s="7">
        <v>6126.12</v>
      </c>
      <c r="N831" s="7">
        <v>1176609.95</v>
      </c>
      <c r="O831" s="8">
        <v>7477</v>
      </c>
      <c r="P831" s="8">
        <v>13</v>
      </c>
      <c r="Q831" s="8">
        <v>25</v>
      </c>
    </row>
    <row r="832" spans="1:17" ht="14.5">
      <c r="A832" s="5">
        <v>45200</v>
      </c>
      <c r="B832" s="6">
        <v>2023</v>
      </c>
      <c r="C832" s="6" t="s">
        <v>101</v>
      </c>
      <c r="D832" s="6" t="s">
        <v>92</v>
      </c>
      <c r="E832" s="6" t="s">
        <v>76</v>
      </c>
      <c r="F832" s="6" t="s">
        <v>77</v>
      </c>
      <c r="G832" s="6" t="s">
        <v>80</v>
      </c>
      <c r="H832" s="7">
        <v>45898.11</v>
      </c>
      <c r="I832" s="7">
        <v>44966.14</v>
      </c>
      <c r="J832" s="8">
        <v>328</v>
      </c>
      <c r="K832" s="8">
        <v>317</v>
      </c>
      <c r="L832" s="7">
        <v>31598.55</v>
      </c>
      <c r="M832" s="7">
        <v>2765.21</v>
      </c>
      <c r="N832" s="7">
        <v>340093.4</v>
      </c>
      <c r="O832" s="8">
        <v>2602</v>
      </c>
      <c r="P832" s="8">
        <v>2</v>
      </c>
      <c r="Q832" s="8">
        <v>3</v>
      </c>
    </row>
    <row r="833" spans="1:17" ht="14.5">
      <c r="A833" s="5">
        <v>45200</v>
      </c>
      <c r="B833" s="6">
        <v>2023</v>
      </c>
      <c r="C833" s="6" t="s">
        <v>101</v>
      </c>
      <c r="D833" s="6" t="s">
        <v>92</v>
      </c>
      <c r="E833" s="6" t="s">
        <v>76</v>
      </c>
      <c r="F833" s="6" t="s">
        <v>77</v>
      </c>
      <c r="G833" s="6" t="s">
        <v>81</v>
      </c>
      <c r="H833" s="7">
        <v>84877.99</v>
      </c>
      <c r="I833" s="7">
        <v>83206.320000000007</v>
      </c>
      <c r="J833" s="8">
        <v>738</v>
      </c>
      <c r="K833" s="8">
        <v>729</v>
      </c>
      <c r="L833" s="7">
        <v>52254.03</v>
      </c>
      <c r="M833" s="7">
        <v>2696.89</v>
      </c>
      <c r="N833" s="7">
        <v>527094.72</v>
      </c>
      <c r="O833" s="8">
        <v>5087</v>
      </c>
      <c r="P833" s="8">
        <v>5</v>
      </c>
      <c r="Q833" s="8">
        <v>15</v>
      </c>
    </row>
    <row r="834" spans="1:17" ht="14.5">
      <c r="A834" s="5">
        <v>45200</v>
      </c>
      <c r="B834" s="6">
        <v>2023</v>
      </c>
      <c r="C834" s="6" t="s">
        <v>101</v>
      </c>
      <c r="D834" s="6" t="s">
        <v>92</v>
      </c>
      <c r="E834" s="6" t="s">
        <v>76</v>
      </c>
      <c r="F834" s="6" t="s">
        <v>82</v>
      </c>
      <c r="G834" s="6" t="s">
        <v>78</v>
      </c>
      <c r="H834" s="7">
        <v>171033.41</v>
      </c>
      <c r="I834" s="7">
        <v>180599.85</v>
      </c>
      <c r="J834" s="8">
        <v>2375</v>
      </c>
      <c r="K834" s="8">
        <v>2499</v>
      </c>
      <c r="L834" s="7">
        <v>90026.73</v>
      </c>
      <c r="M834" s="7">
        <v>2810.68</v>
      </c>
      <c r="N834" s="7">
        <v>1183707.33</v>
      </c>
      <c r="O834" s="8">
        <v>17681</v>
      </c>
      <c r="P834" s="8">
        <v>8</v>
      </c>
      <c r="Q834" s="8">
        <v>36</v>
      </c>
    </row>
    <row r="835" spans="1:17" ht="14.5">
      <c r="A835" s="5">
        <v>45200</v>
      </c>
      <c r="B835" s="6">
        <v>2023</v>
      </c>
      <c r="C835" s="6" t="s">
        <v>101</v>
      </c>
      <c r="D835" s="6" t="s">
        <v>92</v>
      </c>
      <c r="E835" s="6" t="s">
        <v>76</v>
      </c>
      <c r="F835" s="6" t="s">
        <v>82</v>
      </c>
      <c r="G835" s="6" t="s">
        <v>79</v>
      </c>
      <c r="H835" s="7">
        <v>163388.31</v>
      </c>
      <c r="I835" s="7">
        <v>164078.37</v>
      </c>
      <c r="J835" s="8">
        <v>934</v>
      </c>
      <c r="K835" s="8">
        <v>928</v>
      </c>
      <c r="L835" s="7">
        <v>99468.82</v>
      </c>
      <c r="M835" s="7">
        <v>4243.6099999999997</v>
      </c>
      <c r="N835" s="7">
        <v>959529.21</v>
      </c>
      <c r="O835" s="8">
        <v>5640</v>
      </c>
      <c r="P835" s="8">
        <v>7</v>
      </c>
      <c r="Q835" s="8">
        <v>13</v>
      </c>
    </row>
    <row r="836" spans="1:17" ht="14.5">
      <c r="A836" s="5">
        <v>45200</v>
      </c>
      <c r="B836" s="6">
        <v>2023</v>
      </c>
      <c r="C836" s="6" t="s">
        <v>101</v>
      </c>
      <c r="D836" s="6" t="s">
        <v>92</v>
      </c>
      <c r="E836" s="6" t="s">
        <v>76</v>
      </c>
      <c r="F836" s="6" t="s">
        <v>82</v>
      </c>
      <c r="G836" s="6" t="s">
        <v>80</v>
      </c>
      <c r="H836" s="7">
        <v>36179.18</v>
      </c>
      <c r="I836" s="7">
        <v>33587.46</v>
      </c>
      <c r="J836" s="8">
        <v>258</v>
      </c>
      <c r="K836" s="8">
        <v>240</v>
      </c>
      <c r="L836" s="7">
        <v>22967.02</v>
      </c>
      <c r="M836" s="7">
        <v>1871.66</v>
      </c>
      <c r="N836" s="7">
        <v>293559.15000000002</v>
      </c>
      <c r="O836" s="8">
        <v>2238</v>
      </c>
      <c r="P836" s="8">
        <v>2</v>
      </c>
      <c r="Q836" s="8">
        <v>5</v>
      </c>
    </row>
    <row r="837" spans="1:17" ht="14.5">
      <c r="A837" s="5">
        <v>45200</v>
      </c>
      <c r="B837" s="6">
        <v>2023</v>
      </c>
      <c r="C837" s="6" t="s">
        <v>101</v>
      </c>
      <c r="D837" s="6" t="s">
        <v>92</v>
      </c>
      <c r="E837" s="6" t="s">
        <v>76</v>
      </c>
      <c r="F837" s="6" t="s">
        <v>82</v>
      </c>
      <c r="G837" s="6" t="s">
        <v>81</v>
      </c>
      <c r="H837" s="7">
        <v>69812.42</v>
      </c>
      <c r="I837" s="7">
        <v>69744</v>
      </c>
      <c r="J837" s="8">
        <v>607</v>
      </c>
      <c r="K837" s="8">
        <v>605</v>
      </c>
      <c r="L837" s="7">
        <v>40692.449999999997</v>
      </c>
      <c r="M837" s="7">
        <v>1941.2</v>
      </c>
      <c r="N837" s="7">
        <v>452638.98</v>
      </c>
      <c r="O837" s="8">
        <v>4248</v>
      </c>
      <c r="P837" s="8">
        <v>3</v>
      </c>
      <c r="Q837" s="8">
        <v>10</v>
      </c>
    </row>
    <row r="838" spans="1:17" ht="14.5">
      <c r="A838" s="5">
        <v>45200</v>
      </c>
      <c r="B838" s="6">
        <v>2023</v>
      </c>
      <c r="C838" s="6" t="s">
        <v>101</v>
      </c>
      <c r="D838" s="6" t="s">
        <v>92</v>
      </c>
      <c r="E838" s="6" t="s">
        <v>76</v>
      </c>
      <c r="F838" s="6" t="s">
        <v>83</v>
      </c>
      <c r="G838" s="6" t="s">
        <v>78</v>
      </c>
      <c r="H838" s="7">
        <v>14217.21</v>
      </c>
      <c r="I838" s="7">
        <v>14658.52</v>
      </c>
      <c r="J838" s="8">
        <v>197</v>
      </c>
      <c r="K838" s="8">
        <v>199</v>
      </c>
      <c r="L838" s="7">
        <v>6749.44</v>
      </c>
      <c r="M838" s="7">
        <v>251.25</v>
      </c>
      <c r="N838" s="7">
        <v>137398.62</v>
      </c>
      <c r="O838" s="8">
        <v>2112</v>
      </c>
      <c r="P838" s="8">
        <v>1</v>
      </c>
      <c r="Q838" s="8">
        <v>3</v>
      </c>
    </row>
    <row r="839" spans="1:17" ht="14.5">
      <c r="A839" s="5">
        <v>45200</v>
      </c>
      <c r="B839" s="6">
        <v>2023</v>
      </c>
      <c r="C839" s="6" t="s">
        <v>101</v>
      </c>
      <c r="D839" s="6" t="s">
        <v>92</v>
      </c>
      <c r="E839" s="6" t="s">
        <v>76</v>
      </c>
      <c r="F839" s="6" t="s">
        <v>83</v>
      </c>
      <c r="G839" s="6" t="s">
        <v>79</v>
      </c>
      <c r="H839" s="7">
        <v>13321.57</v>
      </c>
      <c r="I839" s="7">
        <v>13025.2</v>
      </c>
      <c r="J839" s="8">
        <v>76</v>
      </c>
      <c r="K839" s="8">
        <v>73</v>
      </c>
      <c r="L839" s="7">
        <v>7292.96</v>
      </c>
      <c r="M839" s="7">
        <v>355.86</v>
      </c>
      <c r="N839" s="7">
        <v>108163.31</v>
      </c>
      <c r="O839" s="8">
        <v>695</v>
      </c>
      <c r="P839" s="8">
        <v>1</v>
      </c>
      <c r="Q839" s="8">
        <v>2</v>
      </c>
    </row>
    <row r="840" spans="1:17" ht="14.5">
      <c r="A840" s="5">
        <v>45200</v>
      </c>
      <c r="B840" s="6">
        <v>2023</v>
      </c>
      <c r="C840" s="6" t="s">
        <v>101</v>
      </c>
      <c r="D840" s="6" t="s">
        <v>92</v>
      </c>
      <c r="E840" s="6" t="s">
        <v>76</v>
      </c>
      <c r="F840" s="6" t="s">
        <v>83</v>
      </c>
      <c r="G840" s="6" t="s">
        <v>80</v>
      </c>
      <c r="H840" s="7">
        <v>2777.02</v>
      </c>
      <c r="I840" s="7">
        <v>2672.01</v>
      </c>
      <c r="J840" s="8">
        <v>20</v>
      </c>
      <c r="K840" s="8">
        <v>19</v>
      </c>
      <c r="L840" s="7">
        <v>1598.39</v>
      </c>
      <c r="M840" s="7">
        <v>143.47</v>
      </c>
      <c r="N840" s="7">
        <v>31288.94</v>
      </c>
      <c r="O840" s="8">
        <v>246</v>
      </c>
      <c r="P840" s="8">
        <v>0</v>
      </c>
      <c r="Q840" s="8">
        <v>1</v>
      </c>
    </row>
    <row r="841" spans="1:17" ht="14.5">
      <c r="A841" s="5">
        <v>45200</v>
      </c>
      <c r="B841" s="6">
        <v>2023</v>
      </c>
      <c r="C841" s="6" t="s">
        <v>101</v>
      </c>
      <c r="D841" s="6" t="s">
        <v>92</v>
      </c>
      <c r="E841" s="6" t="s">
        <v>76</v>
      </c>
      <c r="F841" s="6" t="s">
        <v>83</v>
      </c>
      <c r="G841" s="6" t="s">
        <v>81</v>
      </c>
      <c r="H841" s="7">
        <v>5902.75</v>
      </c>
      <c r="I841" s="7">
        <v>5668.26</v>
      </c>
      <c r="J841" s="8">
        <v>51</v>
      </c>
      <c r="K841" s="8">
        <v>50</v>
      </c>
      <c r="L841" s="7">
        <v>3163.25</v>
      </c>
      <c r="M841" s="7">
        <v>186.02</v>
      </c>
      <c r="N841" s="7">
        <v>49399.54</v>
      </c>
      <c r="O841" s="8">
        <v>446</v>
      </c>
      <c r="P841" s="8">
        <v>0</v>
      </c>
      <c r="Q841" s="8">
        <v>1</v>
      </c>
    </row>
    <row r="842" spans="1:17" ht="14.5">
      <c r="A842" s="5">
        <v>45231</v>
      </c>
      <c r="B842" s="6">
        <v>2023</v>
      </c>
      <c r="C842" s="6" t="s">
        <v>102</v>
      </c>
      <c r="D842" s="6" t="s">
        <v>75</v>
      </c>
      <c r="E842" s="6" t="s">
        <v>76</v>
      </c>
      <c r="F842" s="6" t="s">
        <v>77</v>
      </c>
      <c r="G842" s="6" t="s">
        <v>78</v>
      </c>
      <c r="H842" s="7">
        <v>1152026.1299999999</v>
      </c>
      <c r="I842" s="7">
        <v>1121711.24</v>
      </c>
      <c r="J842" s="8">
        <v>16000</v>
      </c>
      <c r="K842" s="8">
        <v>15316</v>
      </c>
      <c r="L842" s="7">
        <v>645148.71</v>
      </c>
      <c r="M842" s="7">
        <v>21068.06</v>
      </c>
      <c r="N842" s="7">
        <v>6820152.7599999998</v>
      </c>
      <c r="O842" s="8">
        <v>105846</v>
      </c>
      <c r="P842" s="8">
        <v>54</v>
      </c>
      <c r="Q842" s="8">
        <v>298</v>
      </c>
    </row>
    <row r="843" spans="1:17" ht="14.5">
      <c r="A843" s="5">
        <v>45231</v>
      </c>
      <c r="B843" s="6">
        <v>2023</v>
      </c>
      <c r="C843" s="6" t="s">
        <v>102</v>
      </c>
      <c r="D843" s="6" t="s">
        <v>75</v>
      </c>
      <c r="E843" s="6" t="s">
        <v>76</v>
      </c>
      <c r="F843" s="6" t="s">
        <v>77</v>
      </c>
      <c r="G843" s="6" t="s">
        <v>79</v>
      </c>
      <c r="H843" s="7">
        <v>1030807.87</v>
      </c>
      <c r="I843" s="7">
        <v>947473.4</v>
      </c>
      <c r="J843" s="8">
        <v>5890</v>
      </c>
      <c r="K843" s="8">
        <v>5381</v>
      </c>
      <c r="L843" s="7">
        <v>680433.22</v>
      </c>
      <c r="M843" s="7">
        <v>25638.45</v>
      </c>
      <c r="N843" s="7">
        <v>5197038.18</v>
      </c>
      <c r="O843" s="8">
        <v>32066</v>
      </c>
      <c r="P843" s="8">
        <v>53</v>
      </c>
      <c r="Q843" s="8">
        <v>107</v>
      </c>
    </row>
    <row r="844" spans="1:17" ht="14.5">
      <c r="A844" s="5">
        <v>45231</v>
      </c>
      <c r="B844" s="6">
        <v>2023</v>
      </c>
      <c r="C844" s="6" t="s">
        <v>102</v>
      </c>
      <c r="D844" s="6" t="s">
        <v>75</v>
      </c>
      <c r="E844" s="6" t="s">
        <v>76</v>
      </c>
      <c r="F844" s="6" t="s">
        <v>77</v>
      </c>
      <c r="G844" s="6" t="s">
        <v>80</v>
      </c>
      <c r="H844" s="7">
        <v>244311.24</v>
      </c>
      <c r="I844" s="7">
        <v>224508.05</v>
      </c>
      <c r="J844" s="8">
        <v>1745</v>
      </c>
      <c r="K844" s="8">
        <v>1585</v>
      </c>
      <c r="L844" s="7">
        <v>166124.82999999999</v>
      </c>
      <c r="M844" s="7">
        <v>14163.07</v>
      </c>
      <c r="N844" s="7">
        <v>1624962.07</v>
      </c>
      <c r="O844" s="8">
        <v>12651</v>
      </c>
      <c r="P844" s="8">
        <v>11</v>
      </c>
      <c r="Q844" s="8">
        <v>28</v>
      </c>
    </row>
    <row r="845" spans="1:17" ht="14.5">
      <c r="A845" s="5">
        <v>45231</v>
      </c>
      <c r="B845" s="6">
        <v>2023</v>
      </c>
      <c r="C845" s="6" t="s">
        <v>102</v>
      </c>
      <c r="D845" s="6" t="s">
        <v>75</v>
      </c>
      <c r="E845" s="6" t="s">
        <v>76</v>
      </c>
      <c r="F845" s="6" t="s">
        <v>77</v>
      </c>
      <c r="G845" s="6" t="s">
        <v>81</v>
      </c>
      <c r="H845" s="7">
        <v>422584.44</v>
      </c>
      <c r="I845" s="7">
        <v>403401.15</v>
      </c>
      <c r="J845" s="8">
        <v>3675</v>
      </c>
      <c r="K845" s="8">
        <v>3571</v>
      </c>
      <c r="L845" s="7">
        <v>267199.96999999997</v>
      </c>
      <c r="M845" s="7">
        <v>11434.33</v>
      </c>
      <c r="N845" s="7">
        <v>2396588.89</v>
      </c>
      <c r="O845" s="8">
        <v>21970</v>
      </c>
      <c r="P845" s="8">
        <v>18</v>
      </c>
      <c r="Q845" s="8">
        <v>51</v>
      </c>
    </row>
    <row r="846" spans="1:17" ht="14.5">
      <c r="A846" s="5">
        <v>45231</v>
      </c>
      <c r="B846" s="6">
        <v>2023</v>
      </c>
      <c r="C846" s="6" t="s">
        <v>102</v>
      </c>
      <c r="D846" s="6" t="s">
        <v>75</v>
      </c>
      <c r="E846" s="6" t="s">
        <v>76</v>
      </c>
      <c r="F846" s="6" t="s">
        <v>82</v>
      </c>
      <c r="G846" s="6" t="s">
        <v>78</v>
      </c>
      <c r="H846" s="7">
        <v>945014.22</v>
      </c>
      <c r="I846" s="7">
        <v>919379.03</v>
      </c>
      <c r="J846" s="8">
        <v>13125</v>
      </c>
      <c r="K846" s="8">
        <v>12693</v>
      </c>
      <c r="L846" s="7">
        <v>495556.87</v>
      </c>
      <c r="M846" s="7">
        <v>16418.57</v>
      </c>
      <c r="N846" s="7">
        <v>5618666.4900000002</v>
      </c>
      <c r="O846" s="8">
        <v>80016</v>
      </c>
      <c r="P846" s="8">
        <v>52</v>
      </c>
      <c r="Q846" s="8">
        <v>133</v>
      </c>
    </row>
    <row r="847" spans="1:17" ht="14.5">
      <c r="A847" s="5">
        <v>45231</v>
      </c>
      <c r="B847" s="6">
        <v>2023</v>
      </c>
      <c r="C847" s="6" t="s">
        <v>102</v>
      </c>
      <c r="D847" s="6" t="s">
        <v>75</v>
      </c>
      <c r="E847" s="6" t="s">
        <v>76</v>
      </c>
      <c r="F847" s="6" t="s">
        <v>82</v>
      </c>
      <c r="G847" s="6" t="s">
        <v>79</v>
      </c>
      <c r="H847" s="7">
        <v>870456.03</v>
      </c>
      <c r="I847" s="7">
        <v>825984.58</v>
      </c>
      <c r="J847" s="8">
        <v>4974</v>
      </c>
      <c r="K847" s="8">
        <v>4798</v>
      </c>
      <c r="L847" s="7">
        <v>533579.41</v>
      </c>
      <c r="M847" s="7">
        <v>22230.74</v>
      </c>
      <c r="N847" s="7">
        <v>4388641.95</v>
      </c>
      <c r="O847" s="8">
        <v>26866</v>
      </c>
      <c r="P847" s="8">
        <v>35</v>
      </c>
      <c r="Q847" s="8">
        <v>67</v>
      </c>
    </row>
    <row r="848" spans="1:17" ht="14.5">
      <c r="A848" s="5">
        <v>45231</v>
      </c>
      <c r="B848" s="6">
        <v>2023</v>
      </c>
      <c r="C848" s="6" t="s">
        <v>102</v>
      </c>
      <c r="D848" s="6" t="s">
        <v>75</v>
      </c>
      <c r="E848" s="6" t="s">
        <v>76</v>
      </c>
      <c r="F848" s="6" t="s">
        <v>82</v>
      </c>
      <c r="G848" s="6" t="s">
        <v>80</v>
      </c>
      <c r="H848" s="7">
        <v>183510.92</v>
      </c>
      <c r="I848" s="7">
        <v>176108.23</v>
      </c>
      <c r="J848" s="8">
        <v>1311</v>
      </c>
      <c r="K848" s="8">
        <v>1260</v>
      </c>
      <c r="L848" s="7">
        <v>117728.7</v>
      </c>
      <c r="M848" s="7">
        <v>9995.27</v>
      </c>
      <c r="N848" s="7">
        <v>1314585.46</v>
      </c>
      <c r="O848" s="8">
        <v>10632</v>
      </c>
      <c r="P848" s="8">
        <v>7</v>
      </c>
      <c r="Q848" s="8">
        <v>21</v>
      </c>
    </row>
    <row r="849" spans="1:17" ht="14.5">
      <c r="A849" s="5">
        <v>45231</v>
      </c>
      <c r="B849" s="6">
        <v>2023</v>
      </c>
      <c r="C849" s="6" t="s">
        <v>102</v>
      </c>
      <c r="D849" s="6" t="s">
        <v>75</v>
      </c>
      <c r="E849" s="6" t="s">
        <v>76</v>
      </c>
      <c r="F849" s="6" t="s">
        <v>82</v>
      </c>
      <c r="G849" s="6" t="s">
        <v>81</v>
      </c>
      <c r="H849" s="7">
        <v>360341.87</v>
      </c>
      <c r="I849" s="7">
        <v>358407.37</v>
      </c>
      <c r="J849" s="8">
        <v>3133</v>
      </c>
      <c r="K849" s="8">
        <v>3128</v>
      </c>
      <c r="L849" s="7">
        <v>207747.77</v>
      </c>
      <c r="M849" s="7">
        <v>9879.4699999999993</v>
      </c>
      <c r="N849" s="7">
        <v>2052881.15</v>
      </c>
      <c r="O849" s="8">
        <v>20125</v>
      </c>
      <c r="P849" s="8">
        <v>15</v>
      </c>
      <c r="Q849" s="8">
        <v>54</v>
      </c>
    </row>
    <row r="850" spans="1:17" ht="14.5">
      <c r="A850" s="5">
        <v>45231</v>
      </c>
      <c r="B850" s="6">
        <v>2023</v>
      </c>
      <c r="C850" s="6" t="s">
        <v>102</v>
      </c>
      <c r="D850" s="6" t="s">
        <v>75</v>
      </c>
      <c r="E850" s="6" t="s">
        <v>76</v>
      </c>
      <c r="F850" s="6" t="s">
        <v>83</v>
      </c>
      <c r="G850" s="6" t="s">
        <v>78</v>
      </c>
      <c r="H850" s="7">
        <v>71272.97</v>
      </c>
      <c r="I850" s="7">
        <v>69760.160000000003</v>
      </c>
      <c r="J850" s="8">
        <v>990</v>
      </c>
      <c r="K850" s="8">
        <v>981</v>
      </c>
      <c r="L850" s="7">
        <v>33535.47</v>
      </c>
      <c r="M850" s="7">
        <v>1375.21</v>
      </c>
      <c r="N850" s="7">
        <v>606885.38</v>
      </c>
      <c r="O850" s="8">
        <v>9085</v>
      </c>
      <c r="P850" s="8">
        <v>3</v>
      </c>
      <c r="Q850" s="8">
        <v>24</v>
      </c>
    </row>
    <row r="851" spans="1:17" ht="14.5">
      <c r="A851" s="5">
        <v>45231</v>
      </c>
      <c r="B851" s="6">
        <v>2023</v>
      </c>
      <c r="C851" s="6" t="s">
        <v>102</v>
      </c>
      <c r="D851" s="6" t="s">
        <v>75</v>
      </c>
      <c r="E851" s="6" t="s">
        <v>76</v>
      </c>
      <c r="F851" s="6" t="s">
        <v>83</v>
      </c>
      <c r="G851" s="6" t="s">
        <v>79</v>
      </c>
      <c r="H851" s="7">
        <v>70779.22</v>
      </c>
      <c r="I851" s="7">
        <v>64798.98</v>
      </c>
      <c r="J851" s="8">
        <v>404</v>
      </c>
      <c r="K851" s="8">
        <v>375</v>
      </c>
      <c r="L851" s="7">
        <v>39670.5</v>
      </c>
      <c r="M851" s="7">
        <v>1638.52</v>
      </c>
      <c r="N851" s="7">
        <v>477285.78</v>
      </c>
      <c r="O851" s="8">
        <v>2900</v>
      </c>
      <c r="P851" s="8">
        <v>4</v>
      </c>
      <c r="Q851" s="8">
        <v>9</v>
      </c>
    </row>
    <row r="852" spans="1:17" ht="14.5">
      <c r="A852" s="5">
        <v>45231</v>
      </c>
      <c r="B852" s="6">
        <v>2023</v>
      </c>
      <c r="C852" s="6" t="s">
        <v>102</v>
      </c>
      <c r="D852" s="6" t="s">
        <v>75</v>
      </c>
      <c r="E852" s="6" t="s">
        <v>76</v>
      </c>
      <c r="F852" s="6" t="s">
        <v>83</v>
      </c>
      <c r="G852" s="6" t="s">
        <v>80</v>
      </c>
      <c r="H852" s="7">
        <v>16524.93</v>
      </c>
      <c r="I852" s="7">
        <v>15609.24</v>
      </c>
      <c r="J852" s="8">
        <v>118</v>
      </c>
      <c r="K852" s="8">
        <v>110</v>
      </c>
      <c r="L852" s="7">
        <v>9598.39</v>
      </c>
      <c r="M852" s="7">
        <v>942.47</v>
      </c>
      <c r="N852" s="7">
        <v>155062.82</v>
      </c>
      <c r="O852" s="8">
        <v>1204</v>
      </c>
      <c r="P852" s="8">
        <v>1</v>
      </c>
      <c r="Q852" s="8">
        <v>2</v>
      </c>
    </row>
    <row r="853" spans="1:17" ht="14.5">
      <c r="A853" s="5">
        <v>45231</v>
      </c>
      <c r="B853" s="6">
        <v>2023</v>
      </c>
      <c r="C853" s="6" t="s">
        <v>102</v>
      </c>
      <c r="D853" s="6" t="s">
        <v>75</v>
      </c>
      <c r="E853" s="6" t="s">
        <v>76</v>
      </c>
      <c r="F853" s="6" t="s">
        <v>83</v>
      </c>
      <c r="G853" s="6" t="s">
        <v>81</v>
      </c>
      <c r="H853" s="7">
        <v>29226.87</v>
      </c>
      <c r="I853" s="7">
        <v>29255.03</v>
      </c>
      <c r="J853" s="8">
        <v>254</v>
      </c>
      <c r="K853" s="8">
        <v>253</v>
      </c>
      <c r="L853" s="7">
        <v>15621.74</v>
      </c>
      <c r="M853" s="7">
        <v>943.31</v>
      </c>
      <c r="N853" s="7">
        <v>230228.8</v>
      </c>
      <c r="O853" s="8">
        <v>2068</v>
      </c>
      <c r="P853" s="8">
        <v>2</v>
      </c>
      <c r="Q853" s="8">
        <v>5</v>
      </c>
    </row>
    <row r="854" spans="1:17" ht="14.5">
      <c r="A854" s="5">
        <v>45231</v>
      </c>
      <c r="B854" s="6">
        <v>2023</v>
      </c>
      <c r="C854" s="6" t="s">
        <v>102</v>
      </c>
      <c r="D854" s="6" t="s">
        <v>84</v>
      </c>
      <c r="E854" s="6" t="s">
        <v>85</v>
      </c>
      <c r="F854" s="6" t="s">
        <v>77</v>
      </c>
      <c r="G854" s="6" t="s">
        <v>78</v>
      </c>
      <c r="H854" s="7">
        <v>635611.35</v>
      </c>
      <c r="I854" s="7">
        <v>666160</v>
      </c>
      <c r="J854" s="8">
        <v>8828</v>
      </c>
      <c r="K854" s="8">
        <v>9294</v>
      </c>
      <c r="L854" s="7">
        <v>359225.82</v>
      </c>
      <c r="M854" s="7">
        <v>10977.53</v>
      </c>
      <c r="N854" s="7">
        <v>4926120.49</v>
      </c>
      <c r="O854" s="8">
        <v>70535</v>
      </c>
      <c r="P854" s="8">
        <v>25</v>
      </c>
      <c r="Q854" s="8">
        <v>101</v>
      </c>
    </row>
    <row r="855" spans="1:17" ht="14.5">
      <c r="A855" s="5">
        <v>45231</v>
      </c>
      <c r="B855" s="6">
        <v>2023</v>
      </c>
      <c r="C855" s="6" t="s">
        <v>102</v>
      </c>
      <c r="D855" s="6" t="s">
        <v>84</v>
      </c>
      <c r="E855" s="6" t="s">
        <v>85</v>
      </c>
      <c r="F855" s="6" t="s">
        <v>77</v>
      </c>
      <c r="G855" s="6" t="s">
        <v>79</v>
      </c>
      <c r="H855" s="7">
        <v>595206.77</v>
      </c>
      <c r="I855" s="7">
        <v>601840.46</v>
      </c>
      <c r="J855" s="8">
        <v>3401</v>
      </c>
      <c r="K855" s="8">
        <v>3390</v>
      </c>
      <c r="L855" s="7">
        <v>394785.97</v>
      </c>
      <c r="M855" s="7">
        <v>13938.09</v>
      </c>
      <c r="N855" s="7">
        <v>3956575.43</v>
      </c>
      <c r="O855" s="8">
        <v>23379</v>
      </c>
      <c r="P855" s="8">
        <v>33</v>
      </c>
      <c r="Q855" s="8">
        <v>39</v>
      </c>
    </row>
    <row r="856" spans="1:17" ht="14.5">
      <c r="A856" s="5">
        <v>45231</v>
      </c>
      <c r="B856" s="6">
        <v>2023</v>
      </c>
      <c r="C856" s="6" t="s">
        <v>102</v>
      </c>
      <c r="D856" s="6" t="s">
        <v>84</v>
      </c>
      <c r="E856" s="6" t="s">
        <v>85</v>
      </c>
      <c r="F856" s="6" t="s">
        <v>77</v>
      </c>
      <c r="G856" s="6" t="s">
        <v>80</v>
      </c>
      <c r="H856" s="7">
        <v>133070.57</v>
      </c>
      <c r="I856" s="7">
        <v>134151.34</v>
      </c>
      <c r="J856" s="8">
        <v>951</v>
      </c>
      <c r="K856" s="8">
        <v>940</v>
      </c>
      <c r="L856" s="7">
        <v>90769.38</v>
      </c>
      <c r="M856" s="7">
        <v>7928.25</v>
      </c>
      <c r="N856" s="7">
        <v>1155698.77</v>
      </c>
      <c r="O856" s="8">
        <v>8430</v>
      </c>
      <c r="P856" s="8">
        <v>5</v>
      </c>
      <c r="Q856" s="8">
        <v>14</v>
      </c>
    </row>
    <row r="857" spans="1:17" ht="14.5">
      <c r="A857" s="5">
        <v>45231</v>
      </c>
      <c r="B857" s="6">
        <v>2023</v>
      </c>
      <c r="C857" s="6" t="s">
        <v>102</v>
      </c>
      <c r="D857" s="6" t="s">
        <v>84</v>
      </c>
      <c r="E857" s="6" t="s">
        <v>85</v>
      </c>
      <c r="F857" s="6" t="s">
        <v>77</v>
      </c>
      <c r="G857" s="6" t="s">
        <v>81</v>
      </c>
      <c r="H857" s="7">
        <v>255604.78</v>
      </c>
      <c r="I857" s="7">
        <v>268878.96000000002</v>
      </c>
      <c r="J857" s="8">
        <v>2223</v>
      </c>
      <c r="K857" s="8">
        <v>2331</v>
      </c>
      <c r="L857" s="7">
        <v>157471.13</v>
      </c>
      <c r="M857" s="7">
        <v>7062.7</v>
      </c>
      <c r="N857" s="7">
        <v>1772960.85</v>
      </c>
      <c r="O857" s="8">
        <v>16567</v>
      </c>
      <c r="P857" s="8">
        <v>12</v>
      </c>
      <c r="Q857" s="8">
        <v>26</v>
      </c>
    </row>
    <row r="858" spans="1:17" ht="14.5">
      <c r="A858" s="5">
        <v>45231</v>
      </c>
      <c r="B858" s="6">
        <v>2023</v>
      </c>
      <c r="C858" s="6" t="s">
        <v>102</v>
      </c>
      <c r="D858" s="6" t="s">
        <v>84</v>
      </c>
      <c r="E858" s="6" t="s">
        <v>85</v>
      </c>
      <c r="F858" s="6" t="s">
        <v>82</v>
      </c>
      <c r="G858" s="6" t="s">
        <v>78</v>
      </c>
      <c r="H858" s="7">
        <v>535310.85</v>
      </c>
      <c r="I858" s="7">
        <v>557841.86</v>
      </c>
      <c r="J858" s="8">
        <v>7435</v>
      </c>
      <c r="K858" s="8">
        <v>7688</v>
      </c>
      <c r="L858" s="7">
        <v>282031.81</v>
      </c>
      <c r="M858" s="7">
        <v>10116.870000000001</v>
      </c>
      <c r="N858" s="7">
        <v>4701730.1399999997</v>
      </c>
      <c r="O858" s="8">
        <v>74116</v>
      </c>
      <c r="P858" s="8">
        <v>29</v>
      </c>
      <c r="Q858" s="8">
        <v>101</v>
      </c>
    </row>
    <row r="859" spans="1:17" ht="14.5">
      <c r="A859" s="5">
        <v>45231</v>
      </c>
      <c r="B859" s="6">
        <v>2023</v>
      </c>
      <c r="C859" s="6" t="s">
        <v>102</v>
      </c>
      <c r="D859" s="6" t="s">
        <v>84</v>
      </c>
      <c r="E859" s="6" t="s">
        <v>85</v>
      </c>
      <c r="F859" s="6" t="s">
        <v>82</v>
      </c>
      <c r="G859" s="6" t="s">
        <v>79</v>
      </c>
      <c r="H859" s="7">
        <v>543020.15</v>
      </c>
      <c r="I859" s="7">
        <v>555549.9</v>
      </c>
      <c r="J859" s="8">
        <v>3103</v>
      </c>
      <c r="K859" s="8">
        <v>3149</v>
      </c>
      <c r="L859" s="7">
        <v>330118.46000000002</v>
      </c>
      <c r="M859" s="7">
        <v>14250.68</v>
      </c>
      <c r="N859" s="7">
        <v>3591210.06</v>
      </c>
      <c r="O859" s="8">
        <v>21047</v>
      </c>
      <c r="P859" s="8">
        <v>26</v>
      </c>
      <c r="Q859" s="8">
        <v>35</v>
      </c>
    </row>
    <row r="860" spans="1:17" ht="14.5">
      <c r="A860" s="5">
        <v>45231</v>
      </c>
      <c r="B860" s="6">
        <v>2023</v>
      </c>
      <c r="C860" s="6" t="s">
        <v>102</v>
      </c>
      <c r="D860" s="6" t="s">
        <v>84</v>
      </c>
      <c r="E860" s="6" t="s">
        <v>85</v>
      </c>
      <c r="F860" s="6" t="s">
        <v>82</v>
      </c>
      <c r="G860" s="6" t="s">
        <v>80</v>
      </c>
      <c r="H860" s="7">
        <v>122307.34</v>
      </c>
      <c r="I860" s="7">
        <v>125540.2</v>
      </c>
      <c r="J860" s="8">
        <v>874</v>
      </c>
      <c r="K860" s="8">
        <v>880</v>
      </c>
      <c r="L860" s="7">
        <v>79103.5</v>
      </c>
      <c r="M860" s="7">
        <v>6283.72</v>
      </c>
      <c r="N860" s="7">
        <v>1090542.6599999999</v>
      </c>
      <c r="O860" s="8">
        <v>8475</v>
      </c>
      <c r="P860" s="8">
        <v>5</v>
      </c>
      <c r="Q860" s="8">
        <v>14</v>
      </c>
    </row>
    <row r="861" spans="1:17" ht="14.5">
      <c r="A861" s="5">
        <v>45231</v>
      </c>
      <c r="B861" s="6">
        <v>2023</v>
      </c>
      <c r="C861" s="6" t="s">
        <v>102</v>
      </c>
      <c r="D861" s="6" t="s">
        <v>84</v>
      </c>
      <c r="E861" s="6" t="s">
        <v>85</v>
      </c>
      <c r="F861" s="6" t="s">
        <v>82</v>
      </c>
      <c r="G861" s="6" t="s">
        <v>81</v>
      </c>
      <c r="H861" s="7">
        <v>217578.23999999999</v>
      </c>
      <c r="I861" s="7">
        <v>228343.84</v>
      </c>
      <c r="J861" s="8">
        <v>1892</v>
      </c>
      <c r="K861" s="8">
        <v>1980</v>
      </c>
      <c r="L861" s="7">
        <v>127304.4</v>
      </c>
      <c r="M861" s="7">
        <v>6075</v>
      </c>
      <c r="N861" s="7">
        <v>1627369.59</v>
      </c>
      <c r="O861" s="8">
        <v>15695</v>
      </c>
      <c r="P861" s="8">
        <v>8</v>
      </c>
      <c r="Q861" s="8">
        <v>33</v>
      </c>
    </row>
    <row r="862" spans="1:17" ht="14.5">
      <c r="A862" s="5">
        <v>45231</v>
      </c>
      <c r="B862" s="6">
        <v>2023</v>
      </c>
      <c r="C862" s="6" t="s">
        <v>102</v>
      </c>
      <c r="D862" s="6" t="s">
        <v>84</v>
      </c>
      <c r="E862" s="6" t="s">
        <v>85</v>
      </c>
      <c r="F862" s="6" t="s">
        <v>83</v>
      </c>
      <c r="G862" s="6" t="s">
        <v>78</v>
      </c>
      <c r="H862" s="7">
        <v>45135.040000000001</v>
      </c>
      <c r="I862" s="7">
        <v>50358.33</v>
      </c>
      <c r="J862" s="8">
        <v>627</v>
      </c>
      <c r="K862" s="8">
        <v>689</v>
      </c>
      <c r="L862" s="7">
        <v>21648.61</v>
      </c>
      <c r="M862" s="7">
        <v>835.34</v>
      </c>
      <c r="N862" s="7">
        <v>502120.61</v>
      </c>
      <c r="O862" s="8">
        <v>7878</v>
      </c>
      <c r="P862" s="8">
        <v>2</v>
      </c>
      <c r="Q862" s="8">
        <v>12</v>
      </c>
    </row>
    <row r="863" spans="1:17" ht="14.5">
      <c r="A863" s="5">
        <v>45231</v>
      </c>
      <c r="B863" s="6">
        <v>2023</v>
      </c>
      <c r="C863" s="6" t="s">
        <v>102</v>
      </c>
      <c r="D863" s="6" t="s">
        <v>84</v>
      </c>
      <c r="E863" s="6" t="s">
        <v>85</v>
      </c>
      <c r="F863" s="6" t="s">
        <v>83</v>
      </c>
      <c r="G863" s="6" t="s">
        <v>79</v>
      </c>
      <c r="H863" s="7">
        <v>39938.81</v>
      </c>
      <c r="I863" s="7">
        <v>39875.74</v>
      </c>
      <c r="J863" s="8">
        <v>228</v>
      </c>
      <c r="K863" s="8">
        <v>227</v>
      </c>
      <c r="L863" s="7">
        <v>22319.51</v>
      </c>
      <c r="M863" s="7">
        <v>1084.0999999999999</v>
      </c>
      <c r="N863" s="7">
        <v>373018.58</v>
      </c>
      <c r="O863" s="8">
        <v>2177</v>
      </c>
      <c r="P863" s="8">
        <v>2</v>
      </c>
      <c r="Q863" s="8">
        <v>5</v>
      </c>
    </row>
    <row r="864" spans="1:17" ht="14.5">
      <c r="A864" s="5">
        <v>45231</v>
      </c>
      <c r="B864" s="6">
        <v>2023</v>
      </c>
      <c r="C864" s="6" t="s">
        <v>102</v>
      </c>
      <c r="D864" s="6" t="s">
        <v>84</v>
      </c>
      <c r="E864" s="6" t="s">
        <v>85</v>
      </c>
      <c r="F864" s="6" t="s">
        <v>83</v>
      </c>
      <c r="G864" s="6" t="s">
        <v>80</v>
      </c>
      <c r="H864" s="7">
        <v>8699.39</v>
      </c>
      <c r="I864" s="7">
        <v>8731.4500000000007</v>
      </c>
      <c r="J864" s="8">
        <v>62</v>
      </c>
      <c r="K864" s="8">
        <v>61</v>
      </c>
      <c r="L864" s="7">
        <v>5078.22</v>
      </c>
      <c r="M864" s="7">
        <v>451.73</v>
      </c>
      <c r="N864" s="7">
        <v>116166.29</v>
      </c>
      <c r="O864" s="8">
        <v>925</v>
      </c>
      <c r="P864" s="8">
        <v>0</v>
      </c>
      <c r="Q864" s="8">
        <v>1</v>
      </c>
    </row>
    <row r="865" spans="1:17" ht="14.5">
      <c r="A865" s="5">
        <v>45231</v>
      </c>
      <c r="B865" s="6">
        <v>2023</v>
      </c>
      <c r="C865" s="6" t="s">
        <v>102</v>
      </c>
      <c r="D865" s="6" t="s">
        <v>84</v>
      </c>
      <c r="E865" s="6" t="s">
        <v>85</v>
      </c>
      <c r="F865" s="6" t="s">
        <v>83</v>
      </c>
      <c r="G865" s="6" t="s">
        <v>81</v>
      </c>
      <c r="H865" s="7">
        <v>15592.76</v>
      </c>
      <c r="I865" s="7">
        <v>15820.86</v>
      </c>
      <c r="J865" s="8">
        <v>136</v>
      </c>
      <c r="K865" s="8">
        <v>140</v>
      </c>
      <c r="L865" s="7">
        <v>8190.29</v>
      </c>
      <c r="M865" s="7">
        <v>473.59</v>
      </c>
      <c r="N865" s="7">
        <v>175359.06</v>
      </c>
      <c r="O865" s="8">
        <v>1709</v>
      </c>
      <c r="P865" s="8">
        <v>1</v>
      </c>
      <c r="Q865" s="8">
        <v>4</v>
      </c>
    </row>
    <row r="866" spans="1:17" ht="14.5">
      <c r="A866" s="5">
        <v>45231</v>
      </c>
      <c r="B866" s="6">
        <v>2023</v>
      </c>
      <c r="C866" s="6" t="s">
        <v>102</v>
      </c>
      <c r="D866" s="6" t="s">
        <v>86</v>
      </c>
      <c r="E866" s="6" t="s">
        <v>87</v>
      </c>
      <c r="F866" s="6" t="s">
        <v>77</v>
      </c>
      <c r="G866" s="6" t="s">
        <v>78</v>
      </c>
      <c r="H866" s="7">
        <v>404418.51</v>
      </c>
      <c r="I866" s="7">
        <v>401045.18</v>
      </c>
      <c r="J866" s="8">
        <v>5617</v>
      </c>
      <c r="K866" s="8">
        <v>5596</v>
      </c>
      <c r="L866" s="7">
        <v>224897.61</v>
      </c>
      <c r="M866" s="7">
        <v>7137.06</v>
      </c>
      <c r="N866" s="7">
        <v>3732433.45</v>
      </c>
      <c r="O866" s="8">
        <v>53915</v>
      </c>
      <c r="P866" s="8">
        <v>19</v>
      </c>
      <c r="Q866" s="8">
        <v>50</v>
      </c>
    </row>
    <row r="867" spans="1:17" ht="14.5">
      <c r="A867" s="5">
        <v>45231</v>
      </c>
      <c r="B867" s="6">
        <v>2023</v>
      </c>
      <c r="C867" s="6" t="s">
        <v>102</v>
      </c>
      <c r="D867" s="6" t="s">
        <v>86</v>
      </c>
      <c r="E867" s="6" t="s">
        <v>87</v>
      </c>
      <c r="F867" s="6" t="s">
        <v>77</v>
      </c>
      <c r="G867" s="6" t="s">
        <v>79</v>
      </c>
      <c r="H867" s="7">
        <v>395523.88</v>
      </c>
      <c r="I867" s="7">
        <v>374655.37</v>
      </c>
      <c r="J867" s="8">
        <v>2260</v>
      </c>
      <c r="K867" s="8">
        <v>2113</v>
      </c>
      <c r="L867" s="7">
        <v>255783.5</v>
      </c>
      <c r="M867" s="7">
        <v>9331.52</v>
      </c>
      <c r="N867" s="7">
        <v>3037352.99</v>
      </c>
      <c r="O867" s="8">
        <v>18590</v>
      </c>
      <c r="P867" s="8">
        <v>22</v>
      </c>
      <c r="Q867" s="8">
        <v>21</v>
      </c>
    </row>
    <row r="868" spans="1:17" ht="14.5">
      <c r="A868" s="5">
        <v>45231</v>
      </c>
      <c r="B868" s="6">
        <v>2023</v>
      </c>
      <c r="C868" s="6" t="s">
        <v>102</v>
      </c>
      <c r="D868" s="6" t="s">
        <v>86</v>
      </c>
      <c r="E868" s="6" t="s">
        <v>87</v>
      </c>
      <c r="F868" s="6" t="s">
        <v>77</v>
      </c>
      <c r="G868" s="6" t="s">
        <v>80</v>
      </c>
      <c r="H868" s="7">
        <v>97730.85</v>
      </c>
      <c r="I868" s="7">
        <v>91675.19</v>
      </c>
      <c r="J868" s="8">
        <v>698</v>
      </c>
      <c r="K868" s="8">
        <v>664</v>
      </c>
      <c r="L868" s="7">
        <v>66421.279999999999</v>
      </c>
      <c r="M868" s="7">
        <v>5868.68</v>
      </c>
      <c r="N868" s="7">
        <v>945191.06</v>
      </c>
      <c r="O868" s="8">
        <v>6909</v>
      </c>
      <c r="P868" s="8">
        <v>5</v>
      </c>
      <c r="Q868" s="8">
        <v>12</v>
      </c>
    </row>
    <row r="869" spans="1:17" ht="14.5">
      <c r="A869" s="5">
        <v>45231</v>
      </c>
      <c r="B869" s="6">
        <v>2023</v>
      </c>
      <c r="C869" s="6" t="s">
        <v>102</v>
      </c>
      <c r="D869" s="6" t="s">
        <v>86</v>
      </c>
      <c r="E869" s="6" t="s">
        <v>87</v>
      </c>
      <c r="F869" s="6" t="s">
        <v>77</v>
      </c>
      <c r="G869" s="6" t="s">
        <v>81</v>
      </c>
      <c r="H869" s="7">
        <v>161634.06</v>
      </c>
      <c r="I869" s="7">
        <v>156389.65</v>
      </c>
      <c r="J869" s="8">
        <v>1406</v>
      </c>
      <c r="K869" s="8">
        <v>1386</v>
      </c>
      <c r="L869" s="7">
        <v>101269.2</v>
      </c>
      <c r="M869" s="7">
        <v>5221.3900000000003</v>
      </c>
      <c r="N869" s="7">
        <v>1385392.68</v>
      </c>
      <c r="O869" s="8">
        <v>12804</v>
      </c>
      <c r="P869" s="8">
        <v>7</v>
      </c>
      <c r="Q869" s="8">
        <v>18</v>
      </c>
    </row>
    <row r="870" spans="1:17" ht="14.5">
      <c r="A870" s="5">
        <v>45231</v>
      </c>
      <c r="B870" s="6">
        <v>2023</v>
      </c>
      <c r="C870" s="6" t="s">
        <v>102</v>
      </c>
      <c r="D870" s="6" t="s">
        <v>86</v>
      </c>
      <c r="E870" s="6" t="s">
        <v>87</v>
      </c>
      <c r="F870" s="6" t="s">
        <v>82</v>
      </c>
      <c r="G870" s="6" t="s">
        <v>78</v>
      </c>
      <c r="H870" s="7">
        <v>358306.22</v>
      </c>
      <c r="I870" s="7">
        <v>357846.18</v>
      </c>
      <c r="J870" s="8">
        <v>4976</v>
      </c>
      <c r="K870" s="8">
        <v>5056</v>
      </c>
      <c r="L870" s="7">
        <v>188472.39</v>
      </c>
      <c r="M870" s="7">
        <v>6104.37</v>
      </c>
      <c r="N870" s="7">
        <v>3461297.94</v>
      </c>
      <c r="O870" s="8">
        <v>49577</v>
      </c>
      <c r="P870" s="8">
        <v>15</v>
      </c>
      <c r="Q870" s="8">
        <v>83</v>
      </c>
    </row>
    <row r="871" spans="1:17" ht="14.5">
      <c r="A871" s="5">
        <v>45231</v>
      </c>
      <c r="B871" s="6">
        <v>2023</v>
      </c>
      <c r="C871" s="6" t="s">
        <v>102</v>
      </c>
      <c r="D871" s="6" t="s">
        <v>86</v>
      </c>
      <c r="E871" s="6" t="s">
        <v>87</v>
      </c>
      <c r="F871" s="6" t="s">
        <v>82</v>
      </c>
      <c r="G871" s="6" t="s">
        <v>79</v>
      </c>
      <c r="H871" s="7">
        <v>344716.72</v>
      </c>
      <c r="I871" s="7">
        <v>342535.24</v>
      </c>
      <c r="J871" s="8">
        <v>1970</v>
      </c>
      <c r="K871" s="8">
        <v>1968</v>
      </c>
      <c r="L871" s="7">
        <v>212282.1</v>
      </c>
      <c r="M871" s="7">
        <v>8824.35</v>
      </c>
      <c r="N871" s="7">
        <v>2659907.7200000002</v>
      </c>
      <c r="O871" s="8">
        <v>16880</v>
      </c>
      <c r="P871" s="8">
        <v>15</v>
      </c>
      <c r="Q871" s="8">
        <v>20</v>
      </c>
    </row>
    <row r="872" spans="1:17" ht="14.5">
      <c r="A872" s="5">
        <v>45231</v>
      </c>
      <c r="B872" s="6">
        <v>2023</v>
      </c>
      <c r="C872" s="6" t="s">
        <v>102</v>
      </c>
      <c r="D872" s="6" t="s">
        <v>86</v>
      </c>
      <c r="E872" s="6" t="s">
        <v>87</v>
      </c>
      <c r="F872" s="6" t="s">
        <v>82</v>
      </c>
      <c r="G872" s="6" t="s">
        <v>80</v>
      </c>
      <c r="H872" s="7">
        <v>78278.38</v>
      </c>
      <c r="I872" s="7">
        <v>77144.570000000007</v>
      </c>
      <c r="J872" s="8">
        <v>559</v>
      </c>
      <c r="K872" s="8">
        <v>558</v>
      </c>
      <c r="L872" s="7">
        <v>50261.26</v>
      </c>
      <c r="M872" s="7">
        <v>4689.24</v>
      </c>
      <c r="N872" s="7">
        <v>788290.28</v>
      </c>
      <c r="O872" s="8">
        <v>5889</v>
      </c>
      <c r="P872" s="8">
        <v>3</v>
      </c>
      <c r="Q872" s="8">
        <v>10</v>
      </c>
    </row>
    <row r="873" spans="1:17" ht="14.5">
      <c r="A873" s="5">
        <v>45231</v>
      </c>
      <c r="B873" s="6">
        <v>2023</v>
      </c>
      <c r="C873" s="6" t="s">
        <v>102</v>
      </c>
      <c r="D873" s="6" t="s">
        <v>86</v>
      </c>
      <c r="E873" s="6" t="s">
        <v>87</v>
      </c>
      <c r="F873" s="6" t="s">
        <v>82</v>
      </c>
      <c r="G873" s="6" t="s">
        <v>81</v>
      </c>
      <c r="H873" s="7">
        <v>147460.49</v>
      </c>
      <c r="I873" s="7">
        <v>148377.45000000001</v>
      </c>
      <c r="J873" s="8">
        <v>1282</v>
      </c>
      <c r="K873" s="8">
        <v>1267</v>
      </c>
      <c r="L873" s="7">
        <v>86203.18</v>
      </c>
      <c r="M873" s="7">
        <v>4236.6499999999996</v>
      </c>
      <c r="N873" s="7">
        <v>1229875.26</v>
      </c>
      <c r="O873" s="8">
        <v>11451</v>
      </c>
      <c r="P873" s="8">
        <v>6</v>
      </c>
      <c r="Q873" s="8">
        <v>15</v>
      </c>
    </row>
    <row r="874" spans="1:17" ht="14.5">
      <c r="A874" s="5">
        <v>45231</v>
      </c>
      <c r="B874" s="6">
        <v>2023</v>
      </c>
      <c r="C874" s="6" t="s">
        <v>102</v>
      </c>
      <c r="D874" s="6" t="s">
        <v>86</v>
      </c>
      <c r="E874" s="6" t="s">
        <v>87</v>
      </c>
      <c r="F874" s="6" t="s">
        <v>83</v>
      </c>
      <c r="G874" s="6" t="s">
        <v>78</v>
      </c>
      <c r="H874" s="7">
        <v>30408.29</v>
      </c>
      <c r="I874" s="7">
        <v>31762.9</v>
      </c>
      <c r="J874" s="8">
        <v>422</v>
      </c>
      <c r="K874" s="8">
        <v>449</v>
      </c>
      <c r="L874" s="7">
        <v>14340.92</v>
      </c>
      <c r="M874" s="7">
        <v>567.86</v>
      </c>
      <c r="N874" s="7">
        <v>394416.35</v>
      </c>
      <c r="O874" s="8">
        <v>5927</v>
      </c>
      <c r="P874" s="8">
        <v>1</v>
      </c>
      <c r="Q874" s="8">
        <v>8</v>
      </c>
    </row>
    <row r="875" spans="1:17" ht="14.5">
      <c r="A875" s="5">
        <v>45231</v>
      </c>
      <c r="B875" s="6">
        <v>2023</v>
      </c>
      <c r="C875" s="6" t="s">
        <v>102</v>
      </c>
      <c r="D875" s="6" t="s">
        <v>86</v>
      </c>
      <c r="E875" s="6" t="s">
        <v>87</v>
      </c>
      <c r="F875" s="6" t="s">
        <v>83</v>
      </c>
      <c r="G875" s="6" t="s">
        <v>79</v>
      </c>
      <c r="H875" s="7">
        <v>27313.02</v>
      </c>
      <c r="I875" s="7">
        <v>25818.97</v>
      </c>
      <c r="J875" s="8">
        <v>156</v>
      </c>
      <c r="K875" s="8">
        <v>147</v>
      </c>
      <c r="L875" s="7">
        <v>14947</v>
      </c>
      <c r="M875" s="7">
        <v>640.83000000000004</v>
      </c>
      <c r="N875" s="7">
        <v>288274.69</v>
      </c>
      <c r="O875" s="8">
        <v>1754</v>
      </c>
      <c r="P875" s="8">
        <v>1</v>
      </c>
      <c r="Q875" s="8">
        <v>2</v>
      </c>
    </row>
    <row r="876" spans="1:17" ht="14.5">
      <c r="A876" s="5">
        <v>45231</v>
      </c>
      <c r="B876" s="6">
        <v>2023</v>
      </c>
      <c r="C876" s="6" t="s">
        <v>102</v>
      </c>
      <c r="D876" s="6" t="s">
        <v>86</v>
      </c>
      <c r="E876" s="6" t="s">
        <v>87</v>
      </c>
      <c r="F876" s="6" t="s">
        <v>83</v>
      </c>
      <c r="G876" s="6" t="s">
        <v>80</v>
      </c>
      <c r="H876" s="7">
        <v>6681.37</v>
      </c>
      <c r="I876" s="7">
        <v>6441.71</v>
      </c>
      <c r="J876" s="8">
        <v>48</v>
      </c>
      <c r="K876" s="8">
        <v>46</v>
      </c>
      <c r="L876" s="7">
        <v>3849.84</v>
      </c>
      <c r="M876" s="7">
        <v>336.47</v>
      </c>
      <c r="N876" s="7">
        <v>93359.96</v>
      </c>
      <c r="O876" s="8">
        <v>743</v>
      </c>
      <c r="P876" s="8">
        <v>0</v>
      </c>
      <c r="Q876" s="8">
        <v>1</v>
      </c>
    </row>
    <row r="877" spans="1:17" ht="14.5">
      <c r="A877" s="5">
        <v>45231</v>
      </c>
      <c r="B877" s="6">
        <v>2023</v>
      </c>
      <c r="C877" s="6" t="s">
        <v>102</v>
      </c>
      <c r="D877" s="6" t="s">
        <v>86</v>
      </c>
      <c r="E877" s="6" t="s">
        <v>87</v>
      </c>
      <c r="F877" s="6" t="s">
        <v>83</v>
      </c>
      <c r="G877" s="6" t="s">
        <v>81</v>
      </c>
      <c r="H877" s="7">
        <v>10633.99</v>
      </c>
      <c r="I877" s="7">
        <v>10854.15</v>
      </c>
      <c r="J877" s="8">
        <v>92</v>
      </c>
      <c r="K877" s="8">
        <v>93</v>
      </c>
      <c r="L877" s="7">
        <v>5606.03</v>
      </c>
      <c r="M877" s="7">
        <v>327.67</v>
      </c>
      <c r="N877" s="7">
        <v>133685.25</v>
      </c>
      <c r="O877" s="8">
        <v>1264</v>
      </c>
      <c r="P877" s="8">
        <v>0</v>
      </c>
      <c r="Q877" s="8">
        <v>3</v>
      </c>
    </row>
    <row r="878" spans="1:17" ht="14.5">
      <c r="A878" s="5">
        <v>45231</v>
      </c>
      <c r="B878" s="6">
        <v>2023</v>
      </c>
      <c r="C878" s="6" t="s">
        <v>102</v>
      </c>
      <c r="D878" s="6" t="s">
        <v>88</v>
      </c>
      <c r="E878" s="6" t="s">
        <v>87</v>
      </c>
      <c r="F878" s="6" t="s">
        <v>77</v>
      </c>
      <c r="G878" s="6" t="s">
        <v>78</v>
      </c>
      <c r="H878" s="7">
        <v>303304.5</v>
      </c>
      <c r="I878" s="7">
        <v>298457.56</v>
      </c>
      <c r="J878" s="8">
        <v>4213</v>
      </c>
      <c r="K878" s="8">
        <v>4152</v>
      </c>
      <c r="L878" s="7">
        <v>170362.85</v>
      </c>
      <c r="M878" s="7">
        <v>5716</v>
      </c>
      <c r="N878" s="7">
        <v>3062188.67</v>
      </c>
      <c r="O878" s="8">
        <v>46322</v>
      </c>
      <c r="P878" s="8">
        <v>16</v>
      </c>
      <c r="Q878" s="8">
        <v>35</v>
      </c>
    </row>
    <row r="879" spans="1:17" ht="14.5">
      <c r="A879" s="5">
        <v>45231</v>
      </c>
      <c r="B879" s="6">
        <v>2023</v>
      </c>
      <c r="C879" s="6" t="s">
        <v>102</v>
      </c>
      <c r="D879" s="6" t="s">
        <v>88</v>
      </c>
      <c r="E879" s="6" t="s">
        <v>87</v>
      </c>
      <c r="F879" s="6" t="s">
        <v>77</v>
      </c>
      <c r="G879" s="6" t="s">
        <v>79</v>
      </c>
      <c r="H879" s="7">
        <v>313692.99</v>
      </c>
      <c r="I879" s="7">
        <v>301070.90999999997</v>
      </c>
      <c r="J879" s="8">
        <v>1793</v>
      </c>
      <c r="K879" s="8">
        <v>1712</v>
      </c>
      <c r="L879" s="7">
        <v>208130.8</v>
      </c>
      <c r="M879" s="7">
        <v>7991.62</v>
      </c>
      <c r="N879" s="7">
        <v>2541706.89</v>
      </c>
      <c r="O879" s="8">
        <v>15696</v>
      </c>
      <c r="P879" s="8">
        <v>13</v>
      </c>
      <c r="Q879" s="8">
        <v>26</v>
      </c>
    </row>
    <row r="880" spans="1:17" ht="14.5">
      <c r="A880" s="5">
        <v>45231</v>
      </c>
      <c r="B880" s="6">
        <v>2023</v>
      </c>
      <c r="C880" s="6" t="s">
        <v>102</v>
      </c>
      <c r="D880" s="6" t="s">
        <v>88</v>
      </c>
      <c r="E880" s="6" t="s">
        <v>87</v>
      </c>
      <c r="F880" s="6" t="s">
        <v>77</v>
      </c>
      <c r="G880" s="6" t="s">
        <v>80</v>
      </c>
      <c r="H880" s="7">
        <v>67416.820000000007</v>
      </c>
      <c r="I880" s="7">
        <v>58804.03</v>
      </c>
      <c r="J880" s="8">
        <v>482</v>
      </c>
      <c r="K880" s="8">
        <v>421</v>
      </c>
      <c r="L880" s="7">
        <v>45680.65</v>
      </c>
      <c r="M880" s="7">
        <v>3438.47</v>
      </c>
      <c r="N880" s="7">
        <v>741518.8</v>
      </c>
      <c r="O880" s="8">
        <v>5695</v>
      </c>
      <c r="P880" s="8">
        <v>3</v>
      </c>
      <c r="Q880" s="8">
        <v>4</v>
      </c>
    </row>
    <row r="881" spans="1:17" ht="14.5">
      <c r="A881" s="5">
        <v>45231</v>
      </c>
      <c r="B881" s="6">
        <v>2023</v>
      </c>
      <c r="C881" s="6" t="s">
        <v>102</v>
      </c>
      <c r="D881" s="6" t="s">
        <v>88</v>
      </c>
      <c r="E881" s="6" t="s">
        <v>87</v>
      </c>
      <c r="F881" s="6" t="s">
        <v>77</v>
      </c>
      <c r="G881" s="6" t="s">
        <v>81</v>
      </c>
      <c r="H881" s="7">
        <v>123090.26</v>
      </c>
      <c r="I881" s="7">
        <v>119161.15</v>
      </c>
      <c r="J881" s="8">
        <v>1070</v>
      </c>
      <c r="K881" s="8">
        <v>1055</v>
      </c>
      <c r="L881" s="7">
        <v>77789.22</v>
      </c>
      <c r="M881" s="7">
        <v>4017.88</v>
      </c>
      <c r="N881" s="7">
        <v>1143754.04</v>
      </c>
      <c r="O881" s="8">
        <v>10594</v>
      </c>
      <c r="P881" s="8">
        <v>6</v>
      </c>
      <c r="Q881" s="8">
        <v>18</v>
      </c>
    </row>
    <row r="882" spans="1:17" ht="14.5">
      <c r="A882" s="5">
        <v>45231</v>
      </c>
      <c r="B882" s="6">
        <v>2023</v>
      </c>
      <c r="C882" s="6" t="s">
        <v>102</v>
      </c>
      <c r="D882" s="6" t="s">
        <v>88</v>
      </c>
      <c r="E882" s="6" t="s">
        <v>87</v>
      </c>
      <c r="F882" s="6" t="s">
        <v>82</v>
      </c>
      <c r="G882" s="6" t="s">
        <v>78</v>
      </c>
      <c r="H882" s="7">
        <v>267360.71999999997</v>
      </c>
      <c r="I882" s="7">
        <v>264279.01</v>
      </c>
      <c r="J882" s="8">
        <v>3713</v>
      </c>
      <c r="K882" s="8">
        <v>3734</v>
      </c>
      <c r="L882" s="7">
        <v>141814.82999999999</v>
      </c>
      <c r="M882" s="7">
        <v>4701.6400000000003</v>
      </c>
      <c r="N882" s="7">
        <v>2979194.24</v>
      </c>
      <c r="O882" s="8">
        <v>42600</v>
      </c>
      <c r="P882" s="8">
        <v>12</v>
      </c>
      <c r="Q882" s="8">
        <v>43</v>
      </c>
    </row>
    <row r="883" spans="1:17" ht="14.5">
      <c r="A883" s="5">
        <v>45231</v>
      </c>
      <c r="B883" s="6">
        <v>2023</v>
      </c>
      <c r="C883" s="6" t="s">
        <v>102</v>
      </c>
      <c r="D883" s="6" t="s">
        <v>88</v>
      </c>
      <c r="E883" s="6" t="s">
        <v>87</v>
      </c>
      <c r="F883" s="6" t="s">
        <v>82</v>
      </c>
      <c r="G883" s="6" t="s">
        <v>79</v>
      </c>
      <c r="H883" s="7">
        <v>273907.03999999998</v>
      </c>
      <c r="I883" s="7">
        <v>244830.12</v>
      </c>
      <c r="J883" s="8">
        <v>1565</v>
      </c>
      <c r="K883" s="8">
        <v>1396</v>
      </c>
      <c r="L883" s="7">
        <v>167327.45000000001</v>
      </c>
      <c r="M883" s="7">
        <v>7105.82</v>
      </c>
      <c r="N883" s="7">
        <v>2399926.1800000002</v>
      </c>
      <c r="O883" s="8">
        <v>15166</v>
      </c>
      <c r="P883" s="8">
        <v>15</v>
      </c>
      <c r="Q883" s="8">
        <v>29</v>
      </c>
    </row>
    <row r="884" spans="1:17" ht="14.5">
      <c r="A884" s="5">
        <v>45231</v>
      </c>
      <c r="B884" s="6">
        <v>2023</v>
      </c>
      <c r="C884" s="6" t="s">
        <v>102</v>
      </c>
      <c r="D884" s="6" t="s">
        <v>88</v>
      </c>
      <c r="E884" s="6" t="s">
        <v>87</v>
      </c>
      <c r="F884" s="6" t="s">
        <v>82</v>
      </c>
      <c r="G884" s="6" t="s">
        <v>80</v>
      </c>
      <c r="H884" s="7">
        <v>61028.71</v>
      </c>
      <c r="I884" s="7">
        <v>55079.41</v>
      </c>
      <c r="J884" s="8">
        <v>436</v>
      </c>
      <c r="K884" s="8">
        <v>391</v>
      </c>
      <c r="L884" s="7">
        <v>39224.07</v>
      </c>
      <c r="M884" s="7">
        <v>3475.02</v>
      </c>
      <c r="N884" s="7">
        <v>687936.74</v>
      </c>
      <c r="O884" s="8">
        <v>5183</v>
      </c>
      <c r="P884" s="8">
        <v>3</v>
      </c>
      <c r="Q884" s="8">
        <v>6</v>
      </c>
    </row>
    <row r="885" spans="1:17" ht="14.5">
      <c r="A885" s="5">
        <v>45231</v>
      </c>
      <c r="B885" s="6">
        <v>2023</v>
      </c>
      <c r="C885" s="6" t="s">
        <v>102</v>
      </c>
      <c r="D885" s="6" t="s">
        <v>88</v>
      </c>
      <c r="E885" s="6" t="s">
        <v>87</v>
      </c>
      <c r="F885" s="6" t="s">
        <v>82</v>
      </c>
      <c r="G885" s="6" t="s">
        <v>81</v>
      </c>
      <c r="H885" s="7">
        <v>109128.47</v>
      </c>
      <c r="I885" s="7">
        <v>106012.1</v>
      </c>
      <c r="J885" s="8">
        <v>949</v>
      </c>
      <c r="K885" s="8">
        <v>916</v>
      </c>
      <c r="L885" s="7">
        <v>64373.58</v>
      </c>
      <c r="M885" s="7">
        <v>3497.47</v>
      </c>
      <c r="N885" s="7">
        <v>1050750.3</v>
      </c>
      <c r="O885" s="8">
        <v>9934</v>
      </c>
      <c r="P885" s="8">
        <v>5</v>
      </c>
      <c r="Q885" s="8">
        <v>20</v>
      </c>
    </row>
    <row r="886" spans="1:17" ht="14.5">
      <c r="A886" s="5">
        <v>45231</v>
      </c>
      <c r="B886" s="6">
        <v>2023</v>
      </c>
      <c r="C886" s="6" t="s">
        <v>102</v>
      </c>
      <c r="D886" s="6" t="s">
        <v>88</v>
      </c>
      <c r="E886" s="6" t="s">
        <v>87</v>
      </c>
      <c r="F886" s="6" t="s">
        <v>83</v>
      </c>
      <c r="G886" s="6" t="s">
        <v>78</v>
      </c>
      <c r="H886" s="7">
        <v>22708.12</v>
      </c>
      <c r="I886" s="7">
        <v>22962.37</v>
      </c>
      <c r="J886" s="8">
        <v>315</v>
      </c>
      <c r="K886" s="8">
        <v>316</v>
      </c>
      <c r="L886" s="7">
        <v>10796.9</v>
      </c>
      <c r="M886" s="7">
        <v>383.31</v>
      </c>
      <c r="N886" s="7">
        <v>316748.34999999998</v>
      </c>
      <c r="O886" s="8">
        <v>4504</v>
      </c>
      <c r="P886" s="8">
        <v>1</v>
      </c>
      <c r="Q886" s="8">
        <v>6</v>
      </c>
    </row>
    <row r="887" spans="1:17" ht="14.5">
      <c r="A887" s="5">
        <v>45231</v>
      </c>
      <c r="B887" s="6">
        <v>2023</v>
      </c>
      <c r="C887" s="6" t="s">
        <v>102</v>
      </c>
      <c r="D887" s="6" t="s">
        <v>88</v>
      </c>
      <c r="E887" s="6" t="s">
        <v>87</v>
      </c>
      <c r="F887" s="6" t="s">
        <v>83</v>
      </c>
      <c r="G887" s="6" t="s">
        <v>79</v>
      </c>
      <c r="H887" s="7">
        <v>20255.97</v>
      </c>
      <c r="I887" s="7">
        <v>18054.05</v>
      </c>
      <c r="J887" s="8">
        <v>116</v>
      </c>
      <c r="K887" s="8">
        <v>104</v>
      </c>
      <c r="L887" s="7">
        <v>11165.22</v>
      </c>
      <c r="M887" s="7">
        <v>497.45</v>
      </c>
      <c r="N887" s="7">
        <v>250303.84</v>
      </c>
      <c r="O887" s="8">
        <v>1494</v>
      </c>
      <c r="P887" s="8">
        <v>1</v>
      </c>
      <c r="Q887" s="8">
        <v>3</v>
      </c>
    </row>
    <row r="888" spans="1:17" ht="14.5">
      <c r="A888" s="5">
        <v>45231</v>
      </c>
      <c r="B888" s="6">
        <v>2023</v>
      </c>
      <c r="C888" s="6" t="s">
        <v>102</v>
      </c>
      <c r="D888" s="6" t="s">
        <v>88</v>
      </c>
      <c r="E888" s="6" t="s">
        <v>87</v>
      </c>
      <c r="F888" s="6" t="s">
        <v>83</v>
      </c>
      <c r="G888" s="6" t="s">
        <v>80</v>
      </c>
      <c r="H888" s="7">
        <v>4358.22</v>
      </c>
      <c r="I888" s="7">
        <v>3831.36</v>
      </c>
      <c r="J888" s="8">
        <v>31</v>
      </c>
      <c r="K888" s="8">
        <v>28</v>
      </c>
      <c r="L888" s="7">
        <v>2550.14</v>
      </c>
      <c r="M888" s="7">
        <v>260.32</v>
      </c>
      <c r="N888" s="7">
        <v>73967.600000000006</v>
      </c>
      <c r="O888" s="8">
        <v>600</v>
      </c>
      <c r="P888" s="8">
        <v>0</v>
      </c>
      <c r="Q888" s="8">
        <v>1</v>
      </c>
    </row>
    <row r="889" spans="1:17" ht="14.5">
      <c r="A889" s="5">
        <v>45231</v>
      </c>
      <c r="B889" s="6">
        <v>2023</v>
      </c>
      <c r="C889" s="6" t="s">
        <v>102</v>
      </c>
      <c r="D889" s="6" t="s">
        <v>88</v>
      </c>
      <c r="E889" s="6" t="s">
        <v>87</v>
      </c>
      <c r="F889" s="6" t="s">
        <v>83</v>
      </c>
      <c r="G889" s="6" t="s">
        <v>81</v>
      </c>
      <c r="H889" s="7">
        <v>8202.7000000000007</v>
      </c>
      <c r="I889" s="7">
        <v>7811.76</v>
      </c>
      <c r="J889" s="8">
        <v>71</v>
      </c>
      <c r="K889" s="8">
        <v>68</v>
      </c>
      <c r="L889" s="7">
        <v>4334.2700000000004</v>
      </c>
      <c r="M889" s="7">
        <v>253.69</v>
      </c>
      <c r="N889" s="7">
        <v>108483.74</v>
      </c>
      <c r="O889" s="8">
        <v>1048</v>
      </c>
      <c r="P889" s="8">
        <v>0</v>
      </c>
      <c r="Q889" s="8">
        <v>2</v>
      </c>
    </row>
    <row r="890" spans="1:17" ht="14.5">
      <c r="A890" s="5">
        <v>45231</v>
      </c>
      <c r="B890" s="6">
        <v>2023</v>
      </c>
      <c r="C890" s="6" t="s">
        <v>102</v>
      </c>
      <c r="D890" s="6" t="s">
        <v>89</v>
      </c>
      <c r="E890" s="6" t="s">
        <v>85</v>
      </c>
      <c r="F890" s="6" t="s">
        <v>77</v>
      </c>
      <c r="G890" s="6" t="s">
        <v>78</v>
      </c>
      <c r="H890" s="7">
        <v>261691.59</v>
      </c>
      <c r="I890" s="7">
        <v>262031.73</v>
      </c>
      <c r="J890" s="8">
        <v>3635</v>
      </c>
      <c r="K890" s="8">
        <v>3659</v>
      </c>
      <c r="L890" s="7">
        <v>146748.46</v>
      </c>
      <c r="M890" s="7">
        <v>5006.6099999999997</v>
      </c>
      <c r="N890" s="7">
        <v>1751866.8</v>
      </c>
      <c r="O890" s="8">
        <v>26858</v>
      </c>
      <c r="P890" s="8">
        <v>10</v>
      </c>
      <c r="Q890" s="8">
        <v>68</v>
      </c>
    </row>
    <row r="891" spans="1:17" ht="14.5">
      <c r="A891" s="5">
        <v>45231</v>
      </c>
      <c r="B891" s="6">
        <v>2023</v>
      </c>
      <c r="C891" s="6" t="s">
        <v>102</v>
      </c>
      <c r="D891" s="6" t="s">
        <v>89</v>
      </c>
      <c r="E891" s="6" t="s">
        <v>85</v>
      </c>
      <c r="F891" s="6" t="s">
        <v>77</v>
      </c>
      <c r="G891" s="6" t="s">
        <v>79</v>
      </c>
      <c r="H891" s="7">
        <v>245266.78</v>
      </c>
      <c r="I891" s="7">
        <v>228739.19</v>
      </c>
      <c r="J891" s="8">
        <v>1402</v>
      </c>
      <c r="K891" s="8">
        <v>1312</v>
      </c>
      <c r="L891" s="7">
        <v>161310.26999999999</v>
      </c>
      <c r="M891" s="7">
        <v>6284.25</v>
      </c>
      <c r="N891" s="7">
        <v>1457853.66</v>
      </c>
      <c r="O891" s="8">
        <v>9178</v>
      </c>
      <c r="P891" s="8">
        <v>10</v>
      </c>
      <c r="Q891" s="8">
        <v>19</v>
      </c>
    </row>
    <row r="892" spans="1:17" ht="14.5">
      <c r="A892" s="5">
        <v>45231</v>
      </c>
      <c r="B892" s="6">
        <v>2023</v>
      </c>
      <c r="C892" s="6" t="s">
        <v>102</v>
      </c>
      <c r="D892" s="6" t="s">
        <v>89</v>
      </c>
      <c r="E892" s="6" t="s">
        <v>85</v>
      </c>
      <c r="F892" s="6" t="s">
        <v>77</v>
      </c>
      <c r="G892" s="6" t="s">
        <v>80</v>
      </c>
      <c r="H892" s="7">
        <v>54466.68</v>
      </c>
      <c r="I892" s="7">
        <v>51296.97</v>
      </c>
      <c r="J892" s="8">
        <v>389</v>
      </c>
      <c r="K892" s="8">
        <v>366</v>
      </c>
      <c r="L892" s="7">
        <v>37361.14</v>
      </c>
      <c r="M892" s="7">
        <v>3099.2</v>
      </c>
      <c r="N892" s="7">
        <v>422595.28</v>
      </c>
      <c r="O892" s="8">
        <v>3217</v>
      </c>
      <c r="P892" s="8">
        <v>3</v>
      </c>
      <c r="Q892" s="8">
        <v>3</v>
      </c>
    </row>
    <row r="893" spans="1:17" ht="14.5">
      <c r="A893" s="5">
        <v>45231</v>
      </c>
      <c r="B893" s="6">
        <v>2023</v>
      </c>
      <c r="C893" s="6" t="s">
        <v>102</v>
      </c>
      <c r="D893" s="6" t="s">
        <v>89</v>
      </c>
      <c r="E893" s="6" t="s">
        <v>85</v>
      </c>
      <c r="F893" s="6" t="s">
        <v>77</v>
      </c>
      <c r="G893" s="6" t="s">
        <v>81</v>
      </c>
      <c r="H893" s="7">
        <v>97177.43</v>
      </c>
      <c r="I893" s="7">
        <v>98854.05</v>
      </c>
      <c r="J893" s="8">
        <v>845</v>
      </c>
      <c r="K893" s="8">
        <v>853</v>
      </c>
      <c r="L893" s="7">
        <v>60679.35</v>
      </c>
      <c r="M893" s="7">
        <v>2628.02</v>
      </c>
      <c r="N893" s="7">
        <v>667044.1</v>
      </c>
      <c r="O893" s="8">
        <v>6255</v>
      </c>
      <c r="P893" s="8">
        <v>5</v>
      </c>
      <c r="Q893" s="8">
        <v>18</v>
      </c>
    </row>
    <row r="894" spans="1:17" ht="14.5">
      <c r="A894" s="5">
        <v>45231</v>
      </c>
      <c r="B894" s="6">
        <v>2023</v>
      </c>
      <c r="C894" s="6" t="s">
        <v>102</v>
      </c>
      <c r="D894" s="6" t="s">
        <v>89</v>
      </c>
      <c r="E894" s="6" t="s">
        <v>85</v>
      </c>
      <c r="F894" s="6" t="s">
        <v>82</v>
      </c>
      <c r="G894" s="6" t="s">
        <v>78</v>
      </c>
      <c r="H894" s="7">
        <v>213736.03</v>
      </c>
      <c r="I894" s="7">
        <v>214019.69</v>
      </c>
      <c r="J894" s="8">
        <v>2969</v>
      </c>
      <c r="K894" s="8">
        <v>2974</v>
      </c>
      <c r="L894" s="7">
        <v>111520.95</v>
      </c>
      <c r="M894" s="7">
        <v>4147.45</v>
      </c>
      <c r="N894" s="7">
        <v>1596747.25</v>
      </c>
      <c r="O894" s="8">
        <v>24162</v>
      </c>
      <c r="P894" s="8">
        <v>12</v>
      </c>
      <c r="Q894" s="8">
        <v>51</v>
      </c>
    </row>
    <row r="895" spans="1:17" ht="14.5">
      <c r="A895" s="5">
        <v>45231</v>
      </c>
      <c r="B895" s="6">
        <v>2023</v>
      </c>
      <c r="C895" s="6" t="s">
        <v>102</v>
      </c>
      <c r="D895" s="6" t="s">
        <v>89</v>
      </c>
      <c r="E895" s="6" t="s">
        <v>85</v>
      </c>
      <c r="F895" s="6" t="s">
        <v>82</v>
      </c>
      <c r="G895" s="6" t="s">
        <v>79</v>
      </c>
      <c r="H895" s="7">
        <v>195202.12</v>
      </c>
      <c r="I895" s="7">
        <v>181729.46</v>
      </c>
      <c r="J895" s="8">
        <v>1115</v>
      </c>
      <c r="K895" s="8">
        <v>1041</v>
      </c>
      <c r="L895" s="7">
        <v>118680.56</v>
      </c>
      <c r="M895" s="7">
        <v>4489.82</v>
      </c>
      <c r="N895" s="7">
        <v>1226134.6499999999</v>
      </c>
      <c r="O895" s="8">
        <v>7838</v>
      </c>
      <c r="P895" s="8">
        <v>10</v>
      </c>
      <c r="Q895" s="8">
        <v>23</v>
      </c>
    </row>
    <row r="896" spans="1:17" ht="14.5">
      <c r="A896" s="5">
        <v>45231</v>
      </c>
      <c r="B896" s="6">
        <v>2023</v>
      </c>
      <c r="C896" s="6" t="s">
        <v>102</v>
      </c>
      <c r="D896" s="6" t="s">
        <v>89</v>
      </c>
      <c r="E896" s="6" t="s">
        <v>85</v>
      </c>
      <c r="F896" s="6" t="s">
        <v>82</v>
      </c>
      <c r="G896" s="6" t="s">
        <v>80</v>
      </c>
      <c r="H896" s="7">
        <v>49272.67</v>
      </c>
      <c r="I896" s="7">
        <v>48028.32</v>
      </c>
      <c r="J896" s="8">
        <v>352</v>
      </c>
      <c r="K896" s="8">
        <v>340</v>
      </c>
      <c r="L896" s="7">
        <v>31335.67</v>
      </c>
      <c r="M896" s="7">
        <v>2818</v>
      </c>
      <c r="N896" s="7">
        <v>388340.43</v>
      </c>
      <c r="O896" s="8">
        <v>2991</v>
      </c>
      <c r="P896" s="8">
        <v>2</v>
      </c>
      <c r="Q896" s="8">
        <v>6</v>
      </c>
    </row>
    <row r="897" spans="1:17" ht="14.5">
      <c r="A897" s="5">
        <v>45231</v>
      </c>
      <c r="B897" s="6">
        <v>2023</v>
      </c>
      <c r="C897" s="6" t="s">
        <v>102</v>
      </c>
      <c r="D897" s="6" t="s">
        <v>89</v>
      </c>
      <c r="E897" s="6" t="s">
        <v>85</v>
      </c>
      <c r="F897" s="6" t="s">
        <v>82</v>
      </c>
      <c r="G897" s="6" t="s">
        <v>81</v>
      </c>
      <c r="H897" s="7">
        <v>80524.960000000006</v>
      </c>
      <c r="I897" s="7">
        <v>81583.09</v>
      </c>
      <c r="J897" s="8">
        <v>700</v>
      </c>
      <c r="K897" s="8">
        <v>716</v>
      </c>
      <c r="L897" s="7">
        <v>47549.08</v>
      </c>
      <c r="M897" s="7">
        <v>2636.81</v>
      </c>
      <c r="N897" s="7">
        <v>573784.36</v>
      </c>
      <c r="O897" s="8">
        <v>5193</v>
      </c>
      <c r="P897" s="8">
        <v>4</v>
      </c>
      <c r="Q897" s="8">
        <v>6</v>
      </c>
    </row>
    <row r="898" spans="1:17" ht="14.5">
      <c r="A898" s="5">
        <v>45231</v>
      </c>
      <c r="B898" s="6">
        <v>2023</v>
      </c>
      <c r="C898" s="6" t="s">
        <v>102</v>
      </c>
      <c r="D898" s="6" t="s">
        <v>89</v>
      </c>
      <c r="E898" s="6" t="s">
        <v>85</v>
      </c>
      <c r="F898" s="6" t="s">
        <v>83</v>
      </c>
      <c r="G898" s="6" t="s">
        <v>78</v>
      </c>
      <c r="H898" s="7">
        <v>21392.06</v>
      </c>
      <c r="I898" s="7">
        <v>21473.3</v>
      </c>
      <c r="J898" s="8">
        <v>297</v>
      </c>
      <c r="K898" s="8">
        <v>298</v>
      </c>
      <c r="L898" s="7">
        <v>10198.06</v>
      </c>
      <c r="M898" s="7">
        <v>377.37</v>
      </c>
      <c r="N898" s="7">
        <v>221563.64</v>
      </c>
      <c r="O898" s="8">
        <v>3162</v>
      </c>
      <c r="P898" s="8">
        <v>1</v>
      </c>
      <c r="Q898" s="8">
        <v>10</v>
      </c>
    </row>
    <row r="899" spans="1:17" ht="14.5">
      <c r="A899" s="5">
        <v>45231</v>
      </c>
      <c r="B899" s="6">
        <v>2023</v>
      </c>
      <c r="C899" s="6" t="s">
        <v>102</v>
      </c>
      <c r="D899" s="6" t="s">
        <v>89</v>
      </c>
      <c r="E899" s="6" t="s">
        <v>85</v>
      </c>
      <c r="F899" s="6" t="s">
        <v>83</v>
      </c>
      <c r="G899" s="6" t="s">
        <v>79</v>
      </c>
      <c r="H899" s="7">
        <v>22311.69</v>
      </c>
      <c r="I899" s="7">
        <v>22240.44</v>
      </c>
      <c r="J899" s="8">
        <v>127</v>
      </c>
      <c r="K899" s="8">
        <v>125</v>
      </c>
      <c r="L899" s="7">
        <v>12519.97</v>
      </c>
      <c r="M899" s="7">
        <v>583.92999999999995</v>
      </c>
      <c r="N899" s="7">
        <v>183426.57</v>
      </c>
      <c r="O899" s="8">
        <v>1118</v>
      </c>
      <c r="P899" s="8">
        <v>1</v>
      </c>
      <c r="Q899" s="8">
        <v>3</v>
      </c>
    </row>
    <row r="900" spans="1:17" ht="14.5">
      <c r="A900" s="5">
        <v>45231</v>
      </c>
      <c r="B900" s="6">
        <v>2023</v>
      </c>
      <c r="C900" s="6" t="s">
        <v>102</v>
      </c>
      <c r="D900" s="6" t="s">
        <v>89</v>
      </c>
      <c r="E900" s="6" t="s">
        <v>85</v>
      </c>
      <c r="F900" s="6" t="s">
        <v>83</v>
      </c>
      <c r="G900" s="6" t="s">
        <v>80</v>
      </c>
      <c r="H900" s="7">
        <v>4816.45</v>
      </c>
      <c r="I900" s="7">
        <v>4554.97</v>
      </c>
      <c r="J900" s="8">
        <v>34</v>
      </c>
      <c r="K900" s="8">
        <v>32</v>
      </c>
      <c r="L900" s="7">
        <v>2766.16</v>
      </c>
      <c r="M900" s="7">
        <v>280.63</v>
      </c>
      <c r="N900" s="7">
        <v>55027.12</v>
      </c>
      <c r="O900" s="8">
        <v>438</v>
      </c>
      <c r="P900" s="8">
        <v>0</v>
      </c>
      <c r="Q900" s="8">
        <v>1</v>
      </c>
    </row>
    <row r="901" spans="1:17" ht="14.5">
      <c r="A901" s="5">
        <v>45231</v>
      </c>
      <c r="B901" s="6">
        <v>2023</v>
      </c>
      <c r="C901" s="6" t="s">
        <v>102</v>
      </c>
      <c r="D901" s="6" t="s">
        <v>89</v>
      </c>
      <c r="E901" s="6" t="s">
        <v>85</v>
      </c>
      <c r="F901" s="6" t="s">
        <v>83</v>
      </c>
      <c r="G901" s="6" t="s">
        <v>81</v>
      </c>
      <c r="H901" s="7">
        <v>8001.28</v>
      </c>
      <c r="I901" s="7">
        <v>7676.31</v>
      </c>
      <c r="J901" s="8">
        <v>70</v>
      </c>
      <c r="K901" s="8">
        <v>68</v>
      </c>
      <c r="L901" s="7">
        <v>4245.29</v>
      </c>
      <c r="M901" s="7">
        <v>227.6</v>
      </c>
      <c r="N901" s="7">
        <v>79905.16</v>
      </c>
      <c r="O901" s="8">
        <v>752</v>
      </c>
      <c r="P901" s="8">
        <v>0</v>
      </c>
      <c r="Q901" s="8">
        <v>1</v>
      </c>
    </row>
    <row r="902" spans="1:17" ht="14.5">
      <c r="A902" s="5">
        <v>45231</v>
      </c>
      <c r="B902" s="6">
        <v>2023</v>
      </c>
      <c r="C902" s="6" t="s">
        <v>102</v>
      </c>
      <c r="D902" s="6" t="s">
        <v>90</v>
      </c>
      <c r="E902" s="6" t="s">
        <v>91</v>
      </c>
      <c r="F902" s="6" t="s">
        <v>77</v>
      </c>
      <c r="G902" s="6" t="s">
        <v>78</v>
      </c>
      <c r="H902" s="7">
        <v>195688.69</v>
      </c>
      <c r="I902" s="7">
        <v>188907.06</v>
      </c>
      <c r="J902" s="8">
        <v>2718</v>
      </c>
      <c r="K902" s="8">
        <v>2632</v>
      </c>
      <c r="L902" s="7">
        <v>111313.06</v>
      </c>
      <c r="M902" s="7">
        <v>3806.05</v>
      </c>
      <c r="N902" s="7">
        <v>2285785.94</v>
      </c>
      <c r="O902" s="8">
        <v>32737</v>
      </c>
      <c r="P902" s="8">
        <v>8</v>
      </c>
      <c r="Q902" s="8">
        <v>40</v>
      </c>
    </row>
    <row r="903" spans="1:17" ht="14.5">
      <c r="A903" s="5">
        <v>45231</v>
      </c>
      <c r="B903" s="6">
        <v>2023</v>
      </c>
      <c r="C903" s="6" t="s">
        <v>102</v>
      </c>
      <c r="D903" s="6" t="s">
        <v>90</v>
      </c>
      <c r="E903" s="6" t="s">
        <v>91</v>
      </c>
      <c r="F903" s="6" t="s">
        <v>77</v>
      </c>
      <c r="G903" s="6" t="s">
        <v>79</v>
      </c>
      <c r="H903" s="7">
        <v>175368.17</v>
      </c>
      <c r="I903" s="7">
        <v>157568.24</v>
      </c>
      <c r="J903" s="8">
        <v>1002</v>
      </c>
      <c r="K903" s="8">
        <v>914</v>
      </c>
      <c r="L903" s="7">
        <v>115020.3</v>
      </c>
      <c r="M903" s="7">
        <v>4581.8599999999997</v>
      </c>
      <c r="N903" s="7">
        <v>1712266.38</v>
      </c>
      <c r="O903" s="8">
        <v>10228</v>
      </c>
      <c r="P903" s="8">
        <v>10</v>
      </c>
      <c r="Q903" s="8">
        <v>21</v>
      </c>
    </row>
    <row r="904" spans="1:17" ht="14.5">
      <c r="A904" s="5">
        <v>45231</v>
      </c>
      <c r="B904" s="6">
        <v>2023</v>
      </c>
      <c r="C904" s="6" t="s">
        <v>102</v>
      </c>
      <c r="D904" s="6" t="s">
        <v>90</v>
      </c>
      <c r="E904" s="6" t="s">
        <v>91</v>
      </c>
      <c r="F904" s="6" t="s">
        <v>77</v>
      </c>
      <c r="G904" s="6" t="s">
        <v>80</v>
      </c>
      <c r="H904" s="7">
        <v>49356.72</v>
      </c>
      <c r="I904" s="7">
        <v>46808.9</v>
      </c>
      <c r="J904" s="8">
        <v>353</v>
      </c>
      <c r="K904" s="8">
        <v>330</v>
      </c>
      <c r="L904" s="7">
        <v>33753.449999999997</v>
      </c>
      <c r="M904" s="7">
        <v>2832.67</v>
      </c>
      <c r="N904" s="7">
        <v>539309.07999999996</v>
      </c>
      <c r="O904" s="8">
        <v>3989</v>
      </c>
      <c r="P904" s="8">
        <v>2</v>
      </c>
      <c r="Q904" s="8">
        <v>6</v>
      </c>
    </row>
    <row r="905" spans="1:17" ht="14.5">
      <c r="A905" s="5">
        <v>45231</v>
      </c>
      <c r="B905" s="6">
        <v>2023</v>
      </c>
      <c r="C905" s="6" t="s">
        <v>102</v>
      </c>
      <c r="D905" s="6" t="s">
        <v>90</v>
      </c>
      <c r="E905" s="6" t="s">
        <v>91</v>
      </c>
      <c r="F905" s="6" t="s">
        <v>77</v>
      </c>
      <c r="G905" s="6" t="s">
        <v>81</v>
      </c>
      <c r="H905" s="7">
        <v>76632.3</v>
      </c>
      <c r="I905" s="7">
        <v>71070.67</v>
      </c>
      <c r="J905" s="8">
        <v>666</v>
      </c>
      <c r="K905" s="8">
        <v>618</v>
      </c>
      <c r="L905" s="7">
        <v>47267.24</v>
      </c>
      <c r="M905" s="7">
        <v>2109.39</v>
      </c>
      <c r="N905" s="7">
        <v>822302.33</v>
      </c>
      <c r="O905" s="8">
        <v>8020</v>
      </c>
      <c r="P905" s="8">
        <v>4</v>
      </c>
      <c r="Q905" s="8">
        <v>12</v>
      </c>
    </row>
    <row r="906" spans="1:17" ht="14.5">
      <c r="A906" s="5">
        <v>45231</v>
      </c>
      <c r="B906" s="6">
        <v>2023</v>
      </c>
      <c r="C906" s="6" t="s">
        <v>102</v>
      </c>
      <c r="D906" s="6" t="s">
        <v>90</v>
      </c>
      <c r="E906" s="6" t="s">
        <v>91</v>
      </c>
      <c r="F906" s="6" t="s">
        <v>82</v>
      </c>
      <c r="G906" s="6" t="s">
        <v>78</v>
      </c>
      <c r="H906" s="7">
        <v>177287.86</v>
      </c>
      <c r="I906" s="7">
        <v>177444.62</v>
      </c>
      <c r="J906" s="8">
        <v>2462</v>
      </c>
      <c r="K906" s="8">
        <v>2496</v>
      </c>
      <c r="L906" s="7">
        <v>94128.37</v>
      </c>
      <c r="M906" s="7">
        <v>3240.27</v>
      </c>
      <c r="N906" s="7">
        <v>2000901.97</v>
      </c>
      <c r="O906" s="8">
        <v>28416</v>
      </c>
      <c r="P906" s="8">
        <v>8</v>
      </c>
      <c r="Q906" s="8">
        <v>49</v>
      </c>
    </row>
    <row r="907" spans="1:17" ht="14.5">
      <c r="A907" s="5">
        <v>45231</v>
      </c>
      <c r="B907" s="6">
        <v>2023</v>
      </c>
      <c r="C907" s="6" t="s">
        <v>102</v>
      </c>
      <c r="D907" s="6" t="s">
        <v>90</v>
      </c>
      <c r="E907" s="6" t="s">
        <v>91</v>
      </c>
      <c r="F907" s="6" t="s">
        <v>82</v>
      </c>
      <c r="G907" s="6" t="s">
        <v>79</v>
      </c>
      <c r="H907" s="7">
        <v>157147.18</v>
      </c>
      <c r="I907" s="7">
        <v>145286.59</v>
      </c>
      <c r="J907" s="8">
        <v>898</v>
      </c>
      <c r="K907" s="8">
        <v>820</v>
      </c>
      <c r="L907" s="7">
        <v>96549.21</v>
      </c>
      <c r="M907" s="7">
        <v>4161.7</v>
      </c>
      <c r="N907" s="7">
        <v>1566023.74</v>
      </c>
      <c r="O907" s="8">
        <v>9583</v>
      </c>
      <c r="P907" s="8">
        <v>6</v>
      </c>
      <c r="Q907" s="8">
        <v>12</v>
      </c>
    </row>
    <row r="908" spans="1:17" ht="14.5">
      <c r="A908" s="5">
        <v>45231</v>
      </c>
      <c r="B908" s="6">
        <v>2023</v>
      </c>
      <c r="C908" s="6" t="s">
        <v>102</v>
      </c>
      <c r="D908" s="6" t="s">
        <v>90</v>
      </c>
      <c r="E908" s="6" t="s">
        <v>91</v>
      </c>
      <c r="F908" s="6" t="s">
        <v>82</v>
      </c>
      <c r="G908" s="6" t="s">
        <v>80</v>
      </c>
      <c r="H908" s="7">
        <v>39371.5</v>
      </c>
      <c r="I908" s="7">
        <v>36545.379999999997</v>
      </c>
      <c r="J908" s="8">
        <v>281</v>
      </c>
      <c r="K908" s="8">
        <v>262</v>
      </c>
      <c r="L908" s="7">
        <v>25540.53</v>
      </c>
      <c r="M908" s="7">
        <v>2311.48</v>
      </c>
      <c r="N908" s="7">
        <v>479982.42</v>
      </c>
      <c r="O908" s="8">
        <v>3622</v>
      </c>
      <c r="P908" s="8">
        <v>2</v>
      </c>
      <c r="Q908" s="8">
        <v>3</v>
      </c>
    </row>
    <row r="909" spans="1:17" ht="14.5">
      <c r="A909" s="5">
        <v>45231</v>
      </c>
      <c r="B909" s="6">
        <v>2023</v>
      </c>
      <c r="C909" s="6" t="s">
        <v>102</v>
      </c>
      <c r="D909" s="6" t="s">
        <v>90</v>
      </c>
      <c r="E909" s="6" t="s">
        <v>91</v>
      </c>
      <c r="F909" s="6" t="s">
        <v>82</v>
      </c>
      <c r="G909" s="6" t="s">
        <v>81</v>
      </c>
      <c r="H909" s="7">
        <v>69554.45</v>
      </c>
      <c r="I909" s="7">
        <v>64064.79</v>
      </c>
      <c r="J909" s="8">
        <v>605</v>
      </c>
      <c r="K909" s="8">
        <v>550</v>
      </c>
      <c r="L909" s="7">
        <v>40600.769999999997</v>
      </c>
      <c r="M909" s="7">
        <v>2006.88</v>
      </c>
      <c r="N909" s="7">
        <v>739658.64</v>
      </c>
      <c r="O909" s="8">
        <v>6932</v>
      </c>
      <c r="P909" s="8">
        <v>4</v>
      </c>
      <c r="Q909" s="8">
        <v>11</v>
      </c>
    </row>
    <row r="910" spans="1:17" ht="14.5">
      <c r="A910" s="5">
        <v>45231</v>
      </c>
      <c r="B910" s="6">
        <v>2023</v>
      </c>
      <c r="C910" s="6" t="s">
        <v>102</v>
      </c>
      <c r="D910" s="6" t="s">
        <v>90</v>
      </c>
      <c r="E910" s="6" t="s">
        <v>91</v>
      </c>
      <c r="F910" s="6" t="s">
        <v>83</v>
      </c>
      <c r="G910" s="6" t="s">
        <v>78</v>
      </c>
      <c r="H910" s="7">
        <v>14104.81</v>
      </c>
      <c r="I910" s="7">
        <v>13721.33</v>
      </c>
      <c r="J910" s="8">
        <v>196</v>
      </c>
      <c r="K910" s="8">
        <v>193</v>
      </c>
      <c r="L910" s="7">
        <v>6743.66</v>
      </c>
      <c r="M910" s="7">
        <v>247.63</v>
      </c>
      <c r="N910" s="7">
        <v>230608.48</v>
      </c>
      <c r="O910" s="8">
        <v>3360</v>
      </c>
      <c r="P910" s="8">
        <v>1</v>
      </c>
      <c r="Q910" s="8">
        <v>3</v>
      </c>
    </row>
    <row r="911" spans="1:17" ht="14.5">
      <c r="A911" s="5">
        <v>45231</v>
      </c>
      <c r="B911" s="6">
        <v>2023</v>
      </c>
      <c r="C911" s="6" t="s">
        <v>102</v>
      </c>
      <c r="D911" s="6" t="s">
        <v>90</v>
      </c>
      <c r="E911" s="6" t="s">
        <v>91</v>
      </c>
      <c r="F911" s="6" t="s">
        <v>83</v>
      </c>
      <c r="G911" s="6" t="s">
        <v>79</v>
      </c>
      <c r="H911" s="7">
        <v>13607.38</v>
      </c>
      <c r="I911" s="7">
        <v>12826.27</v>
      </c>
      <c r="J911" s="8">
        <v>78</v>
      </c>
      <c r="K911" s="8">
        <v>74</v>
      </c>
      <c r="L911" s="7">
        <v>7442.67</v>
      </c>
      <c r="M911" s="7">
        <v>365.05</v>
      </c>
      <c r="N911" s="7">
        <v>180934.35</v>
      </c>
      <c r="O911" s="8">
        <v>1093</v>
      </c>
      <c r="P911" s="8">
        <v>1</v>
      </c>
      <c r="Q911" s="8">
        <v>3</v>
      </c>
    </row>
    <row r="912" spans="1:17" ht="14.5">
      <c r="A912" s="5">
        <v>45231</v>
      </c>
      <c r="B912" s="6">
        <v>2023</v>
      </c>
      <c r="C912" s="6" t="s">
        <v>102</v>
      </c>
      <c r="D912" s="6" t="s">
        <v>90</v>
      </c>
      <c r="E912" s="6" t="s">
        <v>91</v>
      </c>
      <c r="F912" s="6" t="s">
        <v>83</v>
      </c>
      <c r="G912" s="6" t="s">
        <v>80</v>
      </c>
      <c r="H912" s="7">
        <v>3592.32</v>
      </c>
      <c r="I912" s="7">
        <v>3341.73</v>
      </c>
      <c r="J912" s="8">
        <v>26</v>
      </c>
      <c r="K912" s="8">
        <v>24</v>
      </c>
      <c r="L912" s="7">
        <v>2089.42</v>
      </c>
      <c r="M912" s="7">
        <v>191.15</v>
      </c>
      <c r="N912" s="7">
        <v>54991.66</v>
      </c>
      <c r="O912" s="8">
        <v>421</v>
      </c>
      <c r="P912" s="8">
        <v>0</v>
      </c>
      <c r="Q912" s="8">
        <v>1</v>
      </c>
    </row>
    <row r="913" spans="1:17" ht="14.5">
      <c r="A913" s="5">
        <v>45231</v>
      </c>
      <c r="B913" s="6">
        <v>2023</v>
      </c>
      <c r="C913" s="6" t="s">
        <v>102</v>
      </c>
      <c r="D913" s="6" t="s">
        <v>90</v>
      </c>
      <c r="E913" s="6" t="s">
        <v>91</v>
      </c>
      <c r="F913" s="6" t="s">
        <v>83</v>
      </c>
      <c r="G913" s="6" t="s">
        <v>81</v>
      </c>
      <c r="H913" s="7">
        <v>5334.96</v>
      </c>
      <c r="I913" s="7">
        <v>5119.07</v>
      </c>
      <c r="J913" s="8">
        <v>46</v>
      </c>
      <c r="K913" s="8">
        <v>45</v>
      </c>
      <c r="L913" s="7">
        <v>2791.09</v>
      </c>
      <c r="M913" s="7">
        <v>171.45</v>
      </c>
      <c r="N913" s="7">
        <v>78857.119999999995</v>
      </c>
      <c r="O913" s="8">
        <v>714</v>
      </c>
      <c r="P913" s="8">
        <v>0</v>
      </c>
      <c r="Q913" s="8">
        <v>1</v>
      </c>
    </row>
    <row r="914" spans="1:17" ht="14.5">
      <c r="A914" s="5">
        <v>45231</v>
      </c>
      <c r="B914" s="6">
        <v>2023</v>
      </c>
      <c r="C914" s="6" t="s">
        <v>102</v>
      </c>
      <c r="D914" s="6" t="s">
        <v>92</v>
      </c>
      <c r="E914" s="6" t="s">
        <v>76</v>
      </c>
      <c r="F914" s="6" t="s">
        <v>77</v>
      </c>
      <c r="G914" s="6" t="s">
        <v>78</v>
      </c>
      <c r="H914" s="7">
        <v>229293.53</v>
      </c>
      <c r="I914" s="7">
        <v>233740.53</v>
      </c>
      <c r="J914" s="8">
        <v>3185</v>
      </c>
      <c r="K914" s="8">
        <v>3307</v>
      </c>
      <c r="L914" s="7">
        <v>128607.19</v>
      </c>
      <c r="M914" s="7">
        <v>3849.68</v>
      </c>
      <c r="N914" s="7">
        <v>1469084.82</v>
      </c>
      <c r="O914" s="8">
        <v>22625</v>
      </c>
      <c r="P914" s="8">
        <v>10</v>
      </c>
      <c r="Q914" s="8">
        <v>32</v>
      </c>
    </row>
    <row r="915" spans="1:17" ht="14.5">
      <c r="A915" s="5">
        <v>45231</v>
      </c>
      <c r="B915" s="6">
        <v>2023</v>
      </c>
      <c r="C915" s="6" t="s">
        <v>102</v>
      </c>
      <c r="D915" s="6" t="s">
        <v>92</v>
      </c>
      <c r="E915" s="6" t="s">
        <v>76</v>
      </c>
      <c r="F915" s="6" t="s">
        <v>77</v>
      </c>
      <c r="G915" s="6" t="s">
        <v>79</v>
      </c>
      <c r="H915" s="7">
        <v>215130.62</v>
      </c>
      <c r="I915" s="7">
        <v>206257.12</v>
      </c>
      <c r="J915" s="8">
        <v>1229</v>
      </c>
      <c r="K915" s="8">
        <v>1177</v>
      </c>
      <c r="L915" s="7">
        <v>138877.89000000001</v>
      </c>
      <c r="M915" s="7">
        <v>5621.32</v>
      </c>
      <c r="N915" s="7">
        <v>1145169.8600000001</v>
      </c>
      <c r="O915" s="8">
        <v>6711</v>
      </c>
      <c r="P915" s="8">
        <v>12</v>
      </c>
      <c r="Q915" s="8">
        <v>12</v>
      </c>
    </row>
    <row r="916" spans="1:17" ht="14.5">
      <c r="A916" s="5">
        <v>45231</v>
      </c>
      <c r="B916" s="6">
        <v>2023</v>
      </c>
      <c r="C916" s="6" t="s">
        <v>102</v>
      </c>
      <c r="D916" s="6" t="s">
        <v>92</v>
      </c>
      <c r="E916" s="6" t="s">
        <v>76</v>
      </c>
      <c r="F916" s="6" t="s">
        <v>77</v>
      </c>
      <c r="G916" s="6" t="s">
        <v>80</v>
      </c>
      <c r="H916" s="7">
        <v>48252.66</v>
      </c>
      <c r="I916" s="7">
        <v>47743.03</v>
      </c>
      <c r="J916" s="8">
        <v>345</v>
      </c>
      <c r="K916" s="8">
        <v>335</v>
      </c>
      <c r="L916" s="7">
        <v>33543.89</v>
      </c>
      <c r="M916" s="7">
        <v>2439.4899999999998</v>
      </c>
      <c r="N916" s="7">
        <v>338275.9</v>
      </c>
      <c r="O916" s="8">
        <v>2557</v>
      </c>
      <c r="P916" s="8">
        <v>2</v>
      </c>
      <c r="Q916" s="8">
        <v>7</v>
      </c>
    </row>
    <row r="917" spans="1:17" ht="14.5">
      <c r="A917" s="5">
        <v>45231</v>
      </c>
      <c r="B917" s="6">
        <v>2023</v>
      </c>
      <c r="C917" s="6" t="s">
        <v>102</v>
      </c>
      <c r="D917" s="6" t="s">
        <v>92</v>
      </c>
      <c r="E917" s="6" t="s">
        <v>76</v>
      </c>
      <c r="F917" s="6" t="s">
        <v>77</v>
      </c>
      <c r="G917" s="6" t="s">
        <v>81</v>
      </c>
      <c r="H917" s="7">
        <v>89316.33</v>
      </c>
      <c r="I917" s="7">
        <v>90569.93</v>
      </c>
      <c r="J917" s="8">
        <v>777</v>
      </c>
      <c r="K917" s="8">
        <v>789</v>
      </c>
      <c r="L917" s="7">
        <v>55945.69</v>
      </c>
      <c r="M917" s="7">
        <v>2628.04</v>
      </c>
      <c r="N917" s="7">
        <v>514203.32</v>
      </c>
      <c r="O917" s="8">
        <v>4584</v>
      </c>
      <c r="P917" s="8">
        <v>4</v>
      </c>
      <c r="Q917" s="8">
        <v>14</v>
      </c>
    </row>
    <row r="918" spans="1:17" ht="14.5">
      <c r="A918" s="5">
        <v>45231</v>
      </c>
      <c r="B918" s="6">
        <v>2023</v>
      </c>
      <c r="C918" s="6" t="s">
        <v>102</v>
      </c>
      <c r="D918" s="6" t="s">
        <v>92</v>
      </c>
      <c r="E918" s="6" t="s">
        <v>76</v>
      </c>
      <c r="F918" s="6" t="s">
        <v>82</v>
      </c>
      <c r="G918" s="6" t="s">
        <v>78</v>
      </c>
      <c r="H918" s="7">
        <v>175427.33</v>
      </c>
      <c r="I918" s="7">
        <v>177571.67</v>
      </c>
      <c r="J918" s="8">
        <v>2436</v>
      </c>
      <c r="K918" s="8">
        <v>2446</v>
      </c>
      <c r="L918" s="7">
        <v>92417.55</v>
      </c>
      <c r="M918" s="7">
        <v>3344.2</v>
      </c>
      <c r="N918" s="7">
        <v>1228212.06</v>
      </c>
      <c r="O918" s="8">
        <v>18797</v>
      </c>
      <c r="P918" s="8">
        <v>9</v>
      </c>
      <c r="Q918" s="8">
        <v>42</v>
      </c>
    </row>
    <row r="919" spans="1:17" ht="14.5">
      <c r="A919" s="5">
        <v>45231</v>
      </c>
      <c r="B919" s="6">
        <v>2023</v>
      </c>
      <c r="C919" s="6" t="s">
        <v>102</v>
      </c>
      <c r="D919" s="6" t="s">
        <v>92</v>
      </c>
      <c r="E919" s="6" t="s">
        <v>76</v>
      </c>
      <c r="F919" s="6" t="s">
        <v>82</v>
      </c>
      <c r="G919" s="6" t="s">
        <v>79</v>
      </c>
      <c r="H919" s="7">
        <v>165245.94</v>
      </c>
      <c r="I919" s="7">
        <v>158239.34</v>
      </c>
      <c r="J919" s="8">
        <v>944</v>
      </c>
      <c r="K919" s="8">
        <v>922</v>
      </c>
      <c r="L919" s="7">
        <v>99830.6</v>
      </c>
      <c r="M919" s="7">
        <v>3786.31</v>
      </c>
      <c r="N919" s="7">
        <v>965054.16</v>
      </c>
      <c r="O919" s="8">
        <v>5884</v>
      </c>
      <c r="P919" s="8">
        <v>8</v>
      </c>
      <c r="Q919" s="8">
        <v>8</v>
      </c>
    </row>
    <row r="920" spans="1:17" ht="14.5">
      <c r="A920" s="5">
        <v>45231</v>
      </c>
      <c r="B920" s="6">
        <v>2023</v>
      </c>
      <c r="C920" s="6" t="s">
        <v>102</v>
      </c>
      <c r="D920" s="6" t="s">
        <v>92</v>
      </c>
      <c r="E920" s="6" t="s">
        <v>76</v>
      </c>
      <c r="F920" s="6" t="s">
        <v>82</v>
      </c>
      <c r="G920" s="6" t="s">
        <v>80</v>
      </c>
      <c r="H920" s="7">
        <v>36890.86</v>
      </c>
      <c r="I920" s="7">
        <v>34046.550000000003</v>
      </c>
      <c r="J920" s="8">
        <v>264</v>
      </c>
      <c r="K920" s="8">
        <v>246</v>
      </c>
      <c r="L920" s="7">
        <v>23791.37</v>
      </c>
      <c r="M920" s="7">
        <v>2148.44</v>
      </c>
      <c r="N920" s="7">
        <v>290578.64</v>
      </c>
      <c r="O920" s="8">
        <v>2215</v>
      </c>
      <c r="P920" s="8">
        <v>2</v>
      </c>
      <c r="Q920" s="8">
        <v>4</v>
      </c>
    </row>
    <row r="921" spans="1:17" ht="14.5">
      <c r="A921" s="5">
        <v>45231</v>
      </c>
      <c r="B921" s="6">
        <v>2023</v>
      </c>
      <c r="C921" s="6" t="s">
        <v>102</v>
      </c>
      <c r="D921" s="6" t="s">
        <v>92</v>
      </c>
      <c r="E921" s="6" t="s">
        <v>76</v>
      </c>
      <c r="F921" s="6" t="s">
        <v>82</v>
      </c>
      <c r="G921" s="6" t="s">
        <v>81</v>
      </c>
      <c r="H921" s="7">
        <v>62247.22</v>
      </c>
      <c r="I921" s="7">
        <v>61165.65</v>
      </c>
      <c r="J921" s="8">
        <v>541</v>
      </c>
      <c r="K921" s="8">
        <v>527</v>
      </c>
      <c r="L921" s="7">
        <v>36672.269999999997</v>
      </c>
      <c r="M921" s="7">
        <v>1977.68</v>
      </c>
      <c r="N921" s="7">
        <v>419463.43</v>
      </c>
      <c r="O921" s="8">
        <v>3907</v>
      </c>
      <c r="P921" s="8">
        <v>2</v>
      </c>
      <c r="Q921" s="8">
        <v>9</v>
      </c>
    </row>
    <row r="922" spans="1:17" ht="14.5">
      <c r="A922" s="5">
        <v>45231</v>
      </c>
      <c r="B922" s="6">
        <v>2023</v>
      </c>
      <c r="C922" s="6" t="s">
        <v>102</v>
      </c>
      <c r="D922" s="6" t="s">
        <v>92</v>
      </c>
      <c r="E922" s="6" t="s">
        <v>76</v>
      </c>
      <c r="F922" s="6" t="s">
        <v>83</v>
      </c>
      <c r="G922" s="6" t="s">
        <v>78</v>
      </c>
      <c r="H922" s="7">
        <v>14406.95</v>
      </c>
      <c r="I922" s="7">
        <v>14779.63</v>
      </c>
      <c r="J922" s="8">
        <v>200</v>
      </c>
      <c r="K922" s="8">
        <v>202</v>
      </c>
      <c r="L922" s="7">
        <v>6850.06</v>
      </c>
      <c r="M922" s="7">
        <v>263.72000000000003</v>
      </c>
      <c r="N922" s="7">
        <v>138187.22</v>
      </c>
      <c r="O922" s="8">
        <v>1965</v>
      </c>
      <c r="P922" s="8">
        <v>1</v>
      </c>
      <c r="Q922" s="8">
        <v>6</v>
      </c>
    </row>
    <row r="923" spans="1:17" ht="14.5">
      <c r="A923" s="5">
        <v>45231</v>
      </c>
      <c r="B923" s="6">
        <v>2023</v>
      </c>
      <c r="C923" s="6" t="s">
        <v>102</v>
      </c>
      <c r="D923" s="6" t="s">
        <v>92</v>
      </c>
      <c r="E923" s="6" t="s">
        <v>76</v>
      </c>
      <c r="F923" s="6" t="s">
        <v>83</v>
      </c>
      <c r="G923" s="6" t="s">
        <v>79</v>
      </c>
      <c r="H923" s="7">
        <v>13168.31</v>
      </c>
      <c r="I923" s="7">
        <v>12656.96</v>
      </c>
      <c r="J923" s="8">
        <v>75</v>
      </c>
      <c r="K923" s="8">
        <v>73</v>
      </c>
      <c r="L923" s="7">
        <v>7322.22</v>
      </c>
      <c r="M923" s="7">
        <v>308.13</v>
      </c>
      <c r="N923" s="7">
        <v>109299.44</v>
      </c>
      <c r="O923" s="8">
        <v>693</v>
      </c>
      <c r="P923" s="8">
        <v>1</v>
      </c>
      <c r="Q923" s="8">
        <v>1</v>
      </c>
    </row>
    <row r="924" spans="1:17" ht="14.5">
      <c r="A924" s="5">
        <v>45231</v>
      </c>
      <c r="B924" s="6">
        <v>2023</v>
      </c>
      <c r="C924" s="6" t="s">
        <v>102</v>
      </c>
      <c r="D924" s="6" t="s">
        <v>92</v>
      </c>
      <c r="E924" s="6" t="s">
        <v>76</v>
      </c>
      <c r="F924" s="6" t="s">
        <v>83</v>
      </c>
      <c r="G924" s="6" t="s">
        <v>80</v>
      </c>
      <c r="H924" s="7">
        <v>2956.38</v>
      </c>
      <c r="I924" s="7">
        <v>2761.76</v>
      </c>
      <c r="J924" s="8">
        <v>21</v>
      </c>
      <c r="K924" s="8">
        <v>19</v>
      </c>
      <c r="L924" s="7">
        <v>1735.17</v>
      </c>
      <c r="M924" s="7">
        <v>147.47999999999999</v>
      </c>
      <c r="N924" s="7">
        <v>31229.99</v>
      </c>
      <c r="O924" s="8">
        <v>242</v>
      </c>
      <c r="P924" s="8">
        <v>0</v>
      </c>
      <c r="Q924" s="8">
        <v>1</v>
      </c>
    </row>
    <row r="925" spans="1:17" ht="14.5">
      <c r="A925" s="5">
        <v>45231</v>
      </c>
      <c r="B925" s="6">
        <v>2023</v>
      </c>
      <c r="C925" s="6" t="s">
        <v>102</v>
      </c>
      <c r="D925" s="6" t="s">
        <v>92</v>
      </c>
      <c r="E925" s="6" t="s">
        <v>76</v>
      </c>
      <c r="F925" s="6" t="s">
        <v>83</v>
      </c>
      <c r="G925" s="6" t="s">
        <v>81</v>
      </c>
      <c r="H925" s="7">
        <v>5285.1</v>
      </c>
      <c r="I925" s="7">
        <v>5073.8900000000003</v>
      </c>
      <c r="J925" s="8">
        <v>46</v>
      </c>
      <c r="K925" s="8">
        <v>45</v>
      </c>
      <c r="L925" s="7">
        <v>2773.84</v>
      </c>
      <c r="M925" s="7">
        <v>172.7</v>
      </c>
      <c r="N925" s="7">
        <v>49865.02</v>
      </c>
      <c r="O925" s="8">
        <v>462</v>
      </c>
      <c r="P925" s="8">
        <v>0</v>
      </c>
      <c r="Q925" s="8">
        <v>1</v>
      </c>
    </row>
    <row r="926" spans="1:17" ht="14.5">
      <c r="A926" s="5">
        <v>45261</v>
      </c>
      <c r="B926" s="6">
        <v>2023</v>
      </c>
      <c r="C926" s="6" t="s">
        <v>103</v>
      </c>
      <c r="D926" s="6" t="s">
        <v>75</v>
      </c>
      <c r="E926" s="6" t="s">
        <v>76</v>
      </c>
      <c r="F926" s="6" t="s">
        <v>77</v>
      </c>
      <c r="G926" s="6" t="s">
        <v>78</v>
      </c>
      <c r="H926" s="7">
        <v>1095520.94</v>
      </c>
      <c r="I926" s="7">
        <v>1096600.73</v>
      </c>
      <c r="J926" s="8">
        <v>15216</v>
      </c>
      <c r="K926" s="8">
        <v>14992</v>
      </c>
      <c r="L926" s="7">
        <v>624215.18000000005</v>
      </c>
      <c r="M926" s="7">
        <v>19136.150000000001</v>
      </c>
      <c r="N926" s="7">
        <v>6393383.1100000003</v>
      </c>
      <c r="O926" s="8">
        <v>98258</v>
      </c>
      <c r="P926" s="8">
        <v>42</v>
      </c>
      <c r="Q926" s="8">
        <v>296</v>
      </c>
    </row>
    <row r="927" spans="1:17" ht="14.5">
      <c r="A927" s="5">
        <v>45261</v>
      </c>
      <c r="B927" s="6">
        <v>2023</v>
      </c>
      <c r="C927" s="6" t="s">
        <v>103</v>
      </c>
      <c r="D927" s="6" t="s">
        <v>75</v>
      </c>
      <c r="E927" s="6" t="s">
        <v>76</v>
      </c>
      <c r="F927" s="6" t="s">
        <v>77</v>
      </c>
      <c r="G927" s="6" t="s">
        <v>79</v>
      </c>
      <c r="H927" s="7">
        <v>965206.2</v>
      </c>
      <c r="I927" s="7">
        <v>943310.71</v>
      </c>
      <c r="J927" s="8">
        <v>5515</v>
      </c>
      <c r="K927" s="8">
        <v>5377</v>
      </c>
      <c r="L927" s="7">
        <v>638713.75</v>
      </c>
      <c r="M927" s="7">
        <v>26337.69</v>
      </c>
      <c r="N927" s="7">
        <v>4822744.6900000004</v>
      </c>
      <c r="O927" s="8">
        <v>29248</v>
      </c>
      <c r="P927" s="8">
        <v>42</v>
      </c>
      <c r="Q927" s="8">
        <v>54</v>
      </c>
    </row>
    <row r="928" spans="1:17" ht="14.5">
      <c r="A928" s="5">
        <v>45261</v>
      </c>
      <c r="B928" s="6">
        <v>2023</v>
      </c>
      <c r="C928" s="6" t="s">
        <v>103</v>
      </c>
      <c r="D928" s="6" t="s">
        <v>75</v>
      </c>
      <c r="E928" s="6" t="s">
        <v>76</v>
      </c>
      <c r="F928" s="6" t="s">
        <v>77</v>
      </c>
      <c r="G928" s="6" t="s">
        <v>80</v>
      </c>
      <c r="H928" s="7">
        <v>216122.86</v>
      </c>
      <c r="I928" s="7">
        <v>196592.59</v>
      </c>
      <c r="J928" s="8">
        <v>1544</v>
      </c>
      <c r="K928" s="8">
        <v>1382</v>
      </c>
      <c r="L928" s="7">
        <v>147820.62</v>
      </c>
      <c r="M928" s="7">
        <v>12846.4</v>
      </c>
      <c r="N928" s="7">
        <v>1447802.66</v>
      </c>
      <c r="O928" s="8">
        <v>10892</v>
      </c>
      <c r="P928" s="8">
        <v>9</v>
      </c>
      <c r="Q928" s="8">
        <v>22</v>
      </c>
    </row>
    <row r="929" spans="1:17" ht="14.5">
      <c r="A929" s="5">
        <v>45261</v>
      </c>
      <c r="B929" s="6">
        <v>2023</v>
      </c>
      <c r="C929" s="6" t="s">
        <v>103</v>
      </c>
      <c r="D929" s="6" t="s">
        <v>75</v>
      </c>
      <c r="E929" s="6" t="s">
        <v>76</v>
      </c>
      <c r="F929" s="6" t="s">
        <v>77</v>
      </c>
      <c r="G929" s="6" t="s">
        <v>81</v>
      </c>
      <c r="H929" s="7">
        <v>394683.03</v>
      </c>
      <c r="I929" s="7">
        <v>379526.13</v>
      </c>
      <c r="J929" s="8">
        <v>3432</v>
      </c>
      <c r="K929" s="8">
        <v>3294</v>
      </c>
      <c r="L929" s="7">
        <v>248001.32</v>
      </c>
      <c r="M929" s="7">
        <v>13013.55</v>
      </c>
      <c r="N929" s="7">
        <v>2254717.7799999998</v>
      </c>
      <c r="O929" s="8">
        <v>20380</v>
      </c>
      <c r="P929" s="8">
        <v>17</v>
      </c>
      <c r="Q929" s="8">
        <v>59</v>
      </c>
    </row>
    <row r="930" spans="1:17" ht="14.5">
      <c r="A930" s="5">
        <v>45261</v>
      </c>
      <c r="B930" s="6">
        <v>2023</v>
      </c>
      <c r="C930" s="6" t="s">
        <v>103</v>
      </c>
      <c r="D930" s="6" t="s">
        <v>75</v>
      </c>
      <c r="E930" s="6" t="s">
        <v>76</v>
      </c>
      <c r="F930" s="6" t="s">
        <v>82</v>
      </c>
      <c r="G930" s="6" t="s">
        <v>78</v>
      </c>
      <c r="H930" s="7">
        <v>868734.9</v>
      </c>
      <c r="I930" s="7">
        <v>863300.74</v>
      </c>
      <c r="J930" s="8">
        <v>12066</v>
      </c>
      <c r="K930" s="8">
        <v>12091</v>
      </c>
      <c r="L930" s="7">
        <v>450313.05</v>
      </c>
      <c r="M930" s="7">
        <v>17177.34</v>
      </c>
      <c r="N930" s="7">
        <v>5389793.6799999997</v>
      </c>
      <c r="O930" s="8">
        <v>83878</v>
      </c>
      <c r="P930" s="8">
        <v>42</v>
      </c>
      <c r="Q930" s="8">
        <v>110</v>
      </c>
    </row>
    <row r="931" spans="1:17" ht="14.5">
      <c r="A931" s="5">
        <v>45261</v>
      </c>
      <c r="B931" s="6">
        <v>2023</v>
      </c>
      <c r="C931" s="6" t="s">
        <v>103</v>
      </c>
      <c r="D931" s="6" t="s">
        <v>75</v>
      </c>
      <c r="E931" s="6" t="s">
        <v>76</v>
      </c>
      <c r="F931" s="6" t="s">
        <v>82</v>
      </c>
      <c r="G931" s="6" t="s">
        <v>79</v>
      </c>
      <c r="H931" s="7">
        <v>799199.76</v>
      </c>
      <c r="I931" s="7">
        <v>732043.9</v>
      </c>
      <c r="J931" s="8">
        <v>4567</v>
      </c>
      <c r="K931" s="8">
        <v>4139</v>
      </c>
      <c r="L931" s="7">
        <v>482031.53</v>
      </c>
      <c r="M931" s="7">
        <v>20540.14</v>
      </c>
      <c r="N931" s="7">
        <v>4068549.79</v>
      </c>
      <c r="O931" s="8">
        <v>25758</v>
      </c>
      <c r="P931" s="8">
        <v>34</v>
      </c>
      <c r="Q931" s="8">
        <v>92</v>
      </c>
    </row>
    <row r="932" spans="1:17" ht="14.5">
      <c r="A932" s="5">
        <v>45261</v>
      </c>
      <c r="B932" s="6">
        <v>2023</v>
      </c>
      <c r="C932" s="6" t="s">
        <v>103</v>
      </c>
      <c r="D932" s="6" t="s">
        <v>75</v>
      </c>
      <c r="E932" s="6" t="s">
        <v>76</v>
      </c>
      <c r="F932" s="6" t="s">
        <v>82</v>
      </c>
      <c r="G932" s="6" t="s">
        <v>80</v>
      </c>
      <c r="H932" s="7">
        <v>176454.92</v>
      </c>
      <c r="I932" s="7">
        <v>158306.25</v>
      </c>
      <c r="J932" s="8">
        <v>1260</v>
      </c>
      <c r="K932" s="8">
        <v>1128</v>
      </c>
      <c r="L932" s="7">
        <v>114555.11</v>
      </c>
      <c r="M932" s="7">
        <v>9469.4500000000007</v>
      </c>
      <c r="N932" s="7">
        <v>1222700.17</v>
      </c>
      <c r="O932" s="8">
        <v>9590</v>
      </c>
      <c r="P932" s="8">
        <v>7</v>
      </c>
      <c r="Q932" s="8">
        <v>23</v>
      </c>
    </row>
    <row r="933" spans="1:17" ht="14.5">
      <c r="A933" s="5">
        <v>45261</v>
      </c>
      <c r="B933" s="6">
        <v>2023</v>
      </c>
      <c r="C933" s="6" t="s">
        <v>103</v>
      </c>
      <c r="D933" s="6" t="s">
        <v>75</v>
      </c>
      <c r="E933" s="6" t="s">
        <v>76</v>
      </c>
      <c r="F933" s="6" t="s">
        <v>82</v>
      </c>
      <c r="G933" s="6" t="s">
        <v>81</v>
      </c>
      <c r="H933" s="7">
        <v>343724.17</v>
      </c>
      <c r="I933" s="7">
        <v>322735.21999999997</v>
      </c>
      <c r="J933" s="8">
        <v>2989</v>
      </c>
      <c r="K933" s="8">
        <v>2839</v>
      </c>
      <c r="L933" s="7">
        <v>200221.27</v>
      </c>
      <c r="M933" s="7">
        <v>10725.13</v>
      </c>
      <c r="N933" s="7">
        <v>1957972.97</v>
      </c>
      <c r="O933" s="8">
        <v>18979</v>
      </c>
      <c r="P933" s="8">
        <v>17</v>
      </c>
      <c r="Q933" s="8">
        <v>61</v>
      </c>
    </row>
    <row r="934" spans="1:17" ht="14.5">
      <c r="A934" s="5">
        <v>45261</v>
      </c>
      <c r="B934" s="6">
        <v>2023</v>
      </c>
      <c r="C934" s="6" t="s">
        <v>103</v>
      </c>
      <c r="D934" s="6" t="s">
        <v>75</v>
      </c>
      <c r="E934" s="6" t="s">
        <v>76</v>
      </c>
      <c r="F934" s="6" t="s">
        <v>83</v>
      </c>
      <c r="G934" s="6" t="s">
        <v>78</v>
      </c>
      <c r="H934" s="7">
        <v>71121.509999999995</v>
      </c>
      <c r="I934" s="7">
        <v>70181.149999999994</v>
      </c>
      <c r="J934" s="8">
        <v>988</v>
      </c>
      <c r="K934" s="8">
        <v>963</v>
      </c>
      <c r="L934" s="7">
        <v>33639.96</v>
      </c>
      <c r="M934" s="7">
        <v>1341.97</v>
      </c>
      <c r="N934" s="7">
        <v>615093.88</v>
      </c>
      <c r="O934" s="8">
        <v>9209</v>
      </c>
      <c r="P934" s="8">
        <v>3</v>
      </c>
      <c r="Q934" s="8">
        <v>30</v>
      </c>
    </row>
    <row r="935" spans="1:17" ht="14.5">
      <c r="A935" s="5">
        <v>45261</v>
      </c>
      <c r="B935" s="6">
        <v>2023</v>
      </c>
      <c r="C935" s="6" t="s">
        <v>103</v>
      </c>
      <c r="D935" s="6" t="s">
        <v>75</v>
      </c>
      <c r="E935" s="6" t="s">
        <v>76</v>
      </c>
      <c r="F935" s="6" t="s">
        <v>83</v>
      </c>
      <c r="G935" s="6" t="s">
        <v>79</v>
      </c>
      <c r="H935" s="7">
        <v>59912.31</v>
      </c>
      <c r="I935" s="7">
        <v>58215.9</v>
      </c>
      <c r="J935" s="8">
        <v>342</v>
      </c>
      <c r="K935" s="8">
        <v>331</v>
      </c>
      <c r="L935" s="7">
        <v>33228.9</v>
      </c>
      <c r="M935" s="7">
        <v>1394.61</v>
      </c>
      <c r="N935" s="7">
        <v>452717.42</v>
      </c>
      <c r="O935" s="8">
        <v>2716</v>
      </c>
      <c r="P935" s="8">
        <v>3</v>
      </c>
      <c r="Q935" s="8">
        <v>5</v>
      </c>
    </row>
    <row r="936" spans="1:17" ht="14.5">
      <c r="A936" s="5">
        <v>45261</v>
      </c>
      <c r="B936" s="6">
        <v>2023</v>
      </c>
      <c r="C936" s="6" t="s">
        <v>103</v>
      </c>
      <c r="D936" s="6" t="s">
        <v>75</v>
      </c>
      <c r="E936" s="6" t="s">
        <v>76</v>
      </c>
      <c r="F936" s="6" t="s">
        <v>83</v>
      </c>
      <c r="G936" s="6" t="s">
        <v>80</v>
      </c>
      <c r="H936" s="7">
        <v>15863.82</v>
      </c>
      <c r="I936" s="7">
        <v>14991.37</v>
      </c>
      <c r="J936" s="8">
        <v>113</v>
      </c>
      <c r="K936" s="8">
        <v>107</v>
      </c>
      <c r="L936" s="7">
        <v>9144.36</v>
      </c>
      <c r="M936" s="7">
        <v>891.48</v>
      </c>
      <c r="N936" s="7">
        <v>146767.54</v>
      </c>
      <c r="O936" s="8">
        <v>1127</v>
      </c>
      <c r="P936" s="8">
        <v>1</v>
      </c>
      <c r="Q936" s="8">
        <v>3</v>
      </c>
    </row>
    <row r="937" spans="1:17" ht="14.5">
      <c r="A937" s="5">
        <v>45261</v>
      </c>
      <c r="B937" s="6">
        <v>2023</v>
      </c>
      <c r="C937" s="6" t="s">
        <v>103</v>
      </c>
      <c r="D937" s="6" t="s">
        <v>75</v>
      </c>
      <c r="E937" s="6" t="s">
        <v>76</v>
      </c>
      <c r="F937" s="6" t="s">
        <v>83</v>
      </c>
      <c r="G937" s="6" t="s">
        <v>81</v>
      </c>
      <c r="H937" s="7">
        <v>26132.3</v>
      </c>
      <c r="I937" s="7">
        <v>25173.040000000001</v>
      </c>
      <c r="J937" s="8">
        <v>227</v>
      </c>
      <c r="K937" s="8">
        <v>218</v>
      </c>
      <c r="L937" s="7">
        <v>13980.68</v>
      </c>
      <c r="M937" s="7">
        <v>843.77</v>
      </c>
      <c r="N937" s="7">
        <v>208296.16</v>
      </c>
      <c r="O937" s="8">
        <v>1967</v>
      </c>
      <c r="P937" s="8">
        <v>1</v>
      </c>
      <c r="Q937" s="8">
        <v>7</v>
      </c>
    </row>
    <row r="938" spans="1:17" ht="14.5">
      <c r="A938" s="5">
        <v>45261</v>
      </c>
      <c r="B938" s="6">
        <v>2023</v>
      </c>
      <c r="C938" s="6" t="s">
        <v>103</v>
      </c>
      <c r="D938" s="6" t="s">
        <v>84</v>
      </c>
      <c r="E938" s="6" t="s">
        <v>85</v>
      </c>
      <c r="F938" s="6" t="s">
        <v>77</v>
      </c>
      <c r="G938" s="6" t="s">
        <v>78</v>
      </c>
      <c r="H938" s="7">
        <v>550649.64</v>
      </c>
      <c r="I938" s="7">
        <v>602765.5</v>
      </c>
      <c r="J938" s="8">
        <v>7648</v>
      </c>
      <c r="K938" s="8">
        <v>8490</v>
      </c>
      <c r="L938" s="7">
        <v>305343.48</v>
      </c>
      <c r="M938" s="7">
        <v>10367.540000000001</v>
      </c>
      <c r="N938" s="7">
        <v>4596295.4400000004</v>
      </c>
      <c r="O938" s="8">
        <v>68245</v>
      </c>
      <c r="P938" s="8">
        <v>21</v>
      </c>
      <c r="Q938" s="8">
        <v>141</v>
      </c>
    </row>
    <row r="939" spans="1:17" ht="14.5">
      <c r="A939" s="5">
        <v>45261</v>
      </c>
      <c r="B939" s="6">
        <v>2023</v>
      </c>
      <c r="C939" s="6" t="s">
        <v>103</v>
      </c>
      <c r="D939" s="6" t="s">
        <v>84</v>
      </c>
      <c r="E939" s="6" t="s">
        <v>85</v>
      </c>
      <c r="F939" s="6" t="s">
        <v>77</v>
      </c>
      <c r="G939" s="6" t="s">
        <v>79</v>
      </c>
      <c r="H939" s="7">
        <v>578915.72</v>
      </c>
      <c r="I939" s="7">
        <v>603184.31000000006</v>
      </c>
      <c r="J939" s="8">
        <v>3308</v>
      </c>
      <c r="K939" s="8">
        <v>3433</v>
      </c>
      <c r="L939" s="7">
        <v>384564.65</v>
      </c>
      <c r="M939" s="7">
        <v>14252.86</v>
      </c>
      <c r="N939" s="7">
        <v>3664203.03</v>
      </c>
      <c r="O939" s="8">
        <v>21370</v>
      </c>
      <c r="P939" s="8">
        <v>27</v>
      </c>
      <c r="Q939" s="8">
        <v>50</v>
      </c>
    </row>
    <row r="940" spans="1:17" ht="14.5">
      <c r="A940" s="5">
        <v>45261</v>
      </c>
      <c r="B940" s="6">
        <v>2023</v>
      </c>
      <c r="C940" s="6" t="s">
        <v>103</v>
      </c>
      <c r="D940" s="6" t="s">
        <v>84</v>
      </c>
      <c r="E940" s="6" t="s">
        <v>85</v>
      </c>
      <c r="F940" s="6" t="s">
        <v>77</v>
      </c>
      <c r="G940" s="6" t="s">
        <v>80</v>
      </c>
      <c r="H940" s="7">
        <v>132983.42000000001</v>
      </c>
      <c r="I940" s="7">
        <v>130613.33</v>
      </c>
      <c r="J940" s="8">
        <v>950</v>
      </c>
      <c r="K940" s="8">
        <v>934</v>
      </c>
      <c r="L940" s="7">
        <v>91020.96</v>
      </c>
      <c r="M940" s="7">
        <v>7484.19</v>
      </c>
      <c r="N940" s="7">
        <v>1145492.6000000001</v>
      </c>
      <c r="O940" s="8">
        <v>8568</v>
      </c>
      <c r="P940" s="8">
        <v>7</v>
      </c>
      <c r="Q940" s="8">
        <v>17</v>
      </c>
    </row>
    <row r="941" spans="1:17" ht="14.5">
      <c r="A941" s="5">
        <v>45261</v>
      </c>
      <c r="B941" s="6">
        <v>2023</v>
      </c>
      <c r="C941" s="6" t="s">
        <v>103</v>
      </c>
      <c r="D941" s="6" t="s">
        <v>84</v>
      </c>
      <c r="E941" s="6" t="s">
        <v>85</v>
      </c>
      <c r="F941" s="6" t="s">
        <v>77</v>
      </c>
      <c r="G941" s="6" t="s">
        <v>81</v>
      </c>
      <c r="H941" s="7">
        <v>228507.47</v>
      </c>
      <c r="I941" s="7">
        <v>233258.38</v>
      </c>
      <c r="J941" s="8">
        <v>1987</v>
      </c>
      <c r="K941" s="8">
        <v>1992</v>
      </c>
      <c r="L941" s="7">
        <v>144517.32</v>
      </c>
      <c r="M941" s="7">
        <v>7298.57</v>
      </c>
      <c r="N941" s="7">
        <v>1632400.24</v>
      </c>
      <c r="O941" s="8">
        <v>14537</v>
      </c>
      <c r="P941" s="8">
        <v>11</v>
      </c>
      <c r="Q941" s="8">
        <v>33</v>
      </c>
    </row>
    <row r="942" spans="1:17" ht="14.5">
      <c r="A942" s="5">
        <v>45261</v>
      </c>
      <c r="B942" s="6">
        <v>2023</v>
      </c>
      <c r="C942" s="6" t="s">
        <v>103</v>
      </c>
      <c r="D942" s="6" t="s">
        <v>84</v>
      </c>
      <c r="E942" s="6" t="s">
        <v>85</v>
      </c>
      <c r="F942" s="6" t="s">
        <v>82</v>
      </c>
      <c r="G942" s="6" t="s">
        <v>78</v>
      </c>
      <c r="H942" s="7">
        <v>566469.25</v>
      </c>
      <c r="I942" s="7">
        <v>599913.76</v>
      </c>
      <c r="J942" s="8">
        <v>7868</v>
      </c>
      <c r="K942" s="8">
        <v>8200</v>
      </c>
      <c r="L942" s="7">
        <v>296925.93</v>
      </c>
      <c r="M942" s="7">
        <v>9635.7800000000007</v>
      </c>
      <c r="N942" s="7">
        <v>4513706.4000000004</v>
      </c>
      <c r="O942" s="8">
        <v>67974</v>
      </c>
      <c r="P942" s="8">
        <v>27</v>
      </c>
      <c r="Q942" s="8">
        <v>168</v>
      </c>
    </row>
    <row r="943" spans="1:17" ht="14.5">
      <c r="A943" s="5">
        <v>45261</v>
      </c>
      <c r="B943" s="6">
        <v>2023</v>
      </c>
      <c r="C943" s="6" t="s">
        <v>103</v>
      </c>
      <c r="D943" s="6" t="s">
        <v>84</v>
      </c>
      <c r="E943" s="6" t="s">
        <v>85</v>
      </c>
      <c r="F943" s="6" t="s">
        <v>82</v>
      </c>
      <c r="G943" s="6" t="s">
        <v>79</v>
      </c>
      <c r="H943" s="7">
        <v>491205.42</v>
      </c>
      <c r="I943" s="7">
        <v>516745.65</v>
      </c>
      <c r="J943" s="8">
        <v>2807</v>
      </c>
      <c r="K943" s="8">
        <v>2978</v>
      </c>
      <c r="L943" s="7">
        <v>296692.7</v>
      </c>
      <c r="M943" s="7">
        <v>13297.04</v>
      </c>
      <c r="N943" s="7">
        <v>3463819.46</v>
      </c>
      <c r="O943" s="8">
        <v>21753</v>
      </c>
      <c r="P943" s="8">
        <v>26</v>
      </c>
      <c r="Q943" s="8">
        <v>27</v>
      </c>
    </row>
    <row r="944" spans="1:17" ht="14.5">
      <c r="A944" s="5">
        <v>45261</v>
      </c>
      <c r="B944" s="6">
        <v>2023</v>
      </c>
      <c r="C944" s="6" t="s">
        <v>103</v>
      </c>
      <c r="D944" s="6" t="s">
        <v>84</v>
      </c>
      <c r="E944" s="6" t="s">
        <v>85</v>
      </c>
      <c r="F944" s="6" t="s">
        <v>82</v>
      </c>
      <c r="G944" s="6" t="s">
        <v>80</v>
      </c>
      <c r="H944" s="7">
        <v>108701.65</v>
      </c>
      <c r="I944" s="7">
        <v>106882.76</v>
      </c>
      <c r="J944" s="8">
        <v>776</v>
      </c>
      <c r="K944" s="8">
        <v>752</v>
      </c>
      <c r="L944" s="7">
        <v>70087.73</v>
      </c>
      <c r="M944" s="7">
        <v>6060.91</v>
      </c>
      <c r="N944" s="7">
        <v>1042388.37</v>
      </c>
      <c r="O944" s="8">
        <v>7735</v>
      </c>
      <c r="P944" s="8">
        <v>6</v>
      </c>
      <c r="Q944" s="8">
        <v>13</v>
      </c>
    </row>
    <row r="945" spans="1:17" ht="14.5">
      <c r="A945" s="5">
        <v>45261</v>
      </c>
      <c r="B945" s="6">
        <v>2023</v>
      </c>
      <c r="C945" s="6" t="s">
        <v>103</v>
      </c>
      <c r="D945" s="6" t="s">
        <v>84</v>
      </c>
      <c r="E945" s="6" t="s">
        <v>85</v>
      </c>
      <c r="F945" s="6" t="s">
        <v>82</v>
      </c>
      <c r="G945" s="6" t="s">
        <v>81</v>
      </c>
      <c r="H945" s="7">
        <v>197506.18</v>
      </c>
      <c r="I945" s="7">
        <v>198775.06</v>
      </c>
      <c r="J945" s="8">
        <v>1717</v>
      </c>
      <c r="K945" s="8">
        <v>1722</v>
      </c>
      <c r="L945" s="7">
        <v>115354.65</v>
      </c>
      <c r="M945" s="7">
        <v>5911.28</v>
      </c>
      <c r="N945" s="7">
        <v>1530753.49</v>
      </c>
      <c r="O945" s="8">
        <v>15117</v>
      </c>
      <c r="P945" s="8">
        <v>9</v>
      </c>
      <c r="Q945" s="8">
        <v>22</v>
      </c>
    </row>
    <row r="946" spans="1:17" ht="14.5">
      <c r="A946" s="5">
        <v>45261</v>
      </c>
      <c r="B946" s="6">
        <v>2023</v>
      </c>
      <c r="C946" s="6" t="s">
        <v>103</v>
      </c>
      <c r="D946" s="6" t="s">
        <v>84</v>
      </c>
      <c r="E946" s="6" t="s">
        <v>85</v>
      </c>
      <c r="F946" s="6" t="s">
        <v>83</v>
      </c>
      <c r="G946" s="6" t="s">
        <v>78</v>
      </c>
      <c r="H946" s="7">
        <v>40008.720000000001</v>
      </c>
      <c r="I946" s="7">
        <v>41787.68</v>
      </c>
      <c r="J946" s="8">
        <v>556</v>
      </c>
      <c r="K946" s="8">
        <v>576</v>
      </c>
      <c r="L946" s="7">
        <v>18929.169999999998</v>
      </c>
      <c r="M946" s="7">
        <v>662.74</v>
      </c>
      <c r="N946" s="7">
        <v>481185.87</v>
      </c>
      <c r="O946" s="8">
        <v>7489</v>
      </c>
      <c r="P946" s="8">
        <v>2</v>
      </c>
      <c r="Q946" s="8">
        <v>9</v>
      </c>
    </row>
    <row r="947" spans="1:17" ht="14.5">
      <c r="A947" s="5">
        <v>45261</v>
      </c>
      <c r="B947" s="6">
        <v>2023</v>
      </c>
      <c r="C947" s="6" t="s">
        <v>103</v>
      </c>
      <c r="D947" s="6" t="s">
        <v>84</v>
      </c>
      <c r="E947" s="6" t="s">
        <v>85</v>
      </c>
      <c r="F947" s="6" t="s">
        <v>83</v>
      </c>
      <c r="G947" s="6" t="s">
        <v>79</v>
      </c>
      <c r="H947" s="7">
        <v>36404.67</v>
      </c>
      <c r="I947" s="7">
        <v>37403.26</v>
      </c>
      <c r="J947" s="8">
        <v>208</v>
      </c>
      <c r="K947" s="8">
        <v>217</v>
      </c>
      <c r="L947" s="7">
        <v>20277.59</v>
      </c>
      <c r="M947" s="7">
        <v>860.26</v>
      </c>
      <c r="N947" s="7">
        <v>366260.79</v>
      </c>
      <c r="O947" s="8">
        <v>2178</v>
      </c>
      <c r="P947" s="8">
        <v>2</v>
      </c>
      <c r="Q947" s="8">
        <v>3</v>
      </c>
    </row>
    <row r="948" spans="1:17" ht="14.5">
      <c r="A948" s="5">
        <v>45261</v>
      </c>
      <c r="B948" s="6">
        <v>2023</v>
      </c>
      <c r="C948" s="6" t="s">
        <v>103</v>
      </c>
      <c r="D948" s="6" t="s">
        <v>84</v>
      </c>
      <c r="E948" s="6" t="s">
        <v>85</v>
      </c>
      <c r="F948" s="6" t="s">
        <v>83</v>
      </c>
      <c r="G948" s="6" t="s">
        <v>80</v>
      </c>
      <c r="H948" s="7">
        <v>8307</v>
      </c>
      <c r="I948" s="7">
        <v>8300.4</v>
      </c>
      <c r="J948" s="8">
        <v>59</v>
      </c>
      <c r="K948" s="8">
        <v>59</v>
      </c>
      <c r="L948" s="7">
        <v>4873.83</v>
      </c>
      <c r="M948" s="7">
        <v>425.98</v>
      </c>
      <c r="N948" s="7">
        <v>107622.08</v>
      </c>
      <c r="O948" s="8">
        <v>854</v>
      </c>
      <c r="P948" s="8">
        <v>0</v>
      </c>
      <c r="Q948" s="8">
        <v>2</v>
      </c>
    </row>
    <row r="949" spans="1:17" ht="14.5">
      <c r="A949" s="5">
        <v>45261</v>
      </c>
      <c r="B949" s="6">
        <v>2023</v>
      </c>
      <c r="C949" s="6" t="s">
        <v>103</v>
      </c>
      <c r="D949" s="6" t="s">
        <v>84</v>
      </c>
      <c r="E949" s="6" t="s">
        <v>85</v>
      </c>
      <c r="F949" s="6" t="s">
        <v>83</v>
      </c>
      <c r="G949" s="6" t="s">
        <v>81</v>
      </c>
      <c r="H949" s="7">
        <v>14327.65</v>
      </c>
      <c r="I949" s="7">
        <v>15484.09</v>
      </c>
      <c r="J949" s="8">
        <v>125</v>
      </c>
      <c r="K949" s="8">
        <v>134</v>
      </c>
      <c r="L949" s="7">
        <v>7541.07</v>
      </c>
      <c r="M949" s="7">
        <v>450.8</v>
      </c>
      <c r="N949" s="7">
        <v>162511.31</v>
      </c>
      <c r="O949" s="8">
        <v>1493</v>
      </c>
      <c r="P949" s="8">
        <v>1</v>
      </c>
      <c r="Q949" s="8">
        <v>3</v>
      </c>
    </row>
    <row r="950" spans="1:17" ht="14.5">
      <c r="A950" s="5">
        <v>45261</v>
      </c>
      <c r="B950" s="6">
        <v>2023</v>
      </c>
      <c r="C950" s="6" t="s">
        <v>103</v>
      </c>
      <c r="D950" s="6" t="s">
        <v>86</v>
      </c>
      <c r="E950" s="6" t="s">
        <v>87</v>
      </c>
      <c r="F950" s="6" t="s">
        <v>77</v>
      </c>
      <c r="G950" s="6" t="s">
        <v>78</v>
      </c>
      <c r="H950" s="7">
        <v>386386.82</v>
      </c>
      <c r="I950" s="7">
        <v>402243.39</v>
      </c>
      <c r="J950" s="8">
        <v>5366</v>
      </c>
      <c r="K950" s="8">
        <v>5478</v>
      </c>
      <c r="L950" s="7">
        <v>217321.14</v>
      </c>
      <c r="M950" s="7">
        <v>7372.01</v>
      </c>
      <c r="N950" s="7">
        <v>3538143.5</v>
      </c>
      <c r="O950" s="8">
        <v>52829</v>
      </c>
      <c r="P950" s="8">
        <v>20</v>
      </c>
      <c r="Q950" s="8">
        <v>109</v>
      </c>
    </row>
    <row r="951" spans="1:17" ht="14.5">
      <c r="A951" s="5">
        <v>45261</v>
      </c>
      <c r="B951" s="6">
        <v>2023</v>
      </c>
      <c r="C951" s="6" t="s">
        <v>103</v>
      </c>
      <c r="D951" s="6" t="s">
        <v>86</v>
      </c>
      <c r="E951" s="6" t="s">
        <v>87</v>
      </c>
      <c r="F951" s="6" t="s">
        <v>77</v>
      </c>
      <c r="G951" s="6" t="s">
        <v>79</v>
      </c>
      <c r="H951" s="7">
        <v>403465.96</v>
      </c>
      <c r="I951" s="7">
        <v>398529.32</v>
      </c>
      <c r="J951" s="8">
        <v>2306</v>
      </c>
      <c r="K951" s="8">
        <v>2245</v>
      </c>
      <c r="L951" s="7">
        <v>263469.40999999997</v>
      </c>
      <c r="M951" s="7">
        <v>9299.35</v>
      </c>
      <c r="N951" s="7">
        <v>2929047.62</v>
      </c>
      <c r="O951" s="8">
        <v>17494</v>
      </c>
      <c r="P951" s="8">
        <v>16</v>
      </c>
      <c r="Q951" s="8">
        <v>35</v>
      </c>
    </row>
    <row r="952" spans="1:17" ht="14.5">
      <c r="A952" s="5">
        <v>45261</v>
      </c>
      <c r="B952" s="6">
        <v>2023</v>
      </c>
      <c r="C952" s="6" t="s">
        <v>103</v>
      </c>
      <c r="D952" s="6" t="s">
        <v>86</v>
      </c>
      <c r="E952" s="6" t="s">
        <v>87</v>
      </c>
      <c r="F952" s="6" t="s">
        <v>77</v>
      </c>
      <c r="G952" s="6" t="s">
        <v>80</v>
      </c>
      <c r="H952" s="7">
        <v>85173.3</v>
      </c>
      <c r="I952" s="7">
        <v>79560.23</v>
      </c>
      <c r="J952" s="8">
        <v>608</v>
      </c>
      <c r="K952" s="8">
        <v>561</v>
      </c>
      <c r="L952" s="7">
        <v>58186.080000000002</v>
      </c>
      <c r="M952" s="7">
        <v>5130.91</v>
      </c>
      <c r="N952" s="7">
        <v>840403.16</v>
      </c>
      <c r="O952" s="8">
        <v>6279</v>
      </c>
      <c r="P952" s="8">
        <v>4</v>
      </c>
      <c r="Q952" s="8">
        <v>9</v>
      </c>
    </row>
    <row r="953" spans="1:17" ht="14.5">
      <c r="A953" s="5">
        <v>45261</v>
      </c>
      <c r="B953" s="6">
        <v>2023</v>
      </c>
      <c r="C953" s="6" t="s">
        <v>103</v>
      </c>
      <c r="D953" s="6" t="s">
        <v>86</v>
      </c>
      <c r="E953" s="6" t="s">
        <v>87</v>
      </c>
      <c r="F953" s="6" t="s">
        <v>77</v>
      </c>
      <c r="G953" s="6" t="s">
        <v>81</v>
      </c>
      <c r="H953" s="7">
        <v>143973.10999999999</v>
      </c>
      <c r="I953" s="7">
        <v>143594.06</v>
      </c>
      <c r="J953" s="8">
        <v>1252</v>
      </c>
      <c r="K953" s="8">
        <v>1226</v>
      </c>
      <c r="L953" s="7">
        <v>89869.51</v>
      </c>
      <c r="M953" s="7">
        <v>4102.7700000000004</v>
      </c>
      <c r="N953" s="7">
        <v>1261762.93</v>
      </c>
      <c r="O953" s="8">
        <v>11405</v>
      </c>
      <c r="P953" s="8">
        <v>8</v>
      </c>
      <c r="Q953" s="8">
        <v>14</v>
      </c>
    </row>
    <row r="954" spans="1:17" ht="14.5">
      <c r="A954" s="5">
        <v>45261</v>
      </c>
      <c r="B954" s="6">
        <v>2023</v>
      </c>
      <c r="C954" s="6" t="s">
        <v>103</v>
      </c>
      <c r="D954" s="6" t="s">
        <v>86</v>
      </c>
      <c r="E954" s="6" t="s">
        <v>87</v>
      </c>
      <c r="F954" s="6" t="s">
        <v>82</v>
      </c>
      <c r="G954" s="6" t="s">
        <v>78</v>
      </c>
      <c r="H954" s="7">
        <v>340755.87</v>
      </c>
      <c r="I954" s="7">
        <v>355156.13</v>
      </c>
      <c r="J954" s="8">
        <v>4733</v>
      </c>
      <c r="K954" s="8">
        <v>4947</v>
      </c>
      <c r="L954" s="7">
        <v>180147.61</v>
      </c>
      <c r="M954" s="7">
        <v>6380.35</v>
      </c>
      <c r="N954" s="7">
        <v>3166834.74</v>
      </c>
      <c r="O954" s="8">
        <v>46620</v>
      </c>
      <c r="P954" s="8">
        <v>19</v>
      </c>
      <c r="Q954" s="8">
        <v>77</v>
      </c>
    </row>
    <row r="955" spans="1:17" ht="14.5">
      <c r="A955" s="5">
        <v>45261</v>
      </c>
      <c r="B955" s="6">
        <v>2023</v>
      </c>
      <c r="C955" s="6" t="s">
        <v>103</v>
      </c>
      <c r="D955" s="6" t="s">
        <v>86</v>
      </c>
      <c r="E955" s="6" t="s">
        <v>87</v>
      </c>
      <c r="F955" s="6" t="s">
        <v>82</v>
      </c>
      <c r="G955" s="6" t="s">
        <v>79</v>
      </c>
      <c r="H955" s="7">
        <v>300443.77</v>
      </c>
      <c r="I955" s="7">
        <v>294292.15000000002</v>
      </c>
      <c r="J955" s="8">
        <v>1717</v>
      </c>
      <c r="K955" s="8">
        <v>1668</v>
      </c>
      <c r="L955" s="7">
        <v>181058.49</v>
      </c>
      <c r="M955" s="7">
        <v>8247.7800000000007</v>
      </c>
      <c r="N955" s="7">
        <v>2494544.9</v>
      </c>
      <c r="O955" s="8">
        <v>16105</v>
      </c>
      <c r="P955" s="8">
        <v>15</v>
      </c>
      <c r="Q955" s="8">
        <v>16</v>
      </c>
    </row>
    <row r="956" spans="1:17" ht="14.5">
      <c r="A956" s="5">
        <v>45261</v>
      </c>
      <c r="B956" s="6">
        <v>2023</v>
      </c>
      <c r="C956" s="6" t="s">
        <v>103</v>
      </c>
      <c r="D956" s="6" t="s">
        <v>86</v>
      </c>
      <c r="E956" s="6" t="s">
        <v>87</v>
      </c>
      <c r="F956" s="6" t="s">
        <v>82</v>
      </c>
      <c r="G956" s="6" t="s">
        <v>80</v>
      </c>
      <c r="H956" s="7">
        <v>70790.61</v>
      </c>
      <c r="I956" s="7">
        <v>70840.27</v>
      </c>
      <c r="J956" s="8">
        <v>506</v>
      </c>
      <c r="K956" s="8">
        <v>500</v>
      </c>
      <c r="L956" s="7">
        <v>45501.4</v>
      </c>
      <c r="M956" s="7">
        <v>3684.35</v>
      </c>
      <c r="N956" s="7">
        <v>766919.85</v>
      </c>
      <c r="O956" s="8">
        <v>6017</v>
      </c>
      <c r="P956" s="8">
        <v>3</v>
      </c>
      <c r="Q956" s="8">
        <v>9</v>
      </c>
    </row>
    <row r="957" spans="1:17" ht="14.5">
      <c r="A957" s="5">
        <v>45261</v>
      </c>
      <c r="B957" s="6">
        <v>2023</v>
      </c>
      <c r="C957" s="6" t="s">
        <v>103</v>
      </c>
      <c r="D957" s="6" t="s">
        <v>86</v>
      </c>
      <c r="E957" s="6" t="s">
        <v>87</v>
      </c>
      <c r="F957" s="6" t="s">
        <v>82</v>
      </c>
      <c r="G957" s="6" t="s">
        <v>81</v>
      </c>
      <c r="H957" s="7">
        <v>125604.53</v>
      </c>
      <c r="I957" s="7">
        <v>125639.85</v>
      </c>
      <c r="J957" s="8">
        <v>1092</v>
      </c>
      <c r="K957" s="8">
        <v>1106</v>
      </c>
      <c r="L957" s="7">
        <v>72775.13</v>
      </c>
      <c r="M957" s="7">
        <v>3706.39</v>
      </c>
      <c r="N957" s="7">
        <v>1137579.96</v>
      </c>
      <c r="O957" s="8">
        <v>10364</v>
      </c>
      <c r="P957" s="8">
        <v>5</v>
      </c>
      <c r="Q957" s="8">
        <v>10</v>
      </c>
    </row>
    <row r="958" spans="1:17" ht="14.5">
      <c r="A958" s="5">
        <v>45261</v>
      </c>
      <c r="B958" s="6">
        <v>2023</v>
      </c>
      <c r="C958" s="6" t="s">
        <v>103</v>
      </c>
      <c r="D958" s="6" t="s">
        <v>86</v>
      </c>
      <c r="E958" s="6" t="s">
        <v>87</v>
      </c>
      <c r="F958" s="6" t="s">
        <v>83</v>
      </c>
      <c r="G958" s="6" t="s">
        <v>78</v>
      </c>
      <c r="H958" s="7">
        <v>26541.7</v>
      </c>
      <c r="I958" s="7">
        <v>27681.82</v>
      </c>
      <c r="J958" s="8">
        <v>369</v>
      </c>
      <c r="K958" s="8">
        <v>387</v>
      </c>
      <c r="L958" s="7">
        <v>12767.18</v>
      </c>
      <c r="M958" s="7">
        <v>439.6</v>
      </c>
      <c r="N958" s="7">
        <v>352261.82</v>
      </c>
      <c r="O958" s="8">
        <v>5499</v>
      </c>
      <c r="P958" s="8">
        <v>1</v>
      </c>
      <c r="Q958" s="8">
        <v>7</v>
      </c>
    </row>
    <row r="959" spans="1:17" ht="14.5">
      <c r="A959" s="5">
        <v>45261</v>
      </c>
      <c r="B959" s="6">
        <v>2023</v>
      </c>
      <c r="C959" s="6" t="s">
        <v>103</v>
      </c>
      <c r="D959" s="6" t="s">
        <v>86</v>
      </c>
      <c r="E959" s="6" t="s">
        <v>87</v>
      </c>
      <c r="F959" s="6" t="s">
        <v>83</v>
      </c>
      <c r="G959" s="6" t="s">
        <v>79</v>
      </c>
      <c r="H959" s="7">
        <v>24854.91</v>
      </c>
      <c r="I959" s="7">
        <v>23909.61</v>
      </c>
      <c r="J959" s="8">
        <v>142</v>
      </c>
      <c r="K959" s="8">
        <v>136</v>
      </c>
      <c r="L959" s="7">
        <v>13929.2</v>
      </c>
      <c r="M959" s="7">
        <v>600.4</v>
      </c>
      <c r="N959" s="7">
        <v>272282.43</v>
      </c>
      <c r="O959" s="8">
        <v>1696</v>
      </c>
      <c r="P959" s="8">
        <v>1</v>
      </c>
      <c r="Q959" s="8">
        <v>3</v>
      </c>
    </row>
    <row r="960" spans="1:17" ht="14.5">
      <c r="A960" s="5">
        <v>45261</v>
      </c>
      <c r="B960" s="6">
        <v>2023</v>
      </c>
      <c r="C960" s="6" t="s">
        <v>103</v>
      </c>
      <c r="D960" s="6" t="s">
        <v>86</v>
      </c>
      <c r="E960" s="6" t="s">
        <v>87</v>
      </c>
      <c r="F960" s="6" t="s">
        <v>83</v>
      </c>
      <c r="G960" s="6" t="s">
        <v>80</v>
      </c>
      <c r="H960" s="7">
        <v>5705.75</v>
      </c>
      <c r="I960" s="7">
        <v>5625.83</v>
      </c>
      <c r="J960" s="8">
        <v>41</v>
      </c>
      <c r="K960" s="8">
        <v>40</v>
      </c>
      <c r="L960" s="7">
        <v>3302.37</v>
      </c>
      <c r="M960" s="7">
        <v>338.12</v>
      </c>
      <c r="N960" s="7">
        <v>86881.91</v>
      </c>
      <c r="O960" s="8">
        <v>639</v>
      </c>
      <c r="P960" s="8">
        <v>0</v>
      </c>
      <c r="Q960" s="8">
        <v>1</v>
      </c>
    </row>
    <row r="961" spans="1:17" ht="14.5">
      <c r="A961" s="5">
        <v>45261</v>
      </c>
      <c r="B961" s="6">
        <v>2023</v>
      </c>
      <c r="C961" s="6" t="s">
        <v>103</v>
      </c>
      <c r="D961" s="6" t="s">
        <v>86</v>
      </c>
      <c r="E961" s="6" t="s">
        <v>87</v>
      </c>
      <c r="F961" s="6" t="s">
        <v>83</v>
      </c>
      <c r="G961" s="6" t="s">
        <v>81</v>
      </c>
      <c r="H961" s="7">
        <v>10248.65</v>
      </c>
      <c r="I961" s="7">
        <v>10426.08</v>
      </c>
      <c r="J961" s="8">
        <v>89</v>
      </c>
      <c r="K961" s="8">
        <v>92</v>
      </c>
      <c r="L961" s="7">
        <v>5444.51</v>
      </c>
      <c r="M961" s="7">
        <v>333.62</v>
      </c>
      <c r="N961" s="7">
        <v>130365.17</v>
      </c>
      <c r="O961" s="8">
        <v>1158</v>
      </c>
      <c r="P961" s="8">
        <v>0</v>
      </c>
      <c r="Q961" s="8">
        <v>3</v>
      </c>
    </row>
    <row r="962" spans="1:17" ht="14.5">
      <c r="A962" s="5">
        <v>45261</v>
      </c>
      <c r="B962" s="6">
        <v>2023</v>
      </c>
      <c r="C962" s="6" t="s">
        <v>103</v>
      </c>
      <c r="D962" s="6" t="s">
        <v>88</v>
      </c>
      <c r="E962" s="6" t="s">
        <v>87</v>
      </c>
      <c r="F962" s="6" t="s">
        <v>77</v>
      </c>
      <c r="G962" s="6" t="s">
        <v>78</v>
      </c>
      <c r="H962" s="7">
        <v>296796.17</v>
      </c>
      <c r="I962" s="7">
        <v>287094.31</v>
      </c>
      <c r="J962" s="8">
        <v>4122</v>
      </c>
      <c r="K962" s="8">
        <v>3962</v>
      </c>
      <c r="L962" s="7">
        <v>164399.59</v>
      </c>
      <c r="M962" s="7">
        <v>5012.93</v>
      </c>
      <c r="N962" s="7">
        <v>2898609.29</v>
      </c>
      <c r="O962" s="8">
        <v>41474</v>
      </c>
      <c r="P962" s="8">
        <v>16</v>
      </c>
      <c r="Q962" s="8">
        <v>82</v>
      </c>
    </row>
    <row r="963" spans="1:17" ht="14.5">
      <c r="A963" s="5">
        <v>45261</v>
      </c>
      <c r="B963" s="6">
        <v>2023</v>
      </c>
      <c r="C963" s="6" t="s">
        <v>103</v>
      </c>
      <c r="D963" s="6" t="s">
        <v>88</v>
      </c>
      <c r="E963" s="6" t="s">
        <v>87</v>
      </c>
      <c r="F963" s="6" t="s">
        <v>77</v>
      </c>
      <c r="G963" s="6" t="s">
        <v>79</v>
      </c>
      <c r="H963" s="7">
        <v>303624.86</v>
      </c>
      <c r="I963" s="7">
        <v>279934.09999999998</v>
      </c>
      <c r="J963" s="8">
        <v>1735</v>
      </c>
      <c r="K963" s="8">
        <v>1576</v>
      </c>
      <c r="L963" s="7">
        <v>198627.55</v>
      </c>
      <c r="M963" s="7">
        <v>7920.55</v>
      </c>
      <c r="N963" s="7">
        <v>2421781.35</v>
      </c>
      <c r="O963" s="8">
        <v>14874</v>
      </c>
      <c r="P963" s="8">
        <v>14</v>
      </c>
      <c r="Q963" s="8">
        <v>37</v>
      </c>
    </row>
    <row r="964" spans="1:17" ht="14.5">
      <c r="A964" s="5">
        <v>45261</v>
      </c>
      <c r="B964" s="6">
        <v>2023</v>
      </c>
      <c r="C964" s="6" t="s">
        <v>103</v>
      </c>
      <c r="D964" s="6" t="s">
        <v>88</v>
      </c>
      <c r="E964" s="6" t="s">
        <v>87</v>
      </c>
      <c r="F964" s="6" t="s">
        <v>77</v>
      </c>
      <c r="G964" s="6" t="s">
        <v>80</v>
      </c>
      <c r="H964" s="7">
        <v>61769.48</v>
      </c>
      <c r="I964" s="7">
        <v>54011.72</v>
      </c>
      <c r="J964" s="8">
        <v>441</v>
      </c>
      <c r="K964" s="8">
        <v>389</v>
      </c>
      <c r="L964" s="7">
        <v>42648.77</v>
      </c>
      <c r="M964" s="7">
        <v>3145.2</v>
      </c>
      <c r="N964" s="7">
        <v>679957.24</v>
      </c>
      <c r="O964" s="8">
        <v>5091</v>
      </c>
      <c r="P964" s="8">
        <v>3</v>
      </c>
      <c r="Q964" s="8">
        <v>8</v>
      </c>
    </row>
    <row r="965" spans="1:17" ht="14.5">
      <c r="A965" s="5">
        <v>45261</v>
      </c>
      <c r="B965" s="6">
        <v>2023</v>
      </c>
      <c r="C965" s="6" t="s">
        <v>103</v>
      </c>
      <c r="D965" s="6" t="s">
        <v>88</v>
      </c>
      <c r="E965" s="6" t="s">
        <v>87</v>
      </c>
      <c r="F965" s="6" t="s">
        <v>77</v>
      </c>
      <c r="G965" s="6" t="s">
        <v>81</v>
      </c>
      <c r="H965" s="7">
        <v>115822.12</v>
      </c>
      <c r="I965" s="7">
        <v>110516.93</v>
      </c>
      <c r="J965" s="8">
        <v>1007</v>
      </c>
      <c r="K965" s="8">
        <v>957</v>
      </c>
      <c r="L965" s="7">
        <v>73075.789999999994</v>
      </c>
      <c r="M965" s="7">
        <v>3802.35</v>
      </c>
      <c r="N965" s="7">
        <v>1051803.3799999999</v>
      </c>
      <c r="O965" s="8">
        <v>9941</v>
      </c>
      <c r="P965" s="8">
        <v>5</v>
      </c>
      <c r="Q965" s="8">
        <v>19</v>
      </c>
    </row>
    <row r="966" spans="1:17" ht="14.5">
      <c r="A966" s="5">
        <v>45261</v>
      </c>
      <c r="B966" s="6">
        <v>2023</v>
      </c>
      <c r="C966" s="6" t="s">
        <v>103</v>
      </c>
      <c r="D966" s="6" t="s">
        <v>88</v>
      </c>
      <c r="E966" s="6" t="s">
        <v>87</v>
      </c>
      <c r="F966" s="6" t="s">
        <v>82</v>
      </c>
      <c r="G966" s="6" t="s">
        <v>78</v>
      </c>
      <c r="H966" s="7">
        <v>254180.89</v>
      </c>
      <c r="I966" s="7">
        <v>255419.55</v>
      </c>
      <c r="J966" s="8">
        <v>3530</v>
      </c>
      <c r="K966" s="8">
        <v>3526</v>
      </c>
      <c r="L966" s="7">
        <v>131781.94</v>
      </c>
      <c r="M966" s="7">
        <v>4317.04</v>
      </c>
      <c r="N966" s="7">
        <v>2781022.56</v>
      </c>
      <c r="O966" s="8">
        <v>40625</v>
      </c>
      <c r="P966" s="8">
        <v>13</v>
      </c>
      <c r="Q966" s="8">
        <v>51</v>
      </c>
    </row>
    <row r="967" spans="1:17" ht="14.5">
      <c r="A967" s="5">
        <v>45261</v>
      </c>
      <c r="B967" s="6">
        <v>2023</v>
      </c>
      <c r="C967" s="6" t="s">
        <v>103</v>
      </c>
      <c r="D967" s="6" t="s">
        <v>88</v>
      </c>
      <c r="E967" s="6" t="s">
        <v>87</v>
      </c>
      <c r="F967" s="6" t="s">
        <v>82</v>
      </c>
      <c r="G967" s="6" t="s">
        <v>79</v>
      </c>
      <c r="H967" s="7">
        <v>248249.69</v>
      </c>
      <c r="I967" s="7">
        <v>226964.08</v>
      </c>
      <c r="J967" s="8">
        <v>1419</v>
      </c>
      <c r="K967" s="8">
        <v>1302</v>
      </c>
      <c r="L967" s="7">
        <v>150432.59</v>
      </c>
      <c r="M967" s="7">
        <v>6464.74</v>
      </c>
      <c r="N967" s="7">
        <v>2230241.9900000002</v>
      </c>
      <c r="O967" s="8">
        <v>14418</v>
      </c>
      <c r="P967" s="8">
        <v>9</v>
      </c>
      <c r="Q967" s="8">
        <v>16</v>
      </c>
    </row>
    <row r="968" spans="1:17" ht="14.5">
      <c r="A968" s="5">
        <v>45261</v>
      </c>
      <c r="B968" s="6">
        <v>2023</v>
      </c>
      <c r="C968" s="6" t="s">
        <v>103</v>
      </c>
      <c r="D968" s="6" t="s">
        <v>88</v>
      </c>
      <c r="E968" s="6" t="s">
        <v>87</v>
      </c>
      <c r="F968" s="6" t="s">
        <v>82</v>
      </c>
      <c r="G968" s="6" t="s">
        <v>80</v>
      </c>
      <c r="H968" s="7">
        <v>58624.45</v>
      </c>
      <c r="I968" s="7">
        <v>55389.21</v>
      </c>
      <c r="J968" s="8">
        <v>419</v>
      </c>
      <c r="K968" s="8">
        <v>389</v>
      </c>
      <c r="L968" s="7">
        <v>38012.43</v>
      </c>
      <c r="M968" s="7">
        <v>3076.31</v>
      </c>
      <c r="N968" s="7">
        <v>655492.23</v>
      </c>
      <c r="O968" s="8">
        <v>5016</v>
      </c>
      <c r="P968" s="8">
        <v>2</v>
      </c>
      <c r="Q968" s="8">
        <v>8</v>
      </c>
    </row>
    <row r="969" spans="1:17" ht="14.5">
      <c r="A969" s="5">
        <v>45261</v>
      </c>
      <c r="B969" s="6">
        <v>2023</v>
      </c>
      <c r="C969" s="6" t="s">
        <v>103</v>
      </c>
      <c r="D969" s="6" t="s">
        <v>88</v>
      </c>
      <c r="E969" s="6" t="s">
        <v>87</v>
      </c>
      <c r="F969" s="6" t="s">
        <v>82</v>
      </c>
      <c r="G969" s="6" t="s">
        <v>81</v>
      </c>
      <c r="H969" s="7">
        <v>97837.440000000002</v>
      </c>
      <c r="I969" s="7">
        <v>89660.160000000003</v>
      </c>
      <c r="J969" s="8">
        <v>851</v>
      </c>
      <c r="K969" s="8">
        <v>782</v>
      </c>
      <c r="L969" s="7">
        <v>57121.03</v>
      </c>
      <c r="M969" s="7">
        <v>2858.29</v>
      </c>
      <c r="N969" s="7">
        <v>971361.63</v>
      </c>
      <c r="O969" s="8">
        <v>9173</v>
      </c>
      <c r="P969" s="8">
        <v>5</v>
      </c>
      <c r="Q969" s="8">
        <v>15</v>
      </c>
    </row>
    <row r="970" spans="1:17" ht="14.5">
      <c r="A970" s="5">
        <v>45261</v>
      </c>
      <c r="B970" s="6">
        <v>2023</v>
      </c>
      <c r="C970" s="6" t="s">
        <v>103</v>
      </c>
      <c r="D970" s="6" t="s">
        <v>88</v>
      </c>
      <c r="E970" s="6" t="s">
        <v>87</v>
      </c>
      <c r="F970" s="6" t="s">
        <v>83</v>
      </c>
      <c r="G970" s="6" t="s">
        <v>78</v>
      </c>
      <c r="H970" s="7">
        <v>20060.61</v>
      </c>
      <c r="I970" s="7">
        <v>19132.310000000001</v>
      </c>
      <c r="J970" s="8">
        <v>279</v>
      </c>
      <c r="K970" s="8">
        <v>262</v>
      </c>
      <c r="L970" s="7">
        <v>9406.19</v>
      </c>
      <c r="M970" s="7">
        <v>383.91</v>
      </c>
      <c r="N970" s="7">
        <v>299588.28000000003</v>
      </c>
      <c r="O970" s="8">
        <v>4258</v>
      </c>
      <c r="P970" s="8">
        <v>1</v>
      </c>
      <c r="Q970" s="8">
        <v>5</v>
      </c>
    </row>
    <row r="971" spans="1:17" ht="14.5">
      <c r="A971" s="5">
        <v>45261</v>
      </c>
      <c r="B971" s="6">
        <v>2023</v>
      </c>
      <c r="C971" s="6" t="s">
        <v>103</v>
      </c>
      <c r="D971" s="6" t="s">
        <v>88</v>
      </c>
      <c r="E971" s="6" t="s">
        <v>87</v>
      </c>
      <c r="F971" s="6" t="s">
        <v>83</v>
      </c>
      <c r="G971" s="6" t="s">
        <v>79</v>
      </c>
      <c r="H971" s="7">
        <v>20310.86</v>
      </c>
      <c r="I971" s="7">
        <v>18249.259999999998</v>
      </c>
      <c r="J971" s="8">
        <v>116</v>
      </c>
      <c r="K971" s="8">
        <v>105</v>
      </c>
      <c r="L971" s="7">
        <v>11354.31</v>
      </c>
      <c r="M971" s="7">
        <v>536.26</v>
      </c>
      <c r="N971" s="7">
        <v>234007.85</v>
      </c>
      <c r="O971" s="8">
        <v>1383</v>
      </c>
      <c r="P971" s="8">
        <v>1</v>
      </c>
      <c r="Q971" s="8">
        <v>3</v>
      </c>
    </row>
    <row r="972" spans="1:17" ht="14.5">
      <c r="A972" s="5">
        <v>45261</v>
      </c>
      <c r="B972" s="6">
        <v>2023</v>
      </c>
      <c r="C972" s="6" t="s">
        <v>103</v>
      </c>
      <c r="D972" s="6" t="s">
        <v>88</v>
      </c>
      <c r="E972" s="6" t="s">
        <v>87</v>
      </c>
      <c r="F972" s="6" t="s">
        <v>83</v>
      </c>
      <c r="G972" s="6" t="s">
        <v>80</v>
      </c>
      <c r="H972" s="7">
        <v>4425.91</v>
      </c>
      <c r="I972" s="7">
        <v>4039.01</v>
      </c>
      <c r="J972" s="8">
        <v>32</v>
      </c>
      <c r="K972" s="8">
        <v>29</v>
      </c>
      <c r="L972" s="7">
        <v>2595</v>
      </c>
      <c r="M972" s="7">
        <v>229.82</v>
      </c>
      <c r="N972" s="7">
        <v>71459.63</v>
      </c>
      <c r="O972" s="8">
        <v>570</v>
      </c>
      <c r="P972" s="8">
        <v>0</v>
      </c>
      <c r="Q972" s="8">
        <v>1</v>
      </c>
    </row>
    <row r="973" spans="1:17" ht="14.5">
      <c r="A973" s="5">
        <v>45261</v>
      </c>
      <c r="B973" s="6">
        <v>2023</v>
      </c>
      <c r="C973" s="6" t="s">
        <v>103</v>
      </c>
      <c r="D973" s="6" t="s">
        <v>88</v>
      </c>
      <c r="E973" s="6" t="s">
        <v>87</v>
      </c>
      <c r="F973" s="6" t="s">
        <v>83</v>
      </c>
      <c r="G973" s="6" t="s">
        <v>81</v>
      </c>
      <c r="H973" s="7">
        <v>7874.15</v>
      </c>
      <c r="I973" s="7">
        <v>7671.35</v>
      </c>
      <c r="J973" s="8">
        <v>68</v>
      </c>
      <c r="K973" s="8">
        <v>67</v>
      </c>
      <c r="L973" s="7">
        <v>4141.17</v>
      </c>
      <c r="M973" s="7">
        <v>255.22</v>
      </c>
      <c r="N973" s="7">
        <v>103773.94</v>
      </c>
      <c r="O973" s="8">
        <v>1004</v>
      </c>
      <c r="P973" s="8">
        <v>0</v>
      </c>
      <c r="Q973" s="8">
        <v>2</v>
      </c>
    </row>
    <row r="974" spans="1:17" ht="14.5">
      <c r="A974" s="5">
        <v>45261</v>
      </c>
      <c r="B974" s="6">
        <v>2023</v>
      </c>
      <c r="C974" s="6" t="s">
        <v>103</v>
      </c>
      <c r="D974" s="6" t="s">
        <v>89</v>
      </c>
      <c r="E974" s="6" t="s">
        <v>85</v>
      </c>
      <c r="F974" s="6" t="s">
        <v>77</v>
      </c>
      <c r="G974" s="6" t="s">
        <v>78</v>
      </c>
      <c r="H974" s="7">
        <v>246957.32</v>
      </c>
      <c r="I974" s="7">
        <v>240438.12</v>
      </c>
      <c r="J974" s="8">
        <v>3430</v>
      </c>
      <c r="K974" s="8">
        <v>3302</v>
      </c>
      <c r="L974" s="7">
        <v>139305.20000000001</v>
      </c>
      <c r="M974" s="7">
        <v>4019.42</v>
      </c>
      <c r="N974" s="7">
        <v>1695512.93</v>
      </c>
      <c r="O974" s="8">
        <v>26550</v>
      </c>
      <c r="P974" s="8">
        <v>11</v>
      </c>
      <c r="Q974" s="8">
        <v>57</v>
      </c>
    </row>
    <row r="975" spans="1:17" ht="14.5">
      <c r="A975" s="5">
        <v>45261</v>
      </c>
      <c r="B975" s="6">
        <v>2023</v>
      </c>
      <c r="C975" s="6" t="s">
        <v>103</v>
      </c>
      <c r="D975" s="6" t="s">
        <v>89</v>
      </c>
      <c r="E975" s="6" t="s">
        <v>85</v>
      </c>
      <c r="F975" s="6" t="s">
        <v>77</v>
      </c>
      <c r="G975" s="6" t="s">
        <v>79</v>
      </c>
      <c r="H975" s="7">
        <v>212318.21</v>
      </c>
      <c r="I975" s="7">
        <v>202012.82</v>
      </c>
      <c r="J975" s="8">
        <v>1213</v>
      </c>
      <c r="K975" s="8">
        <v>1155</v>
      </c>
      <c r="L975" s="7">
        <v>140818.32999999999</v>
      </c>
      <c r="M975" s="7">
        <v>5807.31</v>
      </c>
      <c r="N975" s="7">
        <v>1287556.43</v>
      </c>
      <c r="O975" s="8">
        <v>7824</v>
      </c>
      <c r="P975" s="8">
        <v>11</v>
      </c>
      <c r="Q975" s="8">
        <v>23</v>
      </c>
    </row>
    <row r="976" spans="1:17" ht="14.5">
      <c r="A976" s="5">
        <v>45261</v>
      </c>
      <c r="B976" s="6">
        <v>2023</v>
      </c>
      <c r="C976" s="6" t="s">
        <v>103</v>
      </c>
      <c r="D976" s="6" t="s">
        <v>89</v>
      </c>
      <c r="E976" s="6" t="s">
        <v>85</v>
      </c>
      <c r="F976" s="6" t="s">
        <v>77</v>
      </c>
      <c r="G976" s="6" t="s">
        <v>80</v>
      </c>
      <c r="H976" s="7">
        <v>48101.42</v>
      </c>
      <c r="I976" s="7">
        <v>45918.15</v>
      </c>
      <c r="J976" s="8">
        <v>344</v>
      </c>
      <c r="K976" s="8">
        <v>333</v>
      </c>
      <c r="L976" s="7">
        <v>33340.28</v>
      </c>
      <c r="M976" s="7">
        <v>2784.97</v>
      </c>
      <c r="N976" s="7">
        <v>400052.92</v>
      </c>
      <c r="O976" s="8">
        <v>3195</v>
      </c>
      <c r="P976" s="8">
        <v>2</v>
      </c>
      <c r="Q976" s="8">
        <v>3</v>
      </c>
    </row>
    <row r="977" spans="1:17" ht="14.5">
      <c r="A977" s="5">
        <v>45261</v>
      </c>
      <c r="B977" s="6">
        <v>2023</v>
      </c>
      <c r="C977" s="6" t="s">
        <v>103</v>
      </c>
      <c r="D977" s="6" t="s">
        <v>89</v>
      </c>
      <c r="E977" s="6" t="s">
        <v>85</v>
      </c>
      <c r="F977" s="6" t="s">
        <v>77</v>
      </c>
      <c r="G977" s="6" t="s">
        <v>81</v>
      </c>
      <c r="H977" s="7">
        <v>88246.67</v>
      </c>
      <c r="I977" s="7">
        <v>84667.61</v>
      </c>
      <c r="J977" s="8">
        <v>767</v>
      </c>
      <c r="K977" s="8">
        <v>736</v>
      </c>
      <c r="L977" s="7">
        <v>55836.34</v>
      </c>
      <c r="M977" s="7">
        <v>2889.7</v>
      </c>
      <c r="N977" s="7">
        <v>612175.59</v>
      </c>
      <c r="O977" s="8">
        <v>5913</v>
      </c>
      <c r="P977" s="8">
        <v>4</v>
      </c>
      <c r="Q977" s="8">
        <v>14</v>
      </c>
    </row>
    <row r="978" spans="1:17" ht="14.5">
      <c r="A978" s="5">
        <v>45261</v>
      </c>
      <c r="B978" s="6">
        <v>2023</v>
      </c>
      <c r="C978" s="6" t="s">
        <v>103</v>
      </c>
      <c r="D978" s="6" t="s">
        <v>89</v>
      </c>
      <c r="E978" s="6" t="s">
        <v>85</v>
      </c>
      <c r="F978" s="6" t="s">
        <v>82</v>
      </c>
      <c r="G978" s="6" t="s">
        <v>78</v>
      </c>
      <c r="H978" s="7">
        <v>207390.82</v>
      </c>
      <c r="I978" s="7">
        <v>205148.12</v>
      </c>
      <c r="J978" s="8">
        <v>2880</v>
      </c>
      <c r="K978" s="8">
        <v>2900</v>
      </c>
      <c r="L978" s="7">
        <v>108449.88</v>
      </c>
      <c r="M978" s="7">
        <v>3481.54</v>
      </c>
      <c r="N978" s="7">
        <v>1524728.58</v>
      </c>
      <c r="O978" s="8">
        <v>22463</v>
      </c>
      <c r="P978" s="8">
        <v>8</v>
      </c>
      <c r="Q978" s="8">
        <v>51</v>
      </c>
    </row>
    <row r="979" spans="1:17" ht="14.5">
      <c r="A979" s="5">
        <v>45261</v>
      </c>
      <c r="B979" s="6">
        <v>2023</v>
      </c>
      <c r="C979" s="6" t="s">
        <v>103</v>
      </c>
      <c r="D979" s="6" t="s">
        <v>89</v>
      </c>
      <c r="E979" s="6" t="s">
        <v>85</v>
      </c>
      <c r="F979" s="6" t="s">
        <v>82</v>
      </c>
      <c r="G979" s="6" t="s">
        <v>79</v>
      </c>
      <c r="H979" s="7">
        <v>195869.77</v>
      </c>
      <c r="I979" s="7">
        <v>195995.08</v>
      </c>
      <c r="J979" s="8">
        <v>1119</v>
      </c>
      <c r="K979" s="8">
        <v>1141</v>
      </c>
      <c r="L979" s="7">
        <v>118269.77</v>
      </c>
      <c r="M979" s="7">
        <v>4697.68</v>
      </c>
      <c r="N979" s="7">
        <v>1163698.8700000001</v>
      </c>
      <c r="O979" s="8">
        <v>7536</v>
      </c>
      <c r="P979" s="8">
        <v>8</v>
      </c>
      <c r="Q979" s="8">
        <v>23</v>
      </c>
    </row>
    <row r="980" spans="1:17" ht="14.5">
      <c r="A980" s="5">
        <v>45261</v>
      </c>
      <c r="B980" s="6">
        <v>2023</v>
      </c>
      <c r="C980" s="6" t="s">
        <v>103</v>
      </c>
      <c r="D980" s="6" t="s">
        <v>89</v>
      </c>
      <c r="E980" s="6" t="s">
        <v>85</v>
      </c>
      <c r="F980" s="6" t="s">
        <v>82</v>
      </c>
      <c r="G980" s="6" t="s">
        <v>80</v>
      </c>
      <c r="H980" s="7">
        <v>42061.42</v>
      </c>
      <c r="I980" s="7">
        <v>39814.800000000003</v>
      </c>
      <c r="J980" s="8">
        <v>300</v>
      </c>
      <c r="K980" s="8">
        <v>282</v>
      </c>
      <c r="L980" s="7">
        <v>27053.23</v>
      </c>
      <c r="M980" s="7">
        <v>2186.5500000000002</v>
      </c>
      <c r="N980" s="7">
        <v>361480.52</v>
      </c>
      <c r="O980" s="8">
        <v>2897</v>
      </c>
      <c r="P980" s="8">
        <v>2</v>
      </c>
      <c r="Q980" s="8">
        <v>6</v>
      </c>
    </row>
    <row r="981" spans="1:17" ht="14.5">
      <c r="A981" s="5">
        <v>45261</v>
      </c>
      <c r="B981" s="6">
        <v>2023</v>
      </c>
      <c r="C981" s="6" t="s">
        <v>103</v>
      </c>
      <c r="D981" s="6" t="s">
        <v>89</v>
      </c>
      <c r="E981" s="6" t="s">
        <v>85</v>
      </c>
      <c r="F981" s="6" t="s">
        <v>82</v>
      </c>
      <c r="G981" s="6" t="s">
        <v>81</v>
      </c>
      <c r="H981" s="7">
        <v>73795.34</v>
      </c>
      <c r="I981" s="7">
        <v>71495.210000000006</v>
      </c>
      <c r="J981" s="8">
        <v>642</v>
      </c>
      <c r="K981" s="8">
        <v>622</v>
      </c>
      <c r="L981" s="7">
        <v>42435.74</v>
      </c>
      <c r="M981" s="7">
        <v>2415.6999999999998</v>
      </c>
      <c r="N981" s="7">
        <v>530982.19999999995</v>
      </c>
      <c r="O981" s="8">
        <v>4750</v>
      </c>
      <c r="P981" s="8">
        <v>3</v>
      </c>
      <c r="Q981" s="8">
        <v>13</v>
      </c>
    </row>
    <row r="982" spans="1:17" ht="14.5">
      <c r="A982" s="5">
        <v>45261</v>
      </c>
      <c r="B982" s="6">
        <v>2023</v>
      </c>
      <c r="C982" s="6" t="s">
        <v>103</v>
      </c>
      <c r="D982" s="6" t="s">
        <v>89</v>
      </c>
      <c r="E982" s="6" t="s">
        <v>85</v>
      </c>
      <c r="F982" s="6" t="s">
        <v>83</v>
      </c>
      <c r="G982" s="6" t="s">
        <v>78</v>
      </c>
      <c r="H982" s="7">
        <v>21535.279999999999</v>
      </c>
      <c r="I982" s="7">
        <v>21692</v>
      </c>
      <c r="J982" s="8">
        <v>299</v>
      </c>
      <c r="K982" s="8">
        <v>304</v>
      </c>
      <c r="L982" s="7">
        <v>10134.73</v>
      </c>
      <c r="M982" s="7">
        <v>390</v>
      </c>
      <c r="N982" s="7">
        <v>218812.31</v>
      </c>
      <c r="O982" s="8">
        <v>3339</v>
      </c>
      <c r="P982" s="8">
        <v>1</v>
      </c>
      <c r="Q982" s="8">
        <v>8</v>
      </c>
    </row>
    <row r="983" spans="1:17" ht="14.5">
      <c r="A983" s="5">
        <v>45261</v>
      </c>
      <c r="B983" s="6">
        <v>2023</v>
      </c>
      <c r="C983" s="6" t="s">
        <v>103</v>
      </c>
      <c r="D983" s="6" t="s">
        <v>89</v>
      </c>
      <c r="E983" s="6" t="s">
        <v>85</v>
      </c>
      <c r="F983" s="6" t="s">
        <v>83</v>
      </c>
      <c r="G983" s="6" t="s">
        <v>79</v>
      </c>
      <c r="H983" s="7">
        <v>19569.240000000002</v>
      </c>
      <c r="I983" s="7">
        <v>19565.47</v>
      </c>
      <c r="J983" s="8">
        <v>112</v>
      </c>
      <c r="K983" s="8">
        <v>113</v>
      </c>
      <c r="L983" s="7">
        <v>10720.28</v>
      </c>
      <c r="M983" s="7">
        <v>529.96</v>
      </c>
      <c r="N983" s="7">
        <v>170883.74</v>
      </c>
      <c r="O983" s="8">
        <v>1100</v>
      </c>
      <c r="P983" s="8">
        <v>1</v>
      </c>
      <c r="Q983" s="8">
        <v>3</v>
      </c>
    </row>
    <row r="984" spans="1:17" ht="14.5">
      <c r="A984" s="5">
        <v>45261</v>
      </c>
      <c r="B984" s="6">
        <v>2023</v>
      </c>
      <c r="C984" s="6" t="s">
        <v>103</v>
      </c>
      <c r="D984" s="6" t="s">
        <v>89</v>
      </c>
      <c r="E984" s="6" t="s">
        <v>85</v>
      </c>
      <c r="F984" s="6" t="s">
        <v>83</v>
      </c>
      <c r="G984" s="6" t="s">
        <v>80</v>
      </c>
      <c r="H984" s="7">
        <v>4462.25</v>
      </c>
      <c r="I984" s="7">
        <v>4184.32</v>
      </c>
      <c r="J984" s="8">
        <v>32</v>
      </c>
      <c r="K984" s="8">
        <v>30</v>
      </c>
      <c r="L984" s="7">
        <v>2564.36</v>
      </c>
      <c r="M984" s="7">
        <v>253.07</v>
      </c>
      <c r="N984" s="7">
        <v>48488.800000000003</v>
      </c>
      <c r="O984" s="8">
        <v>373</v>
      </c>
      <c r="P984" s="8">
        <v>0</v>
      </c>
      <c r="Q984" s="8">
        <v>1</v>
      </c>
    </row>
    <row r="985" spans="1:17" ht="14.5">
      <c r="A985" s="5">
        <v>45261</v>
      </c>
      <c r="B985" s="6">
        <v>2023</v>
      </c>
      <c r="C985" s="6" t="s">
        <v>103</v>
      </c>
      <c r="D985" s="6" t="s">
        <v>89</v>
      </c>
      <c r="E985" s="6" t="s">
        <v>85</v>
      </c>
      <c r="F985" s="6" t="s">
        <v>83</v>
      </c>
      <c r="G985" s="6" t="s">
        <v>81</v>
      </c>
      <c r="H985" s="7">
        <v>7748.39</v>
      </c>
      <c r="I985" s="7">
        <v>7479.04</v>
      </c>
      <c r="J985" s="8">
        <v>67</v>
      </c>
      <c r="K985" s="8">
        <v>65</v>
      </c>
      <c r="L985" s="7">
        <v>4147.55</v>
      </c>
      <c r="M985" s="7">
        <v>222.15</v>
      </c>
      <c r="N985" s="7">
        <v>73127.92</v>
      </c>
      <c r="O985" s="8">
        <v>697</v>
      </c>
      <c r="P985" s="8">
        <v>0</v>
      </c>
      <c r="Q985" s="8">
        <v>1</v>
      </c>
    </row>
    <row r="986" spans="1:17" ht="14.5">
      <c r="A986" s="5">
        <v>45261</v>
      </c>
      <c r="B986" s="6">
        <v>2023</v>
      </c>
      <c r="C986" s="6" t="s">
        <v>103</v>
      </c>
      <c r="D986" s="6" t="s">
        <v>90</v>
      </c>
      <c r="E986" s="6" t="s">
        <v>91</v>
      </c>
      <c r="F986" s="6" t="s">
        <v>77</v>
      </c>
      <c r="G986" s="6" t="s">
        <v>78</v>
      </c>
      <c r="H986" s="7">
        <v>192512.72</v>
      </c>
      <c r="I986" s="7">
        <v>184192.79</v>
      </c>
      <c r="J986" s="8">
        <v>2674</v>
      </c>
      <c r="K986" s="8">
        <v>2537</v>
      </c>
      <c r="L986" s="7">
        <v>107836.03</v>
      </c>
      <c r="M986" s="7">
        <v>3668.64</v>
      </c>
      <c r="N986" s="7">
        <v>2108075.83</v>
      </c>
      <c r="O986" s="8">
        <v>31760</v>
      </c>
      <c r="P986" s="8">
        <v>10</v>
      </c>
      <c r="Q986" s="8">
        <v>31</v>
      </c>
    </row>
    <row r="987" spans="1:17" ht="14.5">
      <c r="A987" s="5">
        <v>45261</v>
      </c>
      <c r="B987" s="6">
        <v>2023</v>
      </c>
      <c r="C987" s="6" t="s">
        <v>103</v>
      </c>
      <c r="D987" s="6" t="s">
        <v>90</v>
      </c>
      <c r="E987" s="6" t="s">
        <v>91</v>
      </c>
      <c r="F987" s="6" t="s">
        <v>77</v>
      </c>
      <c r="G987" s="6" t="s">
        <v>79</v>
      </c>
      <c r="H987" s="7">
        <v>179163.9</v>
      </c>
      <c r="I987" s="7">
        <v>171684.66</v>
      </c>
      <c r="J987" s="8">
        <v>1024</v>
      </c>
      <c r="K987" s="8">
        <v>971</v>
      </c>
      <c r="L987" s="7">
        <v>117502.55</v>
      </c>
      <c r="M987" s="7">
        <v>4767.0200000000004</v>
      </c>
      <c r="N987" s="7">
        <v>1666113.68</v>
      </c>
      <c r="O987" s="8">
        <v>10029</v>
      </c>
      <c r="P987" s="8">
        <v>8</v>
      </c>
      <c r="Q987" s="8">
        <v>16</v>
      </c>
    </row>
    <row r="988" spans="1:17" ht="14.5">
      <c r="A988" s="5">
        <v>45261</v>
      </c>
      <c r="B988" s="6">
        <v>2023</v>
      </c>
      <c r="C988" s="6" t="s">
        <v>103</v>
      </c>
      <c r="D988" s="6" t="s">
        <v>90</v>
      </c>
      <c r="E988" s="6" t="s">
        <v>91</v>
      </c>
      <c r="F988" s="6" t="s">
        <v>77</v>
      </c>
      <c r="G988" s="6" t="s">
        <v>80</v>
      </c>
      <c r="H988" s="7">
        <v>47463.44</v>
      </c>
      <c r="I988" s="7">
        <v>45200.21</v>
      </c>
      <c r="J988" s="8">
        <v>339</v>
      </c>
      <c r="K988" s="8">
        <v>324</v>
      </c>
      <c r="L988" s="7">
        <v>32320.09</v>
      </c>
      <c r="M988" s="7">
        <v>2350.94</v>
      </c>
      <c r="N988" s="7">
        <v>515030.65</v>
      </c>
      <c r="O988" s="8">
        <v>3784</v>
      </c>
      <c r="P988" s="8">
        <v>2</v>
      </c>
      <c r="Q988" s="8">
        <v>7</v>
      </c>
    </row>
    <row r="989" spans="1:17" ht="14.5">
      <c r="A989" s="5">
        <v>45261</v>
      </c>
      <c r="B989" s="6">
        <v>2023</v>
      </c>
      <c r="C989" s="6" t="s">
        <v>103</v>
      </c>
      <c r="D989" s="6" t="s">
        <v>90</v>
      </c>
      <c r="E989" s="6" t="s">
        <v>91</v>
      </c>
      <c r="F989" s="6" t="s">
        <v>77</v>
      </c>
      <c r="G989" s="6" t="s">
        <v>81</v>
      </c>
      <c r="H989" s="7">
        <v>69169.33</v>
      </c>
      <c r="I989" s="7">
        <v>64687.43</v>
      </c>
      <c r="J989" s="8">
        <v>601</v>
      </c>
      <c r="K989" s="8">
        <v>563</v>
      </c>
      <c r="L989" s="7">
        <v>43613.24</v>
      </c>
      <c r="M989" s="7">
        <v>2227.3000000000002</v>
      </c>
      <c r="N989" s="7">
        <v>730810.39</v>
      </c>
      <c r="O989" s="8">
        <v>6503</v>
      </c>
      <c r="P989" s="8">
        <v>3</v>
      </c>
      <c r="Q989" s="8">
        <v>12</v>
      </c>
    </row>
    <row r="990" spans="1:17" ht="14.5">
      <c r="A990" s="5">
        <v>45261</v>
      </c>
      <c r="B990" s="6">
        <v>2023</v>
      </c>
      <c r="C990" s="6" t="s">
        <v>103</v>
      </c>
      <c r="D990" s="6" t="s">
        <v>90</v>
      </c>
      <c r="E990" s="6" t="s">
        <v>91</v>
      </c>
      <c r="F990" s="6" t="s">
        <v>82</v>
      </c>
      <c r="G990" s="6" t="s">
        <v>78</v>
      </c>
      <c r="H990" s="7">
        <v>162437.44</v>
      </c>
      <c r="I990" s="7">
        <v>158629.39000000001</v>
      </c>
      <c r="J990" s="8">
        <v>2256</v>
      </c>
      <c r="K990" s="8">
        <v>2192</v>
      </c>
      <c r="L990" s="7">
        <v>85921.51</v>
      </c>
      <c r="M990" s="7">
        <v>2664.16</v>
      </c>
      <c r="N990" s="7">
        <v>1971963.02</v>
      </c>
      <c r="O990" s="8">
        <v>31030</v>
      </c>
      <c r="P990" s="8">
        <v>8</v>
      </c>
      <c r="Q990" s="8">
        <v>30</v>
      </c>
    </row>
    <row r="991" spans="1:17" ht="14.5">
      <c r="A991" s="5">
        <v>45261</v>
      </c>
      <c r="B991" s="6">
        <v>2023</v>
      </c>
      <c r="C991" s="6" t="s">
        <v>103</v>
      </c>
      <c r="D991" s="6" t="s">
        <v>90</v>
      </c>
      <c r="E991" s="6" t="s">
        <v>91</v>
      </c>
      <c r="F991" s="6" t="s">
        <v>82</v>
      </c>
      <c r="G991" s="6" t="s">
        <v>79</v>
      </c>
      <c r="H991" s="7">
        <v>156231.41</v>
      </c>
      <c r="I991" s="7">
        <v>146326.69</v>
      </c>
      <c r="J991" s="8">
        <v>893</v>
      </c>
      <c r="K991" s="8">
        <v>843</v>
      </c>
      <c r="L991" s="7">
        <v>96049.87</v>
      </c>
      <c r="M991" s="7">
        <v>4032.92</v>
      </c>
      <c r="N991" s="7">
        <v>1555634</v>
      </c>
      <c r="O991" s="8">
        <v>9699</v>
      </c>
      <c r="P991" s="8">
        <v>8</v>
      </c>
      <c r="Q991" s="8">
        <v>8</v>
      </c>
    </row>
    <row r="992" spans="1:17" ht="14.5">
      <c r="A992" s="5">
        <v>45261</v>
      </c>
      <c r="B992" s="6">
        <v>2023</v>
      </c>
      <c r="C992" s="6" t="s">
        <v>103</v>
      </c>
      <c r="D992" s="6" t="s">
        <v>90</v>
      </c>
      <c r="E992" s="6" t="s">
        <v>91</v>
      </c>
      <c r="F992" s="6" t="s">
        <v>82</v>
      </c>
      <c r="G992" s="6" t="s">
        <v>80</v>
      </c>
      <c r="H992" s="7">
        <v>35720.18</v>
      </c>
      <c r="I992" s="7">
        <v>32394.560000000001</v>
      </c>
      <c r="J992" s="8">
        <v>255</v>
      </c>
      <c r="K992" s="8">
        <v>230</v>
      </c>
      <c r="L992" s="7">
        <v>22915.52</v>
      </c>
      <c r="M992" s="7">
        <v>2087.87</v>
      </c>
      <c r="N992" s="7">
        <v>439192.2</v>
      </c>
      <c r="O992" s="8">
        <v>3303</v>
      </c>
      <c r="P992" s="8">
        <v>2</v>
      </c>
      <c r="Q992" s="8">
        <v>5</v>
      </c>
    </row>
    <row r="993" spans="1:17" ht="14.5">
      <c r="A993" s="5">
        <v>45261</v>
      </c>
      <c r="B993" s="6">
        <v>2023</v>
      </c>
      <c r="C993" s="6" t="s">
        <v>103</v>
      </c>
      <c r="D993" s="6" t="s">
        <v>90</v>
      </c>
      <c r="E993" s="6" t="s">
        <v>91</v>
      </c>
      <c r="F993" s="6" t="s">
        <v>82</v>
      </c>
      <c r="G993" s="6" t="s">
        <v>81</v>
      </c>
      <c r="H993" s="7">
        <v>60927.01</v>
      </c>
      <c r="I993" s="7">
        <v>56208.26</v>
      </c>
      <c r="J993" s="8">
        <v>530</v>
      </c>
      <c r="K993" s="8">
        <v>495</v>
      </c>
      <c r="L993" s="7">
        <v>35286.480000000003</v>
      </c>
      <c r="M993" s="7">
        <v>1930.68</v>
      </c>
      <c r="N993" s="7">
        <v>670815.15</v>
      </c>
      <c r="O993" s="8">
        <v>6605</v>
      </c>
      <c r="P993" s="8">
        <v>2</v>
      </c>
      <c r="Q993" s="8">
        <v>11</v>
      </c>
    </row>
    <row r="994" spans="1:17" ht="14.5">
      <c r="A994" s="5">
        <v>45261</v>
      </c>
      <c r="B994" s="6">
        <v>2023</v>
      </c>
      <c r="C994" s="6" t="s">
        <v>103</v>
      </c>
      <c r="D994" s="6" t="s">
        <v>90</v>
      </c>
      <c r="E994" s="6" t="s">
        <v>91</v>
      </c>
      <c r="F994" s="6" t="s">
        <v>83</v>
      </c>
      <c r="G994" s="6" t="s">
        <v>78</v>
      </c>
      <c r="H994" s="7">
        <v>13246.54</v>
      </c>
      <c r="I994" s="7">
        <v>12904.08</v>
      </c>
      <c r="J994" s="8">
        <v>184</v>
      </c>
      <c r="K994" s="8">
        <v>178</v>
      </c>
      <c r="L994" s="7">
        <v>6202.39</v>
      </c>
      <c r="M994" s="7">
        <v>254.3</v>
      </c>
      <c r="N994" s="7">
        <v>216361.22</v>
      </c>
      <c r="O994" s="8">
        <v>3092</v>
      </c>
      <c r="P994" s="8">
        <v>1</v>
      </c>
      <c r="Q994" s="8">
        <v>6</v>
      </c>
    </row>
    <row r="995" spans="1:17" ht="14.5">
      <c r="A995" s="5">
        <v>45261</v>
      </c>
      <c r="B995" s="6">
        <v>2023</v>
      </c>
      <c r="C995" s="6" t="s">
        <v>103</v>
      </c>
      <c r="D995" s="6" t="s">
        <v>90</v>
      </c>
      <c r="E995" s="6" t="s">
        <v>91</v>
      </c>
      <c r="F995" s="6" t="s">
        <v>83</v>
      </c>
      <c r="G995" s="6" t="s">
        <v>79</v>
      </c>
      <c r="H995" s="7">
        <v>12548.12</v>
      </c>
      <c r="I995" s="7">
        <v>11420.12</v>
      </c>
      <c r="J995" s="8">
        <v>72</v>
      </c>
      <c r="K995" s="8">
        <v>65</v>
      </c>
      <c r="L995" s="7">
        <v>6940.75</v>
      </c>
      <c r="M995" s="7">
        <v>292.17</v>
      </c>
      <c r="N995" s="7">
        <v>166674.96</v>
      </c>
      <c r="O995" s="8">
        <v>1057</v>
      </c>
      <c r="P995" s="8">
        <v>1</v>
      </c>
      <c r="Q995" s="8">
        <v>1</v>
      </c>
    </row>
    <row r="996" spans="1:17" ht="14.5">
      <c r="A996" s="5">
        <v>45261</v>
      </c>
      <c r="B996" s="6">
        <v>2023</v>
      </c>
      <c r="C996" s="6" t="s">
        <v>103</v>
      </c>
      <c r="D996" s="6" t="s">
        <v>90</v>
      </c>
      <c r="E996" s="6" t="s">
        <v>91</v>
      </c>
      <c r="F996" s="6" t="s">
        <v>83</v>
      </c>
      <c r="G996" s="6" t="s">
        <v>80</v>
      </c>
      <c r="H996" s="7">
        <v>3038.91</v>
      </c>
      <c r="I996" s="7">
        <v>2882.09</v>
      </c>
      <c r="J996" s="8">
        <v>22</v>
      </c>
      <c r="K996" s="8">
        <v>21</v>
      </c>
      <c r="L996" s="7">
        <v>1748.25</v>
      </c>
      <c r="M996" s="7">
        <v>175.36</v>
      </c>
      <c r="N996" s="7">
        <v>50980.94</v>
      </c>
      <c r="O996" s="8">
        <v>400</v>
      </c>
      <c r="P996" s="8">
        <v>0</v>
      </c>
      <c r="Q996" s="8">
        <v>0</v>
      </c>
    </row>
    <row r="997" spans="1:17" ht="14.5">
      <c r="A997" s="5">
        <v>45261</v>
      </c>
      <c r="B997" s="6">
        <v>2023</v>
      </c>
      <c r="C997" s="6" t="s">
        <v>103</v>
      </c>
      <c r="D997" s="6" t="s">
        <v>90</v>
      </c>
      <c r="E997" s="6" t="s">
        <v>91</v>
      </c>
      <c r="F997" s="6" t="s">
        <v>83</v>
      </c>
      <c r="G997" s="6" t="s">
        <v>81</v>
      </c>
      <c r="H997" s="7">
        <v>5262.46</v>
      </c>
      <c r="I997" s="7">
        <v>4845.99</v>
      </c>
      <c r="J997" s="8">
        <v>46</v>
      </c>
      <c r="K997" s="8">
        <v>42</v>
      </c>
      <c r="L997" s="7">
        <v>2750.64</v>
      </c>
      <c r="M997" s="7">
        <v>167.45</v>
      </c>
      <c r="N997" s="7">
        <v>76609.86</v>
      </c>
      <c r="O997" s="8">
        <v>708</v>
      </c>
      <c r="P997" s="8">
        <v>0</v>
      </c>
      <c r="Q997" s="8">
        <v>1</v>
      </c>
    </row>
    <row r="998" spans="1:17" ht="14.5">
      <c r="A998" s="5">
        <v>45261</v>
      </c>
      <c r="B998" s="6">
        <v>2023</v>
      </c>
      <c r="C998" s="6" t="s">
        <v>103</v>
      </c>
      <c r="D998" s="6" t="s">
        <v>92</v>
      </c>
      <c r="E998" s="6" t="s">
        <v>76</v>
      </c>
      <c r="F998" s="6" t="s">
        <v>77</v>
      </c>
      <c r="G998" s="6" t="s">
        <v>78</v>
      </c>
      <c r="H998" s="7">
        <v>199119.48</v>
      </c>
      <c r="I998" s="7">
        <v>199181.11</v>
      </c>
      <c r="J998" s="8">
        <v>2766</v>
      </c>
      <c r="K998" s="8">
        <v>2737</v>
      </c>
      <c r="L998" s="7">
        <v>111094.85</v>
      </c>
      <c r="M998" s="7">
        <v>3613.95</v>
      </c>
      <c r="N998" s="7">
        <v>1386360.85</v>
      </c>
      <c r="O998" s="8">
        <v>20590</v>
      </c>
      <c r="P998" s="8">
        <v>10</v>
      </c>
      <c r="Q998" s="8">
        <v>34</v>
      </c>
    </row>
    <row r="999" spans="1:17" ht="14.5">
      <c r="A999" s="5">
        <v>45261</v>
      </c>
      <c r="B999" s="6">
        <v>2023</v>
      </c>
      <c r="C999" s="6" t="s">
        <v>103</v>
      </c>
      <c r="D999" s="6" t="s">
        <v>92</v>
      </c>
      <c r="E999" s="6" t="s">
        <v>76</v>
      </c>
      <c r="F999" s="6" t="s">
        <v>77</v>
      </c>
      <c r="G999" s="6" t="s">
        <v>79</v>
      </c>
      <c r="H999" s="7">
        <v>184799.72</v>
      </c>
      <c r="I999" s="7">
        <v>184552.21</v>
      </c>
      <c r="J999" s="8">
        <v>1056</v>
      </c>
      <c r="K999" s="8">
        <v>1058</v>
      </c>
      <c r="L999" s="7">
        <v>120242.3</v>
      </c>
      <c r="M999" s="7">
        <v>5060.43</v>
      </c>
      <c r="N999" s="7">
        <v>1071628.21</v>
      </c>
      <c r="O999" s="8">
        <v>6718</v>
      </c>
      <c r="P999" s="8">
        <v>10</v>
      </c>
      <c r="Q999" s="8">
        <v>9</v>
      </c>
    </row>
    <row r="1000" spans="1:17" ht="14.5">
      <c r="A1000" s="5">
        <v>45261</v>
      </c>
      <c r="B1000" s="6">
        <v>2023</v>
      </c>
      <c r="C1000" s="6" t="s">
        <v>103</v>
      </c>
      <c r="D1000" s="6" t="s">
        <v>92</v>
      </c>
      <c r="E1000" s="6" t="s">
        <v>76</v>
      </c>
      <c r="F1000" s="6" t="s">
        <v>77</v>
      </c>
      <c r="G1000" s="6" t="s">
        <v>80</v>
      </c>
      <c r="H1000" s="7">
        <v>42883.28</v>
      </c>
      <c r="I1000" s="7">
        <v>41810.31</v>
      </c>
      <c r="J1000" s="8">
        <v>306</v>
      </c>
      <c r="K1000" s="8">
        <v>299</v>
      </c>
      <c r="L1000" s="7">
        <v>29308.5</v>
      </c>
      <c r="M1000" s="7">
        <v>2255.94</v>
      </c>
      <c r="N1000" s="7">
        <v>332575.7</v>
      </c>
      <c r="O1000" s="8">
        <v>2431</v>
      </c>
      <c r="P1000" s="8">
        <v>2</v>
      </c>
      <c r="Q1000" s="8">
        <v>6</v>
      </c>
    </row>
    <row r="1001" spans="1:17" ht="14.5">
      <c r="A1001" s="5">
        <v>45261</v>
      </c>
      <c r="B1001" s="6">
        <v>2023</v>
      </c>
      <c r="C1001" s="6" t="s">
        <v>103</v>
      </c>
      <c r="D1001" s="6" t="s">
        <v>92</v>
      </c>
      <c r="E1001" s="6" t="s">
        <v>76</v>
      </c>
      <c r="F1001" s="6" t="s">
        <v>77</v>
      </c>
      <c r="G1001" s="6" t="s">
        <v>81</v>
      </c>
      <c r="H1001" s="7">
        <v>76612.36</v>
      </c>
      <c r="I1001" s="7">
        <v>76700.09</v>
      </c>
      <c r="J1001" s="8">
        <v>666</v>
      </c>
      <c r="K1001" s="8">
        <v>657</v>
      </c>
      <c r="L1001" s="7">
        <v>47673.15</v>
      </c>
      <c r="M1001" s="7">
        <v>2409.36</v>
      </c>
      <c r="N1001" s="7">
        <v>489580.72</v>
      </c>
      <c r="O1001" s="8">
        <v>4636</v>
      </c>
      <c r="P1001" s="8">
        <v>3</v>
      </c>
      <c r="Q1001" s="8">
        <v>11</v>
      </c>
    </row>
    <row r="1002" spans="1:17" ht="14.5">
      <c r="A1002" s="5">
        <v>45261</v>
      </c>
      <c r="B1002" s="6">
        <v>2023</v>
      </c>
      <c r="C1002" s="6" t="s">
        <v>103</v>
      </c>
      <c r="D1002" s="6" t="s">
        <v>92</v>
      </c>
      <c r="E1002" s="6" t="s">
        <v>76</v>
      </c>
      <c r="F1002" s="6" t="s">
        <v>82</v>
      </c>
      <c r="G1002" s="6" t="s">
        <v>78</v>
      </c>
      <c r="H1002" s="7">
        <v>174285.64</v>
      </c>
      <c r="I1002" s="7">
        <v>173737.27</v>
      </c>
      <c r="J1002" s="8">
        <v>2421</v>
      </c>
      <c r="K1002" s="8">
        <v>2378</v>
      </c>
      <c r="L1002" s="7">
        <v>90716.01</v>
      </c>
      <c r="M1002" s="7">
        <v>2918.51</v>
      </c>
      <c r="N1002" s="7">
        <v>1153252.76</v>
      </c>
      <c r="O1002" s="8">
        <v>16539</v>
      </c>
      <c r="P1002" s="8">
        <v>7</v>
      </c>
      <c r="Q1002" s="8">
        <v>44</v>
      </c>
    </row>
    <row r="1003" spans="1:17" ht="14.5">
      <c r="A1003" s="5">
        <v>45261</v>
      </c>
      <c r="B1003" s="6">
        <v>2023</v>
      </c>
      <c r="C1003" s="6" t="s">
        <v>103</v>
      </c>
      <c r="D1003" s="6" t="s">
        <v>92</v>
      </c>
      <c r="E1003" s="6" t="s">
        <v>76</v>
      </c>
      <c r="F1003" s="6" t="s">
        <v>82</v>
      </c>
      <c r="G1003" s="6" t="s">
        <v>79</v>
      </c>
      <c r="H1003" s="7">
        <v>163405.10999999999</v>
      </c>
      <c r="I1003" s="7">
        <v>156940.48000000001</v>
      </c>
      <c r="J1003" s="8">
        <v>934</v>
      </c>
      <c r="K1003" s="8">
        <v>891</v>
      </c>
      <c r="L1003" s="7">
        <v>100662.19</v>
      </c>
      <c r="M1003" s="7">
        <v>3808.19</v>
      </c>
      <c r="N1003" s="7">
        <v>922046.06</v>
      </c>
      <c r="O1003" s="8">
        <v>5415</v>
      </c>
      <c r="P1003" s="8">
        <v>8</v>
      </c>
      <c r="Q1003" s="8">
        <v>16</v>
      </c>
    </row>
    <row r="1004" spans="1:17" ht="14.5">
      <c r="A1004" s="5">
        <v>45261</v>
      </c>
      <c r="B1004" s="6">
        <v>2023</v>
      </c>
      <c r="C1004" s="6" t="s">
        <v>103</v>
      </c>
      <c r="D1004" s="6" t="s">
        <v>92</v>
      </c>
      <c r="E1004" s="6" t="s">
        <v>76</v>
      </c>
      <c r="F1004" s="6" t="s">
        <v>82</v>
      </c>
      <c r="G1004" s="6" t="s">
        <v>80</v>
      </c>
      <c r="H1004" s="7">
        <v>36338.99</v>
      </c>
      <c r="I1004" s="7">
        <v>34814.97</v>
      </c>
      <c r="J1004" s="8">
        <v>260</v>
      </c>
      <c r="K1004" s="8">
        <v>250</v>
      </c>
      <c r="L1004" s="7">
        <v>23151.87</v>
      </c>
      <c r="M1004" s="7">
        <v>1942.81</v>
      </c>
      <c r="N1004" s="7">
        <v>269240.32000000001</v>
      </c>
      <c r="O1004" s="8">
        <v>2093</v>
      </c>
      <c r="P1004" s="8">
        <v>2</v>
      </c>
      <c r="Q1004" s="8">
        <v>5</v>
      </c>
    </row>
    <row r="1005" spans="1:17" ht="14.5">
      <c r="A1005" s="5">
        <v>45261</v>
      </c>
      <c r="B1005" s="6">
        <v>2023</v>
      </c>
      <c r="C1005" s="6" t="s">
        <v>103</v>
      </c>
      <c r="D1005" s="6" t="s">
        <v>92</v>
      </c>
      <c r="E1005" s="6" t="s">
        <v>76</v>
      </c>
      <c r="F1005" s="6" t="s">
        <v>82</v>
      </c>
      <c r="G1005" s="6" t="s">
        <v>81</v>
      </c>
      <c r="H1005" s="7">
        <v>63393.82</v>
      </c>
      <c r="I1005" s="7">
        <v>60470.62</v>
      </c>
      <c r="J1005" s="8">
        <v>551</v>
      </c>
      <c r="K1005" s="8">
        <v>534</v>
      </c>
      <c r="L1005" s="7">
        <v>36424.79</v>
      </c>
      <c r="M1005" s="7">
        <v>1769.6</v>
      </c>
      <c r="N1005" s="7">
        <v>399521.45</v>
      </c>
      <c r="O1005" s="8">
        <v>3592</v>
      </c>
      <c r="P1005" s="8">
        <v>3</v>
      </c>
      <c r="Q1005" s="8">
        <v>6</v>
      </c>
    </row>
    <row r="1006" spans="1:17" ht="14.5">
      <c r="A1006" s="5">
        <v>45261</v>
      </c>
      <c r="B1006" s="6">
        <v>2023</v>
      </c>
      <c r="C1006" s="6" t="s">
        <v>103</v>
      </c>
      <c r="D1006" s="6" t="s">
        <v>92</v>
      </c>
      <c r="E1006" s="6" t="s">
        <v>76</v>
      </c>
      <c r="F1006" s="6" t="s">
        <v>83</v>
      </c>
      <c r="G1006" s="6" t="s">
        <v>78</v>
      </c>
      <c r="H1006" s="7">
        <v>14086.51</v>
      </c>
      <c r="I1006" s="7">
        <v>14171.14</v>
      </c>
      <c r="J1006" s="8">
        <v>196</v>
      </c>
      <c r="K1006" s="8">
        <v>194</v>
      </c>
      <c r="L1006" s="7">
        <v>6750.43</v>
      </c>
      <c r="M1006" s="7">
        <v>232.62</v>
      </c>
      <c r="N1006" s="7">
        <v>127739.88</v>
      </c>
      <c r="O1006" s="8">
        <v>1954</v>
      </c>
      <c r="P1006" s="8">
        <v>1</v>
      </c>
      <c r="Q1006" s="8">
        <v>3</v>
      </c>
    </row>
    <row r="1007" spans="1:17" ht="14.5">
      <c r="A1007" s="5">
        <v>45261</v>
      </c>
      <c r="B1007" s="6">
        <v>2023</v>
      </c>
      <c r="C1007" s="6" t="s">
        <v>103</v>
      </c>
      <c r="D1007" s="6" t="s">
        <v>92</v>
      </c>
      <c r="E1007" s="6" t="s">
        <v>76</v>
      </c>
      <c r="F1007" s="6" t="s">
        <v>83</v>
      </c>
      <c r="G1007" s="6" t="s">
        <v>79</v>
      </c>
      <c r="H1007" s="7">
        <v>11779.06</v>
      </c>
      <c r="I1007" s="7">
        <v>11662.39</v>
      </c>
      <c r="J1007" s="8">
        <v>67</v>
      </c>
      <c r="K1007" s="8">
        <v>67</v>
      </c>
      <c r="L1007" s="7">
        <v>6467.46</v>
      </c>
      <c r="M1007" s="7">
        <v>310.49</v>
      </c>
      <c r="N1007" s="7">
        <v>98896.74</v>
      </c>
      <c r="O1007" s="8">
        <v>598</v>
      </c>
      <c r="P1007" s="8">
        <v>0</v>
      </c>
      <c r="Q1007" s="8">
        <v>2</v>
      </c>
    </row>
    <row r="1008" spans="1:17" ht="14.5">
      <c r="A1008" s="5">
        <v>45261</v>
      </c>
      <c r="B1008" s="6">
        <v>2023</v>
      </c>
      <c r="C1008" s="6" t="s">
        <v>103</v>
      </c>
      <c r="D1008" s="6" t="s">
        <v>92</v>
      </c>
      <c r="E1008" s="6" t="s">
        <v>76</v>
      </c>
      <c r="F1008" s="6" t="s">
        <v>83</v>
      </c>
      <c r="G1008" s="6" t="s">
        <v>80</v>
      </c>
      <c r="H1008" s="7">
        <v>2640.32</v>
      </c>
      <c r="I1008" s="7">
        <v>2604.65</v>
      </c>
      <c r="J1008" s="8">
        <v>19</v>
      </c>
      <c r="K1008" s="8">
        <v>19</v>
      </c>
      <c r="L1008" s="7">
        <v>1536.66</v>
      </c>
      <c r="M1008" s="7">
        <v>131.85</v>
      </c>
      <c r="N1008" s="7">
        <v>29428.44</v>
      </c>
      <c r="O1008" s="8">
        <v>235</v>
      </c>
      <c r="P1008" s="8">
        <v>0</v>
      </c>
      <c r="Q1008" s="8">
        <v>1</v>
      </c>
    </row>
    <row r="1009" spans="1:17" ht="14.5">
      <c r="A1009" s="5">
        <v>45261</v>
      </c>
      <c r="B1009" s="6">
        <v>2023</v>
      </c>
      <c r="C1009" s="6" t="s">
        <v>103</v>
      </c>
      <c r="D1009" s="6" t="s">
        <v>92</v>
      </c>
      <c r="E1009" s="6" t="s">
        <v>76</v>
      </c>
      <c r="F1009" s="6" t="s">
        <v>83</v>
      </c>
      <c r="G1009" s="6" t="s">
        <v>81</v>
      </c>
      <c r="H1009" s="7">
        <v>5279.74</v>
      </c>
      <c r="I1009" s="7">
        <v>5202.63</v>
      </c>
      <c r="J1009" s="8">
        <v>46</v>
      </c>
      <c r="K1009" s="8">
        <v>45</v>
      </c>
      <c r="L1009" s="7">
        <v>2825.51</v>
      </c>
      <c r="M1009" s="7">
        <v>154.38999999999999</v>
      </c>
      <c r="N1009" s="7">
        <v>44965.440000000002</v>
      </c>
      <c r="O1009" s="8">
        <v>412</v>
      </c>
      <c r="P1009" s="8">
        <v>0</v>
      </c>
      <c r="Q1009" s="8">
        <v>1</v>
      </c>
    </row>
    <row r="1010" spans="1:17" ht="14.5">
      <c r="A1010" s="5">
        <v>45292</v>
      </c>
      <c r="B1010" s="6">
        <v>2024</v>
      </c>
      <c r="C1010" s="6" t="s">
        <v>74</v>
      </c>
      <c r="D1010" s="6" t="s">
        <v>75</v>
      </c>
      <c r="E1010" s="6" t="s">
        <v>76</v>
      </c>
      <c r="F1010" s="6" t="s">
        <v>77</v>
      </c>
      <c r="G1010" s="6" t="s">
        <v>78</v>
      </c>
      <c r="H1010" s="7">
        <v>1059368.44</v>
      </c>
      <c r="I1010" s="7">
        <v>1038890.58</v>
      </c>
      <c r="J1010" s="8">
        <v>14313</v>
      </c>
      <c r="K1010" s="8">
        <v>13792</v>
      </c>
      <c r="L1010" s="7">
        <v>599243.5</v>
      </c>
      <c r="M1010" s="7">
        <v>18095.43</v>
      </c>
      <c r="N1010" s="7">
        <v>6094008.4500000002</v>
      </c>
      <c r="O1010" s="8">
        <v>91909</v>
      </c>
      <c r="P1010" s="8">
        <v>57</v>
      </c>
      <c r="Q1010" s="8">
        <v>173</v>
      </c>
    </row>
    <row r="1011" spans="1:17" ht="14.5">
      <c r="A1011" s="5">
        <v>45292</v>
      </c>
      <c r="B1011" s="6">
        <v>2024</v>
      </c>
      <c r="C1011" s="6" t="s">
        <v>74</v>
      </c>
      <c r="D1011" s="6" t="s">
        <v>75</v>
      </c>
      <c r="E1011" s="6" t="s">
        <v>76</v>
      </c>
      <c r="F1011" s="6" t="s">
        <v>77</v>
      </c>
      <c r="G1011" s="6" t="s">
        <v>79</v>
      </c>
      <c r="H1011" s="7">
        <v>946946.33</v>
      </c>
      <c r="I1011" s="7">
        <v>890684.45</v>
      </c>
      <c r="J1011" s="8">
        <v>5161</v>
      </c>
      <c r="K1011" s="8">
        <v>4771</v>
      </c>
      <c r="L1011" s="7">
        <v>618358.71</v>
      </c>
      <c r="M1011" s="7">
        <v>23495.06</v>
      </c>
      <c r="N1011" s="7">
        <v>4867193.6500000004</v>
      </c>
      <c r="O1011" s="8">
        <v>28629</v>
      </c>
      <c r="P1011" s="8">
        <v>47</v>
      </c>
      <c r="Q1011" s="8">
        <v>106</v>
      </c>
    </row>
    <row r="1012" spans="1:17" ht="14.5">
      <c r="A1012" s="5">
        <v>45292</v>
      </c>
      <c r="B1012" s="6">
        <v>2024</v>
      </c>
      <c r="C1012" s="6" t="s">
        <v>74</v>
      </c>
      <c r="D1012" s="6" t="s">
        <v>75</v>
      </c>
      <c r="E1012" s="6" t="s">
        <v>76</v>
      </c>
      <c r="F1012" s="6" t="s">
        <v>77</v>
      </c>
      <c r="G1012" s="6" t="s">
        <v>80</v>
      </c>
      <c r="H1012" s="7">
        <v>243564.07</v>
      </c>
      <c r="I1012" s="7">
        <v>233936.84</v>
      </c>
      <c r="J1012" s="8">
        <v>1692</v>
      </c>
      <c r="K1012" s="8">
        <v>1639</v>
      </c>
      <c r="L1012" s="7">
        <v>169276.14</v>
      </c>
      <c r="M1012" s="7">
        <v>14527.96</v>
      </c>
      <c r="N1012" s="7">
        <v>1540799.57</v>
      </c>
      <c r="O1012" s="8">
        <v>10928</v>
      </c>
      <c r="P1012" s="8">
        <v>10</v>
      </c>
      <c r="Q1012" s="8">
        <v>21</v>
      </c>
    </row>
    <row r="1013" spans="1:17" ht="14.5">
      <c r="A1013" s="5">
        <v>45292</v>
      </c>
      <c r="B1013" s="6">
        <v>2024</v>
      </c>
      <c r="C1013" s="6" t="s">
        <v>74</v>
      </c>
      <c r="D1013" s="6" t="s">
        <v>75</v>
      </c>
      <c r="E1013" s="6" t="s">
        <v>76</v>
      </c>
      <c r="F1013" s="6" t="s">
        <v>77</v>
      </c>
      <c r="G1013" s="6" t="s">
        <v>81</v>
      </c>
      <c r="H1013" s="7">
        <v>427201.94</v>
      </c>
      <c r="I1013" s="7">
        <v>412905.46</v>
      </c>
      <c r="J1013" s="8">
        <v>3614</v>
      </c>
      <c r="K1013" s="8">
        <v>3551</v>
      </c>
      <c r="L1013" s="7">
        <v>266383.83</v>
      </c>
      <c r="M1013" s="7">
        <v>12247.99</v>
      </c>
      <c r="N1013" s="7">
        <v>2259865.69</v>
      </c>
      <c r="O1013" s="8">
        <v>20960</v>
      </c>
      <c r="P1013" s="8">
        <v>20</v>
      </c>
      <c r="Q1013" s="8">
        <v>61</v>
      </c>
    </row>
    <row r="1014" spans="1:17" ht="14.5">
      <c r="A1014" s="5">
        <v>45292</v>
      </c>
      <c r="B1014" s="6">
        <v>2024</v>
      </c>
      <c r="C1014" s="6" t="s">
        <v>74</v>
      </c>
      <c r="D1014" s="6" t="s">
        <v>75</v>
      </c>
      <c r="E1014" s="6" t="s">
        <v>76</v>
      </c>
      <c r="F1014" s="6" t="s">
        <v>82</v>
      </c>
      <c r="G1014" s="6" t="s">
        <v>78</v>
      </c>
      <c r="H1014" s="7">
        <v>812511.67</v>
      </c>
      <c r="I1014" s="7">
        <v>819982.01</v>
      </c>
      <c r="J1014" s="8">
        <v>10978</v>
      </c>
      <c r="K1014" s="8">
        <v>10945</v>
      </c>
      <c r="L1014" s="7">
        <v>424065.11</v>
      </c>
      <c r="M1014" s="7">
        <v>15901.87</v>
      </c>
      <c r="N1014" s="7">
        <v>4932562.7300000004</v>
      </c>
      <c r="O1014" s="8">
        <v>68930</v>
      </c>
      <c r="P1014" s="8">
        <v>37</v>
      </c>
      <c r="Q1014" s="8">
        <v>96</v>
      </c>
    </row>
    <row r="1015" spans="1:17" ht="14.5">
      <c r="A1015" s="5">
        <v>45292</v>
      </c>
      <c r="B1015" s="6">
        <v>2024</v>
      </c>
      <c r="C1015" s="6" t="s">
        <v>74</v>
      </c>
      <c r="D1015" s="6" t="s">
        <v>75</v>
      </c>
      <c r="E1015" s="6" t="s">
        <v>76</v>
      </c>
      <c r="F1015" s="6" t="s">
        <v>82</v>
      </c>
      <c r="G1015" s="6" t="s">
        <v>79</v>
      </c>
      <c r="H1015" s="7">
        <v>861683.21</v>
      </c>
      <c r="I1015" s="7">
        <v>805017.93</v>
      </c>
      <c r="J1015" s="8">
        <v>4696</v>
      </c>
      <c r="K1015" s="8">
        <v>4463</v>
      </c>
      <c r="L1015" s="7">
        <v>522938.85</v>
      </c>
      <c r="M1015" s="7">
        <v>22126.68</v>
      </c>
      <c r="N1015" s="7">
        <v>4316952.3099999996</v>
      </c>
      <c r="O1015" s="8">
        <v>24732</v>
      </c>
      <c r="P1015" s="8">
        <v>38</v>
      </c>
      <c r="Q1015" s="8">
        <v>57</v>
      </c>
    </row>
    <row r="1016" spans="1:17" ht="14.5">
      <c r="A1016" s="5">
        <v>45292</v>
      </c>
      <c r="B1016" s="6">
        <v>2024</v>
      </c>
      <c r="C1016" s="6" t="s">
        <v>74</v>
      </c>
      <c r="D1016" s="6" t="s">
        <v>75</v>
      </c>
      <c r="E1016" s="6" t="s">
        <v>76</v>
      </c>
      <c r="F1016" s="6" t="s">
        <v>82</v>
      </c>
      <c r="G1016" s="6" t="s">
        <v>80</v>
      </c>
      <c r="H1016" s="7">
        <v>204682.88</v>
      </c>
      <c r="I1016" s="7">
        <v>185133.46</v>
      </c>
      <c r="J1016" s="8">
        <v>1422</v>
      </c>
      <c r="K1016" s="8">
        <v>1282</v>
      </c>
      <c r="L1016" s="7">
        <v>131704.88</v>
      </c>
      <c r="M1016" s="7">
        <v>10715.95</v>
      </c>
      <c r="N1016" s="7">
        <v>1393248.63</v>
      </c>
      <c r="O1016" s="8">
        <v>10134</v>
      </c>
      <c r="P1016" s="8">
        <v>11</v>
      </c>
      <c r="Q1016" s="8">
        <v>18</v>
      </c>
    </row>
    <row r="1017" spans="1:17" ht="14.5">
      <c r="A1017" s="5">
        <v>45292</v>
      </c>
      <c r="B1017" s="6">
        <v>2024</v>
      </c>
      <c r="C1017" s="6" t="s">
        <v>74</v>
      </c>
      <c r="D1017" s="6" t="s">
        <v>75</v>
      </c>
      <c r="E1017" s="6" t="s">
        <v>76</v>
      </c>
      <c r="F1017" s="6" t="s">
        <v>82</v>
      </c>
      <c r="G1017" s="6" t="s">
        <v>81</v>
      </c>
      <c r="H1017" s="7">
        <v>322625.7</v>
      </c>
      <c r="I1017" s="7">
        <v>312449.37</v>
      </c>
      <c r="J1017" s="8">
        <v>2729</v>
      </c>
      <c r="K1017" s="8">
        <v>2660</v>
      </c>
      <c r="L1017" s="7">
        <v>187312.45</v>
      </c>
      <c r="M1017" s="7">
        <v>9631.34</v>
      </c>
      <c r="N1017" s="7">
        <v>1869309.15</v>
      </c>
      <c r="O1017" s="8">
        <v>16657</v>
      </c>
      <c r="P1017" s="8">
        <v>16</v>
      </c>
      <c r="Q1017" s="8">
        <v>35</v>
      </c>
    </row>
    <row r="1018" spans="1:17" ht="14.5">
      <c r="A1018" s="5">
        <v>45292</v>
      </c>
      <c r="B1018" s="6">
        <v>2024</v>
      </c>
      <c r="C1018" s="6" t="s">
        <v>74</v>
      </c>
      <c r="D1018" s="6" t="s">
        <v>75</v>
      </c>
      <c r="E1018" s="6" t="s">
        <v>76</v>
      </c>
      <c r="F1018" s="6" t="s">
        <v>83</v>
      </c>
      <c r="G1018" s="6" t="s">
        <v>78</v>
      </c>
      <c r="H1018" s="7">
        <v>73446.55</v>
      </c>
      <c r="I1018" s="7">
        <v>72902.490000000005</v>
      </c>
      <c r="J1018" s="8">
        <v>992</v>
      </c>
      <c r="K1018" s="8">
        <v>986</v>
      </c>
      <c r="L1018" s="7">
        <v>35198.19</v>
      </c>
      <c r="M1018" s="7">
        <v>1347.72</v>
      </c>
      <c r="N1018" s="7">
        <v>665947.22</v>
      </c>
      <c r="O1018" s="8">
        <v>9194</v>
      </c>
      <c r="P1018" s="8">
        <v>4</v>
      </c>
      <c r="Q1018" s="8">
        <v>19</v>
      </c>
    </row>
    <row r="1019" spans="1:17" ht="14.5">
      <c r="A1019" s="5">
        <v>45292</v>
      </c>
      <c r="B1019" s="6">
        <v>2024</v>
      </c>
      <c r="C1019" s="6" t="s">
        <v>74</v>
      </c>
      <c r="D1019" s="6" t="s">
        <v>75</v>
      </c>
      <c r="E1019" s="6" t="s">
        <v>76</v>
      </c>
      <c r="F1019" s="6" t="s">
        <v>83</v>
      </c>
      <c r="G1019" s="6" t="s">
        <v>79</v>
      </c>
      <c r="H1019" s="7">
        <v>81821.48</v>
      </c>
      <c r="I1019" s="7">
        <v>78110.63</v>
      </c>
      <c r="J1019" s="8">
        <v>446</v>
      </c>
      <c r="K1019" s="8">
        <v>429</v>
      </c>
      <c r="L1019" s="7">
        <v>45683.97</v>
      </c>
      <c r="M1019" s="7">
        <v>1970.47</v>
      </c>
      <c r="N1019" s="7">
        <v>565402.81000000006</v>
      </c>
      <c r="O1019" s="8">
        <v>3457</v>
      </c>
      <c r="P1019" s="8">
        <v>3</v>
      </c>
      <c r="Q1019" s="8">
        <v>14</v>
      </c>
    </row>
    <row r="1020" spans="1:17" ht="14.5">
      <c r="A1020" s="5">
        <v>45292</v>
      </c>
      <c r="B1020" s="6">
        <v>2024</v>
      </c>
      <c r="C1020" s="6" t="s">
        <v>74</v>
      </c>
      <c r="D1020" s="6" t="s">
        <v>75</v>
      </c>
      <c r="E1020" s="6" t="s">
        <v>76</v>
      </c>
      <c r="F1020" s="6" t="s">
        <v>83</v>
      </c>
      <c r="G1020" s="6" t="s">
        <v>80</v>
      </c>
      <c r="H1020" s="7">
        <v>19194.419999999998</v>
      </c>
      <c r="I1020" s="7">
        <v>18186.46</v>
      </c>
      <c r="J1020" s="8">
        <v>133</v>
      </c>
      <c r="K1020" s="8">
        <v>127</v>
      </c>
      <c r="L1020" s="7">
        <v>11155.04</v>
      </c>
      <c r="M1020" s="7">
        <v>950.9</v>
      </c>
      <c r="N1020" s="7">
        <v>184070.95</v>
      </c>
      <c r="O1020" s="8">
        <v>1309</v>
      </c>
      <c r="P1020" s="8">
        <v>1</v>
      </c>
      <c r="Q1020" s="8">
        <v>3</v>
      </c>
    </row>
    <row r="1021" spans="1:17" ht="14.5">
      <c r="A1021" s="5">
        <v>45292</v>
      </c>
      <c r="B1021" s="6">
        <v>2024</v>
      </c>
      <c r="C1021" s="6" t="s">
        <v>74</v>
      </c>
      <c r="D1021" s="6" t="s">
        <v>75</v>
      </c>
      <c r="E1021" s="6" t="s">
        <v>76</v>
      </c>
      <c r="F1021" s="6" t="s">
        <v>83</v>
      </c>
      <c r="G1021" s="6" t="s">
        <v>81</v>
      </c>
      <c r="H1021" s="7">
        <v>29804.29</v>
      </c>
      <c r="I1021" s="7">
        <v>29489.78</v>
      </c>
      <c r="J1021" s="8">
        <v>252</v>
      </c>
      <c r="K1021" s="8">
        <v>253</v>
      </c>
      <c r="L1021" s="7">
        <v>15962.82</v>
      </c>
      <c r="M1021" s="7">
        <v>879.85</v>
      </c>
      <c r="N1021" s="7">
        <v>243735.55</v>
      </c>
      <c r="O1021" s="8">
        <v>2114</v>
      </c>
      <c r="P1021" s="8">
        <v>1</v>
      </c>
      <c r="Q1021" s="8">
        <v>5</v>
      </c>
    </row>
    <row r="1022" spans="1:17" ht="14.5">
      <c r="A1022" s="5">
        <v>45292</v>
      </c>
      <c r="B1022" s="6">
        <v>2024</v>
      </c>
      <c r="C1022" s="6" t="s">
        <v>74</v>
      </c>
      <c r="D1022" s="6" t="s">
        <v>84</v>
      </c>
      <c r="E1022" s="6" t="s">
        <v>85</v>
      </c>
      <c r="F1022" s="6" t="s">
        <v>77</v>
      </c>
      <c r="G1022" s="6" t="s">
        <v>78</v>
      </c>
      <c r="H1022" s="7">
        <v>589228.72</v>
      </c>
      <c r="I1022" s="7">
        <v>633695.09</v>
      </c>
      <c r="J1022" s="8">
        <v>7961</v>
      </c>
      <c r="K1022" s="8">
        <v>8734</v>
      </c>
      <c r="L1022" s="7">
        <v>326089.84999999998</v>
      </c>
      <c r="M1022" s="7">
        <v>11271.71</v>
      </c>
      <c r="N1022" s="7">
        <v>4633694.04</v>
      </c>
      <c r="O1022" s="8">
        <v>65904</v>
      </c>
      <c r="P1022" s="8">
        <v>27</v>
      </c>
      <c r="Q1022" s="8">
        <v>160</v>
      </c>
    </row>
    <row r="1023" spans="1:17" ht="14.5">
      <c r="A1023" s="5">
        <v>45292</v>
      </c>
      <c r="B1023" s="6">
        <v>2024</v>
      </c>
      <c r="C1023" s="6" t="s">
        <v>74</v>
      </c>
      <c r="D1023" s="6" t="s">
        <v>84</v>
      </c>
      <c r="E1023" s="6" t="s">
        <v>85</v>
      </c>
      <c r="F1023" s="6" t="s">
        <v>77</v>
      </c>
      <c r="G1023" s="6" t="s">
        <v>79</v>
      </c>
      <c r="H1023" s="7">
        <v>552451.56000000006</v>
      </c>
      <c r="I1023" s="7">
        <v>566197.13</v>
      </c>
      <c r="J1023" s="8">
        <v>3011</v>
      </c>
      <c r="K1023" s="8">
        <v>3052</v>
      </c>
      <c r="L1023" s="7">
        <v>360993.15</v>
      </c>
      <c r="M1023" s="7">
        <v>13403.06</v>
      </c>
      <c r="N1023" s="7">
        <v>3673175.63</v>
      </c>
      <c r="O1023" s="8">
        <v>22302</v>
      </c>
      <c r="P1023" s="8">
        <v>29</v>
      </c>
      <c r="Q1023" s="8">
        <v>29</v>
      </c>
    </row>
    <row r="1024" spans="1:17" ht="14.5">
      <c r="A1024" s="5">
        <v>45292</v>
      </c>
      <c r="B1024" s="6">
        <v>2024</v>
      </c>
      <c r="C1024" s="6" t="s">
        <v>74</v>
      </c>
      <c r="D1024" s="6" t="s">
        <v>84</v>
      </c>
      <c r="E1024" s="6" t="s">
        <v>85</v>
      </c>
      <c r="F1024" s="6" t="s">
        <v>77</v>
      </c>
      <c r="G1024" s="6" t="s">
        <v>80</v>
      </c>
      <c r="H1024" s="7">
        <v>127770.38</v>
      </c>
      <c r="I1024" s="7">
        <v>124283.25</v>
      </c>
      <c r="J1024" s="8">
        <v>888</v>
      </c>
      <c r="K1024" s="8">
        <v>868</v>
      </c>
      <c r="L1024" s="7">
        <v>87951.25</v>
      </c>
      <c r="M1024" s="7">
        <v>7087.47</v>
      </c>
      <c r="N1024" s="7">
        <v>1172171.01</v>
      </c>
      <c r="O1024" s="8">
        <v>8967</v>
      </c>
      <c r="P1024" s="8">
        <v>6</v>
      </c>
      <c r="Q1024" s="8">
        <v>13</v>
      </c>
    </row>
    <row r="1025" spans="1:17" ht="14.5">
      <c r="A1025" s="5">
        <v>45292</v>
      </c>
      <c r="B1025" s="6">
        <v>2024</v>
      </c>
      <c r="C1025" s="6" t="s">
        <v>74</v>
      </c>
      <c r="D1025" s="6" t="s">
        <v>84</v>
      </c>
      <c r="E1025" s="6" t="s">
        <v>85</v>
      </c>
      <c r="F1025" s="6" t="s">
        <v>77</v>
      </c>
      <c r="G1025" s="6" t="s">
        <v>81</v>
      </c>
      <c r="H1025" s="7">
        <v>241674.86</v>
      </c>
      <c r="I1025" s="7">
        <v>248489.64</v>
      </c>
      <c r="J1025" s="8">
        <v>2044</v>
      </c>
      <c r="K1025" s="8">
        <v>2087</v>
      </c>
      <c r="L1025" s="7">
        <v>152420.22</v>
      </c>
      <c r="M1025" s="7">
        <v>7968.55</v>
      </c>
      <c r="N1025" s="7">
        <v>1689770.56</v>
      </c>
      <c r="O1025" s="8">
        <v>15517</v>
      </c>
      <c r="P1025" s="8">
        <v>12</v>
      </c>
      <c r="Q1025" s="8">
        <v>34</v>
      </c>
    </row>
    <row r="1026" spans="1:17" ht="14.5">
      <c r="A1026" s="5">
        <v>45292</v>
      </c>
      <c r="B1026" s="6">
        <v>2024</v>
      </c>
      <c r="C1026" s="6" t="s">
        <v>74</v>
      </c>
      <c r="D1026" s="6" t="s">
        <v>84</v>
      </c>
      <c r="E1026" s="6" t="s">
        <v>85</v>
      </c>
      <c r="F1026" s="6" t="s">
        <v>82</v>
      </c>
      <c r="G1026" s="6" t="s">
        <v>78</v>
      </c>
      <c r="H1026" s="7">
        <v>526463.5</v>
      </c>
      <c r="I1026" s="7">
        <v>567012.47</v>
      </c>
      <c r="J1026" s="8">
        <v>7113</v>
      </c>
      <c r="K1026" s="8">
        <v>7676</v>
      </c>
      <c r="L1026" s="7">
        <v>279295.98</v>
      </c>
      <c r="M1026" s="7">
        <v>8717.67</v>
      </c>
      <c r="N1026" s="7">
        <v>4258556.68</v>
      </c>
      <c r="O1026" s="8">
        <v>62399</v>
      </c>
      <c r="P1026" s="8">
        <v>19</v>
      </c>
      <c r="Q1026" s="8">
        <v>86</v>
      </c>
    </row>
    <row r="1027" spans="1:17" ht="14.5">
      <c r="A1027" s="5">
        <v>45292</v>
      </c>
      <c r="B1027" s="6">
        <v>2024</v>
      </c>
      <c r="C1027" s="6" t="s">
        <v>74</v>
      </c>
      <c r="D1027" s="6" t="s">
        <v>84</v>
      </c>
      <c r="E1027" s="6" t="s">
        <v>85</v>
      </c>
      <c r="F1027" s="6" t="s">
        <v>82</v>
      </c>
      <c r="G1027" s="6" t="s">
        <v>79</v>
      </c>
      <c r="H1027" s="7">
        <v>484955.61</v>
      </c>
      <c r="I1027" s="7">
        <v>479379.28</v>
      </c>
      <c r="J1027" s="8">
        <v>2643</v>
      </c>
      <c r="K1027" s="8">
        <v>2586</v>
      </c>
      <c r="L1027" s="7">
        <v>295299.09000000003</v>
      </c>
      <c r="M1027" s="7">
        <v>11385.69</v>
      </c>
      <c r="N1027" s="7">
        <v>3386183.07</v>
      </c>
      <c r="O1027" s="8">
        <v>20030</v>
      </c>
      <c r="P1027" s="8">
        <v>27</v>
      </c>
      <c r="Q1027" s="8">
        <v>55</v>
      </c>
    </row>
    <row r="1028" spans="1:17" ht="14.5">
      <c r="A1028" s="5">
        <v>45292</v>
      </c>
      <c r="B1028" s="6">
        <v>2024</v>
      </c>
      <c r="C1028" s="6" t="s">
        <v>74</v>
      </c>
      <c r="D1028" s="6" t="s">
        <v>84</v>
      </c>
      <c r="E1028" s="6" t="s">
        <v>85</v>
      </c>
      <c r="F1028" s="6" t="s">
        <v>82</v>
      </c>
      <c r="G1028" s="6" t="s">
        <v>80</v>
      </c>
      <c r="H1028" s="7">
        <v>127627.93</v>
      </c>
      <c r="I1028" s="7">
        <v>123460.86</v>
      </c>
      <c r="J1028" s="8">
        <v>887</v>
      </c>
      <c r="K1028" s="8">
        <v>842</v>
      </c>
      <c r="L1028" s="7">
        <v>82298.52</v>
      </c>
      <c r="M1028" s="7">
        <v>6328.26</v>
      </c>
      <c r="N1028" s="7">
        <v>1153524.67</v>
      </c>
      <c r="O1028" s="8">
        <v>8842</v>
      </c>
      <c r="P1028" s="8">
        <v>5</v>
      </c>
      <c r="Q1028" s="8">
        <v>18</v>
      </c>
    </row>
    <row r="1029" spans="1:17" ht="14.5">
      <c r="A1029" s="5">
        <v>45292</v>
      </c>
      <c r="B1029" s="6">
        <v>2024</v>
      </c>
      <c r="C1029" s="6" t="s">
        <v>74</v>
      </c>
      <c r="D1029" s="6" t="s">
        <v>84</v>
      </c>
      <c r="E1029" s="6" t="s">
        <v>85</v>
      </c>
      <c r="F1029" s="6" t="s">
        <v>82</v>
      </c>
      <c r="G1029" s="6" t="s">
        <v>81</v>
      </c>
      <c r="H1029" s="7">
        <v>220058.26</v>
      </c>
      <c r="I1029" s="7">
        <v>234007.8</v>
      </c>
      <c r="J1029" s="8">
        <v>1861</v>
      </c>
      <c r="K1029" s="8">
        <v>1989</v>
      </c>
      <c r="L1029" s="7">
        <v>127746.23</v>
      </c>
      <c r="M1029" s="7">
        <v>6260.51</v>
      </c>
      <c r="N1029" s="7">
        <v>1639900.71</v>
      </c>
      <c r="O1029" s="8">
        <v>15120</v>
      </c>
      <c r="P1029" s="8">
        <v>8</v>
      </c>
      <c r="Q1029" s="8">
        <v>19</v>
      </c>
    </row>
    <row r="1030" spans="1:17" ht="14.5">
      <c r="A1030" s="5">
        <v>45292</v>
      </c>
      <c r="B1030" s="6">
        <v>2024</v>
      </c>
      <c r="C1030" s="6" t="s">
        <v>74</v>
      </c>
      <c r="D1030" s="6" t="s">
        <v>84</v>
      </c>
      <c r="E1030" s="6" t="s">
        <v>85</v>
      </c>
      <c r="F1030" s="6" t="s">
        <v>83</v>
      </c>
      <c r="G1030" s="6" t="s">
        <v>78</v>
      </c>
      <c r="H1030" s="7">
        <v>48469.39</v>
      </c>
      <c r="I1030" s="7">
        <v>51107.22</v>
      </c>
      <c r="J1030" s="8">
        <v>655</v>
      </c>
      <c r="K1030" s="8">
        <v>686</v>
      </c>
      <c r="L1030" s="7">
        <v>23101.72</v>
      </c>
      <c r="M1030" s="7">
        <v>843.67</v>
      </c>
      <c r="N1030" s="7">
        <v>540240.86</v>
      </c>
      <c r="O1030" s="8">
        <v>8117</v>
      </c>
      <c r="P1030" s="8">
        <v>2</v>
      </c>
      <c r="Q1030" s="8">
        <v>22</v>
      </c>
    </row>
    <row r="1031" spans="1:17" ht="14.5">
      <c r="A1031" s="5">
        <v>45292</v>
      </c>
      <c r="B1031" s="6">
        <v>2024</v>
      </c>
      <c r="C1031" s="6" t="s">
        <v>74</v>
      </c>
      <c r="D1031" s="6" t="s">
        <v>84</v>
      </c>
      <c r="E1031" s="6" t="s">
        <v>85</v>
      </c>
      <c r="F1031" s="6" t="s">
        <v>83</v>
      </c>
      <c r="G1031" s="6" t="s">
        <v>79</v>
      </c>
      <c r="H1031" s="7">
        <v>46693.72</v>
      </c>
      <c r="I1031" s="7">
        <v>46965.87</v>
      </c>
      <c r="J1031" s="8">
        <v>254</v>
      </c>
      <c r="K1031" s="8">
        <v>257</v>
      </c>
      <c r="L1031" s="7">
        <v>26121.02</v>
      </c>
      <c r="M1031" s="7">
        <v>1185.52</v>
      </c>
      <c r="N1031" s="7">
        <v>433281.3</v>
      </c>
      <c r="O1031" s="8">
        <v>2433</v>
      </c>
      <c r="P1031" s="8">
        <v>3</v>
      </c>
      <c r="Q1031" s="8">
        <v>4</v>
      </c>
    </row>
    <row r="1032" spans="1:17" ht="14.5">
      <c r="A1032" s="5">
        <v>45292</v>
      </c>
      <c r="B1032" s="6">
        <v>2024</v>
      </c>
      <c r="C1032" s="6" t="s">
        <v>74</v>
      </c>
      <c r="D1032" s="6" t="s">
        <v>84</v>
      </c>
      <c r="E1032" s="6" t="s">
        <v>85</v>
      </c>
      <c r="F1032" s="6" t="s">
        <v>83</v>
      </c>
      <c r="G1032" s="6" t="s">
        <v>80</v>
      </c>
      <c r="H1032" s="7">
        <v>10751.02</v>
      </c>
      <c r="I1032" s="7">
        <v>10716.76</v>
      </c>
      <c r="J1032" s="8">
        <v>75</v>
      </c>
      <c r="K1032" s="8">
        <v>75</v>
      </c>
      <c r="L1032" s="7">
        <v>6169.18</v>
      </c>
      <c r="M1032" s="7">
        <v>626.91999999999996</v>
      </c>
      <c r="N1032" s="7">
        <v>139305.48000000001</v>
      </c>
      <c r="O1032" s="8">
        <v>1027</v>
      </c>
      <c r="P1032" s="8">
        <v>1</v>
      </c>
      <c r="Q1032" s="8">
        <v>2</v>
      </c>
    </row>
    <row r="1033" spans="1:17" ht="14.5">
      <c r="A1033" s="5">
        <v>45292</v>
      </c>
      <c r="B1033" s="6">
        <v>2024</v>
      </c>
      <c r="C1033" s="6" t="s">
        <v>74</v>
      </c>
      <c r="D1033" s="6" t="s">
        <v>84</v>
      </c>
      <c r="E1033" s="6" t="s">
        <v>85</v>
      </c>
      <c r="F1033" s="6" t="s">
        <v>83</v>
      </c>
      <c r="G1033" s="6" t="s">
        <v>81</v>
      </c>
      <c r="H1033" s="7">
        <v>18189.55</v>
      </c>
      <c r="I1033" s="7">
        <v>19600.78</v>
      </c>
      <c r="J1033" s="8">
        <v>154</v>
      </c>
      <c r="K1033" s="8">
        <v>166</v>
      </c>
      <c r="L1033" s="7">
        <v>9733.36</v>
      </c>
      <c r="M1033" s="7">
        <v>513.36</v>
      </c>
      <c r="N1033" s="7">
        <v>193702.87</v>
      </c>
      <c r="O1033" s="8">
        <v>1856</v>
      </c>
      <c r="P1033" s="8">
        <v>1</v>
      </c>
      <c r="Q1033" s="8">
        <v>4</v>
      </c>
    </row>
    <row r="1034" spans="1:17" ht="14.5">
      <c r="A1034" s="5">
        <v>45292</v>
      </c>
      <c r="B1034" s="6">
        <v>2024</v>
      </c>
      <c r="C1034" s="6" t="s">
        <v>74</v>
      </c>
      <c r="D1034" s="6" t="s">
        <v>86</v>
      </c>
      <c r="E1034" s="6" t="s">
        <v>87</v>
      </c>
      <c r="F1034" s="6" t="s">
        <v>77</v>
      </c>
      <c r="G1034" s="6" t="s">
        <v>78</v>
      </c>
      <c r="H1034" s="7">
        <v>408632.5</v>
      </c>
      <c r="I1034" s="7">
        <v>423342.69</v>
      </c>
      <c r="J1034" s="8">
        <v>5521</v>
      </c>
      <c r="K1034" s="8">
        <v>5733</v>
      </c>
      <c r="L1034" s="7">
        <v>226588.01</v>
      </c>
      <c r="M1034" s="7">
        <v>7182.39</v>
      </c>
      <c r="N1034" s="7">
        <v>3528337.33</v>
      </c>
      <c r="O1034" s="8">
        <v>52052</v>
      </c>
      <c r="P1034" s="8">
        <v>19</v>
      </c>
      <c r="Q1034" s="8">
        <v>93</v>
      </c>
    </row>
    <row r="1035" spans="1:17" ht="14.5">
      <c r="A1035" s="5">
        <v>45292</v>
      </c>
      <c r="B1035" s="6">
        <v>2024</v>
      </c>
      <c r="C1035" s="6" t="s">
        <v>74</v>
      </c>
      <c r="D1035" s="6" t="s">
        <v>86</v>
      </c>
      <c r="E1035" s="6" t="s">
        <v>87</v>
      </c>
      <c r="F1035" s="6" t="s">
        <v>77</v>
      </c>
      <c r="G1035" s="6" t="s">
        <v>79</v>
      </c>
      <c r="H1035" s="7">
        <v>382961.97</v>
      </c>
      <c r="I1035" s="7">
        <v>378721.66</v>
      </c>
      <c r="J1035" s="8">
        <v>2087</v>
      </c>
      <c r="K1035" s="8">
        <v>2025</v>
      </c>
      <c r="L1035" s="7">
        <v>249388.02</v>
      </c>
      <c r="M1035" s="7">
        <v>9641.8700000000008</v>
      </c>
      <c r="N1035" s="7">
        <v>2762730.38</v>
      </c>
      <c r="O1035" s="8">
        <v>15917</v>
      </c>
      <c r="P1035" s="8">
        <v>20</v>
      </c>
      <c r="Q1035" s="8">
        <v>39</v>
      </c>
    </row>
    <row r="1036" spans="1:17" ht="14.5">
      <c r="A1036" s="5">
        <v>45292</v>
      </c>
      <c r="B1036" s="6">
        <v>2024</v>
      </c>
      <c r="C1036" s="6" t="s">
        <v>74</v>
      </c>
      <c r="D1036" s="6" t="s">
        <v>86</v>
      </c>
      <c r="E1036" s="6" t="s">
        <v>87</v>
      </c>
      <c r="F1036" s="6" t="s">
        <v>77</v>
      </c>
      <c r="G1036" s="6" t="s">
        <v>80</v>
      </c>
      <c r="H1036" s="7">
        <v>93949.23</v>
      </c>
      <c r="I1036" s="7">
        <v>90330.05</v>
      </c>
      <c r="J1036" s="8">
        <v>653</v>
      </c>
      <c r="K1036" s="8">
        <v>627</v>
      </c>
      <c r="L1036" s="7">
        <v>64733.29</v>
      </c>
      <c r="M1036" s="7">
        <v>5310.22</v>
      </c>
      <c r="N1036" s="7">
        <v>899860.11</v>
      </c>
      <c r="O1036" s="8">
        <v>7020</v>
      </c>
      <c r="P1036" s="8">
        <v>4</v>
      </c>
      <c r="Q1036" s="8">
        <v>11</v>
      </c>
    </row>
    <row r="1037" spans="1:17" ht="14.5">
      <c r="A1037" s="5">
        <v>45292</v>
      </c>
      <c r="B1037" s="6">
        <v>2024</v>
      </c>
      <c r="C1037" s="6" t="s">
        <v>74</v>
      </c>
      <c r="D1037" s="6" t="s">
        <v>86</v>
      </c>
      <c r="E1037" s="6" t="s">
        <v>87</v>
      </c>
      <c r="F1037" s="6" t="s">
        <v>77</v>
      </c>
      <c r="G1037" s="6" t="s">
        <v>81</v>
      </c>
      <c r="H1037" s="7">
        <v>159409.64000000001</v>
      </c>
      <c r="I1037" s="7">
        <v>158353.47</v>
      </c>
      <c r="J1037" s="8">
        <v>1348</v>
      </c>
      <c r="K1037" s="8">
        <v>1325</v>
      </c>
      <c r="L1037" s="7">
        <v>98256.4</v>
      </c>
      <c r="M1037" s="7">
        <v>4776.78</v>
      </c>
      <c r="N1037" s="7">
        <v>1278260.3400000001</v>
      </c>
      <c r="O1037" s="8">
        <v>12256</v>
      </c>
      <c r="P1037" s="8">
        <v>7</v>
      </c>
      <c r="Q1037" s="8">
        <v>20</v>
      </c>
    </row>
    <row r="1038" spans="1:17" ht="14.5">
      <c r="A1038" s="5">
        <v>45292</v>
      </c>
      <c r="B1038" s="6">
        <v>2024</v>
      </c>
      <c r="C1038" s="6" t="s">
        <v>74</v>
      </c>
      <c r="D1038" s="6" t="s">
        <v>86</v>
      </c>
      <c r="E1038" s="6" t="s">
        <v>87</v>
      </c>
      <c r="F1038" s="6" t="s">
        <v>82</v>
      </c>
      <c r="G1038" s="6" t="s">
        <v>78</v>
      </c>
      <c r="H1038" s="7">
        <v>334249.86</v>
      </c>
      <c r="I1038" s="7">
        <v>337877.93</v>
      </c>
      <c r="J1038" s="8">
        <v>4516</v>
      </c>
      <c r="K1038" s="8">
        <v>4493</v>
      </c>
      <c r="L1038" s="7">
        <v>172854.7</v>
      </c>
      <c r="M1038" s="7">
        <v>6241.92</v>
      </c>
      <c r="N1038" s="7">
        <v>3017072.98</v>
      </c>
      <c r="O1038" s="8">
        <v>45393</v>
      </c>
      <c r="P1038" s="8">
        <v>18</v>
      </c>
      <c r="Q1038" s="8">
        <v>87</v>
      </c>
    </row>
    <row r="1039" spans="1:17" ht="14.5">
      <c r="A1039" s="5">
        <v>45292</v>
      </c>
      <c r="B1039" s="6">
        <v>2024</v>
      </c>
      <c r="C1039" s="6" t="s">
        <v>74</v>
      </c>
      <c r="D1039" s="6" t="s">
        <v>86</v>
      </c>
      <c r="E1039" s="6" t="s">
        <v>87</v>
      </c>
      <c r="F1039" s="6" t="s">
        <v>82</v>
      </c>
      <c r="G1039" s="6" t="s">
        <v>79</v>
      </c>
      <c r="H1039" s="7">
        <v>295563.53000000003</v>
      </c>
      <c r="I1039" s="7">
        <v>280649.5</v>
      </c>
      <c r="J1039" s="8">
        <v>1611</v>
      </c>
      <c r="K1039" s="8">
        <v>1548</v>
      </c>
      <c r="L1039" s="7">
        <v>180983.51</v>
      </c>
      <c r="M1039" s="7">
        <v>7546.7</v>
      </c>
      <c r="N1039" s="7">
        <v>2439818.63</v>
      </c>
      <c r="O1039" s="8">
        <v>14124</v>
      </c>
      <c r="P1039" s="8">
        <v>17</v>
      </c>
      <c r="Q1039" s="8">
        <v>24</v>
      </c>
    </row>
    <row r="1040" spans="1:17" ht="14.5">
      <c r="A1040" s="5">
        <v>45292</v>
      </c>
      <c r="B1040" s="6">
        <v>2024</v>
      </c>
      <c r="C1040" s="6" t="s">
        <v>74</v>
      </c>
      <c r="D1040" s="6" t="s">
        <v>86</v>
      </c>
      <c r="E1040" s="6" t="s">
        <v>87</v>
      </c>
      <c r="F1040" s="6" t="s">
        <v>82</v>
      </c>
      <c r="G1040" s="6" t="s">
        <v>80</v>
      </c>
      <c r="H1040" s="7">
        <v>75019.240000000005</v>
      </c>
      <c r="I1040" s="7">
        <v>71388.97</v>
      </c>
      <c r="J1040" s="8">
        <v>521</v>
      </c>
      <c r="K1040" s="8">
        <v>488</v>
      </c>
      <c r="L1040" s="7">
        <v>48375.56</v>
      </c>
      <c r="M1040" s="7">
        <v>4478.08</v>
      </c>
      <c r="N1040" s="7">
        <v>827788.23</v>
      </c>
      <c r="O1040" s="8">
        <v>6425</v>
      </c>
      <c r="P1040" s="8">
        <v>3</v>
      </c>
      <c r="Q1040" s="8">
        <v>8</v>
      </c>
    </row>
    <row r="1041" spans="1:17" ht="14.5">
      <c r="A1041" s="5">
        <v>45292</v>
      </c>
      <c r="B1041" s="6">
        <v>2024</v>
      </c>
      <c r="C1041" s="6" t="s">
        <v>74</v>
      </c>
      <c r="D1041" s="6" t="s">
        <v>86</v>
      </c>
      <c r="E1041" s="6" t="s">
        <v>87</v>
      </c>
      <c r="F1041" s="6" t="s">
        <v>82</v>
      </c>
      <c r="G1041" s="6" t="s">
        <v>81</v>
      </c>
      <c r="H1041" s="7">
        <v>130349.16</v>
      </c>
      <c r="I1041" s="7">
        <v>131146.72</v>
      </c>
      <c r="J1041" s="8">
        <v>1103</v>
      </c>
      <c r="K1041" s="8">
        <v>1121</v>
      </c>
      <c r="L1041" s="7">
        <v>75219.03</v>
      </c>
      <c r="M1041" s="7">
        <v>3775.59</v>
      </c>
      <c r="N1041" s="7">
        <v>1205173.06</v>
      </c>
      <c r="O1041" s="8">
        <v>10983</v>
      </c>
      <c r="P1041" s="8">
        <v>7</v>
      </c>
      <c r="Q1041" s="8">
        <v>13</v>
      </c>
    </row>
    <row r="1042" spans="1:17" ht="14.5">
      <c r="A1042" s="5">
        <v>45292</v>
      </c>
      <c r="B1042" s="6">
        <v>2024</v>
      </c>
      <c r="C1042" s="6" t="s">
        <v>74</v>
      </c>
      <c r="D1042" s="6" t="s">
        <v>86</v>
      </c>
      <c r="E1042" s="6" t="s">
        <v>87</v>
      </c>
      <c r="F1042" s="6" t="s">
        <v>83</v>
      </c>
      <c r="G1042" s="6" t="s">
        <v>78</v>
      </c>
      <c r="H1042" s="7">
        <v>31500.97</v>
      </c>
      <c r="I1042" s="7">
        <v>32203.55</v>
      </c>
      <c r="J1042" s="8">
        <v>426</v>
      </c>
      <c r="K1042" s="8">
        <v>444</v>
      </c>
      <c r="L1042" s="7">
        <v>14992.39</v>
      </c>
      <c r="M1042" s="7">
        <v>543.69000000000005</v>
      </c>
      <c r="N1042" s="7">
        <v>424392.26</v>
      </c>
      <c r="O1042" s="8">
        <v>6376</v>
      </c>
      <c r="P1042" s="8">
        <v>1</v>
      </c>
      <c r="Q1042" s="8">
        <v>9</v>
      </c>
    </row>
    <row r="1043" spans="1:17" ht="14.5">
      <c r="A1043" s="5">
        <v>45292</v>
      </c>
      <c r="B1043" s="6">
        <v>2024</v>
      </c>
      <c r="C1043" s="6" t="s">
        <v>74</v>
      </c>
      <c r="D1043" s="6" t="s">
        <v>86</v>
      </c>
      <c r="E1043" s="6" t="s">
        <v>87</v>
      </c>
      <c r="F1043" s="6" t="s">
        <v>83</v>
      </c>
      <c r="G1043" s="6" t="s">
        <v>79</v>
      </c>
      <c r="H1043" s="7">
        <v>30073.84</v>
      </c>
      <c r="I1043" s="7">
        <v>28986.42</v>
      </c>
      <c r="J1043" s="8">
        <v>164</v>
      </c>
      <c r="K1043" s="8">
        <v>161</v>
      </c>
      <c r="L1043" s="7">
        <v>16866.669999999998</v>
      </c>
      <c r="M1043" s="7">
        <v>718.93</v>
      </c>
      <c r="N1043" s="7">
        <v>324223.98</v>
      </c>
      <c r="O1043" s="8">
        <v>1842</v>
      </c>
      <c r="P1043" s="8">
        <v>2</v>
      </c>
      <c r="Q1043" s="8">
        <v>3</v>
      </c>
    </row>
    <row r="1044" spans="1:17" ht="14.5">
      <c r="A1044" s="5">
        <v>45292</v>
      </c>
      <c r="B1044" s="6">
        <v>2024</v>
      </c>
      <c r="C1044" s="6" t="s">
        <v>74</v>
      </c>
      <c r="D1044" s="6" t="s">
        <v>86</v>
      </c>
      <c r="E1044" s="6" t="s">
        <v>87</v>
      </c>
      <c r="F1044" s="6" t="s">
        <v>83</v>
      </c>
      <c r="G1044" s="6" t="s">
        <v>80</v>
      </c>
      <c r="H1044" s="7">
        <v>7613.11</v>
      </c>
      <c r="I1044" s="7">
        <v>7123.57</v>
      </c>
      <c r="J1044" s="8">
        <v>53</v>
      </c>
      <c r="K1044" s="8">
        <v>49</v>
      </c>
      <c r="L1044" s="7">
        <v>4472.4799999999996</v>
      </c>
      <c r="M1044" s="7">
        <v>412.33</v>
      </c>
      <c r="N1044" s="7">
        <v>112055.37</v>
      </c>
      <c r="O1044" s="8">
        <v>844</v>
      </c>
      <c r="P1044" s="8">
        <v>0</v>
      </c>
      <c r="Q1044" s="8">
        <v>1</v>
      </c>
    </row>
    <row r="1045" spans="1:17" ht="14.5">
      <c r="A1045" s="5">
        <v>45292</v>
      </c>
      <c r="B1045" s="6">
        <v>2024</v>
      </c>
      <c r="C1045" s="6" t="s">
        <v>74</v>
      </c>
      <c r="D1045" s="6" t="s">
        <v>86</v>
      </c>
      <c r="E1045" s="6" t="s">
        <v>87</v>
      </c>
      <c r="F1045" s="6" t="s">
        <v>83</v>
      </c>
      <c r="G1045" s="6" t="s">
        <v>81</v>
      </c>
      <c r="H1045" s="7">
        <v>12410.21</v>
      </c>
      <c r="I1045" s="7">
        <v>12758.93</v>
      </c>
      <c r="J1045" s="8">
        <v>105</v>
      </c>
      <c r="K1045" s="8">
        <v>110</v>
      </c>
      <c r="L1045" s="7">
        <v>6578.68</v>
      </c>
      <c r="M1045" s="7">
        <v>339.86</v>
      </c>
      <c r="N1045" s="7">
        <v>154330.72</v>
      </c>
      <c r="O1045" s="8">
        <v>1436</v>
      </c>
      <c r="P1045" s="8">
        <v>1</v>
      </c>
      <c r="Q1045" s="8">
        <v>3</v>
      </c>
    </row>
    <row r="1046" spans="1:17" ht="14.5">
      <c r="A1046" s="5">
        <v>45292</v>
      </c>
      <c r="B1046" s="6">
        <v>2024</v>
      </c>
      <c r="C1046" s="6" t="s">
        <v>74</v>
      </c>
      <c r="D1046" s="6" t="s">
        <v>88</v>
      </c>
      <c r="E1046" s="6" t="s">
        <v>87</v>
      </c>
      <c r="F1046" s="6" t="s">
        <v>77</v>
      </c>
      <c r="G1046" s="6" t="s">
        <v>78</v>
      </c>
      <c r="H1046" s="7">
        <v>301722.73</v>
      </c>
      <c r="I1046" s="7">
        <v>300953.23</v>
      </c>
      <c r="J1046" s="8">
        <v>4076</v>
      </c>
      <c r="K1046" s="8">
        <v>4108</v>
      </c>
      <c r="L1046" s="7">
        <v>171812.02</v>
      </c>
      <c r="M1046" s="7">
        <v>5270.53</v>
      </c>
      <c r="N1046" s="7">
        <v>2973023.73</v>
      </c>
      <c r="O1046" s="8">
        <v>43862</v>
      </c>
      <c r="P1046" s="8">
        <v>13</v>
      </c>
      <c r="Q1046" s="8">
        <v>78</v>
      </c>
    </row>
    <row r="1047" spans="1:17" ht="14.5">
      <c r="A1047" s="5">
        <v>45292</v>
      </c>
      <c r="B1047" s="6">
        <v>2024</v>
      </c>
      <c r="C1047" s="6" t="s">
        <v>74</v>
      </c>
      <c r="D1047" s="6" t="s">
        <v>88</v>
      </c>
      <c r="E1047" s="6" t="s">
        <v>87</v>
      </c>
      <c r="F1047" s="6" t="s">
        <v>77</v>
      </c>
      <c r="G1047" s="6" t="s">
        <v>79</v>
      </c>
      <c r="H1047" s="7">
        <v>277423.69</v>
      </c>
      <c r="I1047" s="7">
        <v>252446.28</v>
      </c>
      <c r="J1047" s="8">
        <v>1512</v>
      </c>
      <c r="K1047" s="8">
        <v>1403</v>
      </c>
      <c r="L1047" s="7">
        <v>181069.82</v>
      </c>
      <c r="M1047" s="7">
        <v>7323.31</v>
      </c>
      <c r="N1047" s="7">
        <v>2274813.13</v>
      </c>
      <c r="O1047" s="8">
        <v>13380</v>
      </c>
      <c r="P1047" s="8">
        <v>10</v>
      </c>
      <c r="Q1047" s="8">
        <v>19</v>
      </c>
    </row>
    <row r="1048" spans="1:17" ht="14.5">
      <c r="A1048" s="5">
        <v>45292</v>
      </c>
      <c r="B1048" s="6">
        <v>2024</v>
      </c>
      <c r="C1048" s="6" t="s">
        <v>74</v>
      </c>
      <c r="D1048" s="6" t="s">
        <v>88</v>
      </c>
      <c r="E1048" s="6" t="s">
        <v>87</v>
      </c>
      <c r="F1048" s="6" t="s">
        <v>77</v>
      </c>
      <c r="G1048" s="6" t="s">
        <v>80</v>
      </c>
      <c r="H1048" s="7">
        <v>73660.37</v>
      </c>
      <c r="I1048" s="7">
        <v>67723.16</v>
      </c>
      <c r="J1048" s="8">
        <v>512</v>
      </c>
      <c r="K1048" s="8">
        <v>465</v>
      </c>
      <c r="L1048" s="7">
        <v>50653.98</v>
      </c>
      <c r="M1048" s="7">
        <v>3958.62</v>
      </c>
      <c r="N1048" s="7">
        <v>783032.29</v>
      </c>
      <c r="O1048" s="8">
        <v>5783</v>
      </c>
      <c r="P1048" s="8">
        <v>3</v>
      </c>
      <c r="Q1048" s="8">
        <v>6</v>
      </c>
    </row>
    <row r="1049" spans="1:17" ht="14.5">
      <c r="A1049" s="5">
        <v>45292</v>
      </c>
      <c r="B1049" s="6">
        <v>2024</v>
      </c>
      <c r="C1049" s="6" t="s">
        <v>74</v>
      </c>
      <c r="D1049" s="6" t="s">
        <v>88</v>
      </c>
      <c r="E1049" s="6" t="s">
        <v>87</v>
      </c>
      <c r="F1049" s="6" t="s">
        <v>77</v>
      </c>
      <c r="G1049" s="6" t="s">
        <v>81</v>
      </c>
      <c r="H1049" s="7">
        <v>125788.05</v>
      </c>
      <c r="I1049" s="7">
        <v>123006.96</v>
      </c>
      <c r="J1049" s="8">
        <v>1064</v>
      </c>
      <c r="K1049" s="8">
        <v>1059</v>
      </c>
      <c r="L1049" s="7">
        <v>77490.559999999998</v>
      </c>
      <c r="M1049" s="7">
        <v>4070</v>
      </c>
      <c r="N1049" s="7">
        <v>1119281.96</v>
      </c>
      <c r="O1049" s="8">
        <v>10523</v>
      </c>
      <c r="P1049" s="8">
        <v>5</v>
      </c>
      <c r="Q1049" s="8">
        <v>13</v>
      </c>
    </row>
    <row r="1050" spans="1:17" ht="14.5">
      <c r="A1050" s="5">
        <v>45292</v>
      </c>
      <c r="B1050" s="6">
        <v>2024</v>
      </c>
      <c r="C1050" s="6" t="s">
        <v>74</v>
      </c>
      <c r="D1050" s="6" t="s">
        <v>88</v>
      </c>
      <c r="E1050" s="6" t="s">
        <v>87</v>
      </c>
      <c r="F1050" s="6" t="s">
        <v>82</v>
      </c>
      <c r="G1050" s="6" t="s">
        <v>78</v>
      </c>
      <c r="H1050" s="7">
        <v>268898.26</v>
      </c>
      <c r="I1050" s="7">
        <v>262431.31</v>
      </c>
      <c r="J1050" s="8">
        <v>3633</v>
      </c>
      <c r="K1050" s="8">
        <v>3582</v>
      </c>
      <c r="L1050" s="7">
        <v>142920.48000000001</v>
      </c>
      <c r="M1050" s="7">
        <v>4763.92</v>
      </c>
      <c r="N1050" s="7">
        <v>2830966.28</v>
      </c>
      <c r="O1050" s="8">
        <v>40792</v>
      </c>
      <c r="P1050" s="8">
        <v>12</v>
      </c>
      <c r="Q1050" s="8">
        <v>49</v>
      </c>
    </row>
    <row r="1051" spans="1:17" ht="14.5">
      <c r="A1051" s="5">
        <v>45292</v>
      </c>
      <c r="B1051" s="6">
        <v>2024</v>
      </c>
      <c r="C1051" s="6" t="s">
        <v>74</v>
      </c>
      <c r="D1051" s="6" t="s">
        <v>88</v>
      </c>
      <c r="E1051" s="6" t="s">
        <v>87</v>
      </c>
      <c r="F1051" s="6" t="s">
        <v>82</v>
      </c>
      <c r="G1051" s="6" t="s">
        <v>79</v>
      </c>
      <c r="H1051" s="7">
        <v>256092.34</v>
      </c>
      <c r="I1051" s="7">
        <v>240445.3</v>
      </c>
      <c r="J1051" s="8">
        <v>1396</v>
      </c>
      <c r="K1051" s="8">
        <v>1295</v>
      </c>
      <c r="L1051" s="7">
        <v>158169.91</v>
      </c>
      <c r="M1051" s="7">
        <v>7027.12</v>
      </c>
      <c r="N1051" s="7">
        <v>2208352.0299999998</v>
      </c>
      <c r="O1051" s="8">
        <v>12412</v>
      </c>
      <c r="P1051" s="8">
        <v>14</v>
      </c>
      <c r="Q1051" s="8">
        <v>19</v>
      </c>
    </row>
    <row r="1052" spans="1:17" ht="14.5">
      <c r="A1052" s="5">
        <v>45292</v>
      </c>
      <c r="B1052" s="6">
        <v>2024</v>
      </c>
      <c r="C1052" s="6" t="s">
        <v>74</v>
      </c>
      <c r="D1052" s="6" t="s">
        <v>88</v>
      </c>
      <c r="E1052" s="6" t="s">
        <v>87</v>
      </c>
      <c r="F1052" s="6" t="s">
        <v>82</v>
      </c>
      <c r="G1052" s="6" t="s">
        <v>80</v>
      </c>
      <c r="H1052" s="7">
        <v>60916.3</v>
      </c>
      <c r="I1052" s="7">
        <v>53694.75</v>
      </c>
      <c r="J1052" s="8">
        <v>423</v>
      </c>
      <c r="K1052" s="8">
        <v>378</v>
      </c>
      <c r="L1052" s="7">
        <v>39168</v>
      </c>
      <c r="M1052" s="7">
        <v>3061.9</v>
      </c>
      <c r="N1052" s="7">
        <v>754181.84</v>
      </c>
      <c r="O1052" s="8">
        <v>5485</v>
      </c>
      <c r="P1052" s="8">
        <v>3</v>
      </c>
      <c r="Q1052" s="8">
        <v>5</v>
      </c>
    </row>
    <row r="1053" spans="1:17" ht="14.5">
      <c r="A1053" s="5">
        <v>45292</v>
      </c>
      <c r="B1053" s="6">
        <v>2024</v>
      </c>
      <c r="C1053" s="6" t="s">
        <v>74</v>
      </c>
      <c r="D1053" s="6" t="s">
        <v>88</v>
      </c>
      <c r="E1053" s="6" t="s">
        <v>87</v>
      </c>
      <c r="F1053" s="6" t="s">
        <v>82</v>
      </c>
      <c r="G1053" s="6" t="s">
        <v>81</v>
      </c>
      <c r="H1053" s="7">
        <v>106162.67</v>
      </c>
      <c r="I1053" s="7">
        <v>98258.95</v>
      </c>
      <c r="J1053" s="8">
        <v>898</v>
      </c>
      <c r="K1053" s="8">
        <v>828</v>
      </c>
      <c r="L1053" s="7">
        <v>61440.38</v>
      </c>
      <c r="M1053" s="7">
        <v>3256.43</v>
      </c>
      <c r="N1053" s="7">
        <v>1027761.82</v>
      </c>
      <c r="O1053" s="8">
        <v>8901</v>
      </c>
      <c r="P1053" s="8">
        <v>5</v>
      </c>
      <c r="Q1053" s="8">
        <v>18</v>
      </c>
    </row>
    <row r="1054" spans="1:17" ht="14.5">
      <c r="A1054" s="5">
        <v>45292</v>
      </c>
      <c r="B1054" s="6">
        <v>2024</v>
      </c>
      <c r="C1054" s="6" t="s">
        <v>74</v>
      </c>
      <c r="D1054" s="6" t="s">
        <v>88</v>
      </c>
      <c r="E1054" s="6" t="s">
        <v>87</v>
      </c>
      <c r="F1054" s="6" t="s">
        <v>83</v>
      </c>
      <c r="G1054" s="6" t="s">
        <v>78</v>
      </c>
      <c r="H1054" s="7">
        <v>22333.34</v>
      </c>
      <c r="I1054" s="7">
        <v>21800.63</v>
      </c>
      <c r="J1054" s="8">
        <v>302</v>
      </c>
      <c r="K1054" s="8">
        <v>298</v>
      </c>
      <c r="L1054" s="7">
        <v>10650.36</v>
      </c>
      <c r="M1054" s="7">
        <v>364.15</v>
      </c>
      <c r="N1054" s="7">
        <v>331527.19</v>
      </c>
      <c r="O1054" s="8">
        <v>4721</v>
      </c>
      <c r="P1054" s="8">
        <v>1</v>
      </c>
      <c r="Q1054" s="8">
        <v>6</v>
      </c>
    </row>
    <row r="1055" spans="1:17" ht="14.5">
      <c r="A1055" s="5">
        <v>45292</v>
      </c>
      <c r="B1055" s="6">
        <v>2024</v>
      </c>
      <c r="C1055" s="6" t="s">
        <v>74</v>
      </c>
      <c r="D1055" s="6" t="s">
        <v>88</v>
      </c>
      <c r="E1055" s="6" t="s">
        <v>87</v>
      </c>
      <c r="F1055" s="6" t="s">
        <v>83</v>
      </c>
      <c r="G1055" s="6" t="s">
        <v>79</v>
      </c>
      <c r="H1055" s="7">
        <v>21796.91</v>
      </c>
      <c r="I1055" s="7">
        <v>20698.25</v>
      </c>
      <c r="J1055" s="8">
        <v>119</v>
      </c>
      <c r="K1055" s="8">
        <v>113</v>
      </c>
      <c r="L1055" s="7">
        <v>11972.25</v>
      </c>
      <c r="M1055" s="7">
        <v>588.76</v>
      </c>
      <c r="N1055" s="7">
        <v>276499.96999999997</v>
      </c>
      <c r="O1055" s="8">
        <v>1559</v>
      </c>
      <c r="P1055" s="8">
        <v>1</v>
      </c>
      <c r="Q1055" s="8">
        <v>4</v>
      </c>
    </row>
    <row r="1056" spans="1:17" ht="14.5">
      <c r="A1056" s="5">
        <v>45292</v>
      </c>
      <c r="B1056" s="6">
        <v>2024</v>
      </c>
      <c r="C1056" s="6" t="s">
        <v>74</v>
      </c>
      <c r="D1056" s="6" t="s">
        <v>88</v>
      </c>
      <c r="E1056" s="6" t="s">
        <v>87</v>
      </c>
      <c r="F1056" s="6" t="s">
        <v>83</v>
      </c>
      <c r="G1056" s="6" t="s">
        <v>80</v>
      </c>
      <c r="H1056" s="7">
        <v>5636.29</v>
      </c>
      <c r="I1056" s="7">
        <v>5212.7299999999996</v>
      </c>
      <c r="J1056" s="8">
        <v>39</v>
      </c>
      <c r="K1056" s="8">
        <v>36</v>
      </c>
      <c r="L1056" s="7">
        <v>3235.33</v>
      </c>
      <c r="M1056" s="7">
        <v>337.72</v>
      </c>
      <c r="N1056" s="7">
        <v>88530.45</v>
      </c>
      <c r="O1056" s="8">
        <v>678</v>
      </c>
      <c r="P1056" s="8">
        <v>0</v>
      </c>
      <c r="Q1056" s="8">
        <v>1</v>
      </c>
    </row>
    <row r="1057" spans="1:17" ht="14.5">
      <c r="A1057" s="5">
        <v>45292</v>
      </c>
      <c r="B1057" s="6">
        <v>2024</v>
      </c>
      <c r="C1057" s="6" t="s">
        <v>74</v>
      </c>
      <c r="D1057" s="6" t="s">
        <v>88</v>
      </c>
      <c r="E1057" s="6" t="s">
        <v>87</v>
      </c>
      <c r="F1057" s="6" t="s">
        <v>83</v>
      </c>
      <c r="G1057" s="6" t="s">
        <v>81</v>
      </c>
      <c r="H1057" s="7">
        <v>8816.0499999999993</v>
      </c>
      <c r="I1057" s="7">
        <v>8235.4599999999991</v>
      </c>
      <c r="J1057" s="8">
        <v>75</v>
      </c>
      <c r="K1057" s="8">
        <v>70</v>
      </c>
      <c r="L1057" s="7">
        <v>4649.3900000000003</v>
      </c>
      <c r="M1057" s="7">
        <v>244.71</v>
      </c>
      <c r="N1057" s="7">
        <v>124765.65</v>
      </c>
      <c r="O1057" s="8">
        <v>1145</v>
      </c>
      <c r="P1057" s="8">
        <v>0</v>
      </c>
      <c r="Q1057" s="8">
        <v>3</v>
      </c>
    </row>
    <row r="1058" spans="1:17" ht="14.5">
      <c r="A1058" s="5">
        <v>45292</v>
      </c>
      <c r="B1058" s="6">
        <v>2024</v>
      </c>
      <c r="C1058" s="6" t="s">
        <v>74</v>
      </c>
      <c r="D1058" s="6" t="s">
        <v>89</v>
      </c>
      <c r="E1058" s="6" t="s">
        <v>85</v>
      </c>
      <c r="F1058" s="6" t="s">
        <v>77</v>
      </c>
      <c r="G1058" s="6" t="s">
        <v>78</v>
      </c>
      <c r="H1058" s="7">
        <v>220943.73</v>
      </c>
      <c r="I1058" s="7">
        <v>223526.95</v>
      </c>
      <c r="J1058" s="8">
        <v>2985</v>
      </c>
      <c r="K1058" s="8">
        <v>3015</v>
      </c>
      <c r="L1058" s="7">
        <v>124184.7</v>
      </c>
      <c r="M1058" s="7">
        <v>4038.94</v>
      </c>
      <c r="N1058" s="7">
        <v>1632670.76</v>
      </c>
      <c r="O1058" s="8">
        <v>24439</v>
      </c>
      <c r="P1058" s="8">
        <v>9</v>
      </c>
      <c r="Q1058" s="8">
        <v>54</v>
      </c>
    </row>
    <row r="1059" spans="1:17" ht="14.5">
      <c r="A1059" s="5">
        <v>45292</v>
      </c>
      <c r="B1059" s="6">
        <v>2024</v>
      </c>
      <c r="C1059" s="6" t="s">
        <v>74</v>
      </c>
      <c r="D1059" s="6" t="s">
        <v>89</v>
      </c>
      <c r="E1059" s="6" t="s">
        <v>85</v>
      </c>
      <c r="F1059" s="6" t="s">
        <v>77</v>
      </c>
      <c r="G1059" s="6" t="s">
        <v>79</v>
      </c>
      <c r="H1059" s="7">
        <v>217009.96</v>
      </c>
      <c r="I1059" s="7">
        <v>215523.27</v>
      </c>
      <c r="J1059" s="8">
        <v>1183</v>
      </c>
      <c r="K1059" s="8">
        <v>1171</v>
      </c>
      <c r="L1059" s="7">
        <v>140405.31</v>
      </c>
      <c r="M1059" s="7">
        <v>5488.74</v>
      </c>
      <c r="N1059" s="7">
        <v>1307755.82</v>
      </c>
      <c r="O1059" s="8">
        <v>8027</v>
      </c>
      <c r="P1059" s="8">
        <v>11</v>
      </c>
      <c r="Q1059" s="8">
        <v>13</v>
      </c>
    </row>
    <row r="1060" spans="1:17" ht="14.5">
      <c r="A1060" s="5">
        <v>45292</v>
      </c>
      <c r="B1060" s="6">
        <v>2024</v>
      </c>
      <c r="C1060" s="6" t="s">
        <v>74</v>
      </c>
      <c r="D1060" s="6" t="s">
        <v>89</v>
      </c>
      <c r="E1060" s="6" t="s">
        <v>85</v>
      </c>
      <c r="F1060" s="6" t="s">
        <v>77</v>
      </c>
      <c r="G1060" s="6" t="s">
        <v>80</v>
      </c>
      <c r="H1060" s="7">
        <v>54288.77</v>
      </c>
      <c r="I1060" s="7">
        <v>49912.93</v>
      </c>
      <c r="J1060" s="8">
        <v>377</v>
      </c>
      <c r="K1060" s="8">
        <v>350</v>
      </c>
      <c r="L1060" s="7">
        <v>36719.53</v>
      </c>
      <c r="M1060" s="7">
        <v>2816.37</v>
      </c>
      <c r="N1060" s="7">
        <v>449249.96</v>
      </c>
      <c r="O1060" s="8">
        <v>3324</v>
      </c>
      <c r="P1060" s="8">
        <v>2</v>
      </c>
      <c r="Q1060" s="8">
        <v>4</v>
      </c>
    </row>
    <row r="1061" spans="1:17" ht="14.5">
      <c r="A1061" s="5">
        <v>45292</v>
      </c>
      <c r="B1061" s="6">
        <v>2024</v>
      </c>
      <c r="C1061" s="6" t="s">
        <v>74</v>
      </c>
      <c r="D1061" s="6" t="s">
        <v>89</v>
      </c>
      <c r="E1061" s="6" t="s">
        <v>85</v>
      </c>
      <c r="F1061" s="6" t="s">
        <v>77</v>
      </c>
      <c r="G1061" s="6" t="s">
        <v>81</v>
      </c>
      <c r="H1061" s="7">
        <v>98350.12</v>
      </c>
      <c r="I1061" s="7">
        <v>98757.78</v>
      </c>
      <c r="J1061" s="8">
        <v>832</v>
      </c>
      <c r="K1061" s="8">
        <v>842</v>
      </c>
      <c r="L1061" s="7">
        <v>61850.06</v>
      </c>
      <c r="M1061" s="7">
        <v>2839.46</v>
      </c>
      <c r="N1061" s="7">
        <v>615938.71</v>
      </c>
      <c r="O1061" s="8">
        <v>5777</v>
      </c>
      <c r="P1061" s="8">
        <v>5</v>
      </c>
      <c r="Q1061" s="8">
        <v>17</v>
      </c>
    </row>
    <row r="1062" spans="1:17" ht="14.5">
      <c r="A1062" s="5">
        <v>45292</v>
      </c>
      <c r="B1062" s="6">
        <v>2024</v>
      </c>
      <c r="C1062" s="6" t="s">
        <v>74</v>
      </c>
      <c r="D1062" s="6" t="s">
        <v>89</v>
      </c>
      <c r="E1062" s="6" t="s">
        <v>85</v>
      </c>
      <c r="F1062" s="6" t="s">
        <v>82</v>
      </c>
      <c r="G1062" s="6" t="s">
        <v>78</v>
      </c>
      <c r="H1062" s="7">
        <v>208277.59</v>
      </c>
      <c r="I1062" s="7">
        <v>208385.99</v>
      </c>
      <c r="J1062" s="8">
        <v>2814</v>
      </c>
      <c r="K1062" s="8">
        <v>2762</v>
      </c>
      <c r="L1062" s="7">
        <v>110299.76</v>
      </c>
      <c r="M1062" s="7">
        <v>3759.09</v>
      </c>
      <c r="N1062" s="7">
        <v>1459589.08</v>
      </c>
      <c r="O1062" s="8">
        <v>21653</v>
      </c>
      <c r="P1062" s="8">
        <v>9</v>
      </c>
      <c r="Q1062" s="8">
        <v>29</v>
      </c>
    </row>
    <row r="1063" spans="1:17" ht="14.5">
      <c r="A1063" s="5">
        <v>45292</v>
      </c>
      <c r="B1063" s="6">
        <v>2024</v>
      </c>
      <c r="C1063" s="6" t="s">
        <v>74</v>
      </c>
      <c r="D1063" s="6" t="s">
        <v>89</v>
      </c>
      <c r="E1063" s="6" t="s">
        <v>85</v>
      </c>
      <c r="F1063" s="6" t="s">
        <v>82</v>
      </c>
      <c r="G1063" s="6" t="s">
        <v>79</v>
      </c>
      <c r="H1063" s="7">
        <v>203655.69</v>
      </c>
      <c r="I1063" s="7">
        <v>190163.74</v>
      </c>
      <c r="J1063" s="8">
        <v>1110</v>
      </c>
      <c r="K1063" s="8">
        <v>1035</v>
      </c>
      <c r="L1063" s="7">
        <v>123137.11</v>
      </c>
      <c r="M1063" s="7">
        <v>5474.46</v>
      </c>
      <c r="N1063" s="7">
        <v>1235141.01</v>
      </c>
      <c r="O1063" s="8">
        <v>7624</v>
      </c>
      <c r="P1063" s="8">
        <v>11</v>
      </c>
      <c r="Q1063" s="8">
        <v>12</v>
      </c>
    </row>
    <row r="1064" spans="1:17" ht="14.5">
      <c r="A1064" s="5">
        <v>45292</v>
      </c>
      <c r="B1064" s="6">
        <v>2024</v>
      </c>
      <c r="C1064" s="6" t="s">
        <v>74</v>
      </c>
      <c r="D1064" s="6" t="s">
        <v>89</v>
      </c>
      <c r="E1064" s="6" t="s">
        <v>85</v>
      </c>
      <c r="F1064" s="6" t="s">
        <v>82</v>
      </c>
      <c r="G1064" s="6" t="s">
        <v>80</v>
      </c>
      <c r="H1064" s="7">
        <v>47679.42</v>
      </c>
      <c r="I1064" s="7">
        <v>45562.53</v>
      </c>
      <c r="J1064" s="8">
        <v>331</v>
      </c>
      <c r="K1064" s="8">
        <v>312</v>
      </c>
      <c r="L1064" s="7">
        <v>30309.7</v>
      </c>
      <c r="M1064" s="7">
        <v>2846.28</v>
      </c>
      <c r="N1064" s="7">
        <v>394666.13</v>
      </c>
      <c r="O1064" s="8">
        <v>2946</v>
      </c>
      <c r="P1064" s="8">
        <v>2</v>
      </c>
      <c r="Q1064" s="8">
        <v>5</v>
      </c>
    </row>
    <row r="1065" spans="1:17" ht="14.5">
      <c r="A1065" s="5">
        <v>45292</v>
      </c>
      <c r="B1065" s="6">
        <v>2024</v>
      </c>
      <c r="C1065" s="6" t="s">
        <v>74</v>
      </c>
      <c r="D1065" s="6" t="s">
        <v>89</v>
      </c>
      <c r="E1065" s="6" t="s">
        <v>85</v>
      </c>
      <c r="F1065" s="6" t="s">
        <v>82</v>
      </c>
      <c r="G1065" s="6" t="s">
        <v>81</v>
      </c>
      <c r="H1065" s="7">
        <v>75640.19</v>
      </c>
      <c r="I1065" s="7">
        <v>73409.440000000002</v>
      </c>
      <c r="J1065" s="8">
        <v>640</v>
      </c>
      <c r="K1065" s="8">
        <v>632</v>
      </c>
      <c r="L1065" s="7">
        <v>43491.43</v>
      </c>
      <c r="M1065" s="7">
        <v>2336.66</v>
      </c>
      <c r="N1065" s="7">
        <v>533348.89</v>
      </c>
      <c r="O1065" s="8">
        <v>4803</v>
      </c>
      <c r="P1065" s="8">
        <v>3</v>
      </c>
      <c r="Q1065" s="8">
        <v>9</v>
      </c>
    </row>
    <row r="1066" spans="1:17" ht="14.5">
      <c r="A1066" s="5">
        <v>45292</v>
      </c>
      <c r="B1066" s="6">
        <v>2024</v>
      </c>
      <c r="C1066" s="6" t="s">
        <v>74</v>
      </c>
      <c r="D1066" s="6" t="s">
        <v>89</v>
      </c>
      <c r="E1066" s="6" t="s">
        <v>85</v>
      </c>
      <c r="F1066" s="6" t="s">
        <v>83</v>
      </c>
      <c r="G1066" s="6" t="s">
        <v>78</v>
      </c>
      <c r="H1066" s="7">
        <v>23545.23</v>
      </c>
      <c r="I1066" s="7">
        <v>23338.68</v>
      </c>
      <c r="J1066" s="8">
        <v>318</v>
      </c>
      <c r="K1066" s="8">
        <v>317</v>
      </c>
      <c r="L1066" s="7">
        <v>11166.4</v>
      </c>
      <c r="M1066" s="7">
        <v>439.17</v>
      </c>
      <c r="N1066" s="7">
        <v>242420.61</v>
      </c>
      <c r="O1066" s="8">
        <v>3707</v>
      </c>
      <c r="P1066" s="8">
        <v>1</v>
      </c>
      <c r="Q1066" s="8">
        <v>4</v>
      </c>
    </row>
    <row r="1067" spans="1:17" ht="14.5">
      <c r="A1067" s="5">
        <v>45292</v>
      </c>
      <c r="B1067" s="6">
        <v>2024</v>
      </c>
      <c r="C1067" s="6" t="s">
        <v>74</v>
      </c>
      <c r="D1067" s="6" t="s">
        <v>89</v>
      </c>
      <c r="E1067" s="6" t="s">
        <v>85</v>
      </c>
      <c r="F1067" s="6" t="s">
        <v>83</v>
      </c>
      <c r="G1067" s="6" t="s">
        <v>79</v>
      </c>
      <c r="H1067" s="7">
        <v>21331.1</v>
      </c>
      <c r="I1067" s="7">
        <v>19802.580000000002</v>
      </c>
      <c r="J1067" s="8">
        <v>116</v>
      </c>
      <c r="K1067" s="8">
        <v>106</v>
      </c>
      <c r="L1067" s="7">
        <v>11684.42</v>
      </c>
      <c r="M1067" s="7">
        <v>504.1</v>
      </c>
      <c r="N1067" s="7">
        <v>192931.20000000001</v>
      </c>
      <c r="O1067" s="8">
        <v>1103</v>
      </c>
      <c r="P1067" s="8">
        <v>1</v>
      </c>
      <c r="Q1067" s="8">
        <v>2</v>
      </c>
    </row>
    <row r="1068" spans="1:17" ht="14.5">
      <c r="A1068" s="5">
        <v>45292</v>
      </c>
      <c r="B1068" s="6">
        <v>2024</v>
      </c>
      <c r="C1068" s="6" t="s">
        <v>74</v>
      </c>
      <c r="D1068" s="6" t="s">
        <v>89</v>
      </c>
      <c r="E1068" s="6" t="s">
        <v>85</v>
      </c>
      <c r="F1068" s="6" t="s">
        <v>83</v>
      </c>
      <c r="G1068" s="6" t="s">
        <v>80</v>
      </c>
      <c r="H1068" s="7">
        <v>5595.54</v>
      </c>
      <c r="I1068" s="7">
        <v>5075.29</v>
      </c>
      <c r="J1068" s="8">
        <v>39</v>
      </c>
      <c r="K1068" s="8">
        <v>35</v>
      </c>
      <c r="L1068" s="7">
        <v>3221.2</v>
      </c>
      <c r="M1068" s="7">
        <v>325.33999999999997</v>
      </c>
      <c r="N1068" s="7">
        <v>65793.19</v>
      </c>
      <c r="O1068" s="8">
        <v>514</v>
      </c>
      <c r="P1068" s="8">
        <v>0</v>
      </c>
      <c r="Q1068" s="8">
        <v>1</v>
      </c>
    </row>
    <row r="1069" spans="1:17" ht="14.5">
      <c r="A1069" s="5">
        <v>45292</v>
      </c>
      <c r="B1069" s="6">
        <v>2024</v>
      </c>
      <c r="C1069" s="6" t="s">
        <v>74</v>
      </c>
      <c r="D1069" s="6" t="s">
        <v>89</v>
      </c>
      <c r="E1069" s="6" t="s">
        <v>85</v>
      </c>
      <c r="F1069" s="6" t="s">
        <v>83</v>
      </c>
      <c r="G1069" s="6" t="s">
        <v>81</v>
      </c>
      <c r="H1069" s="7">
        <v>9747.58</v>
      </c>
      <c r="I1069" s="7">
        <v>9698.2999999999993</v>
      </c>
      <c r="J1069" s="8">
        <v>82</v>
      </c>
      <c r="K1069" s="8">
        <v>82</v>
      </c>
      <c r="L1069" s="7">
        <v>5143.13</v>
      </c>
      <c r="M1069" s="7">
        <v>281.04000000000002</v>
      </c>
      <c r="N1069" s="7">
        <v>90673.98</v>
      </c>
      <c r="O1069" s="8">
        <v>853</v>
      </c>
      <c r="P1069" s="8">
        <v>0</v>
      </c>
      <c r="Q1069" s="8">
        <v>1</v>
      </c>
    </row>
    <row r="1070" spans="1:17" ht="14.5">
      <c r="A1070" s="5">
        <v>45292</v>
      </c>
      <c r="B1070" s="6">
        <v>2024</v>
      </c>
      <c r="C1070" s="6" t="s">
        <v>74</v>
      </c>
      <c r="D1070" s="6" t="s">
        <v>90</v>
      </c>
      <c r="E1070" s="6" t="s">
        <v>91</v>
      </c>
      <c r="F1070" s="6" t="s">
        <v>77</v>
      </c>
      <c r="G1070" s="6" t="s">
        <v>78</v>
      </c>
      <c r="H1070" s="7">
        <v>184528.04</v>
      </c>
      <c r="I1070" s="7">
        <v>177518.03</v>
      </c>
      <c r="J1070" s="8">
        <v>2493</v>
      </c>
      <c r="K1070" s="8">
        <v>2370</v>
      </c>
      <c r="L1070" s="7">
        <v>102116.08</v>
      </c>
      <c r="M1070" s="7">
        <v>3304.63</v>
      </c>
      <c r="N1070" s="7">
        <v>2160394.7599999998</v>
      </c>
      <c r="O1070" s="8">
        <v>30792</v>
      </c>
      <c r="P1070" s="8">
        <v>8</v>
      </c>
      <c r="Q1070" s="8">
        <v>23</v>
      </c>
    </row>
    <row r="1071" spans="1:17" ht="14.5">
      <c r="A1071" s="5">
        <v>45292</v>
      </c>
      <c r="B1071" s="6">
        <v>2024</v>
      </c>
      <c r="C1071" s="6" t="s">
        <v>74</v>
      </c>
      <c r="D1071" s="6" t="s">
        <v>90</v>
      </c>
      <c r="E1071" s="6" t="s">
        <v>91</v>
      </c>
      <c r="F1071" s="6" t="s">
        <v>77</v>
      </c>
      <c r="G1071" s="6" t="s">
        <v>79</v>
      </c>
      <c r="H1071" s="7">
        <v>189529.17</v>
      </c>
      <c r="I1071" s="7">
        <v>182639.5</v>
      </c>
      <c r="J1071" s="8">
        <v>1033</v>
      </c>
      <c r="K1071" s="8">
        <v>996</v>
      </c>
      <c r="L1071" s="7">
        <v>125928.74</v>
      </c>
      <c r="M1071" s="7">
        <v>4817.03</v>
      </c>
      <c r="N1071" s="7">
        <v>1749906.77</v>
      </c>
      <c r="O1071" s="8">
        <v>10181</v>
      </c>
      <c r="P1071" s="8">
        <v>7</v>
      </c>
      <c r="Q1071" s="8">
        <v>20</v>
      </c>
    </row>
    <row r="1072" spans="1:17" ht="14.5">
      <c r="A1072" s="5">
        <v>45292</v>
      </c>
      <c r="B1072" s="6">
        <v>2024</v>
      </c>
      <c r="C1072" s="6" t="s">
        <v>74</v>
      </c>
      <c r="D1072" s="6" t="s">
        <v>90</v>
      </c>
      <c r="E1072" s="6" t="s">
        <v>91</v>
      </c>
      <c r="F1072" s="6" t="s">
        <v>77</v>
      </c>
      <c r="G1072" s="6" t="s">
        <v>80</v>
      </c>
      <c r="H1072" s="7">
        <v>53755.35</v>
      </c>
      <c r="I1072" s="7">
        <v>48585.06</v>
      </c>
      <c r="J1072" s="8">
        <v>374</v>
      </c>
      <c r="K1072" s="8">
        <v>342</v>
      </c>
      <c r="L1072" s="7">
        <v>36925.65</v>
      </c>
      <c r="M1072" s="7">
        <v>2759.82</v>
      </c>
      <c r="N1072" s="7">
        <v>574404.89</v>
      </c>
      <c r="O1072" s="8">
        <v>4314</v>
      </c>
      <c r="P1072" s="8">
        <v>2</v>
      </c>
      <c r="Q1072" s="8">
        <v>7</v>
      </c>
    </row>
    <row r="1073" spans="1:17" ht="14.5">
      <c r="A1073" s="5">
        <v>45292</v>
      </c>
      <c r="B1073" s="6">
        <v>2024</v>
      </c>
      <c r="C1073" s="6" t="s">
        <v>74</v>
      </c>
      <c r="D1073" s="6" t="s">
        <v>90</v>
      </c>
      <c r="E1073" s="6" t="s">
        <v>91</v>
      </c>
      <c r="F1073" s="6" t="s">
        <v>77</v>
      </c>
      <c r="G1073" s="6" t="s">
        <v>81</v>
      </c>
      <c r="H1073" s="7">
        <v>81583.56</v>
      </c>
      <c r="I1073" s="7">
        <v>75246.75</v>
      </c>
      <c r="J1073" s="8">
        <v>690</v>
      </c>
      <c r="K1073" s="8">
        <v>646</v>
      </c>
      <c r="L1073" s="7">
        <v>50537.54</v>
      </c>
      <c r="M1073" s="7">
        <v>2440.9</v>
      </c>
      <c r="N1073" s="7">
        <v>799405.09</v>
      </c>
      <c r="O1073" s="8">
        <v>6977</v>
      </c>
      <c r="P1073" s="8">
        <v>4</v>
      </c>
      <c r="Q1073" s="8">
        <v>12</v>
      </c>
    </row>
    <row r="1074" spans="1:17" ht="14.5">
      <c r="A1074" s="5">
        <v>45292</v>
      </c>
      <c r="B1074" s="6">
        <v>2024</v>
      </c>
      <c r="C1074" s="6" t="s">
        <v>74</v>
      </c>
      <c r="D1074" s="6" t="s">
        <v>90</v>
      </c>
      <c r="E1074" s="6" t="s">
        <v>91</v>
      </c>
      <c r="F1074" s="6" t="s">
        <v>82</v>
      </c>
      <c r="G1074" s="6" t="s">
        <v>78</v>
      </c>
      <c r="H1074" s="7">
        <v>170674.85</v>
      </c>
      <c r="I1074" s="7">
        <v>173949.64</v>
      </c>
      <c r="J1074" s="8">
        <v>2306</v>
      </c>
      <c r="K1074" s="8">
        <v>2363</v>
      </c>
      <c r="L1074" s="7">
        <v>90478.09</v>
      </c>
      <c r="M1074" s="7">
        <v>3130.98</v>
      </c>
      <c r="N1074" s="7">
        <v>1925462.75</v>
      </c>
      <c r="O1074" s="8">
        <v>26603</v>
      </c>
      <c r="P1074" s="8">
        <v>9</v>
      </c>
      <c r="Q1074" s="8">
        <v>19</v>
      </c>
    </row>
    <row r="1075" spans="1:17" ht="14.5">
      <c r="A1075" s="5">
        <v>45292</v>
      </c>
      <c r="B1075" s="6">
        <v>2024</v>
      </c>
      <c r="C1075" s="6" t="s">
        <v>74</v>
      </c>
      <c r="D1075" s="6" t="s">
        <v>90</v>
      </c>
      <c r="E1075" s="6" t="s">
        <v>91</v>
      </c>
      <c r="F1075" s="6" t="s">
        <v>82</v>
      </c>
      <c r="G1075" s="6" t="s">
        <v>79</v>
      </c>
      <c r="H1075" s="7">
        <v>163754.01</v>
      </c>
      <c r="I1075" s="7">
        <v>156832.35</v>
      </c>
      <c r="J1075" s="8">
        <v>892</v>
      </c>
      <c r="K1075" s="8">
        <v>848</v>
      </c>
      <c r="L1075" s="7">
        <v>98994.22</v>
      </c>
      <c r="M1075" s="7">
        <v>4092.08</v>
      </c>
      <c r="N1075" s="7">
        <v>1575305.24</v>
      </c>
      <c r="O1075" s="8">
        <v>8995</v>
      </c>
      <c r="P1075" s="8">
        <v>9</v>
      </c>
      <c r="Q1075" s="8">
        <v>12</v>
      </c>
    </row>
    <row r="1076" spans="1:17" ht="14.5">
      <c r="A1076" s="5">
        <v>45292</v>
      </c>
      <c r="B1076" s="6">
        <v>2024</v>
      </c>
      <c r="C1076" s="6" t="s">
        <v>74</v>
      </c>
      <c r="D1076" s="6" t="s">
        <v>90</v>
      </c>
      <c r="E1076" s="6" t="s">
        <v>91</v>
      </c>
      <c r="F1076" s="6" t="s">
        <v>82</v>
      </c>
      <c r="G1076" s="6" t="s">
        <v>80</v>
      </c>
      <c r="H1076" s="7">
        <v>43846.64</v>
      </c>
      <c r="I1076" s="7">
        <v>39262.800000000003</v>
      </c>
      <c r="J1076" s="8">
        <v>305</v>
      </c>
      <c r="K1076" s="8">
        <v>268</v>
      </c>
      <c r="L1076" s="7">
        <v>28187.45</v>
      </c>
      <c r="M1076" s="7">
        <v>2636.06</v>
      </c>
      <c r="N1076" s="7">
        <v>485264.19</v>
      </c>
      <c r="O1076" s="8">
        <v>3455</v>
      </c>
      <c r="P1076" s="8">
        <v>2</v>
      </c>
      <c r="Q1076" s="8">
        <v>4</v>
      </c>
    </row>
    <row r="1077" spans="1:17" ht="14.5">
      <c r="A1077" s="5">
        <v>45292</v>
      </c>
      <c r="B1077" s="6">
        <v>2024</v>
      </c>
      <c r="C1077" s="6" t="s">
        <v>74</v>
      </c>
      <c r="D1077" s="6" t="s">
        <v>90</v>
      </c>
      <c r="E1077" s="6" t="s">
        <v>91</v>
      </c>
      <c r="F1077" s="6" t="s">
        <v>82</v>
      </c>
      <c r="G1077" s="6" t="s">
        <v>81</v>
      </c>
      <c r="H1077" s="7">
        <v>63138.87</v>
      </c>
      <c r="I1077" s="7">
        <v>58035.86</v>
      </c>
      <c r="J1077" s="8">
        <v>534</v>
      </c>
      <c r="K1077" s="8">
        <v>492</v>
      </c>
      <c r="L1077" s="7">
        <v>36944.22</v>
      </c>
      <c r="M1077" s="7">
        <v>2041.15</v>
      </c>
      <c r="N1077" s="7">
        <v>707718.63</v>
      </c>
      <c r="O1077" s="8">
        <v>6771</v>
      </c>
      <c r="P1077" s="8">
        <v>4</v>
      </c>
      <c r="Q1077" s="8">
        <v>7</v>
      </c>
    </row>
    <row r="1078" spans="1:17" ht="14.5">
      <c r="A1078" s="5">
        <v>45292</v>
      </c>
      <c r="B1078" s="6">
        <v>2024</v>
      </c>
      <c r="C1078" s="6" t="s">
        <v>74</v>
      </c>
      <c r="D1078" s="6" t="s">
        <v>90</v>
      </c>
      <c r="E1078" s="6" t="s">
        <v>91</v>
      </c>
      <c r="F1078" s="6" t="s">
        <v>83</v>
      </c>
      <c r="G1078" s="6" t="s">
        <v>78</v>
      </c>
      <c r="H1078" s="7">
        <v>14857.4</v>
      </c>
      <c r="I1078" s="7">
        <v>14507.86</v>
      </c>
      <c r="J1078" s="8">
        <v>201</v>
      </c>
      <c r="K1078" s="8">
        <v>199</v>
      </c>
      <c r="L1078" s="7">
        <v>7084.03</v>
      </c>
      <c r="M1078" s="7">
        <v>263.87</v>
      </c>
      <c r="N1078" s="7">
        <v>247421.16</v>
      </c>
      <c r="O1078" s="8">
        <v>3422</v>
      </c>
      <c r="P1078" s="8">
        <v>1</v>
      </c>
      <c r="Q1078" s="8">
        <v>4</v>
      </c>
    </row>
    <row r="1079" spans="1:17" ht="14.5">
      <c r="A1079" s="5">
        <v>45292</v>
      </c>
      <c r="B1079" s="6">
        <v>2024</v>
      </c>
      <c r="C1079" s="6" t="s">
        <v>74</v>
      </c>
      <c r="D1079" s="6" t="s">
        <v>90</v>
      </c>
      <c r="E1079" s="6" t="s">
        <v>91</v>
      </c>
      <c r="F1079" s="6" t="s">
        <v>83</v>
      </c>
      <c r="G1079" s="6" t="s">
        <v>79</v>
      </c>
      <c r="H1079" s="7">
        <v>15075.01</v>
      </c>
      <c r="I1079" s="7">
        <v>14451.47</v>
      </c>
      <c r="J1079" s="8">
        <v>82</v>
      </c>
      <c r="K1079" s="8">
        <v>79</v>
      </c>
      <c r="L1079" s="7">
        <v>8349.14</v>
      </c>
      <c r="M1079" s="7">
        <v>350.51</v>
      </c>
      <c r="N1079" s="7">
        <v>200799.26</v>
      </c>
      <c r="O1079" s="8">
        <v>1204</v>
      </c>
      <c r="P1079" s="8">
        <v>1</v>
      </c>
      <c r="Q1079" s="8">
        <v>2</v>
      </c>
    </row>
    <row r="1080" spans="1:17" ht="14.5">
      <c r="A1080" s="5">
        <v>45292</v>
      </c>
      <c r="B1080" s="6">
        <v>2024</v>
      </c>
      <c r="C1080" s="6" t="s">
        <v>74</v>
      </c>
      <c r="D1080" s="6" t="s">
        <v>90</v>
      </c>
      <c r="E1080" s="6" t="s">
        <v>91</v>
      </c>
      <c r="F1080" s="6" t="s">
        <v>83</v>
      </c>
      <c r="G1080" s="6" t="s">
        <v>80</v>
      </c>
      <c r="H1080" s="7">
        <v>3880.46</v>
      </c>
      <c r="I1080" s="7">
        <v>3522.71</v>
      </c>
      <c r="J1080" s="8">
        <v>27</v>
      </c>
      <c r="K1080" s="8">
        <v>25</v>
      </c>
      <c r="L1080" s="7">
        <v>2222.73</v>
      </c>
      <c r="M1080" s="7">
        <v>204.16</v>
      </c>
      <c r="N1080" s="7">
        <v>66785.14</v>
      </c>
      <c r="O1080" s="8">
        <v>491</v>
      </c>
      <c r="P1080" s="8">
        <v>0</v>
      </c>
      <c r="Q1080" s="8">
        <v>1</v>
      </c>
    </row>
    <row r="1081" spans="1:17" ht="14.5">
      <c r="A1081" s="5">
        <v>45292</v>
      </c>
      <c r="B1081" s="6">
        <v>2024</v>
      </c>
      <c r="C1081" s="6" t="s">
        <v>74</v>
      </c>
      <c r="D1081" s="6" t="s">
        <v>90</v>
      </c>
      <c r="E1081" s="6" t="s">
        <v>91</v>
      </c>
      <c r="F1081" s="6" t="s">
        <v>83</v>
      </c>
      <c r="G1081" s="6" t="s">
        <v>81</v>
      </c>
      <c r="H1081" s="7">
        <v>5700.13</v>
      </c>
      <c r="I1081" s="7">
        <v>5361.7</v>
      </c>
      <c r="J1081" s="8">
        <v>48</v>
      </c>
      <c r="K1081" s="8">
        <v>46</v>
      </c>
      <c r="L1081" s="7">
        <v>2996.14</v>
      </c>
      <c r="M1081" s="7">
        <v>163.59</v>
      </c>
      <c r="N1081" s="7">
        <v>88891.6</v>
      </c>
      <c r="O1081" s="8">
        <v>846</v>
      </c>
      <c r="P1081" s="8">
        <v>0</v>
      </c>
      <c r="Q1081" s="8">
        <v>1</v>
      </c>
    </row>
    <row r="1082" spans="1:17" ht="14.5">
      <c r="A1082" s="5">
        <v>45292</v>
      </c>
      <c r="B1082" s="6">
        <v>2024</v>
      </c>
      <c r="C1082" s="6" t="s">
        <v>74</v>
      </c>
      <c r="D1082" s="6" t="s">
        <v>92</v>
      </c>
      <c r="E1082" s="6" t="s">
        <v>76</v>
      </c>
      <c r="F1082" s="6" t="s">
        <v>77</v>
      </c>
      <c r="G1082" s="6" t="s">
        <v>78</v>
      </c>
      <c r="H1082" s="7">
        <v>205209.28</v>
      </c>
      <c r="I1082" s="7">
        <v>206169.13</v>
      </c>
      <c r="J1082" s="8">
        <v>2772</v>
      </c>
      <c r="K1082" s="8">
        <v>2753</v>
      </c>
      <c r="L1082" s="7">
        <v>114197.01</v>
      </c>
      <c r="M1082" s="7">
        <v>3756.73</v>
      </c>
      <c r="N1082" s="7">
        <v>1272139.56</v>
      </c>
      <c r="O1082" s="8">
        <v>17882</v>
      </c>
      <c r="P1082" s="8">
        <v>9</v>
      </c>
      <c r="Q1082" s="8">
        <v>36</v>
      </c>
    </row>
    <row r="1083" spans="1:17" ht="14.5">
      <c r="A1083" s="5">
        <v>45292</v>
      </c>
      <c r="B1083" s="6">
        <v>2024</v>
      </c>
      <c r="C1083" s="6" t="s">
        <v>74</v>
      </c>
      <c r="D1083" s="6" t="s">
        <v>92</v>
      </c>
      <c r="E1083" s="6" t="s">
        <v>76</v>
      </c>
      <c r="F1083" s="6" t="s">
        <v>77</v>
      </c>
      <c r="G1083" s="6" t="s">
        <v>79</v>
      </c>
      <c r="H1083" s="7">
        <v>192777.19</v>
      </c>
      <c r="I1083" s="7">
        <v>192381.78</v>
      </c>
      <c r="J1083" s="8">
        <v>1051</v>
      </c>
      <c r="K1083" s="8">
        <v>1044</v>
      </c>
      <c r="L1083" s="7">
        <v>128076.83</v>
      </c>
      <c r="M1083" s="7">
        <v>4432.08</v>
      </c>
      <c r="N1083" s="7">
        <v>1065053.95</v>
      </c>
      <c r="O1083" s="8">
        <v>6123</v>
      </c>
      <c r="P1083" s="8">
        <v>8</v>
      </c>
      <c r="Q1083" s="8">
        <v>17</v>
      </c>
    </row>
    <row r="1084" spans="1:17" ht="14.5">
      <c r="A1084" s="5">
        <v>45292</v>
      </c>
      <c r="B1084" s="6">
        <v>2024</v>
      </c>
      <c r="C1084" s="6" t="s">
        <v>74</v>
      </c>
      <c r="D1084" s="6" t="s">
        <v>92</v>
      </c>
      <c r="E1084" s="6" t="s">
        <v>76</v>
      </c>
      <c r="F1084" s="6" t="s">
        <v>77</v>
      </c>
      <c r="G1084" s="6" t="s">
        <v>80</v>
      </c>
      <c r="H1084" s="7">
        <v>46651.6</v>
      </c>
      <c r="I1084" s="7">
        <v>44698.96</v>
      </c>
      <c r="J1084" s="8">
        <v>324</v>
      </c>
      <c r="K1084" s="8">
        <v>311</v>
      </c>
      <c r="L1084" s="7">
        <v>32197.77</v>
      </c>
      <c r="M1084" s="7">
        <v>2411.63</v>
      </c>
      <c r="N1084" s="7">
        <v>337296.63</v>
      </c>
      <c r="O1084" s="8">
        <v>2502</v>
      </c>
      <c r="P1084" s="8">
        <v>2</v>
      </c>
      <c r="Q1084" s="8">
        <v>3</v>
      </c>
    </row>
    <row r="1085" spans="1:17" ht="14.5">
      <c r="A1085" s="5">
        <v>45292</v>
      </c>
      <c r="B1085" s="6">
        <v>2024</v>
      </c>
      <c r="C1085" s="6" t="s">
        <v>74</v>
      </c>
      <c r="D1085" s="6" t="s">
        <v>92</v>
      </c>
      <c r="E1085" s="6" t="s">
        <v>76</v>
      </c>
      <c r="F1085" s="6" t="s">
        <v>77</v>
      </c>
      <c r="G1085" s="6" t="s">
        <v>81</v>
      </c>
      <c r="H1085" s="7">
        <v>81133.740000000005</v>
      </c>
      <c r="I1085" s="7">
        <v>78914.12</v>
      </c>
      <c r="J1085" s="8">
        <v>686</v>
      </c>
      <c r="K1085" s="8">
        <v>663</v>
      </c>
      <c r="L1085" s="7">
        <v>50439.07</v>
      </c>
      <c r="M1085" s="7">
        <v>2617.0100000000002</v>
      </c>
      <c r="N1085" s="7">
        <v>490725.38</v>
      </c>
      <c r="O1085" s="8">
        <v>4264</v>
      </c>
      <c r="P1085" s="8">
        <v>4</v>
      </c>
      <c r="Q1085" s="8">
        <v>8</v>
      </c>
    </row>
    <row r="1086" spans="1:17" ht="14.5">
      <c r="A1086" s="5">
        <v>45292</v>
      </c>
      <c r="B1086" s="6">
        <v>2024</v>
      </c>
      <c r="C1086" s="6" t="s">
        <v>74</v>
      </c>
      <c r="D1086" s="6" t="s">
        <v>92</v>
      </c>
      <c r="E1086" s="6" t="s">
        <v>76</v>
      </c>
      <c r="F1086" s="6" t="s">
        <v>82</v>
      </c>
      <c r="G1086" s="6" t="s">
        <v>78</v>
      </c>
      <c r="H1086" s="7">
        <v>161642.07999999999</v>
      </c>
      <c r="I1086" s="7">
        <v>164761.51</v>
      </c>
      <c r="J1086" s="8">
        <v>2184</v>
      </c>
      <c r="K1086" s="8">
        <v>2235</v>
      </c>
      <c r="L1086" s="7">
        <v>84484.4</v>
      </c>
      <c r="M1086" s="7">
        <v>2863.3</v>
      </c>
      <c r="N1086" s="7">
        <v>1119019.0900000001</v>
      </c>
      <c r="O1086" s="8">
        <v>16396</v>
      </c>
      <c r="P1086" s="8">
        <v>8</v>
      </c>
      <c r="Q1086" s="8">
        <v>47</v>
      </c>
    </row>
    <row r="1087" spans="1:17" ht="14.5">
      <c r="A1087" s="5">
        <v>45292</v>
      </c>
      <c r="B1087" s="6">
        <v>2024</v>
      </c>
      <c r="C1087" s="6" t="s">
        <v>74</v>
      </c>
      <c r="D1087" s="6" t="s">
        <v>92</v>
      </c>
      <c r="E1087" s="6" t="s">
        <v>76</v>
      </c>
      <c r="F1087" s="6" t="s">
        <v>82</v>
      </c>
      <c r="G1087" s="6" t="s">
        <v>79</v>
      </c>
      <c r="H1087" s="7">
        <v>161021.78</v>
      </c>
      <c r="I1087" s="7">
        <v>154595.79999999999</v>
      </c>
      <c r="J1087" s="8">
        <v>878</v>
      </c>
      <c r="K1087" s="8">
        <v>853</v>
      </c>
      <c r="L1087" s="7">
        <v>97817.06</v>
      </c>
      <c r="M1087" s="7">
        <v>3818.35</v>
      </c>
      <c r="N1087" s="7">
        <v>912793.11</v>
      </c>
      <c r="O1087" s="8">
        <v>5470</v>
      </c>
      <c r="P1087" s="8">
        <v>8</v>
      </c>
      <c r="Q1087" s="8">
        <v>14</v>
      </c>
    </row>
    <row r="1088" spans="1:17" ht="14.5">
      <c r="A1088" s="5">
        <v>45292</v>
      </c>
      <c r="B1088" s="6">
        <v>2024</v>
      </c>
      <c r="C1088" s="6" t="s">
        <v>74</v>
      </c>
      <c r="D1088" s="6" t="s">
        <v>92</v>
      </c>
      <c r="E1088" s="6" t="s">
        <v>76</v>
      </c>
      <c r="F1088" s="6" t="s">
        <v>82</v>
      </c>
      <c r="G1088" s="6" t="s">
        <v>80</v>
      </c>
      <c r="H1088" s="7">
        <v>38187.61</v>
      </c>
      <c r="I1088" s="7">
        <v>37502</v>
      </c>
      <c r="J1088" s="8">
        <v>265</v>
      </c>
      <c r="K1088" s="8">
        <v>262</v>
      </c>
      <c r="L1088" s="7">
        <v>24376.52</v>
      </c>
      <c r="M1088" s="7">
        <v>1892.79</v>
      </c>
      <c r="N1088" s="7">
        <v>296443.82</v>
      </c>
      <c r="O1088" s="8">
        <v>2326</v>
      </c>
      <c r="P1088" s="8">
        <v>2</v>
      </c>
      <c r="Q1088" s="8">
        <v>2</v>
      </c>
    </row>
    <row r="1089" spans="1:17" ht="14.5">
      <c r="A1089" s="5">
        <v>45292</v>
      </c>
      <c r="B1089" s="6">
        <v>2024</v>
      </c>
      <c r="C1089" s="6" t="s">
        <v>74</v>
      </c>
      <c r="D1089" s="6" t="s">
        <v>92</v>
      </c>
      <c r="E1089" s="6" t="s">
        <v>76</v>
      </c>
      <c r="F1089" s="6" t="s">
        <v>82</v>
      </c>
      <c r="G1089" s="6" t="s">
        <v>81</v>
      </c>
      <c r="H1089" s="7">
        <v>67481.710000000006</v>
      </c>
      <c r="I1089" s="7">
        <v>64251.76</v>
      </c>
      <c r="J1089" s="8">
        <v>571</v>
      </c>
      <c r="K1089" s="8">
        <v>547</v>
      </c>
      <c r="L1089" s="7">
        <v>39078.160000000003</v>
      </c>
      <c r="M1089" s="7">
        <v>1861.44</v>
      </c>
      <c r="N1089" s="7">
        <v>423304.32</v>
      </c>
      <c r="O1089" s="8">
        <v>3753</v>
      </c>
      <c r="P1089" s="8">
        <v>3</v>
      </c>
      <c r="Q1089" s="8">
        <v>5</v>
      </c>
    </row>
    <row r="1090" spans="1:17" ht="14.5">
      <c r="A1090" s="5">
        <v>45292</v>
      </c>
      <c r="B1090" s="6">
        <v>2024</v>
      </c>
      <c r="C1090" s="6" t="s">
        <v>74</v>
      </c>
      <c r="D1090" s="6" t="s">
        <v>92</v>
      </c>
      <c r="E1090" s="6" t="s">
        <v>76</v>
      </c>
      <c r="F1090" s="6" t="s">
        <v>83</v>
      </c>
      <c r="G1090" s="6" t="s">
        <v>78</v>
      </c>
      <c r="H1090" s="7">
        <v>15709.77</v>
      </c>
      <c r="I1090" s="7">
        <v>15679.54</v>
      </c>
      <c r="J1090" s="8">
        <v>212</v>
      </c>
      <c r="K1090" s="8">
        <v>210</v>
      </c>
      <c r="L1090" s="7">
        <v>7365.18</v>
      </c>
      <c r="M1090" s="7">
        <v>266.10000000000002</v>
      </c>
      <c r="N1090" s="7">
        <v>146275.14000000001</v>
      </c>
      <c r="O1090" s="8">
        <v>2086</v>
      </c>
      <c r="P1090" s="8">
        <v>1</v>
      </c>
      <c r="Q1090" s="8">
        <v>4</v>
      </c>
    </row>
    <row r="1091" spans="1:17" ht="14.5">
      <c r="A1091" s="5">
        <v>45292</v>
      </c>
      <c r="B1091" s="6">
        <v>2024</v>
      </c>
      <c r="C1091" s="6" t="s">
        <v>74</v>
      </c>
      <c r="D1091" s="6" t="s">
        <v>92</v>
      </c>
      <c r="E1091" s="6" t="s">
        <v>76</v>
      </c>
      <c r="F1091" s="6" t="s">
        <v>83</v>
      </c>
      <c r="G1091" s="6" t="s">
        <v>79</v>
      </c>
      <c r="H1091" s="7">
        <v>14745.54</v>
      </c>
      <c r="I1091" s="7">
        <v>14560.28</v>
      </c>
      <c r="J1091" s="8">
        <v>80</v>
      </c>
      <c r="K1091" s="8">
        <v>80</v>
      </c>
      <c r="L1091" s="7">
        <v>8128.55</v>
      </c>
      <c r="M1091" s="7">
        <v>404.7</v>
      </c>
      <c r="N1091" s="7">
        <v>120581.75</v>
      </c>
      <c r="O1091" s="8">
        <v>747</v>
      </c>
      <c r="P1091" s="8">
        <v>1</v>
      </c>
      <c r="Q1091" s="8">
        <v>1</v>
      </c>
    </row>
    <row r="1092" spans="1:17" ht="14.5">
      <c r="A1092" s="5">
        <v>45292</v>
      </c>
      <c r="B1092" s="6">
        <v>2024</v>
      </c>
      <c r="C1092" s="6" t="s">
        <v>74</v>
      </c>
      <c r="D1092" s="6" t="s">
        <v>92</v>
      </c>
      <c r="E1092" s="6" t="s">
        <v>76</v>
      </c>
      <c r="F1092" s="6" t="s">
        <v>83</v>
      </c>
      <c r="G1092" s="6" t="s">
        <v>80</v>
      </c>
      <c r="H1092" s="7">
        <v>3444.46</v>
      </c>
      <c r="I1092" s="7">
        <v>3290.71</v>
      </c>
      <c r="J1092" s="8">
        <v>24</v>
      </c>
      <c r="K1092" s="8">
        <v>23</v>
      </c>
      <c r="L1092" s="7">
        <v>1976.35</v>
      </c>
      <c r="M1092" s="7">
        <v>178.24</v>
      </c>
      <c r="N1092" s="7">
        <v>38405.300000000003</v>
      </c>
      <c r="O1092" s="8">
        <v>299</v>
      </c>
      <c r="P1092" s="8">
        <v>0</v>
      </c>
      <c r="Q1092" s="8">
        <v>0</v>
      </c>
    </row>
    <row r="1093" spans="1:17" ht="14.5">
      <c r="A1093" s="5">
        <v>45292</v>
      </c>
      <c r="B1093" s="6">
        <v>2024</v>
      </c>
      <c r="C1093" s="6" t="s">
        <v>74</v>
      </c>
      <c r="D1093" s="6" t="s">
        <v>92</v>
      </c>
      <c r="E1093" s="6" t="s">
        <v>76</v>
      </c>
      <c r="F1093" s="6" t="s">
        <v>83</v>
      </c>
      <c r="G1093" s="6" t="s">
        <v>81</v>
      </c>
      <c r="H1093" s="7">
        <v>6400.72</v>
      </c>
      <c r="I1093" s="7">
        <v>6474.39</v>
      </c>
      <c r="J1093" s="8">
        <v>54</v>
      </c>
      <c r="K1093" s="8">
        <v>55</v>
      </c>
      <c r="L1093" s="7">
        <v>3412.05</v>
      </c>
      <c r="M1093" s="7">
        <v>205.15</v>
      </c>
      <c r="N1093" s="7">
        <v>53659.97</v>
      </c>
      <c r="O1093" s="8">
        <v>482</v>
      </c>
      <c r="P1093" s="8">
        <v>0</v>
      </c>
      <c r="Q1093" s="8">
        <v>2</v>
      </c>
    </row>
    <row r="1094" spans="1:17" ht="14.5">
      <c r="A1094" s="5">
        <v>45323</v>
      </c>
      <c r="B1094" s="6">
        <v>2024</v>
      </c>
      <c r="C1094" s="6" t="s">
        <v>93</v>
      </c>
      <c r="D1094" s="6" t="s">
        <v>75</v>
      </c>
      <c r="E1094" s="6" t="s">
        <v>76</v>
      </c>
      <c r="F1094" s="6" t="s">
        <v>77</v>
      </c>
      <c r="G1094" s="6" t="s">
        <v>78</v>
      </c>
      <c r="H1094" s="7">
        <v>1064805.27</v>
      </c>
      <c r="I1094" s="7">
        <v>1093667.42</v>
      </c>
      <c r="J1094" s="8">
        <v>14386</v>
      </c>
      <c r="K1094" s="8">
        <v>14510</v>
      </c>
      <c r="L1094" s="7">
        <v>592340.14</v>
      </c>
      <c r="M1094" s="7">
        <v>20387.59</v>
      </c>
      <c r="N1094" s="7">
        <v>6130830.5700000003</v>
      </c>
      <c r="O1094" s="8">
        <v>89295</v>
      </c>
      <c r="P1094" s="8">
        <v>55</v>
      </c>
      <c r="Q1094" s="8">
        <v>225</v>
      </c>
    </row>
    <row r="1095" spans="1:17" ht="14.5">
      <c r="A1095" s="5">
        <v>45323</v>
      </c>
      <c r="B1095" s="6">
        <v>2024</v>
      </c>
      <c r="C1095" s="6" t="s">
        <v>93</v>
      </c>
      <c r="D1095" s="6" t="s">
        <v>75</v>
      </c>
      <c r="E1095" s="6" t="s">
        <v>76</v>
      </c>
      <c r="F1095" s="6" t="s">
        <v>77</v>
      </c>
      <c r="G1095" s="6" t="s">
        <v>79</v>
      </c>
      <c r="H1095" s="7">
        <v>1030658.5</v>
      </c>
      <c r="I1095" s="7">
        <v>1001351.15</v>
      </c>
      <c r="J1095" s="8">
        <v>5617</v>
      </c>
      <c r="K1095" s="8">
        <v>5547</v>
      </c>
      <c r="L1095" s="7">
        <v>684588.01</v>
      </c>
      <c r="M1095" s="7">
        <v>25730.2</v>
      </c>
      <c r="N1095" s="7">
        <v>4926956.01</v>
      </c>
      <c r="O1095" s="8">
        <v>29131</v>
      </c>
      <c r="P1095" s="8">
        <v>52</v>
      </c>
      <c r="Q1095" s="8">
        <v>53</v>
      </c>
    </row>
    <row r="1096" spans="1:17" ht="14.5">
      <c r="A1096" s="5">
        <v>45323</v>
      </c>
      <c r="B1096" s="6">
        <v>2024</v>
      </c>
      <c r="C1096" s="6" t="s">
        <v>93</v>
      </c>
      <c r="D1096" s="6" t="s">
        <v>75</v>
      </c>
      <c r="E1096" s="6" t="s">
        <v>76</v>
      </c>
      <c r="F1096" s="6" t="s">
        <v>77</v>
      </c>
      <c r="G1096" s="6" t="s">
        <v>80</v>
      </c>
      <c r="H1096" s="7">
        <v>234710.5</v>
      </c>
      <c r="I1096" s="7">
        <v>224465.81</v>
      </c>
      <c r="J1096" s="8">
        <v>1631</v>
      </c>
      <c r="K1096" s="8">
        <v>1576</v>
      </c>
      <c r="L1096" s="7">
        <v>160897.85999999999</v>
      </c>
      <c r="M1096" s="7">
        <v>13074.85</v>
      </c>
      <c r="N1096" s="7">
        <v>1617721.93</v>
      </c>
      <c r="O1096" s="8">
        <v>11933</v>
      </c>
      <c r="P1096" s="8">
        <v>12</v>
      </c>
      <c r="Q1096" s="8">
        <v>33</v>
      </c>
    </row>
    <row r="1097" spans="1:17" ht="14.5">
      <c r="A1097" s="5">
        <v>45323</v>
      </c>
      <c r="B1097" s="6">
        <v>2024</v>
      </c>
      <c r="C1097" s="6" t="s">
        <v>93</v>
      </c>
      <c r="D1097" s="6" t="s">
        <v>75</v>
      </c>
      <c r="E1097" s="6" t="s">
        <v>76</v>
      </c>
      <c r="F1097" s="6" t="s">
        <v>77</v>
      </c>
      <c r="G1097" s="6" t="s">
        <v>81</v>
      </c>
      <c r="H1097" s="7">
        <v>430883.66</v>
      </c>
      <c r="I1097" s="7">
        <v>429618.57</v>
      </c>
      <c r="J1097" s="8">
        <v>3645</v>
      </c>
      <c r="K1097" s="8">
        <v>3570</v>
      </c>
      <c r="L1097" s="7">
        <v>272604.38</v>
      </c>
      <c r="M1097" s="7">
        <v>12843.54</v>
      </c>
      <c r="N1097" s="7">
        <v>2225941.9</v>
      </c>
      <c r="O1097" s="8">
        <v>19500</v>
      </c>
      <c r="P1097" s="8">
        <v>24</v>
      </c>
      <c r="Q1097" s="8">
        <v>47</v>
      </c>
    </row>
    <row r="1098" spans="1:17" ht="14.5">
      <c r="A1098" s="5">
        <v>45323</v>
      </c>
      <c r="B1098" s="6">
        <v>2024</v>
      </c>
      <c r="C1098" s="6" t="s">
        <v>93</v>
      </c>
      <c r="D1098" s="6" t="s">
        <v>75</v>
      </c>
      <c r="E1098" s="6" t="s">
        <v>76</v>
      </c>
      <c r="F1098" s="6" t="s">
        <v>82</v>
      </c>
      <c r="G1098" s="6" t="s">
        <v>78</v>
      </c>
      <c r="H1098" s="7">
        <v>836555.15</v>
      </c>
      <c r="I1098" s="7">
        <v>832966.81</v>
      </c>
      <c r="J1098" s="8">
        <v>11302</v>
      </c>
      <c r="K1098" s="8">
        <v>11276</v>
      </c>
      <c r="L1098" s="7">
        <v>440898.54</v>
      </c>
      <c r="M1098" s="7">
        <v>14728.6</v>
      </c>
      <c r="N1098" s="7">
        <v>5235087.8600000003</v>
      </c>
      <c r="O1098" s="8">
        <v>77390</v>
      </c>
      <c r="P1098" s="8">
        <v>36</v>
      </c>
      <c r="Q1098" s="8">
        <v>204</v>
      </c>
    </row>
    <row r="1099" spans="1:17" ht="14.5">
      <c r="A1099" s="5">
        <v>45323</v>
      </c>
      <c r="B1099" s="6">
        <v>2024</v>
      </c>
      <c r="C1099" s="6" t="s">
        <v>93</v>
      </c>
      <c r="D1099" s="6" t="s">
        <v>75</v>
      </c>
      <c r="E1099" s="6" t="s">
        <v>76</v>
      </c>
      <c r="F1099" s="6" t="s">
        <v>82</v>
      </c>
      <c r="G1099" s="6" t="s">
        <v>79</v>
      </c>
      <c r="H1099" s="7">
        <v>874333.33</v>
      </c>
      <c r="I1099" s="7">
        <v>822148.19</v>
      </c>
      <c r="J1099" s="8">
        <v>4765</v>
      </c>
      <c r="K1099" s="8">
        <v>4504</v>
      </c>
      <c r="L1099" s="7">
        <v>530752.07999999996</v>
      </c>
      <c r="M1099" s="7">
        <v>23006.37</v>
      </c>
      <c r="N1099" s="7">
        <v>4327975.16</v>
      </c>
      <c r="O1099" s="8">
        <v>25702</v>
      </c>
      <c r="P1099" s="8">
        <v>48</v>
      </c>
      <c r="Q1099" s="8">
        <v>81</v>
      </c>
    </row>
    <row r="1100" spans="1:17" ht="14.5">
      <c r="A1100" s="5">
        <v>45323</v>
      </c>
      <c r="B1100" s="6">
        <v>2024</v>
      </c>
      <c r="C1100" s="6" t="s">
        <v>93</v>
      </c>
      <c r="D1100" s="6" t="s">
        <v>75</v>
      </c>
      <c r="E1100" s="6" t="s">
        <v>76</v>
      </c>
      <c r="F1100" s="6" t="s">
        <v>82</v>
      </c>
      <c r="G1100" s="6" t="s">
        <v>80</v>
      </c>
      <c r="H1100" s="7">
        <v>205801.14</v>
      </c>
      <c r="I1100" s="7">
        <v>191515.14</v>
      </c>
      <c r="J1100" s="8">
        <v>1430</v>
      </c>
      <c r="K1100" s="8">
        <v>1322</v>
      </c>
      <c r="L1100" s="7">
        <v>132054.44</v>
      </c>
      <c r="M1100" s="7">
        <v>12286.64</v>
      </c>
      <c r="N1100" s="7">
        <v>1378724.32</v>
      </c>
      <c r="O1100" s="8">
        <v>9820</v>
      </c>
      <c r="P1100" s="8">
        <v>8</v>
      </c>
      <c r="Q1100" s="8">
        <v>18</v>
      </c>
    </row>
    <row r="1101" spans="1:17" ht="14.5">
      <c r="A1101" s="5">
        <v>45323</v>
      </c>
      <c r="B1101" s="6">
        <v>2024</v>
      </c>
      <c r="C1101" s="6" t="s">
        <v>93</v>
      </c>
      <c r="D1101" s="6" t="s">
        <v>75</v>
      </c>
      <c r="E1101" s="6" t="s">
        <v>76</v>
      </c>
      <c r="F1101" s="6" t="s">
        <v>82</v>
      </c>
      <c r="G1101" s="6" t="s">
        <v>81</v>
      </c>
      <c r="H1101" s="7">
        <v>345424.62</v>
      </c>
      <c r="I1101" s="7">
        <v>321962.39</v>
      </c>
      <c r="J1101" s="8">
        <v>2922</v>
      </c>
      <c r="K1101" s="8">
        <v>2720</v>
      </c>
      <c r="L1101" s="7">
        <v>200456.78</v>
      </c>
      <c r="M1101" s="7">
        <v>9419.58</v>
      </c>
      <c r="N1101" s="7">
        <v>1937889.6</v>
      </c>
      <c r="O1101" s="8">
        <v>16840</v>
      </c>
      <c r="P1101" s="8">
        <v>13</v>
      </c>
      <c r="Q1101" s="8">
        <v>28</v>
      </c>
    </row>
    <row r="1102" spans="1:17" ht="14.5">
      <c r="A1102" s="5">
        <v>45323</v>
      </c>
      <c r="B1102" s="6">
        <v>2024</v>
      </c>
      <c r="C1102" s="6" t="s">
        <v>93</v>
      </c>
      <c r="D1102" s="6" t="s">
        <v>75</v>
      </c>
      <c r="E1102" s="6" t="s">
        <v>76</v>
      </c>
      <c r="F1102" s="6" t="s">
        <v>83</v>
      </c>
      <c r="G1102" s="6" t="s">
        <v>78</v>
      </c>
      <c r="H1102" s="7">
        <v>82760.600000000006</v>
      </c>
      <c r="I1102" s="7">
        <v>83607.740000000005</v>
      </c>
      <c r="J1102" s="8">
        <v>1118</v>
      </c>
      <c r="K1102" s="8">
        <v>1148</v>
      </c>
      <c r="L1102" s="7">
        <v>39895.730000000003</v>
      </c>
      <c r="M1102" s="7">
        <v>1581.62</v>
      </c>
      <c r="N1102" s="7">
        <v>684907.37</v>
      </c>
      <c r="O1102" s="8">
        <v>9547</v>
      </c>
      <c r="P1102" s="8">
        <v>5</v>
      </c>
      <c r="Q1102" s="8">
        <v>18</v>
      </c>
    </row>
    <row r="1103" spans="1:17" ht="14.5">
      <c r="A1103" s="5">
        <v>45323</v>
      </c>
      <c r="B1103" s="6">
        <v>2024</v>
      </c>
      <c r="C1103" s="6" t="s">
        <v>93</v>
      </c>
      <c r="D1103" s="6" t="s">
        <v>75</v>
      </c>
      <c r="E1103" s="6" t="s">
        <v>76</v>
      </c>
      <c r="F1103" s="6" t="s">
        <v>83</v>
      </c>
      <c r="G1103" s="6" t="s">
        <v>79</v>
      </c>
      <c r="H1103" s="7">
        <v>79279</v>
      </c>
      <c r="I1103" s="7">
        <v>73645.97</v>
      </c>
      <c r="J1103" s="8">
        <v>432</v>
      </c>
      <c r="K1103" s="8">
        <v>397</v>
      </c>
      <c r="L1103" s="7">
        <v>43377.87</v>
      </c>
      <c r="M1103" s="7">
        <v>2026.33</v>
      </c>
      <c r="N1103" s="7">
        <v>569258.91</v>
      </c>
      <c r="O1103" s="8">
        <v>3298</v>
      </c>
      <c r="P1103" s="8">
        <v>3</v>
      </c>
      <c r="Q1103" s="8">
        <v>13</v>
      </c>
    </row>
    <row r="1104" spans="1:17" ht="14.5">
      <c r="A1104" s="5">
        <v>45323</v>
      </c>
      <c r="B1104" s="6">
        <v>2024</v>
      </c>
      <c r="C1104" s="6" t="s">
        <v>93</v>
      </c>
      <c r="D1104" s="6" t="s">
        <v>75</v>
      </c>
      <c r="E1104" s="6" t="s">
        <v>76</v>
      </c>
      <c r="F1104" s="6" t="s">
        <v>83</v>
      </c>
      <c r="G1104" s="6" t="s">
        <v>80</v>
      </c>
      <c r="H1104" s="7">
        <v>20625.490000000002</v>
      </c>
      <c r="I1104" s="7">
        <v>18455.79</v>
      </c>
      <c r="J1104" s="8">
        <v>143</v>
      </c>
      <c r="K1104" s="8">
        <v>126</v>
      </c>
      <c r="L1104" s="7">
        <v>11915.01</v>
      </c>
      <c r="M1104" s="7">
        <v>1179.49</v>
      </c>
      <c r="N1104" s="7">
        <v>186113.32</v>
      </c>
      <c r="O1104" s="8">
        <v>1429</v>
      </c>
      <c r="P1104" s="8">
        <v>1</v>
      </c>
      <c r="Q1104" s="8">
        <v>2</v>
      </c>
    </row>
    <row r="1105" spans="1:17" ht="14.5">
      <c r="A1105" s="5">
        <v>45323</v>
      </c>
      <c r="B1105" s="6">
        <v>2024</v>
      </c>
      <c r="C1105" s="6" t="s">
        <v>93</v>
      </c>
      <c r="D1105" s="6" t="s">
        <v>75</v>
      </c>
      <c r="E1105" s="6" t="s">
        <v>76</v>
      </c>
      <c r="F1105" s="6" t="s">
        <v>83</v>
      </c>
      <c r="G1105" s="6" t="s">
        <v>81</v>
      </c>
      <c r="H1105" s="7">
        <v>31556.28</v>
      </c>
      <c r="I1105" s="7">
        <v>29440.86</v>
      </c>
      <c r="J1105" s="8">
        <v>267</v>
      </c>
      <c r="K1105" s="8">
        <v>252</v>
      </c>
      <c r="L1105" s="7">
        <v>16512.36</v>
      </c>
      <c r="M1105" s="7">
        <v>882.71</v>
      </c>
      <c r="N1105" s="7">
        <v>255918.79</v>
      </c>
      <c r="O1105" s="8">
        <v>2296</v>
      </c>
      <c r="P1105" s="8">
        <v>1</v>
      </c>
      <c r="Q1105" s="8">
        <v>7</v>
      </c>
    </row>
    <row r="1106" spans="1:17" ht="14.5">
      <c r="A1106" s="5">
        <v>45323</v>
      </c>
      <c r="B1106" s="6">
        <v>2024</v>
      </c>
      <c r="C1106" s="6" t="s">
        <v>93</v>
      </c>
      <c r="D1106" s="6" t="s">
        <v>84</v>
      </c>
      <c r="E1106" s="6" t="s">
        <v>85</v>
      </c>
      <c r="F1106" s="6" t="s">
        <v>77</v>
      </c>
      <c r="G1106" s="6" t="s">
        <v>78</v>
      </c>
      <c r="H1106" s="7">
        <v>561619.09</v>
      </c>
      <c r="I1106" s="7">
        <v>594796.24</v>
      </c>
      <c r="J1106" s="8">
        <v>7588</v>
      </c>
      <c r="K1106" s="8">
        <v>8026</v>
      </c>
      <c r="L1106" s="7">
        <v>318338.63</v>
      </c>
      <c r="M1106" s="7">
        <v>10904.31</v>
      </c>
      <c r="N1106" s="7">
        <v>4621712.95</v>
      </c>
      <c r="O1106" s="8">
        <v>69494</v>
      </c>
      <c r="P1106" s="8">
        <v>27</v>
      </c>
      <c r="Q1106" s="8">
        <v>68</v>
      </c>
    </row>
    <row r="1107" spans="1:17" ht="14.5">
      <c r="A1107" s="5">
        <v>45323</v>
      </c>
      <c r="B1107" s="6">
        <v>2024</v>
      </c>
      <c r="C1107" s="6" t="s">
        <v>93</v>
      </c>
      <c r="D1107" s="6" t="s">
        <v>84</v>
      </c>
      <c r="E1107" s="6" t="s">
        <v>85</v>
      </c>
      <c r="F1107" s="6" t="s">
        <v>77</v>
      </c>
      <c r="G1107" s="6" t="s">
        <v>79</v>
      </c>
      <c r="H1107" s="7">
        <v>598988.81000000006</v>
      </c>
      <c r="I1107" s="7">
        <v>615321.18999999994</v>
      </c>
      <c r="J1107" s="8">
        <v>3264</v>
      </c>
      <c r="K1107" s="8">
        <v>3321</v>
      </c>
      <c r="L1107" s="7">
        <v>394132.07</v>
      </c>
      <c r="M1107" s="7">
        <v>14963.27</v>
      </c>
      <c r="N1107" s="7">
        <v>3775370.14</v>
      </c>
      <c r="O1107" s="8">
        <v>21845</v>
      </c>
      <c r="P1107" s="8">
        <v>28</v>
      </c>
      <c r="Q1107" s="8">
        <v>42</v>
      </c>
    </row>
    <row r="1108" spans="1:17" ht="14.5">
      <c r="A1108" s="5">
        <v>45323</v>
      </c>
      <c r="B1108" s="6">
        <v>2024</v>
      </c>
      <c r="C1108" s="6" t="s">
        <v>93</v>
      </c>
      <c r="D1108" s="6" t="s">
        <v>84</v>
      </c>
      <c r="E1108" s="6" t="s">
        <v>85</v>
      </c>
      <c r="F1108" s="6" t="s">
        <v>77</v>
      </c>
      <c r="G1108" s="6" t="s">
        <v>80</v>
      </c>
      <c r="H1108" s="7">
        <v>131214.76</v>
      </c>
      <c r="I1108" s="7">
        <v>132881.14000000001</v>
      </c>
      <c r="J1108" s="8">
        <v>912</v>
      </c>
      <c r="K1108" s="8">
        <v>936</v>
      </c>
      <c r="L1108" s="7">
        <v>88896.27</v>
      </c>
      <c r="M1108" s="7">
        <v>7112.18</v>
      </c>
      <c r="N1108" s="7">
        <v>1209662.73</v>
      </c>
      <c r="O1108" s="8">
        <v>9238</v>
      </c>
      <c r="P1108" s="8">
        <v>5</v>
      </c>
      <c r="Q1108" s="8">
        <v>17</v>
      </c>
    </row>
    <row r="1109" spans="1:17" ht="14.5">
      <c r="A1109" s="5">
        <v>45323</v>
      </c>
      <c r="B1109" s="6">
        <v>2024</v>
      </c>
      <c r="C1109" s="6" t="s">
        <v>93</v>
      </c>
      <c r="D1109" s="6" t="s">
        <v>84</v>
      </c>
      <c r="E1109" s="6" t="s">
        <v>85</v>
      </c>
      <c r="F1109" s="6" t="s">
        <v>77</v>
      </c>
      <c r="G1109" s="6" t="s">
        <v>81</v>
      </c>
      <c r="H1109" s="7">
        <v>218196.71</v>
      </c>
      <c r="I1109" s="7">
        <v>235228.25</v>
      </c>
      <c r="J1109" s="8">
        <v>1846</v>
      </c>
      <c r="K1109" s="8">
        <v>1985</v>
      </c>
      <c r="L1109" s="7">
        <v>136569.29999999999</v>
      </c>
      <c r="M1109" s="7">
        <v>6324.54</v>
      </c>
      <c r="N1109" s="7">
        <v>1657017.74</v>
      </c>
      <c r="O1109" s="8">
        <v>14749</v>
      </c>
      <c r="P1109" s="8">
        <v>12</v>
      </c>
      <c r="Q1109" s="8">
        <v>21</v>
      </c>
    </row>
    <row r="1110" spans="1:17" ht="14.5">
      <c r="A1110" s="5">
        <v>45323</v>
      </c>
      <c r="B1110" s="6">
        <v>2024</v>
      </c>
      <c r="C1110" s="6" t="s">
        <v>93</v>
      </c>
      <c r="D1110" s="6" t="s">
        <v>84</v>
      </c>
      <c r="E1110" s="6" t="s">
        <v>85</v>
      </c>
      <c r="F1110" s="6" t="s">
        <v>82</v>
      </c>
      <c r="G1110" s="6" t="s">
        <v>78</v>
      </c>
      <c r="H1110" s="7">
        <v>526472.81000000006</v>
      </c>
      <c r="I1110" s="7">
        <v>560366.5</v>
      </c>
      <c r="J1110" s="8">
        <v>7113</v>
      </c>
      <c r="K1110" s="8">
        <v>7465</v>
      </c>
      <c r="L1110" s="7">
        <v>279639.17</v>
      </c>
      <c r="M1110" s="7">
        <v>8670.58</v>
      </c>
      <c r="N1110" s="7">
        <v>4200048.7</v>
      </c>
      <c r="O1110" s="8">
        <v>61685</v>
      </c>
      <c r="P1110" s="8">
        <v>29</v>
      </c>
      <c r="Q1110" s="8">
        <v>107</v>
      </c>
    </row>
    <row r="1111" spans="1:17" ht="14.5">
      <c r="A1111" s="5">
        <v>45323</v>
      </c>
      <c r="B1111" s="6">
        <v>2024</v>
      </c>
      <c r="C1111" s="6" t="s">
        <v>93</v>
      </c>
      <c r="D1111" s="6" t="s">
        <v>84</v>
      </c>
      <c r="E1111" s="6" t="s">
        <v>85</v>
      </c>
      <c r="F1111" s="6" t="s">
        <v>82</v>
      </c>
      <c r="G1111" s="6" t="s">
        <v>79</v>
      </c>
      <c r="H1111" s="7">
        <v>502855.24</v>
      </c>
      <c r="I1111" s="7">
        <v>496852.5</v>
      </c>
      <c r="J1111" s="8">
        <v>2740</v>
      </c>
      <c r="K1111" s="8">
        <v>2695</v>
      </c>
      <c r="L1111" s="7">
        <v>303707.55</v>
      </c>
      <c r="M1111" s="7">
        <v>12498.41</v>
      </c>
      <c r="N1111" s="7">
        <v>3411197.6</v>
      </c>
      <c r="O1111" s="8">
        <v>20517</v>
      </c>
      <c r="P1111" s="8">
        <v>19</v>
      </c>
      <c r="Q1111" s="8">
        <v>35</v>
      </c>
    </row>
    <row r="1112" spans="1:17" ht="14.5">
      <c r="A1112" s="5">
        <v>45323</v>
      </c>
      <c r="B1112" s="6">
        <v>2024</v>
      </c>
      <c r="C1112" s="6" t="s">
        <v>93</v>
      </c>
      <c r="D1112" s="6" t="s">
        <v>84</v>
      </c>
      <c r="E1112" s="6" t="s">
        <v>85</v>
      </c>
      <c r="F1112" s="6" t="s">
        <v>82</v>
      </c>
      <c r="G1112" s="6" t="s">
        <v>80</v>
      </c>
      <c r="H1112" s="7">
        <v>126298.16</v>
      </c>
      <c r="I1112" s="7">
        <v>125214.03</v>
      </c>
      <c r="J1112" s="8">
        <v>878</v>
      </c>
      <c r="K1112" s="8">
        <v>882</v>
      </c>
      <c r="L1112" s="7">
        <v>79981.11</v>
      </c>
      <c r="M1112" s="7">
        <v>7011.82</v>
      </c>
      <c r="N1112" s="7">
        <v>1133420.55</v>
      </c>
      <c r="O1112" s="8">
        <v>8716</v>
      </c>
      <c r="P1112" s="8">
        <v>6</v>
      </c>
      <c r="Q1112" s="8">
        <v>18</v>
      </c>
    </row>
    <row r="1113" spans="1:17" ht="14.5">
      <c r="A1113" s="5">
        <v>45323</v>
      </c>
      <c r="B1113" s="6">
        <v>2024</v>
      </c>
      <c r="C1113" s="6" t="s">
        <v>93</v>
      </c>
      <c r="D1113" s="6" t="s">
        <v>84</v>
      </c>
      <c r="E1113" s="6" t="s">
        <v>85</v>
      </c>
      <c r="F1113" s="6" t="s">
        <v>82</v>
      </c>
      <c r="G1113" s="6" t="s">
        <v>81</v>
      </c>
      <c r="H1113" s="7">
        <v>215082.86</v>
      </c>
      <c r="I1113" s="7">
        <v>222070.78</v>
      </c>
      <c r="J1113" s="8">
        <v>1819</v>
      </c>
      <c r="K1113" s="8">
        <v>1864</v>
      </c>
      <c r="L1113" s="7">
        <v>126696.6</v>
      </c>
      <c r="M1113" s="7">
        <v>6714.57</v>
      </c>
      <c r="N1113" s="7">
        <v>1574922.59</v>
      </c>
      <c r="O1113" s="8">
        <v>14175</v>
      </c>
      <c r="P1113" s="8">
        <v>12</v>
      </c>
      <c r="Q1113" s="8">
        <v>39</v>
      </c>
    </row>
    <row r="1114" spans="1:17" ht="14.5">
      <c r="A1114" s="5">
        <v>45323</v>
      </c>
      <c r="B1114" s="6">
        <v>2024</v>
      </c>
      <c r="C1114" s="6" t="s">
        <v>93</v>
      </c>
      <c r="D1114" s="6" t="s">
        <v>84</v>
      </c>
      <c r="E1114" s="6" t="s">
        <v>85</v>
      </c>
      <c r="F1114" s="6" t="s">
        <v>83</v>
      </c>
      <c r="G1114" s="6" t="s">
        <v>78</v>
      </c>
      <c r="H1114" s="7">
        <v>44549.23</v>
      </c>
      <c r="I1114" s="7">
        <v>46908.6</v>
      </c>
      <c r="J1114" s="8">
        <v>602</v>
      </c>
      <c r="K1114" s="8">
        <v>632</v>
      </c>
      <c r="L1114" s="7">
        <v>21202.46</v>
      </c>
      <c r="M1114" s="7">
        <v>873.51</v>
      </c>
      <c r="N1114" s="7">
        <v>542941.72</v>
      </c>
      <c r="O1114" s="8">
        <v>7762</v>
      </c>
      <c r="P1114" s="8">
        <v>2</v>
      </c>
      <c r="Q1114" s="8">
        <v>14</v>
      </c>
    </row>
    <row r="1115" spans="1:17" ht="14.5">
      <c r="A1115" s="5">
        <v>45323</v>
      </c>
      <c r="B1115" s="6">
        <v>2024</v>
      </c>
      <c r="C1115" s="6" t="s">
        <v>93</v>
      </c>
      <c r="D1115" s="6" t="s">
        <v>84</v>
      </c>
      <c r="E1115" s="6" t="s">
        <v>85</v>
      </c>
      <c r="F1115" s="6" t="s">
        <v>83</v>
      </c>
      <c r="G1115" s="6" t="s">
        <v>79</v>
      </c>
      <c r="H1115" s="7">
        <v>44041.82</v>
      </c>
      <c r="I1115" s="7">
        <v>43589.52</v>
      </c>
      <c r="J1115" s="8">
        <v>240</v>
      </c>
      <c r="K1115" s="8">
        <v>242</v>
      </c>
      <c r="L1115" s="7">
        <v>24673.040000000001</v>
      </c>
      <c r="M1115" s="7">
        <v>1204.8699999999999</v>
      </c>
      <c r="N1115" s="7">
        <v>435048.82</v>
      </c>
      <c r="O1115" s="8">
        <v>2540</v>
      </c>
      <c r="P1115" s="8">
        <v>2</v>
      </c>
      <c r="Q1115" s="8">
        <v>7</v>
      </c>
    </row>
    <row r="1116" spans="1:17" ht="14.5">
      <c r="A1116" s="5">
        <v>45323</v>
      </c>
      <c r="B1116" s="6">
        <v>2024</v>
      </c>
      <c r="C1116" s="6" t="s">
        <v>93</v>
      </c>
      <c r="D1116" s="6" t="s">
        <v>84</v>
      </c>
      <c r="E1116" s="6" t="s">
        <v>85</v>
      </c>
      <c r="F1116" s="6" t="s">
        <v>83</v>
      </c>
      <c r="G1116" s="6" t="s">
        <v>80</v>
      </c>
      <c r="H1116" s="7">
        <v>11614.19</v>
      </c>
      <c r="I1116" s="7">
        <v>11580.09</v>
      </c>
      <c r="J1116" s="8">
        <v>81</v>
      </c>
      <c r="K1116" s="8">
        <v>79</v>
      </c>
      <c r="L1116" s="7">
        <v>6793.67</v>
      </c>
      <c r="M1116" s="7">
        <v>645.49</v>
      </c>
      <c r="N1116" s="7">
        <v>146168.10999999999</v>
      </c>
      <c r="O1116" s="8">
        <v>1101</v>
      </c>
      <c r="P1116" s="8">
        <v>1</v>
      </c>
      <c r="Q1116" s="8">
        <v>2</v>
      </c>
    </row>
    <row r="1117" spans="1:17" ht="14.5">
      <c r="A1117" s="5">
        <v>45323</v>
      </c>
      <c r="B1117" s="6">
        <v>2024</v>
      </c>
      <c r="C1117" s="6" t="s">
        <v>93</v>
      </c>
      <c r="D1117" s="6" t="s">
        <v>84</v>
      </c>
      <c r="E1117" s="6" t="s">
        <v>85</v>
      </c>
      <c r="F1117" s="6" t="s">
        <v>83</v>
      </c>
      <c r="G1117" s="6" t="s">
        <v>81</v>
      </c>
      <c r="H1117" s="7">
        <v>18138.919999999998</v>
      </c>
      <c r="I1117" s="7">
        <v>19030.240000000002</v>
      </c>
      <c r="J1117" s="8">
        <v>153</v>
      </c>
      <c r="K1117" s="8">
        <v>158</v>
      </c>
      <c r="L1117" s="7">
        <v>9691.4599999999991</v>
      </c>
      <c r="M1117" s="7">
        <v>596.67999999999995</v>
      </c>
      <c r="N1117" s="7">
        <v>195848.27</v>
      </c>
      <c r="O1117" s="8">
        <v>1834</v>
      </c>
      <c r="P1117" s="8">
        <v>1</v>
      </c>
      <c r="Q1117" s="8">
        <v>2</v>
      </c>
    </row>
    <row r="1118" spans="1:17" ht="14.5">
      <c r="A1118" s="5">
        <v>45323</v>
      </c>
      <c r="B1118" s="6">
        <v>2024</v>
      </c>
      <c r="C1118" s="6" t="s">
        <v>93</v>
      </c>
      <c r="D1118" s="6" t="s">
        <v>86</v>
      </c>
      <c r="E1118" s="6" t="s">
        <v>87</v>
      </c>
      <c r="F1118" s="6" t="s">
        <v>77</v>
      </c>
      <c r="G1118" s="6" t="s">
        <v>78</v>
      </c>
      <c r="H1118" s="7">
        <v>380669.81</v>
      </c>
      <c r="I1118" s="7">
        <v>408460.87</v>
      </c>
      <c r="J1118" s="8">
        <v>5143</v>
      </c>
      <c r="K1118" s="8">
        <v>5462</v>
      </c>
      <c r="L1118" s="7">
        <v>215371.36</v>
      </c>
      <c r="M1118" s="7">
        <v>7384.24</v>
      </c>
      <c r="N1118" s="7">
        <v>3569676.03</v>
      </c>
      <c r="O1118" s="8">
        <v>50661</v>
      </c>
      <c r="P1118" s="8">
        <v>22</v>
      </c>
      <c r="Q1118" s="8">
        <v>42</v>
      </c>
    </row>
    <row r="1119" spans="1:17" ht="14.5">
      <c r="A1119" s="5">
        <v>45323</v>
      </c>
      <c r="B1119" s="6">
        <v>2024</v>
      </c>
      <c r="C1119" s="6" t="s">
        <v>93</v>
      </c>
      <c r="D1119" s="6" t="s">
        <v>86</v>
      </c>
      <c r="E1119" s="6" t="s">
        <v>87</v>
      </c>
      <c r="F1119" s="6" t="s">
        <v>77</v>
      </c>
      <c r="G1119" s="6" t="s">
        <v>79</v>
      </c>
      <c r="H1119" s="7">
        <v>370905.18</v>
      </c>
      <c r="I1119" s="7">
        <v>367271.59</v>
      </c>
      <c r="J1119" s="8">
        <v>2021</v>
      </c>
      <c r="K1119" s="8">
        <v>2026</v>
      </c>
      <c r="L1119" s="7">
        <v>240295.64</v>
      </c>
      <c r="M1119" s="7">
        <v>8680.2800000000007</v>
      </c>
      <c r="N1119" s="7">
        <v>2953577.31</v>
      </c>
      <c r="O1119" s="8">
        <v>17703</v>
      </c>
      <c r="P1119" s="8">
        <v>18</v>
      </c>
      <c r="Q1119" s="8">
        <v>23</v>
      </c>
    </row>
    <row r="1120" spans="1:17" ht="14.5">
      <c r="A1120" s="5">
        <v>45323</v>
      </c>
      <c r="B1120" s="6">
        <v>2024</v>
      </c>
      <c r="C1120" s="6" t="s">
        <v>93</v>
      </c>
      <c r="D1120" s="6" t="s">
        <v>86</v>
      </c>
      <c r="E1120" s="6" t="s">
        <v>87</v>
      </c>
      <c r="F1120" s="6" t="s">
        <v>77</v>
      </c>
      <c r="G1120" s="6" t="s">
        <v>80</v>
      </c>
      <c r="H1120" s="7">
        <v>93409.14</v>
      </c>
      <c r="I1120" s="7">
        <v>91512.74</v>
      </c>
      <c r="J1120" s="8">
        <v>649</v>
      </c>
      <c r="K1120" s="8">
        <v>629</v>
      </c>
      <c r="L1120" s="7">
        <v>63389.68</v>
      </c>
      <c r="M1120" s="7">
        <v>4702.67</v>
      </c>
      <c r="N1120" s="7">
        <v>943799.39</v>
      </c>
      <c r="O1120" s="8">
        <v>7162</v>
      </c>
      <c r="P1120" s="8">
        <v>4</v>
      </c>
      <c r="Q1120" s="8">
        <v>12</v>
      </c>
    </row>
    <row r="1121" spans="1:17" ht="14.5">
      <c r="A1121" s="5">
        <v>45323</v>
      </c>
      <c r="B1121" s="6">
        <v>2024</v>
      </c>
      <c r="C1121" s="6" t="s">
        <v>93</v>
      </c>
      <c r="D1121" s="6" t="s">
        <v>86</v>
      </c>
      <c r="E1121" s="6" t="s">
        <v>87</v>
      </c>
      <c r="F1121" s="6" t="s">
        <v>77</v>
      </c>
      <c r="G1121" s="6" t="s">
        <v>81</v>
      </c>
      <c r="H1121" s="7">
        <v>157960.97</v>
      </c>
      <c r="I1121" s="7">
        <v>151951.45000000001</v>
      </c>
      <c r="J1121" s="8">
        <v>1336</v>
      </c>
      <c r="K1121" s="8">
        <v>1277</v>
      </c>
      <c r="L1121" s="7">
        <v>99197.89</v>
      </c>
      <c r="M1121" s="7">
        <v>5157.2</v>
      </c>
      <c r="N1121" s="7">
        <v>1372698.09</v>
      </c>
      <c r="O1121" s="8">
        <v>12805</v>
      </c>
      <c r="P1121" s="8">
        <v>8</v>
      </c>
      <c r="Q1121" s="8">
        <v>21</v>
      </c>
    </row>
    <row r="1122" spans="1:17" ht="14.5">
      <c r="A1122" s="5">
        <v>45323</v>
      </c>
      <c r="B1122" s="6">
        <v>2024</v>
      </c>
      <c r="C1122" s="6" t="s">
        <v>93</v>
      </c>
      <c r="D1122" s="6" t="s">
        <v>86</v>
      </c>
      <c r="E1122" s="6" t="s">
        <v>87</v>
      </c>
      <c r="F1122" s="6" t="s">
        <v>82</v>
      </c>
      <c r="G1122" s="6" t="s">
        <v>78</v>
      </c>
      <c r="H1122" s="7">
        <v>340400.05</v>
      </c>
      <c r="I1122" s="7">
        <v>352966.35</v>
      </c>
      <c r="J1122" s="8">
        <v>4599</v>
      </c>
      <c r="K1122" s="8">
        <v>4820</v>
      </c>
      <c r="L1122" s="7">
        <v>175915.86</v>
      </c>
      <c r="M1122" s="7">
        <v>6617.9</v>
      </c>
      <c r="N1122" s="7">
        <v>3240565.39</v>
      </c>
      <c r="O1122" s="8">
        <v>48989</v>
      </c>
      <c r="P1122" s="8">
        <v>14</v>
      </c>
      <c r="Q1122" s="8">
        <v>50</v>
      </c>
    </row>
    <row r="1123" spans="1:17" ht="14.5">
      <c r="A1123" s="5">
        <v>45323</v>
      </c>
      <c r="B1123" s="6">
        <v>2024</v>
      </c>
      <c r="C1123" s="6" t="s">
        <v>93</v>
      </c>
      <c r="D1123" s="6" t="s">
        <v>86</v>
      </c>
      <c r="E1123" s="6" t="s">
        <v>87</v>
      </c>
      <c r="F1123" s="6" t="s">
        <v>82</v>
      </c>
      <c r="G1123" s="6" t="s">
        <v>79</v>
      </c>
      <c r="H1123" s="7">
        <v>328236.51</v>
      </c>
      <c r="I1123" s="7">
        <v>312742.3</v>
      </c>
      <c r="J1123" s="8">
        <v>1789</v>
      </c>
      <c r="K1123" s="8">
        <v>1708</v>
      </c>
      <c r="L1123" s="7">
        <v>202041.03</v>
      </c>
      <c r="M1123" s="7">
        <v>7731.23</v>
      </c>
      <c r="N1123" s="7">
        <v>2692102.66</v>
      </c>
      <c r="O1123" s="8">
        <v>15446</v>
      </c>
      <c r="P1123" s="8">
        <v>13</v>
      </c>
      <c r="Q1123" s="8">
        <v>39</v>
      </c>
    </row>
    <row r="1124" spans="1:17" ht="14.5">
      <c r="A1124" s="5">
        <v>45323</v>
      </c>
      <c r="B1124" s="6">
        <v>2024</v>
      </c>
      <c r="C1124" s="6" t="s">
        <v>93</v>
      </c>
      <c r="D1124" s="6" t="s">
        <v>86</v>
      </c>
      <c r="E1124" s="6" t="s">
        <v>87</v>
      </c>
      <c r="F1124" s="6" t="s">
        <v>82</v>
      </c>
      <c r="G1124" s="6" t="s">
        <v>80</v>
      </c>
      <c r="H1124" s="7">
        <v>80102.02</v>
      </c>
      <c r="I1124" s="7">
        <v>77442.3</v>
      </c>
      <c r="J1124" s="8">
        <v>557</v>
      </c>
      <c r="K1124" s="8">
        <v>528</v>
      </c>
      <c r="L1124" s="7">
        <v>50687.839999999997</v>
      </c>
      <c r="M1124" s="7">
        <v>4404.6499999999996</v>
      </c>
      <c r="N1124" s="7">
        <v>852369.7</v>
      </c>
      <c r="O1124" s="8">
        <v>6666</v>
      </c>
      <c r="P1124" s="8">
        <v>4</v>
      </c>
      <c r="Q1124" s="8">
        <v>11</v>
      </c>
    </row>
    <row r="1125" spans="1:17" ht="14.5">
      <c r="A1125" s="5">
        <v>45323</v>
      </c>
      <c r="B1125" s="6">
        <v>2024</v>
      </c>
      <c r="C1125" s="6" t="s">
        <v>93</v>
      </c>
      <c r="D1125" s="6" t="s">
        <v>86</v>
      </c>
      <c r="E1125" s="6" t="s">
        <v>87</v>
      </c>
      <c r="F1125" s="6" t="s">
        <v>82</v>
      </c>
      <c r="G1125" s="6" t="s">
        <v>81</v>
      </c>
      <c r="H1125" s="7">
        <v>134952.6</v>
      </c>
      <c r="I1125" s="7">
        <v>134219.09</v>
      </c>
      <c r="J1125" s="8">
        <v>1142</v>
      </c>
      <c r="K1125" s="8">
        <v>1144</v>
      </c>
      <c r="L1125" s="7">
        <v>78531.48</v>
      </c>
      <c r="M1125" s="7">
        <v>4342.32</v>
      </c>
      <c r="N1125" s="7">
        <v>1174589.21</v>
      </c>
      <c r="O1125" s="8">
        <v>10763</v>
      </c>
      <c r="P1125" s="8">
        <v>5</v>
      </c>
      <c r="Q1125" s="8">
        <v>12</v>
      </c>
    </row>
    <row r="1126" spans="1:17" ht="14.5">
      <c r="A1126" s="5">
        <v>45323</v>
      </c>
      <c r="B1126" s="6">
        <v>2024</v>
      </c>
      <c r="C1126" s="6" t="s">
        <v>93</v>
      </c>
      <c r="D1126" s="6" t="s">
        <v>86</v>
      </c>
      <c r="E1126" s="6" t="s">
        <v>87</v>
      </c>
      <c r="F1126" s="6" t="s">
        <v>83</v>
      </c>
      <c r="G1126" s="6" t="s">
        <v>78</v>
      </c>
      <c r="H1126" s="7">
        <v>29774.720000000001</v>
      </c>
      <c r="I1126" s="7">
        <v>29634.26</v>
      </c>
      <c r="J1126" s="8">
        <v>402</v>
      </c>
      <c r="K1126" s="8">
        <v>407</v>
      </c>
      <c r="L1126" s="7">
        <v>14166.58</v>
      </c>
      <c r="M1126" s="7">
        <v>519.63</v>
      </c>
      <c r="N1126" s="7">
        <v>403274.96</v>
      </c>
      <c r="O1126" s="8">
        <v>5613</v>
      </c>
      <c r="P1126" s="8">
        <v>2</v>
      </c>
      <c r="Q1126" s="8">
        <v>13</v>
      </c>
    </row>
    <row r="1127" spans="1:17" ht="14.5">
      <c r="A1127" s="5">
        <v>45323</v>
      </c>
      <c r="B1127" s="6">
        <v>2024</v>
      </c>
      <c r="C1127" s="6" t="s">
        <v>93</v>
      </c>
      <c r="D1127" s="6" t="s">
        <v>86</v>
      </c>
      <c r="E1127" s="6" t="s">
        <v>87</v>
      </c>
      <c r="F1127" s="6" t="s">
        <v>83</v>
      </c>
      <c r="G1127" s="6" t="s">
        <v>79</v>
      </c>
      <c r="H1127" s="7">
        <v>31957.1</v>
      </c>
      <c r="I1127" s="7">
        <v>30494.95</v>
      </c>
      <c r="J1127" s="8">
        <v>174</v>
      </c>
      <c r="K1127" s="8">
        <v>164</v>
      </c>
      <c r="L1127" s="7">
        <v>17853.75</v>
      </c>
      <c r="M1127" s="7">
        <v>773.51</v>
      </c>
      <c r="N1127" s="7">
        <v>348457.43</v>
      </c>
      <c r="O1127" s="8">
        <v>1991</v>
      </c>
      <c r="P1127" s="8">
        <v>1</v>
      </c>
      <c r="Q1127" s="8">
        <v>5</v>
      </c>
    </row>
    <row r="1128" spans="1:17" ht="14.5">
      <c r="A1128" s="5">
        <v>45323</v>
      </c>
      <c r="B1128" s="6">
        <v>2024</v>
      </c>
      <c r="C1128" s="6" t="s">
        <v>93</v>
      </c>
      <c r="D1128" s="6" t="s">
        <v>86</v>
      </c>
      <c r="E1128" s="6" t="s">
        <v>87</v>
      </c>
      <c r="F1128" s="6" t="s">
        <v>83</v>
      </c>
      <c r="G1128" s="6" t="s">
        <v>80</v>
      </c>
      <c r="H1128" s="7">
        <v>6907.63</v>
      </c>
      <c r="I1128" s="7">
        <v>6817.84</v>
      </c>
      <c r="J1128" s="8">
        <v>48</v>
      </c>
      <c r="K1128" s="8">
        <v>47</v>
      </c>
      <c r="L1128" s="7">
        <v>3998.48</v>
      </c>
      <c r="M1128" s="7">
        <v>396.73</v>
      </c>
      <c r="N1128" s="7">
        <v>106518.16</v>
      </c>
      <c r="O1128" s="8">
        <v>790</v>
      </c>
      <c r="P1128" s="8">
        <v>0</v>
      </c>
      <c r="Q1128" s="8">
        <v>1</v>
      </c>
    </row>
    <row r="1129" spans="1:17" ht="14.5">
      <c r="A1129" s="5">
        <v>45323</v>
      </c>
      <c r="B1129" s="6">
        <v>2024</v>
      </c>
      <c r="C1129" s="6" t="s">
        <v>93</v>
      </c>
      <c r="D1129" s="6" t="s">
        <v>86</v>
      </c>
      <c r="E1129" s="6" t="s">
        <v>87</v>
      </c>
      <c r="F1129" s="6" t="s">
        <v>83</v>
      </c>
      <c r="G1129" s="6" t="s">
        <v>81</v>
      </c>
      <c r="H1129" s="7">
        <v>12899.29</v>
      </c>
      <c r="I1129" s="7">
        <v>13354.37</v>
      </c>
      <c r="J1129" s="8">
        <v>109</v>
      </c>
      <c r="K1129" s="8">
        <v>112</v>
      </c>
      <c r="L1129" s="7">
        <v>6741.88</v>
      </c>
      <c r="M1129" s="7">
        <v>377.79</v>
      </c>
      <c r="N1129" s="7">
        <v>157628.91</v>
      </c>
      <c r="O1129" s="8">
        <v>1389</v>
      </c>
      <c r="P1129" s="8">
        <v>1</v>
      </c>
      <c r="Q1129" s="8">
        <v>1</v>
      </c>
    </row>
    <row r="1130" spans="1:17" ht="14.5">
      <c r="A1130" s="5">
        <v>45323</v>
      </c>
      <c r="B1130" s="6">
        <v>2024</v>
      </c>
      <c r="C1130" s="6" t="s">
        <v>93</v>
      </c>
      <c r="D1130" s="6" t="s">
        <v>88</v>
      </c>
      <c r="E1130" s="6" t="s">
        <v>87</v>
      </c>
      <c r="F1130" s="6" t="s">
        <v>77</v>
      </c>
      <c r="G1130" s="6" t="s">
        <v>78</v>
      </c>
      <c r="H1130" s="7">
        <v>290594.14</v>
      </c>
      <c r="I1130" s="7">
        <v>280907.03999999998</v>
      </c>
      <c r="J1130" s="8">
        <v>3926</v>
      </c>
      <c r="K1130" s="8">
        <v>3811</v>
      </c>
      <c r="L1130" s="7">
        <v>161973.35999999999</v>
      </c>
      <c r="M1130" s="7">
        <v>5275.47</v>
      </c>
      <c r="N1130" s="7">
        <v>3065698.79</v>
      </c>
      <c r="O1130" s="8">
        <v>43787</v>
      </c>
      <c r="P1130" s="8">
        <v>14</v>
      </c>
      <c r="Q1130" s="8">
        <v>51</v>
      </c>
    </row>
    <row r="1131" spans="1:17" ht="14.5">
      <c r="A1131" s="5">
        <v>45323</v>
      </c>
      <c r="B1131" s="6">
        <v>2024</v>
      </c>
      <c r="C1131" s="6" t="s">
        <v>93</v>
      </c>
      <c r="D1131" s="6" t="s">
        <v>88</v>
      </c>
      <c r="E1131" s="6" t="s">
        <v>87</v>
      </c>
      <c r="F1131" s="6" t="s">
        <v>77</v>
      </c>
      <c r="G1131" s="6" t="s">
        <v>79</v>
      </c>
      <c r="H1131" s="7">
        <v>305400.57</v>
      </c>
      <c r="I1131" s="7">
        <v>292692.56</v>
      </c>
      <c r="J1131" s="8">
        <v>1664</v>
      </c>
      <c r="K1131" s="8">
        <v>1588</v>
      </c>
      <c r="L1131" s="7">
        <v>200746.77</v>
      </c>
      <c r="M1131" s="7">
        <v>7061.33</v>
      </c>
      <c r="N1131" s="7">
        <v>2459801.9500000002</v>
      </c>
      <c r="O1131" s="8">
        <v>14472</v>
      </c>
      <c r="P1131" s="8">
        <v>13</v>
      </c>
      <c r="Q1131" s="8">
        <v>17</v>
      </c>
    </row>
    <row r="1132" spans="1:17" ht="14.5">
      <c r="A1132" s="5">
        <v>45323</v>
      </c>
      <c r="B1132" s="6">
        <v>2024</v>
      </c>
      <c r="C1132" s="6" t="s">
        <v>93</v>
      </c>
      <c r="D1132" s="6" t="s">
        <v>88</v>
      </c>
      <c r="E1132" s="6" t="s">
        <v>87</v>
      </c>
      <c r="F1132" s="6" t="s">
        <v>77</v>
      </c>
      <c r="G1132" s="6" t="s">
        <v>80</v>
      </c>
      <c r="H1132" s="7">
        <v>69517.59</v>
      </c>
      <c r="I1132" s="7">
        <v>60870.68</v>
      </c>
      <c r="J1132" s="8">
        <v>483</v>
      </c>
      <c r="K1132" s="8">
        <v>423</v>
      </c>
      <c r="L1132" s="7">
        <v>48383.79</v>
      </c>
      <c r="M1132" s="7">
        <v>3808.33</v>
      </c>
      <c r="N1132" s="7">
        <v>777484.7</v>
      </c>
      <c r="O1132" s="8">
        <v>5952</v>
      </c>
      <c r="P1132" s="8">
        <v>3</v>
      </c>
      <c r="Q1132" s="8">
        <v>10</v>
      </c>
    </row>
    <row r="1133" spans="1:17" ht="14.5">
      <c r="A1133" s="5">
        <v>45323</v>
      </c>
      <c r="B1133" s="6">
        <v>2024</v>
      </c>
      <c r="C1133" s="6" t="s">
        <v>93</v>
      </c>
      <c r="D1133" s="6" t="s">
        <v>88</v>
      </c>
      <c r="E1133" s="6" t="s">
        <v>87</v>
      </c>
      <c r="F1133" s="6" t="s">
        <v>77</v>
      </c>
      <c r="G1133" s="6" t="s">
        <v>81</v>
      </c>
      <c r="H1133" s="7">
        <v>117846.03</v>
      </c>
      <c r="I1133" s="7">
        <v>114690.09</v>
      </c>
      <c r="J1133" s="8">
        <v>997</v>
      </c>
      <c r="K1133" s="8">
        <v>969</v>
      </c>
      <c r="L1133" s="7">
        <v>72574.17</v>
      </c>
      <c r="M1133" s="7">
        <v>3308.98</v>
      </c>
      <c r="N1133" s="7">
        <v>1118871.31</v>
      </c>
      <c r="O1133" s="8">
        <v>10036</v>
      </c>
      <c r="P1133" s="8">
        <v>6</v>
      </c>
      <c r="Q1133" s="8">
        <v>10</v>
      </c>
    </row>
    <row r="1134" spans="1:17" ht="14.5">
      <c r="A1134" s="5">
        <v>45323</v>
      </c>
      <c r="B1134" s="6">
        <v>2024</v>
      </c>
      <c r="C1134" s="6" t="s">
        <v>93</v>
      </c>
      <c r="D1134" s="6" t="s">
        <v>88</v>
      </c>
      <c r="E1134" s="6" t="s">
        <v>87</v>
      </c>
      <c r="F1134" s="6" t="s">
        <v>82</v>
      </c>
      <c r="G1134" s="6" t="s">
        <v>78</v>
      </c>
      <c r="H1134" s="7">
        <v>264282.65000000002</v>
      </c>
      <c r="I1134" s="7">
        <v>255159.51</v>
      </c>
      <c r="J1134" s="8">
        <v>3571</v>
      </c>
      <c r="K1134" s="8">
        <v>3428</v>
      </c>
      <c r="L1134" s="7">
        <v>136560.68</v>
      </c>
      <c r="M1134" s="7">
        <v>4390.2700000000004</v>
      </c>
      <c r="N1134" s="7">
        <v>2743097.05</v>
      </c>
      <c r="O1134" s="8">
        <v>41915</v>
      </c>
      <c r="P1134" s="8">
        <v>14</v>
      </c>
      <c r="Q1134" s="8">
        <v>58</v>
      </c>
    </row>
    <row r="1135" spans="1:17" ht="14.5">
      <c r="A1135" s="5">
        <v>45323</v>
      </c>
      <c r="B1135" s="6">
        <v>2024</v>
      </c>
      <c r="C1135" s="6" t="s">
        <v>93</v>
      </c>
      <c r="D1135" s="6" t="s">
        <v>88</v>
      </c>
      <c r="E1135" s="6" t="s">
        <v>87</v>
      </c>
      <c r="F1135" s="6" t="s">
        <v>82</v>
      </c>
      <c r="G1135" s="6" t="s">
        <v>79</v>
      </c>
      <c r="H1135" s="7">
        <v>252129.33</v>
      </c>
      <c r="I1135" s="7">
        <v>240879.53</v>
      </c>
      <c r="J1135" s="8">
        <v>1374</v>
      </c>
      <c r="K1135" s="8">
        <v>1307</v>
      </c>
      <c r="L1135" s="7">
        <v>155067.94</v>
      </c>
      <c r="M1135" s="7">
        <v>5999.49</v>
      </c>
      <c r="N1135" s="7">
        <v>2334705.4900000002</v>
      </c>
      <c r="O1135" s="8">
        <v>13367</v>
      </c>
      <c r="P1135" s="8">
        <v>14</v>
      </c>
      <c r="Q1135" s="8">
        <v>18</v>
      </c>
    </row>
    <row r="1136" spans="1:17" ht="14.5">
      <c r="A1136" s="5">
        <v>45323</v>
      </c>
      <c r="B1136" s="6">
        <v>2024</v>
      </c>
      <c r="C1136" s="6" t="s">
        <v>93</v>
      </c>
      <c r="D1136" s="6" t="s">
        <v>88</v>
      </c>
      <c r="E1136" s="6" t="s">
        <v>87</v>
      </c>
      <c r="F1136" s="6" t="s">
        <v>82</v>
      </c>
      <c r="G1136" s="6" t="s">
        <v>80</v>
      </c>
      <c r="H1136" s="7">
        <v>63077.83</v>
      </c>
      <c r="I1136" s="7">
        <v>56363.81</v>
      </c>
      <c r="J1136" s="8">
        <v>438</v>
      </c>
      <c r="K1136" s="8">
        <v>392</v>
      </c>
      <c r="L1136" s="7">
        <v>39870.559999999998</v>
      </c>
      <c r="M1136" s="7">
        <v>3430.29</v>
      </c>
      <c r="N1136" s="7">
        <v>751300.2</v>
      </c>
      <c r="O1136" s="8">
        <v>5425</v>
      </c>
      <c r="P1136" s="8">
        <v>3</v>
      </c>
      <c r="Q1136" s="8">
        <v>6</v>
      </c>
    </row>
    <row r="1137" spans="1:17" ht="14.5">
      <c r="A1137" s="5">
        <v>45323</v>
      </c>
      <c r="B1137" s="6">
        <v>2024</v>
      </c>
      <c r="C1137" s="6" t="s">
        <v>93</v>
      </c>
      <c r="D1137" s="6" t="s">
        <v>88</v>
      </c>
      <c r="E1137" s="6" t="s">
        <v>87</v>
      </c>
      <c r="F1137" s="6" t="s">
        <v>82</v>
      </c>
      <c r="G1137" s="6" t="s">
        <v>81</v>
      </c>
      <c r="H1137" s="7">
        <v>109663.57</v>
      </c>
      <c r="I1137" s="7">
        <v>106316.16</v>
      </c>
      <c r="J1137" s="8">
        <v>928</v>
      </c>
      <c r="K1137" s="8">
        <v>916</v>
      </c>
      <c r="L1137" s="7">
        <v>64543.85</v>
      </c>
      <c r="M1137" s="7">
        <v>3055.06</v>
      </c>
      <c r="N1137" s="7">
        <v>1050951.7</v>
      </c>
      <c r="O1137" s="8">
        <v>9405</v>
      </c>
      <c r="P1137" s="8">
        <v>5</v>
      </c>
      <c r="Q1137" s="8">
        <v>13</v>
      </c>
    </row>
    <row r="1138" spans="1:17" ht="14.5">
      <c r="A1138" s="5">
        <v>45323</v>
      </c>
      <c r="B1138" s="6">
        <v>2024</v>
      </c>
      <c r="C1138" s="6" t="s">
        <v>93</v>
      </c>
      <c r="D1138" s="6" t="s">
        <v>88</v>
      </c>
      <c r="E1138" s="6" t="s">
        <v>87</v>
      </c>
      <c r="F1138" s="6" t="s">
        <v>83</v>
      </c>
      <c r="G1138" s="6" t="s">
        <v>78</v>
      </c>
      <c r="H1138" s="7">
        <v>25180.06</v>
      </c>
      <c r="I1138" s="7">
        <v>25408.400000000001</v>
      </c>
      <c r="J1138" s="8">
        <v>340</v>
      </c>
      <c r="K1138" s="8">
        <v>342</v>
      </c>
      <c r="L1138" s="7">
        <v>12009.33</v>
      </c>
      <c r="M1138" s="7">
        <v>422.45</v>
      </c>
      <c r="N1138" s="7">
        <v>348336.99</v>
      </c>
      <c r="O1138" s="8">
        <v>5002</v>
      </c>
      <c r="P1138" s="8">
        <v>1</v>
      </c>
      <c r="Q1138" s="8">
        <v>4</v>
      </c>
    </row>
    <row r="1139" spans="1:17" ht="14.5">
      <c r="A1139" s="5">
        <v>45323</v>
      </c>
      <c r="B1139" s="6">
        <v>2024</v>
      </c>
      <c r="C1139" s="6" t="s">
        <v>93</v>
      </c>
      <c r="D1139" s="6" t="s">
        <v>88</v>
      </c>
      <c r="E1139" s="6" t="s">
        <v>87</v>
      </c>
      <c r="F1139" s="6" t="s">
        <v>83</v>
      </c>
      <c r="G1139" s="6" t="s">
        <v>79</v>
      </c>
      <c r="H1139" s="7">
        <v>23902.92</v>
      </c>
      <c r="I1139" s="7">
        <v>22141.47</v>
      </c>
      <c r="J1139" s="8">
        <v>130</v>
      </c>
      <c r="K1139" s="8">
        <v>118</v>
      </c>
      <c r="L1139" s="7">
        <v>13363.44</v>
      </c>
      <c r="M1139" s="7">
        <v>598.54999999999995</v>
      </c>
      <c r="N1139" s="7">
        <v>290838.12</v>
      </c>
      <c r="O1139" s="8">
        <v>1794</v>
      </c>
      <c r="P1139" s="8">
        <v>1</v>
      </c>
      <c r="Q1139" s="8">
        <v>4</v>
      </c>
    </row>
    <row r="1140" spans="1:17" ht="14.5">
      <c r="A1140" s="5">
        <v>45323</v>
      </c>
      <c r="B1140" s="6">
        <v>2024</v>
      </c>
      <c r="C1140" s="6" t="s">
        <v>93</v>
      </c>
      <c r="D1140" s="6" t="s">
        <v>88</v>
      </c>
      <c r="E1140" s="6" t="s">
        <v>87</v>
      </c>
      <c r="F1140" s="6" t="s">
        <v>83</v>
      </c>
      <c r="G1140" s="6" t="s">
        <v>80</v>
      </c>
      <c r="H1140" s="7">
        <v>5695.27</v>
      </c>
      <c r="I1140" s="7">
        <v>5016.79</v>
      </c>
      <c r="J1140" s="8">
        <v>40</v>
      </c>
      <c r="K1140" s="8">
        <v>35</v>
      </c>
      <c r="L1140" s="7">
        <v>3357.21</v>
      </c>
      <c r="M1140" s="7">
        <v>286.83</v>
      </c>
      <c r="N1140" s="7">
        <v>93855</v>
      </c>
      <c r="O1140" s="8">
        <v>696</v>
      </c>
      <c r="P1140" s="8">
        <v>0</v>
      </c>
      <c r="Q1140" s="8">
        <v>1</v>
      </c>
    </row>
    <row r="1141" spans="1:17" ht="14.5">
      <c r="A1141" s="5">
        <v>45323</v>
      </c>
      <c r="B1141" s="6">
        <v>2024</v>
      </c>
      <c r="C1141" s="6" t="s">
        <v>93</v>
      </c>
      <c r="D1141" s="6" t="s">
        <v>88</v>
      </c>
      <c r="E1141" s="6" t="s">
        <v>87</v>
      </c>
      <c r="F1141" s="6" t="s">
        <v>83</v>
      </c>
      <c r="G1141" s="6" t="s">
        <v>81</v>
      </c>
      <c r="H1141" s="7">
        <v>9609.65</v>
      </c>
      <c r="I1141" s="7">
        <v>9166.98</v>
      </c>
      <c r="J1141" s="8">
        <v>81</v>
      </c>
      <c r="K1141" s="8">
        <v>76</v>
      </c>
      <c r="L1141" s="7">
        <v>5109.37</v>
      </c>
      <c r="M1141" s="7">
        <v>308.33</v>
      </c>
      <c r="N1141" s="7">
        <v>131376.69</v>
      </c>
      <c r="O1141" s="8">
        <v>1203</v>
      </c>
      <c r="P1141" s="8">
        <v>0</v>
      </c>
      <c r="Q1141" s="8">
        <v>2</v>
      </c>
    </row>
    <row r="1142" spans="1:17" ht="14.5">
      <c r="A1142" s="5">
        <v>45323</v>
      </c>
      <c r="B1142" s="6">
        <v>2024</v>
      </c>
      <c r="C1142" s="6" t="s">
        <v>93</v>
      </c>
      <c r="D1142" s="6" t="s">
        <v>89</v>
      </c>
      <c r="E1142" s="6" t="s">
        <v>85</v>
      </c>
      <c r="F1142" s="6" t="s">
        <v>77</v>
      </c>
      <c r="G1142" s="6" t="s">
        <v>78</v>
      </c>
      <c r="H1142" s="7">
        <v>242376.82</v>
      </c>
      <c r="I1142" s="7">
        <v>246630.34</v>
      </c>
      <c r="J1142" s="8">
        <v>3275</v>
      </c>
      <c r="K1142" s="8">
        <v>3329</v>
      </c>
      <c r="L1142" s="7">
        <v>135273.79</v>
      </c>
      <c r="M1142" s="7">
        <v>4139.43</v>
      </c>
      <c r="N1142" s="7">
        <v>1643617</v>
      </c>
      <c r="O1142" s="8">
        <v>23257</v>
      </c>
      <c r="P1142" s="8">
        <v>11</v>
      </c>
      <c r="Q1142" s="8">
        <v>47</v>
      </c>
    </row>
    <row r="1143" spans="1:17" ht="14.5">
      <c r="A1143" s="5">
        <v>45323</v>
      </c>
      <c r="B1143" s="6">
        <v>2024</v>
      </c>
      <c r="C1143" s="6" t="s">
        <v>93</v>
      </c>
      <c r="D1143" s="6" t="s">
        <v>89</v>
      </c>
      <c r="E1143" s="6" t="s">
        <v>85</v>
      </c>
      <c r="F1143" s="6" t="s">
        <v>77</v>
      </c>
      <c r="G1143" s="6" t="s">
        <v>79</v>
      </c>
      <c r="H1143" s="7">
        <v>217459.13</v>
      </c>
      <c r="I1143" s="7">
        <v>212122.91</v>
      </c>
      <c r="J1143" s="8">
        <v>1185</v>
      </c>
      <c r="K1143" s="8">
        <v>1167</v>
      </c>
      <c r="L1143" s="7">
        <v>143474.29</v>
      </c>
      <c r="M1143" s="7">
        <v>5849.9</v>
      </c>
      <c r="N1143" s="7">
        <v>1319419.57</v>
      </c>
      <c r="O1143" s="8">
        <v>7606</v>
      </c>
      <c r="P1143" s="8">
        <v>10</v>
      </c>
      <c r="Q1143" s="8">
        <v>25</v>
      </c>
    </row>
    <row r="1144" spans="1:17" ht="14.5">
      <c r="A1144" s="5">
        <v>45323</v>
      </c>
      <c r="B1144" s="6">
        <v>2024</v>
      </c>
      <c r="C1144" s="6" t="s">
        <v>93</v>
      </c>
      <c r="D1144" s="6" t="s">
        <v>89</v>
      </c>
      <c r="E1144" s="6" t="s">
        <v>85</v>
      </c>
      <c r="F1144" s="6" t="s">
        <v>77</v>
      </c>
      <c r="G1144" s="6" t="s">
        <v>80</v>
      </c>
      <c r="H1144" s="7">
        <v>56530.21</v>
      </c>
      <c r="I1144" s="7">
        <v>55399.21</v>
      </c>
      <c r="J1144" s="8">
        <v>393</v>
      </c>
      <c r="K1144" s="8">
        <v>388</v>
      </c>
      <c r="L1144" s="7">
        <v>38707.870000000003</v>
      </c>
      <c r="M1144" s="7">
        <v>3152.28</v>
      </c>
      <c r="N1144" s="7">
        <v>445843.8</v>
      </c>
      <c r="O1144" s="8">
        <v>3364</v>
      </c>
      <c r="P1144" s="8">
        <v>3</v>
      </c>
      <c r="Q1144" s="8">
        <v>7</v>
      </c>
    </row>
    <row r="1145" spans="1:17" ht="14.5">
      <c r="A1145" s="5">
        <v>45323</v>
      </c>
      <c r="B1145" s="6">
        <v>2024</v>
      </c>
      <c r="C1145" s="6" t="s">
        <v>93</v>
      </c>
      <c r="D1145" s="6" t="s">
        <v>89</v>
      </c>
      <c r="E1145" s="6" t="s">
        <v>85</v>
      </c>
      <c r="F1145" s="6" t="s">
        <v>77</v>
      </c>
      <c r="G1145" s="6" t="s">
        <v>81</v>
      </c>
      <c r="H1145" s="7">
        <v>92538.6</v>
      </c>
      <c r="I1145" s="7">
        <v>92610.62</v>
      </c>
      <c r="J1145" s="8">
        <v>783</v>
      </c>
      <c r="K1145" s="8">
        <v>785</v>
      </c>
      <c r="L1145" s="7">
        <v>57328.81</v>
      </c>
      <c r="M1145" s="7">
        <v>2657.83</v>
      </c>
      <c r="N1145" s="7">
        <v>631911.44999999995</v>
      </c>
      <c r="O1145" s="8">
        <v>5701</v>
      </c>
      <c r="P1145" s="8">
        <v>4</v>
      </c>
      <c r="Q1145" s="8">
        <v>17</v>
      </c>
    </row>
    <row r="1146" spans="1:17" ht="14.5">
      <c r="A1146" s="5">
        <v>45323</v>
      </c>
      <c r="B1146" s="6">
        <v>2024</v>
      </c>
      <c r="C1146" s="6" t="s">
        <v>93</v>
      </c>
      <c r="D1146" s="6" t="s">
        <v>89</v>
      </c>
      <c r="E1146" s="6" t="s">
        <v>85</v>
      </c>
      <c r="F1146" s="6" t="s">
        <v>82</v>
      </c>
      <c r="G1146" s="6" t="s">
        <v>78</v>
      </c>
      <c r="H1146" s="7">
        <v>212342.31</v>
      </c>
      <c r="I1146" s="7">
        <v>208779.92</v>
      </c>
      <c r="J1146" s="8">
        <v>2869</v>
      </c>
      <c r="K1146" s="8">
        <v>2850</v>
      </c>
      <c r="L1146" s="7">
        <v>112559.17</v>
      </c>
      <c r="M1146" s="7">
        <v>4109.8999999999996</v>
      </c>
      <c r="N1146" s="7">
        <v>1523074.92</v>
      </c>
      <c r="O1146" s="8">
        <v>21148</v>
      </c>
      <c r="P1146" s="8">
        <v>9</v>
      </c>
      <c r="Q1146" s="8">
        <v>45</v>
      </c>
    </row>
    <row r="1147" spans="1:17" ht="14.5">
      <c r="A1147" s="5">
        <v>45323</v>
      </c>
      <c r="B1147" s="6">
        <v>2024</v>
      </c>
      <c r="C1147" s="6" t="s">
        <v>93</v>
      </c>
      <c r="D1147" s="6" t="s">
        <v>89</v>
      </c>
      <c r="E1147" s="6" t="s">
        <v>85</v>
      </c>
      <c r="F1147" s="6" t="s">
        <v>82</v>
      </c>
      <c r="G1147" s="6" t="s">
        <v>79</v>
      </c>
      <c r="H1147" s="7">
        <v>193262.88</v>
      </c>
      <c r="I1147" s="7">
        <v>179186.28</v>
      </c>
      <c r="J1147" s="8">
        <v>1053</v>
      </c>
      <c r="K1147" s="8">
        <v>967</v>
      </c>
      <c r="L1147" s="7">
        <v>116452.13</v>
      </c>
      <c r="M1147" s="7">
        <v>4765.3</v>
      </c>
      <c r="N1147" s="7">
        <v>1248975.08</v>
      </c>
      <c r="O1147" s="8">
        <v>7004</v>
      </c>
      <c r="P1147" s="8">
        <v>8</v>
      </c>
      <c r="Q1147" s="8">
        <v>21</v>
      </c>
    </row>
    <row r="1148" spans="1:17" ht="14.5">
      <c r="A1148" s="5">
        <v>45323</v>
      </c>
      <c r="B1148" s="6">
        <v>2024</v>
      </c>
      <c r="C1148" s="6" t="s">
        <v>93</v>
      </c>
      <c r="D1148" s="6" t="s">
        <v>89</v>
      </c>
      <c r="E1148" s="6" t="s">
        <v>85</v>
      </c>
      <c r="F1148" s="6" t="s">
        <v>82</v>
      </c>
      <c r="G1148" s="6" t="s">
        <v>80</v>
      </c>
      <c r="H1148" s="7">
        <v>49037.41</v>
      </c>
      <c r="I1148" s="7">
        <v>47732.76</v>
      </c>
      <c r="J1148" s="8">
        <v>341</v>
      </c>
      <c r="K1148" s="8">
        <v>329</v>
      </c>
      <c r="L1148" s="7">
        <v>31301.75</v>
      </c>
      <c r="M1148" s="7">
        <v>2727.77</v>
      </c>
      <c r="N1148" s="7">
        <v>410778.76</v>
      </c>
      <c r="O1148" s="8">
        <v>3039</v>
      </c>
      <c r="P1148" s="8">
        <v>3</v>
      </c>
      <c r="Q1148" s="8">
        <v>7</v>
      </c>
    </row>
    <row r="1149" spans="1:17" ht="14.5">
      <c r="A1149" s="5">
        <v>45323</v>
      </c>
      <c r="B1149" s="6">
        <v>2024</v>
      </c>
      <c r="C1149" s="6" t="s">
        <v>93</v>
      </c>
      <c r="D1149" s="6" t="s">
        <v>89</v>
      </c>
      <c r="E1149" s="6" t="s">
        <v>85</v>
      </c>
      <c r="F1149" s="6" t="s">
        <v>82</v>
      </c>
      <c r="G1149" s="6" t="s">
        <v>81</v>
      </c>
      <c r="H1149" s="7">
        <v>88058.69</v>
      </c>
      <c r="I1149" s="7">
        <v>88667.61</v>
      </c>
      <c r="J1149" s="8">
        <v>745</v>
      </c>
      <c r="K1149" s="8">
        <v>747</v>
      </c>
      <c r="L1149" s="7">
        <v>50550.96</v>
      </c>
      <c r="M1149" s="7">
        <v>2767.9</v>
      </c>
      <c r="N1149" s="7">
        <v>570160.74</v>
      </c>
      <c r="O1149" s="8">
        <v>5006</v>
      </c>
      <c r="P1149" s="8">
        <v>4</v>
      </c>
      <c r="Q1149" s="8">
        <v>11</v>
      </c>
    </row>
    <row r="1150" spans="1:17" ht="14.5">
      <c r="A1150" s="5">
        <v>45323</v>
      </c>
      <c r="B1150" s="6">
        <v>2024</v>
      </c>
      <c r="C1150" s="6" t="s">
        <v>93</v>
      </c>
      <c r="D1150" s="6" t="s">
        <v>89</v>
      </c>
      <c r="E1150" s="6" t="s">
        <v>85</v>
      </c>
      <c r="F1150" s="6" t="s">
        <v>83</v>
      </c>
      <c r="G1150" s="6" t="s">
        <v>78</v>
      </c>
      <c r="H1150" s="7">
        <v>23538.31</v>
      </c>
      <c r="I1150" s="7">
        <v>24051.4</v>
      </c>
      <c r="J1150" s="8">
        <v>318</v>
      </c>
      <c r="K1150" s="8">
        <v>326</v>
      </c>
      <c r="L1150" s="7">
        <v>11062.79</v>
      </c>
      <c r="M1150" s="7">
        <v>396.87</v>
      </c>
      <c r="N1150" s="7">
        <v>242830.84</v>
      </c>
      <c r="O1150" s="8">
        <v>3384</v>
      </c>
      <c r="P1150" s="8">
        <v>1</v>
      </c>
      <c r="Q1150" s="8">
        <v>5</v>
      </c>
    </row>
    <row r="1151" spans="1:17" ht="14.5">
      <c r="A1151" s="5">
        <v>45323</v>
      </c>
      <c r="B1151" s="6">
        <v>2024</v>
      </c>
      <c r="C1151" s="6" t="s">
        <v>93</v>
      </c>
      <c r="D1151" s="6" t="s">
        <v>89</v>
      </c>
      <c r="E1151" s="6" t="s">
        <v>85</v>
      </c>
      <c r="F1151" s="6" t="s">
        <v>83</v>
      </c>
      <c r="G1151" s="6" t="s">
        <v>79</v>
      </c>
      <c r="H1151" s="7">
        <v>23227.22</v>
      </c>
      <c r="I1151" s="7">
        <v>22928.87</v>
      </c>
      <c r="J1151" s="8">
        <v>127</v>
      </c>
      <c r="K1151" s="8">
        <v>123</v>
      </c>
      <c r="L1151" s="7">
        <v>12934.89</v>
      </c>
      <c r="M1151" s="7">
        <v>566.66999999999996</v>
      </c>
      <c r="N1151" s="7">
        <v>202294.87</v>
      </c>
      <c r="O1151" s="8">
        <v>1239</v>
      </c>
      <c r="P1151" s="8">
        <v>1</v>
      </c>
      <c r="Q1151" s="8">
        <v>4</v>
      </c>
    </row>
    <row r="1152" spans="1:17" ht="14.5">
      <c r="A1152" s="5">
        <v>45323</v>
      </c>
      <c r="B1152" s="6">
        <v>2024</v>
      </c>
      <c r="C1152" s="6" t="s">
        <v>93</v>
      </c>
      <c r="D1152" s="6" t="s">
        <v>89</v>
      </c>
      <c r="E1152" s="6" t="s">
        <v>85</v>
      </c>
      <c r="F1152" s="6" t="s">
        <v>83</v>
      </c>
      <c r="G1152" s="6" t="s">
        <v>80</v>
      </c>
      <c r="H1152" s="7">
        <v>5505.34</v>
      </c>
      <c r="I1152" s="7">
        <v>5152.8900000000003</v>
      </c>
      <c r="J1152" s="8">
        <v>38</v>
      </c>
      <c r="K1152" s="8">
        <v>35</v>
      </c>
      <c r="L1152" s="7">
        <v>3203.66</v>
      </c>
      <c r="M1152" s="7">
        <v>326.85000000000002</v>
      </c>
      <c r="N1152" s="7">
        <v>64155.79</v>
      </c>
      <c r="O1152" s="8">
        <v>489</v>
      </c>
      <c r="P1152" s="8">
        <v>0</v>
      </c>
      <c r="Q1152" s="8">
        <v>1</v>
      </c>
    </row>
    <row r="1153" spans="1:17" ht="14.5">
      <c r="A1153" s="5">
        <v>45323</v>
      </c>
      <c r="B1153" s="6">
        <v>2024</v>
      </c>
      <c r="C1153" s="6" t="s">
        <v>93</v>
      </c>
      <c r="D1153" s="6" t="s">
        <v>89</v>
      </c>
      <c r="E1153" s="6" t="s">
        <v>85</v>
      </c>
      <c r="F1153" s="6" t="s">
        <v>83</v>
      </c>
      <c r="G1153" s="6" t="s">
        <v>81</v>
      </c>
      <c r="H1153" s="7">
        <v>9063.16</v>
      </c>
      <c r="I1153" s="7">
        <v>8606.2999999999993</v>
      </c>
      <c r="J1153" s="8">
        <v>77</v>
      </c>
      <c r="K1153" s="8">
        <v>72</v>
      </c>
      <c r="L1153" s="7">
        <v>4830.42</v>
      </c>
      <c r="M1153" s="7">
        <v>284.64999999999998</v>
      </c>
      <c r="N1153" s="7">
        <v>90197.45</v>
      </c>
      <c r="O1153" s="8">
        <v>810</v>
      </c>
      <c r="P1153" s="8">
        <v>0</v>
      </c>
      <c r="Q1153" s="8">
        <v>2</v>
      </c>
    </row>
    <row r="1154" spans="1:17" ht="14.5">
      <c r="A1154" s="5">
        <v>45323</v>
      </c>
      <c r="B1154" s="6">
        <v>2024</v>
      </c>
      <c r="C1154" s="6" t="s">
        <v>93</v>
      </c>
      <c r="D1154" s="6" t="s">
        <v>90</v>
      </c>
      <c r="E1154" s="6" t="s">
        <v>91</v>
      </c>
      <c r="F1154" s="6" t="s">
        <v>77</v>
      </c>
      <c r="G1154" s="6" t="s">
        <v>78</v>
      </c>
      <c r="H1154" s="7">
        <v>179929.58</v>
      </c>
      <c r="I1154" s="7">
        <v>181278.29</v>
      </c>
      <c r="J1154" s="8">
        <v>2431</v>
      </c>
      <c r="K1154" s="8">
        <v>2444</v>
      </c>
      <c r="L1154" s="7">
        <v>99892.11</v>
      </c>
      <c r="M1154" s="7">
        <v>3092.24</v>
      </c>
      <c r="N1154" s="7">
        <v>2069461.78</v>
      </c>
      <c r="O1154" s="8">
        <v>28563</v>
      </c>
      <c r="P1154" s="8">
        <v>8</v>
      </c>
      <c r="Q1154" s="8">
        <v>51</v>
      </c>
    </row>
    <row r="1155" spans="1:17" ht="14.5">
      <c r="A1155" s="5">
        <v>45323</v>
      </c>
      <c r="B1155" s="6">
        <v>2024</v>
      </c>
      <c r="C1155" s="6" t="s">
        <v>93</v>
      </c>
      <c r="D1155" s="6" t="s">
        <v>90</v>
      </c>
      <c r="E1155" s="6" t="s">
        <v>91</v>
      </c>
      <c r="F1155" s="6" t="s">
        <v>77</v>
      </c>
      <c r="G1155" s="6" t="s">
        <v>79</v>
      </c>
      <c r="H1155" s="7">
        <v>199593.9</v>
      </c>
      <c r="I1155" s="7">
        <v>192675.67</v>
      </c>
      <c r="J1155" s="8">
        <v>1088</v>
      </c>
      <c r="K1155" s="8">
        <v>1064</v>
      </c>
      <c r="L1155" s="7">
        <v>131426.88</v>
      </c>
      <c r="M1155" s="7">
        <v>4631.58</v>
      </c>
      <c r="N1155" s="7">
        <v>1773287.19</v>
      </c>
      <c r="O1155" s="8">
        <v>9960</v>
      </c>
      <c r="P1155" s="8">
        <v>10</v>
      </c>
      <c r="Q1155" s="8">
        <v>9</v>
      </c>
    </row>
    <row r="1156" spans="1:17" ht="14.5">
      <c r="A1156" s="5">
        <v>45323</v>
      </c>
      <c r="B1156" s="6">
        <v>2024</v>
      </c>
      <c r="C1156" s="6" t="s">
        <v>93</v>
      </c>
      <c r="D1156" s="6" t="s">
        <v>90</v>
      </c>
      <c r="E1156" s="6" t="s">
        <v>91</v>
      </c>
      <c r="F1156" s="6" t="s">
        <v>77</v>
      </c>
      <c r="G1156" s="6" t="s">
        <v>80</v>
      </c>
      <c r="H1156" s="7">
        <v>52902.76</v>
      </c>
      <c r="I1156" s="7">
        <v>46592.69</v>
      </c>
      <c r="J1156" s="8">
        <v>368</v>
      </c>
      <c r="K1156" s="8">
        <v>330</v>
      </c>
      <c r="L1156" s="7">
        <v>36638.17</v>
      </c>
      <c r="M1156" s="7">
        <v>2622.57</v>
      </c>
      <c r="N1156" s="7">
        <v>585246.39</v>
      </c>
      <c r="O1156" s="8">
        <v>4339</v>
      </c>
      <c r="P1156" s="8">
        <v>2</v>
      </c>
      <c r="Q1156" s="8">
        <v>8</v>
      </c>
    </row>
    <row r="1157" spans="1:17" ht="14.5">
      <c r="A1157" s="5">
        <v>45323</v>
      </c>
      <c r="B1157" s="6">
        <v>2024</v>
      </c>
      <c r="C1157" s="6" t="s">
        <v>93</v>
      </c>
      <c r="D1157" s="6" t="s">
        <v>90</v>
      </c>
      <c r="E1157" s="6" t="s">
        <v>91</v>
      </c>
      <c r="F1157" s="6" t="s">
        <v>77</v>
      </c>
      <c r="G1157" s="6" t="s">
        <v>81</v>
      </c>
      <c r="H1157" s="7">
        <v>78874.539999999994</v>
      </c>
      <c r="I1157" s="7">
        <v>74806.19</v>
      </c>
      <c r="J1157" s="8">
        <v>667</v>
      </c>
      <c r="K1157" s="8">
        <v>632</v>
      </c>
      <c r="L1157" s="7">
        <v>49706.5</v>
      </c>
      <c r="M1157" s="7">
        <v>2269.19</v>
      </c>
      <c r="N1157" s="7">
        <v>816238.97</v>
      </c>
      <c r="O1157" s="8">
        <v>7479</v>
      </c>
      <c r="P1157" s="8">
        <v>4</v>
      </c>
      <c r="Q1157" s="8">
        <v>9</v>
      </c>
    </row>
    <row r="1158" spans="1:17" ht="14.5">
      <c r="A1158" s="5">
        <v>45323</v>
      </c>
      <c r="B1158" s="6">
        <v>2024</v>
      </c>
      <c r="C1158" s="6" t="s">
        <v>93</v>
      </c>
      <c r="D1158" s="6" t="s">
        <v>90</v>
      </c>
      <c r="E1158" s="6" t="s">
        <v>91</v>
      </c>
      <c r="F1158" s="6" t="s">
        <v>82</v>
      </c>
      <c r="G1158" s="6" t="s">
        <v>78</v>
      </c>
      <c r="H1158" s="7">
        <v>167472.62</v>
      </c>
      <c r="I1158" s="7">
        <v>158707.49</v>
      </c>
      <c r="J1158" s="8">
        <v>2263</v>
      </c>
      <c r="K1158" s="8">
        <v>2145</v>
      </c>
      <c r="L1158" s="7">
        <v>89019.77</v>
      </c>
      <c r="M1158" s="7">
        <v>3154.16</v>
      </c>
      <c r="N1158" s="7">
        <v>1887697.62</v>
      </c>
      <c r="O1158" s="8">
        <v>26769</v>
      </c>
      <c r="P1158" s="8">
        <v>6</v>
      </c>
      <c r="Q1158" s="8">
        <v>43</v>
      </c>
    </row>
    <row r="1159" spans="1:17" ht="14.5">
      <c r="A1159" s="5">
        <v>45323</v>
      </c>
      <c r="B1159" s="6">
        <v>2024</v>
      </c>
      <c r="C1159" s="6" t="s">
        <v>93</v>
      </c>
      <c r="D1159" s="6" t="s">
        <v>90</v>
      </c>
      <c r="E1159" s="6" t="s">
        <v>91</v>
      </c>
      <c r="F1159" s="6" t="s">
        <v>82</v>
      </c>
      <c r="G1159" s="6" t="s">
        <v>79</v>
      </c>
      <c r="H1159" s="7">
        <v>157479.01999999999</v>
      </c>
      <c r="I1159" s="7">
        <v>143808.95999999999</v>
      </c>
      <c r="J1159" s="8">
        <v>858</v>
      </c>
      <c r="K1159" s="8">
        <v>795</v>
      </c>
      <c r="L1159" s="7">
        <v>95589.04</v>
      </c>
      <c r="M1159" s="7">
        <v>4039.83</v>
      </c>
      <c r="N1159" s="7">
        <v>1542605</v>
      </c>
      <c r="O1159" s="8">
        <v>8645</v>
      </c>
      <c r="P1159" s="8">
        <v>8</v>
      </c>
      <c r="Q1159" s="8">
        <v>11</v>
      </c>
    </row>
    <row r="1160" spans="1:17" ht="14.5">
      <c r="A1160" s="5">
        <v>45323</v>
      </c>
      <c r="B1160" s="6">
        <v>2024</v>
      </c>
      <c r="C1160" s="6" t="s">
        <v>93</v>
      </c>
      <c r="D1160" s="6" t="s">
        <v>90</v>
      </c>
      <c r="E1160" s="6" t="s">
        <v>91</v>
      </c>
      <c r="F1160" s="6" t="s">
        <v>82</v>
      </c>
      <c r="G1160" s="6" t="s">
        <v>80</v>
      </c>
      <c r="H1160" s="7">
        <v>45542.57</v>
      </c>
      <c r="I1160" s="7">
        <v>40207.019999999997</v>
      </c>
      <c r="J1160" s="8">
        <v>316</v>
      </c>
      <c r="K1160" s="8">
        <v>282</v>
      </c>
      <c r="L1160" s="7">
        <v>29413.69</v>
      </c>
      <c r="M1160" s="7">
        <v>2413.4299999999998</v>
      </c>
      <c r="N1160" s="7">
        <v>505324.3</v>
      </c>
      <c r="O1160" s="8">
        <v>3722</v>
      </c>
      <c r="P1160" s="8">
        <v>2</v>
      </c>
      <c r="Q1160" s="8">
        <v>3</v>
      </c>
    </row>
    <row r="1161" spans="1:17" ht="14.5">
      <c r="A1161" s="5">
        <v>45323</v>
      </c>
      <c r="B1161" s="6">
        <v>2024</v>
      </c>
      <c r="C1161" s="6" t="s">
        <v>93</v>
      </c>
      <c r="D1161" s="6" t="s">
        <v>90</v>
      </c>
      <c r="E1161" s="6" t="s">
        <v>91</v>
      </c>
      <c r="F1161" s="6" t="s">
        <v>82</v>
      </c>
      <c r="G1161" s="6" t="s">
        <v>81</v>
      </c>
      <c r="H1161" s="7">
        <v>60830.78</v>
      </c>
      <c r="I1161" s="7">
        <v>59088.41</v>
      </c>
      <c r="J1161" s="8">
        <v>515</v>
      </c>
      <c r="K1161" s="8">
        <v>509</v>
      </c>
      <c r="L1161" s="7">
        <v>35272.03</v>
      </c>
      <c r="M1161" s="7">
        <v>1986.67</v>
      </c>
      <c r="N1161" s="7">
        <v>692834.93</v>
      </c>
      <c r="O1161" s="8">
        <v>6147</v>
      </c>
      <c r="P1161" s="8">
        <v>2</v>
      </c>
      <c r="Q1161" s="8">
        <v>10</v>
      </c>
    </row>
    <row r="1162" spans="1:17" ht="14.5">
      <c r="A1162" s="5">
        <v>45323</v>
      </c>
      <c r="B1162" s="6">
        <v>2024</v>
      </c>
      <c r="C1162" s="6" t="s">
        <v>93</v>
      </c>
      <c r="D1162" s="6" t="s">
        <v>90</v>
      </c>
      <c r="E1162" s="6" t="s">
        <v>91</v>
      </c>
      <c r="F1162" s="6" t="s">
        <v>83</v>
      </c>
      <c r="G1162" s="6" t="s">
        <v>78</v>
      </c>
      <c r="H1162" s="7">
        <v>14622.27</v>
      </c>
      <c r="I1162" s="7">
        <v>14708.22</v>
      </c>
      <c r="J1162" s="8">
        <v>198</v>
      </c>
      <c r="K1162" s="8">
        <v>201</v>
      </c>
      <c r="L1162" s="7">
        <v>7026.85</v>
      </c>
      <c r="M1162" s="7">
        <v>286.93</v>
      </c>
      <c r="N1162" s="7">
        <v>247892.56</v>
      </c>
      <c r="O1162" s="8">
        <v>3579</v>
      </c>
      <c r="P1162" s="8">
        <v>1</v>
      </c>
      <c r="Q1162" s="8">
        <v>3</v>
      </c>
    </row>
    <row r="1163" spans="1:17" ht="14.5">
      <c r="A1163" s="5">
        <v>45323</v>
      </c>
      <c r="B1163" s="6">
        <v>2024</v>
      </c>
      <c r="C1163" s="6" t="s">
        <v>93</v>
      </c>
      <c r="D1163" s="6" t="s">
        <v>90</v>
      </c>
      <c r="E1163" s="6" t="s">
        <v>91</v>
      </c>
      <c r="F1163" s="6" t="s">
        <v>83</v>
      </c>
      <c r="G1163" s="6" t="s">
        <v>79</v>
      </c>
      <c r="H1163" s="7">
        <v>14142.35</v>
      </c>
      <c r="I1163" s="7">
        <v>13217.94</v>
      </c>
      <c r="J1163" s="8">
        <v>77</v>
      </c>
      <c r="K1163" s="8">
        <v>72</v>
      </c>
      <c r="L1163" s="7">
        <v>7821.27</v>
      </c>
      <c r="M1163" s="7">
        <v>336.81</v>
      </c>
      <c r="N1163" s="7">
        <v>200307.28</v>
      </c>
      <c r="O1163" s="8">
        <v>1154</v>
      </c>
      <c r="P1163" s="8">
        <v>1</v>
      </c>
      <c r="Q1163" s="8">
        <v>2</v>
      </c>
    </row>
    <row r="1164" spans="1:17" ht="14.5">
      <c r="A1164" s="5">
        <v>45323</v>
      </c>
      <c r="B1164" s="6">
        <v>2024</v>
      </c>
      <c r="C1164" s="6" t="s">
        <v>93</v>
      </c>
      <c r="D1164" s="6" t="s">
        <v>90</v>
      </c>
      <c r="E1164" s="6" t="s">
        <v>91</v>
      </c>
      <c r="F1164" s="6" t="s">
        <v>83</v>
      </c>
      <c r="G1164" s="6" t="s">
        <v>80</v>
      </c>
      <c r="H1164" s="7">
        <v>3907.84</v>
      </c>
      <c r="I1164" s="7">
        <v>3538.37</v>
      </c>
      <c r="J1164" s="8">
        <v>27</v>
      </c>
      <c r="K1164" s="8">
        <v>24</v>
      </c>
      <c r="L1164" s="7">
        <v>2251.42</v>
      </c>
      <c r="M1164" s="7">
        <v>206</v>
      </c>
      <c r="N1164" s="7">
        <v>64903.8</v>
      </c>
      <c r="O1164" s="8">
        <v>486</v>
      </c>
      <c r="P1164" s="8">
        <v>0</v>
      </c>
      <c r="Q1164" s="8">
        <v>1</v>
      </c>
    </row>
    <row r="1165" spans="1:17" ht="14.5">
      <c r="A1165" s="5">
        <v>45323</v>
      </c>
      <c r="B1165" s="6">
        <v>2024</v>
      </c>
      <c r="C1165" s="6" t="s">
        <v>93</v>
      </c>
      <c r="D1165" s="6" t="s">
        <v>90</v>
      </c>
      <c r="E1165" s="6" t="s">
        <v>91</v>
      </c>
      <c r="F1165" s="6" t="s">
        <v>83</v>
      </c>
      <c r="G1165" s="6" t="s">
        <v>81</v>
      </c>
      <c r="H1165" s="7">
        <v>5766.99</v>
      </c>
      <c r="I1165" s="7">
        <v>5294.96</v>
      </c>
      <c r="J1165" s="8">
        <v>49</v>
      </c>
      <c r="K1165" s="8">
        <v>46</v>
      </c>
      <c r="L1165" s="7">
        <v>3079.77</v>
      </c>
      <c r="M1165" s="7">
        <v>181.83</v>
      </c>
      <c r="N1165" s="7">
        <v>91508.32</v>
      </c>
      <c r="O1165" s="8">
        <v>868</v>
      </c>
      <c r="P1165" s="8">
        <v>0</v>
      </c>
      <c r="Q1165" s="8">
        <v>1</v>
      </c>
    </row>
    <row r="1166" spans="1:17" ht="14.5">
      <c r="A1166" s="5">
        <v>45323</v>
      </c>
      <c r="B1166" s="6">
        <v>2024</v>
      </c>
      <c r="C1166" s="6" t="s">
        <v>93</v>
      </c>
      <c r="D1166" s="6" t="s">
        <v>92</v>
      </c>
      <c r="E1166" s="6" t="s">
        <v>76</v>
      </c>
      <c r="F1166" s="6" t="s">
        <v>77</v>
      </c>
      <c r="G1166" s="6" t="s">
        <v>78</v>
      </c>
      <c r="H1166" s="7">
        <v>196566.02</v>
      </c>
      <c r="I1166" s="7">
        <v>206841.61</v>
      </c>
      <c r="J1166" s="8">
        <v>2656</v>
      </c>
      <c r="K1166" s="8">
        <v>2822</v>
      </c>
      <c r="L1166" s="7">
        <v>109111.61</v>
      </c>
      <c r="M1166" s="7">
        <v>3677.57</v>
      </c>
      <c r="N1166" s="7">
        <v>1319753.99</v>
      </c>
      <c r="O1166" s="8">
        <v>19195</v>
      </c>
      <c r="P1166" s="8">
        <v>9</v>
      </c>
      <c r="Q1166" s="8">
        <v>51</v>
      </c>
    </row>
    <row r="1167" spans="1:17" ht="14.5">
      <c r="A1167" s="5">
        <v>45323</v>
      </c>
      <c r="B1167" s="6">
        <v>2024</v>
      </c>
      <c r="C1167" s="6" t="s">
        <v>93</v>
      </c>
      <c r="D1167" s="6" t="s">
        <v>92</v>
      </c>
      <c r="E1167" s="6" t="s">
        <v>76</v>
      </c>
      <c r="F1167" s="6" t="s">
        <v>77</v>
      </c>
      <c r="G1167" s="6" t="s">
        <v>79</v>
      </c>
      <c r="H1167" s="7">
        <v>188976.34</v>
      </c>
      <c r="I1167" s="7">
        <v>181027.28</v>
      </c>
      <c r="J1167" s="8">
        <v>1030</v>
      </c>
      <c r="K1167" s="8">
        <v>970</v>
      </c>
      <c r="L1167" s="7">
        <v>123040.7</v>
      </c>
      <c r="M1167" s="7">
        <v>4731.4799999999996</v>
      </c>
      <c r="N1167" s="7">
        <v>1068344.54</v>
      </c>
      <c r="O1167" s="8">
        <v>6425</v>
      </c>
      <c r="P1167" s="8">
        <v>7</v>
      </c>
      <c r="Q1167" s="8">
        <v>19</v>
      </c>
    </row>
    <row r="1168" spans="1:17" ht="14.5">
      <c r="A1168" s="5">
        <v>45323</v>
      </c>
      <c r="B1168" s="6">
        <v>2024</v>
      </c>
      <c r="C1168" s="6" t="s">
        <v>93</v>
      </c>
      <c r="D1168" s="6" t="s">
        <v>92</v>
      </c>
      <c r="E1168" s="6" t="s">
        <v>76</v>
      </c>
      <c r="F1168" s="6" t="s">
        <v>77</v>
      </c>
      <c r="G1168" s="6" t="s">
        <v>80</v>
      </c>
      <c r="H1168" s="7">
        <v>46567.8</v>
      </c>
      <c r="I1168" s="7">
        <v>43206.51</v>
      </c>
      <c r="J1168" s="8">
        <v>324</v>
      </c>
      <c r="K1168" s="8">
        <v>302</v>
      </c>
      <c r="L1168" s="7">
        <v>31908.48</v>
      </c>
      <c r="M1168" s="7">
        <v>2509.33</v>
      </c>
      <c r="N1168" s="7">
        <v>344337.25</v>
      </c>
      <c r="O1168" s="8">
        <v>2487</v>
      </c>
      <c r="P1168" s="8">
        <v>2</v>
      </c>
      <c r="Q1168" s="8">
        <v>4</v>
      </c>
    </row>
    <row r="1169" spans="1:17" ht="14.5">
      <c r="A1169" s="5">
        <v>45323</v>
      </c>
      <c r="B1169" s="6">
        <v>2024</v>
      </c>
      <c r="C1169" s="6" t="s">
        <v>93</v>
      </c>
      <c r="D1169" s="6" t="s">
        <v>92</v>
      </c>
      <c r="E1169" s="6" t="s">
        <v>76</v>
      </c>
      <c r="F1169" s="6" t="s">
        <v>77</v>
      </c>
      <c r="G1169" s="6" t="s">
        <v>81</v>
      </c>
      <c r="H1169" s="7">
        <v>79450.59</v>
      </c>
      <c r="I1169" s="7">
        <v>76575.63</v>
      </c>
      <c r="J1169" s="8">
        <v>672</v>
      </c>
      <c r="K1169" s="8">
        <v>635</v>
      </c>
      <c r="L1169" s="7">
        <v>49685</v>
      </c>
      <c r="M1169" s="7">
        <v>2224.5500000000002</v>
      </c>
      <c r="N1169" s="7">
        <v>488474.46</v>
      </c>
      <c r="O1169" s="8">
        <v>4526</v>
      </c>
      <c r="P1169" s="8">
        <v>4</v>
      </c>
      <c r="Q1169" s="8">
        <v>11</v>
      </c>
    </row>
    <row r="1170" spans="1:17" ht="14.5">
      <c r="A1170" s="5">
        <v>45323</v>
      </c>
      <c r="B1170" s="6">
        <v>2024</v>
      </c>
      <c r="C1170" s="6" t="s">
        <v>93</v>
      </c>
      <c r="D1170" s="6" t="s">
        <v>92</v>
      </c>
      <c r="E1170" s="6" t="s">
        <v>76</v>
      </c>
      <c r="F1170" s="6" t="s">
        <v>82</v>
      </c>
      <c r="G1170" s="6" t="s">
        <v>78</v>
      </c>
      <c r="H1170" s="7">
        <v>154841.34</v>
      </c>
      <c r="I1170" s="7">
        <v>163340.21</v>
      </c>
      <c r="J1170" s="8">
        <v>2092</v>
      </c>
      <c r="K1170" s="8">
        <v>2198</v>
      </c>
      <c r="L1170" s="7">
        <v>81646.61</v>
      </c>
      <c r="M1170" s="7">
        <v>2955.72</v>
      </c>
      <c r="N1170" s="7">
        <v>1133151.71</v>
      </c>
      <c r="O1170" s="8">
        <v>16369</v>
      </c>
      <c r="P1170" s="8">
        <v>9</v>
      </c>
      <c r="Q1170" s="8">
        <v>39</v>
      </c>
    </row>
    <row r="1171" spans="1:17" ht="14.5">
      <c r="A1171" s="5">
        <v>45323</v>
      </c>
      <c r="B1171" s="6">
        <v>2024</v>
      </c>
      <c r="C1171" s="6" t="s">
        <v>93</v>
      </c>
      <c r="D1171" s="6" t="s">
        <v>92</v>
      </c>
      <c r="E1171" s="6" t="s">
        <v>76</v>
      </c>
      <c r="F1171" s="6" t="s">
        <v>82</v>
      </c>
      <c r="G1171" s="6" t="s">
        <v>79</v>
      </c>
      <c r="H1171" s="7">
        <v>161282.03</v>
      </c>
      <c r="I1171" s="7">
        <v>151348.76</v>
      </c>
      <c r="J1171" s="8">
        <v>879</v>
      </c>
      <c r="K1171" s="8">
        <v>834</v>
      </c>
      <c r="L1171" s="7">
        <v>98151.7</v>
      </c>
      <c r="M1171" s="7">
        <v>3788.87</v>
      </c>
      <c r="N1171" s="7">
        <v>924838.52</v>
      </c>
      <c r="O1171" s="8">
        <v>5249</v>
      </c>
      <c r="P1171" s="8">
        <v>9</v>
      </c>
      <c r="Q1171" s="8">
        <v>10</v>
      </c>
    </row>
    <row r="1172" spans="1:17" ht="14.5">
      <c r="A1172" s="5">
        <v>45323</v>
      </c>
      <c r="B1172" s="6">
        <v>2024</v>
      </c>
      <c r="C1172" s="6" t="s">
        <v>93</v>
      </c>
      <c r="D1172" s="6" t="s">
        <v>92</v>
      </c>
      <c r="E1172" s="6" t="s">
        <v>76</v>
      </c>
      <c r="F1172" s="6" t="s">
        <v>82</v>
      </c>
      <c r="G1172" s="6" t="s">
        <v>80</v>
      </c>
      <c r="H1172" s="7">
        <v>39181.519999999997</v>
      </c>
      <c r="I1172" s="7">
        <v>37398.74</v>
      </c>
      <c r="J1172" s="8">
        <v>272</v>
      </c>
      <c r="K1172" s="8">
        <v>263</v>
      </c>
      <c r="L1172" s="7">
        <v>24870.01</v>
      </c>
      <c r="M1172" s="7">
        <v>2255.5500000000002</v>
      </c>
      <c r="N1172" s="7">
        <v>306437.65999999997</v>
      </c>
      <c r="O1172" s="8">
        <v>2392</v>
      </c>
      <c r="P1172" s="8">
        <v>1</v>
      </c>
      <c r="Q1172" s="8">
        <v>6</v>
      </c>
    </row>
    <row r="1173" spans="1:17" ht="14.5">
      <c r="A1173" s="5">
        <v>45323</v>
      </c>
      <c r="B1173" s="6">
        <v>2024</v>
      </c>
      <c r="C1173" s="6" t="s">
        <v>93</v>
      </c>
      <c r="D1173" s="6" t="s">
        <v>92</v>
      </c>
      <c r="E1173" s="6" t="s">
        <v>76</v>
      </c>
      <c r="F1173" s="6" t="s">
        <v>82</v>
      </c>
      <c r="G1173" s="6" t="s">
        <v>81</v>
      </c>
      <c r="H1173" s="7">
        <v>65302.01</v>
      </c>
      <c r="I1173" s="7">
        <v>66210.03</v>
      </c>
      <c r="J1173" s="8">
        <v>552</v>
      </c>
      <c r="K1173" s="8">
        <v>550</v>
      </c>
      <c r="L1173" s="7">
        <v>37614.629999999997</v>
      </c>
      <c r="M1173" s="7">
        <v>1881.27</v>
      </c>
      <c r="N1173" s="7">
        <v>417755.76</v>
      </c>
      <c r="O1173" s="8">
        <v>3960</v>
      </c>
      <c r="P1173" s="8">
        <v>3</v>
      </c>
      <c r="Q1173" s="8">
        <v>7</v>
      </c>
    </row>
    <row r="1174" spans="1:17" ht="14.5">
      <c r="A1174" s="5">
        <v>45323</v>
      </c>
      <c r="B1174" s="6">
        <v>2024</v>
      </c>
      <c r="C1174" s="6" t="s">
        <v>93</v>
      </c>
      <c r="D1174" s="6" t="s">
        <v>92</v>
      </c>
      <c r="E1174" s="6" t="s">
        <v>76</v>
      </c>
      <c r="F1174" s="6" t="s">
        <v>83</v>
      </c>
      <c r="G1174" s="6" t="s">
        <v>78</v>
      </c>
      <c r="H1174" s="7">
        <v>16024.07</v>
      </c>
      <c r="I1174" s="7">
        <v>16106.08</v>
      </c>
      <c r="J1174" s="8">
        <v>216</v>
      </c>
      <c r="K1174" s="8">
        <v>213</v>
      </c>
      <c r="L1174" s="7">
        <v>7530.39</v>
      </c>
      <c r="M1174" s="7">
        <v>302.31</v>
      </c>
      <c r="N1174" s="7">
        <v>150679.66</v>
      </c>
      <c r="O1174" s="8">
        <v>2129</v>
      </c>
      <c r="P1174" s="8">
        <v>1</v>
      </c>
      <c r="Q1174" s="8">
        <v>6</v>
      </c>
    </row>
    <row r="1175" spans="1:17" ht="14.5">
      <c r="A1175" s="5">
        <v>45323</v>
      </c>
      <c r="B1175" s="6">
        <v>2024</v>
      </c>
      <c r="C1175" s="6" t="s">
        <v>93</v>
      </c>
      <c r="D1175" s="6" t="s">
        <v>92</v>
      </c>
      <c r="E1175" s="6" t="s">
        <v>76</v>
      </c>
      <c r="F1175" s="6" t="s">
        <v>83</v>
      </c>
      <c r="G1175" s="6" t="s">
        <v>79</v>
      </c>
      <c r="H1175" s="7">
        <v>14035.63</v>
      </c>
      <c r="I1175" s="7">
        <v>13603.84</v>
      </c>
      <c r="J1175" s="8">
        <v>76</v>
      </c>
      <c r="K1175" s="8">
        <v>73</v>
      </c>
      <c r="L1175" s="7">
        <v>7858.44</v>
      </c>
      <c r="M1175" s="7">
        <v>358.25</v>
      </c>
      <c r="N1175" s="7">
        <v>118961.28</v>
      </c>
      <c r="O1175" s="8">
        <v>689</v>
      </c>
      <c r="P1175" s="8">
        <v>1</v>
      </c>
      <c r="Q1175" s="8">
        <v>1</v>
      </c>
    </row>
    <row r="1176" spans="1:17" ht="14.5">
      <c r="A1176" s="5">
        <v>45323</v>
      </c>
      <c r="B1176" s="6">
        <v>2024</v>
      </c>
      <c r="C1176" s="6" t="s">
        <v>93</v>
      </c>
      <c r="D1176" s="6" t="s">
        <v>92</v>
      </c>
      <c r="E1176" s="6" t="s">
        <v>76</v>
      </c>
      <c r="F1176" s="6" t="s">
        <v>83</v>
      </c>
      <c r="G1176" s="6" t="s">
        <v>80</v>
      </c>
      <c r="H1176" s="7">
        <v>3523.92</v>
      </c>
      <c r="I1176" s="7">
        <v>3429.49</v>
      </c>
      <c r="J1176" s="8">
        <v>24</v>
      </c>
      <c r="K1176" s="8">
        <v>24</v>
      </c>
      <c r="L1176" s="7">
        <v>2047.45</v>
      </c>
      <c r="M1176" s="7">
        <v>175.34</v>
      </c>
      <c r="N1176" s="7">
        <v>38314.99</v>
      </c>
      <c r="O1176" s="8">
        <v>287</v>
      </c>
      <c r="P1176" s="8">
        <v>0</v>
      </c>
      <c r="Q1176" s="8">
        <v>1</v>
      </c>
    </row>
    <row r="1177" spans="1:17" ht="14.5">
      <c r="A1177" s="5">
        <v>45323</v>
      </c>
      <c r="B1177" s="6">
        <v>2024</v>
      </c>
      <c r="C1177" s="6" t="s">
        <v>93</v>
      </c>
      <c r="D1177" s="6" t="s">
        <v>92</v>
      </c>
      <c r="E1177" s="6" t="s">
        <v>76</v>
      </c>
      <c r="F1177" s="6" t="s">
        <v>83</v>
      </c>
      <c r="G1177" s="6" t="s">
        <v>81</v>
      </c>
      <c r="H1177" s="7">
        <v>5823.57</v>
      </c>
      <c r="I1177" s="7">
        <v>5756.01</v>
      </c>
      <c r="J1177" s="8">
        <v>49</v>
      </c>
      <c r="K1177" s="8">
        <v>48</v>
      </c>
      <c r="L1177" s="7">
        <v>3117.91</v>
      </c>
      <c r="M1177" s="7">
        <v>176.84</v>
      </c>
      <c r="N1177" s="7">
        <v>54301.04</v>
      </c>
      <c r="O1177" s="8">
        <v>521</v>
      </c>
      <c r="P1177" s="8">
        <v>0</v>
      </c>
      <c r="Q1177" s="8">
        <v>1</v>
      </c>
    </row>
    <row r="1178" spans="1:17" ht="14.5">
      <c r="A1178" s="5">
        <v>45352</v>
      </c>
      <c r="B1178" s="6">
        <v>2024</v>
      </c>
      <c r="C1178" s="6" t="s">
        <v>94</v>
      </c>
      <c r="D1178" s="6" t="s">
        <v>75</v>
      </c>
      <c r="E1178" s="6" t="s">
        <v>76</v>
      </c>
      <c r="F1178" s="6" t="s">
        <v>77</v>
      </c>
      <c r="G1178" s="6" t="s">
        <v>78</v>
      </c>
      <c r="H1178" s="7">
        <v>1093842.98</v>
      </c>
      <c r="I1178" s="7">
        <v>1109220.04</v>
      </c>
      <c r="J1178" s="8">
        <v>14778</v>
      </c>
      <c r="K1178" s="8">
        <v>14960</v>
      </c>
      <c r="L1178" s="7">
        <v>611956.89</v>
      </c>
      <c r="M1178" s="7">
        <v>19872.599999999999</v>
      </c>
      <c r="N1178" s="7">
        <v>6483702.5099999998</v>
      </c>
      <c r="O1178" s="8">
        <v>96986</v>
      </c>
      <c r="P1178" s="8">
        <v>62</v>
      </c>
      <c r="Q1178" s="8">
        <v>200</v>
      </c>
    </row>
    <row r="1179" spans="1:17" ht="14.5">
      <c r="A1179" s="5">
        <v>45352</v>
      </c>
      <c r="B1179" s="6">
        <v>2024</v>
      </c>
      <c r="C1179" s="6" t="s">
        <v>94</v>
      </c>
      <c r="D1179" s="6" t="s">
        <v>75</v>
      </c>
      <c r="E1179" s="6" t="s">
        <v>76</v>
      </c>
      <c r="F1179" s="6" t="s">
        <v>77</v>
      </c>
      <c r="G1179" s="6" t="s">
        <v>79</v>
      </c>
      <c r="H1179" s="7">
        <v>1077976.98</v>
      </c>
      <c r="I1179" s="7">
        <v>980994.63</v>
      </c>
      <c r="J1179" s="8">
        <v>5875</v>
      </c>
      <c r="K1179" s="8">
        <v>5288</v>
      </c>
      <c r="L1179" s="7">
        <v>709316.66</v>
      </c>
      <c r="M1179" s="7">
        <v>26046.27</v>
      </c>
      <c r="N1179" s="7">
        <v>5217219.4000000004</v>
      </c>
      <c r="O1179" s="8">
        <v>29418</v>
      </c>
      <c r="P1179" s="8">
        <v>41</v>
      </c>
      <c r="Q1179" s="8">
        <v>61</v>
      </c>
    </row>
    <row r="1180" spans="1:17" ht="14.5">
      <c r="A1180" s="5">
        <v>45352</v>
      </c>
      <c r="B1180" s="6">
        <v>2024</v>
      </c>
      <c r="C1180" s="6" t="s">
        <v>94</v>
      </c>
      <c r="D1180" s="6" t="s">
        <v>75</v>
      </c>
      <c r="E1180" s="6" t="s">
        <v>76</v>
      </c>
      <c r="F1180" s="6" t="s">
        <v>77</v>
      </c>
      <c r="G1180" s="6" t="s">
        <v>80</v>
      </c>
      <c r="H1180" s="7">
        <v>255236.17</v>
      </c>
      <c r="I1180" s="7">
        <v>238449.53</v>
      </c>
      <c r="J1180" s="8">
        <v>1773</v>
      </c>
      <c r="K1180" s="8">
        <v>1650</v>
      </c>
      <c r="L1180" s="7">
        <v>173309</v>
      </c>
      <c r="M1180" s="7">
        <v>14365.04</v>
      </c>
      <c r="N1180" s="7">
        <v>1710879.17</v>
      </c>
      <c r="O1180" s="8">
        <v>12425</v>
      </c>
      <c r="P1180" s="8">
        <v>12</v>
      </c>
      <c r="Q1180" s="8">
        <v>20</v>
      </c>
    </row>
    <row r="1181" spans="1:17" ht="14.5">
      <c r="A1181" s="5">
        <v>45352</v>
      </c>
      <c r="B1181" s="6">
        <v>2024</v>
      </c>
      <c r="C1181" s="6" t="s">
        <v>94</v>
      </c>
      <c r="D1181" s="6" t="s">
        <v>75</v>
      </c>
      <c r="E1181" s="6" t="s">
        <v>76</v>
      </c>
      <c r="F1181" s="6" t="s">
        <v>77</v>
      </c>
      <c r="G1181" s="6" t="s">
        <v>81</v>
      </c>
      <c r="H1181" s="7">
        <v>429779.3</v>
      </c>
      <c r="I1181" s="7">
        <v>407150.49</v>
      </c>
      <c r="J1181" s="8">
        <v>3635</v>
      </c>
      <c r="K1181" s="8">
        <v>3425</v>
      </c>
      <c r="L1181" s="7">
        <v>266877.86</v>
      </c>
      <c r="M1181" s="7">
        <v>11992.42</v>
      </c>
      <c r="N1181" s="7">
        <v>2382595.91</v>
      </c>
      <c r="O1181" s="8">
        <v>21236</v>
      </c>
      <c r="P1181" s="8">
        <v>19</v>
      </c>
      <c r="Q1181" s="8">
        <v>29</v>
      </c>
    </row>
    <row r="1182" spans="1:17" ht="14.5">
      <c r="A1182" s="5">
        <v>45352</v>
      </c>
      <c r="B1182" s="6">
        <v>2024</v>
      </c>
      <c r="C1182" s="6" t="s">
        <v>94</v>
      </c>
      <c r="D1182" s="6" t="s">
        <v>75</v>
      </c>
      <c r="E1182" s="6" t="s">
        <v>76</v>
      </c>
      <c r="F1182" s="6" t="s">
        <v>82</v>
      </c>
      <c r="G1182" s="6" t="s">
        <v>78</v>
      </c>
      <c r="H1182" s="7">
        <v>946778.4</v>
      </c>
      <c r="I1182" s="7">
        <v>903310.03</v>
      </c>
      <c r="J1182" s="8">
        <v>12792</v>
      </c>
      <c r="K1182" s="8">
        <v>12240</v>
      </c>
      <c r="L1182" s="7">
        <v>496600.78</v>
      </c>
      <c r="M1182" s="7">
        <v>16404.7</v>
      </c>
      <c r="N1182" s="7">
        <v>5618682.5599999996</v>
      </c>
      <c r="O1182" s="8">
        <v>78595</v>
      </c>
      <c r="P1182" s="8">
        <v>48</v>
      </c>
      <c r="Q1182" s="8">
        <v>194</v>
      </c>
    </row>
    <row r="1183" spans="1:17" ht="14.5">
      <c r="A1183" s="5">
        <v>45352</v>
      </c>
      <c r="B1183" s="6">
        <v>2024</v>
      </c>
      <c r="C1183" s="6" t="s">
        <v>94</v>
      </c>
      <c r="D1183" s="6" t="s">
        <v>75</v>
      </c>
      <c r="E1183" s="6" t="s">
        <v>76</v>
      </c>
      <c r="F1183" s="6" t="s">
        <v>82</v>
      </c>
      <c r="G1183" s="6" t="s">
        <v>79</v>
      </c>
      <c r="H1183" s="7">
        <v>863048.55</v>
      </c>
      <c r="I1183" s="7">
        <v>817295.96</v>
      </c>
      <c r="J1183" s="8">
        <v>4703</v>
      </c>
      <c r="K1183" s="8">
        <v>4394</v>
      </c>
      <c r="L1183" s="7">
        <v>521159.87</v>
      </c>
      <c r="M1183" s="7">
        <v>22436.05</v>
      </c>
      <c r="N1183" s="7">
        <v>4652791.26</v>
      </c>
      <c r="O1183" s="8">
        <v>28280</v>
      </c>
      <c r="P1183" s="8">
        <v>34</v>
      </c>
      <c r="Q1183" s="8">
        <v>87</v>
      </c>
    </row>
    <row r="1184" spans="1:17" ht="14.5">
      <c r="A1184" s="5">
        <v>45352</v>
      </c>
      <c r="B1184" s="6">
        <v>2024</v>
      </c>
      <c r="C1184" s="6" t="s">
        <v>94</v>
      </c>
      <c r="D1184" s="6" t="s">
        <v>75</v>
      </c>
      <c r="E1184" s="6" t="s">
        <v>76</v>
      </c>
      <c r="F1184" s="6" t="s">
        <v>82</v>
      </c>
      <c r="G1184" s="6" t="s">
        <v>80</v>
      </c>
      <c r="H1184" s="7">
        <v>223884.05</v>
      </c>
      <c r="I1184" s="7">
        <v>200565.57</v>
      </c>
      <c r="J1184" s="8">
        <v>1556</v>
      </c>
      <c r="K1184" s="8">
        <v>1395</v>
      </c>
      <c r="L1184" s="7">
        <v>141348.57</v>
      </c>
      <c r="M1184" s="7">
        <v>12126.9</v>
      </c>
      <c r="N1184" s="7">
        <v>1446560.93</v>
      </c>
      <c r="O1184" s="8">
        <v>10753</v>
      </c>
      <c r="P1184" s="8">
        <v>10</v>
      </c>
      <c r="Q1184" s="8">
        <v>29</v>
      </c>
    </row>
    <row r="1185" spans="1:17" ht="14.5">
      <c r="A1185" s="5">
        <v>45352</v>
      </c>
      <c r="B1185" s="6">
        <v>2024</v>
      </c>
      <c r="C1185" s="6" t="s">
        <v>94</v>
      </c>
      <c r="D1185" s="6" t="s">
        <v>75</v>
      </c>
      <c r="E1185" s="6" t="s">
        <v>76</v>
      </c>
      <c r="F1185" s="6" t="s">
        <v>82</v>
      </c>
      <c r="G1185" s="6" t="s">
        <v>81</v>
      </c>
      <c r="H1185" s="7">
        <v>351075.98</v>
      </c>
      <c r="I1185" s="7">
        <v>347014.2</v>
      </c>
      <c r="J1185" s="8">
        <v>2970</v>
      </c>
      <c r="K1185" s="8">
        <v>2981</v>
      </c>
      <c r="L1185" s="7">
        <v>203930.72</v>
      </c>
      <c r="M1185" s="7">
        <v>10098.82</v>
      </c>
      <c r="N1185" s="7">
        <v>2047293.33</v>
      </c>
      <c r="O1185" s="8">
        <v>18882</v>
      </c>
      <c r="P1185" s="8">
        <v>17</v>
      </c>
      <c r="Q1185" s="8">
        <v>49</v>
      </c>
    </row>
    <row r="1186" spans="1:17" ht="14.5">
      <c r="A1186" s="5">
        <v>45352</v>
      </c>
      <c r="B1186" s="6">
        <v>2024</v>
      </c>
      <c r="C1186" s="6" t="s">
        <v>94</v>
      </c>
      <c r="D1186" s="6" t="s">
        <v>75</v>
      </c>
      <c r="E1186" s="6" t="s">
        <v>76</v>
      </c>
      <c r="F1186" s="6" t="s">
        <v>83</v>
      </c>
      <c r="G1186" s="6" t="s">
        <v>78</v>
      </c>
      <c r="H1186" s="7">
        <v>81930.89</v>
      </c>
      <c r="I1186" s="7">
        <v>81658.09</v>
      </c>
      <c r="J1186" s="8">
        <v>1107</v>
      </c>
      <c r="K1186" s="8">
        <v>1119</v>
      </c>
      <c r="L1186" s="7">
        <v>38960.720000000001</v>
      </c>
      <c r="M1186" s="7">
        <v>1387.59</v>
      </c>
      <c r="N1186" s="7">
        <v>730617.96</v>
      </c>
      <c r="O1186" s="8">
        <v>10657</v>
      </c>
      <c r="P1186" s="8">
        <v>4</v>
      </c>
      <c r="Q1186" s="8">
        <v>20</v>
      </c>
    </row>
    <row r="1187" spans="1:17" ht="14.5">
      <c r="A1187" s="5">
        <v>45352</v>
      </c>
      <c r="B1187" s="6">
        <v>2024</v>
      </c>
      <c r="C1187" s="6" t="s">
        <v>94</v>
      </c>
      <c r="D1187" s="6" t="s">
        <v>75</v>
      </c>
      <c r="E1187" s="6" t="s">
        <v>76</v>
      </c>
      <c r="F1187" s="6" t="s">
        <v>83</v>
      </c>
      <c r="G1187" s="6" t="s">
        <v>79</v>
      </c>
      <c r="H1187" s="7">
        <v>89784.05</v>
      </c>
      <c r="I1187" s="7">
        <v>83491.08</v>
      </c>
      <c r="J1187" s="8">
        <v>489</v>
      </c>
      <c r="K1187" s="8">
        <v>450</v>
      </c>
      <c r="L1187" s="7">
        <v>50104.99</v>
      </c>
      <c r="M1187" s="7">
        <v>2402.8000000000002</v>
      </c>
      <c r="N1187" s="7">
        <v>607377.38</v>
      </c>
      <c r="O1187" s="8">
        <v>3591</v>
      </c>
      <c r="P1187" s="8">
        <v>5</v>
      </c>
      <c r="Q1187" s="8">
        <v>6</v>
      </c>
    </row>
    <row r="1188" spans="1:17" ht="14.5">
      <c r="A1188" s="5">
        <v>45352</v>
      </c>
      <c r="B1188" s="6">
        <v>2024</v>
      </c>
      <c r="C1188" s="6" t="s">
        <v>94</v>
      </c>
      <c r="D1188" s="6" t="s">
        <v>75</v>
      </c>
      <c r="E1188" s="6" t="s">
        <v>76</v>
      </c>
      <c r="F1188" s="6" t="s">
        <v>83</v>
      </c>
      <c r="G1188" s="6" t="s">
        <v>80</v>
      </c>
      <c r="H1188" s="7">
        <v>18524.810000000001</v>
      </c>
      <c r="I1188" s="7">
        <v>17795.62</v>
      </c>
      <c r="J1188" s="8">
        <v>129</v>
      </c>
      <c r="K1188" s="8">
        <v>124</v>
      </c>
      <c r="L1188" s="7">
        <v>10913.16</v>
      </c>
      <c r="M1188" s="7">
        <v>980.52</v>
      </c>
      <c r="N1188" s="7">
        <v>185279.92</v>
      </c>
      <c r="O1188" s="8">
        <v>1453</v>
      </c>
      <c r="P1188" s="8">
        <v>1</v>
      </c>
      <c r="Q1188" s="8">
        <v>3</v>
      </c>
    </row>
    <row r="1189" spans="1:17" ht="14.5">
      <c r="A1189" s="5">
        <v>45352</v>
      </c>
      <c r="B1189" s="6">
        <v>2024</v>
      </c>
      <c r="C1189" s="6" t="s">
        <v>94</v>
      </c>
      <c r="D1189" s="6" t="s">
        <v>75</v>
      </c>
      <c r="E1189" s="6" t="s">
        <v>76</v>
      </c>
      <c r="F1189" s="6" t="s">
        <v>83</v>
      </c>
      <c r="G1189" s="6" t="s">
        <v>81</v>
      </c>
      <c r="H1189" s="7">
        <v>32751.66</v>
      </c>
      <c r="I1189" s="7">
        <v>30853.41</v>
      </c>
      <c r="J1189" s="8">
        <v>277</v>
      </c>
      <c r="K1189" s="8">
        <v>265</v>
      </c>
      <c r="L1189" s="7">
        <v>17215.29</v>
      </c>
      <c r="M1189" s="7">
        <v>994.17</v>
      </c>
      <c r="N1189" s="7">
        <v>269922.86</v>
      </c>
      <c r="O1189" s="8">
        <v>2373</v>
      </c>
      <c r="P1189" s="8">
        <v>2</v>
      </c>
      <c r="Q1189" s="8">
        <v>5</v>
      </c>
    </row>
    <row r="1190" spans="1:17" ht="14.5">
      <c r="A1190" s="5">
        <v>45352</v>
      </c>
      <c r="B1190" s="6">
        <v>2024</v>
      </c>
      <c r="C1190" s="6" t="s">
        <v>94</v>
      </c>
      <c r="D1190" s="6" t="s">
        <v>84</v>
      </c>
      <c r="E1190" s="6" t="s">
        <v>85</v>
      </c>
      <c r="F1190" s="6" t="s">
        <v>77</v>
      </c>
      <c r="G1190" s="6" t="s">
        <v>78</v>
      </c>
      <c r="H1190" s="7">
        <v>628618.51</v>
      </c>
      <c r="I1190" s="7">
        <v>682032.09</v>
      </c>
      <c r="J1190" s="8">
        <v>8493</v>
      </c>
      <c r="K1190" s="8">
        <v>9284</v>
      </c>
      <c r="L1190" s="7">
        <v>350974.87</v>
      </c>
      <c r="M1190" s="7">
        <v>11596.88</v>
      </c>
      <c r="N1190" s="7">
        <v>4938973.37</v>
      </c>
      <c r="O1190" s="8">
        <v>75166</v>
      </c>
      <c r="P1190" s="8">
        <v>30</v>
      </c>
      <c r="Q1190" s="8">
        <v>146</v>
      </c>
    </row>
    <row r="1191" spans="1:17" ht="14.5">
      <c r="A1191" s="5">
        <v>45352</v>
      </c>
      <c r="B1191" s="6">
        <v>2024</v>
      </c>
      <c r="C1191" s="6" t="s">
        <v>94</v>
      </c>
      <c r="D1191" s="6" t="s">
        <v>84</v>
      </c>
      <c r="E1191" s="6" t="s">
        <v>85</v>
      </c>
      <c r="F1191" s="6" t="s">
        <v>77</v>
      </c>
      <c r="G1191" s="6" t="s">
        <v>79</v>
      </c>
      <c r="H1191" s="7">
        <v>589188.35</v>
      </c>
      <c r="I1191" s="7">
        <v>623721.19999999995</v>
      </c>
      <c r="J1191" s="8">
        <v>3211</v>
      </c>
      <c r="K1191" s="8">
        <v>3416</v>
      </c>
      <c r="L1191" s="7">
        <v>383488.2</v>
      </c>
      <c r="M1191" s="7">
        <v>14031.34</v>
      </c>
      <c r="N1191" s="7">
        <v>3791795.35</v>
      </c>
      <c r="O1191" s="8">
        <v>22633</v>
      </c>
      <c r="P1191" s="8">
        <v>29</v>
      </c>
      <c r="Q1191" s="8">
        <v>60</v>
      </c>
    </row>
    <row r="1192" spans="1:17" ht="14.5">
      <c r="A1192" s="5">
        <v>45352</v>
      </c>
      <c r="B1192" s="6">
        <v>2024</v>
      </c>
      <c r="C1192" s="6" t="s">
        <v>94</v>
      </c>
      <c r="D1192" s="6" t="s">
        <v>84</v>
      </c>
      <c r="E1192" s="6" t="s">
        <v>85</v>
      </c>
      <c r="F1192" s="6" t="s">
        <v>77</v>
      </c>
      <c r="G1192" s="6" t="s">
        <v>80</v>
      </c>
      <c r="H1192" s="7">
        <v>148394.63</v>
      </c>
      <c r="I1192" s="7">
        <v>154799.59</v>
      </c>
      <c r="J1192" s="8">
        <v>1031</v>
      </c>
      <c r="K1192" s="8">
        <v>1088</v>
      </c>
      <c r="L1192" s="7">
        <v>101177.37</v>
      </c>
      <c r="M1192" s="7">
        <v>8663.32</v>
      </c>
      <c r="N1192" s="7">
        <v>1294279.3799999999</v>
      </c>
      <c r="O1192" s="8">
        <v>9384</v>
      </c>
      <c r="P1192" s="8">
        <v>7</v>
      </c>
      <c r="Q1192" s="8">
        <v>11</v>
      </c>
    </row>
    <row r="1193" spans="1:17" ht="14.5">
      <c r="A1193" s="5">
        <v>45352</v>
      </c>
      <c r="B1193" s="6">
        <v>2024</v>
      </c>
      <c r="C1193" s="6" t="s">
        <v>94</v>
      </c>
      <c r="D1193" s="6" t="s">
        <v>84</v>
      </c>
      <c r="E1193" s="6" t="s">
        <v>85</v>
      </c>
      <c r="F1193" s="6" t="s">
        <v>77</v>
      </c>
      <c r="G1193" s="6" t="s">
        <v>81</v>
      </c>
      <c r="H1193" s="7">
        <v>241815.65</v>
      </c>
      <c r="I1193" s="7">
        <v>248793.54</v>
      </c>
      <c r="J1193" s="8">
        <v>2045</v>
      </c>
      <c r="K1193" s="8">
        <v>2105</v>
      </c>
      <c r="L1193" s="7">
        <v>152266.18</v>
      </c>
      <c r="M1193" s="7">
        <v>6741.57</v>
      </c>
      <c r="N1193" s="7">
        <v>1868648.35</v>
      </c>
      <c r="O1193" s="8">
        <v>17856</v>
      </c>
      <c r="P1193" s="8">
        <v>10</v>
      </c>
      <c r="Q1193" s="8">
        <v>42</v>
      </c>
    </row>
    <row r="1194" spans="1:17" ht="14.5">
      <c r="A1194" s="5">
        <v>45352</v>
      </c>
      <c r="B1194" s="6">
        <v>2024</v>
      </c>
      <c r="C1194" s="6" t="s">
        <v>94</v>
      </c>
      <c r="D1194" s="6" t="s">
        <v>84</v>
      </c>
      <c r="E1194" s="6" t="s">
        <v>85</v>
      </c>
      <c r="F1194" s="6" t="s">
        <v>82</v>
      </c>
      <c r="G1194" s="6" t="s">
        <v>78</v>
      </c>
      <c r="H1194" s="7">
        <v>545775.53</v>
      </c>
      <c r="I1194" s="7">
        <v>604895.09</v>
      </c>
      <c r="J1194" s="8">
        <v>7374</v>
      </c>
      <c r="K1194" s="8">
        <v>8257</v>
      </c>
      <c r="L1194" s="7">
        <v>287290.96000000002</v>
      </c>
      <c r="M1194" s="7">
        <v>9484.23</v>
      </c>
      <c r="N1194" s="7">
        <v>4581285.6100000003</v>
      </c>
      <c r="O1194" s="8">
        <v>67384</v>
      </c>
      <c r="P1194" s="8">
        <v>26</v>
      </c>
      <c r="Q1194" s="8">
        <v>98</v>
      </c>
    </row>
    <row r="1195" spans="1:17" ht="14.5">
      <c r="A1195" s="5">
        <v>45352</v>
      </c>
      <c r="B1195" s="6">
        <v>2024</v>
      </c>
      <c r="C1195" s="6" t="s">
        <v>94</v>
      </c>
      <c r="D1195" s="6" t="s">
        <v>84</v>
      </c>
      <c r="E1195" s="6" t="s">
        <v>85</v>
      </c>
      <c r="F1195" s="6" t="s">
        <v>82</v>
      </c>
      <c r="G1195" s="6" t="s">
        <v>79</v>
      </c>
      <c r="H1195" s="7">
        <v>522628.05</v>
      </c>
      <c r="I1195" s="7">
        <v>525022.30000000005</v>
      </c>
      <c r="J1195" s="8">
        <v>2848</v>
      </c>
      <c r="K1195" s="8">
        <v>2806</v>
      </c>
      <c r="L1195" s="7">
        <v>319588.65000000002</v>
      </c>
      <c r="M1195" s="7">
        <v>13145.89</v>
      </c>
      <c r="N1195" s="7">
        <v>3713238.21</v>
      </c>
      <c r="O1195" s="8">
        <v>21005</v>
      </c>
      <c r="P1195" s="8">
        <v>29</v>
      </c>
      <c r="Q1195" s="8">
        <v>60</v>
      </c>
    </row>
    <row r="1196" spans="1:17" ht="14.5">
      <c r="A1196" s="5">
        <v>45352</v>
      </c>
      <c r="B1196" s="6">
        <v>2024</v>
      </c>
      <c r="C1196" s="6" t="s">
        <v>94</v>
      </c>
      <c r="D1196" s="6" t="s">
        <v>84</v>
      </c>
      <c r="E1196" s="6" t="s">
        <v>85</v>
      </c>
      <c r="F1196" s="6" t="s">
        <v>82</v>
      </c>
      <c r="G1196" s="6" t="s">
        <v>80</v>
      </c>
      <c r="H1196" s="7">
        <v>138132.10999999999</v>
      </c>
      <c r="I1196" s="7">
        <v>133226.9</v>
      </c>
      <c r="J1196" s="8">
        <v>960</v>
      </c>
      <c r="K1196" s="8">
        <v>936</v>
      </c>
      <c r="L1196" s="7">
        <v>88592.65</v>
      </c>
      <c r="M1196" s="7">
        <v>7582.21</v>
      </c>
      <c r="N1196" s="7">
        <v>1228880.97</v>
      </c>
      <c r="O1196" s="8">
        <v>9334</v>
      </c>
      <c r="P1196" s="8">
        <v>7</v>
      </c>
      <c r="Q1196" s="8">
        <v>14</v>
      </c>
    </row>
    <row r="1197" spans="1:17" ht="14.5">
      <c r="A1197" s="5">
        <v>45352</v>
      </c>
      <c r="B1197" s="6">
        <v>2024</v>
      </c>
      <c r="C1197" s="6" t="s">
        <v>94</v>
      </c>
      <c r="D1197" s="6" t="s">
        <v>84</v>
      </c>
      <c r="E1197" s="6" t="s">
        <v>85</v>
      </c>
      <c r="F1197" s="6" t="s">
        <v>82</v>
      </c>
      <c r="G1197" s="6" t="s">
        <v>81</v>
      </c>
      <c r="H1197" s="7">
        <v>210446.3</v>
      </c>
      <c r="I1197" s="7">
        <v>212712.43</v>
      </c>
      <c r="J1197" s="8">
        <v>1780</v>
      </c>
      <c r="K1197" s="8">
        <v>1777</v>
      </c>
      <c r="L1197" s="7">
        <v>122355.1</v>
      </c>
      <c r="M1197" s="7">
        <v>6528.09</v>
      </c>
      <c r="N1197" s="7">
        <v>1650414.7</v>
      </c>
      <c r="O1197" s="8">
        <v>14334</v>
      </c>
      <c r="P1197" s="8">
        <v>10</v>
      </c>
      <c r="Q1197" s="8">
        <v>39</v>
      </c>
    </row>
    <row r="1198" spans="1:17" ht="14.5">
      <c r="A1198" s="5">
        <v>45352</v>
      </c>
      <c r="B1198" s="6">
        <v>2024</v>
      </c>
      <c r="C1198" s="6" t="s">
        <v>94</v>
      </c>
      <c r="D1198" s="6" t="s">
        <v>84</v>
      </c>
      <c r="E1198" s="6" t="s">
        <v>85</v>
      </c>
      <c r="F1198" s="6" t="s">
        <v>83</v>
      </c>
      <c r="G1198" s="6" t="s">
        <v>78</v>
      </c>
      <c r="H1198" s="7">
        <v>46587.1</v>
      </c>
      <c r="I1198" s="7">
        <v>50874.5</v>
      </c>
      <c r="J1198" s="8">
        <v>629</v>
      </c>
      <c r="K1198" s="8">
        <v>699</v>
      </c>
      <c r="L1198" s="7">
        <v>22302.65</v>
      </c>
      <c r="M1198" s="7">
        <v>756.5</v>
      </c>
      <c r="N1198" s="7">
        <v>560804.30000000005</v>
      </c>
      <c r="O1198" s="8">
        <v>8519</v>
      </c>
      <c r="P1198" s="8">
        <v>2</v>
      </c>
      <c r="Q1198" s="8">
        <v>12</v>
      </c>
    </row>
    <row r="1199" spans="1:17" ht="14.5">
      <c r="A1199" s="5">
        <v>45352</v>
      </c>
      <c r="B1199" s="6">
        <v>2024</v>
      </c>
      <c r="C1199" s="6" t="s">
        <v>94</v>
      </c>
      <c r="D1199" s="6" t="s">
        <v>84</v>
      </c>
      <c r="E1199" s="6" t="s">
        <v>85</v>
      </c>
      <c r="F1199" s="6" t="s">
        <v>83</v>
      </c>
      <c r="G1199" s="6" t="s">
        <v>79</v>
      </c>
      <c r="H1199" s="7">
        <v>45820.800000000003</v>
      </c>
      <c r="I1199" s="7">
        <v>46776.51</v>
      </c>
      <c r="J1199" s="8">
        <v>250</v>
      </c>
      <c r="K1199" s="8">
        <v>257</v>
      </c>
      <c r="L1199" s="7">
        <v>25724.32</v>
      </c>
      <c r="M1199" s="7">
        <v>1169.98</v>
      </c>
      <c r="N1199" s="7">
        <v>455401.02</v>
      </c>
      <c r="O1199" s="8">
        <v>2614</v>
      </c>
      <c r="P1199" s="8">
        <v>2</v>
      </c>
      <c r="Q1199" s="8">
        <v>3</v>
      </c>
    </row>
    <row r="1200" spans="1:17" ht="14.5">
      <c r="A1200" s="5">
        <v>45352</v>
      </c>
      <c r="B1200" s="6">
        <v>2024</v>
      </c>
      <c r="C1200" s="6" t="s">
        <v>94</v>
      </c>
      <c r="D1200" s="6" t="s">
        <v>84</v>
      </c>
      <c r="E1200" s="6" t="s">
        <v>85</v>
      </c>
      <c r="F1200" s="6" t="s">
        <v>83</v>
      </c>
      <c r="G1200" s="6" t="s">
        <v>80</v>
      </c>
      <c r="H1200" s="7">
        <v>11564.63</v>
      </c>
      <c r="I1200" s="7">
        <v>11634.03</v>
      </c>
      <c r="J1200" s="8">
        <v>80</v>
      </c>
      <c r="K1200" s="8">
        <v>80</v>
      </c>
      <c r="L1200" s="7">
        <v>6811.67</v>
      </c>
      <c r="M1200" s="7">
        <v>677.19</v>
      </c>
      <c r="N1200" s="7">
        <v>146519.57</v>
      </c>
      <c r="O1200" s="8">
        <v>1096</v>
      </c>
      <c r="P1200" s="8">
        <v>1</v>
      </c>
      <c r="Q1200" s="8">
        <v>2</v>
      </c>
    </row>
    <row r="1201" spans="1:17" ht="14.5">
      <c r="A1201" s="5">
        <v>45352</v>
      </c>
      <c r="B1201" s="6">
        <v>2024</v>
      </c>
      <c r="C1201" s="6" t="s">
        <v>94</v>
      </c>
      <c r="D1201" s="6" t="s">
        <v>84</v>
      </c>
      <c r="E1201" s="6" t="s">
        <v>85</v>
      </c>
      <c r="F1201" s="6" t="s">
        <v>83</v>
      </c>
      <c r="G1201" s="6" t="s">
        <v>81</v>
      </c>
      <c r="H1201" s="7">
        <v>20647.53</v>
      </c>
      <c r="I1201" s="7">
        <v>21252.1</v>
      </c>
      <c r="J1201" s="8">
        <v>175</v>
      </c>
      <c r="K1201" s="8">
        <v>181</v>
      </c>
      <c r="L1201" s="7">
        <v>10983.85</v>
      </c>
      <c r="M1201" s="7">
        <v>657.51</v>
      </c>
      <c r="N1201" s="7">
        <v>211747.11</v>
      </c>
      <c r="O1201" s="8">
        <v>1878</v>
      </c>
      <c r="P1201" s="8">
        <v>1</v>
      </c>
      <c r="Q1201" s="8">
        <v>3</v>
      </c>
    </row>
    <row r="1202" spans="1:17" ht="14.5">
      <c r="A1202" s="5">
        <v>45352</v>
      </c>
      <c r="B1202" s="6">
        <v>2024</v>
      </c>
      <c r="C1202" s="6" t="s">
        <v>94</v>
      </c>
      <c r="D1202" s="6" t="s">
        <v>86</v>
      </c>
      <c r="E1202" s="6" t="s">
        <v>87</v>
      </c>
      <c r="F1202" s="6" t="s">
        <v>77</v>
      </c>
      <c r="G1202" s="6" t="s">
        <v>78</v>
      </c>
      <c r="H1202" s="7">
        <v>404627.03</v>
      </c>
      <c r="I1202" s="7">
        <v>426346.3</v>
      </c>
      <c r="J1202" s="8">
        <v>5467</v>
      </c>
      <c r="K1202" s="8">
        <v>5779</v>
      </c>
      <c r="L1202" s="7">
        <v>226690.25</v>
      </c>
      <c r="M1202" s="7">
        <v>7787</v>
      </c>
      <c r="N1202" s="7">
        <v>3839814.72</v>
      </c>
      <c r="O1202" s="8">
        <v>55520</v>
      </c>
      <c r="P1202" s="8">
        <v>15</v>
      </c>
      <c r="Q1202" s="8">
        <v>51</v>
      </c>
    </row>
    <row r="1203" spans="1:17" ht="14.5">
      <c r="A1203" s="5">
        <v>45352</v>
      </c>
      <c r="B1203" s="6">
        <v>2024</v>
      </c>
      <c r="C1203" s="6" t="s">
        <v>94</v>
      </c>
      <c r="D1203" s="6" t="s">
        <v>86</v>
      </c>
      <c r="E1203" s="6" t="s">
        <v>87</v>
      </c>
      <c r="F1203" s="6" t="s">
        <v>77</v>
      </c>
      <c r="G1203" s="6" t="s">
        <v>79</v>
      </c>
      <c r="H1203" s="7">
        <v>401301.96</v>
      </c>
      <c r="I1203" s="7">
        <v>389706.69</v>
      </c>
      <c r="J1203" s="8">
        <v>2187</v>
      </c>
      <c r="K1203" s="8">
        <v>2086</v>
      </c>
      <c r="L1203" s="7">
        <v>263832.3</v>
      </c>
      <c r="M1203" s="7">
        <v>9062.75</v>
      </c>
      <c r="N1203" s="7">
        <v>3148828.63</v>
      </c>
      <c r="O1203" s="8">
        <v>17680</v>
      </c>
      <c r="P1203" s="8">
        <v>17</v>
      </c>
      <c r="Q1203" s="8">
        <v>39</v>
      </c>
    </row>
    <row r="1204" spans="1:17" ht="14.5">
      <c r="A1204" s="5">
        <v>45352</v>
      </c>
      <c r="B1204" s="6">
        <v>2024</v>
      </c>
      <c r="C1204" s="6" t="s">
        <v>94</v>
      </c>
      <c r="D1204" s="6" t="s">
        <v>86</v>
      </c>
      <c r="E1204" s="6" t="s">
        <v>87</v>
      </c>
      <c r="F1204" s="6" t="s">
        <v>77</v>
      </c>
      <c r="G1204" s="6" t="s">
        <v>80</v>
      </c>
      <c r="H1204" s="7">
        <v>103620.35</v>
      </c>
      <c r="I1204" s="7">
        <v>97952.26</v>
      </c>
      <c r="J1204" s="8">
        <v>720</v>
      </c>
      <c r="K1204" s="8">
        <v>690</v>
      </c>
      <c r="L1204" s="7">
        <v>71159.88</v>
      </c>
      <c r="M1204" s="7">
        <v>6201.26</v>
      </c>
      <c r="N1204" s="7">
        <v>991437.26</v>
      </c>
      <c r="O1204" s="8">
        <v>7157</v>
      </c>
      <c r="P1204" s="8">
        <v>5</v>
      </c>
      <c r="Q1204" s="8">
        <v>6</v>
      </c>
    </row>
    <row r="1205" spans="1:17" ht="14.5">
      <c r="A1205" s="5">
        <v>45352</v>
      </c>
      <c r="B1205" s="6">
        <v>2024</v>
      </c>
      <c r="C1205" s="6" t="s">
        <v>94</v>
      </c>
      <c r="D1205" s="6" t="s">
        <v>86</v>
      </c>
      <c r="E1205" s="6" t="s">
        <v>87</v>
      </c>
      <c r="F1205" s="6" t="s">
        <v>77</v>
      </c>
      <c r="G1205" s="6" t="s">
        <v>81</v>
      </c>
      <c r="H1205" s="7">
        <v>171026.71</v>
      </c>
      <c r="I1205" s="7">
        <v>165918.66</v>
      </c>
      <c r="J1205" s="8">
        <v>1447</v>
      </c>
      <c r="K1205" s="8">
        <v>1382</v>
      </c>
      <c r="L1205" s="7">
        <v>105388.69</v>
      </c>
      <c r="M1205" s="7">
        <v>5072.72</v>
      </c>
      <c r="N1205" s="7">
        <v>1397945.97</v>
      </c>
      <c r="O1205" s="8">
        <v>12386</v>
      </c>
      <c r="P1205" s="8">
        <v>8</v>
      </c>
      <c r="Q1205" s="8">
        <v>15</v>
      </c>
    </row>
    <row r="1206" spans="1:17" ht="14.5">
      <c r="A1206" s="5">
        <v>45352</v>
      </c>
      <c r="B1206" s="6">
        <v>2024</v>
      </c>
      <c r="C1206" s="6" t="s">
        <v>94</v>
      </c>
      <c r="D1206" s="6" t="s">
        <v>86</v>
      </c>
      <c r="E1206" s="6" t="s">
        <v>87</v>
      </c>
      <c r="F1206" s="6" t="s">
        <v>82</v>
      </c>
      <c r="G1206" s="6" t="s">
        <v>78</v>
      </c>
      <c r="H1206" s="7">
        <v>340354.83</v>
      </c>
      <c r="I1206" s="7">
        <v>357101.29</v>
      </c>
      <c r="J1206" s="8">
        <v>4598</v>
      </c>
      <c r="K1206" s="8">
        <v>4795</v>
      </c>
      <c r="L1206" s="7">
        <v>177067.87</v>
      </c>
      <c r="M1206" s="7">
        <v>5943.43</v>
      </c>
      <c r="N1206" s="7">
        <v>3446958.4</v>
      </c>
      <c r="O1206" s="8">
        <v>50276</v>
      </c>
      <c r="P1206" s="8">
        <v>17</v>
      </c>
      <c r="Q1206" s="8">
        <v>73</v>
      </c>
    </row>
    <row r="1207" spans="1:17" ht="14.5">
      <c r="A1207" s="5">
        <v>45352</v>
      </c>
      <c r="B1207" s="6">
        <v>2024</v>
      </c>
      <c r="C1207" s="6" t="s">
        <v>94</v>
      </c>
      <c r="D1207" s="6" t="s">
        <v>86</v>
      </c>
      <c r="E1207" s="6" t="s">
        <v>87</v>
      </c>
      <c r="F1207" s="6" t="s">
        <v>82</v>
      </c>
      <c r="G1207" s="6" t="s">
        <v>79</v>
      </c>
      <c r="H1207" s="7">
        <v>316856.14</v>
      </c>
      <c r="I1207" s="7">
        <v>309800.46000000002</v>
      </c>
      <c r="J1207" s="8">
        <v>1727</v>
      </c>
      <c r="K1207" s="8">
        <v>1657</v>
      </c>
      <c r="L1207" s="7">
        <v>194964.23</v>
      </c>
      <c r="M1207" s="7">
        <v>7423.4</v>
      </c>
      <c r="N1207" s="7">
        <v>2644670.85</v>
      </c>
      <c r="O1207" s="8">
        <v>15983</v>
      </c>
      <c r="P1207" s="8">
        <v>16</v>
      </c>
      <c r="Q1207" s="8">
        <v>33</v>
      </c>
    </row>
    <row r="1208" spans="1:17" ht="14.5">
      <c r="A1208" s="5">
        <v>45352</v>
      </c>
      <c r="B1208" s="6">
        <v>2024</v>
      </c>
      <c r="C1208" s="6" t="s">
        <v>94</v>
      </c>
      <c r="D1208" s="6" t="s">
        <v>86</v>
      </c>
      <c r="E1208" s="6" t="s">
        <v>87</v>
      </c>
      <c r="F1208" s="6" t="s">
        <v>82</v>
      </c>
      <c r="G1208" s="6" t="s">
        <v>80</v>
      </c>
      <c r="H1208" s="7">
        <v>78733.929999999993</v>
      </c>
      <c r="I1208" s="7">
        <v>76344</v>
      </c>
      <c r="J1208" s="8">
        <v>547</v>
      </c>
      <c r="K1208" s="8">
        <v>534</v>
      </c>
      <c r="L1208" s="7">
        <v>50744.61</v>
      </c>
      <c r="M1208" s="7">
        <v>4111.0200000000004</v>
      </c>
      <c r="N1208" s="7">
        <v>877242.11</v>
      </c>
      <c r="O1208" s="8">
        <v>6379</v>
      </c>
      <c r="P1208" s="8">
        <v>4</v>
      </c>
      <c r="Q1208" s="8">
        <v>6</v>
      </c>
    </row>
    <row r="1209" spans="1:17" ht="14.5">
      <c r="A1209" s="5">
        <v>45352</v>
      </c>
      <c r="B1209" s="6">
        <v>2024</v>
      </c>
      <c r="C1209" s="6" t="s">
        <v>94</v>
      </c>
      <c r="D1209" s="6" t="s">
        <v>86</v>
      </c>
      <c r="E1209" s="6" t="s">
        <v>87</v>
      </c>
      <c r="F1209" s="6" t="s">
        <v>82</v>
      </c>
      <c r="G1209" s="6" t="s">
        <v>81</v>
      </c>
      <c r="H1209" s="7">
        <v>131043.8</v>
      </c>
      <c r="I1209" s="7">
        <v>126931.6</v>
      </c>
      <c r="J1209" s="8">
        <v>1108</v>
      </c>
      <c r="K1209" s="8">
        <v>1076</v>
      </c>
      <c r="L1209" s="7">
        <v>76738.63</v>
      </c>
      <c r="M1209" s="7">
        <v>3678.14</v>
      </c>
      <c r="N1209" s="7">
        <v>1221036.32</v>
      </c>
      <c r="O1209" s="8">
        <v>10666</v>
      </c>
      <c r="P1209" s="8">
        <v>5</v>
      </c>
      <c r="Q1209" s="8">
        <v>12</v>
      </c>
    </row>
    <row r="1210" spans="1:17" ht="14.5">
      <c r="A1210" s="5">
        <v>45352</v>
      </c>
      <c r="B1210" s="6">
        <v>2024</v>
      </c>
      <c r="C1210" s="6" t="s">
        <v>94</v>
      </c>
      <c r="D1210" s="6" t="s">
        <v>86</v>
      </c>
      <c r="E1210" s="6" t="s">
        <v>87</v>
      </c>
      <c r="F1210" s="6" t="s">
        <v>83</v>
      </c>
      <c r="G1210" s="6" t="s">
        <v>78</v>
      </c>
      <c r="H1210" s="7">
        <v>31610.27</v>
      </c>
      <c r="I1210" s="7">
        <v>33096.839999999997</v>
      </c>
      <c r="J1210" s="8">
        <v>427</v>
      </c>
      <c r="K1210" s="8">
        <v>451</v>
      </c>
      <c r="L1210" s="7">
        <v>15110.23</v>
      </c>
      <c r="M1210" s="7">
        <v>542.19000000000005</v>
      </c>
      <c r="N1210" s="7">
        <v>428674.07</v>
      </c>
      <c r="O1210" s="8">
        <v>6261</v>
      </c>
      <c r="P1210" s="8">
        <v>1</v>
      </c>
      <c r="Q1210" s="8">
        <v>11</v>
      </c>
    </row>
    <row r="1211" spans="1:17" ht="14.5">
      <c r="A1211" s="5">
        <v>45352</v>
      </c>
      <c r="B1211" s="6">
        <v>2024</v>
      </c>
      <c r="C1211" s="6" t="s">
        <v>94</v>
      </c>
      <c r="D1211" s="6" t="s">
        <v>86</v>
      </c>
      <c r="E1211" s="6" t="s">
        <v>87</v>
      </c>
      <c r="F1211" s="6" t="s">
        <v>83</v>
      </c>
      <c r="G1211" s="6" t="s">
        <v>79</v>
      </c>
      <c r="H1211" s="7">
        <v>34098.65</v>
      </c>
      <c r="I1211" s="7">
        <v>33615.49</v>
      </c>
      <c r="J1211" s="8">
        <v>186</v>
      </c>
      <c r="K1211" s="8">
        <v>183</v>
      </c>
      <c r="L1211" s="7">
        <v>18641.560000000001</v>
      </c>
      <c r="M1211" s="7">
        <v>909.53</v>
      </c>
      <c r="N1211" s="7">
        <v>361477.38</v>
      </c>
      <c r="O1211" s="8">
        <v>2154</v>
      </c>
      <c r="P1211" s="8">
        <v>1</v>
      </c>
      <c r="Q1211" s="8">
        <v>5</v>
      </c>
    </row>
    <row r="1212" spans="1:17" ht="14.5">
      <c r="A1212" s="5">
        <v>45352</v>
      </c>
      <c r="B1212" s="6">
        <v>2024</v>
      </c>
      <c r="C1212" s="6" t="s">
        <v>94</v>
      </c>
      <c r="D1212" s="6" t="s">
        <v>86</v>
      </c>
      <c r="E1212" s="6" t="s">
        <v>87</v>
      </c>
      <c r="F1212" s="6" t="s">
        <v>83</v>
      </c>
      <c r="G1212" s="6" t="s">
        <v>80</v>
      </c>
      <c r="H1212" s="7">
        <v>8389.7000000000007</v>
      </c>
      <c r="I1212" s="7">
        <v>8126.08</v>
      </c>
      <c r="J1212" s="8">
        <v>58</v>
      </c>
      <c r="K1212" s="8">
        <v>56</v>
      </c>
      <c r="L1212" s="7">
        <v>4829.97</v>
      </c>
      <c r="M1212" s="7">
        <v>479.86</v>
      </c>
      <c r="N1212" s="7">
        <v>119072.15</v>
      </c>
      <c r="O1212" s="8">
        <v>864</v>
      </c>
      <c r="P1212" s="8">
        <v>0</v>
      </c>
      <c r="Q1212" s="8">
        <v>1</v>
      </c>
    </row>
    <row r="1213" spans="1:17" ht="14.5">
      <c r="A1213" s="5">
        <v>45352</v>
      </c>
      <c r="B1213" s="6">
        <v>2024</v>
      </c>
      <c r="C1213" s="6" t="s">
        <v>94</v>
      </c>
      <c r="D1213" s="6" t="s">
        <v>86</v>
      </c>
      <c r="E1213" s="6" t="s">
        <v>87</v>
      </c>
      <c r="F1213" s="6" t="s">
        <v>83</v>
      </c>
      <c r="G1213" s="6" t="s">
        <v>81</v>
      </c>
      <c r="H1213" s="7">
        <v>13155.12</v>
      </c>
      <c r="I1213" s="7">
        <v>13345.16</v>
      </c>
      <c r="J1213" s="8">
        <v>111</v>
      </c>
      <c r="K1213" s="8">
        <v>111</v>
      </c>
      <c r="L1213" s="7">
        <v>6848.27</v>
      </c>
      <c r="M1213" s="7">
        <v>364.29</v>
      </c>
      <c r="N1213" s="7">
        <v>161747.12</v>
      </c>
      <c r="O1213" s="8">
        <v>1492</v>
      </c>
      <c r="P1213" s="8">
        <v>1</v>
      </c>
      <c r="Q1213" s="8">
        <v>3</v>
      </c>
    </row>
    <row r="1214" spans="1:17" ht="14.5">
      <c r="A1214" s="5">
        <v>45352</v>
      </c>
      <c r="B1214" s="6">
        <v>2024</v>
      </c>
      <c r="C1214" s="6" t="s">
        <v>94</v>
      </c>
      <c r="D1214" s="6" t="s">
        <v>88</v>
      </c>
      <c r="E1214" s="6" t="s">
        <v>87</v>
      </c>
      <c r="F1214" s="6" t="s">
        <v>77</v>
      </c>
      <c r="G1214" s="6" t="s">
        <v>78</v>
      </c>
      <c r="H1214" s="7">
        <v>310756.27</v>
      </c>
      <c r="I1214" s="7">
        <v>306984.83</v>
      </c>
      <c r="J1214" s="8">
        <v>4199</v>
      </c>
      <c r="K1214" s="8">
        <v>4214</v>
      </c>
      <c r="L1214" s="7">
        <v>172080.14</v>
      </c>
      <c r="M1214" s="7">
        <v>5818.8</v>
      </c>
      <c r="N1214" s="7">
        <v>3082653.74</v>
      </c>
      <c r="O1214" s="8">
        <v>45594</v>
      </c>
      <c r="P1214" s="8">
        <v>11</v>
      </c>
      <c r="Q1214" s="8">
        <v>58</v>
      </c>
    </row>
    <row r="1215" spans="1:17" ht="14.5">
      <c r="A1215" s="5">
        <v>45352</v>
      </c>
      <c r="B1215" s="6">
        <v>2024</v>
      </c>
      <c r="C1215" s="6" t="s">
        <v>94</v>
      </c>
      <c r="D1215" s="6" t="s">
        <v>88</v>
      </c>
      <c r="E1215" s="6" t="s">
        <v>87</v>
      </c>
      <c r="F1215" s="6" t="s">
        <v>77</v>
      </c>
      <c r="G1215" s="6" t="s">
        <v>79</v>
      </c>
      <c r="H1215" s="7">
        <v>291808.03000000003</v>
      </c>
      <c r="I1215" s="7">
        <v>267028.64</v>
      </c>
      <c r="J1215" s="8">
        <v>1590</v>
      </c>
      <c r="K1215" s="8">
        <v>1457</v>
      </c>
      <c r="L1215" s="7">
        <v>193562.35</v>
      </c>
      <c r="M1215" s="7">
        <v>7012.55</v>
      </c>
      <c r="N1215" s="7">
        <v>2560676.7999999998</v>
      </c>
      <c r="O1215" s="8">
        <v>15076</v>
      </c>
      <c r="P1215" s="8">
        <v>11</v>
      </c>
      <c r="Q1215" s="8">
        <v>31</v>
      </c>
    </row>
    <row r="1216" spans="1:17" ht="14.5">
      <c r="A1216" s="5">
        <v>45352</v>
      </c>
      <c r="B1216" s="6">
        <v>2024</v>
      </c>
      <c r="C1216" s="6" t="s">
        <v>94</v>
      </c>
      <c r="D1216" s="6" t="s">
        <v>88</v>
      </c>
      <c r="E1216" s="6" t="s">
        <v>87</v>
      </c>
      <c r="F1216" s="6" t="s">
        <v>77</v>
      </c>
      <c r="G1216" s="6" t="s">
        <v>80</v>
      </c>
      <c r="H1216" s="7">
        <v>73657.86</v>
      </c>
      <c r="I1216" s="7">
        <v>65702.03</v>
      </c>
      <c r="J1216" s="8">
        <v>512</v>
      </c>
      <c r="K1216" s="8">
        <v>452</v>
      </c>
      <c r="L1216" s="7">
        <v>50406.07</v>
      </c>
      <c r="M1216" s="7">
        <v>4321.88</v>
      </c>
      <c r="N1216" s="7">
        <v>826924.97</v>
      </c>
      <c r="O1216" s="8">
        <v>6314</v>
      </c>
      <c r="P1216" s="8">
        <v>3</v>
      </c>
      <c r="Q1216" s="8">
        <v>9</v>
      </c>
    </row>
    <row r="1217" spans="1:17" ht="14.5">
      <c r="A1217" s="5">
        <v>45352</v>
      </c>
      <c r="B1217" s="6">
        <v>2024</v>
      </c>
      <c r="C1217" s="6" t="s">
        <v>94</v>
      </c>
      <c r="D1217" s="6" t="s">
        <v>88</v>
      </c>
      <c r="E1217" s="6" t="s">
        <v>87</v>
      </c>
      <c r="F1217" s="6" t="s">
        <v>77</v>
      </c>
      <c r="G1217" s="6" t="s">
        <v>81</v>
      </c>
      <c r="H1217" s="7">
        <v>136346.42000000001</v>
      </c>
      <c r="I1217" s="7">
        <v>129279.9</v>
      </c>
      <c r="J1217" s="8">
        <v>1153</v>
      </c>
      <c r="K1217" s="8">
        <v>1102</v>
      </c>
      <c r="L1217" s="7">
        <v>85751.89</v>
      </c>
      <c r="M1217" s="7">
        <v>4418.33</v>
      </c>
      <c r="N1217" s="7">
        <v>1210791.8600000001</v>
      </c>
      <c r="O1217" s="8">
        <v>11132</v>
      </c>
      <c r="P1217" s="8">
        <v>7</v>
      </c>
      <c r="Q1217" s="8">
        <v>25</v>
      </c>
    </row>
    <row r="1218" spans="1:17" ht="14.5">
      <c r="A1218" s="5">
        <v>45352</v>
      </c>
      <c r="B1218" s="6">
        <v>2024</v>
      </c>
      <c r="C1218" s="6" t="s">
        <v>94</v>
      </c>
      <c r="D1218" s="6" t="s">
        <v>88</v>
      </c>
      <c r="E1218" s="6" t="s">
        <v>87</v>
      </c>
      <c r="F1218" s="6" t="s">
        <v>82</v>
      </c>
      <c r="G1218" s="6" t="s">
        <v>78</v>
      </c>
      <c r="H1218" s="7">
        <v>271893.25</v>
      </c>
      <c r="I1218" s="7">
        <v>262670.61</v>
      </c>
      <c r="J1218" s="8">
        <v>3673</v>
      </c>
      <c r="K1218" s="8">
        <v>3592</v>
      </c>
      <c r="L1218" s="7">
        <v>144222.20000000001</v>
      </c>
      <c r="M1218" s="7">
        <v>5272.48</v>
      </c>
      <c r="N1218" s="7">
        <v>2857848.86</v>
      </c>
      <c r="O1218" s="8">
        <v>40423</v>
      </c>
      <c r="P1218" s="8">
        <v>11</v>
      </c>
      <c r="Q1218" s="8">
        <v>79</v>
      </c>
    </row>
    <row r="1219" spans="1:17" ht="14.5">
      <c r="A1219" s="5">
        <v>45352</v>
      </c>
      <c r="B1219" s="6">
        <v>2024</v>
      </c>
      <c r="C1219" s="6" t="s">
        <v>94</v>
      </c>
      <c r="D1219" s="6" t="s">
        <v>88</v>
      </c>
      <c r="E1219" s="6" t="s">
        <v>87</v>
      </c>
      <c r="F1219" s="6" t="s">
        <v>82</v>
      </c>
      <c r="G1219" s="6" t="s">
        <v>79</v>
      </c>
      <c r="H1219" s="7">
        <v>261735.89</v>
      </c>
      <c r="I1219" s="7">
        <v>239984.52</v>
      </c>
      <c r="J1219" s="8">
        <v>1426</v>
      </c>
      <c r="K1219" s="8">
        <v>1288</v>
      </c>
      <c r="L1219" s="7">
        <v>162153.65</v>
      </c>
      <c r="M1219" s="7">
        <v>7158.9</v>
      </c>
      <c r="N1219" s="7">
        <v>2342837.96</v>
      </c>
      <c r="O1219" s="8">
        <v>14241</v>
      </c>
      <c r="P1219" s="8">
        <v>14</v>
      </c>
      <c r="Q1219" s="8">
        <v>21</v>
      </c>
    </row>
    <row r="1220" spans="1:17" ht="14.5">
      <c r="A1220" s="5">
        <v>45352</v>
      </c>
      <c r="B1220" s="6">
        <v>2024</v>
      </c>
      <c r="C1220" s="6" t="s">
        <v>94</v>
      </c>
      <c r="D1220" s="6" t="s">
        <v>88</v>
      </c>
      <c r="E1220" s="6" t="s">
        <v>87</v>
      </c>
      <c r="F1220" s="6" t="s">
        <v>82</v>
      </c>
      <c r="G1220" s="6" t="s">
        <v>80</v>
      </c>
      <c r="H1220" s="7">
        <v>61642.47</v>
      </c>
      <c r="I1220" s="7">
        <v>57868.79</v>
      </c>
      <c r="J1220" s="8">
        <v>428</v>
      </c>
      <c r="K1220" s="8">
        <v>406</v>
      </c>
      <c r="L1220" s="7">
        <v>39916.89</v>
      </c>
      <c r="M1220" s="7">
        <v>3255.59</v>
      </c>
      <c r="N1220" s="7">
        <v>752809.19</v>
      </c>
      <c r="O1220" s="8">
        <v>5783</v>
      </c>
      <c r="P1220" s="8">
        <v>2</v>
      </c>
      <c r="Q1220" s="8">
        <v>4</v>
      </c>
    </row>
    <row r="1221" spans="1:17" ht="14.5">
      <c r="A1221" s="5">
        <v>45352</v>
      </c>
      <c r="B1221" s="6">
        <v>2024</v>
      </c>
      <c r="C1221" s="6" t="s">
        <v>94</v>
      </c>
      <c r="D1221" s="6" t="s">
        <v>88</v>
      </c>
      <c r="E1221" s="6" t="s">
        <v>87</v>
      </c>
      <c r="F1221" s="6" t="s">
        <v>82</v>
      </c>
      <c r="G1221" s="6" t="s">
        <v>81</v>
      </c>
      <c r="H1221" s="7">
        <v>120706.68</v>
      </c>
      <c r="I1221" s="7">
        <v>109759.78</v>
      </c>
      <c r="J1221" s="8">
        <v>1021</v>
      </c>
      <c r="K1221" s="8">
        <v>924</v>
      </c>
      <c r="L1221" s="7">
        <v>69986.28</v>
      </c>
      <c r="M1221" s="7">
        <v>3604.79</v>
      </c>
      <c r="N1221" s="7">
        <v>1129621.42</v>
      </c>
      <c r="O1221" s="8">
        <v>9838</v>
      </c>
      <c r="P1221" s="8">
        <v>6</v>
      </c>
      <c r="Q1221" s="8">
        <v>18</v>
      </c>
    </row>
    <row r="1222" spans="1:17" ht="14.5">
      <c r="A1222" s="5">
        <v>45352</v>
      </c>
      <c r="B1222" s="6">
        <v>2024</v>
      </c>
      <c r="C1222" s="6" t="s">
        <v>94</v>
      </c>
      <c r="D1222" s="6" t="s">
        <v>88</v>
      </c>
      <c r="E1222" s="6" t="s">
        <v>87</v>
      </c>
      <c r="F1222" s="6" t="s">
        <v>83</v>
      </c>
      <c r="G1222" s="6" t="s">
        <v>78</v>
      </c>
      <c r="H1222" s="7">
        <v>26477.22</v>
      </c>
      <c r="I1222" s="7">
        <v>25226.81</v>
      </c>
      <c r="J1222" s="8">
        <v>358</v>
      </c>
      <c r="K1222" s="8">
        <v>338</v>
      </c>
      <c r="L1222" s="7">
        <v>12659.82</v>
      </c>
      <c r="M1222" s="7">
        <v>501.66</v>
      </c>
      <c r="N1222" s="7">
        <v>372290.93</v>
      </c>
      <c r="O1222" s="8">
        <v>5254</v>
      </c>
      <c r="P1222" s="8">
        <v>1</v>
      </c>
      <c r="Q1222" s="8">
        <v>5</v>
      </c>
    </row>
    <row r="1223" spans="1:17" ht="14.5">
      <c r="A1223" s="5">
        <v>45352</v>
      </c>
      <c r="B1223" s="6">
        <v>2024</v>
      </c>
      <c r="C1223" s="6" t="s">
        <v>94</v>
      </c>
      <c r="D1223" s="6" t="s">
        <v>88</v>
      </c>
      <c r="E1223" s="6" t="s">
        <v>87</v>
      </c>
      <c r="F1223" s="6" t="s">
        <v>83</v>
      </c>
      <c r="G1223" s="6" t="s">
        <v>79</v>
      </c>
      <c r="H1223" s="7">
        <v>26262.35</v>
      </c>
      <c r="I1223" s="7">
        <v>24117.01</v>
      </c>
      <c r="J1223" s="8">
        <v>143</v>
      </c>
      <c r="K1223" s="8">
        <v>133</v>
      </c>
      <c r="L1223" s="7">
        <v>14660.47</v>
      </c>
      <c r="M1223" s="7">
        <v>646.66</v>
      </c>
      <c r="N1223" s="7">
        <v>308135.75</v>
      </c>
      <c r="O1223" s="8">
        <v>1789</v>
      </c>
      <c r="P1223" s="8">
        <v>1</v>
      </c>
      <c r="Q1223" s="8">
        <v>4</v>
      </c>
    </row>
    <row r="1224" spans="1:17" ht="14.5">
      <c r="A1224" s="5">
        <v>45352</v>
      </c>
      <c r="B1224" s="6">
        <v>2024</v>
      </c>
      <c r="C1224" s="6" t="s">
        <v>94</v>
      </c>
      <c r="D1224" s="6" t="s">
        <v>88</v>
      </c>
      <c r="E1224" s="6" t="s">
        <v>87</v>
      </c>
      <c r="F1224" s="6" t="s">
        <v>83</v>
      </c>
      <c r="G1224" s="6" t="s">
        <v>80</v>
      </c>
      <c r="H1224" s="7">
        <v>5913.65</v>
      </c>
      <c r="I1224" s="7">
        <v>5502.67</v>
      </c>
      <c r="J1224" s="8">
        <v>41</v>
      </c>
      <c r="K1224" s="8">
        <v>38</v>
      </c>
      <c r="L1224" s="7">
        <v>3462.25</v>
      </c>
      <c r="M1224" s="7">
        <v>316.74</v>
      </c>
      <c r="N1224" s="7">
        <v>94828.35</v>
      </c>
      <c r="O1224" s="8">
        <v>678</v>
      </c>
      <c r="P1224" s="8">
        <v>0</v>
      </c>
      <c r="Q1224" s="8">
        <v>1</v>
      </c>
    </row>
    <row r="1225" spans="1:17" ht="14.5">
      <c r="A1225" s="5">
        <v>45352</v>
      </c>
      <c r="B1225" s="6">
        <v>2024</v>
      </c>
      <c r="C1225" s="6" t="s">
        <v>94</v>
      </c>
      <c r="D1225" s="6" t="s">
        <v>88</v>
      </c>
      <c r="E1225" s="6" t="s">
        <v>87</v>
      </c>
      <c r="F1225" s="6" t="s">
        <v>83</v>
      </c>
      <c r="G1225" s="6" t="s">
        <v>81</v>
      </c>
      <c r="H1225" s="7">
        <v>9842.85</v>
      </c>
      <c r="I1225" s="7">
        <v>9526.4</v>
      </c>
      <c r="J1225" s="8">
        <v>83</v>
      </c>
      <c r="K1225" s="8">
        <v>82</v>
      </c>
      <c r="L1225" s="7">
        <v>5148.38</v>
      </c>
      <c r="M1225" s="7">
        <v>278.23</v>
      </c>
      <c r="N1225" s="7">
        <v>139291.48000000001</v>
      </c>
      <c r="O1225" s="8">
        <v>1297</v>
      </c>
      <c r="P1225" s="8">
        <v>0</v>
      </c>
      <c r="Q1225" s="8">
        <v>2</v>
      </c>
    </row>
    <row r="1226" spans="1:17" ht="14.5">
      <c r="A1226" s="5">
        <v>45352</v>
      </c>
      <c r="B1226" s="6">
        <v>2024</v>
      </c>
      <c r="C1226" s="6" t="s">
        <v>94</v>
      </c>
      <c r="D1226" s="6" t="s">
        <v>89</v>
      </c>
      <c r="E1226" s="6" t="s">
        <v>85</v>
      </c>
      <c r="F1226" s="6" t="s">
        <v>77</v>
      </c>
      <c r="G1226" s="6" t="s">
        <v>78</v>
      </c>
      <c r="H1226" s="7">
        <v>257007.94</v>
      </c>
      <c r="I1226" s="7">
        <v>250373.33</v>
      </c>
      <c r="J1226" s="8">
        <v>3472</v>
      </c>
      <c r="K1226" s="8">
        <v>3330</v>
      </c>
      <c r="L1226" s="7">
        <v>142321.42000000001</v>
      </c>
      <c r="M1226" s="7">
        <v>5050.37</v>
      </c>
      <c r="N1226" s="7">
        <v>1745801.25</v>
      </c>
      <c r="O1226" s="8">
        <v>25458</v>
      </c>
      <c r="P1226" s="8">
        <v>13</v>
      </c>
      <c r="Q1226" s="8">
        <v>68</v>
      </c>
    </row>
    <row r="1227" spans="1:17" ht="14.5">
      <c r="A1227" s="5">
        <v>45352</v>
      </c>
      <c r="B1227" s="6">
        <v>2024</v>
      </c>
      <c r="C1227" s="6" t="s">
        <v>94</v>
      </c>
      <c r="D1227" s="6" t="s">
        <v>89</v>
      </c>
      <c r="E1227" s="6" t="s">
        <v>85</v>
      </c>
      <c r="F1227" s="6" t="s">
        <v>77</v>
      </c>
      <c r="G1227" s="6" t="s">
        <v>79</v>
      </c>
      <c r="H1227" s="7">
        <v>240741.56</v>
      </c>
      <c r="I1227" s="7">
        <v>237404.26</v>
      </c>
      <c r="J1227" s="8">
        <v>1312</v>
      </c>
      <c r="K1227" s="8">
        <v>1313</v>
      </c>
      <c r="L1227" s="7">
        <v>155847.71</v>
      </c>
      <c r="M1227" s="7">
        <v>6454.84</v>
      </c>
      <c r="N1227" s="7">
        <v>1384383.93</v>
      </c>
      <c r="O1227" s="8">
        <v>8215</v>
      </c>
      <c r="P1227" s="8">
        <v>10</v>
      </c>
      <c r="Q1227" s="8">
        <v>21</v>
      </c>
    </row>
    <row r="1228" spans="1:17" ht="14.5">
      <c r="A1228" s="5">
        <v>45352</v>
      </c>
      <c r="B1228" s="6">
        <v>2024</v>
      </c>
      <c r="C1228" s="6" t="s">
        <v>94</v>
      </c>
      <c r="D1228" s="6" t="s">
        <v>89</v>
      </c>
      <c r="E1228" s="6" t="s">
        <v>85</v>
      </c>
      <c r="F1228" s="6" t="s">
        <v>77</v>
      </c>
      <c r="G1228" s="6" t="s">
        <v>80</v>
      </c>
      <c r="H1228" s="7">
        <v>59028.01</v>
      </c>
      <c r="I1228" s="7">
        <v>57405.1</v>
      </c>
      <c r="J1228" s="8">
        <v>410</v>
      </c>
      <c r="K1228" s="8">
        <v>394</v>
      </c>
      <c r="L1228" s="7">
        <v>41075.86</v>
      </c>
      <c r="M1228" s="7">
        <v>3182.72</v>
      </c>
      <c r="N1228" s="7">
        <v>463463.44</v>
      </c>
      <c r="O1228" s="8">
        <v>3425</v>
      </c>
      <c r="P1228" s="8">
        <v>2</v>
      </c>
      <c r="Q1228" s="8">
        <v>7</v>
      </c>
    </row>
    <row r="1229" spans="1:17" ht="14.5">
      <c r="A1229" s="5">
        <v>45352</v>
      </c>
      <c r="B1229" s="6">
        <v>2024</v>
      </c>
      <c r="C1229" s="6" t="s">
        <v>94</v>
      </c>
      <c r="D1229" s="6" t="s">
        <v>89</v>
      </c>
      <c r="E1229" s="6" t="s">
        <v>85</v>
      </c>
      <c r="F1229" s="6" t="s">
        <v>77</v>
      </c>
      <c r="G1229" s="6" t="s">
        <v>81</v>
      </c>
      <c r="H1229" s="7">
        <v>102920.28</v>
      </c>
      <c r="I1229" s="7">
        <v>99615.69</v>
      </c>
      <c r="J1229" s="8">
        <v>871</v>
      </c>
      <c r="K1229" s="8">
        <v>849</v>
      </c>
      <c r="L1229" s="7">
        <v>63977.23</v>
      </c>
      <c r="M1229" s="7">
        <v>3071.27</v>
      </c>
      <c r="N1229" s="7">
        <v>676322.14</v>
      </c>
      <c r="O1229" s="8">
        <v>5849</v>
      </c>
      <c r="P1229" s="8">
        <v>5</v>
      </c>
      <c r="Q1229" s="8">
        <v>17</v>
      </c>
    </row>
    <row r="1230" spans="1:17" ht="14.5">
      <c r="A1230" s="5">
        <v>45352</v>
      </c>
      <c r="B1230" s="6">
        <v>2024</v>
      </c>
      <c r="C1230" s="6" t="s">
        <v>94</v>
      </c>
      <c r="D1230" s="6" t="s">
        <v>89</v>
      </c>
      <c r="E1230" s="6" t="s">
        <v>85</v>
      </c>
      <c r="F1230" s="6" t="s">
        <v>82</v>
      </c>
      <c r="G1230" s="6" t="s">
        <v>78</v>
      </c>
      <c r="H1230" s="7">
        <v>211595.31</v>
      </c>
      <c r="I1230" s="7">
        <v>211208.35</v>
      </c>
      <c r="J1230" s="8">
        <v>2859</v>
      </c>
      <c r="K1230" s="8">
        <v>2813</v>
      </c>
      <c r="L1230" s="7">
        <v>111414.57</v>
      </c>
      <c r="M1230" s="7">
        <v>3542.4</v>
      </c>
      <c r="N1230" s="7">
        <v>1589600.65</v>
      </c>
      <c r="O1230" s="8">
        <v>22341</v>
      </c>
      <c r="P1230" s="8">
        <v>10</v>
      </c>
      <c r="Q1230" s="8">
        <v>31</v>
      </c>
    </row>
    <row r="1231" spans="1:17" ht="14.5">
      <c r="A1231" s="5">
        <v>45352</v>
      </c>
      <c r="B1231" s="6">
        <v>2024</v>
      </c>
      <c r="C1231" s="6" t="s">
        <v>94</v>
      </c>
      <c r="D1231" s="6" t="s">
        <v>89</v>
      </c>
      <c r="E1231" s="6" t="s">
        <v>85</v>
      </c>
      <c r="F1231" s="6" t="s">
        <v>82</v>
      </c>
      <c r="G1231" s="6" t="s">
        <v>79</v>
      </c>
      <c r="H1231" s="7">
        <v>211469.44</v>
      </c>
      <c r="I1231" s="7">
        <v>203272.82</v>
      </c>
      <c r="J1231" s="8">
        <v>1152</v>
      </c>
      <c r="K1231" s="8">
        <v>1120</v>
      </c>
      <c r="L1231" s="7">
        <v>127478.74</v>
      </c>
      <c r="M1231" s="7">
        <v>5055.93</v>
      </c>
      <c r="N1231" s="7">
        <v>1312455.8600000001</v>
      </c>
      <c r="O1231" s="8">
        <v>7540</v>
      </c>
      <c r="P1231" s="8">
        <v>9</v>
      </c>
      <c r="Q1231" s="8">
        <v>24</v>
      </c>
    </row>
    <row r="1232" spans="1:17" ht="14.5">
      <c r="A1232" s="5">
        <v>45352</v>
      </c>
      <c r="B1232" s="6">
        <v>2024</v>
      </c>
      <c r="C1232" s="6" t="s">
        <v>94</v>
      </c>
      <c r="D1232" s="6" t="s">
        <v>89</v>
      </c>
      <c r="E1232" s="6" t="s">
        <v>85</v>
      </c>
      <c r="F1232" s="6" t="s">
        <v>82</v>
      </c>
      <c r="G1232" s="6" t="s">
        <v>80</v>
      </c>
      <c r="H1232" s="7">
        <v>48883.85</v>
      </c>
      <c r="I1232" s="7">
        <v>44748.959999999999</v>
      </c>
      <c r="J1232" s="8">
        <v>340</v>
      </c>
      <c r="K1232" s="8">
        <v>311</v>
      </c>
      <c r="L1232" s="7">
        <v>31104.05</v>
      </c>
      <c r="M1232" s="7">
        <v>2860.24</v>
      </c>
      <c r="N1232" s="7">
        <v>410339.73</v>
      </c>
      <c r="O1232" s="8">
        <v>3125</v>
      </c>
      <c r="P1232" s="8">
        <v>2</v>
      </c>
      <c r="Q1232" s="8">
        <v>3</v>
      </c>
    </row>
    <row r="1233" spans="1:17" ht="14.5">
      <c r="A1233" s="5">
        <v>45352</v>
      </c>
      <c r="B1233" s="6">
        <v>2024</v>
      </c>
      <c r="C1233" s="6" t="s">
        <v>94</v>
      </c>
      <c r="D1233" s="6" t="s">
        <v>89</v>
      </c>
      <c r="E1233" s="6" t="s">
        <v>85</v>
      </c>
      <c r="F1233" s="6" t="s">
        <v>82</v>
      </c>
      <c r="G1233" s="6" t="s">
        <v>81</v>
      </c>
      <c r="H1233" s="7">
        <v>88600</v>
      </c>
      <c r="I1233" s="7">
        <v>87243.79</v>
      </c>
      <c r="J1233" s="8">
        <v>749</v>
      </c>
      <c r="K1233" s="8">
        <v>749</v>
      </c>
      <c r="L1233" s="7">
        <v>51344.36</v>
      </c>
      <c r="M1233" s="7">
        <v>2411.66</v>
      </c>
      <c r="N1233" s="7">
        <v>600776.76</v>
      </c>
      <c r="O1233" s="8">
        <v>5334</v>
      </c>
      <c r="P1233" s="8">
        <v>3</v>
      </c>
      <c r="Q1233" s="8">
        <v>7</v>
      </c>
    </row>
    <row r="1234" spans="1:17" ht="14.5">
      <c r="A1234" s="5">
        <v>45352</v>
      </c>
      <c r="B1234" s="6">
        <v>2024</v>
      </c>
      <c r="C1234" s="6" t="s">
        <v>94</v>
      </c>
      <c r="D1234" s="6" t="s">
        <v>89</v>
      </c>
      <c r="E1234" s="6" t="s">
        <v>85</v>
      </c>
      <c r="F1234" s="6" t="s">
        <v>83</v>
      </c>
      <c r="G1234" s="6" t="s">
        <v>78</v>
      </c>
      <c r="H1234" s="7">
        <v>25315.79</v>
      </c>
      <c r="I1234" s="7">
        <v>25275.16</v>
      </c>
      <c r="J1234" s="8">
        <v>342</v>
      </c>
      <c r="K1234" s="8">
        <v>343</v>
      </c>
      <c r="L1234" s="7">
        <v>11948.75</v>
      </c>
      <c r="M1234" s="7">
        <v>498.69</v>
      </c>
      <c r="N1234" s="7">
        <v>262621.88</v>
      </c>
      <c r="O1234" s="8">
        <v>3722</v>
      </c>
      <c r="P1234" s="8">
        <v>1</v>
      </c>
      <c r="Q1234" s="8">
        <v>10</v>
      </c>
    </row>
    <row r="1235" spans="1:17" ht="14.5">
      <c r="A1235" s="5">
        <v>45352</v>
      </c>
      <c r="B1235" s="6">
        <v>2024</v>
      </c>
      <c r="C1235" s="6" t="s">
        <v>94</v>
      </c>
      <c r="D1235" s="6" t="s">
        <v>89</v>
      </c>
      <c r="E1235" s="6" t="s">
        <v>85</v>
      </c>
      <c r="F1235" s="6" t="s">
        <v>83</v>
      </c>
      <c r="G1235" s="6" t="s">
        <v>79</v>
      </c>
      <c r="H1235" s="7">
        <v>24563.46</v>
      </c>
      <c r="I1235" s="7">
        <v>24094.22</v>
      </c>
      <c r="J1235" s="8">
        <v>134</v>
      </c>
      <c r="K1235" s="8">
        <v>134</v>
      </c>
      <c r="L1235" s="7">
        <v>13444.98</v>
      </c>
      <c r="M1235" s="7">
        <v>598.46</v>
      </c>
      <c r="N1235" s="7">
        <v>211648.15</v>
      </c>
      <c r="O1235" s="8">
        <v>1256</v>
      </c>
      <c r="P1235" s="8">
        <v>1</v>
      </c>
      <c r="Q1235" s="8">
        <v>4</v>
      </c>
    </row>
    <row r="1236" spans="1:17" ht="14.5">
      <c r="A1236" s="5">
        <v>45352</v>
      </c>
      <c r="B1236" s="6">
        <v>2024</v>
      </c>
      <c r="C1236" s="6" t="s">
        <v>94</v>
      </c>
      <c r="D1236" s="6" t="s">
        <v>89</v>
      </c>
      <c r="E1236" s="6" t="s">
        <v>85</v>
      </c>
      <c r="F1236" s="6" t="s">
        <v>83</v>
      </c>
      <c r="G1236" s="6" t="s">
        <v>80</v>
      </c>
      <c r="H1236" s="7">
        <v>5917.52</v>
      </c>
      <c r="I1236" s="7">
        <v>5580.04</v>
      </c>
      <c r="J1236" s="8">
        <v>41</v>
      </c>
      <c r="K1236" s="8">
        <v>38</v>
      </c>
      <c r="L1236" s="7">
        <v>3480.97</v>
      </c>
      <c r="M1236" s="7">
        <v>341.69</v>
      </c>
      <c r="N1236" s="7">
        <v>71245.61</v>
      </c>
      <c r="O1236" s="8">
        <v>524</v>
      </c>
      <c r="P1236" s="8">
        <v>0</v>
      </c>
      <c r="Q1236" s="8">
        <v>1</v>
      </c>
    </row>
    <row r="1237" spans="1:17" ht="14.5">
      <c r="A1237" s="5">
        <v>45352</v>
      </c>
      <c r="B1237" s="6">
        <v>2024</v>
      </c>
      <c r="C1237" s="6" t="s">
        <v>94</v>
      </c>
      <c r="D1237" s="6" t="s">
        <v>89</v>
      </c>
      <c r="E1237" s="6" t="s">
        <v>85</v>
      </c>
      <c r="F1237" s="6" t="s">
        <v>83</v>
      </c>
      <c r="G1237" s="6" t="s">
        <v>81</v>
      </c>
      <c r="H1237" s="7">
        <v>10963.97</v>
      </c>
      <c r="I1237" s="7">
        <v>10835.38</v>
      </c>
      <c r="J1237" s="8">
        <v>93</v>
      </c>
      <c r="K1237" s="8">
        <v>92</v>
      </c>
      <c r="L1237" s="7">
        <v>5777.42</v>
      </c>
      <c r="M1237" s="7">
        <v>303.69</v>
      </c>
      <c r="N1237" s="7">
        <v>100384.83</v>
      </c>
      <c r="O1237" s="8">
        <v>880</v>
      </c>
      <c r="P1237" s="8">
        <v>0</v>
      </c>
      <c r="Q1237" s="8">
        <v>2</v>
      </c>
    </row>
    <row r="1238" spans="1:17" ht="14.5">
      <c r="A1238" s="5">
        <v>45352</v>
      </c>
      <c r="B1238" s="6">
        <v>2024</v>
      </c>
      <c r="C1238" s="6" t="s">
        <v>94</v>
      </c>
      <c r="D1238" s="6" t="s">
        <v>90</v>
      </c>
      <c r="E1238" s="6" t="s">
        <v>91</v>
      </c>
      <c r="F1238" s="6" t="s">
        <v>77</v>
      </c>
      <c r="G1238" s="6" t="s">
        <v>78</v>
      </c>
      <c r="H1238" s="7">
        <v>203690.71</v>
      </c>
      <c r="I1238" s="7">
        <v>200247.57</v>
      </c>
      <c r="J1238" s="8">
        <v>2752</v>
      </c>
      <c r="K1238" s="8">
        <v>2669</v>
      </c>
      <c r="L1238" s="7">
        <v>113961.11</v>
      </c>
      <c r="M1238" s="7">
        <v>3646.57</v>
      </c>
      <c r="N1238" s="7">
        <v>2203209.86</v>
      </c>
      <c r="O1238" s="8">
        <v>32794</v>
      </c>
      <c r="P1238" s="8">
        <v>11</v>
      </c>
      <c r="Q1238" s="8">
        <v>52</v>
      </c>
    </row>
    <row r="1239" spans="1:17" ht="14.5">
      <c r="A1239" s="5">
        <v>45352</v>
      </c>
      <c r="B1239" s="6">
        <v>2024</v>
      </c>
      <c r="C1239" s="6" t="s">
        <v>94</v>
      </c>
      <c r="D1239" s="6" t="s">
        <v>90</v>
      </c>
      <c r="E1239" s="6" t="s">
        <v>91</v>
      </c>
      <c r="F1239" s="6" t="s">
        <v>77</v>
      </c>
      <c r="G1239" s="6" t="s">
        <v>79</v>
      </c>
      <c r="H1239" s="7">
        <v>201017.94</v>
      </c>
      <c r="I1239" s="7">
        <v>191762.49</v>
      </c>
      <c r="J1239" s="8">
        <v>1095</v>
      </c>
      <c r="K1239" s="8">
        <v>1028</v>
      </c>
      <c r="L1239" s="7">
        <v>133325.95000000001</v>
      </c>
      <c r="M1239" s="7">
        <v>5204.5600000000004</v>
      </c>
      <c r="N1239" s="7">
        <v>1853646.24</v>
      </c>
      <c r="O1239" s="8">
        <v>11312</v>
      </c>
      <c r="P1239" s="8">
        <v>7</v>
      </c>
      <c r="Q1239" s="8">
        <v>15</v>
      </c>
    </row>
    <row r="1240" spans="1:17" ht="14.5">
      <c r="A1240" s="5">
        <v>45352</v>
      </c>
      <c r="B1240" s="6">
        <v>2024</v>
      </c>
      <c r="C1240" s="6" t="s">
        <v>94</v>
      </c>
      <c r="D1240" s="6" t="s">
        <v>90</v>
      </c>
      <c r="E1240" s="6" t="s">
        <v>91</v>
      </c>
      <c r="F1240" s="6" t="s">
        <v>77</v>
      </c>
      <c r="G1240" s="6" t="s">
        <v>80</v>
      </c>
      <c r="H1240" s="7">
        <v>53055.55</v>
      </c>
      <c r="I1240" s="7">
        <v>50354.79</v>
      </c>
      <c r="J1240" s="8">
        <v>369</v>
      </c>
      <c r="K1240" s="8">
        <v>345</v>
      </c>
      <c r="L1240" s="7">
        <v>36937.26</v>
      </c>
      <c r="M1240" s="7">
        <v>2811.93</v>
      </c>
      <c r="N1240" s="7">
        <v>582812.61</v>
      </c>
      <c r="O1240" s="8">
        <v>4456</v>
      </c>
      <c r="P1240" s="8">
        <v>2</v>
      </c>
      <c r="Q1240" s="8">
        <v>3</v>
      </c>
    </row>
    <row r="1241" spans="1:17" ht="14.5">
      <c r="A1241" s="5">
        <v>45352</v>
      </c>
      <c r="B1241" s="6">
        <v>2024</v>
      </c>
      <c r="C1241" s="6" t="s">
        <v>94</v>
      </c>
      <c r="D1241" s="6" t="s">
        <v>90</v>
      </c>
      <c r="E1241" s="6" t="s">
        <v>91</v>
      </c>
      <c r="F1241" s="6" t="s">
        <v>77</v>
      </c>
      <c r="G1241" s="6" t="s">
        <v>81</v>
      </c>
      <c r="H1241" s="7">
        <v>85887.39</v>
      </c>
      <c r="I1241" s="7">
        <v>78898.77</v>
      </c>
      <c r="J1241" s="8">
        <v>727</v>
      </c>
      <c r="K1241" s="8">
        <v>660</v>
      </c>
      <c r="L1241" s="7">
        <v>53735.08</v>
      </c>
      <c r="M1241" s="7">
        <v>2646.07</v>
      </c>
      <c r="N1241" s="7">
        <v>857398.7</v>
      </c>
      <c r="O1241" s="8">
        <v>7934</v>
      </c>
      <c r="P1241" s="8">
        <v>5</v>
      </c>
      <c r="Q1241" s="8">
        <v>6</v>
      </c>
    </row>
    <row r="1242" spans="1:17" ht="14.5">
      <c r="A1242" s="5">
        <v>45352</v>
      </c>
      <c r="B1242" s="6">
        <v>2024</v>
      </c>
      <c r="C1242" s="6" t="s">
        <v>94</v>
      </c>
      <c r="D1242" s="6" t="s">
        <v>90</v>
      </c>
      <c r="E1242" s="6" t="s">
        <v>91</v>
      </c>
      <c r="F1242" s="6" t="s">
        <v>82</v>
      </c>
      <c r="G1242" s="6" t="s">
        <v>78</v>
      </c>
      <c r="H1242" s="7">
        <v>168823.82</v>
      </c>
      <c r="I1242" s="7">
        <v>166562.09</v>
      </c>
      <c r="J1242" s="8">
        <v>2281</v>
      </c>
      <c r="K1242" s="8">
        <v>2209</v>
      </c>
      <c r="L1242" s="7">
        <v>88328.97</v>
      </c>
      <c r="M1242" s="7">
        <v>3186.26</v>
      </c>
      <c r="N1242" s="7">
        <v>1999507.31</v>
      </c>
      <c r="O1242" s="8">
        <v>30586</v>
      </c>
      <c r="P1242" s="8">
        <v>8</v>
      </c>
      <c r="Q1242" s="8">
        <v>26</v>
      </c>
    </row>
    <row r="1243" spans="1:17" ht="14.5">
      <c r="A1243" s="5">
        <v>45352</v>
      </c>
      <c r="B1243" s="6">
        <v>2024</v>
      </c>
      <c r="C1243" s="6" t="s">
        <v>94</v>
      </c>
      <c r="D1243" s="6" t="s">
        <v>90</v>
      </c>
      <c r="E1243" s="6" t="s">
        <v>91</v>
      </c>
      <c r="F1243" s="6" t="s">
        <v>82</v>
      </c>
      <c r="G1243" s="6" t="s">
        <v>79</v>
      </c>
      <c r="H1243" s="7">
        <v>182280.51</v>
      </c>
      <c r="I1243" s="7">
        <v>169638.38</v>
      </c>
      <c r="J1243" s="8">
        <v>993</v>
      </c>
      <c r="K1243" s="8">
        <v>931</v>
      </c>
      <c r="L1243" s="7">
        <v>111830.67</v>
      </c>
      <c r="M1243" s="7">
        <v>4612.91</v>
      </c>
      <c r="N1243" s="7">
        <v>1692092.02</v>
      </c>
      <c r="O1243" s="8">
        <v>10142</v>
      </c>
      <c r="P1243" s="8">
        <v>10</v>
      </c>
      <c r="Q1243" s="8">
        <v>13</v>
      </c>
    </row>
    <row r="1244" spans="1:17" ht="14.5">
      <c r="A1244" s="5">
        <v>45352</v>
      </c>
      <c r="B1244" s="6">
        <v>2024</v>
      </c>
      <c r="C1244" s="6" t="s">
        <v>94</v>
      </c>
      <c r="D1244" s="6" t="s">
        <v>90</v>
      </c>
      <c r="E1244" s="6" t="s">
        <v>91</v>
      </c>
      <c r="F1244" s="6" t="s">
        <v>82</v>
      </c>
      <c r="G1244" s="6" t="s">
        <v>80</v>
      </c>
      <c r="H1244" s="7">
        <v>46063.54</v>
      </c>
      <c r="I1244" s="7">
        <v>43781.15</v>
      </c>
      <c r="J1244" s="8">
        <v>320</v>
      </c>
      <c r="K1244" s="8">
        <v>301</v>
      </c>
      <c r="L1244" s="7">
        <v>29073.68</v>
      </c>
      <c r="M1244" s="7">
        <v>2596.7600000000002</v>
      </c>
      <c r="N1244" s="7">
        <v>526595.97</v>
      </c>
      <c r="O1244" s="8">
        <v>4147</v>
      </c>
      <c r="P1244" s="8">
        <v>2</v>
      </c>
      <c r="Q1244" s="8">
        <v>7</v>
      </c>
    </row>
    <row r="1245" spans="1:17" ht="14.5">
      <c r="A1245" s="5">
        <v>45352</v>
      </c>
      <c r="B1245" s="6">
        <v>2024</v>
      </c>
      <c r="C1245" s="6" t="s">
        <v>94</v>
      </c>
      <c r="D1245" s="6" t="s">
        <v>90</v>
      </c>
      <c r="E1245" s="6" t="s">
        <v>91</v>
      </c>
      <c r="F1245" s="6" t="s">
        <v>82</v>
      </c>
      <c r="G1245" s="6" t="s">
        <v>81</v>
      </c>
      <c r="H1245" s="7">
        <v>72784.149999999994</v>
      </c>
      <c r="I1245" s="7">
        <v>69733.490000000005</v>
      </c>
      <c r="J1245" s="8">
        <v>616</v>
      </c>
      <c r="K1245" s="8">
        <v>592</v>
      </c>
      <c r="L1245" s="7">
        <v>42348.63</v>
      </c>
      <c r="M1245" s="7">
        <v>2067.67</v>
      </c>
      <c r="N1245" s="7">
        <v>787521.95</v>
      </c>
      <c r="O1245" s="8">
        <v>7487</v>
      </c>
      <c r="P1245" s="8">
        <v>4</v>
      </c>
      <c r="Q1245" s="8">
        <v>12</v>
      </c>
    </row>
    <row r="1246" spans="1:17" ht="14.5">
      <c r="A1246" s="5">
        <v>45352</v>
      </c>
      <c r="B1246" s="6">
        <v>2024</v>
      </c>
      <c r="C1246" s="6" t="s">
        <v>94</v>
      </c>
      <c r="D1246" s="6" t="s">
        <v>90</v>
      </c>
      <c r="E1246" s="6" t="s">
        <v>91</v>
      </c>
      <c r="F1246" s="6" t="s">
        <v>83</v>
      </c>
      <c r="G1246" s="6" t="s">
        <v>78</v>
      </c>
      <c r="H1246" s="7">
        <v>16815.3</v>
      </c>
      <c r="I1246" s="7">
        <v>16616.939999999999</v>
      </c>
      <c r="J1246" s="8">
        <v>227</v>
      </c>
      <c r="K1246" s="8">
        <v>224</v>
      </c>
      <c r="L1246" s="7">
        <v>8007.59</v>
      </c>
      <c r="M1246" s="7">
        <v>283.22000000000003</v>
      </c>
      <c r="N1246" s="7">
        <v>259438.43</v>
      </c>
      <c r="O1246" s="8">
        <v>3806</v>
      </c>
      <c r="P1246" s="8">
        <v>1</v>
      </c>
      <c r="Q1246" s="8">
        <v>5</v>
      </c>
    </row>
    <row r="1247" spans="1:17" ht="14.5">
      <c r="A1247" s="5">
        <v>45352</v>
      </c>
      <c r="B1247" s="6">
        <v>2024</v>
      </c>
      <c r="C1247" s="6" t="s">
        <v>94</v>
      </c>
      <c r="D1247" s="6" t="s">
        <v>90</v>
      </c>
      <c r="E1247" s="6" t="s">
        <v>91</v>
      </c>
      <c r="F1247" s="6" t="s">
        <v>83</v>
      </c>
      <c r="G1247" s="6" t="s">
        <v>79</v>
      </c>
      <c r="H1247" s="7">
        <v>16006.05</v>
      </c>
      <c r="I1247" s="7">
        <v>15203.13</v>
      </c>
      <c r="J1247" s="8">
        <v>87</v>
      </c>
      <c r="K1247" s="8">
        <v>82</v>
      </c>
      <c r="L1247" s="7">
        <v>8900.18</v>
      </c>
      <c r="M1247" s="7">
        <v>385.7</v>
      </c>
      <c r="N1247" s="7">
        <v>220108.45</v>
      </c>
      <c r="O1247" s="8">
        <v>1254</v>
      </c>
      <c r="P1247" s="8">
        <v>1</v>
      </c>
      <c r="Q1247" s="8">
        <v>3</v>
      </c>
    </row>
    <row r="1248" spans="1:17" ht="14.5">
      <c r="A1248" s="5">
        <v>45352</v>
      </c>
      <c r="B1248" s="6">
        <v>2024</v>
      </c>
      <c r="C1248" s="6" t="s">
        <v>94</v>
      </c>
      <c r="D1248" s="6" t="s">
        <v>90</v>
      </c>
      <c r="E1248" s="6" t="s">
        <v>91</v>
      </c>
      <c r="F1248" s="6" t="s">
        <v>83</v>
      </c>
      <c r="G1248" s="6" t="s">
        <v>80</v>
      </c>
      <c r="H1248" s="7">
        <v>4278.26</v>
      </c>
      <c r="I1248" s="7">
        <v>4080.29</v>
      </c>
      <c r="J1248" s="8">
        <v>30</v>
      </c>
      <c r="K1248" s="8">
        <v>28</v>
      </c>
      <c r="L1248" s="7">
        <v>2476.7800000000002</v>
      </c>
      <c r="M1248" s="7">
        <v>252.2</v>
      </c>
      <c r="N1248" s="7">
        <v>69056.25</v>
      </c>
      <c r="O1248" s="8">
        <v>493</v>
      </c>
      <c r="P1248" s="8">
        <v>0</v>
      </c>
      <c r="Q1248" s="8">
        <v>1</v>
      </c>
    </row>
    <row r="1249" spans="1:17" ht="14.5">
      <c r="A1249" s="5">
        <v>45352</v>
      </c>
      <c r="B1249" s="6">
        <v>2024</v>
      </c>
      <c r="C1249" s="6" t="s">
        <v>94</v>
      </c>
      <c r="D1249" s="6" t="s">
        <v>90</v>
      </c>
      <c r="E1249" s="6" t="s">
        <v>91</v>
      </c>
      <c r="F1249" s="6" t="s">
        <v>83</v>
      </c>
      <c r="G1249" s="6" t="s">
        <v>81</v>
      </c>
      <c r="H1249" s="7">
        <v>6243.35</v>
      </c>
      <c r="I1249" s="7">
        <v>6066.09</v>
      </c>
      <c r="J1249" s="8">
        <v>53</v>
      </c>
      <c r="K1249" s="8">
        <v>52</v>
      </c>
      <c r="L1249" s="7">
        <v>3299.72</v>
      </c>
      <c r="M1249" s="7">
        <v>181.08</v>
      </c>
      <c r="N1249" s="7">
        <v>96919.79</v>
      </c>
      <c r="O1249" s="8">
        <v>867</v>
      </c>
      <c r="P1249" s="8">
        <v>0</v>
      </c>
      <c r="Q1249" s="8">
        <v>1</v>
      </c>
    </row>
    <row r="1250" spans="1:17" ht="14.5">
      <c r="A1250" s="5">
        <v>45352</v>
      </c>
      <c r="B1250" s="6">
        <v>2024</v>
      </c>
      <c r="C1250" s="6" t="s">
        <v>94</v>
      </c>
      <c r="D1250" s="6" t="s">
        <v>92</v>
      </c>
      <c r="E1250" s="6" t="s">
        <v>76</v>
      </c>
      <c r="F1250" s="6" t="s">
        <v>77</v>
      </c>
      <c r="G1250" s="6" t="s">
        <v>78</v>
      </c>
      <c r="H1250" s="7">
        <v>217670.26</v>
      </c>
      <c r="I1250" s="7">
        <v>218787.01</v>
      </c>
      <c r="J1250" s="8">
        <v>2941</v>
      </c>
      <c r="K1250" s="8">
        <v>2985</v>
      </c>
      <c r="L1250" s="7">
        <v>122743.9</v>
      </c>
      <c r="M1250" s="7">
        <v>4011.22</v>
      </c>
      <c r="N1250" s="7">
        <v>1445247.46</v>
      </c>
      <c r="O1250" s="8">
        <v>20485</v>
      </c>
      <c r="P1250" s="8">
        <v>12</v>
      </c>
      <c r="Q1250" s="8">
        <v>48</v>
      </c>
    </row>
    <row r="1251" spans="1:17" ht="14.5">
      <c r="A1251" s="5">
        <v>45352</v>
      </c>
      <c r="B1251" s="6">
        <v>2024</v>
      </c>
      <c r="C1251" s="6" t="s">
        <v>94</v>
      </c>
      <c r="D1251" s="6" t="s">
        <v>92</v>
      </c>
      <c r="E1251" s="6" t="s">
        <v>76</v>
      </c>
      <c r="F1251" s="6" t="s">
        <v>77</v>
      </c>
      <c r="G1251" s="6" t="s">
        <v>79</v>
      </c>
      <c r="H1251" s="7">
        <v>209681.63</v>
      </c>
      <c r="I1251" s="7">
        <v>196376.8</v>
      </c>
      <c r="J1251" s="8">
        <v>1143</v>
      </c>
      <c r="K1251" s="8">
        <v>1055</v>
      </c>
      <c r="L1251" s="7">
        <v>136352.79</v>
      </c>
      <c r="M1251" s="7">
        <v>5314.7</v>
      </c>
      <c r="N1251" s="7">
        <v>1172298.1200000001</v>
      </c>
      <c r="O1251" s="8">
        <v>6597</v>
      </c>
      <c r="P1251" s="8">
        <v>9</v>
      </c>
      <c r="Q1251" s="8">
        <v>21</v>
      </c>
    </row>
    <row r="1252" spans="1:17" ht="14.5">
      <c r="A1252" s="5">
        <v>45352</v>
      </c>
      <c r="B1252" s="6">
        <v>2024</v>
      </c>
      <c r="C1252" s="6" t="s">
        <v>94</v>
      </c>
      <c r="D1252" s="6" t="s">
        <v>92</v>
      </c>
      <c r="E1252" s="6" t="s">
        <v>76</v>
      </c>
      <c r="F1252" s="6" t="s">
        <v>77</v>
      </c>
      <c r="G1252" s="6" t="s">
        <v>80</v>
      </c>
      <c r="H1252" s="7">
        <v>51314.91</v>
      </c>
      <c r="I1252" s="7">
        <v>48994.400000000001</v>
      </c>
      <c r="J1252" s="8">
        <v>357</v>
      </c>
      <c r="K1252" s="8">
        <v>346</v>
      </c>
      <c r="L1252" s="7">
        <v>35606.589999999997</v>
      </c>
      <c r="M1252" s="7">
        <v>3020.06</v>
      </c>
      <c r="N1252" s="7">
        <v>372168.16</v>
      </c>
      <c r="O1252" s="8">
        <v>2656</v>
      </c>
      <c r="P1252" s="8">
        <v>3</v>
      </c>
      <c r="Q1252" s="8">
        <v>4</v>
      </c>
    </row>
    <row r="1253" spans="1:17" ht="14.5">
      <c r="A1253" s="5">
        <v>45352</v>
      </c>
      <c r="B1253" s="6">
        <v>2024</v>
      </c>
      <c r="C1253" s="6" t="s">
        <v>94</v>
      </c>
      <c r="D1253" s="6" t="s">
        <v>92</v>
      </c>
      <c r="E1253" s="6" t="s">
        <v>76</v>
      </c>
      <c r="F1253" s="6" t="s">
        <v>77</v>
      </c>
      <c r="G1253" s="6" t="s">
        <v>81</v>
      </c>
      <c r="H1253" s="7">
        <v>86823.679999999993</v>
      </c>
      <c r="I1253" s="7">
        <v>89207.85</v>
      </c>
      <c r="J1253" s="8">
        <v>734</v>
      </c>
      <c r="K1253" s="8">
        <v>763</v>
      </c>
      <c r="L1253" s="7">
        <v>53841.5</v>
      </c>
      <c r="M1253" s="7">
        <v>2810.19</v>
      </c>
      <c r="N1253" s="7">
        <v>539505.14</v>
      </c>
      <c r="O1253" s="8">
        <v>4662</v>
      </c>
      <c r="P1253" s="8">
        <v>4</v>
      </c>
      <c r="Q1253" s="8">
        <v>12</v>
      </c>
    </row>
    <row r="1254" spans="1:17" ht="14.5">
      <c r="A1254" s="5">
        <v>45352</v>
      </c>
      <c r="B1254" s="6">
        <v>2024</v>
      </c>
      <c r="C1254" s="6" t="s">
        <v>94</v>
      </c>
      <c r="D1254" s="6" t="s">
        <v>92</v>
      </c>
      <c r="E1254" s="6" t="s">
        <v>76</v>
      </c>
      <c r="F1254" s="6" t="s">
        <v>82</v>
      </c>
      <c r="G1254" s="6" t="s">
        <v>78</v>
      </c>
      <c r="H1254" s="7">
        <v>185451.89</v>
      </c>
      <c r="I1254" s="7">
        <v>195956.76</v>
      </c>
      <c r="J1254" s="8">
        <v>2506</v>
      </c>
      <c r="K1254" s="8">
        <v>2641</v>
      </c>
      <c r="L1254" s="7">
        <v>97140.32</v>
      </c>
      <c r="M1254" s="7">
        <v>3078.53</v>
      </c>
      <c r="N1254" s="7">
        <v>1210309.6399999999</v>
      </c>
      <c r="O1254" s="8">
        <v>17655</v>
      </c>
      <c r="P1254" s="8">
        <v>10</v>
      </c>
      <c r="Q1254" s="8">
        <v>26</v>
      </c>
    </row>
    <row r="1255" spans="1:17" ht="14.5">
      <c r="A1255" s="5">
        <v>45352</v>
      </c>
      <c r="B1255" s="6">
        <v>2024</v>
      </c>
      <c r="C1255" s="6" t="s">
        <v>94</v>
      </c>
      <c r="D1255" s="6" t="s">
        <v>92</v>
      </c>
      <c r="E1255" s="6" t="s">
        <v>76</v>
      </c>
      <c r="F1255" s="6" t="s">
        <v>82</v>
      </c>
      <c r="G1255" s="6" t="s">
        <v>79</v>
      </c>
      <c r="H1255" s="7">
        <v>163155.87</v>
      </c>
      <c r="I1255" s="7">
        <v>155187.76999999999</v>
      </c>
      <c r="J1255" s="8">
        <v>889</v>
      </c>
      <c r="K1255" s="8">
        <v>855</v>
      </c>
      <c r="L1255" s="7">
        <v>98305.67</v>
      </c>
      <c r="M1255" s="7">
        <v>4223.1899999999996</v>
      </c>
      <c r="N1255" s="7">
        <v>996653.39</v>
      </c>
      <c r="O1255" s="8">
        <v>5893</v>
      </c>
      <c r="P1255" s="8">
        <v>9</v>
      </c>
      <c r="Q1255" s="8">
        <v>8</v>
      </c>
    </row>
    <row r="1256" spans="1:17" ht="14.5">
      <c r="A1256" s="5">
        <v>45352</v>
      </c>
      <c r="B1256" s="6">
        <v>2024</v>
      </c>
      <c r="C1256" s="6" t="s">
        <v>94</v>
      </c>
      <c r="D1256" s="6" t="s">
        <v>92</v>
      </c>
      <c r="E1256" s="6" t="s">
        <v>76</v>
      </c>
      <c r="F1256" s="6" t="s">
        <v>82</v>
      </c>
      <c r="G1256" s="6" t="s">
        <v>80</v>
      </c>
      <c r="H1256" s="7">
        <v>40988.15</v>
      </c>
      <c r="I1256" s="7">
        <v>39977.5</v>
      </c>
      <c r="J1256" s="8">
        <v>285</v>
      </c>
      <c r="K1256" s="8">
        <v>273</v>
      </c>
      <c r="L1256" s="7">
        <v>25942.25</v>
      </c>
      <c r="M1256" s="7">
        <v>2379.06</v>
      </c>
      <c r="N1256" s="7">
        <v>306150.90999999997</v>
      </c>
      <c r="O1256" s="8">
        <v>2233</v>
      </c>
      <c r="P1256" s="8">
        <v>2</v>
      </c>
      <c r="Q1256" s="8">
        <v>4</v>
      </c>
    </row>
    <row r="1257" spans="1:17" ht="14.5">
      <c r="A1257" s="5">
        <v>45352</v>
      </c>
      <c r="B1257" s="6">
        <v>2024</v>
      </c>
      <c r="C1257" s="6" t="s">
        <v>94</v>
      </c>
      <c r="D1257" s="6" t="s">
        <v>92</v>
      </c>
      <c r="E1257" s="6" t="s">
        <v>76</v>
      </c>
      <c r="F1257" s="6" t="s">
        <v>82</v>
      </c>
      <c r="G1257" s="6" t="s">
        <v>81</v>
      </c>
      <c r="H1257" s="7">
        <v>67413.03</v>
      </c>
      <c r="I1257" s="7">
        <v>67932.37</v>
      </c>
      <c r="J1257" s="8">
        <v>570</v>
      </c>
      <c r="K1257" s="8">
        <v>584</v>
      </c>
      <c r="L1257" s="7">
        <v>39613.760000000002</v>
      </c>
      <c r="M1257" s="7">
        <v>2131.1</v>
      </c>
      <c r="N1257" s="7">
        <v>435792.47</v>
      </c>
      <c r="O1257" s="8">
        <v>3994</v>
      </c>
      <c r="P1257" s="8">
        <v>3</v>
      </c>
      <c r="Q1257" s="8">
        <v>10</v>
      </c>
    </row>
    <row r="1258" spans="1:17" ht="14.5">
      <c r="A1258" s="5">
        <v>45352</v>
      </c>
      <c r="B1258" s="6">
        <v>2024</v>
      </c>
      <c r="C1258" s="6" t="s">
        <v>94</v>
      </c>
      <c r="D1258" s="6" t="s">
        <v>92</v>
      </c>
      <c r="E1258" s="6" t="s">
        <v>76</v>
      </c>
      <c r="F1258" s="6" t="s">
        <v>83</v>
      </c>
      <c r="G1258" s="6" t="s">
        <v>78</v>
      </c>
      <c r="H1258" s="7">
        <v>15029.05</v>
      </c>
      <c r="I1258" s="7">
        <v>15014.7</v>
      </c>
      <c r="J1258" s="8">
        <v>203</v>
      </c>
      <c r="K1258" s="8">
        <v>205</v>
      </c>
      <c r="L1258" s="7">
        <v>7090.92</v>
      </c>
      <c r="M1258" s="7">
        <v>288.12</v>
      </c>
      <c r="N1258" s="7">
        <v>150343.32</v>
      </c>
      <c r="O1258" s="8">
        <v>2222</v>
      </c>
      <c r="P1258" s="8">
        <v>1</v>
      </c>
      <c r="Q1258" s="8">
        <v>4</v>
      </c>
    </row>
    <row r="1259" spans="1:17" ht="14.5">
      <c r="A1259" s="5">
        <v>45352</v>
      </c>
      <c r="B1259" s="6">
        <v>2024</v>
      </c>
      <c r="C1259" s="6" t="s">
        <v>94</v>
      </c>
      <c r="D1259" s="6" t="s">
        <v>92</v>
      </c>
      <c r="E1259" s="6" t="s">
        <v>76</v>
      </c>
      <c r="F1259" s="6" t="s">
        <v>83</v>
      </c>
      <c r="G1259" s="6" t="s">
        <v>79</v>
      </c>
      <c r="H1259" s="7">
        <v>16886.509999999998</v>
      </c>
      <c r="I1259" s="7">
        <v>16707.46</v>
      </c>
      <c r="J1259" s="8">
        <v>92</v>
      </c>
      <c r="K1259" s="8">
        <v>91</v>
      </c>
      <c r="L1259" s="7">
        <v>9280.4500000000007</v>
      </c>
      <c r="M1259" s="7">
        <v>388.15</v>
      </c>
      <c r="N1259" s="7">
        <v>130173.34</v>
      </c>
      <c r="O1259" s="8">
        <v>784</v>
      </c>
      <c r="P1259" s="8">
        <v>1</v>
      </c>
      <c r="Q1259" s="8">
        <v>2</v>
      </c>
    </row>
    <row r="1260" spans="1:17" ht="14.5">
      <c r="A1260" s="5">
        <v>45352</v>
      </c>
      <c r="B1260" s="6">
        <v>2024</v>
      </c>
      <c r="C1260" s="6" t="s">
        <v>94</v>
      </c>
      <c r="D1260" s="6" t="s">
        <v>92</v>
      </c>
      <c r="E1260" s="6" t="s">
        <v>76</v>
      </c>
      <c r="F1260" s="6" t="s">
        <v>83</v>
      </c>
      <c r="G1260" s="6" t="s">
        <v>80</v>
      </c>
      <c r="H1260" s="7">
        <v>3678.88</v>
      </c>
      <c r="I1260" s="7">
        <v>3560.06</v>
      </c>
      <c r="J1260" s="8">
        <v>26</v>
      </c>
      <c r="K1260" s="8">
        <v>25</v>
      </c>
      <c r="L1260" s="7">
        <v>2133.15</v>
      </c>
      <c r="M1260" s="7">
        <v>213.97</v>
      </c>
      <c r="N1260" s="7">
        <v>40139.69</v>
      </c>
      <c r="O1260" s="8">
        <v>312</v>
      </c>
      <c r="P1260" s="8">
        <v>0</v>
      </c>
      <c r="Q1260" s="8">
        <v>1</v>
      </c>
    </row>
    <row r="1261" spans="1:17" ht="14.5">
      <c r="A1261" s="5">
        <v>45352</v>
      </c>
      <c r="B1261" s="6">
        <v>2024</v>
      </c>
      <c r="C1261" s="6" t="s">
        <v>94</v>
      </c>
      <c r="D1261" s="6" t="s">
        <v>92</v>
      </c>
      <c r="E1261" s="6" t="s">
        <v>76</v>
      </c>
      <c r="F1261" s="6" t="s">
        <v>83</v>
      </c>
      <c r="G1261" s="6" t="s">
        <v>81</v>
      </c>
      <c r="H1261" s="7">
        <v>6224.37</v>
      </c>
      <c r="I1261" s="7">
        <v>6011.25</v>
      </c>
      <c r="J1261" s="8">
        <v>53</v>
      </c>
      <c r="K1261" s="8">
        <v>52</v>
      </c>
      <c r="L1261" s="7">
        <v>3273.73</v>
      </c>
      <c r="M1261" s="7">
        <v>181.6</v>
      </c>
      <c r="N1261" s="7">
        <v>57116.17</v>
      </c>
      <c r="O1261" s="8">
        <v>521</v>
      </c>
      <c r="P1261" s="8">
        <v>0</v>
      </c>
      <c r="Q1261" s="8">
        <v>1</v>
      </c>
    </row>
    <row r="1262" spans="1:17" ht="14.5">
      <c r="A1262" s="5">
        <v>45383</v>
      </c>
      <c r="B1262" s="6">
        <v>2024</v>
      </c>
      <c r="C1262" s="6" t="s">
        <v>95</v>
      </c>
      <c r="D1262" s="6" t="s">
        <v>75</v>
      </c>
      <c r="E1262" s="6" t="s">
        <v>76</v>
      </c>
      <c r="F1262" s="6" t="s">
        <v>77</v>
      </c>
      <c r="G1262" s="6" t="s">
        <v>78</v>
      </c>
      <c r="H1262" s="7">
        <v>1097069.49</v>
      </c>
      <c r="I1262" s="7">
        <v>1124014.68</v>
      </c>
      <c r="J1262" s="8">
        <v>14822</v>
      </c>
      <c r="K1262" s="8">
        <v>15464</v>
      </c>
      <c r="L1262" s="7">
        <v>620619.25</v>
      </c>
      <c r="M1262" s="7">
        <v>20517.72</v>
      </c>
      <c r="N1262" s="7">
        <v>6581843.0700000003</v>
      </c>
      <c r="O1262" s="8">
        <v>100730</v>
      </c>
      <c r="P1262" s="8">
        <v>49</v>
      </c>
      <c r="Q1262" s="8">
        <v>251</v>
      </c>
    </row>
    <row r="1263" spans="1:17" ht="14.5">
      <c r="A1263" s="5">
        <v>45383</v>
      </c>
      <c r="B1263" s="6">
        <v>2024</v>
      </c>
      <c r="C1263" s="6" t="s">
        <v>95</v>
      </c>
      <c r="D1263" s="6" t="s">
        <v>75</v>
      </c>
      <c r="E1263" s="6" t="s">
        <v>76</v>
      </c>
      <c r="F1263" s="6" t="s">
        <v>77</v>
      </c>
      <c r="G1263" s="6" t="s">
        <v>79</v>
      </c>
      <c r="H1263" s="7">
        <v>1051636.1200000001</v>
      </c>
      <c r="I1263" s="7">
        <v>1023408.92</v>
      </c>
      <c r="J1263" s="8">
        <v>5731</v>
      </c>
      <c r="K1263" s="8">
        <v>5593</v>
      </c>
      <c r="L1263" s="7">
        <v>690773.2</v>
      </c>
      <c r="M1263" s="7">
        <v>25025.9</v>
      </c>
      <c r="N1263" s="7">
        <v>5252502.79</v>
      </c>
      <c r="O1263" s="8">
        <v>30392</v>
      </c>
      <c r="P1263" s="8">
        <v>60</v>
      </c>
      <c r="Q1263" s="8">
        <v>78</v>
      </c>
    </row>
    <row r="1264" spans="1:17" ht="14.5">
      <c r="A1264" s="5">
        <v>45383</v>
      </c>
      <c r="B1264" s="6">
        <v>2024</v>
      </c>
      <c r="C1264" s="6" t="s">
        <v>95</v>
      </c>
      <c r="D1264" s="6" t="s">
        <v>75</v>
      </c>
      <c r="E1264" s="6" t="s">
        <v>76</v>
      </c>
      <c r="F1264" s="6" t="s">
        <v>77</v>
      </c>
      <c r="G1264" s="6" t="s">
        <v>80</v>
      </c>
      <c r="H1264" s="7">
        <v>256591.12</v>
      </c>
      <c r="I1264" s="7">
        <v>237605.18</v>
      </c>
      <c r="J1264" s="8">
        <v>1783</v>
      </c>
      <c r="K1264" s="8">
        <v>1660</v>
      </c>
      <c r="L1264" s="7">
        <v>174305.89</v>
      </c>
      <c r="M1264" s="7">
        <v>15107.76</v>
      </c>
      <c r="N1264" s="7">
        <v>1700139.36</v>
      </c>
      <c r="O1264" s="8">
        <v>13171</v>
      </c>
      <c r="P1264" s="8">
        <v>14</v>
      </c>
      <c r="Q1264" s="8">
        <v>26</v>
      </c>
    </row>
    <row r="1265" spans="1:17" ht="14.5">
      <c r="A1265" s="5">
        <v>45383</v>
      </c>
      <c r="B1265" s="6">
        <v>2024</v>
      </c>
      <c r="C1265" s="6" t="s">
        <v>95</v>
      </c>
      <c r="D1265" s="6" t="s">
        <v>75</v>
      </c>
      <c r="E1265" s="6" t="s">
        <v>76</v>
      </c>
      <c r="F1265" s="6" t="s">
        <v>77</v>
      </c>
      <c r="G1265" s="6" t="s">
        <v>81</v>
      </c>
      <c r="H1265" s="7">
        <v>440577.99</v>
      </c>
      <c r="I1265" s="7">
        <v>432232.46</v>
      </c>
      <c r="J1265" s="8">
        <v>3727</v>
      </c>
      <c r="K1265" s="8">
        <v>3650</v>
      </c>
      <c r="L1265" s="7">
        <v>278196.08</v>
      </c>
      <c r="M1265" s="7">
        <v>11933.23</v>
      </c>
      <c r="N1265" s="7">
        <v>2483958.62</v>
      </c>
      <c r="O1265" s="8">
        <v>23145</v>
      </c>
      <c r="P1265" s="8">
        <v>19</v>
      </c>
      <c r="Q1265" s="8">
        <v>42</v>
      </c>
    </row>
    <row r="1266" spans="1:17" ht="14.5">
      <c r="A1266" s="5">
        <v>45383</v>
      </c>
      <c r="B1266" s="6">
        <v>2024</v>
      </c>
      <c r="C1266" s="6" t="s">
        <v>95</v>
      </c>
      <c r="D1266" s="6" t="s">
        <v>75</v>
      </c>
      <c r="E1266" s="6" t="s">
        <v>76</v>
      </c>
      <c r="F1266" s="6" t="s">
        <v>82</v>
      </c>
      <c r="G1266" s="6" t="s">
        <v>78</v>
      </c>
      <c r="H1266" s="7">
        <v>966657.96</v>
      </c>
      <c r="I1266" s="7">
        <v>951736.64</v>
      </c>
      <c r="J1266" s="8">
        <v>13060</v>
      </c>
      <c r="K1266" s="8">
        <v>13043</v>
      </c>
      <c r="L1266" s="7">
        <v>508613.9</v>
      </c>
      <c r="M1266" s="7">
        <v>16900.47</v>
      </c>
      <c r="N1266" s="7">
        <v>5740265.2999999998</v>
      </c>
      <c r="O1266" s="8">
        <v>80403</v>
      </c>
      <c r="P1266" s="8">
        <v>53</v>
      </c>
      <c r="Q1266" s="8">
        <v>258</v>
      </c>
    </row>
    <row r="1267" spans="1:17" ht="14.5">
      <c r="A1267" s="5">
        <v>45383</v>
      </c>
      <c r="B1267" s="6">
        <v>2024</v>
      </c>
      <c r="C1267" s="6" t="s">
        <v>95</v>
      </c>
      <c r="D1267" s="6" t="s">
        <v>75</v>
      </c>
      <c r="E1267" s="6" t="s">
        <v>76</v>
      </c>
      <c r="F1267" s="6" t="s">
        <v>82</v>
      </c>
      <c r="G1267" s="6" t="s">
        <v>79</v>
      </c>
      <c r="H1267" s="7">
        <v>914368.55</v>
      </c>
      <c r="I1267" s="7">
        <v>884006.38</v>
      </c>
      <c r="J1267" s="8">
        <v>4983</v>
      </c>
      <c r="K1267" s="8">
        <v>4773</v>
      </c>
      <c r="L1267" s="7">
        <v>554217.28</v>
      </c>
      <c r="M1267" s="7">
        <v>21499.23</v>
      </c>
      <c r="N1267" s="7">
        <v>4668355.4800000004</v>
      </c>
      <c r="O1267" s="8">
        <v>28691</v>
      </c>
      <c r="P1267" s="8">
        <v>35</v>
      </c>
      <c r="Q1267" s="8">
        <v>63</v>
      </c>
    </row>
    <row r="1268" spans="1:17" ht="14.5">
      <c r="A1268" s="5">
        <v>45383</v>
      </c>
      <c r="B1268" s="6">
        <v>2024</v>
      </c>
      <c r="C1268" s="6" t="s">
        <v>95</v>
      </c>
      <c r="D1268" s="6" t="s">
        <v>75</v>
      </c>
      <c r="E1268" s="6" t="s">
        <v>76</v>
      </c>
      <c r="F1268" s="6" t="s">
        <v>82</v>
      </c>
      <c r="G1268" s="6" t="s">
        <v>80</v>
      </c>
      <c r="H1268" s="7">
        <v>219000.08</v>
      </c>
      <c r="I1268" s="7">
        <v>207279.7</v>
      </c>
      <c r="J1268" s="8">
        <v>1522</v>
      </c>
      <c r="K1268" s="8">
        <v>1463</v>
      </c>
      <c r="L1268" s="7">
        <v>141218.60999999999</v>
      </c>
      <c r="M1268" s="7">
        <v>12942.64</v>
      </c>
      <c r="N1268" s="7">
        <v>1488926.71</v>
      </c>
      <c r="O1268" s="8">
        <v>11424</v>
      </c>
      <c r="P1268" s="8">
        <v>11</v>
      </c>
      <c r="Q1268" s="8">
        <v>17</v>
      </c>
    </row>
    <row r="1269" spans="1:17" ht="14.5">
      <c r="A1269" s="5">
        <v>45383</v>
      </c>
      <c r="B1269" s="6">
        <v>2024</v>
      </c>
      <c r="C1269" s="6" t="s">
        <v>95</v>
      </c>
      <c r="D1269" s="6" t="s">
        <v>75</v>
      </c>
      <c r="E1269" s="6" t="s">
        <v>76</v>
      </c>
      <c r="F1269" s="6" t="s">
        <v>82</v>
      </c>
      <c r="G1269" s="6" t="s">
        <v>81</v>
      </c>
      <c r="H1269" s="7">
        <v>385625.18</v>
      </c>
      <c r="I1269" s="7">
        <v>379615.06</v>
      </c>
      <c r="J1269" s="8">
        <v>3262</v>
      </c>
      <c r="K1269" s="8">
        <v>3189</v>
      </c>
      <c r="L1269" s="7">
        <v>225449.24</v>
      </c>
      <c r="M1269" s="7">
        <v>10978.95</v>
      </c>
      <c r="N1269" s="7">
        <v>2145088.66</v>
      </c>
      <c r="O1269" s="8">
        <v>19402</v>
      </c>
      <c r="P1269" s="8">
        <v>14</v>
      </c>
      <c r="Q1269" s="8">
        <v>54</v>
      </c>
    </row>
    <row r="1270" spans="1:17" ht="14.5">
      <c r="A1270" s="5">
        <v>45383</v>
      </c>
      <c r="B1270" s="6">
        <v>2024</v>
      </c>
      <c r="C1270" s="6" t="s">
        <v>95</v>
      </c>
      <c r="D1270" s="6" t="s">
        <v>75</v>
      </c>
      <c r="E1270" s="6" t="s">
        <v>76</v>
      </c>
      <c r="F1270" s="6" t="s">
        <v>83</v>
      </c>
      <c r="G1270" s="6" t="s">
        <v>78</v>
      </c>
      <c r="H1270" s="7">
        <v>80347.72</v>
      </c>
      <c r="I1270" s="7">
        <v>81820.98</v>
      </c>
      <c r="J1270" s="8">
        <v>1086</v>
      </c>
      <c r="K1270" s="8">
        <v>1117</v>
      </c>
      <c r="L1270" s="7">
        <v>38560.019999999997</v>
      </c>
      <c r="M1270" s="7">
        <v>1320.05</v>
      </c>
      <c r="N1270" s="7">
        <v>712169.24</v>
      </c>
      <c r="O1270" s="8">
        <v>10252</v>
      </c>
      <c r="P1270" s="8">
        <v>3</v>
      </c>
      <c r="Q1270" s="8">
        <v>19</v>
      </c>
    </row>
    <row r="1271" spans="1:17" ht="14.5">
      <c r="A1271" s="5">
        <v>45383</v>
      </c>
      <c r="B1271" s="6">
        <v>2024</v>
      </c>
      <c r="C1271" s="6" t="s">
        <v>95</v>
      </c>
      <c r="D1271" s="6" t="s">
        <v>75</v>
      </c>
      <c r="E1271" s="6" t="s">
        <v>76</v>
      </c>
      <c r="F1271" s="6" t="s">
        <v>83</v>
      </c>
      <c r="G1271" s="6" t="s">
        <v>79</v>
      </c>
      <c r="H1271" s="7">
        <v>84345.3</v>
      </c>
      <c r="I1271" s="7">
        <v>82194.12</v>
      </c>
      <c r="J1271" s="8">
        <v>460</v>
      </c>
      <c r="K1271" s="8">
        <v>445</v>
      </c>
      <c r="L1271" s="7">
        <v>46812.84</v>
      </c>
      <c r="M1271" s="7">
        <v>2227.31</v>
      </c>
      <c r="N1271" s="7">
        <v>602409.97</v>
      </c>
      <c r="O1271" s="8">
        <v>3696</v>
      </c>
      <c r="P1271" s="8">
        <v>3</v>
      </c>
      <c r="Q1271" s="8">
        <v>7</v>
      </c>
    </row>
    <row r="1272" spans="1:17" ht="14.5">
      <c r="A1272" s="5">
        <v>45383</v>
      </c>
      <c r="B1272" s="6">
        <v>2024</v>
      </c>
      <c r="C1272" s="6" t="s">
        <v>95</v>
      </c>
      <c r="D1272" s="6" t="s">
        <v>75</v>
      </c>
      <c r="E1272" s="6" t="s">
        <v>76</v>
      </c>
      <c r="F1272" s="6" t="s">
        <v>83</v>
      </c>
      <c r="G1272" s="6" t="s">
        <v>80</v>
      </c>
      <c r="H1272" s="7">
        <v>20105.79</v>
      </c>
      <c r="I1272" s="7">
        <v>18519.55</v>
      </c>
      <c r="J1272" s="8">
        <v>140</v>
      </c>
      <c r="K1272" s="8">
        <v>129</v>
      </c>
      <c r="L1272" s="7">
        <v>11577.6</v>
      </c>
      <c r="M1272" s="7">
        <v>1102.99</v>
      </c>
      <c r="N1272" s="7">
        <v>189680.45</v>
      </c>
      <c r="O1272" s="8">
        <v>1361</v>
      </c>
      <c r="P1272" s="8">
        <v>1</v>
      </c>
      <c r="Q1272" s="8">
        <v>2</v>
      </c>
    </row>
    <row r="1273" spans="1:17" ht="14.5">
      <c r="A1273" s="5">
        <v>45383</v>
      </c>
      <c r="B1273" s="6">
        <v>2024</v>
      </c>
      <c r="C1273" s="6" t="s">
        <v>95</v>
      </c>
      <c r="D1273" s="6" t="s">
        <v>75</v>
      </c>
      <c r="E1273" s="6" t="s">
        <v>76</v>
      </c>
      <c r="F1273" s="6" t="s">
        <v>83</v>
      </c>
      <c r="G1273" s="6" t="s">
        <v>81</v>
      </c>
      <c r="H1273" s="7">
        <v>34391.4</v>
      </c>
      <c r="I1273" s="7">
        <v>32650.57</v>
      </c>
      <c r="J1273" s="8">
        <v>291</v>
      </c>
      <c r="K1273" s="8">
        <v>280</v>
      </c>
      <c r="L1273" s="7">
        <v>18325.23</v>
      </c>
      <c r="M1273" s="7">
        <v>1055.3499999999999</v>
      </c>
      <c r="N1273" s="7">
        <v>282082.99</v>
      </c>
      <c r="O1273" s="8">
        <v>2568</v>
      </c>
      <c r="P1273" s="8">
        <v>2</v>
      </c>
      <c r="Q1273" s="8">
        <v>7</v>
      </c>
    </row>
    <row r="1274" spans="1:17" ht="14.5">
      <c r="A1274" s="5">
        <v>45383</v>
      </c>
      <c r="B1274" s="6">
        <v>2024</v>
      </c>
      <c r="C1274" s="6" t="s">
        <v>95</v>
      </c>
      <c r="D1274" s="6" t="s">
        <v>84</v>
      </c>
      <c r="E1274" s="6" t="s">
        <v>85</v>
      </c>
      <c r="F1274" s="6" t="s">
        <v>77</v>
      </c>
      <c r="G1274" s="6" t="s">
        <v>78</v>
      </c>
      <c r="H1274" s="7">
        <v>601052.49</v>
      </c>
      <c r="I1274" s="7">
        <v>646331.51</v>
      </c>
      <c r="J1274" s="8">
        <v>8121</v>
      </c>
      <c r="K1274" s="8">
        <v>8647</v>
      </c>
      <c r="L1274" s="7">
        <v>337694.88</v>
      </c>
      <c r="M1274" s="7">
        <v>11795.76</v>
      </c>
      <c r="N1274" s="7">
        <v>4766086.82</v>
      </c>
      <c r="O1274" s="8">
        <v>68786</v>
      </c>
      <c r="P1274" s="8">
        <v>25</v>
      </c>
      <c r="Q1274" s="8">
        <v>96</v>
      </c>
    </row>
    <row r="1275" spans="1:17" ht="14.5">
      <c r="A1275" s="5">
        <v>45383</v>
      </c>
      <c r="B1275" s="6">
        <v>2024</v>
      </c>
      <c r="C1275" s="6" t="s">
        <v>95</v>
      </c>
      <c r="D1275" s="6" t="s">
        <v>84</v>
      </c>
      <c r="E1275" s="6" t="s">
        <v>85</v>
      </c>
      <c r="F1275" s="6" t="s">
        <v>77</v>
      </c>
      <c r="G1275" s="6" t="s">
        <v>79</v>
      </c>
      <c r="H1275" s="7">
        <v>587935.41</v>
      </c>
      <c r="I1275" s="7">
        <v>590426.76</v>
      </c>
      <c r="J1275" s="8">
        <v>3204</v>
      </c>
      <c r="K1275" s="8">
        <v>3208</v>
      </c>
      <c r="L1275" s="7">
        <v>390730.36</v>
      </c>
      <c r="M1275" s="7">
        <v>16008.59</v>
      </c>
      <c r="N1275" s="7">
        <v>3916640.97</v>
      </c>
      <c r="O1275" s="8">
        <v>23813</v>
      </c>
      <c r="P1275" s="8">
        <v>33</v>
      </c>
      <c r="Q1275" s="8">
        <v>47</v>
      </c>
    </row>
    <row r="1276" spans="1:17" ht="14.5">
      <c r="A1276" s="5">
        <v>45383</v>
      </c>
      <c r="B1276" s="6">
        <v>2024</v>
      </c>
      <c r="C1276" s="6" t="s">
        <v>95</v>
      </c>
      <c r="D1276" s="6" t="s">
        <v>84</v>
      </c>
      <c r="E1276" s="6" t="s">
        <v>85</v>
      </c>
      <c r="F1276" s="6" t="s">
        <v>77</v>
      </c>
      <c r="G1276" s="6" t="s">
        <v>80</v>
      </c>
      <c r="H1276" s="7">
        <v>140245.4</v>
      </c>
      <c r="I1276" s="7">
        <v>140759.51999999999</v>
      </c>
      <c r="J1276" s="8">
        <v>974</v>
      </c>
      <c r="K1276" s="8">
        <v>969</v>
      </c>
      <c r="L1276" s="7">
        <v>95700.26</v>
      </c>
      <c r="M1276" s="7">
        <v>8369.6</v>
      </c>
      <c r="N1276" s="7">
        <v>1246904.4099999999</v>
      </c>
      <c r="O1276" s="8">
        <v>9045</v>
      </c>
      <c r="P1276" s="8">
        <v>7</v>
      </c>
      <c r="Q1276" s="8">
        <v>10</v>
      </c>
    </row>
    <row r="1277" spans="1:17" ht="14.5">
      <c r="A1277" s="5">
        <v>45383</v>
      </c>
      <c r="B1277" s="6">
        <v>2024</v>
      </c>
      <c r="C1277" s="6" t="s">
        <v>95</v>
      </c>
      <c r="D1277" s="6" t="s">
        <v>84</v>
      </c>
      <c r="E1277" s="6" t="s">
        <v>85</v>
      </c>
      <c r="F1277" s="6" t="s">
        <v>77</v>
      </c>
      <c r="G1277" s="6" t="s">
        <v>81</v>
      </c>
      <c r="H1277" s="7">
        <v>246035.52</v>
      </c>
      <c r="I1277" s="7">
        <v>248972</v>
      </c>
      <c r="J1277" s="8">
        <v>2081</v>
      </c>
      <c r="K1277" s="8">
        <v>2071</v>
      </c>
      <c r="L1277" s="7">
        <v>153534.35999999999</v>
      </c>
      <c r="M1277" s="7">
        <v>7115.37</v>
      </c>
      <c r="N1277" s="7">
        <v>1872460.02</v>
      </c>
      <c r="O1277" s="8">
        <v>16902</v>
      </c>
      <c r="P1277" s="8">
        <v>10</v>
      </c>
      <c r="Q1277" s="8">
        <v>34</v>
      </c>
    </row>
    <row r="1278" spans="1:17" ht="14.5">
      <c r="A1278" s="5">
        <v>45383</v>
      </c>
      <c r="B1278" s="6">
        <v>2024</v>
      </c>
      <c r="C1278" s="6" t="s">
        <v>95</v>
      </c>
      <c r="D1278" s="6" t="s">
        <v>84</v>
      </c>
      <c r="E1278" s="6" t="s">
        <v>85</v>
      </c>
      <c r="F1278" s="6" t="s">
        <v>82</v>
      </c>
      <c r="G1278" s="6" t="s">
        <v>78</v>
      </c>
      <c r="H1278" s="7">
        <v>522181.41</v>
      </c>
      <c r="I1278" s="7">
        <v>554491.62</v>
      </c>
      <c r="J1278" s="8">
        <v>7055</v>
      </c>
      <c r="K1278" s="8">
        <v>7347</v>
      </c>
      <c r="L1278" s="7">
        <v>275704.56</v>
      </c>
      <c r="M1278" s="7">
        <v>9936.5499999999993</v>
      </c>
      <c r="N1278" s="7">
        <v>4538656.3499999996</v>
      </c>
      <c r="O1278" s="8">
        <v>62692</v>
      </c>
      <c r="P1278" s="8">
        <v>21</v>
      </c>
      <c r="Q1278" s="8">
        <v>151</v>
      </c>
    </row>
    <row r="1279" spans="1:17" ht="14.5">
      <c r="A1279" s="5">
        <v>45383</v>
      </c>
      <c r="B1279" s="6">
        <v>2024</v>
      </c>
      <c r="C1279" s="6" t="s">
        <v>95</v>
      </c>
      <c r="D1279" s="6" t="s">
        <v>84</v>
      </c>
      <c r="E1279" s="6" t="s">
        <v>85</v>
      </c>
      <c r="F1279" s="6" t="s">
        <v>82</v>
      </c>
      <c r="G1279" s="6" t="s">
        <v>79</v>
      </c>
      <c r="H1279" s="7">
        <v>572285.19999999995</v>
      </c>
      <c r="I1279" s="7">
        <v>591832.74</v>
      </c>
      <c r="J1279" s="8">
        <v>3119</v>
      </c>
      <c r="K1279" s="8">
        <v>3189</v>
      </c>
      <c r="L1279" s="7">
        <v>352658.59</v>
      </c>
      <c r="M1279" s="7">
        <v>13647.24</v>
      </c>
      <c r="N1279" s="7">
        <v>3841108.97</v>
      </c>
      <c r="O1279" s="8">
        <v>23402</v>
      </c>
      <c r="P1279" s="8">
        <v>31</v>
      </c>
      <c r="Q1279" s="8">
        <v>38</v>
      </c>
    </row>
    <row r="1280" spans="1:17" ht="14.5">
      <c r="A1280" s="5">
        <v>45383</v>
      </c>
      <c r="B1280" s="6">
        <v>2024</v>
      </c>
      <c r="C1280" s="6" t="s">
        <v>95</v>
      </c>
      <c r="D1280" s="6" t="s">
        <v>84</v>
      </c>
      <c r="E1280" s="6" t="s">
        <v>85</v>
      </c>
      <c r="F1280" s="6" t="s">
        <v>82</v>
      </c>
      <c r="G1280" s="6" t="s">
        <v>80</v>
      </c>
      <c r="H1280" s="7">
        <v>129024.5</v>
      </c>
      <c r="I1280" s="7">
        <v>131835.68</v>
      </c>
      <c r="J1280" s="8">
        <v>897</v>
      </c>
      <c r="K1280" s="8">
        <v>912</v>
      </c>
      <c r="L1280" s="7">
        <v>83209.14</v>
      </c>
      <c r="M1280" s="7">
        <v>7024.97</v>
      </c>
      <c r="N1280" s="7">
        <v>1215985.04</v>
      </c>
      <c r="O1280" s="8">
        <v>9180</v>
      </c>
      <c r="P1280" s="8">
        <v>6</v>
      </c>
      <c r="Q1280" s="8">
        <v>17</v>
      </c>
    </row>
    <row r="1281" spans="1:17" ht="14.5">
      <c r="A1281" s="5">
        <v>45383</v>
      </c>
      <c r="B1281" s="6">
        <v>2024</v>
      </c>
      <c r="C1281" s="6" t="s">
        <v>95</v>
      </c>
      <c r="D1281" s="6" t="s">
        <v>84</v>
      </c>
      <c r="E1281" s="6" t="s">
        <v>85</v>
      </c>
      <c r="F1281" s="6" t="s">
        <v>82</v>
      </c>
      <c r="G1281" s="6" t="s">
        <v>81</v>
      </c>
      <c r="H1281" s="7">
        <v>231109.12</v>
      </c>
      <c r="I1281" s="7">
        <v>232182.81</v>
      </c>
      <c r="J1281" s="8">
        <v>1955</v>
      </c>
      <c r="K1281" s="8">
        <v>1933</v>
      </c>
      <c r="L1281" s="7">
        <v>135737.73000000001</v>
      </c>
      <c r="M1281" s="7">
        <v>7591.91</v>
      </c>
      <c r="N1281" s="7">
        <v>1815135.06</v>
      </c>
      <c r="O1281" s="8">
        <v>16134</v>
      </c>
      <c r="P1281" s="8">
        <v>12</v>
      </c>
      <c r="Q1281" s="8">
        <v>21</v>
      </c>
    </row>
    <row r="1282" spans="1:17" ht="14.5">
      <c r="A1282" s="5">
        <v>45383</v>
      </c>
      <c r="B1282" s="6">
        <v>2024</v>
      </c>
      <c r="C1282" s="6" t="s">
        <v>95</v>
      </c>
      <c r="D1282" s="6" t="s">
        <v>84</v>
      </c>
      <c r="E1282" s="6" t="s">
        <v>85</v>
      </c>
      <c r="F1282" s="6" t="s">
        <v>83</v>
      </c>
      <c r="G1282" s="6" t="s">
        <v>78</v>
      </c>
      <c r="H1282" s="7">
        <v>48318.23</v>
      </c>
      <c r="I1282" s="7">
        <v>51063.35</v>
      </c>
      <c r="J1282" s="8">
        <v>653</v>
      </c>
      <c r="K1282" s="8">
        <v>704</v>
      </c>
      <c r="L1282" s="7">
        <v>22838.1</v>
      </c>
      <c r="M1282" s="7">
        <v>920.33</v>
      </c>
      <c r="N1282" s="7">
        <v>567860.56000000006</v>
      </c>
      <c r="O1282" s="8">
        <v>8247</v>
      </c>
      <c r="P1282" s="8">
        <v>2</v>
      </c>
      <c r="Q1282" s="8">
        <v>11</v>
      </c>
    </row>
    <row r="1283" spans="1:17" ht="14.5">
      <c r="A1283" s="5">
        <v>45383</v>
      </c>
      <c r="B1283" s="6">
        <v>2024</v>
      </c>
      <c r="C1283" s="6" t="s">
        <v>95</v>
      </c>
      <c r="D1283" s="6" t="s">
        <v>84</v>
      </c>
      <c r="E1283" s="6" t="s">
        <v>85</v>
      </c>
      <c r="F1283" s="6" t="s">
        <v>83</v>
      </c>
      <c r="G1283" s="6" t="s">
        <v>79</v>
      </c>
      <c r="H1283" s="7">
        <v>47687.58</v>
      </c>
      <c r="I1283" s="7">
        <v>47452.37</v>
      </c>
      <c r="J1283" s="8">
        <v>260</v>
      </c>
      <c r="K1283" s="8">
        <v>258</v>
      </c>
      <c r="L1283" s="7">
        <v>26234.27</v>
      </c>
      <c r="M1283" s="7">
        <v>1150.58</v>
      </c>
      <c r="N1283" s="7">
        <v>482724.57</v>
      </c>
      <c r="O1283" s="8">
        <v>2974</v>
      </c>
      <c r="P1283" s="8">
        <v>2</v>
      </c>
      <c r="Q1283" s="8">
        <v>9</v>
      </c>
    </row>
    <row r="1284" spans="1:17" ht="14.5">
      <c r="A1284" s="5">
        <v>45383</v>
      </c>
      <c r="B1284" s="6">
        <v>2024</v>
      </c>
      <c r="C1284" s="6" t="s">
        <v>95</v>
      </c>
      <c r="D1284" s="6" t="s">
        <v>84</v>
      </c>
      <c r="E1284" s="6" t="s">
        <v>85</v>
      </c>
      <c r="F1284" s="6" t="s">
        <v>83</v>
      </c>
      <c r="G1284" s="6" t="s">
        <v>80</v>
      </c>
      <c r="H1284" s="7">
        <v>12274.85</v>
      </c>
      <c r="I1284" s="7">
        <v>12658.25</v>
      </c>
      <c r="J1284" s="8">
        <v>85</v>
      </c>
      <c r="K1284" s="8">
        <v>89</v>
      </c>
      <c r="L1284" s="7">
        <v>7216.69</v>
      </c>
      <c r="M1284" s="7">
        <v>673.37</v>
      </c>
      <c r="N1284" s="7">
        <v>154376.59</v>
      </c>
      <c r="O1284" s="8">
        <v>1136</v>
      </c>
      <c r="P1284" s="8">
        <v>1</v>
      </c>
      <c r="Q1284" s="8">
        <v>1</v>
      </c>
    </row>
    <row r="1285" spans="1:17" ht="14.5">
      <c r="A1285" s="5">
        <v>45383</v>
      </c>
      <c r="B1285" s="6">
        <v>2024</v>
      </c>
      <c r="C1285" s="6" t="s">
        <v>95</v>
      </c>
      <c r="D1285" s="6" t="s">
        <v>84</v>
      </c>
      <c r="E1285" s="6" t="s">
        <v>85</v>
      </c>
      <c r="F1285" s="6" t="s">
        <v>83</v>
      </c>
      <c r="G1285" s="6" t="s">
        <v>81</v>
      </c>
      <c r="H1285" s="7">
        <v>19520.240000000002</v>
      </c>
      <c r="I1285" s="7">
        <v>20425.07</v>
      </c>
      <c r="J1285" s="8">
        <v>165</v>
      </c>
      <c r="K1285" s="8">
        <v>174</v>
      </c>
      <c r="L1285" s="7">
        <v>10437.67</v>
      </c>
      <c r="M1285" s="7">
        <v>540.04999999999995</v>
      </c>
      <c r="N1285" s="7">
        <v>212522.7</v>
      </c>
      <c r="O1285" s="8">
        <v>1951</v>
      </c>
      <c r="P1285" s="8">
        <v>1</v>
      </c>
      <c r="Q1285" s="8">
        <v>5</v>
      </c>
    </row>
    <row r="1286" spans="1:17" ht="14.5">
      <c r="A1286" s="5">
        <v>45383</v>
      </c>
      <c r="B1286" s="6">
        <v>2024</v>
      </c>
      <c r="C1286" s="6" t="s">
        <v>95</v>
      </c>
      <c r="D1286" s="6" t="s">
        <v>86</v>
      </c>
      <c r="E1286" s="6" t="s">
        <v>87</v>
      </c>
      <c r="F1286" s="6" t="s">
        <v>77</v>
      </c>
      <c r="G1286" s="6" t="s">
        <v>78</v>
      </c>
      <c r="H1286" s="7">
        <v>390502.05</v>
      </c>
      <c r="I1286" s="7">
        <v>400670.54</v>
      </c>
      <c r="J1286" s="8">
        <v>5276</v>
      </c>
      <c r="K1286" s="8">
        <v>5331</v>
      </c>
      <c r="L1286" s="7">
        <v>217982.59</v>
      </c>
      <c r="M1286" s="7">
        <v>6607.29</v>
      </c>
      <c r="N1286" s="7">
        <v>3697059.09</v>
      </c>
      <c r="O1286" s="8">
        <v>55127</v>
      </c>
      <c r="P1286" s="8">
        <v>19</v>
      </c>
      <c r="Q1286" s="8">
        <v>99</v>
      </c>
    </row>
    <row r="1287" spans="1:17" ht="14.5">
      <c r="A1287" s="5">
        <v>45383</v>
      </c>
      <c r="B1287" s="6">
        <v>2024</v>
      </c>
      <c r="C1287" s="6" t="s">
        <v>95</v>
      </c>
      <c r="D1287" s="6" t="s">
        <v>86</v>
      </c>
      <c r="E1287" s="6" t="s">
        <v>87</v>
      </c>
      <c r="F1287" s="6" t="s">
        <v>77</v>
      </c>
      <c r="G1287" s="6" t="s">
        <v>79</v>
      </c>
      <c r="H1287" s="7">
        <v>399773.73</v>
      </c>
      <c r="I1287" s="7">
        <v>395991.85</v>
      </c>
      <c r="J1287" s="8">
        <v>2179</v>
      </c>
      <c r="K1287" s="8">
        <v>2117</v>
      </c>
      <c r="L1287" s="7">
        <v>258174.48</v>
      </c>
      <c r="M1287" s="7">
        <v>10538.24</v>
      </c>
      <c r="N1287" s="7">
        <v>3099295.65</v>
      </c>
      <c r="O1287" s="8">
        <v>17496</v>
      </c>
      <c r="P1287" s="8">
        <v>20</v>
      </c>
      <c r="Q1287" s="8">
        <v>27</v>
      </c>
    </row>
    <row r="1288" spans="1:17" ht="14.5">
      <c r="A1288" s="5">
        <v>45383</v>
      </c>
      <c r="B1288" s="6">
        <v>2024</v>
      </c>
      <c r="C1288" s="6" t="s">
        <v>95</v>
      </c>
      <c r="D1288" s="6" t="s">
        <v>86</v>
      </c>
      <c r="E1288" s="6" t="s">
        <v>87</v>
      </c>
      <c r="F1288" s="6" t="s">
        <v>77</v>
      </c>
      <c r="G1288" s="6" t="s">
        <v>80</v>
      </c>
      <c r="H1288" s="7">
        <v>102191.54</v>
      </c>
      <c r="I1288" s="7">
        <v>95936.77</v>
      </c>
      <c r="J1288" s="8">
        <v>710</v>
      </c>
      <c r="K1288" s="8">
        <v>674</v>
      </c>
      <c r="L1288" s="7">
        <v>70953.570000000007</v>
      </c>
      <c r="M1288" s="7">
        <v>5265.47</v>
      </c>
      <c r="N1288" s="7">
        <v>1036634.38</v>
      </c>
      <c r="O1288" s="8">
        <v>7579</v>
      </c>
      <c r="P1288" s="8">
        <v>4</v>
      </c>
      <c r="Q1288" s="8">
        <v>12</v>
      </c>
    </row>
    <row r="1289" spans="1:17" ht="14.5">
      <c r="A1289" s="5">
        <v>45383</v>
      </c>
      <c r="B1289" s="6">
        <v>2024</v>
      </c>
      <c r="C1289" s="6" t="s">
        <v>95</v>
      </c>
      <c r="D1289" s="6" t="s">
        <v>86</v>
      </c>
      <c r="E1289" s="6" t="s">
        <v>87</v>
      </c>
      <c r="F1289" s="6" t="s">
        <v>77</v>
      </c>
      <c r="G1289" s="6" t="s">
        <v>81</v>
      </c>
      <c r="H1289" s="7">
        <v>171352.28</v>
      </c>
      <c r="I1289" s="7">
        <v>174733.09</v>
      </c>
      <c r="J1289" s="8">
        <v>1449</v>
      </c>
      <c r="K1289" s="8">
        <v>1460</v>
      </c>
      <c r="L1289" s="7">
        <v>105394.19</v>
      </c>
      <c r="M1289" s="7">
        <v>4749.05</v>
      </c>
      <c r="N1289" s="7">
        <v>1397555.98</v>
      </c>
      <c r="O1289" s="8">
        <v>12673</v>
      </c>
      <c r="P1289" s="8">
        <v>8</v>
      </c>
      <c r="Q1289" s="8">
        <v>13</v>
      </c>
    </row>
    <row r="1290" spans="1:17" ht="14.5">
      <c r="A1290" s="5">
        <v>45383</v>
      </c>
      <c r="B1290" s="6">
        <v>2024</v>
      </c>
      <c r="C1290" s="6" t="s">
        <v>95</v>
      </c>
      <c r="D1290" s="6" t="s">
        <v>86</v>
      </c>
      <c r="E1290" s="6" t="s">
        <v>87</v>
      </c>
      <c r="F1290" s="6" t="s">
        <v>82</v>
      </c>
      <c r="G1290" s="6" t="s">
        <v>78</v>
      </c>
      <c r="H1290" s="7">
        <v>371803.67</v>
      </c>
      <c r="I1290" s="7">
        <v>369935.59</v>
      </c>
      <c r="J1290" s="8">
        <v>5023</v>
      </c>
      <c r="K1290" s="8">
        <v>4923</v>
      </c>
      <c r="L1290" s="7">
        <v>191924.16</v>
      </c>
      <c r="M1290" s="7">
        <v>6608.42</v>
      </c>
      <c r="N1290" s="7">
        <v>3535784.76</v>
      </c>
      <c r="O1290" s="8">
        <v>51410</v>
      </c>
      <c r="P1290" s="8">
        <v>20</v>
      </c>
      <c r="Q1290" s="8">
        <v>96</v>
      </c>
    </row>
    <row r="1291" spans="1:17" ht="14.5">
      <c r="A1291" s="5">
        <v>45383</v>
      </c>
      <c r="B1291" s="6">
        <v>2024</v>
      </c>
      <c r="C1291" s="6" t="s">
        <v>95</v>
      </c>
      <c r="D1291" s="6" t="s">
        <v>86</v>
      </c>
      <c r="E1291" s="6" t="s">
        <v>87</v>
      </c>
      <c r="F1291" s="6" t="s">
        <v>82</v>
      </c>
      <c r="G1291" s="6" t="s">
        <v>79</v>
      </c>
      <c r="H1291" s="7">
        <v>358375.31</v>
      </c>
      <c r="I1291" s="7">
        <v>351224.8</v>
      </c>
      <c r="J1291" s="8">
        <v>1953</v>
      </c>
      <c r="K1291" s="8">
        <v>1912</v>
      </c>
      <c r="L1291" s="7">
        <v>220543.4</v>
      </c>
      <c r="M1291" s="7">
        <v>9076.4</v>
      </c>
      <c r="N1291" s="7">
        <v>2799113.15</v>
      </c>
      <c r="O1291" s="8">
        <v>15814</v>
      </c>
      <c r="P1291" s="8">
        <v>17</v>
      </c>
      <c r="Q1291" s="8">
        <v>37</v>
      </c>
    </row>
    <row r="1292" spans="1:17" ht="14.5">
      <c r="A1292" s="5">
        <v>45383</v>
      </c>
      <c r="B1292" s="6">
        <v>2024</v>
      </c>
      <c r="C1292" s="6" t="s">
        <v>95</v>
      </c>
      <c r="D1292" s="6" t="s">
        <v>86</v>
      </c>
      <c r="E1292" s="6" t="s">
        <v>87</v>
      </c>
      <c r="F1292" s="6" t="s">
        <v>82</v>
      </c>
      <c r="G1292" s="6" t="s">
        <v>80</v>
      </c>
      <c r="H1292" s="7">
        <v>86768.44</v>
      </c>
      <c r="I1292" s="7">
        <v>86625.33</v>
      </c>
      <c r="J1292" s="8">
        <v>603</v>
      </c>
      <c r="K1292" s="8">
        <v>613</v>
      </c>
      <c r="L1292" s="7">
        <v>55732.52</v>
      </c>
      <c r="M1292" s="7">
        <v>5242.76</v>
      </c>
      <c r="N1292" s="7">
        <v>873879.17</v>
      </c>
      <c r="O1292" s="8">
        <v>6563</v>
      </c>
      <c r="P1292" s="8">
        <v>4</v>
      </c>
      <c r="Q1292" s="8">
        <v>7</v>
      </c>
    </row>
    <row r="1293" spans="1:17" ht="14.5">
      <c r="A1293" s="5">
        <v>45383</v>
      </c>
      <c r="B1293" s="6">
        <v>2024</v>
      </c>
      <c r="C1293" s="6" t="s">
        <v>95</v>
      </c>
      <c r="D1293" s="6" t="s">
        <v>86</v>
      </c>
      <c r="E1293" s="6" t="s">
        <v>87</v>
      </c>
      <c r="F1293" s="6" t="s">
        <v>82</v>
      </c>
      <c r="G1293" s="6" t="s">
        <v>81</v>
      </c>
      <c r="H1293" s="7">
        <v>154209.07999999999</v>
      </c>
      <c r="I1293" s="7">
        <v>150244.23000000001</v>
      </c>
      <c r="J1293" s="8">
        <v>1304</v>
      </c>
      <c r="K1293" s="8">
        <v>1294</v>
      </c>
      <c r="L1293" s="7">
        <v>90154.75</v>
      </c>
      <c r="M1293" s="7">
        <v>4231.21</v>
      </c>
      <c r="N1293" s="7">
        <v>1321964.58</v>
      </c>
      <c r="O1293" s="8">
        <v>11624</v>
      </c>
      <c r="P1293" s="8">
        <v>7</v>
      </c>
      <c r="Q1293" s="8">
        <v>23</v>
      </c>
    </row>
    <row r="1294" spans="1:17" ht="14.5">
      <c r="A1294" s="5">
        <v>45383</v>
      </c>
      <c r="B1294" s="6">
        <v>2024</v>
      </c>
      <c r="C1294" s="6" t="s">
        <v>95</v>
      </c>
      <c r="D1294" s="6" t="s">
        <v>86</v>
      </c>
      <c r="E1294" s="6" t="s">
        <v>87</v>
      </c>
      <c r="F1294" s="6" t="s">
        <v>83</v>
      </c>
      <c r="G1294" s="6" t="s">
        <v>78</v>
      </c>
      <c r="H1294" s="7">
        <v>31804.81</v>
      </c>
      <c r="I1294" s="7">
        <v>33781.51</v>
      </c>
      <c r="J1294" s="8">
        <v>430</v>
      </c>
      <c r="K1294" s="8">
        <v>455</v>
      </c>
      <c r="L1294" s="7">
        <v>15147.53</v>
      </c>
      <c r="M1294" s="7">
        <v>515.97</v>
      </c>
      <c r="N1294" s="7">
        <v>446327.49</v>
      </c>
      <c r="O1294" s="8">
        <v>6657</v>
      </c>
      <c r="P1294" s="8">
        <v>1</v>
      </c>
      <c r="Q1294" s="8">
        <v>9</v>
      </c>
    </row>
    <row r="1295" spans="1:17" ht="14.5">
      <c r="A1295" s="5">
        <v>45383</v>
      </c>
      <c r="B1295" s="6">
        <v>2024</v>
      </c>
      <c r="C1295" s="6" t="s">
        <v>95</v>
      </c>
      <c r="D1295" s="6" t="s">
        <v>86</v>
      </c>
      <c r="E1295" s="6" t="s">
        <v>87</v>
      </c>
      <c r="F1295" s="6" t="s">
        <v>83</v>
      </c>
      <c r="G1295" s="6" t="s">
        <v>79</v>
      </c>
      <c r="H1295" s="7">
        <v>33039.800000000003</v>
      </c>
      <c r="I1295" s="7">
        <v>33635.480000000003</v>
      </c>
      <c r="J1295" s="8">
        <v>180</v>
      </c>
      <c r="K1295" s="8">
        <v>182</v>
      </c>
      <c r="L1295" s="7">
        <v>18221.990000000002</v>
      </c>
      <c r="M1295" s="7">
        <v>819.02</v>
      </c>
      <c r="N1295" s="7">
        <v>356723.92</v>
      </c>
      <c r="O1295" s="8">
        <v>2008</v>
      </c>
      <c r="P1295" s="8">
        <v>2</v>
      </c>
      <c r="Q1295" s="8">
        <v>4</v>
      </c>
    </row>
    <row r="1296" spans="1:17" ht="14.5">
      <c r="A1296" s="5">
        <v>45383</v>
      </c>
      <c r="B1296" s="6">
        <v>2024</v>
      </c>
      <c r="C1296" s="6" t="s">
        <v>95</v>
      </c>
      <c r="D1296" s="6" t="s">
        <v>86</v>
      </c>
      <c r="E1296" s="6" t="s">
        <v>87</v>
      </c>
      <c r="F1296" s="6" t="s">
        <v>83</v>
      </c>
      <c r="G1296" s="6" t="s">
        <v>80</v>
      </c>
      <c r="H1296" s="7">
        <v>7952.49</v>
      </c>
      <c r="I1296" s="7">
        <v>7555.13</v>
      </c>
      <c r="J1296" s="8">
        <v>55</v>
      </c>
      <c r="K1296" s="8">
        <v>53</v>
      </c>
      <c r="L1296" s="7">
        <v>4656.63</v>
      </c>
      <c r="M1296" s="7">
        <v>411.68</v>
      </c>
      <c r="N1296" s="7">
        <v>121963.99</v>
      </c>
      <c r="O1296" s="8">
        <v>885</v>
      </c>
      <c r="P1296" s="8">
        <v>0</v>
      </c>
      <c r="Q1296" s="8">
        <v>2</v>
      </c>
    </row>
    <row r="1297" spans="1:17" ht="14.5">
      <c r="A1297" s="5">
        <v>45383</v>
      </c>
      <c r="B1297" s="6">
        <v>2024</v>
      </c>
      <c r="C1297" s="6" t="s">
        <v>95</v>
      </c>
      <c r="D1297" s="6" t="s">
        <v>86</v>
      </c>
      <c r="E1297" s="6" t="s">
        <v>87</v>
      </c>
      <c r="F1297" s="6" t="s">
        <v>83</v>
      </c>
      <c r="G1297" s="6" t="s">
        <v>81</v>
      </c>
      <c r="H1297" s="7">
        <v>14529.21</v>
      </c>
      <c r="I1297" s="7">
        <v>14557.48</v>
      </c>
      <c r="J1297" s="8">
        <v>123</v>
      </c>
      <c r="K1297" s="8">
        <v>123</v>
      </c>
      <c r="L1297" s="7">
        <v>7631.71</v>
      </c>
      <c r="M1297" s="7">
        <v>419.78</v>
      </c>
      <c r="N1297" s="7">
        <v>168742.86</v>
      </c>
      <c r="O1297" s="8">
        <v>1574</v>
      </c>
      <c r="P1297" s="8">
        <v>1</v>
      </c>
      <c r="Q1297" s="8">
        <v>3</v>
      </c>
    </row>
    <row r="1298" spans="1:17" ht="14.5">
      <c r="A1298" s="5">
        <v>45383</v>
      </c>
      <c r="B1298" s="6">
        <v>2024</v>
      </c>
      <c r="C1298" s="6" t="s">
        <v>95</v>
      </c>
      <c r="D1298" s="6" t="s">
        <v>88</v>
      </c>
      <c r="E1298" s="6" t="s">
        <v>87</v>
      </c>
      <c r="F1298" s="6" t="s">
        <v>77</v>
      </c>
      <c r="G1298" s="6" t="s">
        <v>78</v>
      </c>
      <c r="H1298" s="7">
        <v>316609.65999999997</v>
      </c>
      <c r="I1298" s="7">
        <v>299418.81</v>
      </c>
      <c r="J1298" s="8">
        <v>4278</v>
      </c>
      <c r="K1298" s="8">
        <v>4112</v>
      </c>
      <c r="L1298" s="7">
        <v>177036.36</v>
      </c>
      <c r="M1298" s="7">
        <v>5285.58</v>
      </c>
      <c r="N1298" s="7">
        <v>3285514.77</v>
      </c>
      <c r="O1298" s="8">
        <v>48020</v>
      </c>
      <c r="P1298" s="8">
        <v>17</v>
      </c>
      <c r="Q1298" s="8">
        <v>57</v>
      </c>
    </row>
    <row r="1299" spans="1:17" ht="14.5">
      <c r="A1299" s="5">
        <v>45383</v>
      </c>
      <c r="B1299" s="6">
        <v>2024</v>
      </c>
      <c r="C1299" s="6" t="s">
        <v>95</v>
      </c>
      <c r="D1299" s="6" t="s">
        <v>88</v>
      </c>
      <c r="E1299" s="6" t="s">
        <v>87</v>
      </c>
      <c r="F1299" s="6" t="s">
        <v>77</v>
      </c>
      <c r="G1299" s="6" t="s">
        <v>79</v>
      </c>
      <c r="H1299" s="7">
        <v>324024.11</v>
      </c>
      <c r="I1299" s="7">
        <v>289461.12</v>
      </c>
      <c r="J1299" s="8">
        <v>1766</v>
      </c>
      <c r="K1299" s="8">
        <v>1589</v>
      </c>
      <c r="L1299" s="7">
        <v>211538.97</v>
      </c>
      <c r="M1299" s="7">
        <v>8014.43</v>
      </c>
      <c r="N1299" s="7">
        <v>2631216.81</v>
      </c>
      <c r="O1299" s="8">
        <v>16124</v>
      </c>
      <c r="P1299" s="8">
        <v>14</v>
      </c>
      <c r="Q1299" s="8">
        <v>34</v>
      </c>
    </row>
    <row r="1300" spans="1:17" ht="14.5">
      <c r="A1300" s="5">
        <v>45383</v>
      </c>
      <c r="B1300" s="6">
        <v>2024</v>
      </c>
      <c r="C1300" s="6" t="s">
        <v>95</v>
      </c>
      <c r="D1300" s="6" t="s">
        <v>88</v>
      </c>
      <c r="E1300" s="6" t="s">
        <v>87</v>
      </c>
      <c r="F1300" s="6" t="s">
        <v>77</v>
      </c>
      <c r="G1300" s="6" t="s">
        <v>80</v>
      </c>
      <c r="H1300" s="7">
        <v>76928.95</v>
      </c>
      <c r="I1300" s="7">
        <v>70859.240000000005</v>
      </c>
      <c r="J1300" s="8">
        <v>535</v>
      </c>
      <c r="K1300" s="8">
        <v>496</v>
      </c>
      <c r="L1300" s="7">
        <v>53159.69</v>
      </c>
      <c r="M1300" s="7">
        <v>3910.97</v>
      </c>
      <c r="N1300" s="7">
        <v>816418.9</v>
      </c>
      <c r="O1300" s="8">
        <v>5940</v>
      </c>
      <c r="P1300" s="8">
        <v>4</v>
      </c>
      <c r="Q1300" s="8">
        <v>9</v>
      </c>
    </row>
    <row r="1301" spans="1:17" ht="14.5">
      <c r="A1301" s="5">
        <v>45383</v>
      </c>
      <c r="B1301" s="6">
        <v>2024</v>
      </c>
      <c r="C1301" s="6" t="s">
        <v>95</v>
      </c>
      <c r="D1301" s="6" t="s">
        <v>88</v>
      </c>
      <c r="E1301" s="6" t="s">
        <v>87</v>
      </c>
      <c r="F1301" s="6" t="s">
        <v>77</v>
      </c>
      <c r="G1301" s="6" t="s">
        <v>81</v>
      </c>
      <c r="H1301" s="7">
        <v>121631.56</v>
      </c>
      <c r="I1301" s="7">
        <v>111045.09</v>
      </c>
      <c r="J1301" s="8">
        <v>1029</v>
      </c>
      <c r="K1301" s="8">
        <v>948</v>
      </c>
      <c r="L1301" s="7">
        <v>77002.759999999995</v>
      </c>
      <c r="M1301" s="7">
        <v>3867.73</v>
      </c>
      <c r="N1301" s="7">
        <v>1172520.45</v>
      </c>
      <c r="O1301" s="8">
        <v>11261</v>
      </c>
      <c r="P1301" s="8">
        <v>5</v>
      </c>
      <c r="Q1301" s="8">
        <v>15</v>
      </c>
    </row>
    <row r="1302" spans="1:17" ht="14.5">
      <c r="A1302" s="5">
        <v>45383</v>
      </c>
      <c r="B1302" s="6">
        <v>2024</v>
      </c>
      <c r="C1302" s="6" t="s">
        <v>95</v>
      </c>
      <c r="D1302" s="6" t="s">
        <v>88</v>
      </c>
      <c r="E1302" s="6" t="s">
        <v>87</v>
      </c>
      <c r="F1302" s="6" t="s">
        <v>82</v>
      </c>
      <c r="G1302" s="6" t="s">
        <v>78</v>
      </c>
      <c r="H1302" s="7">
        <v>291181.76</v>
      </c>
      <c r="I1302" s="7">
        <v>293697.93</v>
      </c>
      <c r="J1302" s="8">
        <v>3934</v>
      </c>
      <c r="K1302" s="8">
        <v>4002</v>
      </c>
      <c r="L1302" s="7">
        <v>154156.76</v>
      </c>
      <c r="M1302" s="7">
        <v>5088.9399999999996</v>
      </c>
      <c r="N1302" s="7">
        <v>3102182.57</v>
      </c>
      <c r="O1302" s="8">
        <v>46054</v>
      </c>
      <c r="P1302" s="8">
        <v>13</v>
      </c>
      <c r="Q1302" s="8">
        <v>78</v>
      </c>
    </row>
    <row r="1303" spans="1:17" ht="14.5">
      <c r="A1303" s="5">
        <v>45383</v>
      </c>
      <c r="B1303" s="6">
        <v>2024</v>
      </c>
      <c r="C1303" s="6" t="s">
        <v>95</v>
      </c>
      <c r="D1303" s="6" t="s">
        <v>88</v>
      </c>
      <c r="E1303" s="6" t="s">
        <v>87</v>
      </c>
      <c r="F1303" s="6" t="s">
        <v>82</v>
      </c>
      <c r="G1303" s="6" t="s">
        <v>79</v>
      </c>
      <c r="H1303" s="7">
        <v>277347.69</v>
      </c>
      <c r="I1303" s="7">
        <v>257101.58</v>
      </c>
      <c r="J1303" s="8">
        <v>1511</v>
      </c>
      <c r="K1303" s="8">
        <v>1419</v>
      </c>
      <c r="L1303" s="7">
        <v>170217.23</v>
      </c>
      <c r="M1303" s="7">
        <v>6780.72</v>
      </c>
      <c r="N1303" s="7">
        <v>2560558.84</v>
      </c>
      <c r="O1303" s="8">
        <v>15295</v>
      </c>
      <c r="P1303" s="8">
        <v>12</v>
      </c>
      <c r="Q1303" s="8">
        <v>26</v>
      </c>
    </row>
    <row r="1304" spans="1:17" ht="14.5">
      <c r="A1304" s="5">
        <v>45383</v>
      </c>
      <c r="B1304" s="6">
        <v>2024</v>
      </c>
      <c r="C1304" s="6" t="s">
        <v>95</v>
      </c>
      <c r="D1304" s="6" t="s">
        <v>88</v>
      </c>
      <c r="E1304" s="6" t="s">
        <v>87</v>
      </c>
      <c r="F1304" s="6" t="s">
        <v>82</v>
      </c>
      <c r="G1304" s="6" t="s">
        <v>80</v>
      </c>
      <c r="H1304" s="7">
        <v>64404.77</v>
      </c>
      <c r="I1304" s="7">
        <v>56553.53</v>
      </c>
      <c r="J1304" s="8">
        <v>448</v>
      </c>
      <c r="K1304" s="8">
        <v>396</v>
      </c>
      <c r="L1304" s="7">
        <v>41311.82</v>
      </c>
      <c r="M1304" s="7">
        <v>3278.68</v>
      </c>
      <c r="N1304" s="7">
        <v>776665.5</v>
      </c>
      <c r="O1304" s="8">
        <v>5620</v>
      </c>
      <c r="P1304" s="8">
        <v>3</v>
      </c>
      <c r="Q1304" s="8">
        <v>4</v>
      </c>
    </row>
    <row r="1305" spans="1:17" ht="14.5">
      <c r="A1305" s="5">
        <v>45383</v>
      </c>
      <c r="B1305" s="6">
        <v>2024</v>
      </c>
      <c r="C1305" s="6" t="s">
        <v>95</v>
      </c>
      <c r="D1305" s="6" t="s">
        <v>88</v>
      </c>
      <c r="E1305" s="6" t="s">
        <v>87</v>
      </c>
      <c r="F1305" s="6" t="s">
        <v>82</v>
      </c>
      <c r="G1305" s="6" t="s">
        <v>81</v>
      </c>
      <c r="H1305" s="7">
        <v>122202.13</v>
      </c>
      <c r="I1305" s="7">
        <v>113788.21</v>
      </c>
      <c r="J1305" s="8">
        <v>1034</v>
      </c>
      <c r="K1305" s="8">
        <v>978</v>
      </c>
      <c r="L1305" s="7">
        <v>70847.899999999994</v>
      </c>
      <c r="M1305" s="7">
        <v>3603.65</v>
      </c>
      <c r="N1305" s="7">
        <v>1168485.42</v>
      </c>
      <c r="O1305" s="8">
        <v>10358</v>
      </c>
      <c r="P1305" s="8">
        <v>7</v>
      </c>
      <c r="Q1305" s="8">
        <v>22</v>
      </c>
    </row>
    <row r="1306" spans="1:17" ht="14.5">
      <c r="A1306" s="5">
        <v>45383</v>
      </c>
      <c r="B1306" s="6">
        <v>2024</v>
      </c>
      <c r="C1306" s="6" t="s">
        <v>95</v>
      </c>
      <c r="D1306" s="6" t="s">
        <v>88</v>
      </c>
      <c r="E1306" s="6" t="s">
        <v>87</v>
      </c>
      <c r="F1306" s="6" t="s">
        <v>83</v>
      </c>
      <c r="G1306" s="6" t="s">
        <v>78</v>
      </c>
      <c r="H1306" s="7">
        <v>25256.51</v>
      </c>
      <c r="I1306" s="7">
        <v>24167.67</v>
      </c>
      <c r="J1306" s="8">
        <v>341</v>
      </c>
      <c r="K1306" s="8">
        <v>333</v>
      </c>
      <c r="L1306" s="7">
        <v>12138.38</v>
      </c>
      <c r="M1306" s="7">
        <v>419.1</v>
      </c>
      <c r="N1306" s="7">
        <v>383915.14</v>
      </c>
      <c r="O1306" s="8">
        <v>5342</v>
      </c>
      <c r="P1306" s="8">
        <v>1</v>
      </c>
      <c r="Q1306" s="8">
        <v>9</v>
      </c>
    </row>
    <row r="1307" spans="1:17" ht="14.5">
      <c r="A1307" s="5">
        <v>45383</v>
      </c>
      <c r="B1307" s="6">
        <v>2024</v>
      </c>
      <c r="C1307" s="6" t="s">
        <v>95</v>
      </c>
      <c r="D1307" s="6" t="s">
        <v>88</v>
      </c>
      <c r="E1307" s="6" t="s">
        <v>87</v>
      </c>
      <c r="F1307" s="6" t="s">
        <v>83</v>
      </c>
      <c r="G1307" s="6" t="s">
        <v>79</v>
      </c>
      <c r="H1307" s="7">
        <v>24000.47</v>
      </c>
      <c r="I1307" s="7">
        <v>21927.78</v>
      </c>
      <c r="J1307" s="8">
        <v>131</v>
      </c>
      <c r="K1307" s="8">
        <v>121</v>
      </c>
      <c r="L1307" s="7">
        <v>13418.93</v>
      </c>
      <c r="M1307" s="7">
        <v>579.79999999999995</v>
      </c>
      <c r="N1307" s="7">
        <v>298819.42</v>
      </c>
      <c r="O1307" s="8">
        <v>1841</v>
      </c>
      <c r="P1307" s="8">
        <v>1</v>
      </c>
      <c r="Q1307" s="8">
        <v>4</v>
      </c>
    </row>
    <row r="1308" spans="1:17" ht="14.5">
      <c r="A1308" s="5">
        <v>45383</v>
      </c>
      <c r="B1308" s="6">
        <v>2024</v>
      </c>
      <c r="C1308" s="6" t="s">
        <v>95</v>
      </c>
      <c r="D1308" s="6" t="s">
        <v>88</v>
      </c>
      <c r="E1308" s="6" t="s">
        <v>87</v>
      </c>
      <c r="F1308" s="6" t="s">
        <v>83</v>
      </c>
      <c r="G1308" s="6" t="s">
        <v>80</v>
      </c>
      <c r="H1308" s="7">
        <v>6100.16</v>
      </c>
      <c r="I1308" s="7">
        <v>5379.41</v>
      </c>
      <c r="J1308" s="8">
        <v>42</v>
      </c>
      <c r="K1308" s="8">
        <v>38</v>
      </c>
      <c r="L1308" s="7">
        <v>3545.65</v>
      </c>
      <c r="M1308" s="7">
        <v>312.57</v>
      </c>
      <c r="N1308" s="7">
        <v>97935.31</v>
      </c>
      <c r="O1308" s="8">
        <v>764</v>
      </c>
      <c r="P1308" s="8">
        <v>0</v>
      </c>
      <c r="Q1308" s="8">
        <v>1</v>
      </c>
    </row>
    <row r="1309" spans="1:17" ht="14.5">
      <c r="A1309" s="5">
        <v>45383</v>
      </c>
      <c r="B1309" s="6">
        <v>2024</v>
      </c>
      <c r="C1309" s="6" t="s">
        <v>95</v>
      </c>
      <c r="D1309" s="6" t="s">
        <v>88</v>
      </c>
      <c r="E1309" s="6" t="s">
        <v>87</v>
      </c>
      <c r="F1309" s="6" t="s">
        <v>83</v>
      </c>
      <c r="G1309" s="6" t="s">
        <v>81</v>
      </c>
      <c r="H1309" s="7">
        <v>10953.01</v>
      </c>
      <c r="I1309" s="7">
        <v>10120.43</v>
      </c>
      <c r="J1309" s="8">
        <v>93</v>
      </c>
      <c r="K1309" s="8">
        <v>87</v>
      </c>
      <c r="L1309" s="7">
        <v>5844.98</v>
      </c>
      <c r="M1309" s="7">
        <v>331</v>
      </c>
      <c r="N1309" s="7">
        <v>140141.35</v>
      </c>
      <c r="O1309" s="8">
        <v>1279</v>
      </c>
      <c r="P1309" s="8">
        <v>1</v>
      </c>
      <c r="Q1309" s="8">
        <v>2</v>
      </c>
    </row>
    <row r="1310" spans="1:17" ht="14.5">
      <c r="A1310" s="5">
        <v>45383</v>
      </c>
      <c r="B1310" s="6">
        <v>2024</v>
      </c>
      <c r="C1310" s="6" t="s">
        <v>95</v>
      </c>
      <c r="D1310" s="6" t="s">
        <v>89</v>
      </c>
      <c r="E1310" s="6" t="s">
        <v>85</v>
      </c>
      <c r="F1310" s="6" t="s">
        <v>77</v>
      </c>
      <c r="G1310" s="6" t="s">
        <v>78</v>
      </c>
      <c r="H1310" s="7">
        <v>251153.19</v>
      </c>
      <c r="I1310" s="7">
        <v>254691.89</v>
      </c>
      <c r="J1310" s="8">
        <v>3393</v>
      </c>
      <c r="K1310" s="8">
        <v>3414</v>
      </c>
      <c r="L1310" s="7">
        <v>141709.32</v>
      </c>
      <c r="M1310" s="7">
        <v>4399.22</v>
      </c>
      <c r="N1310" s="7">
        <v>1854546.55</v>
      </c>
      <c r="O1310" s="8">
        <v>25959</v>
      </c>
      <c r="P1310" s="8">
        <v>12</v>
      </c>
      <c r="Q1310" s="8">
        <v>63</v>
      </c>
    </row>
    <row r="1311" spans="1:17" ht="14.5">
      <c r="A1311" s="5">
        <v>45383</v>
      </c>
      <c r="B1311" s="6">
        <v>2024</v>
      </c>
      <c r="C1311" s="6" t="s">
        <v>95</v>
      </c>
      <c r="D1311" s="6" t="s">
        <v>89</v>
      </c>
      <c r="E1311" s="6" t="s">
        <v>85</v>
      </c>
      <c r="F1311" s="6" t="s">
        <v>77</v>
      </c>
      <c r="G1311" s="6" t="s">
        <v>79</v>
      </c>
      <c r="H1311" s="7">
        <v>234240.65</v>
      </c>
      <c r="I1311" s="7">
        <v>227478.37</v>
      </c>
      <c r="J1311" s="8">
        <v>1277</v>
      </c>
      <c r="K1311" s="8">
        <v>1227</v>
      </c>
      <c r="L1311" s="7">
        <v>151770.01999999999</v>
      </c>
      <c r="M1311" s="7">
        <v>6374.03</v>
      </c>
      <c r="N1311" s="7">
        <v>1425076.53</v>
      </c>
      <c r="O1311" s="8">
        <v>8017</v>
      </c>
      <c r="P1311" s="8">
        <v>9</v>
      </c>
      <c r="Q1311" s="8">
        <v>17</v>
      </c>
    </row>
    <row r="1312" spans="1:17" ht="14.5">
      <c r="A1312" s="5">
        <v>45383</v>
      </c>
      <c r="B1312" s="6">
        <v>2024</v>
      </c>
      <c r="C1312" s="6" t="s">
        <v>95</v>
      </c>
      <c r="D1312" s="6" t="s">
        <v>89</v>
      </c>
      <c r="E1312" s="6" t="s">
        <v>85</v>
      </c>
      <c r="F1312" s="6" t="s">
        <v>77</v>
      </c>
      <c r="G1312" s="6" t="s">
        <v>80</v>
      </c>
      <c r="H1312" s="7">
        <v>56679.93</v>
      </c>
      <c r="I1312" s="7">
        <v>55006.81</v>
      </c>
      <c r="J1312" s="8">
        <v>394</v>
      </c>
      <c r="K1312" s="8">
        <v>379</v>
      </c>
      <c r="L1312" s="7">
        <v>38537.01</v>
      </c>
      <c r="M1312" s="7">
        <v>3216.76</v>
      </c>
      <c r="N1312" s="7">
        <v>459379.19</v>
      </c>
      <c r="O1312" s="8">
        <v>3404</v>
      </c>
      <c r="P1312" s="8">
        <v>3</v>
      </c>
      <c r="Q1312" s="8">
        <v>6</v>
      </c>
    </row>
    <row r="1313" spans="1:17" ht="14.5">
      <c r="A1313" s="5">
        <v>45383</v>
      </c>
      <c r="B1313" s="6">
        <v>2024</v>
      </c>
      <c r="C1313" s="6" t="s">
        <v>95</v>
      </c>
      <c r="D1313" s="6" t="s">
        <v>89</v>
      </c>
      <c r="E1313" s="6" t="s">
        <v>85</v>
      </c>
      <c r="F1313" s="6" t="s">
        <v>77</v>
      </c>
      <c r="G1313" s="6" t="s">
        <v>81</v>
      </c>
      <c r="H1313" s="7">
        <v>109571.71</v>
      </c>
      <c r="I1313" s="7">
        <v>111259</v>
      </c>
      <c r="J1313" s="8">
        <v>927</v>
      </c>
      <c r="K1313" s="8">
        <v>958</v>
      </c>
      <c r="L1313" s="7">
        <v>67617.31</v>
      </c>
      <c r="M1313" s="7">
        <v>3235.89</v>
      </c>
      <c r="N1313" s="7">
        <v>694087.3</v>
      </c>
      <c r="O1313" s="8">
        <v>6049</v>
      </c>
      <c r="P1313" s="8">
        <v>6</v>
      </c>
      <c r="Q1313" s="8">
        <v>8</v>
      </c>
    </row>
    <row r="1314" spans="1:17" ht="14.5">
      <c r="A1314" s="5">
        <v>45383</v>
      </c>
      <c r="B1314" s="6">
        <v>2024</v>
      </c>
      <c r="C1314" s="6" t="s">
        <v>95</v>
      </c>
      <c r="D1314" s="6" t="s">
        <v>89</v>
      </c>
      <c r="E1314" s="6" t="s">
        <v>85</v>
      </c>
      <c r="F1314" s="6" t="s">
        <v>82</v>
      </c>
      <c r="G1314" s="6" t="s">
        <v>78</v>
      </c>
      <c r="H1314" s="7">
        <v>204553.2</v>
      </c>
      <c r="I1314" s="7">
        <v>204817.86</v>
      </c>
      <c r="J1314" s="8">
        <v>2764</v>
      </c>
      <c r="K1314" s="8">
        <v>2805</v>
      </c>
      <c r="L1314" s="7">
        <v>106173.9</v>
      </c>
      <c r="M1314" s="7">
        <v>3447.91</v>
      </c>
      <c r="N1314" s="7">
        <v>1602103.45</v>
      </c>
      <c r="O1314" s="8">
        <v>23727</v>
      </c>
      <c r="P1314" s="8">
        <v>11</v>
      </c>
      <c r="Q1314" s="8">
        <v>28</v>
      </c>
    </row>
    <row r="1315" spans="1:17" ht="14.5">
      <c r="A1315" s="5">
        <v>45383</v>
      </c>
      <c r="B1315" s="6">
        <v>2024</v>
      </c>
      <c r="C1315" s="6" t="s">
        <v>95</v>
      </c>
      <c r="D1315" s="6" t="s">
        <v>89</v>
      </c>
      <c r="E1315" s="6" t="s">
        <v>85</v>
      </c>
      <c r="F1315" s="6" t="s">
        <v>82</v>
      </c>
      <c r="G1315" s="6" t="s">
        <v>79</v>
      </c>
      <c r="H1315" s="7">
        <v>213763.08</v>
      </c>
      <c r="I1315" s="7">
        <v>206226.35</v>
      </c>
      <c r="J1315" s="8">
        <v>1165</v>
      </c>
      <c r="K1315" s="8">
        <v>1140</v>
      </c>
      <c r="L1315" s="7">
        <v>130018.88</v>
      </c>
      <c r="M1315" s="7">
        <v>5481.65</v>
      </c>
      <c r="N1315" s="7">
        <v>1322088.19</v>
      </c>
      <c r="O1315" s="8">
        <v>7647</v>
      </c>
      <c r="P1315" s="8">
        <v>10</v>
      </c>
      <c r="Q1315" s="8">
        <v>13</v>
      </c>
    </row>
    <row r="1316" spans="1:17" ht="14.5">
      <c r="A1316" s="5">
        <v>45383</v>
      </c>
      <c r="B1316" s="6">
        <v>2024</v>
      </c>
      <c r="C1316" s="6" t="s">
        <v>95</v>
      </c>
      <c r="D1316" s="6" t="s">
        <v>89</v>
      </c>
      <c r="E1316" s="6" t="s">
        <v>85</v>
      </c>
      <c r="F1316" s="6" t="s">
        <v>82</v>
      </c>
      <c r="G1316" s="6" t="s">
        <v>80</v>
      </c>
      <c r="H1316" s="7">
        <v>49674.05</v>
      </c>
      <c r="I1316" s="7">
        <v>45240.26</v>
      </c>
      <c r="J1316" s="8">
        <v>345</v>
      </c>
      <c r="K1316" s="8">
        <v>311</v>
      </c>
      <c r="L1316" s="7">
        <v>31590.77</v>
      </c>
      <c r="M1316" s="7">
        <v>2878.79</v>
      </c>
      <c r="N1316" s="7">
        <v>428491.25</v>
      </c>
      <c r="O1316" s="8">
        <v>3099</v>
      </c>
      <c r="P1316" s="8">
        <v>3</v>
      </c>
      <c r="Q1316" s="8">
        <v>4</v>
      </c>
    </row>
    <row r="1317" spans="1:17" ht="14.5">
      <c r="A1317" s="5">
        <v>45383</v>
      </c>
      <c r="B1317" s="6">
        <v>2024</v>
      </c>
      <c r="C1317" s="6" t="s">
        <v>95</v>
      </c>
      <c r="D1317" s="6" t="s">
        <v>89</v>
      </c>
      <c r="E1317" s="6" t="s">
        <v>85</v>
      </c>
      <c r="F1317" s="6" t="s">
        <v>82</v>
      </c>
      <c r="G1317" s="6" t="s">
        <v>81</v>
      </c>
      <c r="H1317" s="7">
        <v>88795.09</v>
      </c>
      <c r="I1317" s="7">
        <v>88625.18</v>
      </c>
      <c r="J1317" s="8">
        <v>751</v>
      </c>
      <c r="K1317" s="8">
        <v>741</v>
      </c>
      <c r="L1317" s="7">
        <v>51931.839999999997</v>
      </c>
      <c r="M1317" s="7">
        <v>2753.37</v>
      </c>
      <c r="N1317" s="7">
        <v>605466.91</v>
      </c>
      <c r="O1317" s="8">
        <v>5424</v>
      </c>
      <c r="P1317" s="8">
        <v>3</v>
      </c>
      <c r="Q1317" s="8">
        <v>10</v>
      </c>
    </row>
    <row r="1318" spans="1:17" ht="14.5">
      <c r="A1318" s="5">
        <v>45383</v>
      </c>
      <c r="B1318" s="6">
        <v>2024</v>
      </c>
      <c r="C1318" s="6" t="s">
        <v>95</v>
      </c>
      <c r="D1318" s="6" t="s">
        <v>89</v>
      </c>
      <c r="E1318" s="6" t="s">
        <v>85</v>
      </c>
      <c r="F1318" s="6" t="s">
        <v>83</v>
      </c>
      <c r="G1318" s="6" t="s">
        <v>78</v>
      </c>
      <c r="H1318" s="7">
        <v>25517.84</v>
      </c>
      <c r="I1318" s="7">
        <v>25405.56</v>
      </c>
      <c r="J1318" s="8">
        <v>345</v>
      </c>
      <c r="K1318" s="8">
        <v>345</v>
      </c>
      <c r="L1318" s="7">
        <v>12026.81</v>
      </c>
      <c r="M1318" s="7">
        <v>455.41</v>
      </c>
      <c r="N1318" s="7">
        <v>274857.28999999998</v>
      </c>
      <c r="O1318" s="8">
        <v>4078</v>
      </c>
      <c r="P1318" s="8">
        <v>1</v>
      </c>
      <c r="Q1318" s="8">
        <v>11</v>
      </c>
    </row>
    <row r="1319" spans="1:17" ht="14.5">
      <c r="A1319" s="5">
        <v>45383</v>
      </c>
      <c r="B1319" s="6">
        <v>2024</v>
      </c>
      <c r="C1319" s="6" t="s">
        <v>95</v>
      </c>
      <c r="D1319" s="6" t="s">
        <v>89</v>
      </c>
      <c r="E1319" s="6" t="s">
        <v>85</v>
      </c>
      <c r="F1319" s="6" t="s">
        <v>83</v>
      </c>
      <c r="G1319" s="6" t="s">
        <v>79</v>
      </c>
      <c r="H1319" s="7">
        <v>26452.720000000001</v>
      </c>
      <c r="I1319" s="7">
        <v>25929.77</v>
      </c>
      <c r="J1319" s="8">
        <v>144</v>
      </c>
      <c r="K1319" s="8">
        <v>143</v>
      </c>
      <c r="L1319" s="7">
        <v>14481.91</v>
      </c>
      <c r="M1319" s="7">
        <v>709.85</v>
      </c>
      <c r="N1319" s="7">
        <v>214332.99</v>
      </c>
      <c r="O1319" s="8">
        <v>1299</v>
      </c>
      <c r="P1319" s="8">
        <v>1</v>
      </c>
      <c r="Q1319" s="8">
        <v>5</v>
      </c>
    </row>
    <row r="1320" spans="1:17" ht="14.5">
      <c r="A1320" s="5">
        <v>45383</v>
      </c>
      <c r="B1320" s="6">
        <v>2024</v>
      </c>
      <c r="C1320" s="6" t="s">
        <v>95</v>
      </c>
      <c r="D1320" s="6" t="s">
        <v>89</v>
      </c>
      <c r="E1320" s="6" t="s">
        <v>85</v>
      </c>
      <c r="F1320" s="6" t="s">
        <v>83</v>
      </c>
      <c r="G1320" s="6" t="s">
        <v>80</v>
      </c>
      <c r="H1320" s="7">
        <v>6077.45</v>
      </c>
      <c r="I1320" s="7">
        <v>5848.25</v>
      </c>
      <c r="J1320" s="8">
        <v>42</v>
      </c>
      <c r="K1320" s="8">
        <v>41</v>
      </c>
      <c r="L1320" s="7">
        <v>3478.61</v>
      </c>
      <c r="M1320" s="7">
        <v>349.86</v>
      </c>
      <c r="N1320" s="7">
        <v>71871.350000000006</v>
      </c>
      <c r="O1320" s="8">
        <v>536</v>
      </c>
      <c r="P1320" s="8">
        <v>0</v>
      </c>
      <c r="Q1320" s="8">
        <v>1</v>
      </c>
    </row>
    <row r="1321" spans="1:17" ht="14.5">
      <c r="A1321" s="5">
        <v>45383</v>
      </c>
      <c r="B1321" s="6">
        <v>2024</v>
      </c>
      <c r="C1321" s="6" t="s">
        <v>95</v>
      </c>
      <c r="D1321" s="6" t="s">
        <v>89</v>
      </c>
      <c r="E1321" s="6" t="s">
        <v>85</v>
      </c>
      <c r="F1321" s="6" t="s">
        <v>83</v>
      </c>
      <c r="G1321" s="6" t="s">
        <v>81</v>
      </c>
      <c r="H1321" s="7">
        <v>10501.73</v>
      </c>
      <c r="I1321" s="7">
        <v>10123.06</v>
      </c>
      <c r="J1321" s="8">
        <v>89</v>
      </c>
      <c r="K1321" s="8">
        <v>87</v>
      </c>
      <c r="L1321" s="7">
        <v>5500.07</v>
      </c>
      <c r="M1321" s="7">
        <v>343.23</v>
      </c>
      <c r="N1321" s="7">
        <v>101715.76</v>
      </c>
      <c r="O1321" s="8">
        <v>912</v>
      </c>
      <c r="P1321" s="8">
        <v>0</v>
      </c>
      <c r="Q1321" s="8">
        <v>1</v>
      </c>
    </row>
    <row r="1322" spans="1:17" ht="14.5">
      <c r="A1322" s="5">
        <v>45383</v>
      </c>
      <c r="B1322" s="6">
        <v>2024</v>
      </c>
      <c r="C1322" s="6" t="s">
        <v>95</v>
      </c>
      <c r="D1322" s="6" t="s">
        <v>90</v>
      </c>
      <c r="E1322" s="6" t="s">
        <v>91</v>
      </c>
      <c r="F1322" s="6" t="s">
        <v>77</v>
      </c>
      <c r="G1322" s="6" t="s">
        <v>78</v>
      </c>
      <c r="H1322" s="7">
        <v>215174.94</v>
      </c>
      <c r="I1322" s="7">
        <v>205908.44</v>
      </c>
      <c r="J1322" s="8">
        <v>2907</v>
      </c>
      <c r="K1322" s="8">
        <v>2729</v>
      </c>
      <c r="L1322" s="7">
        <v>121752.57</v>
      </c>
      <c r="M1322" s="7">
        <v>3603.62</v>
      </c>
      <c r="N1322" s="7">
        <v>2315549.37</v>
      </c>
      <c r="O1322" s="8">
        <v>32057</v>
      </c>
      <c r="P1322" s="8">
        <v>12</v>
      </c>
      <c r="Q1322" s="8">
        <v>35</v>
      </c>
    </row>
    <row r="1323" spans="1:17" ht="14.5">
      <c r="A1323" s="5">
        <v>45383</v>
      </c>
      <c r="B1323" s="6">
        <v>2024</v>
      </c>
      <c r="C1323" s="6" t="s">
        <v>95</v>
      </c>
      <c r="D1323" s="6" t="s">
        <v>90</v>
      </c>
      <c r="E1323" s="6" t="s">
        <v>91</v>
      </c>
      <c r="F1323" s="6" t="s">
        <v>77</v>
      </c>
      <c r="G1323" s="6" t="s">
        <v>79</v>
      </c>
      <c r="H1323" s="7">
        <v>201837.45</v>
      </c>
      <c r="I1323" s="7">
        <v>191328.13</v>
      </c>
      <c r="J1323" s="8">
        <v>1100</v>
      </c>
      <c r="K1323" s="8">
        <v>1028</v>
      </c>
      <c r="L1323" s="7">
        <v>133834.62</v>
      </c>
      <c r="M1323" s="7">
        <v>5522.28</v>
      </c>
      <c r="N1323" s="7">
        <v>1931744.09</v>
      </c>
      <c r="O1323" s="8">
        <v>11962</v>
      </c>
      <c r="P1323" s="8">
        <v>8</v>
      </c>
      <c r="Q1323" s="8">
        <v>23</v>
      </c>
    </row>
    <row r="1324" spans="1:17" ht="14.5">
      <c r="A1324" s="5">
        <v>45383</v>
      </c>
      <c r="B1324" s="6">
        <v>2024</v>
      </c>
      <c r="C1324" s="6" t="s">
        <v>95</v>
      </c>
      <c r="D1324" s="6" t="s">
        <v>90</v>
      </c>
      <c r="E1324" s="6" t="s">
        <v>91</v>
      </c>
      <c r="F1324" s="6" t="s">
        <v>77</v>
      </c>
      <c r="G1324" s="6" t="s">
        <v>80</v>
      </c>
      <c r="H1324" s="7">
        <v>53759.18</v>
      </c>
      <c r="I1324" s="7">
        <v>47716.07</v>
      </c>
      <c r="J1324" s="8">
        <v>374</v>
      </c>
      <c r="K1324" s="8">
        <v>327</v>
      </c>
      <c r="L1324" s="7">
        <v>36691.75</v>
      </c>
      <c r="M1324" s="7">
        <v>3206.93</v>
      </c>
      <c r="N1324" s="7">
        <v>593591.6</v>
      </c>
      <c r="O1324" s="8">
        <v>4612</v>
      </c>
      <c r="P1324" s="8">
        <v>2</v>
      </c>
      <c r="Q1324" s="8">
        <v>5</v>
      </c>
    </row>
    <row r="1325" spans="1:17" ht="14.5">
      <c r="A1325" s="5">
        <v>45383</v>
      </c>
      <c r="B1325" s="6">
        <v>2024</v>
      </c>
      <c r="C1325" s="6" t="s">
        <v>95</v>
      </c>
      <c r="D1325" s="6" t="s">
        <v>90</v>
      </c>
      <c r="E1325" s="6" t="s">
        <v>91</v>
      </c>
      <c r="F1325" s="6" t="s">
        <v>77</v>
      </c>
      <c r="G1325" s="6" t="s">
        <v>81</v>
      </c>
      <c r="H1325" s="7">
        <v>87712.46</v>
      </c>
      <c r="I1325" s="7">
        <v>86874.38</v>
      </c>
      <c r="J1325" s="8">
        <v>742</v>
      </c>
      <c r="K1325" s="8">
        <v>744</v>
      </c>
      <c r="L1325" s="7">
        <v>55236.639999999999</v>
      </c>
      <c r="M1325" s="7">
        <v>2868.68</v>
      </c>
      <c r="N1325" s="7">
        <v>881971.11</v>
      </c>
      <c r="O1325" s="8">
        <v>8295</v>
      </c>
      <c r="P1325" s="8">
        <v>4</v>
      </c>
      <c r="Q1325" s="8">
        <v>10</v>
      </c>
    </row>
    <row r="1326" spans="1:17" ht="14.5">
      <c r="A1326" s="5">
        <v>45383</v>
      </c>
      <c r="B1326" s="6">
        <v>2024</v>
      </c>
      <c r="C1326" s="6" t="s">
        <v>95</v>
      </c>
      <c r="D1326" s="6" t="s">
        <v>90</v>
      </c>
      <c r="E1326" s="6" t="s">
        <v>91</v>
      </c>
      <c r="F1326" s="6" t="s">
        <v>82</v>
      </c>
      <c r="G1326" s="6" t="s">
        <v>78</v>
      </c>
      <c r="H1326" s="7">
        <v>170888.38</v>
      </c>
      <c r="I1326" s="7">
        <v>166618.48000000001</v>
      </c>
      <c r="J1326" s="8">
        <v>2309</v>
      </c>
      <c r="K1326" s="8">
        <v>2275</v>
      </c>
      <c r="L1326" s="7">
        <v>90755.61</v>
      </c>
      <c r="M1326" s="7">
        <v>2938.32</v>
      </c>
      <c r="N1326" s="7">
        <v>2119692.4700000002</v>
      </c>
      <c r="O1326" s="8">
        <v>31992</v>
      </c>
      <c r="P1326" s="8">
        <v>9</v>
      </c>
      <c r="Q1326" s="8">
        <v>49</v>
      </c>
    </row>
    <row r="1327" spans="1:17" ht="14.5">
      <c r="A1327" s="5">
        <v>45383</v>
      </c>
      <c r="B1327" s="6">
        <v>2024</v>
      </c>
      <c r="C1327" s="6" t="s">
        <v>95</v>
      </c>
      <c r="D1327" s="6" t="s">
        <v>90</v>
      </c>
      <c r="E1327" s="6" t="s">
        <v>91</v>
      </c>
      <c r="F1327" s="6" t="s">
        <v>82</v>
      </c>
      <c r="G1327" s="6" t="s">
        <v>79</v>
      </c>
      <c r="H1327" s="7">
        <v>173933.24</v>
      </c>
      <c r="I1327" s="7">
        <v>158183.85</v>
      </c>
      <c r="J1327" s="8">
        <v>948</v>
      </c>
      <c r="K1327" s="8">
        <v>851</v>
      </c>
      <c r="L1327" s="7">
        <v>107121.53</v>
      </c>
      <c r="M1327" s="7">
        <v>3922.86</v>
      </c>
      <c r="N1327" s="7">
        <v>1670696.9</v>
      </c>
      <c r="O1327" s="8">
        <v>9821</v>
      </c>
      <c r="P1327" s="8">
        <v>7</v>
      </c>
      <c r="Q1327" s="8">
        <v>16</v>
      </c>
    </row>
    <row r="1328" spans="1:17" ht="14.5">
      <c r="A1328" s="5">
        <v>45383</v>
      </c>
      <c r="B1328" s="6">
        <v>2024</v>
      </c>
      <c r="C1328" s="6" t="s">
        <v>95</v>
      </c>
      <c r="D1328" s="6" t="s">
        <v>90</v>
      </c>
      <c r="E1328" s="6" t="s">
        <v>91</v>
      </c>
      <c r="F1328" s="6" t="s">
        <v>82</v>
      </c>
      <c r="G1328" s="6" t="s">
        <v>80</v>
      </c>
      <c r="H1328" s="7">
        <v>46159.55</v>
      </c>
      <c r="I1328" s="7">
        <v>41553.120000000003</v>
      </c>
      <c r="J1328" s="8">
        <v>321</v>
      </c>
      <c r="K1328" s="8">
        <v>288</v>
      </c>
      <c r="L1328" s="7">
        <v>29218.77</v>
      </c>
      <c r="M1328" s="7">
        <v>2662.12</v>
      </c>
      <c r="N1328" s="7">
        <v>552071.35</v>
      </c>
      <c r="O1328" s="8">
        <v>4196</v>
      </c>
      <c r="P1328" s="8">
        <v>3</v>
      </c>
      <c r="Q1328" s="8">
        <v>7</v>
      </c>
    </row>
    <row r="1329" spans="1:17" ht="14.5">
      <c r="A1329" s="5">
        <v>45383</v>
      </c>
      <c r="B1329" s="6">
        <v>2024</v>
      </c>
      <c r="C1329" s="6" t="s">
        <v>95</v>
      </c>
      <c r="D1329" s="6" t="s">
        <v>90</v>
      </c>
      <c r="E1329" s="6" t="s">
        <v>91</v>
      </c>
      <c r="F1329" s="6" t="s">
        <v>82</v>
      </c>
      <c r="G1329" s="6" t="s">
        <v>81</v>
      </c>
      <c r="H1329" s="7">
        <v>73824.63</v>
      </c>
      <c r="I1329" s="7">
        <v>69894.89</v>
      </c>
      <c r="J1329" s="8">
        <v>624</v>
      </c>
      <c r="K1329" s="8">
        <v>581</v>
      </c>
      <c r="L1329" s="7">
        <v>42813.19</v>
      </c>
      <c r="M1329" s="7">
        <v>2387.98</v>
      </c>
      <c r="N1329" s="7">
        <v>759705.26</v>
      </c>
      <c r="O1329" s="8">
        <v>6771</v>
      </c>
      <c r="P1329" s="8">
        <v>4</v>
      </c>
      <c r="Q1329" s="8">
        <v>13</v>
      </c>
    </row>
    <row r="1330" spans="1:17" ht="14.5">
      <c r="A1330" s="5">
        <v>45383</v>
      </c>
      <c r="B1330" s="6">
        <v>2024</v>
      </c>
      <c r="C1330" s="6" t="s">
        <v>95</v>
      </c>
      <c r="D1330" s="6" t="s">
        <v>90</v>
      </c>
      <c r="E1330" s="6" t="s">
        <v>91</v>
      </c>
      <c r="F1330" s="6" t="s">
        <v>83</v>
      </c>
      <c r="G1330" s="6" t="s">
        <v>78</v>
      </c>
      <c r="H1330" s="7">
        <v>17481.45</v>
      </c>
      <c r="I1330" s="7">
        <v>16794.37</v>
      </c>
      <c r="J1330" s="8">
        <v>236</v>
      </c>
      <c r="K1330" s="8">
        <v>228</v>
      </c>
      <c r="L1330" s="7">
        <v>8238.56</v>
      </c>
      <c r="M1330" s="7">
        <v>289.68</v>
      </c>
      <c r="N1330" s="7">
        <v>277051.81</v>
      </c>
      <c r="O1330" s="8">
        <v>3871</v>
      </c>
      <c r="P1330" s="8">
        <v>1</v>
      </c>
      <c r="Q1330" s="8">
        <v>5</v>
      </c>
    </row>
    <row r="1331" spans="1:17" ht="14.5">
      <c r="A1331" s="5">
        <v>45383</v>
      </c>
      <c r="B1331" s="6">
        <v>2024</v>
      </c>
      <c r="C1331" s="6" t="s">
        <v>95</v>
      </c>
      <c r="D1331" s="6" t="s">
        <v>90</v>
      </c>
      <c r="E1331" s="6" t="s">
        <v>91</v>
      </c>
      <c r="F1331" s="6" t="s">
        <v>83</v>
      </c>
      <c r="G1331" s="6" t="s">
        <v>79</v>
      </c>
      <c r="H1331" s="7">
        <v>17034.759999999998</v>
      </c>
      <c r="I1331" s="7">
        <v>16364.51</v>
      </c>
      <c r="J1331" s="8">
        <v>93</v>
      </c>
      <c r="K1331" s="8">
        <v>89</v>
      </c>
      <c r="L1331" s="7">
        <v>9575.32</v>
      </c>
      <c r="M1331" s="7">
        <v>419.2</v>
      </c>
      <c r="N1331" s="7">
        <v>222946.61</v>
      </c>
      <c r="O1331" s="8">
        <v>1339</v>
      </c>
      <c r="P1331" s="8">
        <v>1</v>
      </c>
      <c r="Q1331" s="8">
        <v>3</v>
      </c>
    </row>
    <row r="1332" spans="1:17" ht="14.5">
      <c r="A1332" s="5">
        <v>45383</v>
      </c>
      <c r="B1332" s="6">
        <v>2024</v>
      </c>
      <c r="C1332" s="6" t="s">
        <v>95</v>
      </c>
      <c r="D1332" s="6" t="s">
        <v>90</v>
      </c>
      <c r="E1332" s="6" t="s">
        <v>91</v>
      </c>
      <c r="F1332" s="6" t="s">
        <v>83</v>
      </c>
      <c r="G1332" s="6" t="s">
        <v>80</v>
      </c>
      <c r="H1332" s="7">
        <v>4325.1499999999996</v>
      </c>
      <c r="I1332" s="7">
        <v>3826.85</v>
      </c>
      <c r="J1332" s="8">
        <v>30</v>
      </c>
      <c r="K1332" s="8">
        <v>27</v>
      </c>
      <c r="L1332" s="7">
        <v>2505.9899999999998</v>
      </c>
      <c r="M1332" s="7">
        <v>253.88</v>
      </c>
      <c r="N1332" s="7">
        <v>70045.759999999995</v>
      </c>
      <c r="O1332" s="8">
        <v>538</v>
      </c>
      <c r="P1332" s="8">
        <v>0</v>
      </c>
      <c r="Q1332" s="8">
        <v>1</v>
      </c>
    </row>
    <row r="1333" spans="1:17" ht="14.5">
      <c r="A1333" s="5">
        <v>45383</v>
      </c>
      <c r="B1333" s="6">
        <v>2024</v>
      </c>
      <c r="C1333" s="6" t="s">
        <v>95</v>
      </c>
      <c r="D1333" s="6" t="s">
        <v>90</v>
      </c>
      <c r="E1333" s="6" t="s">
        <v>91</v>
      </c>
      <c r="F1333" s="6" t="s">
        <v>83</v>
      </c>
      <c r="G1333" s="6" t="s">
        <v>81</v>
      </c>
      <c r="H1333" s="7">
        <v>6776.37</v>
      </c>
      <c r="I1333" s="7">
        <v>6411.48</v>
      </c>
      <c r="J1333" s="8">
        <v>57</v>
      </c>
      <c r="K1333" s="8">
        <v>53</v>
      </c>
      <c r="L1333" s="7">
        <v>3595.7</v>
      </c>
      <c r="M1333" s="7">
        <v>187.19</v>
      </c>
      <c r="N1333" s="7">
        <v>101414.74</v>
      </c>
      <c r="O1333" s="8">
        <v>935</v>
      </c>
      <c r="P1333" s="8">
        <v>0</v>
      </c>
      <c r="Q1333" s="8">
        <v>2</v>
      </c>
    </row>
    <row r="1334" spans="1:17" ht="14.5">
      <c r="A1334" s="5">
        <v>45383</v>
      </c>
      <c r="B1334" s="6">
        <v>2024</v>
      </c>
      <c r="C1334" s="6" t="s">
        <v>95</v>
      </c>
      <c r="D1334" s="6" t="s">
        <v>92</v>
      </c>
      <c r="E1334" s="6" t="s">
        <v>76</v>
      </c>
      <c r="F1334" s="6" t="s">
        <v>77</v>
      </c>
      <c r="G1334" s="6" t="s">
        <v>78</v>
      </c>
      <c r="H1334" s="7">
        <v>227570.75</v>
      </c>
      <c r="I1334" s="7">
        <v>228394.12</v>
      </c>
      <c r="J1334" s="8">
        <v>3075</v>
      </c>
      <c r="K1334" s="8">
        <v>3068</v>
      </c>
      <c r="L1334" s="7">
        <v>127353.56</v>
      </c>
      <c r="M1334" s="7">
        <v>4179.5600000000004</v>
      </c>
      <c r="N1334" s="7">
        <v>1422146.64</v>
      </c>
      <c r="O1334" s="8">
        <v>21547</v>
      </c>
      <c r="P1334" s="8">
        <v>13</v>
      </c>
      <c r="Q1334" s="8">
        <v>49</v>
      </c>
    </row>
    <row r="1335" spans="1:17" ht="14.5">
      <c r="A1335" s="5">
        <v>45383</v>
      </c>
      <c r="B1335" s="6">
        <v>2024</v>
      </c>
      <c r="C1335" s="6" t="s">
        <v>95</v>
      </c>
      <c r="D1335" s="6" t="s">
        <v>92</v>
      </c>
      <c r="E1335" s="6" t="s">
        <v>76</v>
      </c>
      <c r="F1335" s="6" t="s">
        <v>77</v>
      </c>
      <c r="G1335" s="6" t="s">
        <v>79</v>
      </c>
      <c r="H1335" s="7">
        <v>211758.5</v>
      </c>
      <c r="I1335" s="7">
        <v>202125.58</v>
      </c>
      <c r="J1335" s="8">
        <v>1154</v>
      </c>
      <c r="K1335" s="8">
        <v>1110</v>
      </c>
      <c r="L1335" s="7">
        <v>139462.63</v>
      </c>
      <c r="M1335" s="7">
        <v>5721.49</v>
      </c>
      <c r="N1335" s="7">
        <v>1178754.32</v>
      </c>
      <c r="O1335" s="8">
        <v>6700</v>
      </c>
      <c r="P1335" s="8">
        <v>11</v>
      </c>
      <c r="Q1335" s="8">
        <v>15</v>
      </c>
    </row>
    <row r="1336" spans="1:17" ht="14.5">
      <c r="A1336" s="5">
        <v>45383</v>
      </c>
      <c r="B1336" s="6">
        <v>2024</v>
      </c>
      <c r="C1336" s="6" t="s">
        <v>95</v>
      </c>
      <c r="D1336" s="6" t="s">
        <v>92</v>
      </c>
      <c r="E1336" s="6" t="s">
        <v>76</v>
      </c>
      <c r="F1336" s="6" t="s">
        <v>77</v>
      </c>
      <c r="G1336" s="6" t="s">
        <v>80</v>
      </c>
      <c r="H1336" s="7">
        <v>53285.29</v>
      </c>
      <c r="I1336" s="7">
        <v>50671.17</v>
      </c>
      <c r="J1336" s="8">
        <v>370</v>
      </c>
      <c r="K1336" s="8">
        <v>349</v>
      </c>
      <c r="L1336" s="7">
        <v>36600</v>
      </c>
      <c r="M1336" s="7">
        <v>3188.71</v>
      </c>
      <c r="N1336" s="7">
        <v>385479.99</v>
      </c>
      <c r="O1336" s="8">
        <v>3035</v>
      </c>
      <c r="P1336" s="8">
        <v>3</v>
      </c>
      <c r="Q1336" s="8">
        <v>6</v>
      </c>
    </row>
    <row r="1337" spans="1:17" ht="14.5">
      <c r="A1337" s="5">
        <v>45383</v>
      </c>
      <c r="B1337" s="6">
        <v>2024</v>
      </c>
      <c r="C1337" s="6" t="s">
        <v>95</v>
      </c>
      <c r="D1337" s="6" t="s">
        <v>92</v>
      </c>
      <c r="E1337" s="6" t="s">
        <v>76</v>
      </c>
      <c r="F1337" s="6" t="s">
        <v>77</v>
      </c>
      <c r="G1337" s="6" t="s">
        <v>81</v>
      </c>
      <c r="H1337" s="7">
        <v>82961.58</v>
      </c>
      <c r="I1337" s="7">
        <v>82001.009999999995</v>
      </c>
      <c r="J1337" s="8">
        <v>702</v>
      </c>
      <c r="K1337" s="8">
        <v>695</v>
      </c>
      <c r="L1337" s="7">
        <v>52460.6</v>
      </c>
      <c r="M1337" s="7">
        <v>2289.14</v>
      </c>
      <c r="N1337" s="7">
        <v>535095.81000000006</v>
      </c>
      <c r="O1337" s="8">
        <v>4999</v>
      </c>
      <c r="P1337" s="8">
        <v>4</v>
      </c>
      <c r="Q1337" s="8">
        <v>14</v>
      </c>
    </row>
    <row r="1338" spans="1:17" ht="14.5">
      <c r="A1338" s="5">
        <v>45383</v>
      </c>
      <c r="B1338" s="6">
        <v>2024</v>
      </c>
      <c r="C1338" s="6" t="s">
        <v>95</v>
      </c>
      <c r="D1338" s="6" t="s">
        <v>92</v>
      </c>
      <c r="E1338" s="6" t="s">
        <v>76</v>
      </c>
      <c r="F1338" s="6" t="s">
        <v>82</v>
      </c>
      <c r="G1338" s="6" t="s">
        <v>78</v>
      </c>
      <c r="H1338" s="7">
        <v>175917.43</v>
      </c>
      <c r="I1338" s="7">
        <v>173095.83</v>
      </c>
      <c r="J1338" s="8">
        <v>2377</v>
      </c>
      <c r="K1338" s="8">
        <v>2333</v>
      </c>
      <c r="L1338" s="7">
        <v>93454.7</v>
      </c>
      <c r="M1338" s="7">
        <v>3007.37</v>
      </c>
      <c r="N1338" s="7">
        <v>1236360.97</v>
      </c>
      <c r="O1338" s="8">
        <v>18431</v>
      </c>
      <c r="P1338" s="8">
        <v>8</v>
      </c>
      <c r="Q1338" s="8">
        <v>52</v>
      </c>
    </row>
    <row r="1339" spans="1:17" ht="14.5">
      <c r="A1339" s="5">
        <v>45383</v>
      </c>
      <c r="B1339" s="6">
        <v>2024</v>
      </c>
      <c r="C1339" s="6" t="s">
        <v>95</v>
      </c>
      <c r="D1339" s="6" t="s">
        <v>92</v>
      </c>
      <c r="E1339" s="6" t="s">
        <v>76</v>
      </c>
      <c r="F1339" s="6" t="s">
        <v>82</v>
      </c>
      <c r="G1339" s="6" t="s">
        <v>79</v>
      </c>
      <c r="H1339" s="7">
        <v>168461.01</v>
      </c>
      <c r="I1339" s="7">
        <v>163302.51999999999</v>
      </c>
      <c r="J1339" s="8">
        <v>918</v>
      </c>
      <c r="K1339" s="8">
        <v>898</v>
      </c>
      <c r="L1339" s="7">
        <v>103782.89</v>
      </c>
      <c r="M1339" s="7">
        <v>4251.3500000000004</v>
      </c>
      <c r="N1339" s="7">
        <v>1003150.89</v>
      </c>
      <c r="O1339" s="8">
        <v>5668</v>
      </c>
      <c r="P1339" s="8">
        <v>7</v>
      </c>
      <c r="Q1339" s="8">
        <v>18</v>
      </c>
    </row>
    <row r="1340" spans="1:17" ht="14.5">
      <c r="A1340" s="5">
        <v>45383</v>
      </c>
      <c r="B1340" s="6">
        <v>2024</v>
      </c>
      <c r="C1340" s="6" t="s">
        <v>95</v>
      </c>
      <c r="D1340" s="6" t="s">
        <v>92</v>
      </c>
      <c r="E1340" s="6" t="s">
        <v>76</v>
      </c>
      <c r="F1340" s="6" t="s">
        <v>82</v>
      </c>
      <c r="G1340" s="6" t="s">
        <v>80</v>
      </c>
      <c r="H1340" s="7">
        <v>41874.25</v>
      </c>
      <c r="I1340" s="7">
        <v>40041.58</v>
      </c>
      <c r="J1340" s="8">
        <v>291</v>
      </c>
      <c r="K1340" s="8">
        <v>280</v>
      </c>
      <c r="L1340" s="7">
        <v>26901.51</v>
      </c>
      <c r="M1340" s="7">
        <v>2413.5700000000002</v>
      </c>
      <c r="N1340" s="7">
        <v>327406.71999999997</v>
      </c>
      <c r="O1340" s="8">
        <v>2389</v>
      </c>
      <c r="P1340" s="8">
        <v>2</v>
      </c>
      <c r="Q1340" s="8">
        <v>3</v>
      </c>
    </row>
    <row r="1341" spans="1:17" ht="14.5">
      <c r="A1341" s="5">
        <v>45383</v>
      </c>
      <c r="B1341" s="6">
        <v>2024</v>
      </c>
      <c r="C1341" s="6" t="s">
        <v>95</v>
      </c>
      <c r="D1341" s="6" t="s">
        <v>92</v>
      </c>
      <c r="E1341" s="6" t="s">
        <v>76</v>
      </c>
      <c r="F1341" s="6" t="s">
        <v>82</v>
      </c>
      <c r="G1341" s="6" t="s">
        <v>81</v>
      </c>
      <c r="H1341" s="7">
        <v>69951.72</v>
      </c>
      <c r="I1341" s="7">
        <v>67542.41</v>
      </c>
      <c r="J1341" s="8">
        <v>592</v>
      </c>
      <c r="K1341" s="8">
        <v>566</v>
      </c>
      <c r="L1341" s="7">
        <v>40708.47</v>
      </c>
      <c r="M1341" s="7">
        <v>1966.84</v>
      </c>
      <c r="N1341" s="7">
        <v>456948.47</v>
      </c>
      <c r="O1341" s="8">
        <v>4024</v>
      </c>
      <c r="P1341" s="8">
        <v>4</v>
      </c>
      <c r="Q1341" s="8">
        <v>8</v>
      </c>
    </row>
    <row r="1342" spans="1:17" ht="14.5">
      <c r="A1342" s="5">
        <v>45383</v>
      </c>
      <c r="B1342" s="6">
        <v>2024</v>
      </c>
      <c r="C1342" s="6" t="s">
        <v>95</v>
      </c>
      <c r="D1342" s="6" t="s">
        <v>92</v>
      </c>
      <c r="E1342" s="6" t="s">
        <v>76</v>
      </c>
      <c r="F1342" s="6" t="s">
        <v>83</v>
      </c>
      <c r="G1342" s="6" t="s">
        <v>78</v>
      </c>
      <c r="H1342" s="7">
        <v>17546.02</v>
      </c>
      <c r="I1342" s="7">
        <v>17909.939999999999</v>
      </c>
      <c r="J1342" s="8">
        <v>237</v>
      </c>
      <c r="K1342" s="8">
        <v>242</v>
      </c>
      <c r="L1342" s="7">
        <v>8452.76</v>
      </c>
      <c r="M1342" s="7">
        <v>304.63</v>
      </c>
      <c r="N1342" s="7">
        <v>163079.60999999999</v>
      </c>
      <c r="O1342" s="8">
        <v>2354</v>
      </c>
      <c r="P1342" s="8">
        <v>1</v>
      </c>
      <c r="Q1342" s="8">
        <v>7</v>
      </c>
    </row>
    <row r="1343" spans="1:17" ht="14.5">
      <c r="A1343" s="5">
        <v>45383</v>
      </c>
      <c r="B1343" s="6">
        <v>2024</v>
      </c>
      <c r="C1343" s="6" t="s">
        <v>95</v>
      </c>
      <c r="D1343" s="6" t="s">
        <v>92</v>
      </c>
      <c r="E1343" s="6" t="s">
        <v>76</v>
      </c>
      <c r="F1343" s="6" t="s">
        <v>83</v>
      </c>
      <c r="G1343" s="6" t="s">
        <v>79</v>
      </c>
      <c r="H1343" s="7">
        <v>16505.29</v>
      </c>
      <c r="I1343" s="7">
        <v>16203.14</v>
      </c>
      <c r="J1343" s="8">
        <v>90</v>
      </c>
      <c r="K1343" s="8">
        <v>90</v>
      </c>
      <c r="L1343" s="7">
        <v>9122.52</v>
      </c>
      <c r="M1343" s="7">
        <v>428.78</v>
      </c>
      <c r="N1343" s="7">
        <v>131145.18</v>
      </c>
      <c r="O1343" s="8">
        <v>776</v>
      </c>
      <c r="P1343" s="8">
        <v>1</v>
      </c>
      <c r="Q1343" s="8">
        <v>3</v>
      </c>
    </row>
    <row r="1344" spans="1:17" ht="14.5">
      <c r="A1344" s="5">
        <v>45383</v>
      </c>
      <c r="B1344" s="6">
        <v>2024</v>
      </c>
      <c r="C1344" s="6" t="s">
        <v>95</v>
      </c>
      <c r="D1344" s="6" t="s">
        <v>92</v>
      </c>
      <c r="E1344" s="6" t="s">
        <v>76</v>
      </c>
      <c r="F1344" s="6" t="s">
        <v>83</v>
      </c>
      <c r="G1344" s="6" t="s">
        <v>80</v>
      </c>
      <c r="H1344" s="7">
        <v>3946.94</v>
      </c>
      <c r="I1344" s="7">
        <v>3679.73</v>
      </c>
      <c r="J1344" s="8">
        <v>27</v>
      </c>
      <c r="K1344" s="8">
        <v>25</v>
      </c>
      <c r="L1344" s="7">
        <v>2294.64</v>
      </c>
      <c r="M1344" s="7">
        <v>212.6</v>
      </c>
      <c r="N1344" s="7">
        <v>40945.79</v>
      </c>
      <c r="O1344" s="8">
        <v>294</v>
      </c>
      <c r="P1344" s="8">
        <v>0</v>
      </c>
      <c r="Q1344" s="8">
        <v>1</v>
      </c>
    </row>
    <row r="1345" spans="1:17" ht="14.5">
      <c r="A1345" s="5">
        <v>45383</v>
      </c>
      <c r="B1345" s="6">
        <v>2024</v>
      </c>
      <c r="C1345" s="6" t="s">
        <v>95</v>
      </c>
      <c r="D1345" s="6" t="s">
        <v>92</v>
      </c>
      <c r="E1345" s="6" t="s">
        <v>76</v>
      </c>
      <c r="F1345" s="6" t="s">
        <v>83</v>
      </c>
      <c r="G1345" s="6" t="s">
        <v>81</v>
      </c>
      <c r="H1345" s="7">
        <v>6625.69</v>
      </c>
      <c r="I1345" s="7">
        <v>6740.43</v>
      </c>
      <c r="J1345" s="8">
        <v>56</v>
      </c>
      <c r="K1345" s="8">
        <v>57</v>
      </c>
      <c r="L1345" s="7">
        <v>3454.52</v>
      </c>
      <c r="M1345" s="7">
        <v>218.63</v>
      </c>
      <c r="N1345" s="7">
        <v>58273.16</v>
      </c>
      <c r="O1345" s="8">
        <v>543</v>
      </c>
      <c r="P1345" s="8">
        <v>0</v>
      </c>
      <c r="Q1345" s="8">
        <v>2</v>
      </c>
    </row>
    <row r="1346" spans="1:17" ht="14.5">
      <c r="A1346" s="5">
        <v>45413</v>
      </c>
      <c r="B1346" s="6">
        <v>2024</v>
      </c>
      <c r="C1346" s="6" t="s">
        <v>96</v>
      </c>
      <c r="D1346" s="6" t="s">
        <v>75</v>
      </c>
      <c r="E1346" s="6" t="s">
        <v>76</v>
      </c>
      <c r="F1346" s="6" t="s">
        <v>77</v>
      </c>
      <c r="G1346" s="6" t="s">
        <v>78</v>
      </c>
      <c r="H1346" s="7">
        <v>1163463.8400000001</v>
      </c>
      <c r="I1346" s="7">
        <v>1126889.52</v>
      </c>
      <c r="J1346" s="8">
        <v>15719</v>
      </c>
      <c r="K1346" s="8">
        <v>15040</v>
      </c>
      <c r="L1346" s="7">
        <v>662874.22</v>
      </c>
      <c r="M1346" s="7">
        <v>19875.759999999998</v>
      </c>
      <c r="N1346" s="7">
        <v>6546565.71</v>
      </c>
      <c r="O1346" s="8">
        <v>97801</v>
      </c>
      <c r="P1346" s="8">
        <v>47</v>
      </c>
      <c r="Q1346" s="8">
        <v>128</v>
      </c>
    </row>
    <row r="1347" spans="1:17" ht="14.5">
      <c r="A1347" s="5">
        <v>45413</v>
      </c>
      <c r="B1347" s="6">
        <v>2024</v>
      </c>
      <c r="C1347" s="6" t="s">
        <v>96</v>
      </c>
      <c r="D1347" s="6" t="s">
        <v>75</v>
      </c>
      <c r="E1347" s="6" t="s">
        <v>76</v>
      </c>
      <c r="F1347" s="6" t="s">
        <v>77</v>
      </c>
      <c r="G1347" s="6" t="s">
        <v>79</v>
      </c>
      <c r="H1347" s="7">
        <v>1064113.1599999999</v>
      </c>
      <c r="I1347" s="7">
        <v>1008003.92</v>
      </c>
      <c r="J1347" s="8">
        <v>5799</v>
      </c>
      <c r="K1347" s="8">
        <v>5496</v>
      </c>
      <c r="L1347" s="7">
        <v>704275.17</v>
      </c>
      <c r="M1347" s="7">
        <v>26148.06</v>
      </c>
      <c r="N1347" s="7">
        <v>5120199.6100000003</v>
      </c>
      <c r="O1347" s="8">
        <v>29745</v>
      </c>
      <c r="P1347" s="8">
        <v>48</v>
      </c>
      <c r="Q1347" s="8">
        <v>115</v>
      </c>
    </row>
    <row r="1348" spans="1:17" ht="14.5">
      <c r="A1348" s="5">
        <v>45413</v>
      </c>
      <c r="B1348" s="6">
        <v>2024</v>
      </c>
      <c r="C1348" s="6" t="s">
        <v>96</v>
      </c>
      <c r="D1348" s="6" t="s">
        <v>75</v>
      </c>
      <c r="E1348" s="6" t="s">
        <v>76</v>
      </c>
      <c r="F1348" s="6" t="s">
        <v>77</v>
      </c>
      <c r="G1348" s="6" t="s">
        <v>80</v>
      </c>
      <c r="H1348" s="7">
        <v>281188.94</v>
      </c>
      <c r="I1348" s="7">
        <v>262376.59000000003</v>
      </c>
      <c r="J1348" s="8">
        <v>1954</v>
      </c>
      <c r="K1348" s="8">
        <v>1817</v>
      </c>
      <c r="L1348" s="7">
        <v>195782.37</v>
      </c>
      <c r="M1348" s="7">
        <v>16228.74</v>
      </c>
      <c r="N1348" s="7">
        <v>1746832.28</v>
      </c>
      <c r="O1348" s="8">
        <v>13236</v>
      </c>
      <c r="P1348" s="8">
        <v>15</v>
      </c>
      <c r="Q1348" s="8">
        <v>23</v>
      </c>
    </row>
    <row r="1349" spans="1:17" ht="14.5">
      <c r="A1349" s="5">
        <v>45413</v>
      </c>
      <c r="B1349" s="6">
        <v>2024</v>
      </c>
      <c r="C1349" s="6" t="s">
        <v>96</v>
      </c>
      <c r="D1349" s="6" t="s">
        <v>75</v>
      </c>
      <c r="E1349" s="6" t="s">
        <v>76</v>
      </c>
      <c r="F1349" s="6" t="s">
        <v>77</v>
      </c>
      <c r="G1349" s="6" t="s">
        <v>81</v>
      </c>
      <c r="H1349" s="7">
        <v>492085.3</v>
      </c>
      <c r="I1349" s="7">
        <v>466908.41</v>
      </c>
      <c r="J1349" s="8">
        <v>4162</v>
      </c>
      <c r="K1349" s="8">
        <v>3880</v>
      </c>
      <c r="L1349" s="7">
        <v>305404.52</v>
      </c>
      <c r="M1349" s="7">
        <v>14340.57</v>
      </c>
      <c r="N1349" s="7">
        <v>2533452.96</v>
      </c>
      <c r="O1349" s="8">
        <v>23688</v>
      </c>
      <c r="P1349" s="8">
        <v>27</v>
      </c>
      <c r="Q1349" s="8">
        <v>91</v>
      </c>
    </row>
    <row r="1350" spans="1:17" ht="14.5">
      <c r="A1350" s="5">
        <v>45413</v>
      </c>
      <c r="B1350" s="6">
        <v>2024</v>
      </c>
      <c r="C1350" s="6" t="s">
        <v>96</v>
      </c>
      <c r="D1350" s="6" t="s">
        <v>75</v>
      </c>
      <c r="E1350" s="6" t="s">
        <v>76</v>
      </c>
      <c r="F1350" s="6" t="s">
        <v>82</v>
      </c>
      <c r="G1350" s="6" t="s">
        <v>78</v>
      </c>
      <c r="H1350" s="7">
        <v>867359.44</v>
      </c>
      <c r="I1350" s="7">
        <v>888942.53</v>
      </c>
      <c r="J1350" s="8">
        <v>11719</v>
      </c>
      <c r="K1350" s="8">
        <v>12082</v>
      </c>
      <c r="L1350" s="7">
        <v>460878.9</v>
      </c>
      <c r="M1350" s="7">
        <v>16499.939999999999</v>
      </c>
      <c r="N1350" s="7">
        <v>5577882.29</v>
      </c>
      <c r="O1350" s="8">
        <v>80136</v>
      </c>
      <c r="P1350" s="8">
        <v>37</v>
      </c>
      <c r="Q1350" s="8">
        <v>226</v>
      </c>
    </row>
    <row r="1351" spans="1:17" ht="14.5">
      <c r="A1351" s="5">
        <v>45413</v>
      </c>
      <c r="B1351" s="6">
        <v>2024</v>
      </c>
      <c r="C1351" s="6" t="s">
        <v>96</v>
      </c>
      <c r="D1351" s="6" t="s">
        <v>75</v>
      </c>
      <c r="E1351" s="6" t="s">
        <v>76</v>
      </c>
      <c r="F1351" s="6" t="s">
        <v>82</v>
      </c>
      <c r="G1351" s="6" t="s">
        <v>79</v>
      </c>
      <c r="H1351" s="7">
        <v>921885.65</v>
      </c>
      <c r="I1351" s="7">
        <v>899899.89</v>
      </c>
      <c r="J1351" s="8">
        <v>5024</v>
      </c>
      <c r="K1351" s="8">
        <v>4906</v>
      </c>
      <c r="L1351" s="7">
        <v>565814.38</v>
      </c>
      <c r="M1351" s="7">
        <v>23296.39</v>
      </c>
      <c r="N1351" s="7">
        <v>4600254.3499999996</v>
      </c>
      <c r="O1351" s="8">
        <v>26617</v>
      </c>
      <c r="P1351" s="8">
        <v>44</v>
      </c>
      <c r="Q1351" s="8">
        <v>44</v>
      </c>
    </row>
    <row r="1352" spans="1:17" ht="14.5">
      <c r="A1352" s="5">
        <v>45413</v>
      </c>
      <c r="B1352" s="6">
        <v>2024</v>
      </c>
      <c r="C1352" s="6" t="s">
        <v>96</v>
      </c>
      <c r="D1352" s="6" t="s">
        <v>75</v>
      </c>
      <c r="E1352" s="6" t="s">
        <v>76</v>
      </c>
      <c r="F1352" s="6" t="s">
        <v>82</v>
      </c>
      <c r="G1352" s="6" t="s">
        <v>80</v>
      </c>
      <c r="H1352" s="7">
        <v>213360.6</v>
      </c>
      <c r="I1352" s="7">
        <v>197082.79</v>
      </c>
      <c r="J1352" s="8">
        <v>1482</v>
      </c>
      <c r="K1352" s="8">
        <v>1391</v>
      </c>
      <c r="L1352" s="7">
        <v>138450.43</v>
      </c>
      <c r="M1352" s="7">
        <v>10963.48</v>
      </c>
      <c r="N1352" s="7">
        <v>1467875.72</v>
      </c>
      <c r="O1352" s="8">
        <v>10550</v>
      </c>
      <c r="P1352" s="8">
        <v>8</v>
      </c>
      <c r="Q1352" s="8">
        <v>19</v>
      </c>
    </row>
    <row r="1353" spans="1:17" ht="14.5">
      <c r="A1353" s="5">
        <v>45413</v>
      </c>
      <c r="B1353" s="6">
        <v>2024</v>
      </c>
      <c r="C1353" s="6" t="s">
        <v>96</v>
      </c>
      <c r="D1353" s="6" t="s">
        <v>75</v>
      </c>
      <c r="E1353" s="6" t="s">
        <v>76</v>
      </c>
      <c r="F1353" s="6" t="s">
        <v>82</v>
      </c>
      <c r="G1353" s="6" t="s">
        <v>81</v>
      </c>
      <c r="H1353" s="7">
        <v>363819.95</v>
      </c>
      <c r="I1353" s="7">
        <v>339797.99</v>
      </c>
      <c r="J1353" s="8">
        <v>3077</v>
      </c>
      <c r="K1353" s="8">
        <v>2852</v>
      </c>
      <c r="L1353" s="7">
        <v>208982.58</v>
      </c>
      <c r="M1353" s="7">
        <v>11392.37</v>
      </c>
      <c r="N1353" s="7">
        <v>2025622.43</v>
      </c>
      <c r="O1353" s="8">
        <v>18442</v>
      </c>
      <c r="P1353" s="8">
        <v>19</v>
      </c>
      <c r="Q1353" s="8">
        <v>55</v>
      </c>
    </row>
    <row r="1354" spans="1:17" ht="14.5">
      <c r="A1354" s="5">
        <v>45413</v>
      </c>
      <c r="B1354" s="6">
        <v>2024</v>
      </c>
      <c r="C1354" s="6" t="s">
        <v>96</v>
      </c>
      <c r="D1354" s="6" t="s">
        <v>75</v>
      </c>
      <c r="E1354" s="6" t="s">
        <v>76</v>
      </c>
      <c r="F1354" s="6" t="s">
        <v>83</v>
      </c>
      <c r="G1354" s="6" t="s">
        <v>78</v>
      </c>
      <c r="H1354" s="7">
        <v>91443.82</v>
      </c>
      <c r="I1354" s="7">
        <v>89737.39</v>
      </c>
      <c r="J1354" s="8">
        <v>1235</v>
      </c>
      <c r="K1354" s="8">
        <v>1202</v>
      </c>
      <c r="L1354" s="7">
        <v>44087.93</v>
      </c>
      <c r="M1354" s="7">
        <v>1552.23</v>
      </c>
      <c r="N1354" s="7">
        <v>741001.3</v>
      </c>
      <c r="O1354" s="8">
        <v>10685</v>
      </c>
      <c r="P1354" s="8">
        <v>5</v>
      </c>
      <c r="Q1354" s="8">
        <v>24</v>
      </c>
    </row>
    <row r="1355" spans="1:17" ht="14.5">
      <c r="A1355" s="5">
        <v>45413</v>
      </c>
      <c r="B1355" s="6">
        <v>2024</v>
      </c>
      <c r="C1355" s="6" t="s">
        <v>96</v>
      </c>
      <c r="D1355" s="6" t="s">
        <v>75</v>
      </c>
      <c r="E1355" s="6" t="s">
        <v>76</v>
      </c>
      <c r="F1355" s="6" t="s">
        <v>83</v>
      </c>
      <c r="G1355" s="6" t="s">
        <v>79</v>
      </c>
      <c r="H1355" s="7">
        <v>90448.48</v>
      </c>
      <c r="I1355" s="7">
        <v>87790.68</v>
      </c>
      <c r="J1355" s="8">
        <v>493</v>
      </c>
      <c r="K1355" s="8">
        <v>478</v>
      </c>
      <c r="L1355" s="7">
        <v>49609.440000000002</v>
      </c>
      <c r="M1355" s="7">
        <v>2279.13</v>
      </c>
      <c r="N1355" s="7">
        <v>610534.93000000005</v>
      </c>
      <c r="O1355" s="8">
        <v>3498</v>
      </c>
      <c r="P1355" s="8">
        <v>3</v>
      </c>
      <c r="Q1355" s="8">
        <v>13</v>
      </c>
    </row>
    <row r="1356" spans="1:17" ht="14.5">
      <c r="A1356" s="5">
        <v>45413</v>
      </c>
      <c r="B1356" s="6">
        <v>2024</v>
      </c>
      <c r="C1356" s="6" t="s">
        <v>96</v>
      </c>
      <c r="D1356" s="6" t="s">
        <v>75</v>
      </c>
      <c r="E1356" s="6" t="s">
        <v>76</v>
      </c>
      <c r="F1356" s="6" t="s">
        <v>83</v>
      </c>
      <c r="G1356" s="6" t="s">
        <v>80</v>
      </c>
      <c r="H1356" s="7">
        <v>19155.259999999998</v>
      </c>
      <c r="I1356" s="7">
        <v>18196.7</v>
      </c>
      <c r="J1356" s="8">
        <v>133</v>
      </c>
      <c r="K1356" s="8">
        <v>128</v>
      </c>
      <c r="L1356" s="7">
        <v>11284.7</v>
      </c>
      <c r="M1356" s="7">
        <v>1077.53</v>
      </c>
      <c r="N1356" s="7">
        <v>190317.56</v>
      </c>
      <c r="O1356" s="8">
        <v>1407</v>
      </c>
      <c r="P1356" s="8">
        <v>1</v>
      </c>
      <c r="Q1356" s="8">
        <v>2</v>
      </c>
    </row>
    <row r="1357" spans="1:17" ht="14.5">
      <c r="A1357" s="5">
        <v>45413</v>
      </c>
      <c r="B1357" s="6">
        <v>2024</v>
      </c>
      <c r="C1357" s="6" t="s">
        <v>96</v>
      </c>
      <c r="D1357" s="6" t="s">
        <v>75</v>
      </c>
      <c r="E1357" s="6" t="s">
        <v>76</v>
      </c>
      <c r="F1357" s="6" t="s">
        <v>83</v>
      </c>
      <c r="G1357" s="6" t="s">
        <v>81</v>
      </c>
      <c r="H1357" s="7">
        <v>33942.519999999997</v>
      </c>
      <c r="I1357" s="7">
        <v>31425.64</v>
      </c>
      <c r="J1357" s="8">
        <v>287</v>
      </c>
      <c r="K1357" s="8">
        <v>262</v>
      </c>
      <c r="L1357" s="7">
        <v>17750.27</v>
      </c>
      <c r="M1357" s="7">
        <v>1048.7</v>
      </c>
      <c r="N1357" s="7">
        <v>278938.23</v>
      </c>
      <c r="O1357" s="8">
        <v>2517</v>
      </c>
      <c r="P1357" s="8">
        <v>1</v>
      </c>
      <c r="Q1357" s="8">
        <v>9</v>
      </c>
    </row>
    <row r="1358" spans="1:17" ht="14.5">
      <c r="A1358" s="5">
        <v>45413</v>
      </c>
      <c r="B1358" s="6">
        <v>2024</v>
      </c>
      <c r="C1358" s="6" t="s">
        <v>96</v>
      </c>
      <c r="D1358" s="6" t="s">
        <v>84</v>
      </c>
      <c r="E1358" s="6" t="s">
        <v>85</v>
      </c>
      <c r="F1358" s="6" t="s">
        <v>77</v>
      </c>
      <c r="G1358" s="6" t="s">
        <v>78</v>
      </c>
      <c r="H1358" s="7">
        <v>623883.6</v>
      </c>
      <c r="I1358" s="7">
        <v>649678.76</v>
      </c>
      <c r="J1358" s="8">
        <v>8429</v>
      </c>
      <c r="K1358" s="8">
        <v>8780</v>
      </c>
      <c r="L1358" s="7">
        <v>349401.53</v>
      </c>
      <c r="M1358" s="7">
        <v>11671.05</v>
      </c>
      <c r="N1358" s="7">
        <v>5019246.4400000004</v>
      </c>
      <c r="O1358" s="8">
        <v>71328</v>
      </c>
      <c r="P1358" s="8">
        <v>24</v>
      </c>
      <c r="Q1358" s="8">
        <v>109</v>
      </c>
    </row>
    <row r="1359" spans="1:17" ht="14.5">
      <c r="A1359" s="5">
        <v>45413</v>
      </c>
      <c r="B1359" s="6">
        <v>2024</v>
      </c>
      <c r="C1359" s="6" t="s">
        <v>96</v>
      </c>
      <c r="D1359" s="6" t="s">
        <v>84</v>
      </c>
      <c r="E1359" s="6" t="s">
        <v>85</v>
      </c>
      <c r="F1359" s="6" t="s">
        <v>77</v>
      </c>
      <c r="G1359" s="6" t="s">
        <v>79</v>
      </c>
      <c r="H1359" s="7">
        <v>613592.98</v>
      </c>
      <c r="I1359" s="7">
        <v>627593.80000000005</v>
      </c>
      <c r="J1359" s="8">
        <v>3344</v>
      </c>
      <c r="K1359" s="8">
        <v>3401</v>
      </c>
      <c r="L1359" s="7">
        <v>398221.74</v>
      </c>
      <c r="M1359" s="7">
        <v>15037.41</v>
      </c>
      <c r="N1359" s="7">
        <v>4058309.56</v>
      </c>
      <c r="O1359" s="8">
        <v>23154</v>
      </c>
      <c r="P1359" s="8">
        <v>30</v>
      </c>
      <c r="Q1359" s="8">
        <v>43</v>
      </c>
    </row>
    <row r="1360" spans="1:17" ht="14.5">
      <c r="A1360" s="5">
        <v>45413</v>
      </c>
      <c r="B1360" s="6">
        <v>2024</v>
      </c>
      <c r="C1360" s="6" t="s">
        <v>96</v>
      </c>
      <c r="D1360" s="6" t="s">
        <v>84</v>
      </c>
      <c r="E1360" s="6" t="s">
        <v>85</v>
      </c>
      <c r="F1360" s="6" t="s">
        <v>77</v>
      </c>
      <c r="G1360" s="6" t="s">
        <v>80</v>
      </c>
      <c r="H1360" s="7">
        <v>136980.14000000001</v>
      </c>
      <c r="I1360" s="7">
        <v>136724.21</v>
      </c>
      <c r="J1360" s="8">
        <v>952</v>
      </c>
      <c r="K1360" s="8">
        <v>958</v>
      </c>
      <c r="L1360" s="7">
        <v>94322.61</v>
      </c>
      <c r="M1360" s="7">
        <v>8260.19</v>
      </c>
      <c r="N1360" s="7">
        <v>1281702.1100000001</v>
      </c>
      <c r="O1360" s="8">
        <v>9546</v>
      </c>
      <c r="P1360" s="8">
        <v>5</v>
      </c>
      <c r="Q1360" s="8">
        <v>20</v>
      </c>
    </row>
    <row r="1361" spans="1:17" ht="14.5">
      <c r="A1361" s="5">
        <v>45413</v>
      </c>
      <c r="B1361" s="6">
        <v>2024</v>
      </c>
      <c r="C1361" s="6" t="s">
        <v>96</v>
      </c>
      <c r="D1361" s="6" t="s">
        <v>84</v>
      </c>
      <c r="E1361" s="6" t="s">
        <v>85</v>
      </c>
      <c r="F1361" s="6" t="s">
        <v>77</v>
      </c>
      <c r="G1361" s="6" t="s">
        <v>81</v>
      </c>
      <c r="H1361" s="7">
        <v>234058.23</v>
      </c>
      <c r="I1361" s="7">
        <v>253741.5</v>
      </c>
      <c r="J1361" s="8">
        <v>1980</v>
      </c>
      <c r="K1361" s="8">
        <v>2186</v>
      </c>
      <c r="L1361" s="7">
        <v>143982.72</v>
      </c>
      <c r="M1361" s="7">
        <v>7590.71</v>
      </c>
      <c r="N1361" s="7">
        <v>1744125.16</v>
      </c>
      <c r="O1361" s="8">
        <v>15660</v>
      </c>
      <c r="P1361" s="8">
        <v>13</v>
      </c>
      <c r="Q1361" s="8">
        <v>21</v>
      </c>
    </row>
    <row r="1362" spans="1:17" ht="14.5">
      <c r="A1362" s="5">
        <v>45413</v>
      </c>
      <c r="B1362" s="6">
        <v>2024</v>
      </c>
      <c r="C1362" s="6" t="s">
        <v>96</v>
      </c>
      <c r="D1362" s="6" t="s">
        <v>84</v>
      </c>
      <c r="E1362" s="6" t="s">
        <v>85</v>
      </c>
      <c r="F1362" s="6" t="s">
        <v>82</v>
      </c>
      <c r="G1362" s="6" t="s">
        <v>78</v>
      </c>
      <c r="H1362" s="7">
        <v>522289.29</v>
      </c>
      <c r="I1362" s="7">
        <v>560264.86</v>
      </c>
      <c r="J1362" s="8">
        <v>7056</v>
      </c>
      <c r="K1362" s="8">
        <v>7622</v>
      </c>
      <c r="L1362" s="7">
        <v>272305.03999999998</v>
      </c>
      <c r="M1362" s="7">
        <v>10100.84</v>
      </c>
      <c r="N1362" s="7">
        <v>4504645.84</v>
      </c>
      <c r="O1362" s="8">
        <v>64021</v>
      </c>
      <c r="P1362" s="8">
        <v>25</v>
      </c>
      <c r="Q1362" s="8">
        <v>145</v>
      </c>
    </row>
    <row r="1363" spans="1:17" ht="14.5">
      <c r="A1363" s="5">
        <v>45413</v>
      </c>
      <c r="B1363" s="6">
        <v>2024</v>
      </c>
      <c r="C1363" s="6" t="s">
        <v>96</v>
      </c>
      <c r="D1363" s="6" t="s">
        <v>84</v>
      </c>
      <c r="E1363" s="6" t="s">
        <v>85</v>
      </c>
      <c r="F1363" s="6" t="s">
        <v>82</v>
      </c>
      <c r="G1363" s="6" t="s">
        <v>79</v>
      </c>
      <c r="H1363" s="7">
        <v>535963.27</v>
      </c>
      <c r="I1363" s="7">
        <v>540406</v>
      </c>
      <c r="J1363" s="8">
        <v>2921</v>
      </c>
      <c r="K1363" s="8">
        <v>2999</v>
      </c>
      <c r="L1363" s="7">
        <v>324076.82</v>
      </c>
      <c r="M1363" s="7">
        <v>14253.93</v>
      </c>
      <c r="N1363" s="7">
        <v>3871809.92</v>
      </c>
      <c r="O1363" s="8">
        <v>21662</v>
      </c>
      <c r="P1363" s="8">
        <v>25</v>
      </c>
      <c r="Q1363" s="8">
        <v>63</v>
      </c>
    </row>
    <row r="1364" spans="1:17" ht="14.5">
      <c r="A1364" s="5">
        <v>45413</v>
      </c>
      <c r="B1364" s="6">
        <v>2024</v>
      </c>
      <c r="C1364" s="6" t="s">
        <v>96</v>
      </c>
      <c r="D1364" s="6" t="s">
        <v>84</v>
      </c>
      <c r="E1364" s="6" t="s">
        <v>85</v>
      </c>
      <c r="F1364" s="6" t="s">
        <v>82</v>
      </c>
      <c r="G1364" s="6" t="s">
        <v>80</v>
      </c>
      <c r="H1364" s="7">
        <v>131991.93</v>
      </c>
      <c r="I1364" s="7">
        <v>132496.28</v>
      </c>
      <c r="J1364" s="8">
        <v>917</v>
      </c>
      <c r="K1364" s="8">
        <v>925</v>
      </c>
      <c r="L1364" s="7">
        <v>83972.51</v>
      </c>
      <c r="M1364" s="7">
        <v>7040.4</v>
      </c>
      <c r="N1364" s="7">
        <v>1250406.94</v>
      </c>
      <c r="O1364" s="8">
        <v>9239</v>
      </c>
      <c r="P1364" s="8">
        <v>7</v>
      </c>
      <c r="Q1364" s="8">
        <v>14</v>
      </c>
    </row>
    <row r="1365" spans="1:17" ht="14.5">
      <c r="A1365" s="5">
        <v>45413</v>
      </c>
      <c r="B1365" s="6">
        <v>2024</v>
      </c>
      <c r="C1365" s="6" t="s">
        <v>96</v>
      </c>
      <c r="D1365" s="6" t="s">
        <v>84</v>
      </c>
      <c r="E1365" s="6" t="s">
        <v>85</v>
      </c>
      <c r="F1365" s="6" t="s">
        <v>82</v>
      </c>
      <c r="G1365" s="6" t="s">
        <v>81</v>
      </c>
      <c r="H1365" s="7">
        <v>245239.45</v>
      </c>
      <c r="I1365" s="7">
        <v>250451.29</v>
      </c>
      <c r="J1365" s="8">
        <v>2074</v>
      </c>
      <c r="K1365" s="8">
        <v>2116</v>
      </c>
      <c r="L1365" s="7">
        <v>144604.04999999999</v>
      </c>
      <c r="M1365" s="7">
        <v>7987.85</v>
      </c>
      <c r="N1365" s="7">
        <v>1801485.06</v>
      </c>
      <c r="O1365" s="8">
        <v>16290</v>
      </c>
      <c r="P1365" s="8">
        <v>11</v>
      </c>
      <c r="Q1365" s="8">
        <v>20</v>
      </c>
    </row>
    <row r="1366" spans="1:17" ht="14.5">
      <c r="A1366" s="5">
        <v>45413</v>
      </c>
      <c r="B1366" s="6">
        <v>2024</v>
      </c>
      <c r="C1366" s="6" t="s">
        <v>96</v>
      </c>
      <c r="D1366" s="6" t="s">
        <v>84</v>
      </c>
      <c r="E1366" s="6" t="s">
        <v>85</v>
      </c>
      <c r="F1366" s="6" t="s">
        <v>83</v>
      </c>
      <c r="G1366" s="6" t="s">
        <v>78</v>
      </c>
      <c r="H1366" s="7">
        <v>47973.06</v>
      </c>
      <c r="I1366" s="7">
        <v>50217.05</v>
      </c>
      <c r="J1366" s="8">
        <v>648</v>
      </c>
      <c r="K1366" s="8">
        <v>666</v>
      </c>
      <c r="L1366" s="7">
        <v>22618.61</v>
      </c>
      <c r="M1366" s="7">
        <v>918.36</v>
      </c>
      <c r="N1366" s="7">
        <v>564339.13</v>
      </c>
      <c r="O1366" s="8">
        <v>7843</v>
      </c>
      <c r="P1366" s="8">
        <v>2</v>
      </c>
      <c r="Q1366" s="8">
        <v>21</v>
      </c>
    </row>
    <row r="1367" spans="1:17" ht="14.5">
      <c r="A1367" s="5">
        <v>45413</v>
      </c>
      <c r="B1367" s="6">
        <v>2024</v>
      </c>
      <c r="C1367" s="6" t="s">
        <v>96</v>
      </c>
      <c r="D1367" s="6" t="s">
        <v>84</v>
      </c>
      <c r="E1367" s="6" t="s">
        <v>85</v>
      </c>
      <c r="F1367" s="6" t="s">
        <v>83</v>
      </c>
      <c r="G1367" s="6" t="s">
        <v>79</v>
      </c>
      <c r="H1367" s="7">
        <v>51815.48</v>
      </c>
      <c r="I1367" s="7">
        <v>52835.71</v>
      </c>
      <c r="J1367" s="8">
        <v>282</v>
      </c>
      <c r="K1367" s="8">
        <v>293</v>
      </c>
      <c r="L1367" s="7">
        <v>28905.439999999999</v>
      </c>
      <c r="M1367" s="7">
        <v>1383.23</v>
      </c>
      <c r="N1367" s="7">
        <v>476346.25</v>
      </c>
      <c r="O1367" s="8">
        <v>2783</v>
      </c>
      <c r="P1367" s="8">
        <v>3</v>
      </c>
      <c r="Q1367" s="8">
        <v>5</v>
      </c>
    </row>
    <row r="1368" spans="1:17" ht="14.5">
      <c r="A1368" s="5">
        <v>45413</v>
      </c>
      <c r="B1368" s="6">
        <v>2024</v>
      </c>
      <c r="C1368" s="6" t="s">
        <v>96</v>
      </c>
      <c r="D1368" s="6" t="s">
        <v>84</v>
      </c>
      <c r="E1368" s="6" t="s">
        <v>85</v>
      </c>
      <c r="F1368" s="6" t="s">
        <v>83</v>
      </c>
      <c r="G1368" s="6" t="s">
        <v>80</v>
      </c>
      <c r="H1368" s="7">
        <v>11853.83</v>
      </c>
      <c r="I1368" s="7">
        <v>11912.07</v>
      </c>
      <c r="J1368" s="8">
        <v>82</v>
      </c>
      <c r="K1368" s="8">
        <v>82</v>
      </c>
      <c r="L1368" s="7">
        <v>6862.85</v>
      </c>
      <c r="M1368" s="7">
        <v>658.01</v>
      </c>
      <c r="N1368" s="7">
        <v>151859.39000000001</v>
      </c>
      <c r="O1368" s="8">
        <v>1083</v>
      </c>
      <c r="P1368" s="8">
        <v>1</v>
      </c>
      <c r="Q1368" s="8">
        <v>1</v>
      </c>
    </row>
    <row r="1369" spans="1:17" ht="14.5">
      <c r="A1369" s="5">
        <v>45413</v>
      </c>
      <c r="B1369" s="6">
        <v>2024</v>
      </c>
      <c r="C1369" s="6" t="s">
        <v>96</v>
      </c>
      <c r="D1369" s="6" t="s">
        <v>84</v>
      </c>
      <c r="E1369" s="6" t="s">
        <v>85</v>
      </c>
      <c r="F1369" s="6" t="s">
        <v>83</v>
      </c>
      <c r="G1369" s="6" t="s">
        <v>81</v>
      </c>
      <c r="H1369" s="7">
        <v>19724.060000000001</v>
      </c>
      <c r="I1369" s="7">
        <v>20601.95</v>
      </c>
      <c r="J1369" s="8">
        <v>167</v>
      </c>
      <c r="K1369" s="8">
        <v>174</v>
      </c>
      <c r="L1369" s="7">
        <v>10283.83</v>
      </c>
      <c r="M1369" s="7">
        <v>535.37</v>
      </c>
      <c r="N1369" s="7">
        <v>213035.64</v>
      </c>
      <c r="O1369" s="8">
        <v>1840</v>
      </c>
      <c r="P1369" s="8">
        <v>1</v>
      </c>
      <c r="Q1369" s="8">
        <v>3</v>
      </c>
    </row>
    <row r="1370" spans="1:17" ht="14.5">
      <c r="A1370" s="5">
        <v>45413</v>
      </c>
      <c r="B1370" s="6">
        <v>2024</v>
      </c>
      <c r="C1370" s="6" t="s">
        <v>96</v>
      </c>
      <c r="D1370" s="6" t="s">
        <v>86</v>
      </c>
      <c r="E1370" s="6" t="s">
        <v>87</v>
      </c>
      <c r="F1370" s="6" t="s">
        <v>77</v>
      </c>
      <c r="G1370" s="6" t="s">
        <v>78</v>
      </c>
      <c r="H1370" s="7">
        <v>437990.74</v>
      </c>
      <c r="I1370" s="7">
        <v>455360.99</v>
      </c>
      <c r="J1370" s="8">
        <v>5918</v>
      </c>
      <c r="K1370" s="8">
        <v>6113</v>
      </c>
      <c r="L1370" s="7">
        <v>247443.35</v>
      </c>
      <c r="M1370" s="7">
        <v>7927.27</v>
      </c>
      <c r="N1370" s="7">
        <v>3847652.08</v>
      </c>
      <c r="O1370" s="8">
        <v>53590</v>
      </c>
      <c r="P1370" s="8">
        <v>19</v>
      </c>
      <c r="Q1370" s="8">
        <v>96</v>
      </c>
    </row>
    <row r="1371" spans="1:17" ht="14.5">
      <c r="A1371" s="5">
        <v>45413</v>
      </c>
      <c r="B1371" s="6">
        <v>2024</v>
      </c>
      <c r="C1371" s="6" t="s">
        <v>96</v>
      </c>
      <c r="D1371" s="6" t="s">
        <v>86</v>
      </c>
      <c r="E1371" s="6" t="s">
        <v>87</v>
      </c>
      <c r="F1371" s="6" t="s">
        <v>77</v>
      </c>
      <c r="G1371" s="6" t="s">
        <v>79</v>
      </c>
      <c r="H1371" s="7">
        <v>413310.55</v>
      </c>
      <c r="I1371" s="7">
        <v>403088.08</v>
      </c>
      <c r="J1371" s="8">
        <v>2252</v>
      </c>
      <c r="K1371" s="8">
        <v>2189</v>
      </c>
      <c r="L1371" s="7">
        <v>272744.8</v>
      </c>
      <c r="M1371" s="7">
        <v>10403.629999999999</v>
      </c>
      <c r="N1371" s="7">
        <v>3072085.65</v>
      </c>
      <c r="O1371" s="8">
        <v>18912</v>
      </c>
      <c r="P1371" s="8">
        <v>17</v>
      </c>
      <c r="Q1371" s="8">
        <v>48</v>
      </c>
    </row>
    <row r="1372" spans="1:17" ht="14.5">
      <c r="A1372" s="5">
        <v>45413</v>
      </c>
      <c r="B1372" s="6">
        <v>2024</v>
      </c>
      <c r="C1372" s="6" t="s">
        <v>96</v>
      </c>
      <c r="D1372" s="6" t="s">
        <v>86</v>
      </c>
      <c r="E1372" s="6" t="s">
        <v>87</v>
      </c>
      <c r="F1372" s="6" t="s">
        <v>77</v>
      </c>
      <c r="G1372" s="6" t="s">
        <v>80</v>
      </c>
      <c r="H1372" s="7">
        <v>105771.97</v>
      </c>
      <c r="I1372" s="7">
        <v>103264.96000000001</v>
      </c>
      <c r="J1372" s="8">
        <v>735</v>
      </c>
      <c r="K1372" s="8">
        <v>708</v>
      </c>
      <c r="L1372" s="7">
        <v>73121.440000000002</v>
      </c>
      <c r="M1372" s="7">
        <v>5845.36</v>
      </c>
      <c r="N1372" s="7">
        <v>1020229.29</v>
      </c>
      <c r="O1372" s="8">
        <v>7966</v>
      </c>
      <c r="P1372" s="8">
        <v>5</v>
      </c>
      <c r="Q1372" s="8">
        <v>15</v>
      </c>
    </row>
    <row r="1373" spans="1:17" ht="14.5">
      <c r="A1373" s="5">
        <v>45413</v>
      </c>
      <c r="B1373" s="6">
        <v>2024</v>
      </c>
      <c r="C1373" s="6" t="s">
        <v>96</v>
      </c>
      <c r="D1373" s="6" t="s">
        <v>86</v>
      </c>
      <c r="E1373" s="6" t="s">
        <v>87</v>
      </c>
      <c r="F1373" s="6" t="s">
        <v>77</v>
      </c>
      <c r="G1373" s="6" t="s">
        <v>81</v>
      </c>
      <c r="H1373" s="7">
        <v>182329.98</v>
      </c>
      <c r="I1373" s="7">
        <v>186681.26</v>
      </c>
      <c r="J1373" s="8">
        <v>1542</v>
      </c>
      <c r="K1373" s="8">
        <v>1603</v>
      </c>
      <c r="L1373" s="7">
        <v>114498.91</v>
      </c>
      <c r="M1373" s="7">
        <v>5002.7299999999996</v>
      </c>
      <c r="N1373" s="7">
        <v>1462428.82</v>
      </c>
      <c r="O1373" s="8">
        <v>12724</v>
      </c>
      <c r="P1373" s="8">
        <v>9</v>
      </c>
      <c r="Q1373" s="8">
        <v>13</v>
      </c>
    </row>
    <row r="1374" spans="1:17" ht="14.5">
      <c r="A1374" s="5">
        <v>45413</v>
      </c>
      <c r="B1374" s="6">
        <v>2024</v>
      </c>
      <c r="C1374" s="6" t="s">
        <v>96</v>
      </c>
      <c r="D1374" s="6" t="s">
        <v>86</v>
      </c>
      <c r="E1374" s="6" t="s">
        <v>87</v>
      </c>
      <c r="F1374" s="6" t="s">
        <v>82</v>
      </c>
      <c r="G1374" s="6" t="s">
        <v>78</v>
      </c>
      <c r="H1374" s="7">
        <v>355423.02</v>
      </c>
      <c r="I1374" s="7">
        <v>364066.71</v>
      </c>
      <c r="J1374" s="8">
        <v>4802</v>
      </c>
      <c r="K1374" s="8">
        <v>4939</v>
      </c>
      <c r="L1374" s="7">
        <v>188540.41</v>
      </c>
      <c r="M1374" s="7">
        <v>5763.92</v>
      </c>
      <c r="N1374" s="7">
        <v>3309761.06</v>
      </c>
      <c r="O1374" s="8">
        <v>45690</v>
      </c>
      <c r="P1374" s="8">
        <v>19</v>
      </c>
      <c r="Q1374" s="8">
        <v>105</v>
      </c>
    </row>
    <row r="1375" spans="1:17" ht="14.5">
      <c r="A1375" s="5">
        <v>45413</v>
      </c>
      <c r="B1375" s="6">
        <v>2024</v>
      </c>
      <c r="C1375" s="6" t="s">
        <v>96</v>
      </c>
      <c r="D1375" s="6" t="s">
        <v>86</v>
      </c>
      <c r="E1375" s="6" t="s">
        <v>87</v>
      </c>
      <c r="F1375" s="6" t="s">
        <v>82</v>
      </c>
      <c r="G1375" s="6" t="s">
        <v>79</v>
      </c>
      <c r="H1375" s="7">
        <v>350775.27</v>
      </c>
      <c r="I1375" s="7">
        <v>345045.04</v>
      </c>
      <c r="J1375" s="8">
        <v>1912</v>
      </c>
      <c r="K1375" s="8">
        <v>1862</v>
      </c>
      <c r="L1375" s="7">
        <v>216531</v>
      </c>
      <c r="M1375" s="7">
        <v>7970.94</v>
      </c>
      <c r="N1375" s="7">
        <v>2827433.45</v>
      </c>
      <c r="O1375" s="8">
        <v>16707</v>
      </c>
      <c r="P1375" s="8">
        <v>18</v>
      </c>
      <c r="Q1375" s="8">
        <v>39</v>
      </c>
    </row>
    <row r="1376" spans="1:17" ht="14.5">
      <c r="A1376" s="5">
        <v>45413</v>
      </c>
      <c r="B1376" s="6">
        <v>2024</v>
      </c>
      <c r="C1376" s="6" t="s">
        <v>96</v>
      </c>
      <c r="D1376" s="6" t="s">
        <v>86</v>
      </c>
      <c r="E1376" s="6" t="s">
        <v>87</v>
      </c>
      <c r="F1376" s="6" t="s">
        <v>82</v>
      </c>
      <c r="G1376" s="6" t="s">
        <v>80</v>
      </c>
      <c r="H1376" s="7">
        <v>88758.48</v>
      </c>
      <c r="I1376" s="7">
        <v>85679.58</v>
      </c>
      <c r="J1376" s="8">
        <v>617</v>
      </c>
      <c r="K1376" s="8">
        <v>587</v>
      </c>
      <c r="L1376" s="7">
        <v>57038.29</v>
      </c>
      <c r="M1376" s="7">
        <v>4593.57</v>
      </c>
      <c r="N1376" s="7">
        <v>899960.6</v>
      </c>
      <c r="O1376" s="8">
        <v>6785</v>
      </c>
      <c r="P1376" s="8">
        <v>4</v>
      </c>
      <c r="Q1376" s="8">
        <v>11</v>
      </c>
    </row>
    <row r="1377" spans="1:17" ht="14.5">
      <c r="A1377" s="5">
        <v>45413</v>
      </c>
      <c r="B1377" s="6">
        <v>2024</v>
      </c>
      <c r="C1377" s="6" t="s">
        <v>96</v>
      </c>
      <c r="D1377" s="6" t="s">
        <v>86</v>
      </c>
      <c r="E1377" s="6" t="s">
        <v>87</v>
      </c>
      <c r="F1377" s="6" t="s">
        <v>82</v>
      </c>
      <c r="G1377" s="6" t="s">
        <v>81</v>
      </c>
      <c r="H1377" s="7">
        <v>139264.04999999999</v>
      </c>
      <c r="I1377" s="7">
        <v>138632.04999999999</v>
      </c>
      <c r="J1377" s="8">
        <v>1178</v>
      </c>
      <c r="K1377" s="8">
        <v>1192</v>
      </c>
      <c r="L1377" s="7">
        <v>82026.91</v>
      </c>
      <c r="M1377" s="7">
        <v>4442.57</v>
      </c>
      <c r="N1377" s="7">
        <v>1261675.93</v>
      </c>
      <c r="O1377" s="8">
        <v>11239</v>
      </c>
      <c r="P1377" s="8">
        <v>7</v>
      </c>
      <c r="Q1377" s="8">
        <v>16</v>
      </c>
    </row>
    <row r="1378" spans="1:17" ht="14.5">
      <c r="A1378" s="5">
        <v>45413</v>
      </c>
      <c r="B1378" s="6">
        <v>2024</v>
      </c>
      <c r="C1378" s="6" t="s">
        <v>96</v>
      </c>
      <c r="D1378" s="6" t="s">
        <v>86</v>
      </c>
      <c r="E1378" s="6" t="s">
        <v>87</v>
      </c>
      <c r="F1378" s="6" t="s">
        <v>83</v>
      </c>
      <c r="G1378" s="6" t="s">
        <v>78</v>
      </c>
      <c r="H1378" s="7">
        <v>34114.06</v>
      </c>
      <c r="I1378" s="7">
        <v>34643.47</v>
      </c>
      <c r="J1378" s="8">
        <v>461</v>
      </c>
      <c r="K1378" s="8">
        <v>465</v>
      </c>
      <c r="L1378" s="7">
        <v>16076.27</v>
      </c>
      <c r="M1378" s="7">
        <v>630.95000000000005</v>
      </c>
      <c r="N1378" s="7">
        <v>442589.04</v>
      </c>
      <c r="O1378" s="8">
        <v>6551</v>
      </c>
      <c r="P1378" s="8">
        <v>2</v>
      </c>
      <c r="Q1378" s="8">
        <v>8</v>
      </c>
    </row>
    <row r="1379" spans="1:17" ht="14.5">
      <c r="A1379" s="5">
        <v>45413</v>
      </c>
      <c r="B1379" s="6">
        <v>2024</v>
      </c>
      <c r="C1379" s="6" t="s">
        <v>96</v>
      </c>
      <c r="D1379" s="6" t="s">
        <v>86</v>
      </c>
      <c r="E1379" s="6" t="s">
        <v>87</v>
      </c>
      <c r="F1379" s="6" t="s">
        <v>83</v>
      </c>
      <c r="G1379" s="6" t="s">
        <v>79</v>
      </c>
      <c r="H1379" s="7">
        <v>32945.56</v>
      </c>
      <c r="I1379" s="7">
        <v>32040.2</v>
      </c>
      <c r="J1379" s="8">
        <v>180</v>
      </c>
      <c r="K1379" s="8">
        <v>176</v>
      </c>
      <c r="L1379" s="7">
        <v>18364.150000000001</v>
      </c>
      <c r="M1379" s="7">
        <v>894.57</v>
      </c>
      <c r="N1379" s="7">
        <v>374087.43</v>
      </c>
      <c r="O1379" s="8">
        <v>2288</v>
      </c>
      <c r="P1379" s="8">
        <v>1</v>
      </c>
      <c r="Q1379" s="8">
        <v>4</v>
      </c>
    </row>
    <row r="1380" spans="1:17" ht="14.5">
      <c r="A1380" s="5">
        <v>45413</v>
      </c>
      <c r="B1380" s="6">
        <v>2024</v>
      </c>
      <c r="C1380" s="6" t="s">
        <v>96</v>
      </c>
      <c r="D1380" s="6" t="s">
        <v>86</v>
      </c>
      <c r="E1380" s="6" t="s">
        <v>87</v>
      </c>
      <c r="F1380" s="6" t="s">
        <v>83</v>
      </c>
      <c r="G1380" s="6" t="s">
        <v>80</v>
      </c>
      <c r="H1380" s="7">
        <v>8040.14</v>
      </c>
      <c r="I1380" s="7">
        <v>7519.68</v>
      </c>
      <c r="J1380" s="8">
        <v>56</v>
      </c>
      <c r="K1380" s="8">
        <v>51</v>
      </c>
      <c r="L1380" s="7">
        <v>4723.51</v>
      </c>
      <c r="M1380" s="7">
        <v>482.02</v>
      </c>
      <c r="N1380" s="7">
        <v>113760.17</v>
      </c>
      <c r="O1380" s="8">
        <v>853</v>
      </c>
      <c r="P1380" s="8">
        <v>0</v>
      </c>
      <c r="Q1380" s="8">
        <v>2</v>
      </c>
    </row>
    <row r="1381" spans="1:17" ht="14.5">
      <c r="A1381" s="5">
        <v>45413</v>
      </c>
      <c r="B1381" s="6">
        <v>2024</v>
      </c>
      <c r="C1381" s="6" t="s">
        <v>96</v>
      </c>
      <c r="D1381" s="6" t="s">
        <v>86</v>
      </c>
      <c r="E1381" s="6" t="s">
        <v>87</v>
      </c>
      <c r="F1381" s="6" t="s">
        <v>83</v>
      </c>
      <c r="G1381" s="6" t="s">
        <v>81</v>
      </c>
      <c r="H1381" s="7">
        <v>12746.1</v>
      </c>
      <c r="I1381" s="7">
        <v>13090.04</v>
      </c>
      <c r="J1381" s="8">
        <v>108</v>
      </c>
      <c r="K1381" s="8">
        <v>109</v>
      </c>
      <c r="L1381" s="7">
        <v>6797.19</v>
      </c>
      <c r="M1381" s="7">
        <v>358.25</v>
      </c>
      <c r="N1381" s="7">
        <v>161364.79</v>
      </c>
      <c r="O1381" s="8">
        <v>1478</v>
      </c>
      <c r="P1381" s="8">
        <v>1</v>
      </c>
      <c r="Q1381" s="8">
        <v>3</v>
      </c>
    </row>
    <row r="1382" spans="1:17" ht="14.5">
      <c r="A1382" s="5">
        <v>45413</v>
      </c>
      <c r="B1382" s="6">
        <v>2024</v>
      </c>
      <c r="C1382" s="6" t="s">
        <v>96</v>
      </c>
      <c r="D1382" s="6" t="s">
        <v>88</v>
      </c>
      <c r="E1382" s="6" t="s">
        <v>87</v>
      </c>
      <c r="F1382" s="6" t="s">
        <v>77</v>
      </c>
      <c r="G1382" s="6" t="s">
        <v>78</v>
      </c>
      <c r="H1382" s="7">
        <v>308185.75</v>
      </c>
      <c r="I1382" s="7">
        <v>293120.7</v>
      </c>
      <c r="J1382" s="8">
        <v>4164</v>
      </c>
      <c r="K1382" s="8">
        <v>3951</v>
      </c>
      <c r="L1382" s="7">
        <v>170694.12</v>
      </c>
      <c r="M1382" s="7">
        <v>6028.43</v>
      </c>
      <c r="N1382" s="7">
        <v>3054031.99</v>
      </c>
      <c r="O1382" s="8">
        <v>44042</v>
      </c>
      <c r="P1382" s="8">
        <v>13</v>
      </c>
      <c r="Q1382" s="8">
        <v>52</v>
      </c>
    </row>
    <row r="1383" spans="1:17" ht="14.5">
      <c r="A1383" s="5">
        <v>45413</v>
      </c>
      <c r="B1383" s="6">
        <v>2024</v>
      </c>
      <c r="C1383" s="6" t="s">
        <v>96</v>
      </c>
      <c r="D1383" s="6" t="s">
        <v>88</v>
      </c>
      <c r="E1383" s="6" t="s">
        <v>87</v>
      </c>
      <c r="F1383" s="6" t="s">
        <v>77</v>
      </c>
      <c r="G1383" s="6" t="s">
        <v>79</v>
      </c>
      <c r="H1383" s="7">
        <v>310874.03000000003</v>
      </c>
      <c r="I1383" s="7">
        <v>294377.5</v>
      </c>
      <c r="J1383" s="8">
        <v>1694</v>
      </c>
      <c r="K1383" s="8">
        <v>1626</v>
      </c>
      <c r="L1383" s="7">
        <v>206436.94</v>
      </c>
      <c r="M1383" s="7">
        <v>8427.5499999999993</v>
      </c>
      <c r="N1383" s="7">
        <v>2647513.86</v>
      </c>
      <c r="O1383" s="8">
        <v>16115</v>
      </c>
      <c r="P1383" s="8">
        <v>15</v>
      </c>
      <c r="Q1383" s="8">
        <v>23</v>
      </c>
    </row>
    <row r="1384" spans="1:17" ht="14.5">
      <c r="A1384" s="5">
        <v>45413</v>
      </c>
      <c r="B1384" s="6">
        <v>2024</v>
      </c>
      <c r="C1384" s="6" t="s">
        <v>96</v>
      </c>
      <c r="D1384" s="6" t="s">
        <v>88</v>
      </c>
      <c r="E1384" s="6" t="s">
        <v>87</v>
      </c>
      <c r="F1384" s="6" t="s">
        <v>77</v>
      </c>
      <c r="G1384" s="6" t="s">
        <v>80</v>
      </c>
      <c r="H1384" s="7">
        <v>69441.179999999993</v>
      </c>
      <c r="I1384" s="7">
        <v>63741.22</v>
      </c>
      <c r="J1384" s="8">
        <v>482</v>
      </c>
      <c r="K1384" s="8">
        <v>443</v>
      </c>
      <c r="L1384" s="7">
        <v>47212.52</v>
      </c>
      <c r="M1384" s="7">
        <v>3585.79</v>
      </c>
      <c r="N1384" s="7">
        <v>816242.6</v>
      </c>
      <c r="O1384" s="8">
        <v>6270</v>
      </c>
      <c r="P1384" s="8">
        <v>4</v>
      </c>
      <c r="Q1384" s="8">
        <v>4</v>
      </c>
    </row>
    <row r="1385" spans="1:17" ht="14.5">
      <c r="A1385" s="5">
        <v>45413</v>
      </c>
      <c r="B1385" s="6">
        <v>2024</v>
      </c>
      <c r="C1385" s="6" t="s">
        <v>96</v>
      </c>
      <c r="D1385" s="6" t="s">
        <v>88</v>
      </c>
      <c r="E1385" s="6" t="s">
        <v>87</v>
      </c>
      <c r="F1385" s="6" t="s">
        <v>77</v>
      </c>
      <c r="G1385" s="6" t="s">
        <v>81</v>
      </c>
      <c r="H1385" s="7">
        <v>128107.11</v>
      </c>
      <c r="I1385" s="7">
        <v>119501.13</v>
      </c>
      <c r="J1385" s="8">
        <v>1084</v>
      </c>
      <c r="K1385" s="8">
        <v>1011</v>
      </c>
      <c r="L1385" s="7">
        <v>79083.56</v>
      </c>
      <c r="M1385" s="7">
        <v>4200</v>
      </c>
      <c r="N1385" s="7">
        <v>1181091.97</v>
      </c>
      <c r="O1385" s="8">
        <v>10607</v>
      </c>
      <c r="P1385" s="8">
        <v>6</v>
      </c>
      <c r="Q1385" s="8">
        <v>17</v>
      </c>
    </row>
    <row r="1386" spans="1:17" ht="14.5">
      <c r="A1386" s="5">
        <v>45413</v>
      </c>
      <c r="B1386" s="6">
        <v>2024</v>
      </c>
      <c r="C1386" s="6" t="s">
        <v>96</v>
      </c>
      <c r="D1386" s="6" t="s">
        <v>88</v>
      </c>
      <c r="E1386" s="6" t="s">
        <v>87</v>
      </c>
      <c r="F1386" s="6" t="s">
        <v>82</v>
      </c>
      <c r="G1386" s="6" t="s">
        <v>78</v>
      </c>
      <c r="H1386" s="7">
        <v>291813.31</v>
      </c>
      <c r="I1386" s="7">
        <v>290509.89</v>
      </c>
      <c r="J1386" s="8">
        <v>3943</v>
      </c>
      <c r="K1386" s="8">
        <v>3872</v>
      </c>
      <c r="L1386" s="7">
        <v>152257.4</v>
      </c>
      <c r="M1386" s="7">
        <v>4878.1099999999997</v>
      </c>
      <c r="N1386" s="7">
        <v>2920062.48</v>
      </c>
      <c r="O1386" s="8">
        <v>41037</v>
      </c>
      <c r="P1386" s="8">
        <v>13</v>
      </c>
      <c r="Q1386" s="8">
        <v>63</v>
      </c>
    </row>
    <row r="1387" spans="1:17" ht="14.5">
      <c r="A1387" s="5">
        <v>45413</v>
      </c>
      <c r="B1387" s="6">
        <v>2024</v>
      </c>
      <c r="C1387" s="6" t="s">
        <v>96</v>
      </c>
      <c r="D1387" s="6" t="s">
        <v>88</v>
      </c>
      <c r="E1387" s="6" t="s">
        <v>87</v>
      </c>
      <c r="F1387" s="6" t="s">
        <v>82</v>
      </c>
      <c r="G1387" s="6" t="s">
        <v>79</v>
      </c>
      <c r="H1387" s="7">
        <v>270973.25</v>
      </c>
      <c r="I1387" s="7">
        <v>242897.14</v>
      </c>
      <c r="J1387" s="8">
        <v>1477</v>
      </c>
      <c r="K1387" s="8">
        <v>1336</v>
      </c>
      <c r="L1387" s="7">
        <v>164223.23000000001</v>
      </c>
      <c r="M1387" s="7">
        <v>6948.14</v>
      </c>
      <c r="N1387" s="7">
        <v>2490638.4300000002</v>
      </c>
      <c r="O1387" s="8">
        <v>13939</v>
      </c>
      <c r="P1387" s="8">
        <v>13</v>
      </c>
      <c r="Q1387" s="8">
        <v>31</v>
      </c>
    </row>
    <row r="1388" spans="1:17" ht="14.5">
      <c r="A1388" s="5">
        <v>45413</v>
      </c>
      <c r="B1388" s="6">
        <v>2024</v>
      </c>
      <c r="C1388" s="6" t="s">
        <v>96</v>
      </c>
      <c r="D1388" s="6" t="s">
        <v>88</v>
      </c>
      <c r="E1388" s="6" t="s">
        <v>87</v>
      </c>
      <c r="F1388" s="6" t="s">
        <v>82</v>
      </c>
      <c r="G1388" s="6" t="s">
        <v>80</v>
      </c>
      <c r="H1388" s="7">
        <v>66702.539999999994</v>
      </c>
      <c r="I1388" s="7">
        <v>62176.71</v>
      </c>
      <c r="J1388" s="8">
        <v>463</v>
      </c>
      <c r="K1388" s="8">
        <v>437</v>
      </c>
      <c r="L1388" s="7">
        <v>42851.63</v>
      </c>
      <c r="M1388" s="7">
        <v>3631.71</v>
      </c>
      <c r="N1388" s="7">
        <v>801057.29</v>
      </c>
      <c r="O1388" s="8">
        <v>5687</v>
      </c>
      <c r="P1388" s="8">
        <v>3</v>
      </c>
      <c r="Q1388" s="8">
        <v>6</v>
      </c>
    </row>
    <row r="1389" spans="1:17" ht="14.5">
      <c r="A1389" s="5">
        <v>45413</v>
      </c>
      <c r="B1389" s="6">
        <v>2024</v>
      </c>
      <c r="C1389" s="6" t="s">
        <v>96</v>
      </c>
      <c r="D1389" s="6" t="s">
        <v>88</v>
      </c>
      <c r="E1389" s="6" t="s">
        <v>87</v>
      </c>
      <c r="F1389" s="6" t="s">
        <v>82</v>
      </c>
      <c r="G1389" s="6" t="s">
        <v>81</v>
      </c>
      <c r="H1389" s="7">
        <v>120711.28</v>
      </c>
      <c r="I1389" s="7">
        <v>116272.65</v>
      </c>
      <c r="J1389" s="8">
        <v>1021</v>
      </c>
      <c r="K1389" s="8">
        <v>1000</v>
      </c>
      <c r="L1389" s="7">
        <v>69522.91</v>
      </c>
      <c r="M1389" s="7">
        <v>3647.74</v>
      </c>
      <c r="N1389" s="7">
        <v>1120144.98</v>
      </c>
      <c r="O1389" s="8">
        <v>9701</v>
      </c>
      <c r="P1389" s="8">
        <v>6</v>
      </c>
      <c r="Q1389" s="8">
        <v>11</v>
      </c>
    </row>
    <row r="1390" spans="1:17" ht="14.5">
      <c r="A1390" s="5">
        <v>45413</v>
      </c>
      <c r="B1390" s="6">
        <v>2024</v>
      </c>
      <c r="C1390" s="6" t="s">
        <v>96</v>
      </c>
      <c r="D1390" s="6" t="s">
        <v>88</v>
      </c>
      <c r="E1390" s="6" t="s">
        <v>87</v>
      </c>
      <c r="F1390" s="6" t="s">
        <v>83</v>
      </c>
      <c r="G1390" s="6" t="s">
        <v>78</v>
      </c>
      <c r="H1390" s="7">
        <v>27597.59</v>
      </c>
      <c r="I1390" s="7">
        <v>26356.36</v>
      </c>
      <c r="J1390" s="8">
        <v>373</v>
      </c>
      <c r="K1390" s="8">
        <v>351</v>
      </c>
      <c r="L1390" s="7">
        <v>13062.47</v>
      </c>
      <c r="M1390" s="7">
        <v>449.16</v>
      </c>
      <c r="N1390" s="7">
        <v>385791.68</v>
      </c>
      <c r="O1390" s="8">
        <v>5580</v>
      </c>
      <c r="P1390" s="8">
        <v>1</v>
      </c>
      <c r="Q1390" s="8">
        <v>10</v>
      </c>
    </row>
    <row r="1391" spans="1:17" ht="14.5">
      <c r="A1391" s="5">
        <v>45413</v>
      </c>
      <c r="B1391" s="6">
        <v>2024</v>
      </c>
      <c r="C1391" s="6" t="s">
        <v>96</v>
      </c>
      <c r="D1391" s="6" t="s">
        <v>88</v>
      </c>
      <c r="E1391" s="6" t="s">
        <v>87</v>
      </c>
      <c r="F1391" s="6" t="s">
        <v>83</v>
      </c>
      <c r="G1391" s="6" t="s">
        <v>79</v>
      </c>
      <c r="H1391" s="7">
        <v>23929.25</v>
      </c>
      <c r="I1391" s="7">
        <v>22312.9</v>
      </c>
      <c r="J1391" s="8">
        <v>130</v>
      </c>
      <c r="K1391" s="8">
        <v>122</v>
      </c>
      <c r="L1391" s="7">
        <v>13401.75</v>
      </c>
      <c r="M1391" s="7">
        <v>580.64</v>
      </c>
      <c r="N1391" s="7">
        <v>294996.71999999997</v>
      </c>
      <c r="O1391" s="8">
        <v>1739</v>
      </c>
      <c r="P1391" s="8">
        <v>1</v>
      </c>
      <c r="Q1391" s="8">
        <v>4</v>
      </c>
    </row>
    <row r="1392" spans="1:17" ht="14.5">
      <c r="A1392" s="5">
        <v>45413</v>
      </c>
      <c r="B1392" s="6">
        <v>2024</v>
      </c>
      <c r="C1392" s="6" t="s">
        <v>96</v>
      </c>
      <c r="D1392" s="6" t="s">
        <v>88</v>
      </c>
      <c r="E1392" s="6" t="s">
        <v>87</v>
      </c>
      <c r="F1392" s="6" t="s">
        <v>83</v>
      </c>
      <c r="G1392" s="6" t="s">
        <v>80</v>
      </c>
      <c r="H1392" s="7">
        <v>5878.03</v>
      </c>
      <c r="I1392" s="7">
        <v>5451.42</v>
      </c>
      <c r="J1392" s="8">
        <v>41</v>
      </c>
      <c r="K1392" s="8">
        <v>37</v>
      </c>
      <c r="L1392" s="7">
        <v>3396.14</v>
      </c>
      <c r="M1392" s="7">
        <v>316.75</v>
      </c>
      <c r="N1392" s="7">
        <v>97073.86</v>
      </c>
      <c r="O1392" s="8">
        <v>750</v>
      </c>
      <c r="P1392" s="8">
        <v>0</v>
      </c>
      <c r="Q1392" s="8">
        <v>1</v>
      </c>
    </row>
    <row r="1393" spans="1:17" ht="14.5">
      <c r="A1393" s="5">
        <v>45413</v>
      </c>
      <c r="B1393" s="6">
        <v>2024</v>
      </c>
      <c r="C1393" s="6" t="s">
        <v>96</v>
      </c>
      <c r="D1393" s="6" t="s">
        <v>88</v>
      </c>
      <c r="E1393" s="6" t="s">
        <v>87</v>
      </c>
      <c r="F1393" s="6" t="s">
        <v>83</v>
      </c>
      <c r="G1393" s="6" t="s">
        <v>81</v>
      </c>
      <c r="H1393" s="7">
        <v>10781.26</v>
      </c>
      <c r="I1393" s="7">
        <v>10006.94</v>
      </c>
      <c r="J1393" s="8">
        <v>91</v>
      </c>
      <c r="K1393" s="8">
        <v>86</v>
      </c>
      <c r="L1393" s="7">
        <v>5712.81</v>
      </c>
      <c r="M1393" s="7">
        <v>349.34</v>
      </c>
      <c r="N1393" s="7">
        <v>143207.22</v>
      </c>
      <c r="O1393" s="8">
        <v>1344</v>
      </c>
      <c r="P1393" s="8">
        <v>0</v>
      </c>
      <c r="Q1393" s="8">
        <v>2</v>
      </c>
    </row>
    <row r="1394" spans="1:17" ht="14.5">
      <c r="A1394" s="5">
        <v>45413</v>
      </c>
      <c r="B1394" s="6">
        <v>2024</v>
      </c>
      <c r="C1394" s="6" t="s">
        <v>96</v>
      </c>
      <c r="D1394" s="6" t="s">
        <v>89</v>
      </c>
      <c r="E1394" s="6" t="s">
        <v>85</v>
      </c>
      <c r="F1394" s="6" t="s">
        <v>77</v>
      </c>
      <c r="G1394" s="6" t="s">
        <v>78</v>
      </c>
      <c r="H1394" s="7">
        <v>233460.57</v>
      </c>
      <c r="I1394" s="7">
        <v>234517.06</v>
      </c>
      <c r="J1394" s="8">
        <v>3154</v>
      </c>
      <c r="K1394" s="8">
        <v>3195</v>
      </c>
      <c r="L1394" s="7">
        <v>131710.26</v>
      </c>
      <c r="M1394" s="7">
        <v>4034.47</v>
      </c>
      <c r="N1394" s="7">
        <v>1728145.26</v>
      </c>
      <c r="O1394" s="8">
        <v>25893</v>
      </c>
      <c r="P1394" s="8">
        <v>11</v>
      </c>
      <c r="Q1394" s="8">
        <v>27</v>
      </c>
    </row>
    <row r="1395" spans="1:17" ht="14.5">
      <c r="A1395" s="5">
        <v>45413</v>
      </c>
      <c r="B1395" s="6">
        <v>2024</v>
      </c>
      <c r="C1395" s="6" t="s">
        <v>96</v>
      </c>
      <c r="D1395" s="6" t="s">
        <v>89</v>
      </c>
      <c r="E1395" s="6" t="s">
        <v>85</v>
      </c>
      <c r="F1395" s="6" t="s">
        <v>77</v>
      </c>
      <c r="G1395" s="6" t="s">
        <v>79</v>
      </c>
      <c r="H1395" s="7">
        <v>236870.52</v>
      </c>
      <c r="I1395" s="7">
        <v>233686.77</v>
      </c>
      <c r="J1395" s="8">
        <v>1291</v>
      </c>
      <c r="K1395" s="8">
        <v>1265</v>
      </c>
      <c r="L1395" s="7">
        <v>154658.82999999999</v>
      </c>
      <c r="M1395" s="7">
        <v>5942.49</v>
      </c>
      <c r="N1395" s="7">
        <v>1452365.11</v>
      </c>
      <c r="O1395" s="8">
        <v>8361</v>
      </c>
      <c r="P1395" s="8">
        <v>12</v>
      </c>
      <c r="Q1395" s="8">
        <v>17</v>
      </c>
    </row>
    <row r="1396" spans="1:17" ht="14.5">
      <c r="A1396" s="5">
        <v>45413</v>
      </c>
      <c r="B1396" s="6">
        <v>2024</v>
      </c>
      <c r="C1396" s="6" t="s">
        <v>96</v>
      </c>
      <c r="D1396" s="6" t="s">
        <v>89</v>
      </c>
      <c r="E1396" s="6" t="s">
        <v>85</v>
      </c>
      <c r="F1396" s="6" t="s">
        <v>77</v>
      </c>
      <c r="G1396" s="6" t="s">
        <v>80</v>
      </c>
      <c r="H1396" s="7">
        <v>60579.02</v>
      </c>
      <c r="I1396" s="7">
        <v>55720.17</v>
      </c>
      <c r="J1396" s="8">
        <v>421</v>
      </c>
      <c r="K1396" s="8">
        <v>390</v>
      </c>
      <c r="L1396" s="7">
        <v>41660.49</v>
      </c>
      <c r="M1396" s="7">
        <v>3102.52</v>
      </c>
      <c r="N1396" s="7">
        <v>461236.16</v>
      </c>
      <c r="O1396" s="8">
        <v>3458</v>
      </c>
      <c r="P1396" s="8">
        <v>2</v>
      </c>
      <c r="Q1396" s="8">
        <v>6</v>
      </c>
    </row>
    <row r="1397" spans="1:17" ht="14.5">
      <c r="A1397" s="5">
        <v>45413</v>
      </c>
      <c r="B1397" s="6">
        <v>2024</v>
      </c>
      <c r="C1397" s="6" t="s">
        <v>96</v>
      </c>
      <c r="D1397" s="6" t="s">
        <v>89</v>
      </c>
      <c r="E1397" s="6" t="s">
        <v>85</v>
      </c>
      <c r="F1397" s="6" t="s">
        <v>77</v>
      </c>
      <c r="G1397" s="6" t="s">
        <v>81</v>
      </c>
      <c r="H1397" s="7">
        <v>100439.77</v>
      </c>
      <c r="I1397" s="7">
        <v>98024.72</v>
      </c>
      <c r="J1397" s="8">
        <v>850</v>
      </c>
      <c r="K1397" s="8">
        <v>838</v>
      </c>
      <c r="L1397" s="7">
        <v>63485.27</v>
      </c>
      <c r="M1397" s="7">
        <v>2902.44</v>
      </c>
      <c r="N1397" s="7">
        <v>686518.84</v>
      </c>
      <c r="O1397" s="8">
        <v>6128</v>
      </c>
      <c r="P1397" s="8">
        <v>5</v>
      </c>
      <c r="Q1397" s="8">
        <v>17</v>
      </c>
    </row>
    <row r="1398" spans="1:17" ht="14.5">
      <c r="A1398" s="5">
        <v>45413</v>
      </c>
      <c r="B1398" s="6">
        <v>2024</v>
      </c>
      <c r="C1398" s="6" t="s">
        <v>96</v>
      </c>
      <c r="D1398" s="6" t="s">
        <v>89</v>
      </c>
      <c r="E1398" s="6" t="s">
        <v>85</v>
      </c>
      <c r="F1398" s="6" t="s">
        <v>82</v>
      </c>
      <c r="G1398" s="6" t="s">
        <v>78</v>
      </c>
      <c r="H1398" s="7">
        <v>210142.43</v>
      </c>
      <c r="I1398" s="7">
        <v>211139.33</v>
      </c>
      <c r="J1398" s="8">
        <v>2839</v>
      </c>
      <c r="K1398" s="8">
        <v>2897</v>
      </c>
      <c r="L1398" s="7">
        <v>108450.14</v>
      </c>
      <c r="M1398" s="7">
        <v>4056.61</v>
      </c>
      <c r="N1398" s="7">
        <v>1638037.43</v>
      </c>
      <c r="O1398" s="8">
        <v>24582</v>
      </c>
      <c r="P1398" s="8">
        <v>9</v>
      </c>
      <c r="Q1398" s="8">
        <v>59</v>
      </c>
    </row>
    <row r="1399" spans="1:17" ht="14.5">
      <c r="A1399" s="5">
        <v>45413</v>
      </c>
      <c r="B1399" s="6">
        <v>2024</v>
      </c>
      <c r="C1399" s="6" t="s">
        <v>96</v>
      </c>
      <c r="D1399" s="6" t="s">
        <v>89</v>
      </c>
      <c r="E1399" s="6" t="s">
        <v>85</v>
      </c>
      <c r="F1399" s="6" t="s">
        <v>82</v>
      </c>
      <c r="G1399" s="6" t="s">
        <v>79</v>
      </c>
      <c r="H1399" s="7">
        <v>197928.69</v>
      </c>
      <c r="I1399" s="7">
        <v>194281.27</v>
      </c>
      <c r="J1399" s="8">
        <v>1079</v>
      </c>
      <c r="K1399" s="8">
        <v>1073</v>
      </c>
      <c r="L1399" s="7">
        <v>122190.42</v>
      </c>
      <c r="M1399" s="7">
        <v>4812.58</v>
      </c>
      <c r="N1399" s="7">
        <v>1265359.22</v>
      </c>
      <c r="O1399" s="8">
        <v>7256</v>
      </c>
      <c r="P1399" s="8">
        <v>11</v>
      </c>
      <c r="Q1399" s="8">
        <v>16</v>
      </c>
    </row>
    <row r="1400" spans="1:17" ht="14.5">
      <c r="A1400" s="5">
        <v>45413</v>
      </c>
      <c r="B1400" s="6">
        <v>2024</v>
      </c>
      <c r="C1400" s="6" t="s">
        <v>96</v>
      </c>
      <c r="D1400" s="6" t="s">
        <v>89</v>
      </c>
      <c r="E1400" s="6" t="s">
        <v>85</v>
      </c>
      <c r="F1400" s="6" t="s">
        <v>82</v>
      </c>
      <c r="G1400" s="6" t="s">
        <v>80</v>
      </c>
      <c r="H1400" s="7">
        <v>48088.57</v>
      </c>
      <c r="I1400" s="7">
        <v>44020.65</v>
      </c>
      <c r="J1400" s="8">
        <v>334</v>
      </c>
      <c r="K1400" s="8">
        <v>312</v>
      </c>
      <c r="L1400" s="7">
        <v>30843.46</v>
      </c>
      <c r="M1400" s="7">
        <v>2856.89</v>
      </c>
      <c r="N1400" s="7">
        <v>415667.94</v>
      </c>
      <c r="O1400" s="8">
        <v>3224</v>
      </c>
      <c r="P1400" s="8">
        <v>2</v>
      </c>
      <c r="Q1400" s="8">
        <v>6</v>
      </c>
    </row>
    <row r="1401" spans="1:17" ht="14.5">
      <c r="A1401" s="5">
        <v>45413</v>
      </c>
      <c r="B1401" s="6">
        <v>2024</v>
      </c>
      <c r="C1401" s="6" t="s">
        <v>96</v>
      </c>
      <c r="D1401" s="6" t="s">
        <v>89</v>
      </c>
      <c r="E1401" s="6" t="s">
        <v>85</v>
      </c>
      <c r="F1401" s="6" t="s">
        <v>82</v>
      </c>
      <c r="G1401" s="6" t="s">
        <v>81</v>
      </c>
      <c r="H1401" s="7">
        <v>87553.919999999998</v>
      </c>
      <c r="I1401" s="7">
        <v>84467.78</v>
      </c>
      <c r="J1401" s="8">
        <v>741</v>
      </c>
      <c r="K1401" s="8">
        <v>725</v>
      </c>
      <c r="L1401" s="7">
        <v>51695.199999999997</v>
      </c>
      <c r="M1401" s="7">
        <v>2726.41</v>
      </c>
      <c r="N1401" s="7">
        <v>602707.98</v>
      </c>
      <c r="O1401" s="8">
        <v>5515</v>
      </c>
      <c r="P1401" s="8">
        <v>4</v>
      </c>
      <c r="Q1401" s="8">
        <v>7</v>
      </c>
    </row>
    <row r="1402" spans="1:17" ht="14.5">
      <c r="A1402" s="5">
        <v>45413</v>
      </c>
      <c r="B1402" s="6">
        <v>2024</v>
      </c>
      <c r="C1402" s="6" t="s">
        <v>96</v>
      </c>
      <c r="D1402" s="6" t="s">
        <v>89</v>
      </c>
      <c r="E1402" s="6" t="s">
        <v>85</v>
      </c>
      <c r="F1402" s="6" t="s">
        <v>83</v>
      </c>
      <c r="G1402" s="6" t="s">
        <v>78</v>
      </c>
      <c r="H1402" s="7">
        <v>24891.84</v>
      </c>
      <c r="I1402" s="7">
        <v>24368.23</v>
      </c>
      <c r="J1402" s="8">
        <v>336</v>
      </c>
      <c r="K1402" s="8">
        <v>325</v>
      </c>
      <c r="L1402" s="7">
        <v>11786.36</v>
      </c>
      <c r="M1402" s="7">
        <v>437.24</v>
      </c>
      <c r="N1402" s="7">
        <v>267799.24</v>
      </c>
      <c r="O1402" s="8">
        <v>3718</v>
      </c>
      <c r="P1402" s="8">
        <v>1</v>
      </c>
      <c r="Q1402" s="8">
        <v>10</v>
      </c>
    </row>
    <row r="1403" spans="1:17" ht="14.5">
      <c r="A1403" s="5">
        <v>45413</v>
      </c>
      <c r="B1403" s="6">
        <v>2024</v>
      </c>
      <c r="C1403" s="6" t="s">
        <v>96</v>
      </c>
      <c r="D1403" s="6" t="s">
        <v>89</v>
      </c>
      <c r="E1403" s="6" t="s">
        <v>85</v>
      </c>
      <c r="F1403" s="6" t="s">
        <v>83</v>
      </c>
      <c r="G1403" s="6" t="s">
        <v>79</v>
      </c>
      <c r="H1403" s="7">
        <v>24096.63</v>
      </c>
      <c r="I1403" s="7">
        <v>23528.59</v>
      </c>
      <c r="J1403" s="8">
        <v>131</v>
      </c>
      <c r="K1403" s="8">
        <v>126</v>
      </c>
      <c r="L1403" s="7">
        <v>13517.07</v>
      </c>
      <c r="M1403" s="7">
        <v>659.08</v>
      </c>
      <c r="N1403" s="7">
        <v>214790.46</v>
      </c>
      <c r="O1403" s="8">
        <v>1208</v>
      </c>
      <c r="P1403" s="8">
        <v>1</v>
      </c>
      <c r="Q1403" s="8">
        <v>4</v>
      </c>
    </row>
    <row r="1404" spans="1:17" ht="14.5">
      <c r="A1404" s="5">
        <v>45413</v>
      </c>
      <c r="B1404" s="6">
        <v>2024</v>
      </c>
      <c r="C1404" s="6" t="s">
        <v>96</v>
      </c>
      <c r="D1404" s="6" t="s">
        <v>89</v>
      </c>
      <c r="E1404" s="6" t="s">
        <v>85</v>
      </c>
      <c r="F1404" s="6" t="s">
        <v>83</v>
      </c>
      <c r="G1404" s="6" t="s">
        <v>80</v>
      </c>
      <c r="H1404" s="7">
        <v>5595.97</v>
      </c>
      <c r="I1404" s="7">
        <v>5298.69</v>
      </c>
      <c r="J1404" s="8">
        <v>39</v>
      </c>
      <c r="K1404" s="8">
        <v>37</v>
      </c>
      <c r="L1404" s="7">
        <v>3230.65</v>
      </c>
      <c r="M1404" s="7">
        <v>301.23</v>
      </c>
      <c r="N1404" s="7">
        <v>66899.16</v>
      </c>
      <c r="O1404" s="8">
        <v>476</v>
      </c>
      <c r="P1404" s="8">
        <v>0</v>
      </c>
      <c r="Q1404" s="8">
        <v>1</v>
      </c>
    </row>
    <row r="1405" spans="1:17" ht="14.5">
      <c r="A1405" s="5">
        <v>45413</v>
      </c>
      <c r="B1405" s="6">
        <v>2024</v>
      </c>
      <c r="C1405" s="6" t="s">
        <v>96</v>
      </c>
      <c r="D1405" s="6" t="s">
        <v>89</v>
      </c>
      <c r="E1405" s="6" t="s">
        <v>85</v>
      </c>
      <c r="F1405" s="6" t="s">
        <v>83</v>
      </c>
      <c r="G1405" s="6" t="s">
        <v>81</v>
      </c>
      <c r="H1405" s="7">
        <v>10436.09</v>
      </c>
      <c r="I1405" s="7">
        <v>10573.3</v>
      </c>
      <c r="J1405" s="8">
        <v>88</v>
      </c>
      <c r="K1405" s="8">
        <v>89</v>
      </c>
      <c r="L1405" s="7">
        <v>5584.44</v>
      </c>
      <c r="M1405" s="7">
        <v>286.98</v>
      </c>
      <c r="N1405" s="7">
        <v>96954.45</v>
      </c>
      <c r="O1405" s="8">
        <v>890</v>
      </c>
      <c r="P1405" s="8">
        <v>0</v>
      </c>
      <c r="Q1405" s="8">
        <v>3</v>
      </c>
    </row>
    <row r="1406" spans="1:17" ht="14.5">
      <c r="A1406" s="5">
        <v>45413</v>
      </c>
      <c r="B1406" s="6">
        <v>2024</v>
      </c>
      <c r="C1406" s="6" t="s">
        <v>96</v>
      </c>
      <c r="D1406" s="6" t="s">
        <v>90</v>
      </c>
      <c r="E1406" s="6" t="s">
        <v>91</v>
      </c>
      <c r="F1406" s="6" t="s">
        <v>77</v>
      </c>
      <c r="G1406" s="6" t="s">
        <v>78</v>
      </c>
      <c r="H1406" s="7">
        <v>205691.22</v>
      </c>
      <c r="I1406" s="7">
        <v>203731.20000000001</v>
      </c>
      <c r="J1406" s="8">
        <v>2779</v>
      </c>
      <c r="K1406" s="8">
        <v>2796</v>
      </c>
      <c r="L1406" s="7">
        <v>114448.9</v>
      </c>
      <c r="M1406" s="7">
        <v>3539.72</v>
      </c>
      <c r="N1406" s="7">
        <v>2211450.2000000002</v>
      </c>
      <c r="O1406" s="8">
        <v>33753</v>
      </c>
      <c r="P1406" s="8">
        <v>10</v>
      </c>
      <c r="Q1406" s="8">
        <v>57</v>
      </c>
    </row>
    <row r="1407" spans="1:17" ht="14.5">
      <c r="A1407" s="5">
        <v>45413</v>
      </c>
      <c r="B1407" s="6">
        <v>2024</v>
      </c>
      <c r="C1407" s="6" t="s">
        <v>96</v>
      </c>
      <c r="D1407" s="6" t="s">
        <v>90</v>
      </c>
      <c r="E1407" s="6" t="s">
        <v>91</v>
      </c>
      <c r="F1407" s="6" t="s">
        <v>77</v>
      </c>
      <c r="G1407" s="6" t="s">
        <v>79</v>
      </c>
      <c r="H1407" s="7">
        <v>189152.53</v>
      </c>
      <c r="I1407" s="7">
        <v>174752.71</v>
      </c>
      <c r="J1407" s="8">
        <v>1031</v>
      </c>
      <c r="K1407" s="8">
        <v>948</v>
      </c>
      <c r="L1407" s="7">
        <v>123742.87</v>
      </c>
      <c r="M1407" s="7">
        <v>4665.3999999999996</v>
      </c>
      <c r="N1407" s="7">
        <v>1808084.28</v>
      </c>
      <c r="O1407" s="8">
        <v>11096</v>
      </c>
      <c r="P1407" s="8">
        <v>10</v>
      </c>
      <c r="Q1407" s="8">
        <v>15</v>
      </c>
    </row>
    <row r="1408" spans="1:17" ht="14.5">
      <c r="A1408" s="5">
        <v>45413</v>
      </c>
      <c r="B1408" s="6">
        <v>2024</v>
      </c>
      <c r="C1408" s="6" t="s">
        <v>96</v>
      </c>
      <c r="D1408" s="6" t="s">
        <v>90</v>
      </c>
      <c r="E1408" s="6" t="s">
        <v>91</v>
      </c>
      <c r="F1408" s="6" t="s">
        <v>77</v>
      </c>
      <c r="G1408" s="6" t="s">
        <v>80</v>
      </c>
      <c r="H1408" s="7">
        <v>51776.85</v>
      </c>
      <c r="I1408" s="7">
        <v>47458.879999999997</v>
      </c>
      <c r="J1408" s="8">
        <v>360</v>
      </c>
      <c r="K1408" s="8">
        <v>324</v>
      </c>
      <c r="L1408" s="7">
        <v>36049.53</v>
      </c>
      <c r="M1408" s="7">
        <v>2918.45</v>
      </c>
      <c r="N1408" s="7">
        <v>602220.17000000004</v>
      </c>
      <c r="O1408" s="8">
        <v>4558</v>
      </c>
      <c r="P1408" s="8">
        <v>2</v>
      </c>
      <c r="Q1408" s="8">
        <v>7</v>
      </c>
    </row>
    <row r="1409" spans="1:17" ht="14.5">
      <c r="A1409" s="5">
        <v>45413</v>
      </c>
      <c r="B1409" s="6">
        <v>2024</v>
      </c>
      <c r="C1409" s="6" t="s">
        <v>96</v>
      </c>
      <c r="D1409" s="6" t="s">
        <v>90</v>
      </c>
      <c r="E1409" s="6" t="s">
        <v>91</v>
      </c>
      <c r="F1409" s="6" t="s">
        <v>77</v>
      </c>
      <c r="G1409" s="6" t="s">
        <v>81</v>
      </c>
      <c r="H1409" s="7">
        <v>80654.350000000006</v>
      </c>
      <c r="I1409" s="7">
        <v>74582.960000000006</v>
      </c>
      <c r="J1409" s="8">
        <v>682</v>
      </c>
      <c r="K1409" s="8">
        <v>624</v>
      </c>
      <c r="L1409" s="7">
        <v>50625.54</v>
      </c>
      <c r="M1409" s="7">
        <v>2340.09</v>
      </c>
      <c r="N1409" s="7">
        <v>819838.21</v>
      </c>
      <c r="O1409" s="8">
        <v>7586</v>
      </c>
      <c r="P1409" s="8">
        <v>4</v>
      </c>
      <c r="Q1409" s="8">
        <v>9</v>
      </c>
    </row>
    <row r="1410" spans="1:17" ht="14.5">
      <c r="A1410" s="5">
        <v>45413</v>
      </c>
      <c r="B1410" s="6">
        <v>2024</v>
      </c>
      <c r="C1410" s="6" t="s">
        <v>96</v>
      </c>
      <c r="D1410" s="6" t="s">
        <v>90</v>
      </c>
      <c r="E1410" s="6" t="s">
        <v>91</v>
      </c>
      <c r="F1410" s="6" t="s">
        <v>82</v>
      </c>
      <c r="G1410" s="6" t="s">
        <v>78</v>
      </c>
      <c r="H1410" s="7">
        <v>184665.25</v>
      </c>
      <c r="I1410" s="7">
        <v>182060.06</v>
      </c>
      <c r="J1410" s="8">
        <v>2495</v>
      </c>
      <c r="K1410" s="8">
        <v>2503</v>
      </c>
      <c r="L1410" s="7">
        <v>96879.66</v>
      </c>
      <c r="M1410" s="7">
        <v>3316.55</v>
      </c>
      <c r="N1410" s="7">
        <v>2116871.23</v>
      </c>
      <c r="O1410" s="8">
        <v>30213</v>
      </c>
      <c r="P1410" s="8">
        <v>10</v>
      </c>
      <c r="Q1410" s="8">
        <v>23</v>
      </c>
    </row>
    <row r="1411" spans="1:17" ht="14.5">
      <c r="A1411" s="5">
        <v>45413</v>
      </c>
      <c r="B1411" s="6">
        <v>2024</v>
      </c>
      <c r="C1411" s="6" t="s">
        <v>96</v>
      </c>
      <c r="D1411" s="6" t="s">
        <v>90</v>
      </c>
      <c r="E1411" s="6" t="s">
        <v>91</v>
      </c>
      <c r="F1411" s="6" t="s">
        <v>82</v>
      </c>
      <c r="G1411" s="6" t="s">
        <v>79</v>
      </c>
      <c r="H1411" s="7">
        <v>167240.76</v>
      </c>
      <c r="I1411" s="7">
        <v>152448.43</v>
      </c>
      <c r="J1411" s="8">
        <v>911</v>
      </c>
      <c r="K1411" s="8">
        <v>827</v>
      </c>
      <c r="L1411" s="7">
        <v>101015.89</v>
      </c>
      <c r="M1411" s="7">
        <v>4440.87</v>
      </c>
      <c r="N1411" s="7">
        <v>1637887.42</v>
      </c>
      <c r="O1411" s="8">
        <v>9969</v>
      </c>
      <c r="P1411" s="8">
        <v>6</v>
      </c>
      <c r="Q1411" s="8">
        <v>12</v>
      </c>
    </row>
    <row r="1412" spans="1:17" ht="14.5">
      <c r="A1412" s="5">
        <v>45413</v>
      </c>
      <c r="B1412" s="6">
        <v>2024</v>
      </c>
      <c r="C1412" s="6" t="s">
        <v>96</v>
      </c>
      <c r="D1412" s="6" t="s">
        <v>90</v>
      </c>
      <c r="E1412" s="6" t="s">
        <v>91</v>
      </c>
      <c r="F1412" s="6" t="s">
        <v>82</v>
      </c>
      <c r="G1412" s="6" t="s">
        <v>80</v>
      </c>
      <c r="H1412" s="7">
        <v>48949.1</v>
      </c>
      <c r="I1412" s="7">
        <v>45147.86</v>
      </c>
      <c r="J1412" s="8">
        <v>340</v>
      </c>
      <c r="K1412" s="8">
        <v>308</v>
      </c>
      <c r="L1412" s="7">
        <v>31679.13</v>
      </c>
      <c r="M1412" s="7">
        <v>2428.17</v>
      </c>
      <c r="N1412" s="7">
        <v>552801.74</v>
      </c>
      <c r="O1412" s="8">
        <v>4289</v>
      </c>
      <c r="P1412" s="8">
        <v>3</v>
      </c>
      <c r="Q1412" s="8">
        <v>6</v>
      </c>
    </row>
    <row r="1413" spans="1:17" ht="14.5">
      <c r="A1413" s="5">
        <v>45413</v>
      </c>
      <c r="B1413" s="6">
        <v>2024</v>
      </c>
      <c r="C1413" s="6" t="s">
        <v>96</v>
      </c>
      <c r="D1413" s="6" t="s">
        <v>90</v>
      </c>
      <c r="E1413" s="6" t="s">
        <v>91</v>
      </c>
      <c r="F1413" s="6" t="s">
        <v>82</v>
      </c>
      <c r="G1413" s="6" t="s">
        <v>81</v>
      </c>
      <c r="H1413" s="7">
        <v>74222.59</v>
      </c>
      <c r="I1413" s="7">
        <v>71530.039999999994</v>
      </c>
      <c r="J1413" s="8">
        <v>628</v>
      </c>
      <c r="K1413" s="8">
        <v>595</v>
      </c>
      <c r="L1413" s="7">
        <v>43146.7</v>
      </c>
      <c r="M1413" s="7">
        <v>2392.9699999999998</v>
      </c>
      <c r="N1413" s="7">
        <v>774032.56</v>
      </c>
      <c r="O1413" s="8">
        <v>7275</v>
      </c>
      <c r="P1413" s="8">
        <v>3</v>
      </c>
      <c r="Q1413" s="8">
        <v>11</v>
      </c>
    </row>
    <row r="1414" spans="1:17" ht="14.5">
      <c r="A1414" s="5">
        <v>45413</v>
      </c>
      <c r="B1414" s="6">
        <v>2024</v>
      </c>
      <c r="C1414" s="6" t="s">
        <v>96</v>
      </c>
      <c r="D1414" s="6" t="s">
        <v>90</v>
      </c>
      <c r="E1414" s="6" t="s">
        <v>91</v>
      </c>
      <c r="F1414" s="6" t="s">
        <v>83</v>
      </c>
      <c r="G1414" s="6" t="s">
        <v>78</v>
      </c>
      <c r="H1414" s="7">
        <v>15886.7</v>
      </c>
      <c r="I1414" s="7">
        <v>16069.19</v>
      </c>
      <c r="J1414" s="8">
        <v>215</v>
      </c>
      <c r="K1414" s="8">
        <v>219</v>
      </c>
      <c r="L1414" s="7">
        <v>7456.89</v>
      </c>
      <c r="M1414" s="7">
        <v>311.77999999999997</v>
      </c>
      <c r="N1414" s="7">
        <v>273324.28999999998</v>
      </c>
      <c r="O1414" s="8">
        <v>4159</v>
      </c>
      <c r="P1414" s="8">
        <v>1</v>
      </c>
      <c r="Q1414" s="8">
        <v>3</v>
      </c>
    </row>
    <row r="1415" spans="1:17" ht="14.5">
      <c r="A1415" s="5">
        <v>45413</v>
      </c>
      <c r="B1415" s="6">
        <v>2024</v>
      </c>
      <c r="C1415" s="6" t="s">
        <v>96</v>
      </c>
      <c r="D1415" s="6" t="s">
        <v>90</v>
      </c>
      <c r="E1415" s="6" t="s">
        <v>91</v>
      </c>
      <c r="F1415" s="6" t="s">
        <v>83</v>
      </c>
      <c r="G1415" s="6" t="s">
        <v>79</v>
      </c>
      <c r="H1415" s="7">
        <v>15828.71</v>
      </c>
      <c r="I1415" s="7">
        <v>15020.1</v>
      </c>
      <c r="J1415" s="8">
        <v>86</v>
      </c>
      <c r="K1415" s="8">
        <v>81</v>
      </c>
      <c r="L1415" s="7">
        <v>8769.1299999999992</v>
      </c>
      <c r="M1415" s="7">
        <v>371.76</v>
      </c>
      <c r="N1415" s="7">
        <v>214776.46</v>
      </c>
      <c r="O1415" s="8">
        <v>1235</v>
      </c>
      <c r="P1415" s="8">
        <v>1</v>
      </c>
      <c r="Q1415" s="8">
        <v>2</v>
      </c>
    </row>
    <row r="1416" spans="1:17" ht="14.5">
      <c r="A1416" s="5">
        <v>45413</v>
      </c>
      <c r="B1416" s="6">
        <v>2024</v>
      </c>
      <c r="C1416" s="6" t="s">
        <v>96</v>
      </c>
      <c r="D1416" s="6" t="s">
        <v>90</v>
      </c>
      <c r="E1416" s="6" t="s">
        <v>91</v>
      </c>
      <c r="F1416" s="6" t="s">
        <v>83</v>
      </c>
      <c r="G1416" s="6" t="s">
        <v>80</v>
      </c>
      <c r="H1416" s="7">
        <v>4256.8</v>
      </c>
      <c r="I1416" s="7">
        <v>3968.92</v>
      </c>
      <c r="J1416" s="8">
        <v>30</v>
      </c>
      <c r="K1416" s="8">
        <v>28</v>
      </c>
      <c r="L1416" s="7">
        <v>2448.98</v>
      </c>
      <c r="M1416" s="7">
        <v>211.01</v>
      </c>
      <c r="N1416" s="7">
        <v>72838.259999999995</v>
      </c>
      <c r="O1416" s="8">
        <v>518</v>
      </c>
      <c r="P1416" s="8">
        <v>0</v>
      </c>
      <c r="Q1416" s="8">
        <v>1</v>
      </c>
    </row>
    <row r="1417" spans="1:17" ht="14.5">
      <c r="A1417" s="5">
        <v>45413</v>
      </c>
      <c r="B1417" s="6">
        <v>2024</v>
      </c>
      <c r="C1417" s="6" t="s">
        <v>96</v>
      </c>
      <c r="D1417" s="6" t="s">
        <v>90</v>
      </c>
      <c r="E1417" s="6" t="s">
        <v>91</v>
      </c>
      <c r="F1417" s="6" t="s">
        <v>83</v>
      </c>
      <c r="G1417" s="6" t="s">
        <v>81</v>
      </c>
      <c r="H1417" s="7">
        <v>6911.18</v>
      </c>
      <c r="I1417" s="7">
        <v>6704.06</v>
      </c>
      <c r="J1417" s="8">
        <v>58</v>
      </c>
      <c r="K1417" s="8">
        <v>57</v>
      </c>
      <c r="L1417" s="7">
        <v>3602.66</v>
      </c>
      <c r="M1417" s="7">
        <v>194.36</v>
      </c>
      <c r="N1417" s="7">
        <v>102077.77</v>
      </c>
      <c r="O1417" s="8">
        <v>919</v>
      </c>
      <c r="P1417" s="8">
        <v>0</v>
      </c>
      <c r="Q1417" s="8">
        <v>2</v>
      </c>
    </row>
    <row r="1418" spans="1:17" ht="14.5">
      <c r="A1418" s="5">
        <v>45413</v>
      </c>
      <c r="B1418" s="6">
        <v>2024</v>
      </c>
      <c r="C1418" s="6" t="s">
        <v>96</v>
      </c>
      <c r="D1418" s="6" t="s">
        <v>92</v>
      </c>
      <c r="E1418" s="6" t="s">
        <v>76</v>
      </c>
      <c r="F1418" s="6" t="s">
        <v>77</v>
      </c>
      <c r="G1418" s="6" t="s">
        <v>78</v>
      </c>
      <c r="H1418" s="7">
        <v>216006.54</v>
      </c>
      <c r="I1418" s="7">
        <v>226662.32</v>
      </c>
      <c r="J1418" s="8">
        <v>2918</v>
      </c>
      <c r="K1418" s="8">
        <v>3015</v>
      </c>
      <c r="L1418" s="7">
        <v>120528.3</v>
      </c>
      <c r="M1418" s="7">
        <v>3830.98</v>
      </c>
      <c r="N1418" s="7">
        <v>1417630.15</v>
      </c>
      <c r="O1418" s="8">
        <v>19608</v>
      </c>
      <c r="P1418" s="8">
        <v>10</v>
      </c>
      <c r="Q1418" s="8">
        <v>50</v>
      </c>
    </row>
    <row r="1419" spans="1:17" ht="14.5">
      <c r="A1419" s="5">
        <v>45413</v>
      </c>
      <c r="B1419" s="6">
        <v>2024</v>
      </c>
      <c r="C1419" s="6" t="s">
        <v>96</v>
      </c>
      <c r="D1419" s="6" t="s">
        <v>92</v>
      </c>
      <c r="E1419" s="6" t="s">
        <v>76</v>
      </c>
      <c r="F1419" s="6" t="s">
        <v>77</v>
      </c>
      <c r="G1419" s="6" t="s">
        <v>79</v>
      </c>
      <c r="H1419" s="7">
        <v>210953.52</v>
      </c>
      <c r="I1419" s="7">
        <v>203837.71</v>
      </c>
      <c r="J1419" s="8">
        <v>1150</v>
      </c>
      <c r="K1419" s="8">
        <v>1108</v>
      </c>
      <c r="L1419" s="7">
        <v>136411.57999999999</v>
      </c>
      <c r="M1419" s="7">
        <v>4812.68</v>
      </c>
      <c r="N1419" s="7">
        <v>1120452.97</v>
      </c>
      <c r="O1419" s="8">
        <v>6876</v>
      </c>
      <c r="P1419" s="8">
        <v>10</v>
      </c>
      <c r="Q1419" s="8">
        <v>22</v>
      </c>
    </row>
    <row r="1420" spans="1:17" ht="14.5">
      <c r="A1420" s="5">
        <v>45413</v>
      </c>
      <c r="B1420" s="6">
        <v>2024</v>
      </c>
      <c r="C1420" s="6" t="s">
        <v>96</v>
      </c>
      <c r="D1420" s="6" t="s">
        <v>92</v>
      </c>
      <c r="E1420" s="6" t="s">
        <v>76</v>
      </c>
      <c r="F1420" s="6" t="s">
        <v>77</v>
      </c>
      <c r="G1420" s="6" t="s">
        <v>80</v>
      </c>
      <c r="H1420" s="7">
        <v>53297.47</v>
      </c>
      <c r="I1420" s="7">
        <v>52399.3</v>
      </c>
      <c r="J1420" s="8">
        <v>370</v>
      </c>
      <c r="K1420" s="8">
        <v>359</v>
      </c>
      <c r="L1420" s="7">
        <v>36047.800000000003</v>
      </c>
      <c r="M1420" s="7">
        <v>3074.57</v>
      </c>
      <c r="N1420" s="7">
        <v>379129.65</v>
      </c>
      <c r="O1420" s="8">
        <v>2778</v>
      </c>
      <c r="P1420" s="8">
        <v>3</v>
      </c>
      <c r="Q1420" s="8">
        <v>5</v>
      </c>
    </row>
    <row r="1421" spans="1:17" ht="14.5">
      <c r="A1421" s="5">
        <v>45413</v>
      </c>
      <c r="B1421" s="6">
        <v>2024</v>
      </c>
      <c r="C1421" s="6" t="s">
        <v>96</v>
      </c>
      <c r="D1421" s="6" t="s">
        <v>92</v>
      </c>
      <c r="E1421" s="6" t="s">
        <v>76</v>
      </c>
      <c r="F1421" s="6" t="s">
        <v>77</v>
      </c>
      <c r="G1421" s="6" t="s">
        <v>81</v>
      </c>
      <c r="H1421" s="7">
        <v>83323.75</v>
      </c>
      <c r="I1421" s="7">
        <v>82955.710000000006</v>
      </c>
      <c r="J1421" s="8">
        <v>705</v>
      </c>
      <c r="K1421" s="8">
        <v>709</v>
      </c>
      <c r="L1421" s="7">
        <v>51623.47</v>
      </c>
      <c r="M1421" s="7">
        <v>2669.56</v>
      </c>
      <c r="N1421" s="7">
        <v>534592.36</v>
      </c>
      <c r="O1421" s="8">
        <v>4728</v>
      </c>
      <c r="P1421" s="8">
        <v>4</v>
      </c>
      <c r="Q1421" s="8">
        <v>11</v>
      </c>
    </row>
    <row r="1422" spans="1:17" ht="14.5">
      <c r="A1422" s="5">
        <v>45413</v>
      </c>
      <c r="B1422" s="6">
        <v>2024</v>
      </c>
      <c r="C1422" s="6" t="s">
        <v>96</v>
      </c>
      <c r="D1422" s="6" t="s">
        <v>92</v>
      </c>
      <c r="E1422" s="6" t="s">
        <v>76</v>
      </c>
      <c r="F1422" s="6" t="s">
        <v>82</v>
      </c>
      <c r="G1422" s="6" t="s">
        <v>78</v>
      </c>
      <c r="H1422" s="7">
        <v>180753.03</v>
      </c>
      <c r="I1422" s="7">
        <v>188533.31</v>
      </c>
      <c r="J1422" s="8">
        <v>2442</v>
      </c>
      <c r="K1422" s="8">
        <v>2525</v>
      </c>
      <c r="L1422" s="7">
        <v>93798.74</v>
      </c>
      <c r="M1422" s="7">
        <v>3310.32</v>
      </c>
      <c r="N1422" s="7">
        <v>1176132.1000000001</v>
      </c>
      <c r="O1422" s="8">
        <v>16342</v>
      </c>
      <c r="P1422" s="8">
        <v>8</v>
      </c>
      <c r="Q1422" s="8">
        <v>35</v>
      </c>
    </row>
    <row r="1423" spans="1:17" ht="14.5">
      <c r="A1423" s="5">
        <v>45413</v>
      </c>
      <c r="B1423" s="6">
        <v>2024</v>
      </c>
      <c r="C1423" s="6" t="s">
        <v>96</v>
      </c>
      <c r="D1423" s="6" t="s">
        <v>92</v>
      </c>
      <c r="E1423" s="6" t="s">
        <v>76</v>
      </c>
      <c r="F1423" s="6" t="s">
        <v>82</v>
      </c>
      <c r="G1423" s="6" t="s">
        <v>79</v>
      </c>
      <c r="H1423" s="7">
        <v>183404.15</v>
      </c>
      <c r="I1423" s="7">
        <v>172635.87</v>
      </c>
      <c r="J1423" s="8">
        <v>999</v>
      </c>
      <c r="K1423" s="8">
        <v>927</v>
      </c>
      <c r="L1423" s="7">
        <v>111955.97</v>
      </c>
      <c r="M1423" s="7">
        <v>4951.08</v>
      </c>
      <c r="N1423" s="7">
        <v>997514.57</v>
      </c>
      <c r="O1423" s="8">
        <v>6160</v>
      </c>
      <c r="P1423" s="8">
        <v>9</v>
      </c>
      <c r="Q1423" s="8">
        <v>14</v>
      </c>
    </row>
    <row r="1424" spans="1:17" ht="14.5">
      <c r="A1424" s="5">
        <v>45413</v>
      </c>
      <c r="B1424" s="6">
        <v>2024</v>
      </c>
      <c r="C1424" s="6" t="s">
        <v>96</v>
      </c>
      <c r="D1424" s="6" t="s">
        <v>92</v>
      </c>
      <c r="E1424" s="6" t="s">
        <v>76</v>
      </c>
      <c r="F1424" s="6" t="s">
        <v>82</v>
      </c>
      <c r="G1424" s="6" t="s">
        <v>80</v>
      </c>
      <c r="H1424" s="7">
        <v>39072.720000000001</v>
      </c>
      <c r="I1424" s="7">
        <v>36234.81</v>
      </c>
      <c r="J1424" s="8">
        <v>271</v>
      </c>
      <c r="K1424" s="8">
        <v>248</v>
      </c>
      <c r="L1424" s="7">
        <v>25381.89</v>
      </c>
      <c r="M1424" s="7">
        <v>2205.8200000000002</v>
      </c>
      <c r="N1424" s="7">
        <v>306140.79999999999</v>
      </c>
      <c r="O1424" s="8">
        <v>2371</v>
      </c>
      <c r="P1424" s="8">
        <v>2</v>
      </c>
      <c r="Q1424" s="8">
        <v>5</v>
      </c>
    </row>
    <row r="1425" spans="1:17" ht="14.5">
      <c r="A1425" s="5">
        <v>45413</v>
      </c>
      <c r="B1425" s="6">
        <v>2024</v>
      </c>
      <c r="C1425" s="6" t="s">
        <v>96</v>
      </c>
      <c r="D1425" s="6" t="s">
        <v>92</v>
      </c>
      <c r="E1425" s="6" t="s">
        <v>76</v>
      </c>
      <c r="F1425" s="6" t="s">
        <v>82</v>
      </c>
      <c r="G1425" s="6" t="s">
        <v>81</v>
      </c>
      <c r="H1425" s="7">
        <v>67924.59</v>
      </c>
      <c r="I1425" s="7">
        <v>64715.72</v>
      </c>
      <c r="J1425" s="8">
        <v>575</v>
      </c>
      <c r="K1425" s="8">
        <v>546</v>
      </c>
      <c r="L1425" s="7">
        <v>39051.61</v>
      </c>
      <c r="M1425" s="7">
        <v>1993.43</v>
      </c>
      <c r="N1425" s="7">
        <v>450846.79</v>
      </c>
      <c r="O1425" s="8">
        <v>4189</v>
      </c>
      <c r="P1425" s="8">
        <v>3</v>
      </c>
      <c r="Q1425" s="8">
        <v>8</v>
      </c>
    </row>
    <row r="1426" spans="1:17" ht="14.5">
      <c r="A1426" s="5">
        <v>45413</v>
      </c>
      <c r="B1426" s="6">
        <v>2024</v>
      </c>
      <c r="C1426" s="6" t="s">
        <v>96</v>
      </c>
      <c r="D1426" s="6" t="s">
        <v>92</v>
      </c>
      <c r="E1426" s="6" t="s">
        <v>76</v>
      </c>
      <c r="F1426" s="6" t="s">
        <v>83</v>
      </c>
      <c r="G1426" s="6" t="s">
        <v>78</v>
      </c>
      <c r="H1426" s="7">
        <v>17038.16</v>
      </c>
      <c r="I1426" s="7">
        <v>18019.88</v>
      </c>
      <c r="J1426" s="8">
        <v>230</v>
      </c>
      <c r="K1426" s="8">
        <v>240</v>
      </c>
      <c r="L1426" s="7">
        <v>8030.4</v>
      </c>
      <c r="M1426" s="7">
        <v>305.86</v>
      </c>
      <c r="N1426" s="7">
        <v>162240.38</v>
      </c>
      <c r="O1426" s="8">
        <v>2244</v>
      </c>
      <c r="P1426" s="8">
        <v>1</v>
      </c>
      <c r="Q1426" s="8">
        <v>4</v>
      </c>
    </row>
    <row r="1427" spans="1:17" ht="14.5">
      <c r="A1427" s="5">
        <v>45413</v>
      </c>
      <c r="B1427" s="6">
        <v>2024</v>
      </c>
      <c r="C1427" s="6" t="s">
        <v>96</v>
      </c>
      <c r="D1427" s="6" t="s">
        <v>92</v>
      </c>
      <c r="E1427" s="6" t="s">
        <v>76</v>
      </c>
      <c r="F1427" s="6" t="s">
        <v>83</v>
      </c>
      <c r="G1427" s="6" t="s">
        <v>79</v>
      </c>
      <c r="H1427" s="7">
        <v>16233.08</v>
      </c>
      <c r="I1427" s="7">
        <v>15182.08</v>
      </c>
      <c r="J1427" s="8">
        <v>88</v>
      </c>
      <c r="K1427" s="8">
        <v>82</v>
      </c>
      <c r="L1427" s="7">
        <v>8882.69</v>
      </c>
      <c r="M1427" s="7">
        <v>391.48</v>
      </c>
      <c r="N1427" s="7">
        <v>122775.93</v>
      </c>
      <c r="O1427" s="8">
        <v>697</v>
      </c>
      <c r="P1427" s="8">
        <v>1</v>
      </c>
      <c r="Q1427" s="8">
        <v>3</v>
      </c>
    </row>
    <row r="1428" spans="1:17" ht="14.5">
      <c r="A1428" s="5">
        <v>45413</v>
      </c>
      <c r="B1428" s="6">
        <v>2024</v>
      </c>
      <c r="C1428" s="6" t="s">
        <v>96</v>
      </c>
      <c r="D1428" s="6" t="s">
        <v>92</v>
      </c>
      <c r="E1428" s="6" t="s">
        <v>76</v>
      </c>
      <c r="F1428" s="6" t="s">
        <v>83</v>
      </c>
      <c r="G1428" s="6" t="s">
        <v>80</v>
      </c>
      <c r="H1428" s="7">
        <v>3632</v>
      </c>
      <c r="I1428" s="7">
        <v>3503.94</v>
      </c>
      <c r="J1428" s="8">
        <v>25</v>
      </c>
      <c r="K1428" s="8">
        <v>24</v>
      </c>
      <c r="L1428" s="7">
        <v>2097.31</v>
      </c>
      <c r="M1428" s="7">
        <v>186.12</v>
      </c>
      <c r="N1428" s="7">
        <v>41054.06</v>
      </c>
      <c r="O1428" s="8">
        <v>319</v>
      </c>
      <c r="P1428" s="8">
        <v>0</v>
      </c>
      <c r="Q1428" s="8">
        <v>0</v>
      </c>
    </row>
    <row r="1429" spans="1:17" ht="14.5">
      <c r="A1429" s="5">
        <v>45413</v>
      </c>
      <c r="B1429" s="6">
        <v>2024</v>
      </c>
      <c r="C1429" s="6" t="s">
        <v>96</v>
      </c>
      <c r="D1429" s="6" t="s">
        <v>92</v>
      </c>
      <c r="E1429" s="6" t="s">
        <v>76</v>
      </c>
      <c r="F1429" s="6" t="s">
        <v>83</v>
      </c>
      <c r="G1429" s="6" t="s">
        <v>81</v>
      </c>
      <c r="H1429" s="7">
        <v>6675.58</v>
      </c>
      <c r="I1429" s="7">
        <v>6363.59</v>
      </c>
      <c r="J1429" s="8">
        <v>56</v>
      </c>
      <c r="K1429" s="8">
        <v>53</v>
      </c>
      <c r="L1429" s="7">
        <v>3557.18</v>
      </c>
      <c r="M1429" s="7">
        <v>214.85</v>
      </c>
      <c r="N1429" s="7">
        <v>57651.01</v>
      </c>
      <c r="O1429" s="8">
        <v>529</v>
      </c>
      <c r="P1429" s="8">
        <v>0</v>
      </c>
      <c r="Q1429" s="8">
        <v>1</v>
      </c>
    </row>
    <row r="1430" spans="1:17" ht="14.5">
      <c r="A1430" s="5">
        <v>45444</v>
      </c>
      <c r="B1430" s="6">
        <v>2024</v>
      </c>
      <c r="C1430" s="6" t="s">
        <v>97</v>
      </c>
      <c r="D1430" s="6" t="s">
        <v>75</v>
      </c>
      <c r="E1430" s="6" t="s">
        <v>76</v>
      </c>
      <c r="F1430" s="6" t="s">
        <v>77</v>
      </c>
      <c r="G1430" s="6" t="s">
        <v>78</v>
      </c>
      <c r="H1430" s="7">
        <v>1049416.6100000001</v>
      </c>
      <c r="I1430" s="7">
        <v>1047645.4</v>
      </c>
      <c r="J1430" s="8">
        <v>14178</v>
      </c>
      <c r="K1430" s="8">
        <v>14210</v>
      </c>
      <c r="L1430" s="7">
        <v>584639.41</v>
      </c>
      <c r="M1430" s="7">
        <v>20294.400000000001</v>
      </c>
      <c r="N1430" s="7">
        <v>6271783.2000000002</v>
      </c>
      <c r="O1430" s="8">
        <v>90578</v>
      </c>
      <c r="P1430" s="8">
        <v>59</v>
      </c>
      <c r="Q1430" s="8">
        <v>270</v>
      </c>
    </row>
    <row r="1431" spans="1:17" ht="14.5">
      <c r="A1431" s="5">
        <v>45444</v>
      </c>
      <c r="B1431" s="6">
        <v>2024</v>
      </c>
      <c r="C1431" s="6" t="s">
        <v>97</v>
      </c>
      <c r="D1431" s="6" t="s">
        <v>75</v>
      </c>
      <c r="E1431" s="6" t="s">
        <v>76</v>
      </c>
      <c r="F1431" s="6" t="s">
        <v>77</v>
      </c>
      <c r="G1431" s="6" t="s">
        <v>79</v>
      </c>
      <c r="H1431" s="7">
        <v>1055202.2</v>
      </c>
      <c r="I1431" s="7">
        <v>1007675</v>
      </c>
      <c r="J1431" s="8">
        <v>5750</v>
      </c>
      <c r="K1431" s="8">
        <v>5545</v>
      </c>
      <c r="L1431" s="7">
        <v>685029.55</v>
      </c>
      <c r="M1431" s="7">
        <v>24412.799999999999</v>
      </c>
      <c r="N1431" s="7">
        <v>5252172.01</v>
      </c>
      <c r="O1431" s="8">
        <v>30473</v>
      </c>
      <c r="P1431" s="8">
        <v>59</v>
      </c>
      <c r="Q1431" s="8">
        <v>64</v>
      </c>
    </row>
    <row r="1432" spans="1:17" ht="14.5">
      <c r="A1432" s="5">
        <v>45444</v>
      </c>
      <c r="B1432" s="6">
        <v>2024</v>
      </c>
      <c r="C1432" s="6" t="s">
        <v>97</v>
      </c>
      <c r="D1432" s="6" t="s">
        <v>75</v>
      </c>
      <c r="E1432" s="6" t="s">
        <v>76</v>
      </c>
      <c r="F1432" s="6" t="s">
        <v>77</v>
      </c>
      <c r="G1432" s="6" t="s">
        <v>80</v>
      </c>
      <c r="H1432" s="7">
        <v>265043.98</v>
      </c>
      <c r="I1432" s="7">
        <v>242328.95999999999</v>
      </c>
      <c r="J1432" s="8">
        <v>1842</v>
      </c>
      <c r="K1432" s="8">
        <v>1669</v>
      </c>
      <c r="L1432" s="7">
        <v>181863.9</v>
      </c>
      <c r="M1432" s="7">
        <v>14489.23</v>
      </c>
      <c r="N1432" s="7">
        <v>1659654.46</v>
      </c>
      <c r="O1432" s="8">
        <v>12237</v>
      </c>
      <c r="P1432" s="8">
        <v>10</v>
      </c>
      <c r="Q1432" s="8">
        <v>34</v>
      </c>
    </row>
    <row r="1433" spans="1:17" ht="14.5">
      <c r="A1433" s="5">
        <v>45444</v>
      </c>
      <c r="B1433" s="6">
        <v>2024</v>
      </c>
      <c r="C1433" s="6" t="s">
        <v>97</v>
      </c>
      <c r="D1433" s="6" t="s">
        <v>75</v>
      </c>
      <c r="E1433" s="6" t="s">
        <v>76</v>
      </c>
      <c r="F1433" s="6" t="s">
        <v>77</v>
      </c>
      <c r="G1433" s="6" t="s">
        <v>81</v>
      </c>
      <c r="H1433" s="7">
        <v>428841.48</v>
      </c>
      <c r="I1433" s="7">
        <v>415974.92</v>
      </c>
      <c r="J1433" s="8">
        <v>3627</v>
      </c>
      <c r="K1433" s="8">
        <v>3498</v>
      </c>
      <c r="L1433" s="7">
        <v>268420.74</v>
      </c>
      <c r="M1433" s="7">
        <v>13871.08</v>
      </c>
      <c r="N1433" s="7">
        <v>2326136.14</v>
      </c>
      <c r="O1433" s="8">
        <v>20515</v>
      </c>
      <c r="P1433" s="8">
        <v>20</v>
      </c>
      <c r="Q1433" s="8">
        <v>68</v>
      </c>
    </row>
    <row r="1434" spans="1:17" ht="14.5">
      <c r="A1434" s="5">
        <v>45444</v>
      </c>
      <c r="B1434" s="6">
        <v>2024</v>
      </c>
      <c r="C1434" s="6" t="s">
        <v>97</v>
      </c>
      <c r="D1434" s="6" t="s">
        <v>75</v>
      </c>
      <c r="E1434" s="6" t="s">
        <v>76</v>
      </c>
      <c r="F1434" s="6" t="s">
        <v>82</v>
      </c>
      <c r="G1434" s="6" t="s">
        <v>78</v>
      </c>
      <c r="H1434" s="7">
        <v>834076.27</v>
      </c>
      <c r="I1434" s="7">
        <v>854962.34</v>
      </c>
      <c r="J1434" s="8">
        <v>11269</v>
      </c>
      <c r="K1434" s="8">
        <v>11363</v>
      </c>
      <c r="L1434" s="7">
        <v>441447.3</v>
      </c>
      <c r="M1434" s="7">
        <v>13689.26</v>
      </c>
      <c r="N1434" s="7">
        <v>5354213.5599999996</v>
      </c>
      <c r="O1434" s="8">
        <v>77930</v>
      </c>
      <c r="P1434" s="8">
        <v>36</v>
      </c>
      <c r="Q1434" s="8">
        <v>220</v>
      </c>
    </row>
    <row r="1435" spans="1:17" ht="14.5">
      <c r="A1435" s="5">
        <v>45444</v>
      </c>
      <c r="B1435" s="6">
        <v>2024</v>
      </c>
      <c r="C1435" s="6" t="s">
        <v>97</v>
      </c>
      <c r="D1435" s="6" t="s">
        <v>75</v>
      </c>
      <c r="E1435" s="6" t="s">
        <v>76</v>
      </c>
      <c r="F1435" s="6" t="s">
        <v>82</v>
      </c>
      <c r="G1435" s="6" t="s">
        <v>79</v>
      </c>
      <c r="H1435" s="7">
        <v>818132.17</v>
      </c>
      <c r="I1435" s="7">
        <v>745891.95</v>
      </c>
      <c r="J1435" s="8">
        <v>4459</v>
      </c>
      <c r="K1435" s="8">
        <v>4109</v>
      </c>
      <c r="L1435" s="7">
        <v>497261.31</v>
      </c>
      <c r="M1435" s="7">
        <v>22438.44</v>
      </c>
      <c r="N1435" s="7">
        <v>4306540.2300000004</v>
      </c>
      <c r="O1435" s="8">
        <v>24052</v>
      </c>
      <c r="P1435" s="8">
        <v>44</v>
      </c>
      <c r="Q1435" s="8">
        <v>76</v>
      </c>
    </row>
    <row r="1436" spans="1:17" ht="14.5">
      <c r="A1436" s="5">
        <v>45444</v>
      </c>
      <c r="B1436" s="6">
        <v>2024</v>
      </c>
      <c r="C1436" s="6" t="s">
        <v>97</v>
      </c>
      <c r="D1436" s="6" t="s">
        <v>75</v>
      </c>
      <c r="E1436" s="6" t="s">
        <v>76</v>
      </c>
      <c r="F1436" s="6" t="s">
        <v>82</v>
      </c>
      <c r="G1436" s="6" t="s">
        <v>80</v>
      </c>
      <c r="H1436" s="7">
        <v>202805.55</v>
      </c>
      <c r="I1436" s="7">
        <v>182822.46</v>
      </c>
      <c r="J1436" s="8">
        <v>1409</v>
      </c>
      <c r="K1436" s="8">
        <v>1280</v>
      </c>
      <c r="L1436" s="7">
        <v>130745.3</v>
      </c>
      <c r="M1436" s="7">
        <v>11679.66</v>
      </c>
      <c r="N1436" s="7">
        <v>1450661.55</v>
      </c>
      <c r="O1436" s="8">
        <v>10929</v>
      </c>
      <c r="P1436" s="8">
        <v>9</v>
      </c>
      <c r="Q1436" s="8">
        <v>27</v>
      </c>
    </row>
    <row r="1437" spans="1:17" ht="14.5">
      <c r="A1437" s="5">
        <v>45444</v>
      </c>
      <c r="B1437" s="6">
        <v>2024</v>
      </c>
      <c r="C1437" s="6" t="s">
        <v>97</v>
      </c>
      <c r="D1437" s="6" t="s">
        <v>75</v>
      </c>
      <c r="E1437" s="6" t="s">
        <v>76</v>
      </c>
      <c r="F1437" s="6" t="s">
        <v>82</v>
      </c>
      <c r="G1437" s="6" t="s">
        <v>81</v>
      </c>
      <c r="H1437" s="7">
        <v>346717.09</v>
      </c>
      <c r="I1437" s="7">
        <v>344241.78</v>
      </c>
      <c r="J1437" s="8">
        <v>2933</v>
      </c>
      <c r="K1437" s="8">
        <v>2882</v>
      </c>
      <c r="L1437" s="7">
        <v>200342.44</v>
      </c>
      <c r="M1437" s="7">
        <v>9661.0499999999993</v>
      </c>
      <c r="N1437" s="7">
        <v>2095549.71</v>
      </c>
      <c r="O1437" s="8">
        <v>19132</v>
      </c>
      <c r="P1437" s="8">
        <v>18</v>
      </c>
      <c r="Q1437" s="8">
        <v>27</v>
      </c>
    </row>
    <row r="1438" spans="1:17" ht="14.5">
      <c r="A1438" s="5">
        <v>45444</v>
      </c>
      <c r="B1438" s="6">
        <v>2024</v>
      </c>
      <c r="C1438" s="6" t="s">
        <v>97</v>
      </c>
      <c r="D1438" s="6" t="s">
        <v>75</v>
      </c>
      <c r="E1438" s="6" t="s">
        <v>76</v>
      </c>
      <c r="F1438" s="6" t="s">
        <v>83</v>
      </c>
      <c r="G1438" s="6" t="s">
        <v>78</v>
      </c>
      <c r="H1438" s="7">
        <v>82847.58</v>
      </c>
      <c r="I1438" s="7">
        <v>81760.78</v>
      </c>
      <c r="J1438" s="8">
        <v>1119</v>
      </c>
      <c r="K1438" s="8">
        <v>1125</v>
      </c>
      <c r="L1438" s="7">
        <v>39517.86</v>
      </c>
      <c r="M1438" s="7">
        <v>1507.74</v>
      </c>
      <c r="N1438" s="7">
        <v>738228.15</v>
      </c>
      <c r="O1438" s="8">
        <v>10989</v>
      </c>
      <c r="P1438" s="8">
        <v>3</v>
      </c>
      <c r="Q1438" s="8">
        <v>21</v>
      </c>
    </row>
    <row r="1439" spans="1:17" ht="14.5">
      <c r="A1439" s="5">
        <v>45444</v>
      </c>
      <c r="B1439" s="6">
        <v>2024</v>
      </c>
      <c r="C1439" s="6" t="s">
        <v>97</v>
      </c>
      <c r="D1439" s="6" t="s">
        <v>75</v>
      </c>
      <c r="E1439" s="6" t="s">
        <v>76</v>
      </c>
      <c r="F1439" s="6" t="s">
        <v>83</v>
      </c>
      <c r="G1439" s="6" t="s">
        <v>79</v>
      </c>
      <c r="H1439" s="7">
        <v>82593.39</v>
      </c>
      <c r="I1439" s="7">
        <v>76895.5</v>
      </c>
      <c r="J1439" s="8">
        <v>450</v>
      </c>
      <c r="K1439" s="8">
        <v>419</v>
      </c>
      <c r="L1439" s="7">
        <v>45326.7</v>
      </c>
      <c r="M1439" s="7">
        <v>1911.43</v>
      </c>
      <c r="N1439" s="7">
        <v>590676.14</v>
      </c>
      <c r="O1439" s="8">
        <v>3511</v>
      </c>
      <c r="P1439" s="8">
        <v>4</v>
      </c>
      <c r="Q1439" s="8">
        <v>11</v>
      </c>
    </row>
    <row r="1440" spans="1:17" ht="14.5">
      <c r="A1440" s="5">
        <v>45444</v>
      </c>
      <c r="B1440" s="6">
        <v>2024</v>
      </c>
      <c r="C1440" s="6" t="s">
        <v>97</v>
      </c>
      <c r="D1440" s="6" t="s">
        <v>75</v>
      </c>
      <c r="E1440" s="6" t="s">
        <v>76</v>
      </c>
      <c r="F1440" s="6" t="s">
        <v>83</v>
      </c>
      <c r="G1440" s="6" t="s">
        <v>80</v>
      </c>
      <c r="H1440" s="7">
        <v>20127.98</v>
      </c>
      <c r="I1440" s="7">
        <v>18680.53</v>
      </c>
      <c r="J1440" s="8">
        <v>140</v>
      </c>
      <c r="K1440" s="8">
        <v>129</v>
      </c>
      <c r="L1440" s="7">
        <v>11707.91</v>
      </c>
      <c r="M1440" s="7">
        <v>1135.58</v>
      </c>
      <c r="N1440" s="7">
        <v>185935.41</v>
      </c>
      <c r="O1440" s="8">
        <v>1462</v>
      </c>
      <c r="P1440" s="8">
        <v>1</v>
      </c>
      <c r="Q1440" s="8">
        <v>4</v>
      </c>
    </row>
    <row r="1441" spans="1:17" ht="14.5">
      <c r="A1441" s="5">
        <v>45444</v>
      </c>
      <c r="B1441" s="6">
        <v>2024</v>
      </c>
      <c r="C1441" s="6" t="s">
        <v>97</v>
      </c>
      <c r="D1441" s="6" t="s">
        <v>75</v>
      </c>
      <c r="E1441" s="6" t="s">
        <v>76</v>
      </c>
      <c r="F1441" s="6" t="s">
        <v>83</v>
      </c>
      <c r="G1441" s="6" t="s">
        <v>81</v>
      </c>
      <c r="H1441" s="7">
        <v>33580.11</v>
      </c>
      <c r="I1441" s="7">
        <v>32805.46</v>
      </c>
      <c r="J1441" s="8">
        <v>284</v>
      </c>
      <c r="K1441" s="8">
        <v>274</v>
      </c>
      <c r="L1441" s="7">
        <v>17766.75</v>
      </c>
      <c r="M1441" s="7">
        <v>1084.6199999999999</v>
      </c>
      <c r="N1441" s="7">
        <v>263268.28999999998</v>
      </c>
      <c r="O1441" s="8">
        <v>2511</v>
      </c>
      <c r="P1441" s="8">
        <v>1</v>
      </c>
      <c r="Q1441" s="8">
        <v>4</v>
      </c>
    </row>
    <row r="1442" spans="1:17" ht="14.5">
      <c r="A1442" s="5">
        <v>45444</v>
      </c>
      <c r="B1442" s="6">
        <v>2024</v>
      </c>
      <c r="C1442" s="6" t="s">
        <v>97</v>
      </c>
      <c r="D1442" s="6" t="s">
        <v>84</v>
      </c>
      <c r="E1442" s="6" t="s">
        <v>85</v>
      </c>
      <c r="F1442" s="6" t="s">
        <v>77</v>
      </c>
      <c r="G1442" s="6" t="s">
        <v>78</v>
      </c>
      <c r="H1442" s="7">
        <v>583431.19999999995</v>
      </c>
      <c r="I1442" s="7">
        <v>620790.27</v>
      </c>
      <c r="J1442" s="8">
        <v>7883</v>
      </c>
      <c r="K1442" s="8">
        <v>8457</v>
      </c>
      <c r="L1442" s="7">
        <v>331981.21000000002</v>
      </c>
      <c r="M1442" s="7">
        <v>9945.2000000000007</v>
      </c>
      <c r="N1442" s="7">
        <v>4617782.83</v>
      </c>
      <c r="O1442" s="8">
        <v>65323</v>
      </c>
      <c r="P1442" s="8">
        <v>25</v>
      </c>
      <c r="Q1442" s="8">
        <v>109</v>
      </c>
    </row>
    <row r="1443" spans="1:17" ht="14.5">
      <c r="A1443" s="5">
        <v>45444</v>
      </c>
      <c r="B1443" s="6">
        <v>2024</v>
      </c>
      <c r="C1443" s="6" t="s">
        <v>97</v>
      </c>
      <c r="D1443" s="6" t="s">
        <v>84</v>
      </c>
      <c r="E1443" s="6" t="s">
        <v>85</v>
      </c>
      <c r="F1443" s="6" t="s">
        <v>77</v>
      </c>
      <c r="G1443" s="6" t="s">
        <v>79</v>
      </c>
      <c r="H1443" s="7">
        <v>586684.94999999995</v>
      </c>
      <c r="I1443" s="7">
        <v>581506.67000000004</v>
      </c>
      <c r="J1443" s="8">
        <v>3197</v>
      </c>
      <c r="K1443" s="8">
        <v>3121</v>
      </c>
      <c r="L1443" s="7">
        <v>384680.58</v>
      </c>
      <c r="M1443" s="7">
        <v>15083.14</v>
      </c>
      <c r="N1443" s="7">
        <v>3859299.64</v>
      </c>
      <c r="O1443" s="8">
        <v>22741</v>
      </c>
      <c r="P1443" s="8">
        <v>31</v>
      </c>
      <c r="Q1443" s="8">
        <v>62</v>
      </c>
    </row>
    <row r="1444" spans="1:17" ht="14.5">
      <c r="A1444" s="5">
        <v>45444</v>
      </c>
      <c r="B1444" s="6">
        <v>2024</v>
      </c>
      <c r="C1444" s="6" t="s">
        <v>97</v>
      </c>
      <c r="D1444" s="6" t="s">
        <v>84</v>
      </c>
      <c r="E1444" s="6" t="s">
        <v>85</v>
      </c>
      <c r="F1444" s="6" t="s">
        <v>77</v>
      </c>
      <c r="G1444" s="6" t="s">
        <v>80</v>
      </c>
      <c r="H1444" s="7">
        <v>144651.49</v>
      </c>
      <c r="I1444" s="7">
        <v>142061.03</v>
      </c>
      <c r="J1444" s="8">
        <v>1005</v>
      </c>
      <c r="K1444" s="8">
        <v>970</v>
      </c>
      <c r="L1444" s="7">
        <v>98576.15</v>
      </c>
      <c r="M1444" s="7">
        <v>7540.96</v>
      </c>
      <c r="N1444" s="7">
        <v>1215572.3799999999</v>
      </c>
      <c r="O1444" s="8">
        <v>9358</v>
      </c>
      <c r="P1444" s="8">
        <v>5</v>
      </c>
      <c r="Q1444" s="8">
        <v>20</v>
      </c>
    </row>
    <row r="1445" spans="1:17" ht="14.5">
      <c r="A1445" s="5">
        <v>45444</v>
      </c>
      <c r="B1445" s="6">
        <v>2024</v>
      </c>
      <c r="C1445" s="6" t="s">
        <v>97</v>
      </c>
      <c r="D1445" s="6" t="s">
        <v>84</v>
      </c>
      <c r="E1445" s="6" t="s">
        <v>85</v>
      </c>
      <c r="F1445" s="6" t="s">
        <v>77</v>
      </c>
      <c r="G1445" s="6" t="s">
        <v>81</v>
      </c>
      <c r="H1445" s="7">
        <v>225547.37</v>
      </c>
      <c r="I1445" s="7">
        <v>230275.13</v>
      </c>
      <c r="J1445" s="8">
        <v>1908</v>
      </c>
      <c r="K1445" s="8">
        <v>1921</v>
      </c>
      <c r="L1445" s="7">
        <v>139612.81</v>
      </c>
      <c r="M1445" s="7">
        <v>6296.33</v>
      </c>
      <c r="N1445" s="7">
        <v>1715301.38</v>
      </c>
      <c r="O1445" s="8">
        <v>15321</v>
      </c>
      <c r="P1445" s="8">
        <v>10</v>
      </c>
      <c r="Q1445" s="8">
        <v>35</v>
      </c>
    </row>
    <row r="1446" spans="1:17" ht="14.5">
      <c r="A1446" s="5">
        <v>45444</v>
      </c>
      <c r="B1446" s="6">
        <v>2024</v>
      </c>
      <c r="C1446" s="6" t="s">
        <v>97</v>
      </c>
      <c r="D1446" s="6" t="s">
        <v>84</v>
      </c>
      <c r="E1446" s="6" t="s">
        <v>85</v>
      </c>
      <c r="F1446" s="6" t="s">
        <v>82</v>
      </c>
      <c r="G1446" s="6" t="s">
        <v>78</v>
      </c>
      <c r="H1446" s="7">
        <v>539549.06000000006</v>
      </c>
      <c r="I1446" s="7">
        <v>565956.81000000006</v>
      </c>
      <c r="J1446" s="8">
        <v>7290</v>
      </c>
      <c r="K1446" s="8">
        <v>7508</v>
      </c>
      <c r="L1446" s="7">
        <v>282549.90000000002</v>
      </c>
      <c r="M1446" s="7">
        <v>10041.39</v>
      </c>
      <c r="N1446" s="7">
        <v>4357396.34</v>
      </c>
      <c r="O1446" s="8">
        <v>65348</v>
      </c>
      <c r="P1446" s="8">
        <v>20</v>
      </c>
      <c r="Q1446" s="8">
        <v>119</v>
      </c>
    </row>
    <row r="1447" spans="1:17" ht="14.5">
      <c r="A1447" s="5">
        <v>45444</v>
      </c>
      <c r="B1447" s="6">
        <v>2024</v>
      </c>
      <c r="C1447" s="6" t="s">
        <v>97</v>
      </c>
      <c r="D1447" s="6" t="s">
        <v>84</v>
      </c>
      <c r="E1447" s="6" t="s">
        <v>85</v>
      </c>
      <c r="F1447" s="6" t="s">
        <v>82</v>
      </c>
      <c r="G1447" s="6" t="s">
        <v>79</v>
      </c>
      <c r="H1447" s="7">
        <v>502424.67</v>
      </c>
      <c r="I1447" s="7">
        <v>516772.75</v>
      </c>
      <c r="J1447" s="8">
        <v>2738</v>
      </c>
      <c r="K1447" s="8">
        <v>2794</v>
      </c>
      <c r="L1447" s="7">
        <v>308890.71000000002</v>
      </c>
      <c r="M1447" s="7">
        <v>12765.56</v>
      </c>
      <c r="N1447" s="7">
        <v>3708380.17</v>
      </c>
      <c r="O1447" s="8">
        <v>21646</v>
      </c>
      <c r="P1447" s="8">
        <v>20</v>
      </c>
      <c r="Q1447" s="8">
        <v>30</v>
      </c>
    </row>
    <row r="1448" spans="1:17" ht="14.5">
      <c r="A1448" s="5">
        <v>45444</v>
      </c>
      <c r="B1448" s="6">
        <v>2024</v>
      </c>
      <c r="C1448" s="6" t="s">
        <v>97</v>
      </c>
      <c r="D1448" s="6" t="s">
        <v>84</v>
      </c>
      <c r="E1448" s="6" t="s">
        <v>85</v>
      </c>
      <c r="F1448" s="6" t="s">
        <v>82</v>
      </c>
      <c r="G1448" s="6" t="s">
        <v>80</v>
      </c>
      <c r="H1448" s="7">
        <v>137425.76</v>
      </c>
      <c r="I1448" s="7">
        <v>142931.07999999999</v>
      </c>
      <c r="J1448" s="8">
        <v>955</v>
      </c>
      <c r="K1448" s="8">
        <v>988</v>
      </c>
      <c r="L1448" s="7">
        <v>87403.04</v>
      </c>
      <c r="M1448" s="7">
        <v>7643.47</v>
      </c>
      <c r="N1448" s="7">
        <v>1236226.3799999999</v>
      </c>
      <c r="O1448" s="8">
        <v>9404</v>
      </c>
      <c r="P1448" s="8">
        <v>6</v>
      </c>
      <c r="Q1448" s="8">
        <v>16</v>
      </c>
    </row>
    <row r="1449" spans="1:17" ht="14.5">
      <c r="A1449" s="5">
        <v>45444</v>
      </c>
      <c r="B1449" s="6">
        <v>2024</v>
      </c>
      <c r="C1449" s="6" t="s">
        <v>97</v>
      </c>
      <c r="D1449" s="6" t="s">
        <v>84</v>
      </c>
      <c r="E1449" s="6" t="s">
        <v>85</v>
      </c>
      <c r="F1449" s="6" t="s">
        <v>82</v>
      </c>
      <c r="G1449" s="6" t="s">
        <v>81</v>
      </c>
      <c r="H1449" s="7">
        <v>210846.99</v>
      </c>
      <c r="I1449" s="7">
        <v>225433.48</v>
      </c>
      <c r="J1449" s="8">
        <v>1784</v>
      </c>
      <c r="K1449" s="8">
        <v>1881</v>
      </c>
      <c r="L1449" s="7">
        <v>121310.96</v>
      </c>
      <c r="M1449" s="7">
        <v>6053.9</v>
      </c>
      <c r="N1449" s="7">
        <v>1675079.38</v>
      </c>
      <c r="O1449" s="8">
        <v>15392</v>
      </c>
      <c r="P1449" s="8">
        <v>10</v>
      </c>
      <c r="Q1449" s="8">
        <v>27</v>
      </c>
    </row>
    <row r="1450" spans="1:17" ht="14.5">
      <c r="A1450" s="5">
        <v>45444</v>
      </c>
      <c r="B1450" s="6">
        <v>2024</v>
      </c>
      <c r="C1450" s="6" t="s">
        <v>97</v>
      </c>
      <c r="D1450" s="6" t="s">
        <v>84</v>
      </c>
      <c r="E1450" s="6" t="s">
        <v>85</v>
      </c>
      <c r="F1450" s="6" t="s">
        <v>83</v>
      </c>
      <c r="G1450" s="6" t="s">
        <v>78</v>
      </c>
      <c r="H1450" s="7">
        <v>44611.61</v>
      </c>
      <c r="I1450" s="7">
        <v>47126.62</v>
      </c>
      <c r="J1450" s="8">
        <v>603</v>
      </c>
      <c r="K1450" s="8">
        <v>628</v>
      </c>
      <c r="L1450" s="7">
        <v>21393.18</v>
      </c>
      <c r="M1450" s="7">
        <v>842.01</v>
      </c>
      <c r="N1450" s="7">
        <v>546389.91</v>
      </c>
      <c r="O1450" s="8">
        <v>7663</v>
      </c>
      <c r="P1450" s="8">
        <v>2</v>
      </c>
      <c r="Q1450" s="8">
        <v>17</v>
      </c>
    </row>
    <row r="1451" spans="1:17" ht="14.5">
      <c r="A1451" s="5">
        <v>45444</v>
      </c>
      <c r="B1451" s="6">
        <v>2024</v>
      </c>
      <c r="C1451" s="6" t="s">
        <v>97</v>
      </c>
      <c r="D1451" s="6" t="s">
        <v>84</v>
      </c>
      <c r="E1451" s="6" t="s">
        <v>85</v>
      </c>
      <c r="F1451" s="6" t="s">
        <v>83</v>
      </c>
      <c r="G1451" s="6" t="s">
        <v>79</v>
      </c>
      <c r="H1451" s="7">
        <v>50125.120000000003</v>
      </c>
      <c r="I1451" s="7">
        <v>53142.48</v>
      </c>
      <c r="J1451" s="8">
        <v>273</v>
      </c>
      <c r="K1451" s="8">
        <v>287</v>
      </c>
      <c r="L1451" s="7">
        <v>28054.36</v>
      </c>
      <c r="M1451" s="7">
        <v>1218.28</v>
      </c>
      <c r="N1451" s="7">
        <v>462022.86</v>
      </c>
      <c r="O1451" s="8">
        <v>2781</v>
      </c>
      <c r="P1451" s="8">
        <v>2</v>
      </c>
      <c r="Q1451" s="8">
        <v>9</v>
      </c>
    </row>
    <row r="1452" spans="1:17" ht="14.5">
      <c r="A1452" s="5">
        <v>45444</v>
      </c>
      <c r="B1452" s="6">
        <v>2024</v>
      </c>
      <c r="C1452" s="6" t="s">
        <v>97</v>
      </c>
      <c r="D1452" s="6" t="s">
        <v>84</v>
      </c>
      <c r="E1452" s="6" t="s">
        <v>85</v>
      </c>
      <c r="F1452" s="6" t="s">
        <v>83</v>
      </c>
      <c r="G1452" s="6" t="s">
        <v>80</v>
      </c>
      <c r="H1452" s="7">
        <v>11255.39</v>
      </c>
      <c r="I1452" s="7">
        <v>10948.59</v>
      </c>
      <c r="J1452" s="8">
        <v>78</v>
      </c>
      <c r="K1452" s="8">
        <v>76</v>
      </c>
      <c r="L1452" s="7">
        <v>6481.52</v>
      </c>
      <c r="M1452" s="7">
        <v>579.54</v>
      </c>
      <c r="N1452" s="7">
        <v>148124.18</v>
      </c>
      <c r="O1452" s="8">
        <v>1112</v>
      </c>
      <c r="P1452" s="8">
        <v>1</v>
      </c>
      <c r="Q1452" s="8">
        <v>2</v>
      </c>
    </row>
    <row r="1453" spans="1:17" ht="14.5">
      <c r="A1453" s="5">
        <v>45444</v>
      </c>
      <c r="B1453" s="6">
        <v>2024</v>
      </c>
      <c r="C1453" s="6" t="s">
        <v>97</v>
      </c>
      <c r="D1453" s="6" t="s">
        <v>84</v>
      </c>
      <c r="E1453" s="6" t="s">
        <v>85</v>
      </c>
      <c r="F1453" s="6" t="s">
        <v>83</v>
      </c>
      <c r="G1453" s="6" t="s">
        <v>81</v>
      </c>
      <c r="H1453" s="7">
        <v>20025.22</v>
      </c>
      <c r="I1453" s="7">
        <v>20257.75</v>
      </c>
      <c r="J1453" s="8">
        <v>169</v>
      </c>
      <c r="K1453" s="8">
        <v>171</v>
      </c>
      <c r="L1453" s="7">
        <v>10706.8</v>
      </c>
      <c r="M1453" s="7">
        <v>598.37</v>
      </c>
      <c r="N1453" s="7">
        <v>208260.7</v>
      </c>
      <c r="O1453" s="8">
        <v>1984</v>
      </c>
      <c r="P1453" s="8">
        <v>1</v>
      </c>
      <c r="Q1453" s="8">
        <v>6</v>
      </c>
    </row>
    <row r="1454" spans="1:17" ht="14.5">
      <c r="A1454" s="5">
        <v>45444</v>
      </c>
      <c r="B1454" s="6">
        <v>2024</v>
      </c>
      <c r="C1454" s="6" t="s">
        <v>97</v>
      </c>
      <c r="D1454" s="6" t="s">
        <v>86</v>
      </c>
      <c r="E1454" s="6" t="s">
        <v>87</v>
      </c>
      <c r="F1454" s="6" t="s">
        <v>77</v>
      </c>
      <c r="G1454" s="6" t="s">
        <v>78</v>
      </c>
      <c r="H1454" s="7">
        <v>370635.42</v>
      </c>
      <c r="I1454" s="7">
        <v>390119.57</v>
      </c>
      <c r="J1454" s="8">
        <v>5008</v>
      </c>
      <c r="K1454" s="8">
        <v>5313</v>
      </c>
      <c r="L1454" s="7">
        <v>205221.45</v>
      </c>
      <c r="M1454" s="7">
        <v>6071.05</v>
      </c>
      <c r="N1454" s="7">
        <v>3576230.14</v>
      </c>
      <c r="O1454" s="8">
        <v>50707</v>
      </c>
      <c r="P1454" s="8">
        <v>13</v>
      </c>
      <c r="Q1454" s="8">
        <v>71</v>
      </c>
    </row>
    <row r="1455" spans="1:17" ht="14.5">
      <c r="A1455" s="5">
        <v>45444</v>
      </c>
      <c r="B1455" s="6">
        <v>2024</v>
      </c>
      <c r="C1455" s="6" t="s">
        <v>97</v>
      </c>
      <c r="D1455" s="6" t="s">
        <v>86</v>
      </c>
      <c r="E1455" s="6" t="s">
        <v>87</v>
      </c>
      <c r="F1455" s="6" t="s">
        <v>77</v>
      </c>
      <c r="G1455" s="6" t="s">
        <v>79</v>
      </c>
      <c r="H1455" s="7">
        <v>391859.04</v>
      </c>
      <c r="I1455" s="7">
        <v>370121.39</v>
      </c>
      <c r="J1455" s="8">
        <v>2135</v>
      </c>
      <c r="K1455" s="8">
        <v>1982</v>
      </c>
      <c r="L1455" s="7">
        <v>255729.71</v>
      </c>
      <c r="M1455" s="7">
        <v>10082.09</v>
      </c>
      <c r="N1455" s="7">
        <v>3112322.51</v>
      </c>
      <c r="O1455" s="8">
        <v>17941</v>
      </c>
      <c r="P1455" s="8">
        <v>17</v>
      </c>
      <c r="Q1455" s="8">
        <v>25</v>
      </c>
    </row>
    <row r="1456" spans="1:17" ht="14.5">
      <c r="A1456" s="5">
        <v>45444</v>
      </c>
      <c r="B1456" s="6">
        <v>2024</v>
      </c>
      <c r="C1456" s="6" t="s">
        <v>97</v>
      </c>
      <c r="D1456" s="6" t="s">
        <v>86</v>
      </c>
      <c r="E1456" s="6" t="s">
        <v>87</v>
      </c>
      <c r="F1456" s="6" t="s">
        <v>77</v>
      </c>
      <c r="G1456" s="6" t="s">
        <v>80</v>
      </c>
      <c r="H1456" s="7">
        <v>89851.92</v>
      </c>
      <c r="I1456" s="7">
        <v>84805.34</v>
      </c>
      <c r="J1456" s="8">
        <v>624</v>
      </c>
      <c r="K1456" s="8">
        <v>586</v>
      </c>
      <c r="L1456" s="7">
        <v>60971.41</v>
      </c>
      <c r="M1456" s="7">
        <v>4587.8599999999997</v>
      </c>
      <c r="N1456" s="7">
        <v>959053.12</v>
      </c>
      <c r="O1456" s="8">
        <v>7470</v>
      </c>
      <c r="P1456" s="8">
        <v>5</v>
      </c>
      <c r="Q1456" s="8">
        <v>13</v>
      </c>
    </row>
    <row r="1457" spans="1:17" ht="14.5">
      <c r="A1457" s="5">
        <v>45444</v>
      </c>
      <c r="B1457" s="6">
        <v>2024</v>
      </c>
      <c r="C1457" s="6" t="s">
        <v>97</v>
      </c>
      <c r="D1457" s="6" t="s">
        <v>86</v>
      </c>
      <c r="E1457" s="6" t="s">
        <v>87</v>
      </c>
      <c r="F1457" s="6" t="s">
        <v>77</v>
      </c>
      <c r="G1457" s="6" t="s">
        <v>81</v>
      </c>
      <c r="H1457" s="7">
        <v>175631.68</v>
      </c>
      <c r="I1457" s="7">
        <v>182106.76</v>
      </c>
      <c r="J1457" s="8">
        <v>1486</v>
      </c>
      <c r="K1457" s="8">
        <v>1517</v>
      </c>
      <c r="L1457" s="7">
        <v>110556.72</v>
      </c>
      <c r="M1457" s="7">
        <v>5669.7</v>
      </c>
      <c r="N1457" s="7">
        <v>1399071.81</v>
      </c>
      <c r="O1457" s="8">
        <v>12787</v>
      </c>
      <c r="P1457" s="8">
        <v>7</v>
      </c>
      <c r="Q1457" s="8">
        <v>27</v>
      </c>
    </row>
    <row r="1458" spans="1:17" ht="14.5">
      <c r="A1458" s="5">
        <v>45444</v>
      </c>
      <c r="B1458" s="6">
        <v>2024</v>
      </c>
      <c r="C1458" s="6" t="s">
        <v>97</v>
      </c>
      <c r="D1458" s="6" t="s">
        <v>86</v>
      </c>
      <c r="E1458" s="6" t="s">
        <v>87</v>
      </c>
      <c r="F1458" s="6" t="s">
        <v>82</v>
      </c>
      <c r="G1458" s="6" t="s">
        <v>78</v>
      </c>
      <c r="H1458" s="7">
        <v>368116.74</v>
      </c>
      <c r="I1458" s="7">
        <v>383395.93</v>
      </c>
      <c r="J1458" s="8">
        <v>4973</v>
      </c>
      <c r="K1458" s="8">
        <v>5176</v>
      </c>
      <c r="L1458" s="7">
        <v>191507.22</v>
      </c>
      <c r="M1458" s="7">
        <v>5993.39</v>
      </c>
      <c r="N1458" s="7">
        <v>3425744.74</v>
      </c>
      <c r="O1458" s="8">
        <v>50322</v>
      </c>
      <c r="P1458" s="8">
        <v>19</v>
      </c>
      <c r="Q1458" s="8">
        <v>55</v>
      </c>
    </row>
    <row r="1459" spans="1:17" ht="14.5">
      <c r="A1459" s="5">
        <v>45444</v>
      </c>
      <c r="B1459" s="6">
        <v>2024</v>
      </c>
      <c r="C1459" s="6" t="s">
        <v>97</v>
      </c>
      <c r="D1459" s="6" t="s">
        <v>86</v>
      </c>
      <c r="E1459" s="6" t="s">
        <v>87</v>
      </c>
      <c r="F1459" s="6" t="s">
        <v>82</v>
      </c>
      <c r="G1459" s="6" t="s">
        <v>79</v>
      </c>
      <c r="H1459" s="7">
        <v>318321.32</v>
      </c>
      <c r="I1459" s="7">
        <v>300209.36</v>
      </c>
      <c r="J1459" s="8">
        <v>1735</v>
      </c>
      <c r="K1459" s="8">
        <v>1631</v>
      </c>
      <c r="L1459" s="7">
        <v>194132.17</v>
      </c>
      <c r="M1459" s="7">
        <v>7903.44</v>
      </c>
      <c r="N1459" s="7">
        <v>2674926.87</v>
      </c>
      <c r="O1459" s="8">
        <v>14937</v>
      </c>
      <c r="P1459" s="8">
        <v>17</v>
      </c>
      <c r="Q1459" s="8">
        <v>30</v>
      </c>
    </row>
    <row r="1460" spans="1:17" ht="14.5">
      <c r="A1460" s="5">
        <v>45444</v>
      </c>
      <c r="B1460" s="6">
        <v>2024</v>
      </c>
      <c r="C1460" s="6" t="s">
        <v>97</v>
      </c>
      <c r="D1460" s="6" t="s">
        <v>86</v>
      </c>
      <c r="E1460" s="6" t="s">
        <v>87</v>
      </c>
      <c r="F1460" s="6" t="s">
        <v>82</v>
      </c>
      <c r="G1460" s="6" t="s">
        <v>80</v>
      </c>
      <c r="H1460" s="7">
        <v>87558.53</v>
      </c>
      <c r="I1460" s="7">
        <v>86608.34</v>
      </c>
      <c r="J1460" s="8">
        <v>608</v>
      </c>
      <c r="K1460" s="8">
        <v>606</v>
      </c>
      <c r="L1460" s="7">
        <v>56423.03</v>
      </c>
      <c r="M1460" s="7">
        <v>4529.38</v>
      </c>
      <c r="N1460" s="7">
        <v>903780.66</v>
      </c>
      <c r="O1460" s="8">
        <v>6617</v>
      </c>
      <c r="P1460" s="8">
        <v>5</v>
      </c>
      <c r="Q1460" s="8">
        <v>6</v>
      </c>
    </row>
    <row r="1461" spans="1:17" ht="14.5">
      <c r="A1461" s="5">
        <v>45444</v>
      </c>
      <c r="B1461" s="6">
        <v>2024</v>
      </c>
      <c r="C1461" s="6" t="s">
        <v>97</v>
      </c>
      <c r="D1461" s="6" t="s">
        <v>86</v>
      </c>
      <c r="E1461" s="6" t="s">
        <v>87</v>
      </c>
      <c r="F1461" s="6" t="s">
        <v>82</v>
      </c>
      <c r="G1461" s="6" t="s">
        <v>81</v>
      </c>
      <c r="H1461" s="7">
        <v>153364.15</v>
      </c>
      <c r="I1461" s="7">
        <v>156616.72</v>
      </c>
      <c r="J1461" s="8">
        <v>1297</v>
      </c>
      <c r="K1461" s="8">
        <v>1302</v>
      </c>
      <c r="L1461" s="7">
        <v>88037.22</v>
      </c>
      <c r="M1461" s="7">
        <v>4659.09</v>
      </c>
      <c r="N1461" s="7">
        <v>1276467.1200000001</v>
      </c>
      <c r="O1461" s="8">
        <v>11347</v>
      </c>
      <c r="P1461" s="8">
        <v>8</v>
      </c>
      <c r="Q1461" s="8">
        <v>25</v>
      </c>
    </row>
    <row r="1462" spans="1:17" ht="14.5">
      <c r="A1462" s="5">
        <v>45444</v>
      </c>
      <c r="B1462" s="6">
        <v>2024</v>
      </c>
      <c r="C1462" s="6" t="s">
        <v>97</v>
      </c>
      <c r="D1462" s="6" t="s">
        <v>86</v>
      </c>
      <c r="E1462" s="6" t="s">
        <v>87</v>
      </c>
      <c r="F1462" s="6" t="s">
        <v>83</v>
      </c>
      <c r="G1462" s="6" t="s">
        <v>78</v>
      </c>
      <c r="H1462" s="7">
        <v>32716.6</v>
      </c>
      <c r="I1462" s="7">
        <v>34724.35</v>
      </c>
      <c r="J1462" s="8">
        <v>442</v>
      </c>
      <c r="K1462" s="8">
        <v>476</v>
      </c>
      <c r="L1462" s="7">
        <v>15354.96</v>
      </c>
      <c r="M1462" s="7">
        <v>573.27</v>
      </c>
      <c r="N1462" s="7">
        <v>444137.12</v>
      </c>
      <c r="O1462" s="8">
        <v>6299</v>
      </c>
      <c r="P1462" s="8">
        <v>1</v>
      </c>
      <c r="Q1462" s="8">
        <v>14</v>
      </c>
    </row>
    <row r="1463" spans="1:17" ht="14.5">
      <c r="A1463" s="5">
        <v>45444</v>
      </c>
      <c r="B1463" s="6">
        <v>2024</v>
      </c>
      <c r="C1463" s="6" t="s">
        <v>97</v>
      </c>
      <c r="D1463" s="6" t="s">
        <v>86</v>
      </c>
      <c r="E1463" s="6" t="s">
        <v>87</v>
      </c>
      <c r="F1463" s="6" t="s">
        <v>83</v>
      </c>
      <c r="G1463" s="6" t="s">
        <v>79</v>
      </c>
      <c r="H1463" s="7">
        <v>31542.97</v>
      </c>
      <c r="I1463" s="7">
        <v>30437.66</v>
      </c>
      <c r="J1463" s="8">
        <v>172</v>
      </c>
      <c r="K1463" s="8">
        <v>167</v>
      </c>
      <c r="L1463" s="7">
        <v>17560.509999999998</v>
      </c>
      <c r="M1463" s="7">
        <v>773.91</v>
      </c>
      <c r="N1463" s="7">
        <v>355340.91</v>
      </c>
      <c r="O1463" s="8">
        <v>2164</v>
      </c>
      <c r="P1463" s="8">
        <v>2</v>
      </c>
      <c r="Q1463" s="8">
        <v>5</v>
      </c>
    </row>
    <row r="1464" spans="1:17" ht="14.5">
      <c r="A1464" s="5">
        <v>45444</v>
      </c>
      <c r="B1464" s="6">
        <v>2024</v>
      </c>
      <c r="C1464" s="6" t="s">
        <v>97</v>
      </c>
      <c r="D1464" s="6" t="s">
        <v>86</v>
      </c>
      <c r="E1464" s="6" t="s">
        <v>87</v>
      </c>
      <c r="F1464" s="6" t="s">
        <v>83</v>
      </c>
      <c r="G1464" s="6" t="s">
        <v>80</v>
      </c>
      <c r="H1464" s="7">
        <v>8305.7000000000007</v>
      </c>
      <c r="I1464" s="7">
        <v>7886.52</v>
      </c>
      <c r="J1464" s="8">
        <v>58</v>
      </c>
      <c r="K1464" s="8">
        <v>55</v>
      </c>
      <c r="L1464" s="7">
        <v>4849.38</v>
      </c>
      <c r="M1464" s="7">
        <v>448.39</v>
      </c>
      <c r="N1464" s="7">
        <v>116620.96</v>
      </c>
      <c r="O1464" s="8">
        <v>833</v>
      </c>
      <c r="P1464" s="8">
        <v>0</v>
      </c>
      <c r="Q1464" s="8">
        <v>1</v>
      </c>
    </row>
    <row r="1465" spans="1:17" ht="14.5">
      <c r="A1465" s="5">
        <v>45444</v>
      </c>
      <c r="B1465" s="6">
        <v>2024</v>
      </c>
      <c r="C1465" s="6" t="s">
        <v>97</v>
      </c>
      <c r="D1465" s="6" t="s">
        <v>86</v>
      </c>
      <c r="E1465" s="6" t="s">
        <v>87</v>
      </c>
      <c r="F1465" s="6" t="s">
        <v>83</v>
      </c>
      <c r="G1465" s="6" t="s">
        <v>81</v>
      </c>
      <c r="H1465" s="7">
        <v>13408.96</v>
      </c>
      <c r="I1465" s="7">
        <v>13686.57</v>
      </c>
      <c r="J1465" s="8">
        <v>113</v>
      </c>
      <c r="K1465" s="8">
        <v>116</v>
      </c>
      <c r="L1465" s="7">
        <v>7088.26</v>
      </c>
      <c r="M1465" s="7">
        <v>416.78</v>
      </c>
      <c r="N1465" s="7">
        <v>165204.84</v>
      </c>
      <c r="O1465" s="8">
        <v>1562</v>
      </c>
      <c r="P1465" s="8">
        <v>1</v>
      </c>
      <c r="Q1465" s="8">
        <v>4</v>
      </c>
    </row>
    <row r="1466" spans="1:17" ht="14.5">
      <c r="A1466" s="5">
        <v>45444</v>
      </c>
      <c r="B1466" s="6">
        <v>2024</v>
      </c>
      <c r="C1466" s="6" t="s">
        <v>97</v>
      </c>
      <c r="D1466" s="6" t="s">
        <v>88</v>
      </c>
      <c r="E1466" s="6" t="s">
        <v>87</v>
      </c>
      <c r="F1466" s="6" t="s">
        <v>77</v>
      </c>
      <c r="G1466" s="6" t="s">
        <v>78</v>
      </c>
      <c r="H1466" s="7">
        <v>308392.11</v>
      </c>
      <c r="I1466" s="7">
        <v>299850.05</v>
      </c>
      <c r="J1466" s="8">
        <v>4167</v>
      </c>
      <c r="K1466" s="8">
        <v>4002</v>
      </c>
      <c r="L1466" s="7">
        <v>174464.91</v>
      </c>
      <c r="M1466" s="7">
        <v>5940.85</v>
      </c>
      <c r="N1466" s="7">
        <v>3043191.39</v>
      </c>
      <c r="O1466" s="8">
        <v>44708</v>
      </c>
      <c r="P1466" s="8">
        <v>16</v>
      </c>
      <c r="Q1466" s="8">
        <v>81</v>
      </c>
    </row>
    <row r="1467" spans="1:17" ht="14.5">
      <c r="A1467" s="5">
        <v>45444</v>
      </c>
      <c r="B1467" s="6">
        <v>2024</v>
      </c>
      <c r="C1467" s="6" t="s">
        <v>97</v>
      </c>
      <c r="D1467" s="6" t="s">
        <v>88</v>
      </c>
      <c r="E1467" s="6" t="s">
        <v>87</v>
      </c>
      <c r="F1467" s="6" t="s">
        <v>77</v>
      </c>
      <c r="G1467" s="6" t="s">
        <v>79</v>
      </c>
      <c r="H1467" s="7">
        <v>321748.13</v>
      </c>
      <c r="I1467" s="7">
        <v>298529.36</v>
      </c>
      <c r="J1467" s="8">
        <v>1753</v>
      </c>
      <c r="K1467" s="8">
        <v>1622</v>
      </c>
      <c r="L1467" s="7">
        <v>213911.46</v>
      </c>
      <c r="M1467" s="7">
        <v>8114.48</v>
      </c>
      <c r="N1467" s="7">
        <v>2570515.75</v>
      </c>
      <c r="O1467" s="8">
        <v>14379</v>
      </c>
      <c r="P1467" s="8">
        <v>13</v>
      </c>
      <c r="Q1467" s="8">
        <v>28</v>
      </c>
    </row>
    <row r="1468" spans="1:17" ht="14.5">
      <c r="A1468" s="5">
        <v>45444</v>
      </c>
      <c r="B1468" s="6">
        <v>2024</v>
      </c>
      <c r="C1468" s="6" t="s">
        <v>97</v>
      </c>
      <c r="D1468" s="6" t="s">
        <v>88</v>
      </c>
      <c r="E1468" s="6" t="s">
        <v>87</v>
      </c>
      <c r="F1468" s="6" t="s">
        <v>77</v>
      </c>
      <c r="G1468" s="6" t="s">
        <v>80</v>
      </c>
      <c r="H1468" s="7">
        <v>76103.360000000001</v>
      </c>
      <c r="I1468" s="7">
        <v>69777.320000000007</v>
      </c>
      <c r="J1468" s="8">
        <v>529</v>
      </c>
      <c r="K1468" s="8">
        <v>486</v>
      </c>
      <c r="L1468" s="7">
        <v>52688.25</v>
      </c>
      <c r="M1468" s="7">
        <v>4176.63</v>
      </c>
      <c r="N1468" s="7">
        <v>829398.01</v>
      </c>
      <c r="O1468" s="8">
        <v>6181</v>
      </c>
      <c r="P1468" s="8">
        <v>3</v>
      </c>
      <c r="Q1468" s="8">
        <v>11</v>
      </c>
    </row>
    <row r="1469" spans="1:17" ht="14.5">
      <c r="A1469" s="5">
        <v>45444</v>
      </c>
      <c r="B1469" s="6">
        <v>2024</v>
      </c>
      <c r="C1469" s="6" t="s">
        <v>97</v>
      </c>
      <c r="D1469" s="6" t="s">
        <v>88</v>
      </c>
      <c r="E1469" s="6" t="s">
        <v>87</v>
      </c>
      <c r="F1469" s="6" t="s">
        <v>77</v>
      </c>
      <c r="G1469" s="6" t="s">
        <v>81</v>
      </c>
      <c r="H1469" s="7">
        <v>123336.72</v>
      </c>
      <c r="I1469" s="7">
        <v>116713.68</v>
      </c>
      <c r="J1469" s="8">
        <v>1043</v>
      </c>
      <c r="K1469" s="8">
        <v>988</v>
      </c>
      <c r="L1469" s="7">
        <v>76618.399999999994</v>
      </c>
      <c r="M1469" s="7">
        <v>3632.02</v>
      </c>
      <c r="N1469" s="7">
        <v>1184810.46</v>
      </c>
      <c r="O1469" s="8">
        <v>10402</v>
      </c>
      <c r="P1469" s="8">
        <v>6</v>
      </c>
      <c r="Q1469" s="8">
        <v>15</v>
      </c>
    </row>
    <row r="1470" spans="1:17" ht="14.5">
      <c r="A1470" s="5">
        <v>45444</v>
      </c>
      <c r="B1470" s="6">
        <v>2024</v>
      </c>
      <c r="C1470" s="6" t="s">
        <v>97</v>
      </c>
      <c r="D1470" s="6" t="s">
        <v>88</v>
      </c>
      <c r="E1470" s="6" t="s">
        <v>87</v>
      </c>
      <c r="F1470" s="6" t="s">
        <v>82</v>
      </c>
      <c r="G1470" s="6" t="s">
        <v>78</v>
      </c>
      <c r="H1470" s="7">
        <v>277397.78999999998</v>
      </c>
      <c r="I1470" s="7">
        <v>269651.36</v>
      </c>
      <c r="J1470" s="8">
        <v>3748</v>
      </c>
      <c r="K1470" s="8">
        <v>3666</v>
      </c>
      <c r="L1470" s="7">
        <v>143124.04999999999</v>
      </c>
      <c r="M1470" s="7">
        <v>5286.35</v>
      </c>
      <c r="N1470" s="7">
        <v>3033427.77</v>
      </c>
      <c r="O1470" s="8">
        <v>42034</v>
      </c>
      <c r="P1470" s="8">
        <v>11</v>
      </c>
      <c r="Q1470" s="8">
        <v>34</v>
      </c>
    </row>
    <row r="1471" spans="1:17" ht="14.5">
      <c r="A1471" s="5">
        <v>45444</v>
      </c>
      <c r="B1471" s="6">
        <v>2024</v>
      </c>
      <c r="C1471" s="6" t="s">
        <v>97</v>
      </c>
      <c r="D1471" s="6" t="s">
        <v>88</v>
      </c>
      <c r="E1471" s="6" t="s">
        <v>87</v>
      </c>
      <c r="F1471" s="6" t="s">
        <v>82</v>
      </c>
      <c r="G1471" s="6" t="s">
        <v>79</v>
      </c>
      <c r="H1471" s="7">
        <v>263872.99</v>
      </c>
      <c r="I1471" s="7">
        <v>242728.38</v>
      </c>
      <c r="J1471" s="8">
        <v>1438</v>
      </c>
      <c r="K1471" s="8">
        <v>1314</v>
      </c>
      <c r="L1471" s="7">
        <v>162826.12</v>
      </c>
      <c r="M1471" s="7">
        <v>6652.19</v>
      </c>
      <c r="N1471" s="7">
        <v>2341048.7000000002</v>
      </c>
      <c r="O1471" s="8">
        <v>14301</v>
      </c>
      <c r="P1471" s="8">
        <v>10</v>
      </c>
      <c r="Q1471" s="8">
        <v>12</v>
      </c>
    </row>
    <row r="1472" spans="1:17" ht="14.5">
      <c r="A1472" s="5">
        <v>45444</v>
      </c>
      <c r="B1472" s="6">
        <v>2024</v>
      </c>
      <c r="C1472" s="6" t="s">
        <v>97</v>
      </c>
      <c r="D1472" s="6" t="s">
        <v>88</v>
      </c>
      <c r="E1472" s="6" t="s">
        <v>87</v>
      </c>
      <c r="F1472" s="6" t="s">
        <v>82</v>
      </c>
      <c r="G1472" s="6" t="s">
        <v>80</v>
      </c>
      <c r="H1472" s="7">
        <v>66853.33</v>
      </c>
      <c r="I1472" s="7">
        <v>61267.72</v>
      </c>
      <c r="J1472" s="8">
        <v>465</v>
      </c>
      <c r="K1472" s="8">
        <v>425</v>
      </c>
      <c r="L1472" s="7">
        <v>42249.11</v>
      </c>
      <c r="M1472" s="7">
        <v>3495.61</v>
      </c>
      <c r="N1472" s="7">
        <v>756837.71</v>
      </c>
      <c r="O1472" s="8">
        <v>5537</v>
      </c>
      <c r="P1472" s="8">
        <v>3</v>
      </c>
      <c r="Q1472" s="8">
        <v>6</v>
      </c>
    </row>
    <row r="1473" spans="1:17" ht="14.5">
      <c r="A1473" s="5">
        <v>45444</v>
      </c>
      <c r="B1473" s="6">
        <v>2024</v>
      </c>
      <c r="C1473" s="6" t="s">
        <v>97</v>
      </c>
      <c r="D1473" s="6" t="s">
        <v>88</v>
      </c>
      <c r="E1473" s="6" t="s">
        <v>87</v>
      </c>
      <c r="F1473" s="6" t="s">
        <v>82</v>
      </c>
      <c r="G1473" s="6" t="s">
        <v>81</v>
      </c>
      <c r="H1473" s="7">
        <v>109774.41</v>
      </c>
      <c r="I1473" s="7">
        <v>106895.62</v>
      </c>
      <c r="J1473" s="8">
        <v>929</v>
      </c>
      <c r="K1473" s="8">
        <v>922</v>
      </c>
      <c r="L1473" s="7">
        <v>63329.9</v>
      </c>
      <c r="M1473" s="7">
        <v>3246.15</v>
      </c>
      <c r="N1473" s="7">
        <v>1084535.07</v>
      </c>
      <c r="O1473" s="8">
        <v>9874</v>
      </c>
      <c r="P1473" s="8">
        <v>5</v>
      </c>
      <c r="Q1473" s="8">
        <v>8</v>
      </c>
    </row>
    <row r="1474" spans="1:17" ht="14.5">
      <c r="A1474" s="5">
        <v>45444</v>
      </c>
      <c r="B1474" s="6">
        <v>2024</v>
      </c>
      <c r="C1474" s="6" t="s">
        <v>97</v>
      </c>
      <c r="D1474" s="6" t="s">
        <v>88</v>
      </c>
      <c r="E1474" s="6" t="s">
        <v>87</v>
      </c>
      <c r="F1474" s="6" t="s">
        <v>83</v>
      </c>
      <c r="G1474" s="6" t="s">
        <v>78</v>
      </c>
      <c r="H1474" s="7">
        <v>23426.720000000001</v>
      </c>
      <c r="I1474" s="7">
        <v>22353.439999999999</v>
      </c>
      <c r="J1474" s="8">
        <v>317</v>
      </c>
      <c r="K1474" s="8">
        <v>297</v>
      </c>
      <c r="L1474" s="7">
        <v>10975.76</v>
      </c>
      <c r="M1474" s="7">
        <v>438.6</v>
      </c>
      <c r="N1474" s="7">
        <v>350072.89</v>
      </c>
      <c r="O1474" s="8">
        <v>4985</v>
      </c>
      <c r="P1474" s="8">
        <v>1</v>
      </c>
      <c r="Q1474" s="8">
        <v>5</v>
      </c>
    </row>
    <row r="1475" spans="1:17" ht="14.5">
      <c r="A1475" s="5">
        <v>45444</v>
      </c>
      <c r="B1475" s="6">
        <v>2024</v>
      </c>
      <c r="C1475" s="6" t="s">
        <v>97</v>
      </c>
      <c r="D1475" s="6" t="s">
        <v>88</v>
      </c>
      <c r="E1475" s="6" t="s">
        <v>87</v>
      </c>
      <c r="F1475" s="6" t="s">
        <v>83</v>
      </c>
      <c r="G1475" s="6" t="s">
        <v>79</v>
      </c>
      <c r="H1475" s="7">
        <v>24064.11</v>
      </c>
      <c r="I1475" s="7">
        <v>22262.92</v>
      </c>
      <c r="J1475" s="8">
        <v>131</v>
      </c>
      <c r="K1475" s="8">
        <v>120</v>
      </c>
      <c r="L1475" s="7">
        <v>13529.8</v>
      </c>
      <c r="M1475" s="7">
        <v>600.44000000000005</v>
      </c>
      <c r="N1475" s="7">
        <v>298514.17</v>
      </c>
      <c r="O1475" s="8">
        <v>1754</v>
      </c>
      <c r="P1475" s="8">
        <v>1</v>
      </c>
      <c r="Q1475" s="8">
        <v>4</v>
      </c>
    </row>
    <row r="1476" spans="1:17" ht="14.5">
      <c r="A1476" s="5">
        <v>45444</v>
      </c>
      <c r="B1476" s="6">
        <v>2024</v>
      </c>
      <c r="C1476" s="6" t="s">
        <v>97</v>
      </c>
      <c r="D1476" s="6" t="s">
        <v>88</v>
      </c>
      <c r="E1476" s="6" t="s">
        <v>87</v>
      </c>
      <c r="F1476" s="6" t="s">
        <v>83</v>
      </c>
      <c r="G1476" s="6" t="s">
        <v>80</v>
      </c>
      <c r="H1476" s="7">
        <v>5635.26</v>
      </c>
      <c r="I1476" s="7">
        <v>5033.83</v>
      </c>
      <c r="J1476" s="8">
        <v>39</v>
      </c>
      <c r="K1476" s="8">
        <v>35</v>
      </c>
      <c r="L1476" s="7">
        <v>3294.98</v>
      </c>
      <c r="M1476" s="7">
        <v>323.3</v>
      </c>
      <c r="N1476" s="7">
        <v>96363.44</v>
      </c>
      <c r="O1476" s="8">
        <v>684</v>
      </c>
      <c r="P1476" s="8">
        <v>0</v>
      </c>
      <c r="Q1476" s="8">
        <v>1</v>
      </c>
    </row>
    <row r="1477" spans="1:17" ht="14.5">
      <c r="A1477" s="5">
        <v>45444</v>
      </c>
      <c r="B1477" s="6">
        <v>2024</v>
      </c>
      <c r="C1477" s="6" t="s">
        <v>97</v>
      </c>
      <c r="D1477" s="6" t="s">
        <v>88</v>
      </c>
      <c r="E1477" s="6" t="s">
        <v>87</v>
      </c>
      <c r="F1477" s="6" t="s">
        <v>83</v>
      </c>
      <c r="G1477" s="6" t="s">
        <v>81</v>
      </c>
      <c r="H1477" s="7">
        <v>9474.15</v>
      </c>
      <c r="I1477" s="7">
        <v>9090.81</v>
      </c>
      <c r="J1477" s="8">
        <v>80</v>
      </c>
      <c r="K1477" s="8">
        <v>77</v>
      </c>
      <c r="L1477" s="7">
        <v>5043.95</v>
      </c>
      <c r="M1477" s="7">
        <v>304.38</v>
      </c>
      <c r="N1477" s="7">
        <v>131246.24</v>
      </c>
      <c r="O1477" s="8">
        <v>1149</v>
      </c>
      <c r="P1477" s="8">
        <v>0</v>
      </c>
      <c r="Q1477" s="8">
        <v>1</v>
      </c>
    </row>
    <row r="1478" spans="1:17" ht="14.5">
      <c r="A1478" s="5">
        <v>45444</v>
      </c>
      <c r="B1478" s="6">
        <v>2024</v>
      </c>
      <c r="C1478" s="6" t="s">
        <v>97</v>
      </c>
      <c r="D1478" s="6" t="s">
        <v>89</v>
      </c>
      <c r="E1478" s="6" t="s">
        <v>85</v>
      </c>
      <c r="F1478" s="6" t="s">
        <v>77</v>
      </c>
      <c r="G1478" s="6" t="s">
        <v>78</v>
      </c>
      <c r="H1478" s="7">
        <v>266024.11</v>
      </c>
      <c r="I1478" s="7">
        <v>277038.26</v>
      </c>
      <c r="J1478" s="8">
        <v>3594</v>
      </c>
      <c r="K1478" s="8">
        <v>3757</v>
      </c>
      <c r="L1478" s="7">
        <v>149150.07999999999</v>
      </c>
      <c r="M1478" s="7">
        <v>4790.42</v>
      </c>
      <c r="N1478" s="7">
        <v>1783499.46</v>
      </c>
      <c r="O1478" s="8">
        <v>25489</v>
      </c>
      <c r="P1478" s="8">
        <v>12</v>
      </c>
      <c r="Q1478" s="8">
        <v>75</v>
      </c>
    </row>
    <row r="1479" spans="1:17" ht="14.5">
      <c r="A1479" s="5">
        <v>45444</v>
      </c>
      <c r="B1479" s="6">
        <v>2024</v>
      </c>
      <c r="C1479" s="6" t="s">
        <v>97</v>
      </c>
      <c r="D1479" s="6" t="s">
        <v>89</v>
      </c>
      <c r="E1479" s="6" t="s">
        <v>85</v>
      </c>
      <c r="F1479" s="6" t="s">
        <v>77</v>
      </c>
      <c r="G1479" s="6" t="s">
        <v>79</v>
      </c>
      <c r="H1479" s="7">
        <v>234887.46</v>
      </c>
      <c r="I1479" s="7">
        <v>235017.06</v>
      </c>
      <c r="J1479" s="8">
        <v>1280</v>
      </c>
      <c r="K1479" s="8">
        <v>1275</v>
      </c>
      <c r="L1479" s="7">
        <v>154813.42000000001</v>
      </c>
      <c r="M1479" s="7">
        <v>5861.73</v>
      </c>
      <c r="N1479" s="7">
        <v>1366828.58</v>
      </c>
      <c r="O1479" s="8">
        <v>8157</v>
      </c>
      <c r="P1479" s="8">
        <v>9</v>
      </c>
      <c r="Q1479" s="8">
        <v>15</v>
      </c>
    </row>
    <row r="1480" spans="1:17" ht="14.5">
      <c r="A1480" s="5">
        <v>45444</v>
      </c>
      <c r="B1480" s="6">
        <v>2024</v>
      </c>
      <c r="C1480" s="6" t="s">
        <v>97</v>
      </c>
      <c r="D1480" s="6" t="s">
        <v>89</v>
      </c>
      <c r="E1480" s="6" t="s">
        <v>85</v>
      </c>
      <c r="F1480" s="6" t="s">
        <v>77</v>
      </c>
      <c r="G1480" s="6" t="s">
        <v>80</v>
      </c>
      <c r="H1480" s="7">
        <v>54561.4</v>
      </c>
      <c r="I1480" s="7">
        <v>50007.59</v>
      </c>
      <c r="J1480" s="8">
        <v>379</v>
      </c>
      <c r="K1480" s="8">
        <v>346</v>
      </c>
      <c r="L1480" s="7">
        <v>37830</v>
      </c>
      <c r="M1480" s="7">
        <v>2820.3</v>
      </c>
      <c r="N1480" s="7">
        <v>446163.04</v>
      </c>
      <c r="O1480" s="8">
        <v>3194</v>
      </c>
      <c r="P1480" s="8">
        <v>3</v>
      </c>
      <c r="Q1480" s="8">
        <v>7</v>
      </c>
    </row>
    <row r="1481" spans="1:17" ht="14.5">
      <c r="A1481" s="5">
        <v>45444</v>
      </c>
      <c r="B1481" s="6">
        <v>2024</v>
      </c>
      <c r="C1481" s="6" t="s">
        <v>97</v>
      </c>
      <c r="D1481" s="6" t="s">
        <v>89</v>
      </c>
      <c r="E1481" s="6" t="s">
        <v>85</v>
      </c>
      <c r="F1481" s="6" t="s">
        <v>77</v>
      </c>
      <c r="G1481" s="6" t="s">
        <v>81</v>
      </c>
      <c r="H1481" s="7">
        <v>96675.24</v>
      </c>
      <c r="I1481" s="7">
        <v>98173.32</v>
      </c>
      <c r="J1481" s="8">
        <v>818</v>
      </c>
      <c r="K1481" s="8">
        <v>823</v>
      </c>
      <c r="L1481" s="7">
        <v>59751.07</v>
      </c>
      <c r="M1481" s="7">
        <v>2807.49</v>
      </c>
      <c r="N1481" s="7">
        <v>668059.06000000006</v>
      </c>
      <c r="O1481" s="8">
        <v>5948</v>
      </c>
      <c r="P1481" s="8">
        <v>4</v>
      </c>
      <c r="Q1481" s="8">
        <v>12</v>
      </c>
    </row>
    <row r="1482" spans="1:17" ht="14.5">
      <c r="A1482" s="5">
        <v>45444</v>
      </c>
      <c r="B1482" s="6">
        <v>2024</v>
      </c>
      <c r="C1482" s="6" t="s">
        <v>97</v>
      </c>
      <c r="D1482" s="6" t="s">
        <v>89</v>
      </c>
      <c r="E1482" s="6" t="s">
        <v>85</v>
      </c>
      <c r="F1482" s="6" t="s">
        <v>82</v>
      </c>
      <c r="G1482" s="6" t="s">
        <v>78</v>
      </c>
      <c r="H1482" s="7">
        <v>208445.76</v>
      </c>
      <c r="I1482" s="7">
        <v>206487.45</v>
      </c>
      <c r="J1482" s="8">
        <v>2816</v>
      </c>
      <c r="K1482" s="8">
        <v>2797</v>
      </c>
      <c r="L1482" s="7">
        <v>108002.1</v>
      </c>
      <c r="M1482" s="7">
        <v>3932.39</v>
      </c>
      <c r="N1482" s="7">
        <v>1621579.28</v>
      </c>
      <c r="O1482" s="8">
        <v>23064</v>
      </c>
      <c r="P1482" s="8">
        <v>9</v>
      </c>
      <c r="Q1482" s="8">
        <v>37</v>
      </c>
    </row>
    <row r="1483" spans="1:17" ht="14.5">
      <c r="A1483" s="5">
        <v>45444</v>
      </c>
      <c r="B1483" s="6">
        <v>2024</v>
      </c>
      <c r="C1483" s="6" t="s">
        <v>97</v>
      </c>
      <c r="D1483" s="6" t="s">
        <v>89</v>
      </c>
      <c r="E1483" s="6" t="s">
        <v>85</v>
      </c>
      <c r="F1483" s="6" t="s">
        <v>82</v>
      </c>
      <c r="G1483" s="6" t="s">
        <v>79</v>
      </c>
      <c r="H1483" s="7">
        <v>199418.19</v>
      </c>
      <c r="I1483" s="7">
        <v>194058.68</v>
      </c>
      <c r="J1483" s="8">
        <v>1087</v>
      </c>
      <c r="K1483" s="8">
        <v>1062</v>
      </c>
      <c r="L1483" s="7">
        <v>122573.02</v>
      </c>
      <c r="M1483" s="7">
        <v>5119.8900000000003</v>
      </c>
      <c r="N1483" s="7">
        <v>1227268.8899999999</v>
      </c>
      <c r="O1483" s="8">
        <v>7252</v>
      </c>
      <c r="P1483" s="8">
        <v>8</v>
      </c>
      <c r="Q1483" s="8">
        <v>17</v>
      </c>
    </row>
    <row r="1484" spans="1:17" ht="14.5">
      <c r="A1484" s="5">
        <v>45444</v>
      </c>
      <c r="B1484" s="6">
        <v>2024</v>
      </c>
      <c r="C1484" s="6" t="s">
        <v>97</v>
      </c>
      <c r="D1484" s="6" t="s">
        <v>89</v>
      </c>
      <c r="E1484" s="6" t="s">
        <v>85</v>
      </c>
      <c r="F1484" s="6" t="s">
        <v>82</v>
      </c>
      <c r="G1484" s="6" t="s">
        <v>80</v>
      </c>
      <c r="H1484" s="7">
        <v>47224.91</v>
      </c>
      <c r="I1484" s="7">
        <v>43007.25</v>
      </c>
      <c r="J1484" s="8">
        <v>328</v>
      </c>
      <c r="K1484" s="8">
        <v>300</v>
      </c>
      <c r="L1484" s="7">
        <v>30640.32</v>
      </c>
      <c r="M1484" s="7">
        <v>2523.42</v>
      </c>
      <c r="N1484" s="7">
        <v>400071.18</v>
      </c>
      <c r="O1484" s="8">
        <v>3116</v>
      </c>
      <c r="P1484" s="8">
        <v>3</v>
      </c>
      <c r="Q1484" s="8">
        <v>7</v>
      </c>
    </row>
    <row r="1485" spans="1:17" ht="14.5">
      <c r="A1485" s="5">
        <v>45444</v>
      </c>
      <c r="B1485" s="6">
        <v>2024</v>
      </c>
      <c r="C1485" s="6" t="s">
        <v>97</v>
      </c>
      <c r="D1485" s="6" t="s">
        <v>89</v>
      </c>
      <c r="E1485" s="6" t="s">
        <v>85</v>
      </c>
      <c r="F1485" s="6" t="s">
        <v>82</v>
      </c>
      <c r="G1485" s="6" t="s">
        <v>81</v>
      </c>
      <c r="H1485" s="7">
        <v>84178.2</v>
      </c>
      <c r="I1485" s="7">
        <v>79726.77</v>
      </c>
      <c r="J1485" s="8">
        <v>712</v>
      </c>
      <c r="K1485" s="8">
        <v>671</v>
      </c>
      <c r="L1485" s="7">
        <v>49233.7</v>
      </c>
      <c r="M1485" s="7">
        <v>2498.12</v>
      </c>
      <c r="N1485" s="7">
        <v>572515.91</v>
      </c>
      <c r="O1485" s="8">
        <v>5050</v>
      </c>
      <c r="P1485" s="8">
        <v>4</v>
      </c>
      <c r="Q1485" s="8">
        <v>6</v>
      </c>
    </row>
    <row r="1486" spans="1:17" ht="14.5">
      <c r="A1486" s="5">
        <v>45444</v>
      </c>
      <c r="B1486" s="6">
        <v>2024</v>
      </c>
      <c r="C1486" s="6" t="s">
        <v>97</v>
      </c>
      <c r="D1486" s="6" t="s">
        <v>89</v>
      </c>
      <c r="E1486" s="6" t="s">
        <v>85</v>
      </c>
      <c r="F1486" s="6" t="s">
        <v>83</v>
      </c>
      <c r="G1486" s="6" t="s">
        <v>78</v>
      </c>
      <c r="H1486" s="7">
        <v>24125.22</v>
      </c>
      <c r="I1486" s="7">
        <v>25118.92</v>
      </c>
      <c r="J1486" s="8">
        <v>326</v>
      </c>
      <c r="K1486" s="8">
        <v>342</v>
      </c>
      <c r="L1486" s="7">
        <v>11484.83</v>
      </c>
      <c r="M1486" s="7">
        <v>411</v>
      </c>
      <c r="N1486" s="7">
        <v>250812.68</v>
      </c>
      <c r="O1486" s="8">
        <v>3825</v>
      </c>
      <c r="P1486" s="8">
        <v>1</v>
      </c>
      <c r="Q1486" s="8">
        <v>4</v>
      </c>
    </row>
    <row r="1487" spans="1:17" ht="14.5">
      <c r="A1487" s="5">
        <v>45444</v>
      </c>
      <c r="B1487" s="6">
        <v>2024</v>
      </c>
      <c r="C1487" s="6" t="s">
        <v>97</v>
      </c>
      <c r="D1487" s="6" t="s">
        <v>89</v>
      </c>
      <c r="E1487" s="6" t="s">
        <v>85</v>
      </c>
      <c r="F1487" s="6" t="s">
        <v>83</v>
      </c>
      <c r="G1487" s="6" t="s">
        <v>79</v>
      </c>
      <c r="H1487" s="7">
        <v>23798.68</v>
      </c>
      <c r="I1487" s="7">
        <v>23246.55</v>
      </c>
      <c r="J1487" s="8">
        <v>130</v>
      </c>
      <c r="K1487" s="8">
        <v>128</v>
      </c>
      <c r="L1487" s="7">
        <v>13259.66</v>
      </c>
      <c r="M1487" s="7">
        <v>605.15</v>
      </c>
      <c r="N1487" s="7">
        <v>213978.89</v>
      </c>
      <c r="O1487" s="8">
        <v>1207</v>
      </c>
      <c r="P1487" s="8">
        <v>1</v>
      </c>
      <c r="Q1487" s="8">
        <v>4</v>
      </c>
    </row>
    <row r="1488" spans="1:17" ht="14.5">
      <c r="A1488" s="5">
        <v>45444</v>
      </c>
      <c r="B1488" s="6">
        <v>2024</v>
      </c>
      <c r="C1488" s="6" t="s">
        <v>97</v>
      </c>
      <c r="D1488" s="6" t="s">
        <v>89</v>
      </c>
      <c r="E1488" s="6" t="s">
        <v>85</v>
      </c>
      <c r="F1488" s="6" t="s">
        <v>83</v>
      </c>
      <c r="G1488" s="6" t="s">
        <v>80</v>
      </c>
      <c r="H1488" s="7">
        <v>5858.38</v>
      </c>
      <c r="I1488" s="7">
        <v>5326.92</v>
      </c>
      <c r="J1488" s="8">
        <v>41</v>
      </c>
      <c r="K1488" s="8">
        <v>37</v>
      </c>
      <c r="L1488" s="7">
        <v>3399.97</v>
      </c>
      <c r="M1488" s="7">
        <v>320.83999999999997</v>
      </c>
      <c r="N1488" s="7">
        <v>69567.22</v>
      </c>
      <c r="O1488" s="8">
        <v>503</v>
      </c>
      <c r="P1488" s="8">
        <v>0</v>
      </c>
      <c r="Q1488" s="8">
        <v>1</v>
      </c>
    </row>
    <row r="1489" spans="1:17" ht="14.5">
      <c r="A1489" s="5">
        <v>45444</v>
      </c>
      <c r="B1489" s="6">
        <v>2024</v>
      </c>
      <c r="C1489" s="6" t="s">
        <v>97</v>
      </c>
      <c r="D1489" s="6" t="s">
        <v>89</v>
      </c>
      <c r="E1489" s="6" t="s">
        <v>85</v>
      </c>
      <c r="F1489" s="6" t="s">
        <v>83</v>
      </c>
      <c r="G1489" s="6" t="s">
        <v>81</v>
      </c>
      <c r="H1489" s="7">
        <v>9396.58</v>
      </c>
      <c r="I1489" s="7">
        <v>9297.0400000000009</v>
      </c>
      <c r="J1489" s="8">
        <v>79</v>
      </c>
      <c r="K1489" s="8">
        <v>79</v>
      </c>
      <c r="L1489" s="7">
        <v>4962.8599999999997</v>
      </c>
      <c r="M1489" s="7">
        <v>302.26</v>
      </c>
      <c r="N1489" s="7">
        <v>93706.46</v>
      </c>
      <c r="O1489" s="8">
        <v>876</v>
      </c>
      <c r="P1489" s="8">
        <v>1</v>
      </c>
      <c r="Q1489" s="8">
        <v>2</v>
      </c>
    </row>
    <row r="1490" spans="1:17" ht="14.5">
      <c r="A1490" s="5">
        <v>45444</v>
      </c>
      <c r="B1490" s="6">
        <v>2024</v>
      </c>
      <c r="C1490" s="6" t="s">
        <v>97</v>
      </c>
      <c r="D1490" s="6" t="s">
        <v>90</v>
      </c>
      <c r="E1490" s="6" t="s">
        <v>91</v>
      </c>
      <c r="F1490" s="6" t="s">
        <v>77</v>
      </c>
      <c r="G1490" s="6" t="s">
        <v>78</v>
      </c>
      <c r="H1490" s="7">
        <v>211062.19</v>
      </c>
      <c r="I1490" s="7">
        <v>207584.48</v>
      </c>
      <c r="J1490" s="8">
        <v>2852</v>
      </c>
      <c r="K1490" s="8">
        <v>2768</v>
      </c>
      <c r="L1490" s="7">
        <v>118040.82</v>
      </c>
      <c r="M1490" s="7">
        <v>3590.43</v>
      </c>
      <c r="N1490" s="7">
        <v>2272199.21</v>
      </c>
      <c r="O1490" s="8">
        <v>32043</v>
      </c>
      <c r="P1490" s="8">
        <v>10</v>
      </c>
      <c r="Q1490" s="8">
        <v>58</v>
      </c>
    </row>
    <row r="1491" spans="1:17" ht="14.5">
      <c r="A1491" s="5">
        <v>45444</v>
      </c>
      <c r="B1491" s="6">
        <v>2024</v>
      </c>
      <c r="C1491" s="6" t="s">
        <v>97</v>
      </c>
      <c r="D1491" s="6" t="s">
        <v>90</v>
      </c>
      <c r="E1491" s="6" t="s">
        <v>91</v>
      </c>
      <c r="F1491" s="6" t="s">
        <v>77</v>
      </c>
      <c r="G1491" s="6" t="s">
        <v>79</v>
      </c>
      <c r="H1491" s="7">
        <v>190416.83</v>
      </c>
      <c r="I1491" s="7">
        <v>178611.28</v>
      </c>
      <c r="J1491" s="8">
        <v>1038</v>
      </c>
      <c r="K1491" s="8">
        <v>988</v>
      </c>
      <c r="L1491" s="7">
        <v>126373.45</v>
      </c>
      <c r="M1491" s="7">
        <v>4656.43</v>
      </c>
      <c r="N1491" s="7">
        <v>1742050.95</v>
      </c>
      <c r="O1491" s="8">
        <v>10084</v>
      </c>
      <c r="P1491" s="8">
        <v>10</v>
      </c>
      <c r="Q1491" s="8">
        <v>10</v>
      </c>
    </row>
    <row r="1492" spans="1:17" ht="14.5">
      <c r="A1492" s="5">
        <v>45444</v>
      </c>
      <c r="B1492" s="6">
        <v>2024</v>
      </c>
      <c r="C1492" s="6" t="s">
        <v>97</v>
      </c>
      <c r="D1492" s="6" t="s">
        <v>90</v>
      </c>
      <c r="E1492" s="6" t="s">
        <v>91</v>
      </c>
      <c r="F1492" s="6" t="s">
        <v>77</v>
      </c>
      <c r="G1492" s="6" t="s">
        <v>80</v>
      </c>
      <c r="H1492" s="7">
        <v>56653.1</v>
      </c>
      <c r="I1492" s="7">
        <v>50003.68</v>
      </c>
      <c r="J1492" s="8">
        <v>394</v>
      </c>
      <c r="K1492" s="8">
        <v>345</v>
      </c>
      <c r="L1492" s="7">
        <v>39057.06</v>
      </c>
      <c r="M1492" s="7">
        <v>3275.1</v>
      </c>
      <c r="N1492" s="7">
        <v>601663.6</v>
      </c>
      <c r="O1492" s="8">
        <v>4528</v>
      </c>
      <c r="P1492" s="8">
        <v>2</v>
      </c>
      <c r="Q1492" s="8">
        <v>7</v>
      </c>
    </row>
    <row r="1493" spans="1:17" ht="14.5">
      <c r="A1493" s="5">
        <v>45444</v>
      </c>
      <c r="B1493" s="6">
        <v>2024</v>
      </c>
      <c r="C1493" s="6" t="s">
        <v>97</v>
      </c>
      <c r="D1493" s="6" t="s">
        <v>90</v>
      </c>
      <c r="E1493" s="6" t="s">
        <v>91</v>
      </c>
      <c r="F1493" s="6" t="s">
        <v>77</v>
      </c>
      <c r="G1493" s="6" t="s">
        <v>81</v>
      </c>
      <c r="H1493" s="7">
        <v>73412</v>
      </c>
      <c r="I1493" s="7">
        <v>67316.320000000007</v>
      </c>
      <c r="J1493" s="8">
        <v>621</v>
      </c>
      <c r="K1493" s="8">
        <v>579</v>
      </c>
      <c r="L1493" s="7">
        <v>45238.55</v>
      </c>
      <c r="M1493" s="7">
        <v>2374.87</v>
      </c>
      <c r="N1493" s="7">
        <v>803424.44</v>
      </c>
      <c r="O1493" s="8">
        <v>7336</v>
      </c>
      <c r="P1493" s="8">
        <v>3</v>
      </c>
      <c r="Q1493" s="8">
        <v>8</v>
      </c>
    </row>
    <row r="1494" spans="1:17" ht="14.5">
      <c r="A1494" s="5">
        <v>45444</v>
      </c>
      <c r="B1494" s="6">
        <v>2024</v>
      </c>
      <c r="C1494" s="6" t="s">
        <v>97</v>
      </c>
      <c r="D1494" s="6" t="s">
        <v>90</v>
      </c>
      <c r="E1494" s="6" t="s">
        <v>91</v>
      </c>
      <c r="F1494" s="6" t="s">
        <v>82</v>
      </c>
      <c r="G1494" s="6" t="s">
        <v>78</v>
      </c>
      <c r="H1494" s="7">
        <v>183287.88</v>
      </c>
      <c r="I1494" s="7">
        <v>174461.8</v>
      </c>
      <c r="J1494" s="8">
        <v>2476</v>
      </c>
      <c r="K1494" s="8">
        <v>2314</v>
      </c>
      <c r="L1494" s="7">
        <v>95440.23</v>
      </c>
      <c r="M1494" s="7">
        <v>3322.47</v>
      </c>
      <c r="N1494" s="7">
        <v>2053541.47</v>
      </c>
      <c r="O1494" s="8">
        <v>30203</v>
      </c>
      <c r="P1494" s="8">
        <v>10</v>
      </c>
      <c r="Q1494" s="8">
        <v>38</v>
      </c>
    </row>
    <row r="1495" spans="1:17" ht="14.5">
      <c r="A1495" s="5">
        <v>45444</v>
      </c>
      <c r="B1495" s="6">
        <v>2024</v>
      </c>
      <c r="C1495" s="6" t="s">
        <v>97</v>
      </c>
      <c r="D1495" s="6" t="s">
        <v>90</v>
      </c>
      <c r="E1495" s="6" t="s">
        <v>91</v>
      </c>
      <c r="F1495" s="6" t="s">
        <v>82</v>
      </c>
      <c r="G1495" s="6" t="s">
        <v>79</v>
      </c>
      <c r="H1495" s="7">
        <v>175005.49</v>
      </c>
      <c r="I1495" s="7">
        <v>162901.72</v>
      </c>
      <c r="J1495" s="8">
        <v>954</v>
      </c>
      <c r="K1495" s="8">
        <v>873</v>
      </c>
      <c r="L1495" s="7">
        <v>107572.29</v>
      </c>
      <c r="M1495" s="7">
        <v>4745.67</v>
      </c>
      <c r="N1495" s="7">
        <v>1677798.06</v>
      </c>
      <c r="O1495" s="8">
        <v>10284</v>
      </c>
      <c r="P1495" s="8">
        <v>8</v>
      </c>
      <c r="Q1495" s="8">
        <v>14</v>
      </c>
    </row>
    <row r="1496" spans="1:17" ht="14.5">
      <c r="A1496" s="5">
        <v>45444</v>
      </c>
      <c r="B1496" s="6">
        <v>2024</v>
      </c>
      <c r="C1496" s="6" t="s">
        <v>97</v>
      </c>
      <c r="D1496" s="6" t="s">
        <v>90</v>
      </c>
      <c r="E1496" s="6" t="s">
        <v>91</v>
      </c>
      <c r="F1496" s="6" t="s">
        <v>82</v>
      </c>
      <c r="G1496" s="6" t="s">
        <v>80</v>
      </c>
      <c r="H1496" s="7">
        <v>44447.66</v>
      </c>
      <c r="I1496" s="7">
        <v>41128.81</v>
      </c>
      <c r="J1496" s="8">
        <v>309</v>
      </c>
      <c r="K1496" s="8">
        <v>284</v>
      </c>
      <c r="L1496" s="7">
        <v>28469.9</v>
      </c>
      <c r="M1496" s="7">
        <v>2508.85</v>
      </c>
      <c r="N1496" s="7">
        <v>528762.9</v>
      </c>
      <c r="O1496" s="8">
        <v>3945</v>
      </c>
      <c r="P1496" s="8">
        <v>2</v>
      </c>
      <c r="Q1496" s="8">
        <v>4</v>
      </c>
    </row>
    <row r="1497" spans="1:17" ht="14.5">
      <c r="A1497" s="5">
        <v>45444</v>
      </c>
      <c r="B1497" s="6">
        <v>2024</v>
      </c>
      <c r="C1497" s="6" t="s">
        <v>97</v>
      </c>
      <c r="D1497" s="6" t="s">
        <v>90</v>
      </c>
      <c r="E1497" s="6" t="s">
        <v>91</v>
      </c>
      <c r="F1497" s="6" t="s">
        <v>82</v>
      </c>
      <c r="G1497" s="6" t="s">
        <v>81</v>
      </c>
      <c r="H1497" s="7">
        <v>71243.86</v>
      </c>
      <c r="I1497" s="7">
        <v>68275.77</v>
      </c>
      <c r="J1497" s="8">
        <v>603</v>
      </c>
      <c r="K1497" s="8">
        <v>581</v>
      </c>
      <c r="L1497" s="7">
        <v>41970.47</v>
      </c>
      <c r="M1497" s="7">
        <v>2165.5300000000002</v>
      </c>
      <c r="N1497" s="7">
        <v>740039.03</v>
      </c>
      <c r="O1497" s="8">
        <v>6796</v>
      </c>
      <c r="P1497" s="8">
        <v>4</v>
      </c>
      <c r="Q1497" s="8">
        <v>9</v>
      </c>
    </row>
    <row r="1498" spans="1:17" ht="14.5">
      <c r="A1498" s="5">
        <v>45444</v>
      </c>
      <c r="B1498" s="6">
        <v>2024</v>
      </c>
      <c r="C1498" s="6" t="s">
        <v>97</v>
      </c>
      <c r="D1498" s="6" t="s">
        <v>90</v>
      </c>
      <c r="E1498" s="6" t="s">
        <v>91</v>
      </c>
      <c r="F1498" s="6" t="s">
        <v>83</v>
      </c>
      <c r="G1498" s="6" t="s">
        <v>78</v>
      </c>
      <c r="H1498" s="7">
        <v>15634.91</v>
      </c>
      <c r="I1498" s="7">
        <v>14939.62</v>
      </c>
      <c r="J1498" s="8">
        <v>211</v>
      </c>
      <c r="K1498" s="8">
        <v>201</v>
      </c>
      <c r="L1498" s="7">
        <v>7465.17</v>
      </c>
      <c r="M1498" s="7">
        <v>296.52999999999997</v>
      </c>
      <c r="N1498" s="7">
        <v>257828.5</v>
      </c>
      <c r="O1498" s="8">
        <v>3672</v>
      </c>
      <c r="P1498" s="8">
        <v>1</v>
      </c>
      <c r="Q1498" s="8">
        <v>4</v>
      </c>
    </row>
    <row r="1499" spans="1:17" ht="14.5">
      <c r="A1499" s="5">
        <v>45444</v>
      </c>
      <c r="B1499" s="6">
        <v>2024</v>
      </c>
      <c r="C1499" s="6" t="s">
        <v>97</v>
      </c>
      <c r="D1499" s="6" t="s">
        <v>90</v>
      </c>
      <c r="E1499" s="6" t="s">
        <v>91</v>
      </c>
      <c r="F1499" s="6" t="s">
        <v>83</v>
      </c>
      <c r="G1499" s="6" t="s">
        <v>79</v>
      </c>
      <c r="H1499" s="7">
        <v>15595.11</v>
      </c>
      <c r="I1499" s="7">
        <v>14360.82</v>
      </c>
      <c r="J1499" s="8">
        <v>85</v>
      </c>
      <c r="K1499" s="8">
        <v>78</v>
      </c>
      <c r="L1499" s="7">
        <v>8599.5400000000009</v>
      </c>
      <c r="M1499" s="7">
        <v>413.12</v>
      </c>
      <c r="N1499" s="7">
        <v>211267.28</v>
      </c>
      <c r="O1499" s="8">
        <v>1220</v>
      </c>
      <c r="P1499" s="8">
        <v>1</v>
      </c>
      <c r="Q1499" s="8">
        <v>3</v>
      </c>
    </row>
    <row r="1500" spans="1:17" ht="14.5">
      <c r="A1500" s="5">
        <v>45444</v>
      </c>
      <c r="B1500" s="6">
        <v>2024</v>
      </c>
      <c r="C1500" s="6" t="s">
        <v>97</v>
      </c>
      <c r="D1500" s="6" t="s">
        <v>90</v>
      </c>
      <c r="E1500" s="6" t="s">
        <v>91</v>
      </c>
      <c r="F1500" s="6" t="s">
        <v>83</v>
      </c>
      <c r="G1500" s="6" t="s">
        <v>80</v>
      </c>
      <c r="H1500" s="7">
        <v>4324.93</v>
      </c>
      <c r="I1500" s="7">
        <v>3926.95</v>
      </c>
      <c r="J1500" s="8">
        <v>30</v>
      </c>
      <c r="K1500" s="8">
        <v>27</v>
      </c>
      <c r="L1500" s="7">
        <v>2536.8200000000002</v>
      </c>
      <c r="M1500" s="7">
        <v>222.79</v>
      </c>
      <c r="N1500" s="7">
        <v>67750.61</v>
      </c>
      <c r="O1500" s="8">
        <v>519</v>
      </c>
      <c r="P1500" s="8">
        <v>0</v>
      </c>
      <c r="Q1500" s="8">
        <v>1</v>
      </c>
    </row>
    <row r="1501" spans="1:17" ht="14.5">
      <c r="A1501" s="5">
        <v>45444</v>
      </c>
      <c r="B1501" s="6">
        <v>2024</v>
      </c>
      <c r="C1501" s="6" t="s">
        <v>97</v>
      </c>
      <c r="D1501" s="6" t="s">
        <v>90</v>
      </c>
      <c r="E1501" s="6" t="s">
        <v>91</v>
      </c>
      <c r="F1501" s="6" t="s">
        <v>83</v>
      </c>
      <c r="G1501" s="6" t="s">
        <v>81</v>
      </c>
      <c r="H1501" s="7">
        <v>6575.39</v>
      </c>
      <c r="I1501" s="7">
        <v>6104.01</v>
      </c>
      <c r="J1501" s="8">
        <v>56</v>
      </c>
      <c r="K1501" s="8">
        <v>51</v>
      </c>
      <c r="L1501" s="7">
        <v>3434.97</v>
      </c>
      <c r="M1501" s="7">
        <v>201.44</v>
      </c>
      <c r="N1501" s="7">
        <v>99037.84</v>
      </c>
      <c r="O1501" s="8">
        <v>952</v>
      </c>
      <c r="P1501" s="8">
        <v>0</v>
      </c>
      <c r="Q1501" s="8">
        <v>2</v>
      </c>
    </row>
    <row r="1502" spans="1:17" ht="14.5">
      <c r="A1502" s="5">
        <v>45444</v>
      </c>
      <c r="B1502" s="6">
        <v>2024</v>
      </c>
      <c r="C1502" s="6" t="s">
        <v>97</v>
      </c>
      <c r="D1502" s="6" t="s">
        <v>92</v>
      </c>
      <c r="E1502" s="6" t="s">
        <v>76</v>
      </c>
      <c r="F1502" s="6" t="s">
        <v>77</v>
      </c>
      <c r="G1502" s="6" t="s">
        <v>78</v>
      </c>
      <c r="H1502" s="7">
        <v>215335.83</v>
      </c>
      <c r="I1502" s="7">
        <v>225319.38</v>
      </c>
      <c r="J1502" s="8">
        <v>2909</v>
      </c>
      <c r="K1502" s="8">
        <v>2988</v>
      </c>
      <c r="L1502" s="7">
        <v>122484.67</v>
      </c>
      <c r="M1502" s="7">
        <v>3840.97</v>
      </c>
      <c r="N1502" s="7">
        <v>1344324.71</v>
      </c>
      <c r="O1502" s="8">
        <v>20183</v>
      </c>
      <c r="P1502" s="8">
        <v>9</v>
      </c>
      <c r="Q1502" s="8">
        <v>46</v>
      </c>
    </row>
    <row r="1503" spans="1:17" ht="14.5">
      <c r="A1503" s="5">
        <v>45444</v>
      </c>
      <c r="B1503" s="6">
        <v>2024</v>
      </c>
      <c r="C1503" s="6" t="s">
        <v>97</v>
      </c>
      <c r="D1503" s="6" t="s">
        <v>92</v>
      </c>
      <c r="E1503" s="6" t="s">
        <v>76</v>
      </c>
      <c r="F1503" s="6" t="s">
        <v>77</v>
      </c>
      <c r="G1503" s="6" t="s">
        <v>79</v>
      </c>
      <c r="H1503" s="7">
        <v>195693.15</v>
      </c>
      <c r="I1503" s="7">
        <v>192325.86</v>
      </c>
      <c r="J1503" s="8">
        <v>1066</v>
      </c>
      <c r="K1503" s="8">
        <v>1027</v>
      </c>
      <c r="L1503" s="7">
        <v>130071.02</v>
      </c>
      <c r="M1503" s="7">
        <v>4985.55</v>
      </c>
      <c r="N1503" s="7">
        <v>1080490.79</v>
      </c>
      <c r="O1503" s="8">
        <v>6427</v>
      </c>
      <c r="P1503" s="8">
        <v>8</v>
      </c>
      <c r="Q1503" s="8">
        <v>11</v>
      </c>
    </row>
    <row r="1504" spans="1:17" ht="14.5">
      <c r="A1504" s="5">
        <v>45444</v>
      </c>
      <c r="B1504" s="6">
        <v>2024</v>
      </c>
      <c r="C1504" s="6" t="s">
        <v>97</v>
      </c>
      <c r="D1504" s="6" t="s">
        <v>92</v>
      </c>
      <c r="E1504" s="6" t="s">
        <v>76</v>
      </c>
      <c r="F1504" s="6" t="s">
        <v>77</v>
      </c>
      <c r="G1504" s="6" t="s">
        <v>80</v>
      </c>
      <c r="H1504" s="7">
        <v>48348.05</v>
      </c>
      <c r="I1504" s="7">
        <v>45528</v>
      </c>
      <c r="J1504" s="8">
        <v>336</v>
      </c>
      <c r="K1504" s="8">
        <v>318</v>
      </c>
      <c r="L1504" s="7">
        <v>33531.75</v>
      </c>
      <c r="M1504" s="7">
        <v>2540.73</v>
      </c>
      <c r="N1504" s="7">
        <v>372769.26</v>
      </c>
      <c r="O1504" s="8">
        <v>2730</v>
      </c>
      <c r="P1504" s="8">
        <v>3</v>
      </c>
      <c r="Q1504" s="8">
        <v>7</v>
      </c>
    </row>
    <row r="1505" spans="1:17" ht="14.5">
      <c r="A1505" s="5">
        <v>45444</v>
      </c>
      <c r="B1505" s="6">
        <v>2024</v>
      </c>
      <c r="C1505" s="6" t="s">
        <v>97</v>
      </c>
      <c r="D1505" s="6" t="s">
        <v>92</v>
      </c>
      <c r="E1505" s="6" t="s">
        <v>76</v>
      </c>
      <c r="F1505" s="6" t="s">
        <v>77</v>
      </c>
      <c r="G1505" s="6" t="s">
        <v>81</v>
      </c>
      <c r="H1505" s="7">
        <v>86857.87</v>
      </c>
      <c r="I1505" s="7">
        <v>87683.59</v>
      </c>
      <c r="J1505" s="8">
        <v>735</v>
      </c>
      <c r="K1505" s="8">
        <v>745</v>
      </c>
      <c r="L1505" s="7">
        <v>54307.55</v>
      </c>
      <c r="M1505" s="7">
        <v>2350.3000000000002</v>
      </c>
      <c r="N1505" s="7">
        <v>504544.06</v>
      </c>
      <c r="O1505" s="8">
        <v>4726</v>
      </c>
      <c r="P1505" s="8">
        <v>4</v>
      </c>
      <c r="Q1505" s="8">
        <v>10</v>
      </c>
    </row>
    <row r="1506" spans="1:17" ht="14.5">
      <c r="A1506" s="5">
        <v>45444</v>
      </c>
      <c r="B1506" s="6">
        <v>2024</v>
      </c>
      <c r="C1506" s="6" t="s">
        <v>97</v>
      </c>
      <c r="D1506" s="6" t="s">
        <v>92</v>
      </c>
      <c r="E1506" s="6" t="s">
        <v>76</v>
      </c>
      <c r="F1506" s="6" t="s">
        <v>82</v>
      </c>
      <c r="G1506" s="6" t="s">
        <v>78</v>
      </c>
      <c r="H1506" s="7">
        <v>172786.3</v>
      </c>
      <c r="I1506" s="7">
        <v>173197.27</v>
      </c>
      <c r="J1506" s="8">
        <v>2334</v>
      </c>
      <c r="K1506" s="8">
        <v>2342</v>
      </c>
      <c r="L1506" s="7">
        <v>89872.11</v>
      </c>
      <c r="M1506" s="7">
        <v>3142.88</v>
      </c>
      <c r="N1506" s="7">
        <v>1181616.56</v>
      </c>
      <c r="O1506" s="8">
        <v>17699</v>
      </c>
      <c r="P1506" s="8">
        <v>8</v>
      </c>
      <c r="Q1506" s="8">
        <v>29</v>
      </c>
    </row>
    <row r="1507" spans="1:17" ht="14.5">
      <c r="A1507" s="5">
        <v>45444</v>
      </c>
      <c r="B1507" s="6">
        <v>2024</v>
      </c>
      <c r="C1507" s="6" t="s">
        <v>97</v>
      </c>
      <c r="D1507" s="6" t="s">
        <v>92</v>
      </c>
      <c r="E1507" s="6" t="s">
        <v>76</v>
      </c>
      <c r="F1507" s="6" t="s">
        <v>82</v>
      </c>
      <c r="G1507" s="6" t="s">
        <v>79</v>
      </c>
      <c r="H1507" s="7">
        <v>176241.97</v>
      </c>
      <c r="I1507" s="7">
        <v>170668.68</v>
      </c>
      <c r="J1507" s="8">
        <v>960</v>
      </c>
      <c r="K1507" s="8">
        <v>939</v>
      </c>
      <c r="L1507" s="7">
        <v>106742.3</v>
      </c>
      <c r="M1507" s="7">
        <v>4508.53</v>
      </c>
      <c r="N1507" s="7">
        <v>974851.69</v>
      </c>
      <c r="O1507" s="8">
        <v>5858</v>
      </c>
      <c r="P1507" s="8">
        <v>9</v>
      </c>
      <c r="Q1507" s="8">
        <v>21</v>
      </c>
    </row>
    <row r="1508" spans="1:17" ht="14.5">
      <c r="A1508" s="5">
        <v>45444</v>
      </c>
      <c r="B1508" s="6">
        <v>2024</v>
      </c>
      <c r="C1508" s="6" t="s">
        <v>97</v>
      </c>
      <c r="D1508" s="6" t="s">
        <v>92</v>
      </c>
      <c r="E1508" s="6" t="s">
        <v>76</v>
      </c>
      <c r="F1508" s="6" t="s">
        <v>82</v>
      </c>
      <c r="G1508" s="6" t="s">
        <v>80</v>
      </c>
      <c r="H1508" s="7">
        <v>38332.400000000001</v>
      </c>
      <c r="I1508" s="7">
        <v>35433.75</v>
      </c>
      <c r="J1508" s="8">
        <v>266</v>
      </c>
      <c r="K1508" s="8">
        <v>249</v>
      </c>
      <c r="L1508" s="7">
        <v>24794.68</v>
      </c>
      <c r="M1508" s="7">
        <v>1990.63</v>
      </c>
      <c r="N1508" s="7">
        <v>308713.02</v>
      </c>
      <c r="O1508" s="8">
        <v>2408</v>
      </c>
      <c r="P1508" s="8">
        <v>2</v>
      </c>
      <c r="Q1508" s="8">
        <v>3</v>
      </c>
    </row>
    <row r="1509" spans="1:17" ht="14.5">
      <c r="A1509" s="5">
        <v>45444</v>
      </c>
      <c r="B1509" s="6">
        <v>2024</v>
      </c>
      <c r="C1509" s="6" t="s">
        <v>97</v>
      </c>
      <c r="D1509" s="6" t="s">
        <v>92</v>
      </c>
      <c r="E1509" s="6" t="s">
        <v>76</v>
      </c>
      <c r="F1509" s="6" t="s">
        <v>82</v>
      </c>
      <c r="G1509" s="6" t="s">
        <v>81</v>
      </c>
      <c r="H1509" s="7">
        <v>65725.59</v>
      </c>
      <c r="I1509" s="7">
        <v>64783.54</v>
      </c>
      <c r="J1509" s="8">
        <v>556</v>
      </c>
      <c r="K1509" s="8">
        <v>543</v>
      </c>
      <c r="L1509" s="7">
        <v>38343.68</v>
      </c>
      <c r="M1509" s="7">
        <v>2011.09</v>
      </c>
      <c r="N1509" s="7">
        <v>429575.57</v>
      </c>
      <c r="O1509" s="8">
        <v>3820</v>
      </c>
      <c r="P1509" s="8">
        <v>3</v>
      </c>
      <c r="Q1509" s="8">
        <v>5</v>
      </c>
    </row>
    <row r="1510" spans="1:17" ht="14.5">
      <c r="A1510" s="5">
        <v>45444</v>
      </c>
      <c r="B1510" s="6">
        <v>2024</v>
      </c>
      <c r="C1510" s="6" t="s">
        <v>97</v>
      </c>
      <c r="D1510" s="6" t="s">
        <v>92</v>
      </c>
      <c r="E1510" s="6" t="s">
        <v>76</v>
      </c>
      <c r="F1510" s="6" t="s">
        <v>83</v>
      </c>
      <c r="G1510" s="6" t="s">
        <v>78</v>
      </c>
      <c r="H1510" s="7">
        <v>16406.37</v>
      </c>
      <c r="I1510" s="7">
        <v>16257.14</v>
      </c>
      <c r="J1510" s="8">
        <v>222</v>
      </c>
      <c r="K1510" s="8">
        <v>221</v>
      </c>
      <c r="L1510" s="7">
        <v>7769.29</v>
      </c>
      <c r="M1510" s="7">
        <v>302.11</v>
      </c>
      <c r="N1510" s="7">
        <v>152764.84</v>
      </c>
      <c r="O1510" s="8">
        <v>2221</v>
      </c>
      <c r="P1510" s="8">
        <v>1</v>
      </c>
      <c r="Q1510" s="8">
        <v>7</v>
      </c>
    </row>
    <row r="1511" spans="1:17" ht="14.5">
      <c r="A1511" s="5">
        <v>45444</v>
      </c>
      <c r="B1511" s="6">
        <v>2024</v>
      </c>
      <c r="C1511" s="6" t="s">
        <v>97</v>
      </c>
      <c r="D1511" s="6" t="s">
        <v>92</v>
      </c>
      <c r="E1511" s="6" t="s">
        <v>76</v>
      </c>
      <c r="F1511" s="6" t="s">
        <v>83</v>
      </c>
      <c r="G1511" s="6" t="s">
        <v>79</v>
      </c>
      <c r="H1511" s="7">
        <v>16038.3</v>
      </c>
      <c r="I1511" s="7">
        <v>16008.77</v>
      </c>
      <c r="J1511" s="8">
        <v>87</v>
      </c>
      <c r="K1511" s="8">
        <v>88</v>
      </c>
      <c r="L1511" s="7">
        <v>8844.17</v>
      </c>
      <c r="M1511" s="7">
        <v>400.88</v>
      </c>
      <c r="N1511" s="7">
        <v>127652.97</v>
      </c>
      <c r="O1511" s="8">
        <v>732</v>
      </c>
      <c r="P1511" s="8">
        <v>1</v>
      </c>
      <c r="Q1511" s="8">
        <v>2</v>
      </c>
    </row>
    <row r="1512" spans="1:17" ht="14.5">
      <c r="A1512" s="5">
        <v>45444</v>
      </c>
      <c r="B1512" s="6">
        <v>2024</v>
      </c>
      <c r="C1512" s="6" t="s">
        <v>97</v>
      </c>
      <c r="D1512" s="6" t="s">
        <v>92</v>
      </c>
      <c r="E1512" s="6" t="s">
        <v>76</v>
      </c>
      <c r="F1512" s="6" t="s">
        <v>83</v>
      </c>
      <c r="G1512" s="6" t="s">
        <v>80</v>
      </c>
      <c r="H1512" s="7">
        <v>3929.65</v>
      </c>
      <c r="I1512" s="7">
        <v>3770.76</v>
      </c>
      <c r="J1512" s="8">
        <v>27</v>
      </c>
      <c r="K1512" s="8">
        <v>26</v>
      </c>
      <c r="L1512" s="7">
        <v>2273.9699999999998</v>
      </c>
      <c r="M1512" s="7">
        <v>228.58</v>
      </c>
      <c r="N1512" s="7">
        <v>40847.51</v>
      </c>
      <c r="O1512" s="8">
        <v>312</v>
      </c>
      <c r="P1512" s="8">
        <v>0</v>
      </c>
      <c r="Q1512" s="8">
        <v>0</v>
      </c>
    </row>
    <row r="1513" spans="1:17" ht="14.5">
      <c r="A1513" s="5">
        <v>45444</v>
      </c>
      <c r="B1513" s="6">
        <v>2024</v>
      </c>
      <c r="C1513" s="6" t="s">
        <v>97</v>
      </c>
      <c r="D1513" s="6" t="s">
        <v>92</v>
      </c>
      <c r="E1513" s="6" t="s">
        <v>76</v>
      </c>
      <c r="F1513" s="6" t="s">
        <v>83</v>
      </c>
      <c r="G1513" s="6" t="s">
        <v>81</v>
      </c>
      <c r="H1513" s="7">
        <v>6422.83</v>
      </c>
      <c r="I1513" s="7">
        <v>6160.24</v>
      </c>
      <c r="J1513" s="8">
        <v>54</v>
      </c>
      <c r="K1513" s="8">
        <v>51</v>
      </c>
      <c r="L1513" s="7">
        <v>3388.18</v>
      </c>
      <c r="M1513" s="7">
        <v>174.35</v>
      </c>
      <c r="N1513" s="7">
        <v>56285.89</v>
      </c>
      <c r="O1513" s="8">
        <v>496</v>
      </c>
      <c r="P1513" s="8">
        <v>0</v>
      </c>
      <c r="Q1513" s="8">
        <v>1</v>
      </c>
    </row>
    <row r="1514" spans="1:17" ht="14.5">
      <c r="A1514" s="5">
        <v>45474</v>
      </c>
      <c r="B1514" s="6">
        <v>2024</v>
      </c>
      <c r="C1514" s="6" t="s">
        <v>98</v>
      </c>
      <c r="D1514" s="6" t="s">
        <v>75</v>
      </c>
      <c r="E1514" s="6" t="s">
        <v>76</v>
      </c>
      <c r="F1514" s="6" t="s">
        <v>77</v>
      </c>
      <c r="G1514" s="6" t="s">
        <v>78</v>
      </c>
      <c r="H1514" s="7">
        <v>1013949.09</v>
      </c>
      <c r="I1514" s="7">
        <v>1021998.08</v>
      </c>
      <c r="J1514" s="8">
        <v>13699</v>
      </c>
      <c r="K1514" s="8">
        <v>13589</v>
      </c>
      <c r="L1514" s="7">
        <v>567400.43000000005</v>
      </c>
      <c r="M1514" s="7">
        <v>18218.080000000002</v>
      </c>
      <c r="N1514" s="7">
        <v>6045747.7199999997</v>
      </c>
      <c r="O1514" s="8">
        <v>90470</v>
      </c>
      <c r="P1514" s="8">
        <v>39</v>
      </c>
      <c r="Q1514" s="8">
        <v>158</v>
      </c>
    </row>
    <row r="1515" spans="1:17" ht="14.5">
      <c r="A1515" s="5">
        <v>45474</v>
      </c>
      <c r="B1515" s="6">
        <v>2024</v>
      </c>
      <c r="C1515" s="6" t="s">
        <v>98</v>
      </c>
      <c r="D1515" s="6" t="s">
        <v>75</v>
      </c>
      <c r="E1515" s="6" t="s">
        <v>76</v>
      </c>
      <c r="F1515" s="6" t="s">
        <v>77</v>
      </c>
      <c r="G1515" s="6" t="s">
        <v>79</v>
      </c>
      <c r="H1515" s="7">
        <v>1066062.79</v>
      </c>
      <c r="I1515" s="7">
        <v>996609.97</v>
      </c>
      <c r="J1515" s="8">
        <v>5810</v>
      </c>
      <c r="K1515" s="8">
        <v>5356</v>
      </c>
      <c r="L1515" s="7">
        <v>698034.46</v>
      </c>
      <c r="M1515" s="7">
        <v>24884.79</v>
      </c>
      <c r="N1515" s="7">
        <v>4906005.43</v>
      </c>
      <c r="O1515" s="8">
        <v>27717</v>
      </c>
      <c r="P1515" s="8">
        <v>52</v>
      </c>
      <c r="Q1515" s="8">
        <v>112</v>
      </c>
    </row>
    <row r="1516" spans="1:17" ht="14.5">
      <c r="A1516" s="5">
        <v>45474</v>
      </c>
      <c r="B1516" s="6">
        <v>2024</v>
      </c>
      <c r="C1516" s="6" t="s">
        <v>98</v>
      </c>
      <c r="D1516" s="6" t="s">
        <v>75</v>
      </c>
      <c r="E1516" s="6" t="s">
        <v>76</v>
      </c>
      <c r="F1516" s="6" t="s">
        <v>77</v>
      </c>
      <c r="G1516" s="6" t="s">
        <v>80</v>
      </c>
      <c r="H1516" s="7">
        <v>253016.75</v>
      </c>
      <c r="I1516" s="7">
        <v>235548.97</v>
      </c>
      <c r="J1516" s="8">
        <v>1758</v>
      </c>
      <c r="K1516" s="8">
        <v>1605</v>
      </c>
      <c r="L1516" s="7">
        <v>175029.03</v>
      </c>
      <c r="M1516" s="7">
        <v>12774.74</v>
      </c>
      <c r="N1516" s="7">
        <v>1672292.82</v>
      </c>
      <c r="O1516" s="8">
        <v>13086</v>
      </c>
      <c r="P1516" s="8">
        <v>13</v>
      </c>
      <c r="Q1516" s="8">
        <v>15</v>
      </c>
    </row>
    <row r="1517" spans="1:17" ht="14.5">
      <c r="A1517" s="5">
        <v>45474</v>
      </c>
      <c r="B1517" s="6">
        <v>2024</v>
      </c>
      <c r="C1517" s="6" t="s">
        <v>98</v>
      </c>
      <c r="D1517" s="6" t="s">
        <v>75</v>
      </c>
      <c r="E1517" s="6" t="s">
        <v>76</v>
      </c>
      <c r="F1517" s="6" t="s">
        <v>77</v>
      </c>
      <c r="G1517" s="6" t="s">
        <v>81</v>
      </c>
      <c r="H1517" s="7">
        <v>434104.02</v>
      </c>
      <c r="I1517" s="7">
        <v>403753.34</v>
      </c>
      <c r="J1517" s="8">
        <v>3672</v>
      </c>
      <c r="K1517" s="8">
        <v>3364</v>
      </c>
      <c r="L1517" s="7">
        <v>269199.98</v>
      </c>
      <c r="M1517" s="7">
        <v>13956.88</v>
      </c>
      <c r="N1517" s="7">
        <v>2365433.94</v>
      </c>
      <c r="O1517" s="8">
        <v>21467</v>
      </c>
      <c r="P1517" s="8">
        <v>18</v>
      </c>
      <c r="Q1517" s="8">
        <v>45</v>
      </c>
    </row>
    <row r="1518" spans="1:17" ht="14.5">
      <c r="A1518" s="5">
        <v>45474</v>
      </c>
      <c r="B1518" s="6">
        <v>2024</v>
      </c>
      <c r="C1518" s="6" t="s">
        <v>98</v>
      </c>
      <c r="D1518" s="6" t="s">
        <v>75</v>
      </c>
      <c r="E1518" s="6" t="s">
        <v>76</v>
      </c>
      <c r="F1518" s="6" t="s">
        <v>82</v>
      </c>
      <c r="G1518" s="6" t="s">
        <v>78</v>
      </c>
      <c r="H1518" s="7">
        <v>784477.57</v>
      </c>
      <c r="I1518" s="7">
        <v>755644.24</v>
      </c>
      <c r="J1518" s="8">
        <v>10599</v>
      </c>
      <c r="K1518" s="8">
        <v>10288</v>
      </c>
      <c r="L1518" s="7">
        <v>405388.53</v>
      </c>
      <c r="M1518" s="7">
        <v>14557.27</v>
      </c>
      <c r="N1518" s="7">
        <v>5068108.45</v>
      </c>
      <c r="O1518" s="8">
        <v>73249</v>
      </c>
      <c r="P1518" s="8">
        <v>44</v>
      </c>
      <c r="Q1518" s="8">
        <v>111</v>
      </c>
    </row>
    <row r="1519" spans="1:17" ht="14.5">
      <c r="A1519" s="5">
        <v>45474</v>
      </c>
      <c r="B1519" s="6">
        <v>2024</v>
      </c>
      <c r="C1519" s="6" t="s">
        <v>98</v>
      </c>
      <c r="D1519" s="6" t="s">
        <v>75</v>
      </c>
      <c r="E1519" s="6" t="s">
        <v>76</v>
      </c>
      <c r="F1519" s="6" t="s">
        <v>82</v>
      </c>
      <c r="G1519" s="6" t="s">
        <v>79</v>
      </c>
      <c r="H1519" s="7">
        <v>891717.74</v>
      </c>
      <c r="I1519" s="7">
        <v>815964.36</v>
      </c>
      <c r="J1519" s="8">
        <v>4860</v>
      </c>
      <c r="K1519" s="8">
        <v>4532</v>
      </c>
      <c r="L1519" s="7">
        <v>540616.89</v>
      </c>
      <c r="M1519" s="7">
        <v>23664.98</v>
      </c>
      <c r="N1519" s="7">
        <v>4359297.17</v>
      </c>
      <c r="O1519" s="8">
        <v>24702</v>
      </c>
      <c r="P1519" s="8">
        <v>34</v>
      </c>
      <c r="Q1519" s="8">
        <v>46</v>
      </c>
    </row>
    <row r="1520" spans="1:17" ht="14.5">
      <c r="A1520" s="5">
        <v>45474</v>
      </c>
      <c r="B1520" s="6">
        <v>2024</v>
      </c>
      <c r="C1520" s="6" t="s">
        <v>98</v>
      </c>
      <c r="D1520" s="6" t="s">
        <v>75</v>
      </c>
      <c r="E1520" s="6" t="s">
        <v>76</v>
      </c>
      <c r="F1520" s="6" t="s">
        <v>82</v>
      </c>
      <c r="G1520" s="6" t="s">
        <v>80</v>
      </c>
      <c r="H1520" s="7">
        <v>186347.75</v>
      </c>
      <c r="I1520" s="7">
        <v>169068.07</v>
      </c>
      <c r="J1520" s="8">
        <v>1295</v>
      </c>
      <c r="K1520" s="8">
        <v>1182</v>
      </c>
      <c r="L1520" s="7">
        <v>119165.75</v>
      </c>
      <c r="M1520" s="7">
        <v>10783.84</v>
      </c>
      <c r="N1520" s="7">
        <v>1332307.1399999999</v>
      </c>
      <c r="O1520" s="8">
        <v>10509</v>
      </c>
      <c r="P1520" s="8">
        <v>10</v>
      </c>
      <c r="Q1520" s="8">
        <v>15</v>
      </c>
    </row>
    <row r="1521" spans="1:17" ht="14.5">
      <c r="A1521" s="5">
        <v>45474</v>
      </c>
      <c r="B1521" s="6">
        <v>2024</v>
      </c>
      <c r="C1521" s="6" t="s">
        <v>98</v>
      </c>
      <c r="D1521" s="6" t="s">
        <v>75</v>
      </c>
      <c r="E1521" s="6" t="s">
        <v>76</v>
      </c>
      <c r="F1521" s="6" t="s">
        <v>82</v>
      </c>
      <c r="G1521" s="6" t="s">
        <v>81</v>
      </c>
      <c r="H1521" s="7">
        <v>362139.35</v>
      </c>
      <c r="I1521" s="7">
        <v>352686.13</v>
      </c>
      <c r="J1521" s="8">
        <v>3063</v>
      </c>
      <c r="K1521" s="8">
        <v>3002</v>
      </c>
      <c r="L1521" s="7">
        <v>210848.85</v>
      </c>
      <c r="M1521" s="7">
        <v>9822.7800000000007</v>
      </c>
      <c r="N1521" s="7">
        <v>1996490.63</v>
      </c>
      <c r="O1521" s="8">
        <v>18857</v>
      </c>
      <c r="P1521" s="8">
        <v>14</v>
      </c>
      <c r="Q1521" s="8">
        <v>27</v>
      </c>
    </row>
    <row r="1522" spans="1:17" ht="14.5">
      <c r="A1522" s="5">
        <v>45474</v>
      </c>
      <c r="B1522" s="6">
        <v>2024</v>
      </c>
      <c r="C1522" s="6" t="s">
        <v>98</v>
      </c>
      <c r="D1522" s="6" t="s">
        <v>75</v>
      </c>
      <c r="E1522" s="6" t="s">
        <v>76</v>
      </c>
      <c r="F1522" s="6" t="s">
        <v>83</v>
      </c>
      <c r="G1522" s="6" t="s">
        <v>78</v>
      </c>
      <c r="H1522" s="7">
        <v>80582.86</v>
      </c>
      <c r="I1522" s="7">
        <v>81994.929999999993</v>
      </c>
      <c r="J1522" s="8">
        <v>1089</v>
      </c>
      <c r="K1522" s="8">
        <v>1090</v>
      </c>
      <c r="L1522" s="7">
        <v>38676.99</v>
      </c>
      <c r="M1522" s="7">
        <v>1471.92</v>
      </c>
      <c r="N1522" s="7">
        <v>659078.72</v>
      </c>
      <c r="O1522" s="8">
        <v>9841</v>
      </c>
      <c r="P1522" s="8">
        <v>3</v>
      </c>
      <c r="Q1522" s="8">
        <v>16</v>
      </c>
    </row>
    <row r="1523" spans="1:17" ht="14.5">
      <c r="A1523" s="5">
        <v>45474</v>
      </c>
      <c r="B1523" s="6">
        <v>2024</v>
      </c>
      <c r="C1523" s="6" t="s">
        <v>98</v>
      </c>
      <c r="D1523" s="6" t="s">
        <v>75</v>
      </c>
      <c r="E1523" s="6" t="s">
        <v>76</v>
      </c>
      <c r="F1523" s="6" t="s">
        <v>83</v>
      </c>
      <c r="G1523" s="6" t="s">
        <v>79</v>
      </c>
      <c r="H1523" s="7">
        <v>80892.09</v>
      </c>
      <c r="I1523" s="7">
        <v>78134.649999999994</v>
      </c>
      <c r="J1523" s="8">
        <v>441</v>
      </c>
      <c r="K1523" s="8">
        <v>424</v>
      </c>
      <c r="L1523" s="7">
        <v>44264.12</v>
      </c>
      <c r="M1523" s="7">
        <v>1972.73</v>
      </c>
      <c r="N1523" s="7">
        <v>558220.51</v>
      </c>
      <c r="O1523" s="8">
        <v>3308</v>
      </c>
      <c r="P1523" s="8">
        <v>4</v>
      </c>
      <c r="Q1523" s="8">
        <v>12</v>
      </c>
    </row>
    <row r="1524" spans="1:17" ht="14.5">
      <c r="A1524" s="5">
        <v>45474</v>
      </c>
      <c r="B1524" s="6">
        <v>2024</v>
      </c>
      <c r="C1524" s="6" t="s">
        <v>98</v>
      </c>
      <c r="D1524" s="6" t="s">
        <v>75</v>
      </c>
      <c r="E1524" s="6" t="s">
        <v>76</v>
      </c>
      <c r="F1524" s="6" t="s">
        <v>83</v>
      </c>
      <c r="G1524" s="6" t="s">
        <v>80</v>
      </c>
      <c r="H1524" s="7">
        <v>18752.05</v>
      </c>
      <c r="I1524" s="7">
        <v>16891.96</v>
      </c>
      <c r="J1524" s="8">
        <v>130</v>
      </c>
      <c r="K1524" s="8">
        <v>116</v>
      </c>
      <c r="L1524" s="7">
        <v>10899.38</v>
      </c>
      <c r="M1524" s="7">
        <v>1126.68</v>
      </c>
      <c r="N1524" s="7">
        <v>179883.05</v>
      </c>
      <c r="O1524" s="8">
        <v>1309</v>
      </c>
      <c r="P1524" s="8">
        <v>1</v>
      </c>
      <c r="Q1524" s="8">
        <v>4</v>
      </c>
    </row>
    <row r="1525" spans="1:17" ht="14.5">
      <c r="A1525" s="5">
        <v>45474</v>
      </c>
      <c r="B1525" s="6">
        <v>2024</v>
      </c>
      <c r="C1525" s="6" t="s">
        <v>98</v>
      </c>
      <c r="D1525" s="6" t="s">
        <v>75</v>
      </c>
      <c r="E1525" s="6" t="s">
        <v>76</v>
      </c>
      <c r="F1525" s="6" t="s">
        <v>83</v>
      </c>
      <c r="G1525" s="6" t="s">
        <v>81</v>
      </c>
      <c r="H1525" s="7">
        <v>32952.269999999997</v>
      </c>
      <c r="I1525" s="7">
        <v>32781.53</v>
      </c>
      <c r="J1525" s="8">
        <v>279</v>
      </c>
      <c r="K1525" s="8">
        <v>281</v>
      </c>
      <c r="L1525" s="7">
        <v>17350.61</v>
      </c>
      <c r="M1525" s="7">
        <v>989.19</v>
      </c>
      <c r="N1525" s="7">
        <v>259649.01</v>
      </c>
      <c r="O1525" s="8">
        <v>2396</v>
      </c>
      <c r="P1525" s="8">
        <v>1</v>
      </c>
      <c r="Q1525" s="8">
        <v>7</v>
      </c>
    </row>
    <row r="1526" spans="1:17" ht="14.5">
      <c r="A1526" s="5">
        <v>45474</v>
      </c>
      <c r="B1526" s="6">
        <v>2024</v>
      </c>
      <c r="C1526" s="6" t="s">
        <v>98</v>
      </c>
      <c r="D1526" s="6" t="s">
        <v>84</v>
      </c>
      <c r="E1526" s="6" t="s">
        <v>85</v>
      </c>
      <c r="F1526" s="6" t="s">
        <v>77</v>
      </c>
      <c r="G1526" s="6" t="s">
        <v>78</v>
      </c>
      <c r="H1526" s="7">
        <v>566437.75</v>
      </c>
      <c r="I1526" s="7">
        <v>626989.41</v>
      </c>
      <c r="J1526" s="8">
        <v>7653</v>
      </c>
      <c r="K1526" s="8">
        <v>8319</v>
      </c>
      <c r="L1526" s="7">
        <v>317275.57</v>
      </c>
      <c r="M1526" s="7">
        <v>9942.91</v>
      </c>
      <c r="N1526" s="7">
        <v>4439916.71</v>
      </c>
      <c r="O1526" s="8">
        <v>64951</v>
      </c>
      <c r="P1526" s="8">
        <v>23</v>
      </c>
      <c r="Q1526" s="8">
        <v>63</v>
      </c>
    </row>
    <row r="1527" spans="1:17" ht="14.5">
      <c r="A1527" s="5">
        <v>45474</v>
      </c>
      <c r="B1527" s="6">
        <v>2024</v>
      </c>
      <c r="C1527" s="6" t="s">
        <v>98</v>
      </c>
      <c r="D1527" s="6" t="s">
        <v>84</v>
      </c>
      <c r="E1527" s="6" t="s">
        <v>85</v>
      </c>
      <c r="F1527" s="6" t="s">
        <v>77</v>
      </c>
      <c r="G1527" s="6" t="s">
        <v>79</v>
      </c>
      <c r="H1527" s="7">
        <v>537083.18999999994</v>
      </c>
      <c r="I1527" s="7">
        <v>550996.43999999994</v>
      </c>
      <c r="J1527" s="8">
        <v>2927</v>
      </c>
      <c r="K1527" s="8">
        <v>3061</v>
      </c>
      <c r="L1527" s="7">
        <v>355752.26</v>
      </c>
      <c r="M1527" s="7">
        <v>14207.26</v>
      </c>
      <c r="N1527" s="7">
        <v>3709182.71</v>
      </c>
      <c r="O1527" s="8">
        <v>22927</v>
      </c>
      <c r="P1527" s="8">
        <v>23</v>
      </c>
      <c r="Q1527" s="8">
        <v>33</v>
      </c>
    </row>
    <row r="1528" spans="1:17" ht="14.5">
      <c r="A1528" s="5">
        <v>45474</v>
      </c>
      <c r="B1528" s="6">
        <v>2024</v>
      </c>
      <c r="C1528" s="6" t="s">
        <v>98</v>
      </c>
      <c r="D1528" s="6" t="s">
        <v>84</v>
      </c>
      <c r="E1528" s="6" t="s">
        <v>85</v>
      </c>
      <c r="F1528" s="6" t="s">
        <v>77</v>
      </c>
      <c r="G1528" s="6" t="s">
        <v>80</v>
      </c>
      <c r="H1528" s="7">
        <v>131195.28</v>
      </c>
      <c r="I1528" s="7">
        <v>129043.8</v>
      </c>
      <c r="J1528" s="8">
        <v>912</v>
      </c>
      <c r="K1528" s="8">
        <v>897</v>
      </c>
      <c r="L1528" s="7">
        <v>90016.72</v>
      </c>
      <c r="M1528" s="7">
        <v>7167.18</v>
      </c>
      <c r="N1528" s="7">
        <v>1165452.3700000001</v>
      </c>
      <c r="O1528" s="8">
        <v>9149</v>
      </c>
      <c r="P1528" s="8">
        <v>6</v>
      </c>
      <c r="Q1528" s="8">
        <v>13</v>
      </c>
    </row>
    <row r="1529" spans="1:17" ht="14.5">
      <c r="A1529" s="5">
        <v>45474</v>
      </c>
      <c r="B1529" s="6">
        <v>2024</v>
      </c>
      <c r="C1529" s="6" t="s">
        <v>98</v>
      </c>
      <c r="D1529" s="6" t="s">
        <v>84</v>
      </c>
      <c r="E1529" s="6" t="s">
        <v>85</v>
      </c>
      <c r="F1529" s="6" t="s">
        <v>77</v>
      </c>
      <c r="G1529" s="6" t="s">
        <v>81</v>
      </c>
      <c r="H1529" s="7">
        <v>249777.3</v>
      </c>
      <c r="I1529" s="7">
        <v>251766.81</v>
      </c>
      <c r="J1529" s="8">
        <v>2113</v>
      </c>
      <c r="K1529" s="8">
        <v>2108</v>
      </c>
      <c r="L1529" s="7">
        <v>157837.73000000001</v>
      </c>
      <c r="M1529" s="7">
        <v>7186.72</v>
      </c>
      <c r="N1529" s="7">
        <v>1752042.6</v>
      </c>
      <c r="O1529" s="8">
        <v>16051</v>
      </c>
      <c r="P1529" s="8">
        <v>11</v>
      </c>
      <c r="Q1529" s="8">
        <v>36</v>
      </c>
    </row>
    <row r="1530" spans="1:17" ht="14.5">
      <c r="A1530" s="5">
        <v>45474</v>
      </c>
      <c r="B1530" s="6">
        <v>2024</v>
      </c>
      <c r="C1530" s="6" t="s">
        <v>98</v>
      </c>
      <c r="D1530" s="6" t="s">
        <v>84</v>
      </c>
      <c r="E1530" s="6" t="s">
        <v>85</v>
      </c>
      <c r="F1530" s="6" t="s">
        <v>82</v>
      </c>
      <c r="G1530" s="6" t="s">
        <v>78</v>
      </c>
      <c r="H1530" s="7">
        <v>511598.06</v>
      </c>
      <c r="I1530" s="7">
        <v>538188.56000000006</v>
      </c>
      <c r="J1530" s="8">
        <v>6912</v>
      </c>
      <c r="K1530" s="8">
        <v>7144</v>
      </c>
      <c r="L1530" s="7">
        <v>268076.05</v>
      </c>
      <c r="M1530" s="7">
        <v>9166.6</v>
      </c>
      <c r="N1530" s="7">
        <v>4338932.0599999996</v>
      </c>
      <c r="O1530" s="8">
        <v>65182</v>
      </c>
      <c r="P1530" s="8">
        <v>24</v>
      </c>
      <c r="Q1530" s="8">
        <v>89</v>
      </c>
    </row>
    <row r="1531" spans="1:17" ht="14.5">
      <c r="A1531" s="5">
        <v>45474</v>
      </c>
      <c r="B1531" s="6">
        <v>2024</v>
      </c>
      <c r="C1531" s="6" t="s">
        <v>98</v>
      </c>
      <c r="D1531" s="6" t="s">
        <v>84</v>
      </c>
      <c r="E1531" s="6" t="s">
        <v>85</v>
      </c>
      <c r="F1531" s="6" t="s">
        <v>82</v>
      </c>
      <c r="G1531" s="6" t="s">
        <v>79</v>
      </c>
      <c r="H1531" s="7">
        <v>500099.56</v>
      </c>
      <c r="I1531" s="7">
        <v>499081.42</v>
      </c>
      <c r="J1531" s="8">
        <v>2725</v>
      </c>
      <c r="K1531" s="8">
        <v>2775</v>
      </c>
      <c r="L1531" s="7">
        <v>310122.57</v>
      </c>
      <c r="M1531" s="7">
        <v>11617.16</v>
      </c>
      <c r="N1531" s="7">
        <v>3617944.52</v>
      </c>
      <c r="O1531" s="8">
        <v>21153</v>
      </c>
      <c r="P1531" s="8">
        <v>18</v>
      </c>
      <c r="Q1531" s="8">
        <v>30</v>
      </c>
    </row>
    <row r="1532" spans="1:17" ht="14.5">
      <c r="A1532" s="5">
        <v>45474</v>
      </c>
      <c r="B1532" s="6">
        <v>2024</v>
      </c>
      <c r="C1532" s="6" t="s">
        <v>98</v>
      </c>
      <c r="D1532" s="6" t="s">
        <v>84</v>
      </c>
      <c r="E1532" s="6" t="s">
        <v>85</v>
      </c>
      <c r="F1532" s="6" t="s">
        <v>82</v>
      </c>
      <c r="G1532" s="6" t="s">
        <v>80</v>
      </c>
      <c r="H1532" s="7">
        <v>116717.27</v>
      </c>
      <c r="I1532" s="7">
        <v>115992.5</v>
      </c>
      <c r="J1532" s="8">
        <v>811</v>
      </c>
      <c r="K1532" s="8">
        <v>820</v>
      </c>
      <c r="L1532" s="7">
        <v>75391.56</v>
      </c>
      <c r="M1532" s="7">
        <v>6368.47</v>
      </c>
      <c r="N1532" s="7">
        <v>1093388.42</v>
      </c>
      <c r="O1532" s="8">
        <v>8514</v>
      </c>
      <c r="P1532" s="8">
        <v>4</v>
      </c>
      <c r="Q1532" s="8">
        <v>12</v>
      </c>
    </row>
    <row r="1533" spans="1:17" ht="14.5">
      <c r="A1533" s="5">
        <v>45474</v>
      </c>
      <c r="B1533" s="6">
        <v>2024</v>
      </c>
      <c r="C1533" s="6" t="s">
        <v>98</v>
      </c>
      <c r="D1533" s="6" t="s">
        <v>84</v>
      </c>
      <c r="E1533" s="6" t="s">
        <v>85</v>
      </c>
      <c r="F1533" s="6" t="s">
        <v>82</v>
      </c>
      <c r="G1533" s="6" t="s">
        <v>81</v>
      </c>
      <c r="H1533" s="7">
        <v>207786.8</v>
      </c>
      <c r="I1533" s="7">
        <v>209744.79</v>
      </c>
      <c r="J1533" s="8">
        <v>1758</v>
      </c>
      <c r="K1533" s="8">
        <v>1787</v>
      </c>
      <c r="L1533" s="7">
        <v>121888.39</v>
      </c>
      <c r="M1533" s="7">
        <v>5655.32</v>
      </c>
      <c r="N1533" s="7">
        <v>1605698.49</v>
      </c>
      <c r="O1533" s="8">
        <v>13905</v>
      </c>
      <c r="P1533" s="8">
        <v>10</v>
      </c>
      <c r="Q1533" s="8">
        <v>16</v>
      </c>
    </row>
    <row r="1534" spans="1:17" ht="14.5">
      <c r="A1534" s="5">
        <v>45474</v>
      </c>
      <c r="B1534" s="6">
        <v>2024</v>
      </c>
      <c r="C1534" s="6" t="s">
        <v>98</v>
      </c>
      <c r="D1534" s="6" t="s">
        <v>84</v>
      </c>
      <c r="E1534" s="6" t="s">
        <v>85</v>
      </c>
      <c r="F1534" s="6" t="s">
        <v>83</v>
      </c>
      <c r="G1534" s="6" t="s">
        <v>78</v>
      </c>
      <c r="H1534" s="7">
        <v>46903.9</v>
      </c>
      <c r="I1534" s="7">
        <v>48554.98</v>
      </c>
      <c r="J1534" s="8">
        <v>634</v>
      </c>
      <c r="K1534" s="8">
        <v>646</v>
      </c>
      <c r="L1534" s="7">
        <v>22396.13</v>
      </c>
      <c r="M1534" s="7">
        <v>834.12</v>
      </c>
      <c r="N1534" s="7">
        <v>550939.92000000004</v>
      </c>
      <c r="O1534" s="8">
        <v>8370</v>
      </c>
      <c r="P1534" s="8">
        <v>2</v>
      </c>
      <c r="Q1534" s="8">
        <v>20</v>
      </c>
    </row>
    <row r="1535" spans="1:17" ht="14.5">
      <c r="A1535" s="5">
        <v>45474</v>
      </c>
      <c r="B1535" s="6">
        <v>2024</v>
      </c>
      <c r="C1535" s="6" t="s">
        <v>98</v>
      </c>
      <c r="D1535" s="6" t="s">
        <v>84</v>
      </c>
      <c r="E1535" s="6" t="s">
        <v>85</v>
      </c>
      <c r="F1535" s="6" t="s">
        <v>83</v>
      </c>
      <c r="G1535" s="6" t="s">
        <v>79</v>
      </c>
      <c r="H1535" s="7">
        <v>43901.54</v>
      </c>
      <c r="I1535" s="7">
        <v>44214.09</v>
      </c>
      <c r="J1535" s="8">
        <v>239</v>
      </c>
      <c r="K1535" s="8">
        <v>242</v>
      </c>
      <c r="L1535" s="7">
        <v>24004.52</v>
      </c>
      <c r="M1535" s="7">
        <v>1054.28</v>
      </c>
      <c r="N1535" s="7">
        <v>428867.72</v>
      </c>
      <c r="O1535" s="8">
        <v>2428</v>
      </c>
      <c r="P1535" s="8">
        <v>2</v>
      </c>
      <c r="Q1535" s="8">
        <v>5</v>
      </c>
    </row>
    <row r="1536" spans="1:17" ht="14.5">
      <c r="A1536" s="5">
        <v>45474</v>
      </c>
      <c r="B1536" s="6">
        <v>2024</v>
      </c>
      <c r="C1536" s="6" t="s">
        <v>98</v>
      </c>
      <c r="D1536" s="6" t="s">
        <v>84</v>
      </c>
      <c r="E1536" s="6" t="s">
        <v>85</v>
      </c>
      <c r="F1536" s="6" t="s">
        <v>83</v>
      </c>
      <c r="G1536" s="6" t="s">
        <v>80</v>
      </c>
      <c r="H1536" s="7">
        <v>10687.86</v>
      </c>
      <c r="I1536" s="7">
        <v>10894.78</v>
      </c>
      <c r="J1536" s="8">
        <v>74</v>
      </c>
      <c r="K1536" s="8">
        <v>76</v>
      </c>
      <c r="L1536" s="7">
        <v>6161.91</v>
      </c>
      <c r="M1536" s="7">
        <v>636.75</v>
      </c>
      <c r="N1536" s="7">
        <v>136675.04</v>
      </c>
      <c r="O1536" s="8">
        <v>1023</v>
      </c>
      <c r="P1536" s="8">
        <v>1</v>
      </c>
      <c r="Q1536" s="8">
        <v>1</v>
      </c>
    </row>
    <row r="1537" spans="1:17" ht="14.5">
      <c r="A1537" s="5">
        <v>45474</v>
      </c>
      <c r="B1537" s="6">
        <v>2024</v>
      </c>
      <c r="C1537" s="6" t="s">
        <v>98</v>
      </c>
      <c r="D1537" s="6" t="s">
        <v>84</v>
      </c>
      <c r="E1537" s="6" t="s">
        <v>85</v>
      </c>
      <c r="F1537" s="6" t="s">
        <v>83</v>
      </c>
      <c r="G1537" s="6" t="s">
        <v>81</v>
      </c>
      <c r="H1537" s="7">
        <v>17909.45</v>
      </c>
      <c r="I1537" s="7">
        <v>18930.919999999998</v>
      </c>
      <c r="J1537" s="8">
        <v>151</v>
      </c>
      <c r="K1537" s="8">
        <v>159</v>
      </c>
      <c r="L1537" s="7">
        <v>9592.7000000000007</v>
      </c>
      <c r="M1537" s="7">
        <v>582.92999999999995</v>
      </c>
      <c r="N1537" s="7">
        <v>192663.62</v>
      </c>
      <c r="O1537" s="8">
        <v>1731</v>
      </c>
      <c r="P1537" s="8">
        <v>1</v>
      </c>
      <c r="Q1537" s="8">
        <v>5</v>
      </c>
    </row>
    <row r="1538" spans="1:17" ht="14.5">
      <c r="A1538" s="5">
        <v>45474</v>
      </c>
      <c r="B1538" s="6">
        <v>2024</v>
      </c>
      <c r="C1538" s="6" t="s">
        <v>98</v>
      </c>
      <c r="D1538" s="6" t="s">
        <v>86</v>
      </c>
      <c r="E1538" s="6" t="s">
        <v>87</v>
      </c>
      <c r="F1538" s="6" t="s">
        <v>77</v>
      </c>
      <c r="G1538" s="6" t="s">
        <v>78</v>
      </c>
      <c r="H1538" s="7">
        <v>418442.43</v>
      </c>
      <c r="I1538" s="7">
        <v>448338.48</v>
      </c>
      <c r="J1538" s="8">
        <v>5653</v>
      </c>
      <c r="K1538" s="8">
        <v>5954</v>
      </c>
      <c r="L1538" s="7">
        <v>238209.69</v>
      </c>
      <c r="M1538" s="7">
        <v>7167.54</v>
      </c>
      <c r="N1538" s="7">
        <v>3642165.71</v>
      </c>
      <c r="O1538" s="8">
        <v>51990</v>
      </c>
      <c r="P1538" s="8">
        <v>22</v>
      </c>
      <c r="Q1538" s="8">
        <v>71</v>
      </c>
    </row>
    <row r="1539" spans="1:17" ht="14.5">
      <c r="A1539" s="5">
        <v>45474</v>
      </c>
      <c r="B1539" s="6">
        <v>2024</v>
      </c>
      <c r="C1539" s="6" t="s">
        <v>98</v>
      </c>
      <c r="D1539" s="6" t="s">
        <v>86</v>
      </c>
      <c r="E1539" s="6" t="s">
        <v>87</v>
      </c>
      <c r="F1539" s="6" t="s">
        <v>77</v>
      </c>
      <c r="G1539" s="6" t="s">
        <v>79</v>
      </c>
      <c r="H1539" s="7">
        <v>385669.38</v>
      </c>
      <c r="I1539" s="7">
        <v>387430.81</v>
      </c>
      <c r="J1539" s="8">
        <v>2102</v>
      </c>
      <c r="K1539" s="8">
        <v>2089</v>
      </c>
      <c r="L1539" s="7">
        <v>255232.84</v>
      </c>
      <c r="M1539" s="7">
        <v>9814.86</v>
      </c>
      <c r="N1539" s="7">
        <v>2857588.56</v>
      </c>
      <c r="O1539" s="8">
        <v>16197</v>
      </c>
      <c r="P1539" s="8">
        <v>20</v>
      </c>
      <c r="Q1539" s="8">
        <v>24</v>
      </c>
    </row>
    <row r="1540" spans="1:17" ht="14.5">
      <c r="A1540" s="5">
        <v>45474</v>
      </c>
      <c r="B1540" s="6">
        <v>2024</v>
      </c>
      <c r="C1540" s="6" t="s">
        <v>98</v>
      </c>
      <c r="D1540" s="6" t="s">
        <v>86</v>
      </c>
      <c r="E1540" s="6" t="s">
        <v>87</v>
      </c>
      <c r="F1540" s="6" t="s">
        <v>77</v>
      </c>
      <c r="G1540" s="6" t="s">
        <v>80</v>
      </c>
      <c r="H1540" s="7">
        <v>88907.88</v>
      </c>
      <c r="I1540" s="7">
        <v>82901.84</v>
      </c>
      <c r="J1540" s="8">
        <v>618</v>
      </c>
      <c r="K1540" s="8">
        <v>565</v>
      </c>
      <c r="L1540" s="7">
        <v>61831.81</v>
      </c>
      <c r="M1540" s="7">
        <v>4694.8900000000003</v>
      </c>
      <c r="N1540" s="7">
        <v>921206.38</v>
      </c>
      <c r="O1540" s="8">
        <v>6666</v>
      </c>
      <c r="P1540" s="8">
        <v>3</v>
      </c>
      <c r="Q1540" s="8">
        <v>10</v>
      </c>
    </row>
    <row r="1541" spans="1:17" ht="14.5">
      <c r="A1541" s="5">
        <v>45474</v>
      </c>
      <c r="B1541" s="6">
        <v>2024</v>
      </c>
      <c r="C1541" s="6" t="s">
        <v>98</v>
      </c>
      <c r="D1541" s="6" t="s">
        <v>86</v>
      </c>
      <c r="E1541" s="6" t="s">
        <v>87</v>
      </c>
      <c r="F1541" s="6" t="s">
        <v>77</v>
      </c>
      <c r="G1541" s="6" t="s">
        <v>81</v>
      </c>
      <c r="H1541" s="7">
        <v>159480.56</v>
      </c>
      <c r="I1541" s="7">
        <v>156427.9</v>
      </c>
      <c r="J1541" s="8">
        <v>1349</v>
      </c>
      <c r="K1541" s="8">
        <v>1308</v>
      </c>
      <c r="L1541" s="7">
        <v>99680.11</v>
      </c>
      <c r="M1541" s="7">
        <v>5114.05</v>
      </c>
      <c r="N1541" s="7">
        <v>1289248.22</v>
      </c>
      <c r="O1541" s="8">
        <v>12255</v>
      </c>
      <c r="P1541" s="8">
        <v>7</v>
      </c>
      <c r="Q1541" s="8">
        <v>14</v>
      </c>
    </row>
    <row r="1542" spans="1:17" ht="14.5">
      <c r="A1542" s="5">
        <v>45474</v>
      </c>
      <c r="B1542" s="6">
        <v>2024</v>
      </c>
      <c r="C1542" s="6" t="s">
        <v>98</v>
      </c>
      <c r="D1542" s="6" t="s">
        <v>86</v>
      </c>
      <c r="E1542" s="6" t="s">
        <v>87</v>
      </c>
      <c r="F1542" s="6" t="s">
        <v>82</v>
      </c>
      <c r="G1542" s="6" t="s">
        <v>78</v>
      </c>
      <c r="H1542" s="7">
        <v>327121.78999999998</v>
      </c>
      <c r="I1542" s="7">
        <v>345273.4</v>
      </c>
      <c r="J1542" s="8">
        <v>4420</v>
      </c>
      <c r="K1542" s="8">
        <v>4582</v>
      </c>
      <c r="L1542" s="7">
        <v>172593.06</v>
      </c>
      <c r="M1542" s="7">
        <v>5793.15</v>
      </c>
      <c r="N1542" s="7">
        <v>3167522.37</v>
      </c>
      <c r="O1542" s="8">
        <v>43990</v>
      </c>
      <c r="P1542" s="8">
        <v>13</v>
      </c>
      <c r="Q1542" s="8">
        <v>65</v>
      </c>
    </row>
    <row r="1543" spans="1:17" ht="14.5">
      <c r="A1543" s="5">
        <v>45474</v>
      </c>
      <c r="B1543" s="6">
        <v>2024</v>
      </c>
      <c r="C1543" s="6" t="s">
        <v>98</v>
      </c>
      <c r="D1543" s="6" t="s">
        <v>86</v>
      </c>
      <c r="E1543" s="6" t="s">
        <v>87</v>
      </c>
      <c r="F1543" s="6" t="s">
        <v>82</v>
      </c>
      <c r="G1543" s="6" t="s">
        <v>79</v>
      </c>
      <c r="H1543" s="7">
        <v>305172.26</v>
      </c>
      <c r="I1543" s="7">
        <v>305108.78999999998</v>
      </c>
      <c r="J1543" s="8">
        <v>1663</v>
      </c>
      <c r="K1543" s="8">
        <v>1659</v>
      </c>
      <c r="L1543" s="7">
        <v>188668.83</v>
      </c>
      <c r="M1543" s="7">
        <v>7531.08</v>
      </c>
      <c r="N1543" s="7">
        <v>2477308.4</v>
      </c>
      <c r="O1543" s="8">
        <v>13864</v>
      </c>
      <c r="P1543" s="8">
        <v>14</v>
      </c>
      <c r="Q1543" s="8">
        <v>14</v>
      </c>
    </row>
    <row r="1544" spans="1:17" ht="14.5">
      <c r="A1544" s="5">
        <v>45474</v>
      </c>
      <c r="B1544" s="6">
        <v>2024</v>
      </c>
      <c r="C1544" s="6" t="s">
        <v>98</v>
      </c>
      <c r="D1544" s="6" t="s">
        <v>86</v>
      </c>
      <c r="E1544" s="6" t="s">
        <v>87</v>
      </c>
      <c r="F1544" s="6" t="s">
        <v>82</v>
      </c>
      <c r="G1544" s="6" t="s">
        <v>80</v>
      </c>
      <c r="H1544" s="7">
        <v>73937.66</v>
      </c>
      <c r="I1544" s="7">
        <v>69637.66</v>
      </c>
      <c r="J1544" s="8">
        <v>514</v>
      </c>
      <c r="K1544" s="8">
        <v>491</v>
      </c>
      <c r="L1544" s="7">
        <v>47873.24</v>
      </c>
      <c r="M1544" s="7">
        <v>4059.95</v>
      </c>
      <c r="N1544" s="7">
        <v>808038.53</v>
      </c>
      <c r="O1544" s="8">
        <v>6179</v>
      </c>
      <c r="P1544" s="8">
        <v>3</v>
      </c>
      <c r="Q1544" s="8">
        <v>10</v>
      </c>
    </row>
    <row r="1545" spans="1:17" ht="14.5">
      <c r="A1545" s="5">
        <v>45474</v>
      </c>
      <c r="B1545" s="6">
        <v>2024</v>
      </c>
      <c r="C1545" s="6" t="s">
        <v>98</v>
      </c>
      <c r="D1545" s="6" t="s">
        <v>86</v>
      </c>
      <c r="E1545" s="6" t="s">
        <v>87</v>
      </c>
      <c r="F1545" s="6" t="s">
        <v>82</v>
      </c>
      <c r="G1545" s="6" t="s">
        <v>81</v>
      </c>
      <c r="H1545" s="7">
        <v>129925.68</v>
      </c>
      <c r="I1545" s="7">
        <v>134375.66</v>
      </c>
      <c r="J1545" s="8">
        <v>1099</v>
      </c>
      <c r="K1545" s="8">
        <v>1127</v>
      </c>
      <c r="L1545" s="7">
        <v>74843.62</v>
      </c>
      <c r="M1545" s="7">
        <v>3763.02</v>
      </c>
      <c r="N1545" s="7">
        <v>1193732.23</v>
      </c>
      <c r="O1545" s="8">
        <v>11463</v>
      </c>
      <c r="P1545" s="8">
        <v>5</v>
      </c>
      <c r="Q1545" s="8">
        <v>21</v>
      </c>
    </row>
    <row r="1546" spans="1:17" ht="14.5">
      <c r="A1546" s="5">
        <v>45474</v>
      </c>
      <c r="B1546" s="6">
        <v>2024</v>
      </c>
      <c r="C1546" s="6" t="s">
        <v>98</v>
      </c>
      <c r="D1546" s="6" t="s">
        <v>86</v>
      </c>
      <c r="E1546" s="6" t="s">
        <v>87</v>
      </c>
      <c r="F1546" s="6" t="s">
        <v>83</v>
      </c>
      <c r="G1546" s="6" t="s">
        <v>78</v>
      </c>
      <c r="H1546" s="7">
        <v>31364.19</v>
      </c>
      <c r="I1546" s="7">
        <v>31841.27</v>
      </c>
      <c r="J1546" s="8">
        <v>424</v>
      </c>
      <c r="K1546" s="8">
        <v>435</v>
      </c>
      <c r="L1546" s="7">
        <v>14721.97</v>
      </c>
      <c r="M1546" s="7">
        <v>617.63</v>
      </c>
      <c r="N1546" s="7">
        <v>415236.49</v>
      </c>
      <c r="O1546" s="8">
        <v>6249</v>
      </c>
      <c r="P1546" s="8">
        <v>2</v>
      </c>
      <c r="Q1546" s="8">
        <v>5</v>
      </c>
    </row>
    <row r="1547" spans="1:17" ht="14.5">
      <c r="A1547" s="5">
        <v>45474</v>
      </c>
      <c r="B1547" s="6">
        <v>2024</v>
      </c>
      <c r="C1547" s="6" t="s">
        <v>98</v>
      </c>
      <c r="D1547" s="6" t="s">
        <v>86</v>
      </c>
      <c r="E1547" s="6" t="s">
        <v>87</v>
      </c>
      <c r="F1547" s="6" t="s">
        <v>83</v>
      </c>
      <c r="G1547" s="6" t="s">
        <v>79</v>
      </c>
      <c r="H1547" s="7">
        <v>31349.96</v>
      </c>
      <c r="I1547" s="7">
        <v>31388.94</v>
      </c>
      <c r="J1547" s="8">
        <v>171</v>
      </c>
      <c r="K1547" s="8">
        <v>171</v>
      </c>
      <c r="L1547" s="7">
        <v>17310.95</v>
      </c>
      <c r="M1547" s="7">
        <v>812.85</v>
      </c>
      <c r="N1547" s="7">
        <v>326610.55</v>
      </c>
      <c r="O1547" s="8">
        <v>1836</v>
      </c>
      <c r="P1547" s="8">
        <v>2</v>
      </c>
      <c r="Q1547" s="8">
        <v>2</v>
      </c>
    </row>
    <row r="1548" spans="1:17" ht="14.5">
      <c r="A1548" s="5">
        <v>45474</v>
      </c>
      <c r="B1548" s="6">
        <v>2024</v>
      </c>
      <c r="C1548" s="6" t="s">
        <v>98</v>
      </c>
      <c r="D1548" s="6" t="s">
        <v>86</v>
      </c>
      <c r="E1548" s="6" t="s">
        <v>87</v>
      </c>
      <c r="F1548" s="6" t="s">
        <v>83</v>
      </c>
      <c r="G1548" s="6" t="s">
        <v>80</v>
      </c>
      <c r="H1548" s="7">
        <v>6928.61</v>
      </c>
      <c r="I1548" s="7">
        <v>6748.38</v>
      </c>
      <c r="J1548" s="8">
        <v>48</v>
      </c>
      <c r="K1548" s="8">
        <v>47</v>
      </c>
      <c r="L1548" s="7">
        <v>4034.14</v>
      </c>
      <c r="M1548" s="7">
        <v>418.28</v>
      </c>
      <c r="N1548" s="7">
        <v>107795.49</v>
      </c>
      <c r="O1548" s="8">
        <v>815</v>
      </c>
      <c r="P1548" s="8">
        <v>0</v>
      </c>
      <c r="Q1548" s="8">
        <v>1</v>
      </c>
    </row>
    <row r="1549" spans="1:17" ht="14.5">
      <c r="A1549" s="5">
        <v>45474</v>
      </c>
      <c r="B1549" s="6">
        <v>2024</v>
      </c>
      <c r="C1549" s="6" t="s">
        <v>98</v>
      </c>
      <c r="D1549" s="6" t="s">
        <v>86</v>
      </c>
      <c r="E1549" s="6" t="s">
        <v>87</v>
      </c>
      <c r="F1549" s="6" t="s">
        <v>83</v>
      </c>
      <c r="G1549" s="6" t="s">
        <v>81</v>
      </c>
      <c r="H1549" s="7">
        <v>12546.77</v>
      </c>
      <c r="I1549" s="7">
        <v>12626.44</v>
      </c>
      <c r="J1549" s="8">
        <v>106</v>
      </c>
      <c r="K1549" s="8">
        <v>107</v>
      </c>
      <c r="L1549" s="7">
        <v>6643.25</v>
      </c>
      <c r="M1549" s="7">
        <v>385.09</v>
      </c>
      <c r="N1549" s="7">
        <v>161263.89000000001</v>
      </c>
      <c r="O1549" s="8">
        <v>1450</v>
      </c>
      <c r="P1549" s="8">
        <v>1</v>
      </c>
      <c r="Q1549" s="8">
        <v>1</v>
      </c>
    </row>
    <row r="1550" spans="1:17" ht="14.5">
      <c r="A1550" s="5">
        <v>45474</v>
      </c>
      <c r="B1550" s="6">
        <v>2024</v>
      </c>
      <c r="C1550" s="6" t="s">
        <v>98</v>
      </c>
      <c r="D1550" s="6" t="s">
        <v>88</v>
      </c>
      <c r="E1550" s="6" t="s">
        <v>87</v>
      </c>
      <c r="F1550" s="6" t="s">
        <v>77</v>
      </c>
      <c r="G1550" s="6" t="s">
        <v>78</v>
      </c>
      <c r="H1550" s="7">
        <v>291403.96000000002</v>
      </c>
      <c r="I1550" s="7">
        <v>277409.83</v>
      </c>
      <c r="J1550" s="8">
        <v>3937</v>
      </c>
      <c r="K1550" s="8">
        <v>3731</v>
      </c>
      <c r="L1550" s="7">
        <v>164634.09</v>
      </c>
      <c r="M1550" s="7">
        <v>4821.58</v>
      </c>
      <c r="N1550" s="7">
        <v>2871901.17</v>
      </c>
      <c r="O1550" s="8">
        <v>40994</v>
      </c>
      <c r="P1550" s="8">
        <v>11</v>
      </c>
      <c r="Q1550" s="8">
        <v>78</v>
      </c>
    </row>
    <row r="1551" spans="1:17" ht="14.5">
      <c r="A1551" s="5">
        <v>45474</v>
      </c>
      <c r="B1551" s="6">
        <v>2024</v>
      </c>
      <c r="C1551" s="6" t="s">
        <v>98</v>
      </c>
      <c r="D1551" s="6" t="s">
        <v>88</v>
      </c>
      <c r="E1551" s="6" t="s">
        <v>87</v>
      </c>
      <c r="F1551" s="6" t="s">
        <v>77</v>
      </c>
      <c r="G1551" s="6" t="s">
        <v>79</v>
      </c>
      <c r="H1551" s="7">
        <v>300150.5</v>
      </c>
      <c r="I1551" s="7">
        <v>280413.5</v>
      </c>
      <c r="J1551" s="8">
        <v>1636</v>
      </c>
      <c r="K1551" s="8">
        <v>1533</v>
      </c>
      <c r="L1551" s="7">
        <v>195825.28</v>
      </c>
      <c r="M1551" s="7">
        <v>7517.08</v>
      </c>
      <c r="N1551" s="7">
        <v>2417512.9</v>
      </c>
      <c r="O1551" s="8">
        <v>14582</v>
      </c>
      <c r="P1551" s="8">
        <v>13</v>
      </c>
      <c r="Q1551" s="8">
        <v>32</v>
      </c>
    </row>
    <row r="1552" spans="1:17" ht="14.5">
      <c r="A1552" s="5">
        <v>45474</v>
      </c>
      <c r="B1552" s="6">
        <v>2024</v>
      </c>
      <c r="C1552" s="6" t="s">
        <v>98</v>
      </c>
      <c r="D1552" s="6" t="s">
        <v>88</v>
      </c>
      <c r="E1552" s="6" t="s">
        <v>87</v>
      </c>
      <c r="F1552" s="6" t="s">
        <v>77</v>
      </c>
      <c r="G1552" s="6" t="s">
        <v>80</v>
      </c>
      <c r="H1552" s="7">
        <v>70446.350000000006</v>
      </c>
      <c r="I1552" s="7">
        <v>63199.96</v>
      </c>
      <c r="J1552" s="8">
        <v>489</v>
      </c>
      <c r="K1552" s="8">
        <v>437</v>
      </c>
      <c r="L1552" s="7">
        <v>48102.85</v>
      </c>
      <c r="M1552" s="7">
        <v>3673.6</v>
      </c>
      <c r="N1552" s="7">
        <v>803073.95</v>
      </c>
      <c r="O1552" s="8">
        <v>6257</v>
      </c>
      <c r="P1552" s="8">
        <v>3</v>
      </c>
      <c r="Q1552" s="8">
        <v>8</v>
      </c>
    </row>
    <row r="1553" spans="1:17" ht="14.5">
      <c r="A1553" s="5">
        <v>45474</v>
      </c>
      <c r="B1553" s="6">
        <v>2024</v>
      </c>
      <c r="C1553" s="6" t="s">
        <v>98</v>
      </c>
      <c r="D1553" s="6" t="s">
        <v>88</v>
      </c>
      <c r="E1553" s="6" t="s">
        <v>87</v>
      </c>
      <c r="F1553" s="6" t="s">
        <v>77</v>
      </c>
      <c r="G1553" s="6" t="s">
        <v>81</v>
      </c>
      <c r="H1553" s="7">
        <v>113823.85</v>
      </c>
      <c r="I1553" s="7">
        <v>105947.4</v>
      </c>
      <c r="J1553" s="8">
        <v>963</v>
      </c>
      <c r="K1553" s="8">
        <v>904</v>
      </c>
      <c r="L1553" s="7">
        <v>70278.87</v>
      </c>
      <c r="M1553" s="7">
        <v>3123.4</v>
      </c>
      <c r="N1553" s="7">
        <v>1063082.2</v>
      </c>
      <c r="O1553" s="8">
        <v>9737</v>
      </c>
      <c r="P1553" s="8">
        <v>5</v>
      </c>
      <c r="Q1553" s="8">
        <v>17</v>
      </c>
    </row>
    <row r="1554" spans="1:17" ht="14.5">
      <c r="A1554" s="5">
        <v>45474</v>
      </c>
      <c r="B1554" s="6">
        <v>2024</v>
      </c>
      <c r="C1554" s="6" t="s">
        <v>98</v>
      </c>
      <c r="D1554" s="6" t="s">
        <v>88</v>
      </c>
      <c r="E1554" s="6" t="s">
        <v>87</v>
      </c>
      <c r="F1554" s="6" t="s">
        <v>82</v>
      </c>
      <c r="G1554" s="6" t="s">
        <v>78</v>
      </c>
      <c r="H1554" s="7">
        <v>261821.02</v>
      </c>
      <c r="I1554" s="7">
        <v>246897.77</v>
      </c>
      <c r="J1554" s="8">
        <v>3537</v>
      </c>
      <c r="K1554" s="8">
        <v>3340</v>
      </c>
      <c r="L1554" s="7">
        <v>138962.73000000001</v>
      </c>
      <c r="M1554" s="7">
        <v>4761.8999999999996</v>
      </c>
      <c r="N1554" s="7">
        <v>2709096.42</v>
      </c>
      <c r="O1554" s="8">
        <v>41433</v>
      </c>
      <c r="P1554" s="8">
        <v>11</v>
      </c>
      <c r="Q1554" s="8">
        <v>52</v>
      </c>
    </row>
    <row r="1555" spans="1:17" ht="14.5">
      <c r="A1555" s="5">
        <v>45474</v>
      </c>
      <c r="B1555" s="6">
        <v>2024</v>
      </c>
      <c r="C1555" s="6" t="s">
        <v>98</v>
      </c>
      <c r="D1555" s="6" t="s">
        <v>88</v>
      </c>
      <c r="E1555" s="6" t="s">
        <v>87</v>
      </c>
      <c r="F1555" s="6" t="s">
        <v>82</v>
      </c>
      <c r="G1555" s="6" t="s">
        <v>79</v>
      </c>
      <c r="H1555" s="7">
        <v>242448.08</v>
      </c>
      <c r="I1555" s="7">
        <v>227299.39</v>
      </c>
      <c r="J1555" s="8">
        <v>1321</v>
      </c>
      <c r="K1555" s="8">
        <v>1255</v>
      </c>
      <c r="L1555" s="7">
        <v>146231.23000000001</v>
      </c>
      <c r="M1555" s="7">
        <v>5493.12</v>
      </c>
      <c r="N1555" s="7">
        <v>2208499.23</v>
      </c>
      <c r="O1555" s="8">
        <v>12725</v>
      </c>
      <c r="P1555" s="8">
        <v>10</v>
      </c>
      <c r="Q1555" s="8">
        <v>20</v>
      </c>
    </row>
    <row r="1556" spans="1:17" ht="14.5">
      <c r="A1556" s="5">
        <v>45474</v>
      </c>
      <c r="B1556" s="6">
        <v>2024</v>
      </c>
      <c r="C1556" s="6" t="s">
        <v>98</v>
      </c>
      <c r="D1556" s="6" t="s">
        <v>88</v>
      </c>
      <c r="E1556" s="6" t="s">
        <v>87</v>
      </c>
      <c r="F1556" s="6" t="s">
        <v>82</v>
      </c>
      <c r="G1556" s="6" t="s">
        <v>80</v>
      </c>
      <c r="H1556" s="7">
        <v>64112.13</v>
      </c>
      <c r="I1556" s="7">
        <v>57901.59</v>
      </c>
      <c r="J1556" s="8">
        <v>445</v>
      </c>
      <c r="K1556" s="8">
        <v>409</v>
      </c>
      <c r="L1556" s="7">
        <v>40827.35</v>
      </c>
      <c r="M1556" s="7">
        <v>3267.28</v>
      </c>
      <c r="N1556" s="7">
        <v>731491.25</v>
      </c>
      <c r="O1556" s="8">
        <v>5231</v>
      </c>
      <c r="P1556" s="8">
        <v>3</v>
      </c>
      <c r="Q1556" s="8">
        <v>6</v>
      </c>
    </row>
    <row r="1557" spans="1:17" ht="14.5">
      <c r="A1557" s="5">
        <v>45474</v>
      </c>
      <c r="B1557" s="6">
        <v>2024</v>
      </c>
      <c r="C1557" s="6" t="s">
        <v>98</v>
      </c>
      <c r="D1557" s="6" t="s">
        <v>88</v>
      </c>
      <c r="E1557" s="6" t="s">
        <v>87</v>
      </c>
      <c r="F1557" s="6" t="s">
        <v>82</v>
      </c>
      <c r="G1557" s="6" t="s">
        <v>81</v>
      </c>
      <c r="H1557" s="7">
        <v>110588.8</v>
      </c>
      <c r="I1557" s="7">
        <v>105699.6</v>
      </c>
      <c r="J1557" s="8">
        <v>935</v>
      </c>
      <c r="K1557" s="8">
        <v>902</v>
      </c>
      <c r="L1557" s="7">
        <v>63411.6</v>
      </c>
      <c r="M1557" s="7">
        <v>3505.58</v>
      </c>
      <c r="N1557" s="7">
        <v>1052618.98</v>
      </c>
      <c r="O1557" s="8">
        <v>9951</v>
      </c>
      <c r="P1557" s="8">
        <v>5</v>
      </c>
      <c r="Q1557" s="8">
        <v>20</v>
      </c>
    </row>
    <row r="1558" spans="1:17" ht="14.5">
      <c r="A1558" s="5">
        <v>45474</v>
      </c>
      <c r="B1558" s="6">
        <v>2024</v>
      </c>
      <c r="C1558" s="6" t="s">
        <v>98</v>
      </c>
      <c r="D1558" s="6" t="s">
        <v>88</v>
      </c>
      <c r="E1558" s="6" t="s">
        <v>87</v>
      </c>
      <c r="F1558" s="6" t="s">
        <v>83</v>
      </c>
      <c r="G1558" s="6" t="s">
        <v>78</v>
      </c>
      <c r="H1558" s="7">
        <v>23599.96</v>
      </c>
      <c r="I1558" s="7">
        <v>23329.86</v>
      </c>
      <c r="J1558" s="8">
        <v>319</v>
      </c>
      <c r="K1558" s="8">
        <v>315</v>
      </c>
      <c r="L1558" s="7">
        <v>11249.66</v>
      </c>
      <c r="M1558" s="7">
        <v>463.63</v>
      </c>
      <c r="N1558" s="7">
        <v>356139.18</v>
      </c>
      <c r="O1558" s="8">
        <v>5102</v>
      </c>
      <c r="P1558" s="8">
        <v>1</v>
      </c>
      <c r="Q1558" s="8">
        <v>9</v>
      </c>
    </row>
    <row r="1559" spans="1:17" ht="14.5">
      <c r="A1559" s="5">
        <v>45474</v>
      </c>
      <c r="B1559" s="6">
        <v>2024</v>
      </c>
      <c r="C1559" s="6" t="s">
        <v>98</v>
      </c>
      <c r="D1559" s="6" t="s">
        <v>88</v>
      </c>
      <c r="E1559" s="6" t="s">
        <v>87</v>
      </c>
      <c r="F1559" s="6" t="s">
        <v>83</v>
      </c>
      <c r="G1559" s="6" t="s">
        <v>79</v>
      </c>
      <c r="H1559" s="7">
        <v>24289.64</v>
      </c>
      <c r="I1559" s="7">
        <v>21905.63</v>
      </c>
      <c r="J1559" s="8">
        <v>132</v>
      </c>
      <c r="K1559" s="8">
        <v>117</v>
      </c>
      <c r="L1559" s="7">
        <v>13414.88</v>
      </c>
      <c r="M1559" s="7">
        <v>546.85</v>
      </c>
      <c r="N1559" s="7">
        <v>285636.31</v>
      </c>
      <c r="O1559" s="8">
        <v>1704</v>
      </c>
      <c r="P1559" s="8">
        <v>1</v>
      </c>
      <c r="Q1559" s="8">
        <v>2</v>
      </c>
    </row>
    <row r="1560" spans="1:17" ht="14.5">
      <c r="A1560" s="5">
        <v>45474</v>
      </c>
      <c r="B1560" s="6">
        <v>2024</v>
      </c>
      <c r="C1560" s="6" t="s">
        <v>98</v>
      </c>
      <c r="D1560" s="6" t="s">
        <v>88</v>
      </c>
      <c r="E1560" s="6" t="s">
        <v>87</v>
      </c>
      <c r="F1560" s="6" t="s">
        <v>83</v>
      </c>
      <c r="G1560" s="6" t="s">
        <v>80</v>
      </c>
      <c r="H1560" s="7">
        <v>5848.59</v>
      </c>
      <c r="I1560" s="7">
        <v>5428.26</v>
      </c>
      <c r="J1560" s="8">
        <v>41</v>
      </c>
      <c r="K1560" s="8">
        <v>39</v>
      </c>
      <c r="L1560" s="7">
        <v>3397.37</v>
      </c>
      <c r="M1560" s="7">
        <v>323.66000000000003</v>
      </c>
      <c r="N1560" s="7">
        <v>92384.04</v>
      </c>
      <c r="O1560" s="8">
        <v>695</v>
      </c>
      <c r="P1560" s="8">
        <v>0</v>
      </c>
      <c r="Q1560" s="8">
        <v>1</v>
      </c>
    </row>
    <row r="1561" spans="1:17" ht="14.5">
      <c r="A1561" s="5">
        <v>45474</v>
      </c>
      <c r="B1561" s="6">
        <v>2024</v>
      </c>
      <c r="C1561" s="6" t="s">
        <v>98</v>
      </c>
      <c r="D1561" s="6" t="s">
        <v>88</v>
      </c>
      <c r="E1561" s="6" t="s">
        <v>87</v>
      </c>
      <c r="F1561" s="6" t="s">
        <v>83</v>
      </c>
      <c r="G1561" s="6" t="s">
        <v>81</v>
      </c>
      <c r="H1561" s="7">
        <v>10268.459999999999</v>
      </c>
      <c r="I1561" s="7">
        <v>9365.2199999999993</v>
      </c>
      <c r="J1561" s="8">
        <v>87</v>
      </c>
      <c r="K1561" s="8">
        <v>80</v>
      </c>
      <c r="L1561" s="7">
        <v>5414.42</v>
      </c>
      <c r="M1561" s="7">
        <v>321.55</v>
      </c>
      <c r="N1561" s="7">
        <v>134168.87</v>
      </c>
      <c r="O1561" s="8">
        <v>1243</v>
      </c>
      <c r="P1561" s="8">
        <v>1</v>
      </c>
      <c r="Q1561" s="8">
        <v>1</v>
      </c>
    </row>
    <row r="1562" spans="1:17" ht="14.5">
      <c r="A1562" s="5">
        <v>45474</v>
      </c>
      <c r="B1562" s="6">
        <v>2024</v>
      </c>
      <c r="C1562" s="6" t="s">
        <v>98</v>
      </c>
      <c r="D1562" s="6" t="s">
        <v>89</v>
      </c>
      <c r="E1562" s="6" t="s">
        <v>85</v>
      </c>
      <c r="F1562" s="6" t="s">
        <v>77</v>
      </c>
      <c r="G1562" s="6" t="s">
        <v>78</v>
      </c>
      <c r="H1562" s="7">
        <v>236706.34</v>
      </c>
      <c r="I1562" s="7">
        <v>247755.09</v>
      </c>
      <c r="J1562" s="8">
        <v>3198</v>
      </c>
      <c r="K1562" s="8">
        <v>3282</v>
      </c>
      <c r="L1562" s="7">
        <v>134098.14000000001</v>
      </c>
      <c r="M1562" s="7">
        <v>4239</v>
      </c>
      <c r="N1562" s="7">
        <v>1644810.68</v>
      </c>
      <c r="O1562" s="8">
        <v>24607</v>
      </c>
      <c r="P1562" s="8">
        <v>13</v>
      </c>
      <c r="Q1562" s="8">
        <v>53</v>
      </c>
    </row>
    <row r="1563" spans="1:17" ht="14.5">
      <c r="A1563" s="5">
        <v>45474</v>
      </c>
      <c r="B1563" s="6">
        <v>2024</v>
      </c>
      <c r="C1563" s="6" t="s">
        <v>98</v>
      </c>
      <c r="D1563" s="6" t="s">
        <v>89</v>
      </c>
      <c r="E1563" s="6" t="s">
        <v>85</v>
      </c>
      <c r="F1563" s="6" t="s">
        <v>77</v>
      </c>
      <c r="G1563" s="6" t="s">
        <v>79</v>
      </c>
      <c r="H1563" s="7">
        <v>228219.79</v>
      </c>
      <c r="I1563" s="7">
        <v>224042.69</v>
      </c>
      <c r="J1563" s="8">
        <v>1244</v>
      </c>
      <c r="K1563" s="8">
        <v>1236</v>
      </c>
      <c r="L1563" s="7">
        <v>149302.04</v>
      </c>
      <c r="M1563" s="7">
        <v>5477.6</v>
      </c>
      <c r="N1563" s="7">
        <v>1327203.98</v>
      </c>
      <c r="O1563" s="8">
        <v>7988</v>
      </c>
      <c r="P1563" s="8">
        <v>9</v>
      </c>
      <c r="Q1563" s="8">
        <v>26</v>
      </c>
    </row>
    <row r="1564" spans="1:17" ht="14.5">
      <c r="A1564" s="5">
        <v>45474</v>
      </c>
      <c r="B1564" s="6">
        <v>2024</v>
      </c>
      <c r="C1564" s="6" t="s">
        <v>98</v>
      </c>
      <c r="D1564" s="6" t="s">
        <v>89</v>
      </c>
      <c r="E1564" s="6" t="s">
        <v>85</v>
      </c>
      <c r="F1564" s="6" t="s">
        <v>77</v>
      </c>
      <c r="G1564" s="6" t="s">
        <v>80</v>
      </c>
      <c r="H1564" s="7">
        <v>54970.54</v>
      </c>
      <c r="I1564" s="7">
        <v>50657.14</v>
      </c>
      <c r="J1564" s="8">
        <v>382</v>
      </c>
      <c r="K1564" s="8">
        <v>355</v>
      </c>
      <c r="L1564" s="7">
        <v>37211.699999999997</v>
      </c>
      <c r="M1564" s="7">
        <v>3296.7</v>
      </c>
      <c r="N1564" s="7">
        <v>429304.29</v>
      </c>
      <c r="O1564" s="8">
        <v>3106</v>
      </c>
      <c r="P1564" s="8">
        <v>2</v>
      </c>
      <c r="Q1564" s="8">
        <v>8</v>
      </c>
    </row>
    <row r="1565" spans="1:17" ht="14.5">
      <c r="A1565" s="5">
        <v>45474</v>
      </c>
      <c r="B1565" s="6">
        <v>2024</v>
      </c>
      <c r="C1565" s="6" t="s">
        <v>98</v>
      </c>
      <c r="D1565" s="6" t="s">
        <v>89</v>
      </c>
      <c r="E1565" s="6" t="s">
        <v>85</v>
      </c>
      <c r="F1565" s="6" t="s">
        <v>77</v>
      </c>
      <c r="G1565" s="6" t="s">
        <v>81</v>
      </c>
      <c r="H1565" s="7">
        <v>96887.69</v>
      </c>
      <c r="I1565" s="7">
        <v>92602.14</v>
      </c>
      <c r="J1565" s="8">
        <v>820</v>
      </c>
      <c r="K1565" s="8">
        <v>794</v>
      </c>
      <c r="L1565" s="7">
        <v>60542.34</v>
      </c>
      <c r="M1565" s="7">
        <v>2858.24</v>
      </c>
      <c r="N1565" s="7">
        <v>609869.64</v>
      </c>
      <c r="O1565" s="8">
        <v>5665</v>
      </c>
      <c r="P1565" s="8">
        <v>5</v>
      </c>
      <c r="Q1565" s="8">
        <v>14</v>
      </c>
    </row>
    <row r="1566" spans="1:17" ht="14.5">
      <c r="A1566" s="5">
        <v>45474</v>
      </c>
      <c r="B1566" s="6">
        <v>2024</v>
      </c>
      <c r="C1566" s="6" t="s">
        <v>98</v>
      </c>
      <c r="D1566" s="6" t="s">
        <v>89</v>
      </c>
      <c r="E1566" s="6" t="s">
        <v>85</v>
      </c>
      <c r="F1566" s="6" t="s">
        <v>82</v>
      </c>
      <c r="G1566" s="6" t="s">
        <v>78</v>
      </c>
      <c r="H1566" s="7">
        <v>192021.4</v>
      </c>
      <c r="I1566" s="7">
        <v>187794.2</v>
      </c>
      <c r="J1566" s="8">
        <v>2594</v>
      </c>
      <c r="K1566" s="8">
        <v>2507</v>
      </c>
      <c r="L1566" s="7">
        <v>102055.93</v>
      </c>
      <c r="M1566" s="7">
        <v>3258.28</v>
      </c>
      <c r="N1566" s="7">
        <v>1503345.7</v>
      </c>
      <c r="O1566" s="8">
        <v>20748</v>
      </c>
      <c r="P1566" s="8">
        <v>7</v>
      </c>
      <c r="Q1566" s="8">
        <v>29</v>
      </c>
    </row>
    <row r="1567" spans="1:17" ht="14.5">
      <c r="A1567" s="5">
        <v>45474</v>
      </c>
      <c r="B1567" s="6">
        <v>2024</v>
      </c>
      <c r="C1567" s="6" t="s">
        <v>98</v>
      </c>
      <c r="D1567" s="6" t="s">
        <v>89</v>
      </c>
      <c r="E1567" s="6" t="s">
        <v>85</v>
      </c>
      <c r="F1567" s="6" t="s">
        <v>82</v>
      </c>
      <c r="G1567" s="6" t="s">
        <v>79</v>
      </c>
      <c r="H1567" s="7">
        <v>193305.32</v>
      </c>
      <c r="I1567" s="7">
        <v>183941.88</v>
      </c>
      <c r="J1567" s="8">
        <v>1053</v>
      </c>
      <c r="K1567" s="8">
        <v>1006</v>
      </c>
      <c r="L1567" s="7">
        <v>118288.58</v>
      </c>
      <c r="M1567" s="7">
        <v>4542.92</v>
      </c>
      <c r="N1567" s="7">
        <v>1218302.6100000001</v>
      </c>
      <c r="O1567" s="8">
        <v>7527</v>
      </c>
      <c r="P1567" s="8">
        <v>10</v>
      </c>
      <c r="Q1567" s="8">
        <v>22</v>
      </c>
    </row>
    <row r="1568" spans="1:17" ht="14.5">
      <c r="A1568" s="5">
        <v>45474</v>
      </c>
      <c r="B1568" s="6">
        <v>2024</v>
      </c>
      <c r="C1568" s="6" t="s">
        <v>98</v>
      </c>
      <c r="D1568" s="6" t="s">
        <v>89</v>
      </c>
      <c r="E1568" s="6" t="s">
        <v>85</v>
      </c>
      <c r="F1568" s="6" t="s">
        <v>82</v>
      </c>
      <c r="G1568" s="6" t="s">
        <v>80</v>
      </c>
      <c r="H1568" s="7">
        <v>47815.35</v>
      </c>
      <c r="I1568" s="7">
        <v>45574.05</v>
      </c>
      <c r="J1568" s="8">
        <v>332</v>
      </c>
      <c r="K1568" s="8">
        <v>310</v>
      </c>
      <c r="L1568" s="7">
        <v>30389.32</v>
      </c>
      <c r="M1568" s="7">
        <v>2712.66</v>
      </c>
      <c r="N1568" s="7">
        <v>382105.81</v>
      </c>
      <c r="O1568" s="8">
        <v>2962</v>
      </c>
      <c r="P1568" s="8">
        <v>3</v>
      </c>
      <c r="Q1568" s="8">
        <v>4</v>
      </c>
    </row>
    <row r="1569" spans="1:17" ht="14.5">
      <c r="A1569" s="5">
        <v>45474</v>
      </c>
      <c r="B1569" s="6">
        <v>2024</v>
      </c>
      <c r="C1569" s="6" t="s">
        <v>98</v>
      </c>
      <c r="D1569" s="6" t="s">
        <v>89</v>
      </c>
      <c r="E1569" s="6" t="s">
        <v>85</v>
      </c>
      <c r="F1569" s="6" t="s">
        <v>82</v>
      </c>
      <c r="G1569" s="6" t="s">
        <v>81</v>
      </c>
      <c r="H1569" s="7">
        <v>82965.990000000005</v>
      </c>
      <c r="I1569" s="7">
        <v>81009.73</v>
      </c>
      <c r="J1569" s="8">
        <v>702</v>
      </c>
      <c r="K1569" s="8">
        <v>693</v>
      </c>
      <c r="L1569" s="7">
        <v>48010.239999999998</v>
      </c>
      <c r="M1569" s="7">
        <v>2510.0500000000002</v>
      </c>
      <c r="N1569" s="7">
        <v>541010.52</v>
      </c>
      <c r="O1569" s="8">
        <v>4741</v>
      </c>
      <c r="P1569" s="8">
        <v>5</v>
      </c>
      <c r="Q1569" s="8">
        <v>14</v>
      </c>
    </row>
    <row r="1570" spans="1:17" ht="14.5">
      <c r="A1570" s="5">
        <v>45474</v>
      </c>
      <c r="B1570" s="6">
        <v>2024</v>
      </c>
      <c r="C1570" s="6" t="s">
        <v>98</v>
      </c>
      <c r="D1570" s="6" t="s">
        <v>89</v>
      </c>
      <c r="E1570" s="6" t="s">
        <v>85</v>
      </c>
      <c r="F1570" s="6" t="s">
        <v>83</v>
      </c>
      <c r="G1570" s="6" t="s">
        <v>78</v>
      </c>
      <c r="H1570" s="7">
        <v>22100.77</v>
      </c>
      <c r="I1570" s="7">
        <v>21615.759999999998</v>
      </c>
      <c r="J1570" s="8">
        <v>299</v>
      </c>
      <c r="K1570" s="8">
        <v>289</v>
      </c>
      <c r="L1570" s="7">
        <v>10590.08</v>
      </c>
      <c r="M1570" s="7">
        <v>421.24</v>
      </c>
      <c r="N1570" s="7">
        <v>234709.71</v>
      </c>
      <c r="O1570" s="8">
        <v>3554</v>
      </c>
      <c r="P1570" s="8">
        <v>1</v>
      </c>
      <c r="Q1570" s="8">
        <v>7</v>
      </c>
    </row>
    <row r="1571" spans="1:17" ht="14.5">
      <c r="A1571" s="5">
        <v>45474</v>
      </c>
      <c r="B1571" s="6">
        <v>2024</v>
      </c>
      <c r="C1571" s="6" t="s">
        <v>98</v>
      </c>
      <c r="D1571" s="6" t="s">
        <v>89</v>
      </c>
      <c r="E1571" s="6" t="s">
        <v>85</v>
      </c>
      <c r="F1571" s="6" t="s">
        <v>83</v>
      </c>
      <c r="G1571" s="6" t="s">
        <v>79</v>
      </c>
      <c r="H1571" s="7">
        <v>24463.61</v>
      </c>
      <c r="I1571" s="7">
        <v>23340.17</v>
      </c>
      <c r="J1571" s="8">
        <v>133</v>
      </c>
      <c r="K1571" s="8">
        <v>129</v>
      </c>
      <c r="L1571" s="7">
        <v>13548.5</v>
      </c>
      <c r="M1571" s="7">
        <v>565.37</v>
      </c>
      <c r="N1571" s="7">
        <v>202928.84</v>
      </c>
      <c r="O1571" s="8">
        <v>1208</v>
      </c>
      <c r="P1571" s="8">
        <v>1</v>
      </c>
      <c r="Q1571" s="8">
        <v>4</v>
      </c>
    </row>
    <row r="1572" spans="1:17" ht="14.5">
      <c r="A1572" s="5">
        <v>45474</v>
      </c>
      <c r="B1572" s="6">
        <v>2024</v>
      </c>
      <c r="C1572" s="6" t="s">
        <v>98</v>
      </c>
      <c r="D1572" s="6" t="s">
        <v>89</v>
      </c>
      <c r="E1572" s="6" t="s">
        <v>85</v>
      </c>
      <c r="F1572" s="6" t="s">
        <v>83</v>
      </c>
      <c r="G1572" s="6" t="s">
        <v>80</v>
      </c>
      <c r="H1572" s="7">
        <v>5386.18</v>
      </c>
      <c r="I1572" s="7">
        <v>4999.38</v>
      </c>
      <c r="J1572" s="8">
        <v>37</v>
      </c>
      <c r="K1572" s="8">
        <v>34</v>
      </c>
      <c r="L1572" s="7">
        <v>3170.05</v>
      </c>
      <c r="M1572" s="7">
        <v>309.58999999999997</v>
      </c>
      <c r="N1572" s="7">
        <v>63954.89</v>
      </c>
      <c r="O1572" s="8">
        <v>454</v>
      </c>
      <c r="P1572" s="8">
        <v>0</v>
      </c>
      <c r="Q1572" s="8">
        <v>1</v>
      </c>
    </row>
    <row r="1573" spans="1:17" ht="14.5">
      <c r="A1573" s="5">
        <v>45474</v>
      </c>
      <c r="B1573" s="6">
        <v>2024</v>
      </c>
      <c r="C1573" s="6" t="s">
        <v>98</v>
      </c>
      <c r="D1573" s="6" t="s">
        <v>89</v>
      </c>
      <c r="E1573" s="6" t="s">
        <v>85</v>
      </c>
      <c r="F1573" s="6" t="s">
        <v>83</v>
      </c>
      <c r="G1573" s="6" t="s">
        <v>81</v>
      </c>
      <c r="H1573" s="7">
        <v>9180.23</v>
      </c>
      <c r="I1573" s="7">
        <v>9359.66</v>
      </c>
      <c r="J1573" s="8">
        <v>78</v>
      </c>
      <c r="K1573" s="8">
        <v>80</v>
      </c>
      <c r="L1573" s="7">
        <v>4850.37</v>
      </c>
      <c r="M1573" s="7">
        <v>285.85000000000002</v>
      </c>
      <c r="N1573" s="7">
        <v>89139.72</v>
      </c>
      <c r="O1573" s="8">
        <v>825</v>
      </c>
      <c r="P1573" s="8">
        <v>0</v>
      </c>
      <c r="Q1573" s="8">
        <v>2</v>
      </c>
    </row>
    <row r="1574" spans="1:17" ht="14.5">
      <c r="A1574" s="5">
        <v>45474</v>
      </c>
      <c r="B1574" s="6">
        <v>2024</v>
      </c>
      <c r="C1574" s="6" t="s">
        <v>98</v>
      </c>
      <c r="D1574" s="6" t="s">
        <v>90</v>
      </c>
      <c r="E1574" s="6" t="s">
        <v>91</v>
      </c>
      <c r="F1574" s="6" t="s">
        <v>77</v>
      </c>
      <c r="G1574" s="6" t="s">
        <v>78</v>
      </c>
      <c r="H1574" s="7">
        <v>192919.77</v>
      </c>
      <c r="I1574" s="7">
        <v>189247.14</v>
      </c>
      <c r="J1574" s="8">
        <v>2606</v>
      </c>
      <c r="K1574" s="8">
        <v>2583</v>
      </c>
      <c r="L1574" s="7">
        <v>107055.22</v>
      </c>
      <c r="M1574" s="7">
        <v>3481.18</v>
      </c>
      <c r="N1574" s="7">
        <v>2096957.19</v>
      </c>
      <c r="O1574" s="8">
        <v>29593</v>
      </c>
      <c r="P1574" s="8">
        <v>8</v>
      </c>
      <c r="Q1574" s="8">
        <v>44</v>
      </c>
    </row>
    <row r="1575" spans="1:17" ht="14.5">
      <c r="A1575" s="5">
        <v>45474</v>
      </c>
      <c r="B1575" s="6">
        <v>2024</v>
      </c>
      <c r="C1575" s="6" t="s">
        <v>98</v>
      </c>
      <c r="D1575" s="6" t="s">
        <v>90</v>
      </c>
      <c r="E1575" s="6" t="s">
        <v>91</v>
      </c>
      <c r="F1575" s="6" t="s">
        <v>77</v>
      </c>
      <c r="G1575" s="6" t="s">
        <v>79</v>
      </c>
      <c r="H1575" s="7">
        <v>178092.98</v>
      </c>
      <c r="I1575" s="7">
        <v>166738.9</v>
      </c>
      <c r="J1575" s="8">
        <v>971</v>
      </c>
      <c r="K1575" s="8">
        <v>922</v>
      </c>
      <c r="L1575" s="7">
        <v>118412.39</v>
      </c>
      <c r="M1575" s="7">
        <v>4209.01</v>
      </c>
      <c r="N1575" s="7">
        <v>1754026.42</v>
      </c>
      <c r="O1575" s="8">
        <v>10404</v>
      </c>
      <c r="P1575" s="8">
        <v>8</v>
      </c>
      <c r="Q1575" s="8">
        <v>18</v>
      </c>
    </row>
    <row r="1576" spans="1:17" ht="14.5">
      <c r="A1576" s="5">
        <v>45474</v>
      </c>
      <c r="B1576" s="6">
        <v>2024</v>
      </c>
      <c r="C1576" s="6" t="s">
        <v>98</v>
      </c>
      <c r="D1576" s="6" t="s">
        <v>90</v>
      </c>
      <c r="E1576" s="6" t="s">
        <v>91</v>
      </c>
      <c r="F1576" s="6" t="s">
        <v>77</v>
      </c>
      <c r="G1576" s="6" t="s">
        <v>80</v>
      </c>
      <c r="H1576" s="7">
        <v>48991.72</v>
      </c>
      <c r="I1576" s="7">
        <v>44410.67</v>
      </c>
      <c r="J1576" s="8">
        <v>340</v>
      </c>
      <c r="K1576" s="8">
        <v>313</v>
      </c>
      <c r="L1576" s="7">
        <v>33165.83</v>
      </c>
      <c r="M1576" s="7">
        <v>2669.17</v>
      </c>
      <c r="N1576" s="7">
        <v>564969.26</v>
      </c>
      <c r="O1576" s="8">
        <v>4155</v>
      </c>
      <c r="P1576" s="8">
        <v>3</v>
      </c>
      <c r="Q1576" s="8">
        <v>7</v>
      </c>
    </row>
    <row r="1577" spans="1:17" ht="14.5">
      <c r="A1577" s="5">
        <v>45474</v>
      </c>
      <c r="B1577" s="6">
        <v>2024</v>
      </c>
      <c r="C1577" s="6" t="s">
        <v>98</v>
      </c>
      <c r="D1577" s="6" t="s">
        <v>90</v>
      </c>
      <c r="E1577" s="6" t="s">
        <v>91</v>
      </c>
      <c r="F1577" s="6" t="s">
        <v>77</v>
      </c>
      <c r="G1577" s="6" t="s">
        <v>81</v>
      </c>
      <c r="H1577" s="7">
        <v>78996.97</v>
      </c>
      <c r="I1577" s="7">
        <v>75803.02</v>
      </c>
      <c r="J1577" s="8">
        <v>668</v>
      </c>
      <c r="K1577" s="8">
        <v>640</v>
      </c>
      <c r="L1577" s="7">
        <v>49988.54</v>
      </c>
      <c r="M1577" s="7">
        <v>2541.4899999999998</v>
      </c>
      <c r="N1577" s="7">
        <v>787653.87</v>
      </c>
      <c r="O1577" s="8">
        <v>7472</v>
      </c>
      <c r="P1577" s="8">
        <v>4</v>
      </c>
      <c r="Q1577" s="8">
        <v>11</v>
      </c>
    </row>
    <row r="1578" spans="1:17" ht="14.5">
      <c r="A1578" s="5">
        <v>45474</v>
      </c>
      <c r="B1578" s="6">
        <v>2024</v>
      </c>
      <c r="C1578" s="6" t="s">
        <v>98</v>
      </c>
      <c r="D1578" s="6" t="s">
        <v>90</v>
      </c>
      <c r="E1578" s="6" t="s">
        <v>91</v>
      </c>
      <c r="F1578" s="6" t="s">
        <v>82</v>
      </c>
      <c r="G1578" s="6" t="s">
        <v>78</v>
      </c>
      <c r="H1578" s="7">
        <v>157028.16</v>
      </c>
      <c r="I1578" s="7">
        <v>150507.17000000001</v>
      </c>
      <c r="J1578" s="8">
        <v>2122</v>
      </c>
      <c r="K1578" s="8">
        <v>2025</v>
      </c>
      <c r="L1578" s="7">
        <v>83475.59</v>
      </c>
      <c r="M1578" s="7">
        <v>2954.21</v>
      </c>
      <c r="N1578" s="7">
        <v>1848644.56</v>
      </c>
      <c r="O1578" s="8">
        <v>27395</v>
      </c>
      <c r="P1578" s="8">
        <v>6</v>
      </c>
      <c r="Q1578" s="8">
        <v>42</v>
      </c>
    </row>
    <row r="1579" spans="1:17" ht="14.5">
      <c r="A1579" s="5">
        <v>45474</v>
      </c>
      <c r="B1579" s="6">
        <v>2024</v>
      </c>
      <c r="C1579" s="6" t="s">
        <v>98</v>
      </c>
      <c r="D1579" s="6" t="s">
        <v>90</v>
      </c>
      <c r="E1579" s="6" t="s">
        <v>91</v>
      </c>
      <c r="F1579" s="6" t="s">
        <v>82</v>
      </c>
      <c r="G1579" s="6" t="s">
        <v>79</v>
      </c>
      <c r="H1579" s="7">
        <v>161528.73000000001</v>
      </c>
      <c r="I1579" s="7">
        <v>149805</v>
      </c>
      <c r="J1579" s="8">
        <v>880</v>
      </c>
      <c r="K1579" s="8">
        <v>817</v>
      </c>
      <c r="L1579" s="7">
        <v>98098.55</v>
      </c>
      <c r="M1579" s="7">
        <v>4327.8900000000003</v>
      </c>
      <c r="N1579" s="7">
        <v>1524671.54</v>
      </c>
      <c r="O1579" s="8">
        <v>9173</v>
      </c>
      <c r="P1579" s="8">
        <v>9</v>
      </c>
      <c r="Q1579" s="8">
        <v>9</v>
      </c>
    </row>
    <row r="1580" spans="1:17" ht="14.5">
      <c r="A1580" s="5">
        <v>45474</v>
      </c>
      <c r="B1580" s="6">
        <v>2024</v>
      </c>
      <c r="C1580" s="6" t="s">
        <v>98</v>
      </c>
      <c r="D1580" s="6" t="s">
        <v>90</v>
      </c>
      <c r="E1580" s="6" t="s">
        <v>91</v>
      </c>
      <c r="F1580" s="6" t="s">
        <v>82</v>
      </c>
      <c r="G1580" s="6" t="s">
        <v>80</v>
      </c>
      <c r="H1580" s="7">
        <v>40883.64</v>
      </c>
      <c r="I1580" s="7">
        <v>36039.870000000003</v>
      </c>
      <c r="J1580" s="8">
        <v>284</v>
      </c>
      <c r="K1580" s="8">
        <v>246</v>
      </c>
      <c r="L1580" s="7">
        <v>26048.02</v>
      </c>
      <c r="M1580" s="7">
        <v>2209.04</v>
      </c>
      <c r="N1580" s="7">
        <v>497896.85</v>
      </c>
      <c r="O1580" s="8">
        <v>3802</v>
      </c>
      <c r="P1580" s="8">
        <v>2</v>
      </c>
      <c r="Q1580" s="8">
        <v>3</v>
      </c>
    </row>
    <row r="1581" spans="1:17" ht="14.5">
      <c r="A1581" s="5">
        <v>45474</v>
      </c>
      <c r="B1581" s="6">
        <v>2024</v>
      </c>
      <c r="C1581" s="6" t="s">
        <v>98</v>
      </c>
      <c r="D1581" s="6" t="s">
        <v>90</v>
      </c>
      <c r="E1581" s="6" t="s">
        <v>91</v>
      </c>
      <c r="F1581" s="6" t="s">
        <v>82</v>
      </c>
      <c r="G1581" s="6" t="s">
        <v>81</v>
      </c>
      <c r="H1581" s="7">
        <v>66656.36</v>
      </c>
      <c r="I1581" s="7">
        <v>63663.25</v>
      </c>
      <c r="J1581" s="8">
        <v>564</v>
      </c>
      <c r="K1581" s="8">
        <v>547</v>
      </c>
      <c r="L1581" s="7">
        <v>38593.54</v>
      </c>
      <c r="M1581" s="7">
        <v>2084.4</v>
      </c>
      <c r="N1581" s="7">
        <v>686460.74</v>
      </c>
      <c r="O1581" s="8">
        <v>6337</v>
      </c>
      <c r="P1581" s="8">
        <v>3</v>
      </c>
      <c r="Q1581" s="8">
        <v>11</v>
      </c>
    </row>
    <row r="1582" spans="1:17" ht="14.5">
      <c r="A1582" s="5">
        <v>45474</v>
      </c>
      <c r="B1582" s="6">
        <v>2024</v>
      </c>
      <c r="C1582" s="6" t="s">
        <v>98</v>
      </c>
      <c r="D1582" s="6" t="s">
        <v>90</v>
      </c>
      <c r="E1582" s="6" t="s">
        <v>91</v>
      </c>
      <c r="F1582" s="6" t="s">
        <v>83</v>
      </c>
      <c r="G1582" s="6" t="s">
        <v>78</v>
      </c>
      <c r="H1582" s="7">
        <v>14365.56</v>
      </c>
      <c r="I1582" s="7">
        <v>13761.05</v>
      </c>
      <c r="J1582" s="8">
        <v>194</v>
      </c>
      <c r="K1582" s="8">
        <v>186</v>
      </c>
      <c r="L1582" s="7">
        <v>6792.47</v>
      </c>
      <c r="M1582" s="7">
        <v>278.67</v>
      </c>
      <c r="N1582" s="7">
        <v>241566.71</v>
      </c>
      <c r="O1582" s="8">
        <v>3596</v>
      </c>
      <c r="P1582" s="8">
        <v>1</v>
      </c>
      <c r="Q1582" s="8">
        <v>3</v>
      </c>
    </row>
    <row r="1583" spans="1:17" ht="14.5">
      <c r="A1583" s="5">
        <v>45474</v>
      </c>
      <c r="B1583" s="6">
        <v>2024</v>
      </c>
      <c r="C1583" s="6" t="s">
        <v>98</v>
      </c>
      <c r="D1583" s="6" t="s">
        <v>90</v>
      </c>
      <c r="E1583" s="6" t="s">
        <v>91</v>
      </c>
      <c r="F1583" s="6" t="s">
        <v>83</v>
      </c>
      <c r="G1583" s="6" t="s">
        <v>79</v>
      </c>
      <c r="H1583" s="7">
        <v>15404.27</v>
      </c>
      <c r="I1583" s="7">
        <v>14818.35</v>
      </c>
      <c r="J1583" s="8">
        <v>84</v>
      </c>
      <c r="K1583" s="8">
        <v>82</v>
      </c>
      <c r="L1583" s="7">
        <v>8550.7099999999991</v>
      </c>
      <c r="M1583" s="7">
        <v>412.78</v>
      </c>
      <c r="N1583" s="7">
        <v>208496.99</v>
      </c>
      <c r="O1583" s="8">
        <v>1249</v>
      </c>
      <c r="P1583" s="8">
        <v>1</v>
      </c>
      <c r="Q1583" s="8">
        <v>2</v>
      </c>
    </row>
    <row r="1584" spans="1:17" ht="14.5">
      <c r="A1584" s="5">
        <v>45474</v>
      </c>
      <c r="B1584" s="6">
        <v>2024</v>
      </c>
      <c r="C1584" s="6" t="s">
        <v>98</v>
      </c>
      <c r="D1584" s="6" t="s">
        <v>90</v>
      </c>
      <c r="E1584" s="6" t="s">
        <v>91</v>
      </c>
      <c r="F1584" s="6" t="s">
        <v>83</v>
      </c>
      <c r="G1584" s="6" t="s">
        <v>80</v>
      </c>
      <c r="H1584" s="7">
        <v>3984.09</v>
      </c>
      <c r="I1584" s="7">
        <v>3669.55</v>
      </c>
      <c r="J1584" s="8">
        <v>28</v>
      </c>
      <c r="K1584" s="8">
        <v>26</v>
      </c>
      <c r="L1584" s="7">
        <v>2341.4</v>
      </c>
      <c r="M1584" s="7">
        <v>230.18</v>
      </c>
      <c r="N1584" s="7">
        <v>66190.94</v>
      </c>
      <c r="O1584" s="8">
        <v>507</v>
      </c>
      <c r="P1584" s="8">
        <v>0</v>
      </c>
      <c r="Q1584" s="8">
        <v>1</v>
      </c>
    </row>
    <row r="1585" spans="1:17" ht="14.5">
      <c r="A1585" s="5">
        <v>45474</v>
      </c>
      <c r="B1585" s="6">
        <v>2024</v>
      </c>
      <c r="C1585" s="6" t="s">
        <v>98</v>
      </c>
      <c r="D1585" s="6" t="s">
        <v>90</v>
      </c>
      <c r="E1585" s="6" t="s">
        <v>91</v>
      </c>
      <c r="F1585" s="6" t="s">
        <v>83</v>
      </c>
      <c r="G1585" s="6" t="s">
        <v>81</v>
      </c>
      <c r="H1585" s="7">
        <v>5654.72</v>
      </c>
      <c r="I1585" s="7">
        <v>5432.29</v>
      </c>
      <c r="J1585" s="8">
        <v>48</v>
      </c>
      <c r="K1585" s="8">
        <v>47</v>
      </c>
      <c r="L1585" s="7">
        <v>3025.91</v>
      </c>
      <c r="M1585" s="7">
        <v>172.64</v>
      </c>
      <c r="N1585" s="7">
        <v>90222.13</v>
      </c>
      <c r="O1585" s="8">
        <v>817</v>
      </c>
      <c r="P1585" s="8">
        <v>0</v>
      </c>
      <c r="Q1585" s="8">
        <v>1</v>
      </c>
    </row>
    <row r="1586" spans="1:17" ht="14.5">
      <c r="A1586" s="5">
        <v>45474</v>
      </c>
      <c r="B1586" s="6">
        <v>2024</v>
      </c>
      <c r="C1586" s="6" t="s">
        <v>98</v>
      </c>
      <c r="D1586" s="6" t="s">
        <v>92</v>
      </c>
      <c r="E1586" s="6" t="s">
        <v>76</v>
      </c>
      <c r="F1586" s="6" t="s">
        <v>77</v>
      </c>
      <c r="G1586" s="6" t="s">
        <v>78</v>
      </c>
      <c r="H1586" s="7">
        <v>197774.8</v>
      </c>
      <c r="I1586" s="7">
        <v>208165.78</v>
      </c>
      <c r="J1586" s="8">
        <v>2672</v>
      </c>
      <c r="K1586" s="8">
        <v>2836</v>
      </c>
      <c r="L1586" s="7">
        <v>111274.22</v>
      </c>
      <c r="M1586" s="7">
        <v>3769.35</v>
      </c>
      <c r="N1586" s="7">
        <v>1285003.79</v>
      </c>
      <c r="O1586" s="8">
        <v>17960</v>
      </c>
      <c r="P1586" s="8">
        <v>10</v>
      </c>
      <c r="Q1586" s="8">
        <v>43</v>
      </c>
    </row>
    <row r="1587" spans="1:17" ht="14.5">
      <c r="A1587" s="5">
        <v>45474</v>
      </c>
      <c r="B1587" s="6">
        <v>2024</v>
      </c>
      <c r="C1587" s="6" t="s">
        <v>98</v>
      </c>
      <c r="D1587" s="6" t="s">
        <v>92</v>
      </c>
      <c r="E1587" s="6" t="s">
        <v>76</v>
      </c>
      <c r="F1587" s="6" t="s">
        <v>77</v>
      </c>
      <c r="G1587" s="6" t="s">
        <v>79</v>
      </c>
      <c r="H1587" s="7">
        <v>185162.65</v>
      </c>
      <c r="I1587" s="7">
        <v>182478.05</v>
      </c>
      <c r="J1587" s="8">
        <v>1009</v>
      </c>
      <c r="K1587" s="8">
        <v>1008</v>
      </c>
      <c r="L1587" s="7">
        <v>120293.73</v>
      </c>
      <c r="M1587" s="7">
        <v>4821.78</v>
      </c>
      <c r="N1587" s="7">
        <v>1075855.72</v>
      </c>
      <c r="O1587" s="8">
        <v>5989</v>
      </c>
      <c r="P1587" s="8">
        <v>10</v>
      </c>
      <c r="Q1587" s="8">
        <v>15</v>
      </c>
    </row>
    <row r="1588" spans="1:17" ht="14.5">
      <c r="A1588" s="5">
        <v>45474</v>
      </c>
      <c r="B1588" s="6">
        <v>2024</v>
      </c>
      <c r="C1588" s="6" t="s">
        <v>98</v>
      </c>
      <c r="D1588" s="6" t="s">
        <v>92</v>
      </c>
      <c r="E1588" s="6" t="s">
        <v>76</v>
      </c>
      <c r="F1588" s="6" t="s">
        <v>77</v>
      </c>
      <c r="G1588" s="6" t="s">
        <v>80</v>
      </c>
      <c r="H1588" s="7">
        <v>45632.86</v>
      </c>
      <c r="I1588" s="7">
        <v>42303.79</v>
      </c>
      <c r="J1588" s="8">
        <v>317</v>
      </c>
      <c r="K1588" s="8">
        <v>291</v>
      </c>
      <c r="L1588" s="7">
        <v>31109.38</v>
      </c>
      <c r="M1588" s="7">
        <v>2657.72</v>
      </c>
      <c r="N1588" s="7">
        <v>332110.15999999997</v>
      </c>
      <c r="O1588" s="8">
        <v>2561</v>
      </c>
      <c r="P1588" s="8">
        <v>2</v>
      </c>
      <c r="Q1588" s="8">
        <v>3</v>
      </c>
    </row>
    <row r="1589" spans="1:17" ht="14.5">
      <c r="A1589" s="5">
        <v>45474</v>
      </c>
      <c r="B1589" s="6">
        <v>2024</v>
      </c>
      <c r="C1589" s="6" t="s">
        <v>98</v>
      </c>
      <c r="D1589" s="6" t="s">
        <v>92</v>
      </c>
      <c r="E1589" s="6" t="s">
        <v>76</v>
      </c>
      <c r="F1589" s="6" t="s">
        <v>77</v>
      </c>
      <c r="G1589" s="6" t="s">
        <v>81</v>
      </c>
      <c r="H1589" s="7">
        <v>78778.8</v>
      </c>
      <c r="I1589" s="7">
        <v>75940.97</v>
      </c>
      <c r="J1589" s="8">
        <v>666</v>
      </c>
      <c r="K1589" s="8">
        <v>643</v>
      </c>
      <c r="L1589" s="7">
        <v>49198.94</v>
      </c>
      <c r="M1589" s="7">
        <v>2289.75</v>
      </c>
      <c r="N1589" s="7">
        <v>497460.35</v>
      </c>
      <c r="O1589" s="8">
        <v>4650</v>
      </c>
      <c r="P1589" s="8">
        <v>4</v>
      </c>
      <c r="Q1589" s="8">
        <v>8</v>
      </c>
    </row>
    <row r="1590" spans="1:17" ht="14.5">
      <c r="A1590" s="5">
        <v>45474</v>
      </c>
      <c r="B1590" s="6">
        <v>2024</v>
      </c>
      <c r="C1590" s="6" t="s">
        <v>98</v>
      </c>
      <c r="D1590" s="6" t="s">
        <v>92</v>
      </c>
      <c r="E1590" s="6" t="s">
        <v>76</v>
      </c>
      <c r="F1590" s="6" t="s">
        <v>82</v>
      </c>
      <c r="G1590" s="6" t="s">
        <v>78</v>
      </c>
      <c r="H1590" s="7">
        <v>158365.92000000001</v>
      </c>
      <c r="I1590" s="7">
        <v>156739.45000000001</v>
      </c>
      <c r="J1590" s="8">
        <v>2140</v>
      </c>
      <c r="K1590" s="8">
        <v>2126</v>
      </c>
      <c r="L1590" s="7">
        <v>82753.539999999994</v>
      </c>
      <c r="M1590" s="7">
        <v>2935.16</v>
      </c>
      <c r="N1590" s="7">
        <v>1143693.1200000001</v>
      </c>
      <c r="O1590" s="8">
        <v>17068</v>
      </c>
      <c r="P1590" s="8">
        <v>7</v>
      </c>
      <c r="Q1590" s="8">
        <v>23</v>
      </c>
    </row>
    <row r="1591" spans="1:17" ht="14.5">
      <c r="A1591" s="5">
        <v>45474</v>
      </c>
      <c r="B1591" s="6">
        <v>2024</v>
      </c>
      <c r="C1591" s="6" t="s">
        <v>98</v>
      </c>
      <c r="D1591" s="6" t="s">
        <v>92</v>
      </c>
      <c r="E1591" s="6" t="s">
        <v>76</v>
      </c>
      <c r="F1591" s="6" t="s">
        <v>82</v>
      </c>
      <c r="G1591" s="6" t="s">
        <v>79</v>
      </c>
      <c r="H1591" s="7">
        <v>146836.60999999999</v>
      </c>
      <c r="I1591" s="7">
        <v>142646.54</v>
      </c>
      <c r="J1591" s="8">
        <v>800</v>
      </c>
      <c r="K1591" s="8">
        <v>774</v>
      </c>
      <c r="L1591" s="7">
        <v>90110.93</v>
      </c>
      <c r="M1591" s="7">
        <v>3391.91</v>
      </c>
      <c r="N1591" s="7">
        <v>877110.91</v>
      </c>
      <c r="O1591" s="8">
        <v>5008</v>
      </c>
      <c r="P1591" s="8">
        <v>5</v>
      </c>
      <c r="Q1591" s="8">
        <v>18</v>
      </c>
    </row>
    <row r="1592" spans="1:17" ht="14.5">
      <c r="A1592" s="5">
        <v>45474</v>
      </c>
      <c r="B1592" s="6">
        <v>2024</v>
      </c>
      <c r="C1592" s="6" t="s">
        <v>98</v>
      </c>
      <c r="D1592" s="6" t="s">
        <v>92</v>
      </c>
      <c r="E1592" s="6" t="s">
        <v>76</v>
      </c>
      <c r="F1592" s="6" t="s">
        <v>82</v>
      </c>
      <c r="G1592" s="6" t="s">
        <v>80</v>
      </c>
      <c r="H1592" s="7">
        <v>39885.61</v>
      </c>
      <c r="I1592" s="7">
        <v>38568.06</v>
      </c>
      <c r="J1592" s="8">
        <v>277</v>
      </c>
      <c r="K1592" s="8">
        <v>270</v>
      </c>
      <c r="L1592" s="7">
        <v>25253.599999999999</v>
      </c>
      <c r="M1592" s="7">
        <v>2070.04</v>
      </c>
      <c r="N1592" s="7">
        <v>299031.82</v>
      </c>
      <c r="O1592" s="8">
        <v>2158</v>
      </c>
      <c r="P1592" s="8">
        <v>2</v>
      </c>
      <c r="Q1592" s="8">
        <v>5</v>
      </c>
    </row>
    <row r="1593" spans="1:17" ht="14.5">
      <c r="A1593" s="5">
        <v>45474</v>
      </c>
      <c r="B1593" s="6">
        <v>2024</v>
      </c>
      <c r="C1593" s="6" t="s">
        <v>98</v>
      </c>
      <c r="D1593" s="6" t="s">
        <v>92</v>
      </c>
      <c r="E1593" s="6" t="s">
        <v>76</v>
      </c>
      <c r="F1593" s="6" t="s">
        <v>82</v>
      </c>
      <c r="G1593" s="6" t="s">
        <v>81</v>
      </c>
      <c r="H1593" s="7">
        <v>59774.17</v>
      </c>
      <c r="I1593" s="7">
        <v>59228.67</v>
      </c>
      <c r="J1593" s="8">
        <v>506</v>
      </c>
      <c r="K1593" s="8">
        <v>497</v>
      </c>
      <c r="L1593" s="7">
        <v>34482.080000000002</v>
      </c>
      <c r="M1593" s="7">
        <v>1665.68</v>
      </c>
      <c r="N1593" s="7">
        <v>400593.89</v>
      </c>
      <c r="O1593" s="8">
        <v>3679</v>
      </c>
      <c r="P1593" s="8">
        <v>3</v>
      </c>
      <c r="Q1593" s="8">
        <v>6</v>
      </c>
    </row>
    <row r="1594" spans="1:17" ht="14.5">
      <c r="A1594" s="5">
        <v>45474</v>
      </c>
      <c r="B1594" s="6">
        <v>2024</v>
      </c>
      <c r="C1594" s="6" t="s">
        <v>98</v>
      </c>
      <c r="D1594" s="6" t="s">
        <v>92</v>
      </c>
      <c r="E1594" s="6" t="s">
        <v>76</v>
      </c>
      <c r="F1594" s="6" t="s">
        <v>83</v>
      </c>
      <c r="G1594" s="6" t="s">
        <v>78</v>
      </c>
      <c r="H1594" s="7">
        <v>15749</v>
      </c>
      <c r="I1594" s="7">
        <v>16012.35</v>
      </c>
      <c r="J1594" s="8">
        <v>213</v>
      </c>
      <c r="K1594" s="8">
        <v>216</v>
      </c>
      <c r="L1594" s="7">
        <v>7471.22</v>
      </c>
      <c r="M1594" s="7">
        <v>266.56</v>
      </c>
      <c r="N1594" s="7">
        <v>147657.54999999999</v>
      </c>
      <c r="O1594" s="8">
        <v>2066</v>
      </c>
      <c r="P1594" s="8">
        <v>1</v>
      </c>
      <c r="Q1594" s="8">
        <v>7</v>
      </c>
    </row>
    <row r="1595" spans="1:17" ht="14.5">
      <c r="A1595" s="5">
        <v>45474</v>
      </c>
      <c r="B1595" s="6">
        <v>2024</v>
      </c>
      <c r="C1595" s="6" t="s">
        <v>98</v>
      </c>
      <c r="D1595" s="6" t="s">
        <v>92</v>
      </c>
      <c r="E1595" s="6" t="s">
        <v>76</v>
      </c>
      <c r="F1595" s="6" t="s">
        <v>83</v>
      </c>
      <c r="G1595" s="6" t="s">
        <v>79</v>
      </c>
      <c r="H1595" s="7">
        <v>15023.34</v>
      </c>
      <c r="I1595" s="7">
        <v>14972.39</v>
      </c>
      <c r="J1595" s="8">
        <v>82</v>
      </c>
      <c r="K1595" s="8">
        <v>82</v>
      </c>
      <c r="L1595" s="7">
        <v>8441.17</v>
      </c>
      <c r="M1595" s="7">
        <v>370.88</v>
      </c>
      <c r="N1595" s="7">
        <v>120063.42</v>
      </c>
      <c r="O1595" s="8">
        <v>679</v>
      </c>
      <c r="P1595" s="8">
        <v>1</v>
      </c>
      <c r="Q1595" s="8">
        <v>2</v>
      </c>
    </row>
    <row r="1596" spans="1:17" ht="14.5">
      <c r="A1596" s="5">
        <v>45474</v>
      </c>
      <c r="B1596" s="6">
        <v>2024</v>
      </c>
      <c r="C1596" s="6" t="s">
        <v>98</v>
      </c>
      <c r="D1596" s="6" t="s">
        <v>92</v>
      </c>
      <c r="E1596" s="6" t="s">
        <v>76</v>
      </c>
      <c r="F1596" s="6" t="s">
        <v>83</v>
      </c>
      <c r="G1596" s="6" t="s">
        <v>80</v>
      </c>
      <c r="H1596" s="7">
        <v>3699.52</v>
      </c>
      <c r="I1596" s="7">
        <v>3630.93</v>
      </c>
      <c r="J1596" s="8">
        <v>26</v>
      </c>
      <c r="K1596" s="8">
        <v>25</v>
      </c>
      <c r="L1596" s="7">
        <v>2129.59</v>
      </c>
      <c r="M1596" s="7">
        <v>187.62</v>
      </c>
      <c r="N1596" s="7">
        <v>39258.97</v>
      </c>
      <c r="O1596" s="8">
        <v>294</v>
      </c>
      <c r="P1596" s="8">
        <v>0</v>
      </c>
      <c r="Q1596" s="8">
        <v>1</v>
      </c>
    </row>
    <row r="1597" spans="1:17" ht="14.5">
      <c r="A1597" s="5">
        <v>45474</v>
      </c>
      <c r="B1597" s="6">
        <v>2024</v>
      </c>
      <c r="C1597" s="6" t="s">
        <v>98</v>
      </c>
      <c r="D1597" s="6" t="s">
        <v>92</v>
      </c>
      <c r="E1597" s="6" t="s">
        <v>76</v>
      </c>
      <c r="F1597" s="6" t="s">
        <v>83</v>
      </c>
      <c r="G1597" s="6" t="s">
        <v>81</v>
      </c>
      <c r="H1597" s="7">
        <v>5962.97</v>
      </c>
      <c r="I1597" s="7">
        <v>5923.32</v>
      </c>
      <c r="J1597" s="8">
        <v>50</v>
      </c>
      <c r="K1597" s="8">
        <v>50</v>
      </c>
      <c r="L1597" s="7">
        <v>3144.14</v>
      </c>
      <c r="M1597" s="7">
        <v>171.85</v>
      </c>
      <c r="N1597" s="7">
        <v>55796.27</v>
      </c>
      <c r="O1597" s="8">
        <v>483</v>
      </c>
      <c r="P1597" s="8">
        <v>0</v>
      </c>
      <c r="Q1597" s="8">
        <v>2</v>
      </c>
    </row>
    <row r="1598" spans="1:17" ht="14.5">
      <c r="A1598" s="5">
        <v>45505</v>
      </c>
      <c r="B1598" s="6">
        <v>2024</v>
      </c>
      <c r="C1598" s="6" t="s">
        <v>99</v>
      </c>
      <c r="D1598" s="6" t="s">
        <v>75</v>
      </c>
      <c r="E1598" s="6" t="s">
        <v>76</v>
      </c>
      <c r="F1598" s="6" t="s">
        <v>77</v>
      </c>
      <c r="G1598" s="6" t="s">
        <v>78</v>
      </c>
      <c r="H1598" s="7">
        <v>945571.2</v>
      </c>
      <c r="I1598" s="7">
        <v>914482.06</v>
      </c>
      <c r="J1598" s="8">
        <v>12775</v>
      </c>
      <c r="K1598" s="8">
        <v>12159</v>
      </c>
      <c r="L1598" s="7">
        <v>530047.12</v>
      </c>
      <c r="M1598" s="7">
        <v>15772.65</v>
      </c>
      <c r="N1598" s="7">
        <v>5546374.5999999996</v>
      </c>
      <c r="O1598" s="8">
        <v>80129</v>
      </c>
      <c r="P1598" s="8">
        <v>42</v>
      </c>
      <c r="Q1598" s="8">
        <v>279</v>
      </c>
    </row>
    <row r="1599" spans="1:17" ht="14.5">
      <c r="A1599" s="5">
        <v>45505</v>
      </c>
      <c r="B1599" s="6">
        <v>2024</v>
      </c>
      <c r="C1599" s="6" t="s">
        <v>99</v>
      </c>
      <c r="D1599" s="6" t="s">
        <v>75</v>
      </c>
      <c r="E1599" s="6" t="s">
        <v>76</v>
      </c>
      <c r="F1599" s="6" t="s">
        <v>77</v>
      </c>
      <c r="G1599" s="6" t="s">
        <v>79</v>
      </c>
      <c r="H1599" s="7">
        <v>912046.81</v>
      </c>
      <c r="I1599" s="7">
        <v>830751.55</v>
      </c>
      <c r="J1599" s="8">
        <v>4970</v>
      </c>
      <c r="K1599" s="8">
        <v>4557</v>
      </c>
      <c r="L1599" s="7">
        <v>593408.15</v>
      </c>
      <c r="M1599" s="7">
        <v>22212.14</v>
      </c>
      <c r="N1599" s="7">
        <v>4645676</v>
      </c>
      <c r="O1599" s="8">
        <v>27790</v>
      </c>
      <c r="P1599" s="8">
        <v>49</v>
      </c>
      <c r="Q1599" s="8">
        <v>76</v>
      </c>
    </row>
    <row r="1600" spans="1:17" ht="14.5">
      <c r="A1600" s="5">
        <v>45505</v>
      </c>
      <c r="B1600" s="6">
        <v>2024</v>
      </c>
      <c r="C1600" s="6" t="s">
        <v>99</v>
      </c>
      <c r="D1600" s="6" t="s">
        <v>75</v>
      </c>
      <c r="E1600" s="6" t="s">
        <v>76</v>
      </c>
      <c r="F1600" s="6" t="s">
        <v>77</v>
      </c>
      <c r="G1600" s="6" t="s">
        <v>80</v>
      </c>
      <c r="H1600" s="7">
        <v>215741.79</v>
      </c>
      <c r="I1600" s="7">
        <v>192943.09</v>
      </c>
      <c r="J1600" s="8">
        <v>1499</v>
      </c>
      <c r="K1600" s="8">
        <v>1324</v>
      </c>
      <c r="L1600" s="7">
        <v>150116.1</v>
      </c>
      <c r="M1600" s="7">
        <v>10933.43</v>
      </c>
      <c r="N1600" s="7">
        <v>1480391.3</v>
      </c>
      <c r="O1600" s="8">
        <v>10570</v>
      </c>
      <c r="P1600" s="8">
        <v>9</v>
      </c>
      <c r="Q1600" s="8">
        <v>32</v>
      </c>
    </row>
    <row r="1601" spans="1:17" ht="14.5">
      <c r="A1601" s="5">
        <v>45505</v>
      </c>
      <c r="B1601" s="6">
        <v>2024</v>
      </c>
      <c r="C1601" s="6" t="s">
        <v>99</v>
      </c>
      <c r="D1601" s="6" t="s">
        <v>75</v>
      </c>
      <c r="E1601" s="6" t="s">
        <v>76</v>
      </c>
      <c r="F1601" s="6" t="s">
        <v>77</v>
      </c>
      <c r="G1601" s="6" t="s">
        <v>81</v>
      </c>
      <c r="H1601" s="7">
        <v>405601.54</v>
      </c>
      <c r="I1601" s="7">
        <v>379826.44</v>
      </c>
      <c r="J1601" s="8">
        <v>3431</v>
      </c>
      <c r="K1601" s="8">
        <v>3248</v>
      </c>
      <c r="L1601" s="7">
        <v>256318</v>
      </c>
      <c r="M1601" s="7">
        <v>13194.61</v>
      </c>
      <c r="N1601" s="7">
        <v>2178234.63</v>
      </c>
      <c r="O1601" s="8">
        <v>20187</v>
      </c>
      <c r="P1601" s="8">
        <v>15</v>
      </c>
      <c r="Q1601" s="8">
        <v>73</v>
      </c>
    </row>
    <row r="1602" spans="1:17" ht="14.5">
      <c r="A1602" s="5">
        <v>45505</v>
      </c>
      <c r="B1602" s="6">
        <v>2024</v>
      </c>
      <c r="C1602" s="6" t="s">
        <v>99</v>
      </c>
      <c r="D1602" s="6" t="s">
        <v>75</v>
      </c>
      <c r="E1602" s="6" t="s">
        <v>76</v>
      </c>
      <c r="F1602" s="6" t="s">
        <v>82</v>
      </c>
      <c r="G1602" s="6" t="s">
        <v>78</v>
      </c>
      <c r="H1602" s="7">
        <v>797779.38</v>
      </c>
      <c r="I1602" s="7">
        <v>804196.95</v>
      </c>
      <c r="J1602" s="8">
        <v>10778</v>
      </c>
      <c r="K1602" s="8">
        <v>10899</v>
      </c>
      <c r="L1602" s="7">
        <v>418728.69</v>
      </c>
      <c r="M1602" s="7">
        <v>12928.22</v>
      </c>
      <c r="N1602" s="7">
        <v>4870384.6900000004</v>
      </c>
      <c r="O1602" s="8">
        <v>72700</v>
      </c>
      <c r="P1602" s="8">
        <v>34</v>
      </c>
      <c r="Q1602" s="8">
        <v>202</v>
      </c>
    </row>
    <row r="1603" spans="1:17" ht="14.5">
      <c r="A1603" s="5">
        <v>45505</v>
      </c>
      <c r="B1603" s="6">
        <v>2024</v>
      </c>
      <c r="C1603" s="6" t="s">
        <v>99</v>
      </c>
      <c r="D1603" s="6" t="s">
        <v>75</v>
      </c>
      <c r="E1603" s="6" t="s">
        <v>76</v>
      </c>
      <c r="F1603" s="6" t="s">
        <v>82</v>
      </c>
      <c r="G1603" s="6" t="s">
        <v>79</v>
      </c>
      <c r="H1603" s="7">
        <v>788334.45</v>
      </c>
      <c r="I1603" s="7">
        <v>734118.64</v>
      </c>
      <c r="J1603" s="8">
        <v>4296</v>
      </c>
      <c r="K1603" s="8">
        <v>4012</v>
      </c>
      <c r="L1603" s="7">
        <v>483613.35</v>
      </c>
      <c r="M1603" s="7">
        <v>20377.8</v>
      </c>
      <c r="N1603" s="7">
        <v>3995207.97</v>
      </c>
      <c r="O1603" s="8">
        <v>23102</v>
      </c>
      <c r="P1603" s="8">
        <v>34</v>
      </c>
      <c r="Q1603" s="8">
        <v>57</v>
      </c>
    </row>
    <row r="1604" spans="1:17" ht="14.5">
      <c r="A1604" s="5">
        <v>45505</v>
      </c>
      <c r="B1604" s="6">
        <v>2024</v>
      </c>
      <c r="C1604" s="6" t="s">
        <v>99</v>
      </c>
      <c r="D1604" s="6" t="s">
        <v>75</v>
      </c>
      <c r="E1604" s="6" t="s">
        <v>76</v>
      </c>
      <c r="F1604" s="6" t="s">
        <v>82</v>
      </c>
      <c r="G1604" s="6" t="s">
        <v>80</v>
      </c>
      <c r="H1604" s="7">
        <v>187307</v>
      </c>
      <c r="I1604" s="7">
        <v>171533.28</v>
      </c>
      <c r="J1604" s="8">
        <v>1301</v>
      </c>
      <c r="K1604" s="8">
        <v>1196</v>
      </c>
      <c r="L1604" s="7">
        <v>121201.08</v>
      </c>
      <c r="M1604" s="7">
        <v>10007.01</v>
      </c>
      <c r="N1604" s="7">
        <v>1306240</v>
      </c>
      <c r="O1604" s="8">
        <v>9694</v>
      </c>
      <c r="P1604" s="8">
        <v>9</v>
      </c>
      <c r="Q1604" s="8">
        <v>18</v>
      </c>
    </row>
    <row r="1605" spans="1:17" ht="14.5">
      <c r="A1605" s="5">
        <v>45505</v>
      </c>
      <c r="B1605" s="6">
        <v>2024</v>
      </c>
      <c r="C1605" s="6" t="s">
        <v>99</v>
      </c>
      <c r="D1605" s="6" t="s">
        <v>75</v>
      </c>
      <c r="E1605" s="6" t="s">
        <v>76</v>
      </c>
      <c r="F1605" s="6" t="s">
        <v>82</v>
      </c>
      <c r="G1605" s="6" t="s">
        <v>81</v>
      </c>
      <c r="H1605" s="7">
        <v>305597.14</v>
      </c>
      <c r="I1605" s="7">
        <v>286258.44</v>
      </c>
      <c r="J1605" s="8">
        <v>2585</v>
      </c>
      <c r="K1605" s="8">
        <v>2450</v>
      </c>
      <c r="L1605" s="7">
        <v>179970.08</v>
      </c>
      <c r="M1605" s="7">
        <v>8675.24</v>
      </c>
      <c r="N1605" s="7">
        <v>1825546.32</v>
      </c>
      <c r="O1605" s="8">
        <v>17404</v>
      </c>
      <c r="P1605" s="8">
        <v>14</v>
      </c>
      <c r="Q1605" s="8">
        <v>57</v>
      </c>
    </row>
    <row r="1606" spans="1:17" ht="14.5">
      <c r="A1606" s="5">
        <v>45505</v>
      </c>
      <c r="B1606" s="6">
        <v>2024</v>
      </c>
      <c r="C1606" s="6" t="s">
        <v>99</v>
      </c>
      <c r="D1606" s="6" t="s">
        <v>75</v>
      </c>
      <c r="E1606" s="6" t="s">
        <v>76</v>
      </c>
      <c r="F1606" s="6" t="s">
        <v>83</v>
      </c>
      <c r="G1606" s="6" t="s">
        <v>78</v>
      </c>
      <c r="H1606" s="7">
        <v>79046</v>
      </c>
      <c r="I1606" s="7">
        <v>78633.17</v>
      </c>
      <c r="J1606" s="8">
        <v>1068</v>
      </c>
      <c r="K1606" s="8">
        <v>1059</v>
      </c>
      <c r="L1606" s="7">
        <v>37496.49</v>
      </c>
      <c r="M1606" s="7">
        <v>1319.17</v>
      </c>
      <c r="N1606" s="7">
        <v>638124.91</v>
      </c>
      <c r="O1606" s="8">
        <v>8871</v>
      </c>
      <c r="P1606" s="8">
        <v>3</v>
      </c>
      <c r="Q1606" s="8">
        <v>19</v>
      </c>
    </row>
    <row r="1607" spans="1:17" ht="14.5">
      <c r="A1607" s="5">
        <v>45505</v>
      </c>
      <c r="B1607" s="6">
        <v>2024</v>
      </c>
      <c r="C1607" s="6" t="s">
        <v>99</v>
      </c>
      <c r="D1607" s="6" t="s">
        <v>75</v>
      </c>
      <c r="E1607" s="6" t="s">
        <v>76</v>
      </c>
      <c r="F1607" s="6" t="s">
        <v>83</v>
      </c>
      <c r="G1607" s="6" t="s">
        <v>79</v>
      </c>
      <c r="H1607" s="7">
        <v>75590.66</v>
      </c>
      <c r="I1607" s="7">
        <v>69940.22</v>
      </c>
      <c r="J1607" s="8">
        <v>412</v>
      </c>
      <c r="K1607" s="8">
        <v>387</v>
      </c>
      <c r="L1607" s="7">
        <v>42087.27</v>
      </c>
      <c r="M1607" s="7">
        <v>2037.09</v>
      </c>
      <c r="N1607" s="7">
        <v>507638.7</v>
      </c>
      <c r="O1607" s="8">
        <v>3111</v>
      </c>
      <c r="P1607" s="8">
        <v>4</v>
      </c>
      <c r="Q1607" s="8">
        <v>11</v>
      </c>
    </row>
    <row r="1608" spans="1:17" ht="14.5">
      <c r="A1608" s="5">
        <v>45505</v>
      </c>
      <c r="B1608" s="6">
        <v>2024</v>
      </c>
      <c r="C1608" s="6" t="s">
        <v>99</v>
      </c>
      <c r="D1608" s="6" t="s">
        <v>75</v>
      </c>
      <c r="E1608" s="6" t="s">
        <v>76</v>
      </c>
      <c r="F1608" s="6" t="s">
        <v>83</v>
      </c>
      <c r="G1608" s="6" t="s">
        <v>80</v>
      </c>
      <c r="H1608" s="7">
        <v>17367.54</v>
      </c>
      <c r="I1608" s="7">
        <v>16099.79</v>
      </c>
      <c r="J1608" s="8">
        <v>121</v>
      </c>
      <c r="K1608" s="8">
        <v>112</v>
      </c>
      <c r="L1608" s="7">
        <v>10161.64</v>
      </c>
      <c r="M1608" s="7">
        <v>1038.94</v>
      </c>
      <c r="N1608" s="7">
        <v>162760.20000000001</v>
      </c>
      <c r="O1608" s="8">
        <v>1183</v>
      </c>
      <c r="P1608" s="8">
        <v>1</v>
      </c>
      <c r="Q1608" s="8">
        <v>2</v>
      </c>
    </row>
    <row r="1609" spans="1:17" ht="14.5">
      <c r="A1609" s="5">
        <v>45505</v>
      </c>
      <c r="B1609" s="6">
        <v>2024</v>
      </c>
      <c r="C1609" s="6" t="s">
        <v>99</v>
      </c>
      <c r="D1609" s="6" t="s">
        <v>75</v>
      </c>
      <c r="E1609" s="6" t="s">
        <v>76</v>
      </c>
      <c r="F1609" s="6" t="s">
        <v>83</v>
      </c>
      <c r="G1609" s="6" t="s">
        <v>81</v>
      </c>
      <c r="H1609" s="7">
        <v>31937.7</v>
      </c>
      <c r="I1609" s="7">
        <v>31381.13</v>
      </c>
      <c r="J1609" s="8">
        <v>270</v>
      </c>
      <c r="K1609" s="8">
        <v>261</v>
      </c>
      <c r="L1609" s="7">
        <v>16857.82</v>
      </c>
      <c r="M1609" s="7">
        <v>1052.46</v>
      </c>
      <c r="N1609" s="7">
        <v>240083.79</v>
      </c>
      <c r="O1609" s="8">
        <v>2249</v>
      </c>
      <c r="P1609" s="8">
        <v>1</v>
      </c>
      <c r="Q1609" s="8">
        <v>6</v>
      </c>
    </row>
    <row r="1610" spans="1:17" ht="14.5">
      <c r="A1610" s="5">
        <v>45505</v>
      </c>
      <c r="B1610" s="6">
        <v>2024</v>
      </c>
      <c r="C1610" s="6" t="s">
        <v>99</v>
      </c>
      <c r="D1610" s="6" t="s">
        <v>84</v>
      </c>
      <c r="E1610" s="6" t="s">
        <v>85</v>
      </c>
      <c r="F1610" s="6" t="s">
        <v>77</v>
      </c>
      <c r="G1610" s="6" t="s">
        <v>78</v>
      </c>
      <c r="H1610" s="7">
        <v>498102.4</v>
      </c>
      <c r="I1610" s="7">
        <v>555516.16000000003</v>
      </c>
      <c r="J1610" s="8">
        <v>6730</v>
      </c>
      <c r="K1610" s="8">
        <v>7446</v>
      </c>
      <c r="L1610" s="7">
        <v>281382.33</v>
      </c>
      <c r="M1610" s="7">
        <v>9745.25</v>
      </c>
      <c r="N1610" s="7">
        <v>4205475.28</v>
      </c>
      <c r="O1610" s="8">
        <v>58092</v>
      </c>
      <c r="P1610" s="8">
        <v>20</v>
      </c>
      <c r="Q1610" s="8">
        <v>123</v>
      </c>
    </row>
    <row r="1611" spans="1:17" ht="14.5">
      <c r="A1611" s="5">
        <v>45505</v>
      </c>
      <c r="B1611" s="6">
        <v>2024</v>
      </c>
      <c r="C1611" s="6" t="s">
        <v>99</v>
      </c>
      <c r="D1611" s="6" t="s">
        <v>84</v>
      </c>
      <c r="E1611" s="6" t="s">
        <v>85</v>
      </c>
      <c r="F1611" s="6" t="s">
        <v>77</v>
      </c>
      <c r="G1611" s="6" t="s">
        <v>79</v>
      </c>
      <c r="H1611" s="7">
        <v>527134.88</v>
      </c>
      <c r="I1611" s="7">
        <v>554031.18999999994</v>
      </c>
      <c r="J1611" s="8">
        <v>2873</v>
      </c>
      <c r="K1611" s="8">
        <v>2964</v>
      </c>
      <c r="L1611" s="7">
        <v>342193.12</v>
      </c>
      <c r="M1611" s="7">
        <v>14027.89</v>
      </c>
      <c r="N1611" s="7">
        <v>3417728.09</v>
      </c>
      <c r="O1611" s="8">
        <v>20700</v>
      </c>
      <c r="P1611" s="8">
        <v>21</v>
      </c>
      <c r="Q1611" s="8">
        <v>56</v>
      </c>
    </row>
    <row r="1612" spans="1:17" ht="14.5">
      <c r="A1612" s="5">
        <v>45505</v>
      </c>
      <c r="B1612" s="6">
        <v>2024</v>
      </c>
      <c r="C1612" s="6" t="s">
        <v>99</v>
      </c>
      <c r="D1612" s="6" t="s">
        <v>84</v>
      </c>
      <c r="E1612" s="6" t="s">
        <v>85</v>
      </c>
      <c r="F1612" s="6" t="s">
        <v>77</v>
      </c>
      <c r="G1612" s="6" t="s">
        <v>80</v>
      </c>
      <c r="H1612" s="7">
        <v>116623.1</v>
      </c>
      <c r="I1612" s="7">
        <v>120712.04</v>
      </c>
      <c r="J1612" s="8">
        <v>810</v>
      </c>
      <c r="K1612" s="8">
        <v>853</v>
      </c>
      <c r="L1612" s="7">
        <v>79928.740000000005</v>
      </c>
      <c r="M1612" s="7">
        <v>6566.48</v>
      </c>
      <c r="N1612" s="7">
        <v>1085574.6100000001</v>
      </c>
      <c r="O1612" s="8">
        <v>7893</v>
      </c>
      <c r="P1612" s="8">
        <v>6</v>
      </c>
      <c r="Q1612" s="8">
        <v>11</v>
      </c>
    </row>
    <row r="1613" spans="1:17" ht="14.5">
      <c r="A1613" s="5">
        <v>45505</v>
      </c>
      <c r="B1613" s="6">
        <v>2024</v>
      </c>
      <c r="C1613" s="6" t="s">
        <v>99</v>
      </c>
      <c r="D1613" s="6" t="s">
        <v>84</v>
      </c>
      <c r="E1613" s="6" t="s">
        <v>85</v>
      </c>
      <c r="F1613" s="6" t="s">
        <v>77</v>
      </c>
      <c r="G1613" s="6" t="s">
        <v>81</v>
      </c>
      <c r="H1613" s="7">
        <v>226410.49</v>
      </c>
      <c r="I1613" s="7">
        <v>236404.37</v>
      </c>
      <c r="J1613" s="8">
        <v>1915</v>
      </c>
      <c r="K1613" s="8">
        <v>2006</v>
      </c>
      <c r="L1613" s="7">
        <v>140991.18</v>
      </c>
      <c r="M1613" s="7">
        <v>7047.59</v>
      </c>
      <c r="N1613" s="7">
        <v>1599551.06</v>
      </c>
      <c r="O1613" s="8">
        <v>15314</v>
      </c>
      <c r="P1613" s="8">
        <v>10</v>
      </c>
      <c r="Q1613" s="8">
        <v>20</v>
      </c>
    </row>
    <row r="1614" spans="1:17" ht="14.5">
      <c r="A1614" s="5">
        <v>45505</v>
      </c>
      <c r="B1614" s="6">
        <v>2024</v>
      </c>
      <c r="C1614" s="6" t="s">
        <v>99</v>
      </c>
      <c r="D1614" s="6" t="s">
        <v>84</v>
      </c>
      <c r="E1614" s="6" t="s">
        <v>85</v>
      </c>
      <c r="F1614" s="6" t="s">
        <v>82</v>
      </c>
      <c r="G1614" s="6" t="s">
        <v>78</v>
      </c>
      <c r="H1614" s="7">
        <v>485286.99</v>
      </c>
      <c r="I1614" s="7">
        <v>537252.16</v>
      </c>
      <c r="J1614" s="8">
        <v>6557</v>
      </c>
      <c r="K1614" s="8">
        <v>7271</v>
      </c>
      <c r="L1614" s="7">
        <v>253585.98</v>
      </c>
      <c r="M1614" s="7">
        <v>8009.85</v>
      </c>
      <c r="N1614" s="7">
        <v>3884226.49</v>
      </c>
      <c r="O1614" s="8">
        <v>55242</v>
      </c>
      <c r="P1614" s="8">
        <v>22</v>
      </c>
      <c r="Q1614" s="8">
        <v>92</v>
      </c>
    </row>
    <row r="1615" spans="1:17" ht="14.5">
      <c r="A1615" s="5">
        <v>45505</v>
      </c>
      <c r="B1615" s="6">
        <v>2024</v>
      </c>
      <c r="C1615" s="6" t="s">
        <v>99</v>
      </c>
      <c r="D1615" s="6" t="s">
        <v>84</v>
      </c>
      <c r="E1615" s="6" t="s">
        <v>85</v>
      </c>
      <c r="F1615" s="6" t="s">
        <v>82</v>
      </c>
      <c r="G1615" s="6" t="s">
        <v>79</v>
      </c>
      <c r="H1615" s="7">
        <v>466020.77</v>
      </c>
      <c r="I1615" s="7">
        <v>491370.63</v>
      </c>
      <c r="J1615" s="8">
        <v>2540</v>
      </c>
      <c r="K1615" s="8">
        <v>2665</v>
      </c>
      <c r="L1615" s="7">
        <v>286611.24</v>
      </c>
      <c r="M1615" s="7">
        <v>12544.88</v>
      </c>
      <c r="N1615" s="7">
        <v>3155340.94</v>
      </c>
      <c r="O1615" s="8">
        <v>18321</v>
      </c>
      <c r="P1615" s="8">
        <v>23</v>
      </c>
      <c r="Q1615" s="8">
        <v>55</v>
      </c>
    </row>
    <row r="1616" spans="1:17" ht="14.5">
      <c r="A1616" s="5">
        <v>45505</v>
      </c>
      <c r="B1616" s="6">
        <v>2024</v>
      </c>
      <c r="C1616" s="6" t="s">
        <v>99</v>
      </c>
      <c r="D1616" s="6" t="s">
        <v>84</v>
      </c>
      <c r="E1616" s="6" t="s">
        <v>85</v>
      </c>
      <c r="F1616" s="6" t="s">
        <v>82</v>
      </c>
      <c r="G1616" s="6" t="s">
        <v>80</v>
      </c>
      <c r="H1616" s="7">
        <v>111535.89</v>
      </c>
      <c r="I1616" s="7">
        <v>111546.36</v>
      </c>
      <c r="J1616" s="8">
        <v>775</v>
      </c>
      <c r="K1616" s="8">
        <v>780</v>
      </c>
      <c r="L1616" s="7">
        <v>72109.56</v>
      </c>
      <c r="M1616" s="7">
        <v>6250.13</v>
      </c>
      <c r="N1616" s="7">
        <v>1038590.47</v>
      </c>
      <c r="O1616" s="8">
        <v>7489</v>
      </c>
      <c r="P1616" s="8">
        <v>5</v>
      </c>
      <c r="Q1616" s="8">
        <v>8</v>
      </c>
    </row>
    <row r="1617" spans="1:17" ht="14.5">
      <c r="A1617" s="5">
        <v>45505</v>
      </c>
      <c r="B1617" s="6">
        <v>2024</v>
      </c>
      <c r="C1617" s="6" t="s">
        <v>99</v>
      </c>
      <c r="D1617" s="6" t="s">
        <v>84</v>
      </c>
      <c r="E1617" s="6" t="s">
        <v>85</v>
      </c>
      <c r="F1617" s="6" t="s">
        <v>82</v>
      </c>
      <c r="G1617" s="6" t="s">
        <v>81</v>
      </c>
      <c r="H1617" s="7">
        <v>188603.66</v>
      </c>
      <c r="I1617" s="7">
        <v>196313.8</v>
      </c>
      <c r="J1617" s="8">
        <v>1595</v>
      </c>
      <c r="K1617" s="8">
        <v>1648</v>
      </c>
      <c r="L1617" s="7">
        <v>110117.32</v>
      </c>
      <c r="M1617" s="7">
        <v>6140.42</v>
      </c>
      <c r="N1617" s="7">
        <v>1488182.41</v>
      </c>
      <c r="O1617" s="8">
        <v>13150</v>
      </c>
      <c r="P1617" s="8">
        <v>8</v>
      </c>
      <c r="Q1617" s="8">
        <v>19</v>
      </c>
    </row>
    <row r="1618" spans="1:17" ht="14.5">
      <c r="A1618" s="5">
        <v>45505</v>
      </c>
      <c r="B1618" s="6">
        <v>2024</v>
      </c>
      <c r="C1618" s="6" t="s">
        <v>99</v>
      </c>
      <c r="D1618" s="6" t="s">
        <v>84</v>
      </c>
      <c r="E1618" s="6" t="s">
        <v>85</v>
      </c>
      <c r="F1618" s="6" t="s">
        <v>83</v>
      </c>
      <c r="G1618" s="6" t="s">
        <v>78</v>
      </c>
      <c r="H1618" s="7">
        <v>40412.21</v>
      </c>
      <c r="I1618" s="7">
        <v>42594.03</v>
      </c>
      <c r="J1618" s="8">
        <v>546</v>
      </c>
      <c r="K1618" s="8">
        <v>568</v>
      </c>
      <c r="L1618" s="7">
        <v>19250.78</v>
      </c>
      <c r="M1618" s="7">
        <v>770.57</v>
      </c>
      <c r="N1618" s="7">
        <v>491873.57</v>
      </c>
      <c r="O1618" s="8">
        <v>6881</v>
      </c>
      <c r="P1618" s="8">
        <v>2</v>
      </c>
      <c r="Q1618" s="8">
        <v>13</v>
      </c>
    </row>
    <row r="1619" spans="1:17" ht="14.5">
      <c r="A1619" s="5">
        <v>45505</v>
      </c>
      <c r="B1619" s="6">
        <v>2024</v>
      </c>
      <c r="C1619" s="6" t="s">
        <v>99</v>
      </c>
      <c r="D1619" s="6" t="s">
        <v>84</v>
      </c>
      <c r="E1619" s="6" t="s">
        <v>85</v>
      </c>
      <c r="F1619" s="6" t="s">
        <v>83</v>
      </c>
      <c r="G1619" s="6" t="s">
        <v>79</v>
      </c>
      <c r="H1619" s="7">
        <v>41246.26</v>
      </c>
      <c r="I1619" s="7">
        <v>42665.5</v>
      </c>
      <c r="J1619" s="8">
        <v>225</v>
      </c>
      <c r="K1619" s="8">
        <v>233</v>
      </c>
      <c r="L1619" s="7">
        <v>22969.59</v>
      </c>
      <c r="M1619" s="7">
        <v>1074.97</v>
      </c>
      <c r="N1619" s="7">
        <v>402918.53</v>
      </c>
      <c r="O1619" s="8">
        <v>2288</v>
      </c>
      <c r="P1619" s="8">
        <v>2</v>
      </c>
      <c r="Q1619" s="8">
        <v>7</v>
      </c>
    </row>
    <row r="1620" spans="1:17" ht="14.5">
      <c r="A1620" s="5">
        <v>45505</v>
      </c>
      <c r="B1620" s="6">
        <v>2024</v>
      </c>
      <c r="C1620" s="6" t="s">
        <v>99</v>
      </c>
      <c r="D1620" s="6" t="s">
        <v>84</v>
      </c>
      <c r="E1620" s="6" t="s">
        <v>85</v>
      </c>
      <c r="F1620" s="6" t="s">
        <v>83</v>
      </c>
      <c r="G1620" s="6" t="s">
        <v>80</v>
      </c>
      <c r="H1620" s="7">
        <v>9382.1200000000008</v>
      </c>
      <c r="I1620" s="7">
        <v>9292.0300000000007</v>
      </c>
      <c r="J1620" s="8">
        <v>65</v>
      </c>
      <c r="K1620" s="8">
        <v>65</v>
      </c>
      <c r="L1620" s="7">
        <v>5507.71</v>
      </c>
      <c r="M1620" s="7">
        <v>520.52</v>
      </c>
      <c r="N1620" s="7">
        <v>127529.81</v>
      </c>
      <c r="O1620" s="8">
        <v>996</v>
      </c>
      <c r="P1620" s="8">
        <v>0</v>
      </c>
      <c r="Q1620" s="8">
        <v>2</v>
      </c>
    </row>
    <row r="1621" spans="1:17" ht="14.5">
      <c r="A1621" s="5">
        <v>45505</v>
      </c>
      <c r="B1621" s="6">
        <v>2024</v>
      </c>
      <c r="C1621" s="6" t="s">
        <v>99</v>
      </c>
      <c r="D1621" s="6" t="s">
        <v>84</v>
      </c>
      <c r="E1621" s="6" t="s">
        <v>85</v>
      </c>
      <c r="F1621" s="6" t="s">
        <v>83</v>
      </c>
      <c r="G1621" s="6" t="s">
        <v>81</v>
      </c>
      <c r="H1621" s="7">
        <v>17021.66</v>
      </c>
      <c r="I1621" s="7">
        <v>17783.75</v>
      </c>
      <c r="J1621" s="8">
        <v>144</v>
      </c>
      <c r="K1621" s="8">
        <v>153</v>
      </c>
      <c r="L1621" s="7">
        <v>9075.9</v>
      </c>
      <c r="M1621" s="7">
        <v>464.08</v>
      </c>
      <c r="N1621" s="7">
        <v>181352.32000000001</v>
      </c>
      <c r="O1621" s="8">
        <v>1615</v>
      </c>
      <c r="P1621" s="8">
        <v>1</v>
      </c>
      <c r="Q1621" s="8">
        <v>4</v>
      </c>
    </row>
    <row r="1622" spans="1:17" ht="14.5">
      <c r="A1622" s="5">
        <v>45505</v>
      </c>
      <c r="B1622" s="6">
        <v>2024</v>
      </c>
      <c r="C1622" s="6" t="s">
        <v>99</v>
      </c>
      <c r="D1622" s="6" t="s">
        <v>86</v>
      </c>
      <c r="E1622" s="6" t="s">
        <v>87</v>
      </c>
      <c r="F1622" s="6" t="s">
        <v>77</v>
      </c>
      <c r="G1622" s="6" t="s">
        <v>78</v>
      </c>
      <c r="H1622" s="7">
        <v>331811.90999999997</v>
      </c>
      <c r="I1622" s="7">
        <v>349196.84</v>
      </c>
      <c r="J1622" s="8">
        <v>4483</v>
      </c>
      <c r="K1622" s="8">
        <v>4678</v>
      </c>
      <c r="L1622" s="7">
        <v>186023.27</v>
      </c>
      <c r="M1622" s="7">
        <v>5879.59</v>
      </c>
      <c r="N1622" s="7">
        <v>3142435.31</v>
      </c>
      <c r="O1622" s="8">
        <v>44779</v>
      </c>
      <c r="P1622" s="8">
        <v>17</v>
      </c>
      <c r="Q1622" s="8">
        <v>65</v>
      </c>
    </row>
    <row r="1623" spans="1:17" ht="14.5">
      <c r="A1623" s="5">
        <v>45505</v>
      </c>
      <c r="B1623" s="6">
        <v>2024</v>
      </c>
      <c r="C1623" s="6" t="s">
        <v>99</v>
      </c>
      <c r="D1623" s="6" t="s">
        <v>86</v>
      </c>
      <c r="E1623" s="6" t="s">
        <v>87</v>
      </c>
      <c r="F1623" s="6" t="s">
        <v>77</v>
      </c>
      <c r="G1623" s="6" t="s">
        <v>79</v>
      </c>
      <c r="H1623" s="7">
        <v>356155.79</v>
      </c>
      <c r="I1623" s="7">
        <v>340614.16</v>
      </c>
      <c r="J1623" s="8">
        <v>1941</v>
      </c>
      <c r="K1623" s="8">
        <v>1869</v>
      </c>
      <c r="L1623" s="7">
        <v>230084.74</v>
      </c>
      <c r="M1623" s="7">
        <v>8034.04</v>
      </c>
      <c r="N1623" s="7">
        <v>2745509.29</v>
      </c>
      <c r="O1623" s="8">
        <v>16944</v>
      </c>
      <c r="P1623" s="8">
        <v>13</v>
      </c>
      <c r="Q1623" s="8">
        <v>38</v>
      </c>
    </row>
    <row r="1624" spans="1:17" ht="14.5">
      <c r="A1624" s="5">
        <v>45505</v>
      </c>
      <c r="B1624" s="6">
        <v>2024</v>
      </c>
      <c r="C1624" s="6" t="s">
        <v>99</v>
      </c>
      <c r="D1624" s="6" t="s">
        <v>86</v>
      </c>
      <c r="E1624" s="6" t="s">
        <v>87</v>
      </c>
      <c r="F1624" s="6" t="s">
        <v>77</v>
      </c>
      <c r="G1624" s="6" t="s">
        <v>80</v>
      </c>
      <c r="H1624" s="7">
        <v>86506.53</v>
      </c>
      <c r="I1624" s="7">
        <v>84719.22</v>
      </c>
      <c r="J1624" s="8">
        <v>601</v>
      </c>
      <c r="K1624" s="8">
        <v>596</v>
      </c>
      <c r="L1624" s="7">
        <v>59926.68</v>
      </c>
      <c r="M1624" s="7">
        <v>4839.54</v>
      </c>
      <c r="N1624" s="7">
        <v>845684.31</v>
      </c>
      <c r="O1624" s="8">
        <v>6131</v>
      </c>
      <c r="P1624" s="8">
        <v>5</v>
      </c>
      <c r="Q1624" s="8">
        <v>6</v>
      </c>
    </row>
    <row r="1625" spans="1:17" ht="14.5">
      <c r="A1625" s="5">
        <v>45505</v>
      </c>
      <c r="B1625" s="6">
        <v>2024</v>
      </c>
      <c r="C1625" s="6" t="s">
        <v>99</v>
      </c>
      <c r="D1625" s="6" t="s">
        <v>86</v>
      </c>
      <c r="E1625" s="6" t="s">
        <v>87</v>
      </c>
      <c r="F1625" s="6" t="s">
        <v>77</v>
      </c>
      <c r="G1625" s="6" t="s">
        <v>81</v>
      </c>
      <c r="H1625" s="7">
        <v>143221.46</v>
      </c>
      <c r="I1625" s="7">
        <v>141558.09</v>
      </c>
      <c r="J1625" s="8">
        <v>1211</v>
      </c>
      <c r="K1625" s="8">
        <v>1187</v>
      </c>
      <c r="L1625" s="7">
        <v>90140.92</v>
      </c>
      <c r="M1625" s="7">
        <v>4510.16</v>
      </c>
      <c r="N1625" s="7">
        <v>1221666.47</v>
      </c>
      <c r="O1625" s="8">
        <v>10910</v>
      </c>
      <c r="P1625" s="8">
        <v>8</v>
      </c>
      <c r="Q1625" s="8">
        <v>15</v>
      </c>
    </row>
    <row r="1626" spans="1:17" ht="14.5">
      <c r="A1626" s="5">
        <v>45505</v>
      </c>
      <c r="B1626" s="6">
        <v>2024</v>
      </c>
      <c r="C1626" s="6" t="s">
        <v>99</v>
      </c>
      <c r="D1626" s="6" t="s">
        <v>86</v>
      </c>
      <c r="E1626" s="6" t="s">
        <v>87</v>
      </c>
      <c r="F1626" s="6" t="s">
        <v>82</v>
      </c>
      <c r="G1626" s="6" t="s">
        <v>78</v>
      </c>
      <c r="H1626" s="7">
        <v>314436.7</v>
      </c>
      <c r="I1626" s="7">
        <v>320767.34000000003</v>
      </c>
      <c r="J1626" s="8">
        <v>4248</v>
      </c>
      <c r="K1626" s="8">
        <v>4270</v>
      </c>
      <c r="L1626" s="7">
        <v>163663.64000000001</v>
      </c>
      <c r="M1626" s="7">
        <v>5424.57</v>
      </c>
      <c r="N1626" s="7">
        <v>2993191.26</v>
      </c>
      <c r="O1626" s="8">
        <v>43297</v>
      </c>
      <c r="P1626" s="8">
        <v>12</v>
      </c>
      <c r="Q1626" s="8">
        <v>74</v>
      </c>
    </row>
    <row r="1627" spans="1:17" ht="14.5">
      <c r="A1627" s="5">
        <v>45505</v>
      </c>
      <c r="B1627" s="6">
        <v>2024</v>
      </c>
      <c r="C1627" s="6" t="s">
        <v>99</v>
      </c>
      <c r="D1627" s="6" t="s">
        <v>86</v>
      </c>
      <c r="E1627" s="6" t="s">
        <v>87</v>
      </c>
      <c r="F1627" s="6" t="s">
        <v>82</v>
      </c>
      <c r="G1627" s="6" t="s">
        <v>79</v>
      </c>
      <c r="H1627" s="7">
        <v>295218.63</v>
      </c>
      <c r="I1627" s="7">
        <v>279544.74</v>
      </c>
      <c r="J1627" s="8">
        <v>1609</v>
      </c>
      <c r="K1627" s="8">
        <v>1510</v>
      </c>
      <c r="L1627" s="7">
        <v>181858.51</v>
      </c>
      <c r="M1627" s="7">
        <v>6864.69</v>
      </c>
      <c r="N1627" s="7">
        <v>2336773.59</v>
      </c>
      <c r="O1627" s="8">
        <v>13873</v>
      </c>
      <c r="P1627" s="8">
        <v>14</v>
      </c>
      <c r="Q1627" s="8">
        <v>14</v>
      </c>
    </row>
    <row r="1628" spans="1:17" ht="14.5">
      <c r="A1628" s="5">
        <v>45505</v>
      </c>
      <c r="B1628" s="6">
        <v>2024</v>
      </c>
      <c r="C1628" s="6" t="s">
        <v>99</v>
      </c>
      <c r="D1628" s="6" t="s">
        <v>86</v>
      </c>
      <c r="E1628" s="6" t="s">
        <v>87</v>
      </c>
      <c r="F1628" s="6" t="s">
        <v>82</v>
      </c>
      <c r="G1628" s="6" t="s">
        <v>80</v>
      </c>
      <c r="H1628" s="7">
        <v>69727.990000000005</v>
      </c>
      <c r="I1628" s="7">
        <v>69118.710000000006</v>
      </c>
      <c r="J1628" s="8">
        <v>484</v>
      </c>
      <c r="K1628" s="8">
        <v>482</v>
      </c>
      <c r="L1628" s="7">
        <v>44005.41</v>
      </c>
      <c r="M1628" s="7">
        <v>3911.14</v>
      </c>
      <c r="N1628" s="7">
        <v>743690.75</v>
      </c>
      <c r="O1628" s="8">
        <v>5653</v>
      </c>
      <c r="P1628" s="8">
        <v>3</v>
      </c>
      <c r="Q1628" s="8">
        <v>6</v>
      </c>
    </row>
    <row r="1629" spans="1:17" ht="14.5">
      <c r="A1629" s="5">
        <v>45505</v>
      </c>
      <c r="B1629" s="6">
        <v>2024</v>
      </c>
      <c r="C1629" s="6" t="s">
        <v>99</v>
      </c>
      <c r="D1629" s="6" t="s">
        <v>86</v>
      </c>
      <c r="E1629" s="6" t="s">
        <v>87</v>
      </c>
      <c r="F1629" s="6" t="s">
        <v>82</v>
      </c>
      <c r="G1629" s="6" t="s">
        <v>81</v>
      </c>
      <c r="H1629" s="7">
        <v>123152.04</v>
      </c>
      <c r="I1629" s="7">
        <v>121010.3</v>
      </c>
      <c r="J1629" s="8">
        <v>1042</v>
      </c>
      <c r="K1629" s="8">
        <v>1043</v>
      </c>
      <c r="L1629" s="7">
        <v>71739.070000000007</v>
      </c>
      <c r="M1629" s="7">
        <v>3624.5</v>
      </c>
      <c r="N1629" s="7">
        <v>1083929.8600000001</v>
      </c>
      <c r="O1629" s="8">
        <v>10156</v>
      </c>
      <c r="P1629" s="8">
        <v>5</v>
      </c>
      <c r="Q1629" s="8">
        <v>12</v>
      </c>
    </row>
    <row r="1630" spans="1:17" ht="14.5">
      <c r="A1630" s="5">
        <v>45505</v>
      </c>
      <c r="B1630" s="6">
        <v>2024</v>
      </c>
      <c r="C1630" s="6" t="s">
        <v>99</v>
      </c>
      <c r="D1630" s="6" t="s">
        <v>86</v>
      </c>
      <c r="E1630" s="6" t="s">
        <v>87</v>
      </c>
      <c r="F1630" s="6" t="s">
        <v>83</v>
      </c>
      <c r="G1630" s="6" t="s">
        <v>78</v>
      </c>
      <c r="H1630" s="7">
        <v>29124.71</v>
      </c>
      <c r="I1630" s="7">
        <v>29347.08</v>
      </c>
      <c r="J1630" s="8">
        <v>393</v>
      </c>
      <c r="K1630" s="8">
        <v>394</v>
      </c>
      <c r="L1630" s="7">
        <v>13784.51</v>
      </c>
      <c r="M1630" s="7">
        <v>557.96</v>
      </c>
      <c r="N1630" s="7">
        <v>377931.2</v>
      </c>
      <c r="O1630" s="8">
        <v>5418</v>
      </c>
      <c r="P1630" s="8">
        <v>1</v>
      </c>
      <c r="Q1630" s="8">
        <v>11</v>
      </c>
    </row>
    <row r="1631" spans="1:17" ht="14.5">
      <c r="A1631" s="5">
        <v>45505</v>
      </c>
      <c r="B1631" s="6">
        <v>2024</v>
      </c>
      <c r="C1631" s="6" t="s">
        <v>99</v>
      </c>
      <c r="D1631" s="6" t="s">
        <v>86</v>
      </c>
      <c r="E1631" s="6" t="s">
        <v>87</v>
      </c>
      <c r="F1631" s="6" t="s">
        <v>83</v>
      </c>
      <c r="G1631" s="6" t="s">
        <v>79</v>
      </c>
      <c r="H1631" s="7">
        <v>26309.23</v>
      </c>
      <c r="I1631" s="7">
        <v>25571.24</v>
      </c>
      <c r="J1631" s="8">
        <v>143</v>
      </c>
      <c r="K1631" s="8">
        <v>137</v>
      </c>
      <c r="L1631" s="7">
        <v>14546.53</v>
      </c>
      <c r="M1631" s="7">
        <v>704.56</v>
      </c>
      <c r="N1631" s="7">
        <v>300538.59999999998</v>
      </c>
      <c r="O1631" s="8">
        <v>1738</v>
      </c>
      <c r="P1631" s="8">
        <v>1</v>
      </c>
      <c r="Q1631" s="8">
        <v>2</v>
      </c>
    </row>
    <row r="1632" spans="1:17" ht="14.5">
      <c r="A1632" s="5">
        <v>45505</v>
      </c>
      <c r="B1632" s="6">
        <v>2024</v>
      </c>
      <c r="C1632" s="6" t="s">
        <v>99</v>
      </c>
      <c r="D1632" s="6" t="s">
        <v>86</v>
      </c>
      <c r="E1632" s="6" t="s">
        <v>87</v>
      </c>
      <c r="F1632" s="6" t="s">
        <v>83</v>
      </c>
      <c r="G1632" s="6" t="s">
        <v>80</v>
      </c>
      <c r="H1632" s="7">
        <v>7329.09</v>
      </c>
      <c r="I1632" s="7">
        <v>6848.01</v>
      </c>
      <c r="J1632" s="8">
        <v>51</v>
      </c>
      <c r="K1632" s="8">
        <v>47</v>
      </c>
      <c r="L1632" s="7">
        <v>4310.97</v>
      </c>
      <c r="M1632" s="7">
        <v>377.69</v>
      </c>
      <c r="N1632" s="7">
        <v>102331.56</v>
      </c>
      <c r="O1632" s="8">
        <v>774</v>
      </c>
      <c r="P1632" s="8">
        <v>0</v>
      </c>
      <c r="Q1632" s="8">
        <v>1</v>
      </c>
    </row>
    <row r="1633" spans="1:17" ht="14.5">
      <c r="A1633" s="5">
        <v>45505</v>
      </c>
      <c r="B1633" s="6">
        <v>2024</v>
      </c>
      <c r="C1633" s="6" t="s">
        <v>99</v>
      </c>
      <c r="D1633" s="6" t="s">
        <v>86</v>
      </c>
      <c r="E1633" s="6" t="s">
        <v>87</v>
      </c>
      <c r="F1633" s="6" t="s">
        <v>83</v>
      </c>
      <c r="G1633" s="6" t="s">
        <v>81</v>
      </c>
      <c r="H1633" s="7">
        <v>11504.61</v>
      </c>
      <c r="I1633" s="7">
        <v>11149.1</v>
      </c>
      <c r="J1633" s="8">
        <v>97</v>
      </c>
      <c r="K1633" s="8">
        <v>95</v>
      </c>
      <c r="L1633" s="7">
        <v>6084.6</v>
      </c>
      <c r="M1633" s="7">
        <v>347.16</v>
      </c>
      <c r="N1633" s="7">
        <v>147558.12</v>
      </c>
      <c r="O1633" s="8">
        <v>1390</v>
      </c>
      <c r="P1633" s="8">
        <v>0</v>
      </c>
      <c r="Q1633" s="8">
        <v>3</v>
      </c>
    </row>
    <row r="1634" spans="1:17" ht="14.5">
      <c r="A1634" s="5">
        <v>45505</v>
      </c>
      <c r="B1634" s="6">
        <v>2024</v>
      </c>
      <c r="C1634" s="6" t="s">
        <v>99</v>
      </c>
      <c r="D1634" s="6" t="s">
        <v>88</v>
      </c>
      <c r="E1634" s="6" t="s">
        <v>87</v>
      </c>
      <c r="F1634" s="6" t="s">
        <v>77</v>
      </c>
      <c r="G1634" s="6" t="s">
        <v>78</v>
      </c>
      <c r="H1634" s="7">
        <v>280213.02</v>
      </c>
      <c r="I1634" s="7">
        <v>267053.53999999998</v>
      </c>
      <c r="J1634" s="8">
        <v>3786</v>
      </c>
      <c r="K1634" s="8">
        <v>3618</v>
      </c>
      <c r="L1634" s="7">
        <v>159401.92000000001</v>
      </c>
      <c r="M1634" s="7">
        <v>5059.6400000000003</v>
      </c>
      <c r="N1634" s="7">
        <v>2809676.64</v>
      </c>
      <c r="O1634" s="8">
        <v>41863</v>
      </c>
      <c r="P1634" s="8">
        <v>13</v>
      </c>
      <c r="Q1634" s="8">
        <v>34</v>
      </c>
    </row>
    <row r="1635" spans="1:17" ht="14.5">
      <c r="A1635" s="5">
        <v>45505</v>
      </c>
      <c r="B1635" s="6">
        <v>2024</v>
      </c>
      <c r="C1635" s="6" t="s">
        <v>99</v>
      </c>
      <c r="D1635" s="6" t="s">
        <v>88</v>
      </c>
      <c r="E1635" s="6" t="s">
        <v>87</v>
      </c>
      <c r="F1635" s="6" t="s">
        <v>77</v>
      </c>
      <c r="G1635" s="6" t="s">
        <v>79</v>
      </c>
      <c r="H1635" s="7">
        <v>243269.86</v>
      </c>
      <c r="I1635" s="7">
        <v>231127.12</v>
      </c>
      <c r="J1635" s="8">
        <v>1326</v>
      </c>
      <c r="K1635" s="8">
        <v>1236</v>
      </c>
      <c r="L1635" s="7">
        <v>160330.71</v>
      </c>
      <c r="M1635" s="7">
        <v>6226.58</v>
      </c>
      <c r="N1635" s="7">
        <v>2144116</v>
      </c>
      <c r="O1635" s="8">
        <v>12260</v>
      </c>
      <c r="P1635" s="8">
        <v>12</v>
      </c>
      <c r="Q1635" s="8">
        <v>23</v>
      </c>
    </row>
    <row r="1636" spans="1:17" ht="14.5">
      <c r="A1636" s="5">
        <v>45505</v>
      </c>
      <c r="B1636" s="6">
        <v>2024</v>
      </c>
      <c r="C1636" s="6" t="s">
        <v>99</v>
      </c>
      <c r="D1636" s="6" t="s">
        <v>88</v>
      </c>
      <c r="E1636" s="6" t="s">
        <v>87</v>
      </c>
      <c r="F1636" s="6" t="s">
        <v>77</v>
      </c>
      <c r="G1636" s="6" t="s">
        <v>80</v>
      </c>
      <c r="H1636" s="7">
        <v>61201.69</v>
      </c>
      <c r="I1636" s="7">
        <v>53811.25</v>
      </c>
      <c r="J1636" s="8">
        <v>425</v>
      </c>
      <c r="K1636" s="8">
        <v>370</v>
      </c>
      <c r="L1636" s="7">
        <v>41684.6</v>
      </c>
      <c r="M1636" s="7">
        <v>3312.1</v>
      </c>
      <c r="N1636" s="7">
        <v>710845.64</v>
      </c>
      <c r="O1636" s="8">
        <v>5480</v>
      </c>
      <c r="P1636" s="8">
        <v>3</v>
      </c>
      <c r="Q1636" s="8">
        <v>7</v>
      </c>
    </row>
    <row r="1637" spans="1:17" ht="14.5">
      <c r="A1637" s="5">
        <v>45505</v>
      </c>
      <c r="B1637" s="6">
        <v>2024</v>
      </c>
      <c r="C1637" s="6" t="s">
        <v>99</v>
      </c>
      <c r="D1637" s="6" t="s">
        <v>88</v>
      </c>
      <c r="E1637" s="6" t="s">
        <v>87</v>
      </c>
      <c r="F1637" s="6" t="s">
        <v>77</v>
      </c>
      <c r="G1637" s="6" t="s">
        <v>81</v>
      </c>
      <c r="H1637" s="7">
        <v>111458.13</v>
      </c>
      <c r="I1637" s="7">
        <v>105992.25</v>
      </c>
      <c r="J1637" s="8">
        <v>943</v>
      </c>
      <c r="K1637" s="8">
        <v>906</v>
      </c>
      <c r="L1637" s="7">
        <v>68678.070000000007</v>
      </c>
      <c r="M1637" s="7">
        <v>3593.48</v>
      </c>
      <c r="N1637" s="7">
        <v>1001171.76</v>
      </c>
      <c r="O1637" s="8">
        <v>9251</v>
      </c>
      <c r="P1637" s="8">
        <v>6</v>
      </c>
      <c r="Q1637" s="8">
        <v>13</v>
      </c>
    </row>
    <row r="1638" spans="1:17" ht="14.5">
      <c r="A1638" s="5">
        <v>45505</v>
      </c>
      <c r="B1638" s="6">
        <v>2024</v>
      </c>
      <c r="C1638" s="6" t="s">
        <v>99</v>
      </c>
      <c r="D1638" s="6" t="s">
        <v>88</v>
      </c>
      <c r="E1638" s="6" t="s">
        <v>87</v>
      </c>
      <c r="F1638" s="6" t="s">
        <v>82</v>
      </c>
      <c r="G1638" s="6" t="s">
        <v>78</v>
      </c>
      <c r="H1638" s="7">
        <v>258496.93</v>
      </c>
      <c r="I1638" s="7">
        <v>246515.47</v>
      </c>
      <c r="J1638" s="8">
        <v>3492</v>
      </c>
      <c r="K1638" s="8">
        <v>3336</v>
      </c>
      <c r="L1638" s="7">
        <v>136888.5</v>
      </c>
      <c r="M1638" s="7">
        <v>4227.03</v>
      </c>
      <c r="N1638" s="7">
        <v>2639412.42</v>
      </c>
      <c r="O1638" s="8">
        <v>37603</v>
      </c>
      <c r="P1638" s="8">
        <v>13</v>
      </c>
      <c r="Q1638" s="8">
        <v>45</v>
      </c>
    </row>
    <row r="1639" spans="1:17" ht="14.5">
      <c r="A1639" s="5">
        <v>45505</v>
      </c>
      <c r="B1639" s="6">
        <v>2024</v>
      </c>
      <c r="C1639" s="6" t="s">
        <v>99</v>
      </c>
      <c r="D1639" s="6" t="s">
        <v>88</v>
      </c>
      <c r="E1639" s="6" t="s">
        <v>87</v>
      </c>
      <c r="F1639" s="6" t="s">
        <v>82</v>
      </c>
      <c r="G1639" s="6" t="s">
        <v>79</v>
      </c>
      <c r="H1639" s="7">
        <v>248848.49</v>
      </c>
      <c r="I1639" s="7">
        <v>236496.75</v>
      </c>
      <c r="J1639" s="8">
        <v>1356</v>
      </c>
      <c r="K1639" s="8">
        <v>1281</v>
      </c>
      <c r="L1639" s="7">
        <v>153948.32</v>
      </c>
      <c r="M1639" s="7">
        <v>5628.04</v>
      </c>
      <c r="N1639" s="7">
        <v>2068873.66</v>
      </c>
      <c r="O1639" s="8">
        <v>12403</v>
      </c>
      <c r="P1639" s="8">
        <v>11</v>
      </c>
      <c r="Q1639" s="8">
        <v>16</v>
      </c>
    </row>
    <row r="1640" spans="1:17" ht="14.5">
      <c r="A1640" s="5">
        <v>45505</v>
      </c>
      <c r="B1640" s="6">
        <v>2024</v>
      </c>
      <c r="C1640" s="6" t="s">
        <v>99</v>
      </c>
      <c r="D1640" s="6" t="s">
        <v>88</v>
      </c>
      <c r="E1640" s="6" t="s">
        <v>87</v>
      </c>
      <c r="F1640" s="6" t="s">
        <v>82</v>
      </c>
      <c r="G1640" s="6" t="s">
        <v>80</v>
      </c>
      <c r="H1640" s="7">
        <v>60986.37</v>
      </c>
      <c r="I1640" s="7">
        <v>57447.13</v>
      </c>
      <c r="J1640" s="8">
        <v>424</v>
      </c>
      <c r="K1640" s="8">
        <v>393</v>
      </c>
      <c r="L1640" s="7">
        <v>39049.58</v>
      </c>
      <c r="M1640" s="7">
        <v>3634.7</v>
      </c>
      <c r="N1640" s="7">
        <v>687332.6</v>
      </c>
      <c r="O1640" s="8">
        <v>5135</v>
      </c>
      <c r="P1640" s="8">
        <v>3</v>
      </c>
      <c r="Q1640" s="8">
        <v>7</v>
      </c>
    </row>
    <row r="1641" spans="1:17" ht="14.5">
      <c r="A1641" s="5">
        <v>45505</v>
      </c>
      <c r="B1641" s="6">
        <v>2024</v>
      </c>
      <c r="C1641" s="6" t="s">
        <v>99</v>
      </c>
      <c r="D1641" s="6" t="s">
        <v>88</v>
      </c>
      <c r="E1641" s="6" t="s">
        <v>87</v>
      </c>
      <c r="F1641" s="6" t="s">
        <v>82</v>
      </c>
      <c r="G1641" s="6" t="s">
        <v>81</v>
      </c>
      <c r="H1641" s="7">
        <v>102562.32</v>
      </c>
      <c r="I1641" s="7">
        <v>99125.97</v>
      </c>
      <c r="J1641" s="8">
        <v>868</v>
      </c>
      <c r="K1641" s="8">
        <v>844</v>
      </c>
      <c r="L1641" s="7">
        <v>59389.63</v>
      </c>
      <c r="M1641" s="7">
        <v>3367.62</v>
      </c>
      <c r="N1641" s="7">
        <v>944943.27</v>
      </c>
      <c r="O1641" s="8">
        <v>9044</v>
      </c>
      <c r="P1641" s="8">
        <v>4</v>
      </c>
      <c r="Q1641" s="8">
        <v>15</v>
      </c>
    </row>
    <row r="1642" spans="1:17" ht="14.5">
      <c r="A1642" s="5">
        <v>45505</v>
      </c>
      <c r="B1642" s="6">
        <v>2024</v>
      </c>
      <c r="C1642" s="6" t="s">
        <v>99</v>
      </c>
      <c r="D1642" s="6" t="s">
        <v>88</v>
      </c>
      <c r="E1642" s="6" t="s">
        <v>87</v>
      </c>
      <c r="F1642" s="6" t="s">
        <v>83</v>
      </c>
      <c r="G1642" s="6" t="s">
        <v>78</v>
      </c>
      <c r="H1642" s="7">
        <v>21039.49</v>
      </c>
      <c r="I1642" s="7">
        <v>20278.48</v>
      </c>
      <c r="J1642" s="8">
        <v>284</v>
      </c>
      <c r="K1642" s="8">
        <v>275</v>
      </c>
      <c r="L1642" s="7">
        <v>10103.84</v>
      </c>
      <c r="M1642" s="7">
        <v>358.93</v>
      </c>
      <c r="N1642" s="7">
        <v>324843.18</v>
      </c>
      <c r="O1642" s="8">
        <v>4558</v>
      </c>
      <c r="P1642" s="8">
        <v>1</v>
      </c>
      <c r="Q1642" s="8">
        <v>6</v>
      </c>
    </row>
    <row r="1643" spans="1:17" ht="14.5">
      <c r="A1643" s="5">
        <v>45505</v>
      </c>
      <c r="B1643" s="6">
        <v>2024</v>
      </c>
      <c r="C1643" s="6" t="s">
        <v>99</v>
      </c>
      <c r="D1643" s="6" t="s">
        <v>88</v>
      </c>
      <c r="E1643" s="6" t="s">
        <v>87</v>
      </c>
      <c r="F1643" s="6" t="s">
        <v>83</v>
      </c>
      <c r="G1643" s="6" t="s">
        <v>79</v>
      </c>
      <c r="H1643" s="7">
        <v>20477.7</v>
      </c>
      <c r="I1643" s="7">
        <v>19363.55</v>
      </c>
      <c r="J1643" s="8">
        <v>112</v>
      </c>
      <c r="K1643" s="8">
        <v>104</v>
      </c>
      <c r="L1643" s="7">
        <v>11423.98</v>
      </c>
      <c r="M1643" s="7">
        <v>501.16</v>
      </c>
      <c r="N1643" s="7">
        <v>255146.66</v>
      </c>
      <c r="O1643" s="8">
        <v>1479</v>
      </c>
      <c r="P1643" s="8">
        <v>1</v>
      </c>
      <c r="Q1643" s="8">
        <v>2</v>
      </c>
    </row>
    <row r="1644" spans="1:17" ht="14.5">
      <c r="A1644" s="5">
        <v>45505</v>
      </c>
      <c r="B1644" s="6">
        <v>2024</v>
      </c>
      <c r="C1644" s="6" t="s">
        <v>99</v>
      </c>
      <c r="D1644" s="6" t="s">
        <v>88</v>
      </c>
      <c r="E1644" s="6" t="s">
        <v>87</v>
      </c>
      <c r="F1644" s="6" t="s">
        <v>83</v>
      </c>
      <c r="G1644" s="6" t="s">
        <v>80</v>
      </c>
      <c r="H1644" s="7">
        <v>5351.39</v>
      </c>
      <c r="I1644" s="7">
        <v>4691.25</v>
      </c>
      <c r="J1644" s="8">
        <v>37</v>
      </c>
      <c r="K1644" s="8">
        <v>32</v>
      </c>
      <c r="L1644" s="7">
        <v>3134.88</v>
      </c>
      <c r="M1644" s="7">
        <v>296.94</v>
      </c>
      <c r="N1644" s="7">
        <v>84681.36</v>
      </c>
      <c r="O1644" s="8">
        <v>654</v>
      </c>
      <c r="P1644" s="8">
        <v>0</v>
      </c>
      <c r="Q1644" s="8">
        <v>1</v>
      </c>
    </row>
    <row r="1645" spans="1:17" ht="14.5">
      <c r="A1645" s="5">
        <v>45505</v>
      </c>
      <c r="B1645" s="6">
        <v>2024</v>
      </c>
      <c r="C1645" s="6" t="s">
        <v>99</v>
      </c>
      <c r="D1645" s="6" t="s">
        <v>88</v>
      </c>
      <c r="E1645" s="6" t="s">
        <v>87</v>
      </c>
      <c r="F1645" s="6" t="s">
        <v>83</v>
      </c>
      <c r="G1645" s="6" t="s">
        <v>81</v>
      </c>
      <c r="H1645" s="7">
        <v>8562.57</v>
      </c>
      <c r="I1645" s="7">
        <v>8336.32</v>
      </c>
      <c r="J1645" s="8">
        <v>72</v>
      </c>
      <c r="K1645" s="8">
        <v>71</v>
      </c>
      <c r="L1645" s="7">
        <v>4497.03</v>
      </c>
      <c r="M1645" s="7">
        <v>242.79</v>
      </c>
      <c r="N1645" s="7">
        <v>117247.62</v>
      </c>
      <c r="O1645" s="8">
        <v>1021</v>
      </c>
      <c r="P1645" s="8">
        <v>0</v>
      </c>
      <c r="Q1645" s="8">
        <v>2</v>
      </c>
    </row>
    <row r="1646" spans="1:17" ht="14.5">
      <c r="A1646" s="5">
        <v>45505</v>
      </c>
      <c r="B1646" s="6">
        <v>2024</v>
      </c>
      <c r="C1646" s="6" t="s">
        <v>99</v>
      </c>
      <c r="D1646" s="6" t="s">
        <v>89</v>
      </c>
      <c r="E1646" s="6" t="s">
        <v>85</v>
      </c>
      <c r="F1646" s="6" t="s">
        <v>77</v>
      </c>
      <c r="G1646" s="6" t="s">
        <v>78</v>
      </c>
      <c r="H1646" s="7">
        <v>219661.4</v>
      </c>
      <c r="I1646" s="7">
        <v>215292.95</v>
      </c>
      <c r="J1646" s="8">
        <v>2968</v>
      </c>
      <c r="K1646" s="8">
        <v>2864</v>
      </c>
      <c r="L1646" s="7">
        <v>124318.14</v>
      </c>
      <c r="M1646" s="7">
        <v>3817.45</v>
      </c>
      <c r="N1646" s="7">
        <v>1548731.36</v>
      </c>
      <c r="O1646" s="8">
        <v>22373</v>
      </c>
      <c r="P1646" s="8">
        <v>10</v>
      </c>
      <c r="Q1646" s="8">
        <v>41</v>
      </c>
    </row>
    <row r="1647" spans="1:17" ht="14.5">
      <c r="A1647" s="5">
        <v>45505</v>
      </c>
      <c r="B1647" s="6">
        <v>2024</v>
      </c>
      <c r="C1647" s="6" t="s">
        <v>99</v>
      </c>
      <c r="D1647" s="6" t="s">
        <v>89</v>
      </c>
      <c r="E1647" s="6" t="s">
        <v>85</v>
      </c>
      <c r="F1647" s="6" t="s">
        <v>77</v>
      </c>
      <c r="G1647" s="6" t="s">
        <v>79</v>
      </c>
      <c r="H1647" s="7">
        <v>228713.28</v>
      </c>
      <c r="I1647" s="7">
        <v>214344.75</v>
      </c>
      <c r="J1647" s="8">
        <v>1246</v>
      </c>
      <c r="K1647" s="8">
        <v>1163</v>
      </c>
      <c r="L1647" s="7">
        <v>147653.12</v>
      </c>
      <c r="M1647" s="7">
        <v>5357.41</v>
      </c>
      <c r="N1647" s="7">
        <v>1284199.7</v>
      </c>
      <c r="O1647" s="8">
        <v>7306</v>
      </c>
      <c r="P1647" s="8">
        <v>8</v>
      </c>
      <c r="Q1647" s="8">
        <v>12</v>
      </c>
    </row>
    <row r="1648" spans="1:17" ht="14.5">
      <c r="A1648" s="5">
        <v>45505</v>
      </c>
      <c r="B1648" s="6">
        <v>2024</v>
      </c>
      <c r="C1648" s="6" t="s">
        <v>99</v>
      </c>
      <c r="D1648" s="6" t="s">
        <v>89</v>
      </c>
      <c r="E1648" s="6" t="s">
        <v>85</v>
      </c>
      <c r="F1648" s="6" t="s">
        <v>77</v>
      </c>
      <c r="G1648" s="6" t="s">
        <v>80</v>
      </c>
      <c r="H1648" s="7">
        <v>47861.66</v>
      </c>
      <c r="I1648" s="7">
        <v>43998.720000000001</v>
      </c>
      <c r="J1648" s="8">
        <v>333</v>
      </c>
      <c r="K1648" s="8">
        <v>309</v>
      </c>
      <c r="L1648" s="7">
        <v>32948.04</v>
      </c>
      <c r="M1648" s="7">
        <v>2855.79</v>
      </c>
      <c r="N1648" s="7">
        <v>392699.34</v>
      </c>
      <c r="O1648" s="8">
        <v>3010</v>
      </c>
      <c r="P1648" s="8">
        <v>2</v>
      </c>
      <c r="Q1648" s="8">
        <v>6</v>
      </c>
    </row>
    <row r="1649" spans="1:17" ht="14.5">
      <c r="A1649" s="5">
        <v>45505</v>
      </c>
      <c r="B1649" s="6">
        <v>2024</v>
      </c>
      <c r="C1649" s="6" t="s">
        <v>99</v>
      </c>
      <c r="D1649" s="6" t="s">
        <v>89</v>
      </c>
      <c r="E1649" s="6" t="s">
        <v>85</v>
      </c>
      <c r="F1649" s="6" t="s">
        <v>77</v>
      </c>
      <c r="G1649" s="6" t="s">
        <v>81</v>
      </c>
      <c r="H1649" s="7">
        <v>91531.24</v>
      </c>
      <c r="I1649" s="7">
        <v>89465.19</v>
      </c>
      <c r="J1649" s="8">
        <v>774</v>
      </c>
      <c r="K1649" s="8">
        <v>742</v>
      </c>
      <c r="L1649" s="7">
        <v>56463.87</v>
      </c>
      <c r="M1649" s="7">
        <v>2869.38</v>
      </c>
      <c r="N1649" s="7">
        <v>565392.82999999996</v>
      </c>
      <c r="O1649" s="8">
        <v>5217</v>
      </c>
      <c r="P1649" s="8">
        <v>4</v>
      </c>
      <c r="Q1649" s="8">
        <v>9</v>
      </c>
    </row>
    <row r="1650" spans="1:17" ht="14.5">
      <c r="A1650" s="5">
        <v>45505</v>
      </c>
      <c r="B1650" s="6">
        <v>2024</v>
      </c>
      <c r="C1650" s="6" t="s">
        <v>99</v>
      </c>
      <c r="D1650" s="6" t="s">
        <v>89</v>
      </c>
      <c r="E1650" s="6" t="s">
        <v>85</v>
      </c>
      <c r="F1650" s="6" t="s">
        <v>82</v>
      </c>
      <c r="G1650" s="6" t="s">
        <v>78</v>
      </c>
      <c r="H1650" s="7">
        <v>182475.34</v>
      </c>
      <c r="I1650" s="7">
        <v>178100.54</v>
      </c>
      <c r="J1650" s="8">
        <v>2465</v>
      </c>
      <c r="K1650" s="8">
        <v>2397</v>
      </c>
      <c r="L1650" s="7">
        <v>94313.03</v>
      </c>
      <c r="M1650" s="7">
        <v>3160.55</v>
      </c>
      <c r="N1650" s="7">
        <v>1413774.65</v>
      </c>
      <c r="O1650" s="8">
        <v>21020</v>
      </c>
      <c r="P1650" s="8">
        <v>9</v>
      </c>
      <c r="Q1650" s="8">
        <v>46</v>
      </c>
    </row>
    <row r="1651" spans="1:17" ht="14.5">
      <c r="A1651" s="5">
        <v>45505</v>
      </c>
      <c r="B1651" s="6">
        <v>2024</v>
      </c>
      <c r="C1651" s="6" t="s">
        <v>99</v>
      </c>
      <c r="D1651" s="6" t="s">
        <v>89</v>
      </c>
      <c r="E1651" s="6" t="s">
        <v>85</v>
      </c>
      <c r="F1651" s="6" t="s">
        <v>82</v>
      </c>
      <c r="G1651" s="6" t="s">
        <v>79</v>
      </c>
      <c r="H1651" s="7">
        <v>176504.72</v>
      </c>
      <c r="I1651" s="7">
        <v>172659.84</v>
      </c>
      <c r="J1651" s="8">
        <v>962</v>
      </c>
      <c r="K1651" s="8">
        <v>938</v>
      </c>
      <c r="L1651" s="7">
        <v>107528.75</v>
      </c>
      <c r="M1651" s="7">
        <v>4392.63</v>
      </c>
      <c r="N1651" s="7">
        <v>1126598.97</v>
      </c>
      <c r="O1651" s="8">
        <v>6844</v>
      </c>
      <c r="P1651" s="8">
        <v>9</v>
      </c>
      <c r="Q1651" s="8">
        <v>13</v>
      </c>
    </row>
    <row r="1652" spans="1:17" ht="14.5">
      <c r="A1652" s="5">
        <v>45505</v>
      </c>
      <c r="B1652" s="6">
        <v>2024</v>
      </c>
      <c r="C1652" s="6" t="s">
        <v>99</v>
      </c>
      <c r="D1652" s="6" t="s">
        <v>89</v>
      </c>
      <c r="E1652" s="6" t="s">
        <v>85</v>
      </c>
      <c r="F1652" s="6" t="s">
        <v>82</v>
      </c>
      <c r="G1652" s="6" t="s">
        <v>80</v>
      </c>
      <c r="H1652" s="7">
        <v>47498.03</v>
      </c>
      <c r="I1652" s="7">
        <v>43296.66</v>
      </c>
      <c r="J1652" s="8">
        <v>330</v>
      </c>
      <c r="K1652" s="8">
        <v>304</v>
      </c>
      <c r="L1652" s="7">
        <v>30505.46</v>
      </c>
      <c r="M1652" s="7">
        <v>2615.4499999999998</v>
      </c>
      <c r="N1652" s="7">
        <v>371256.66</v>
      </c>
      <c r="O1652" s="8">
        <v>2901</v>
      </c>
      <c r="P1652" s="8">
        <v>2</v>
      </c>
      <c r="Q1652" s="8">
        <v>5</v>
      </c>
    </row>
    <row r="1653" spans="1:17" ht="14.5">
      <c r="A1653" s="5">
        <v>45505</v>
      </c>
      <c r="B1653" s="6">
        <v>2024</v>
      </c>
      <c r="C1653" s="6" t="s">
        <v>99</v>
      </c>
      <c r="D1653" s="6" t="s">
        <v>89</v>
      </c>
      <c r="E1653" s="6" t="s">
        <v>85</v>
      </c>
      <c r="F1653" s="6" t="s">
        <v>82</v>
      </c>
      <c r="G1653" s="6" t="s">
        <v>81</v>
      </c>
      <c r="H1653" s="7">
        <v>79949.36</v>
      </c>
      <c r="I1653" s="7">
        <v>80081.22</v>
      </c>
      <c r="J1653" s="8">
        <v>676</v>
      </c>
      <c r="K1653" s="8">
        <v>674</v>
      </c>
      <c r="L1653" s="7">
        <v>47029.25</v>
      </c>
      <c r="M1653" s="7">
        <v>2299.64</v>
      </c>
      <c r="N1653" s="7">
        <v>535785.30000000005</v>
      </c>
      <c r="O1653" s="8">
        <v>4806</v>
      </c>
      <c r="P1653" s="8">
        <v>4</v>
      </c>
      <c r="Q1653" s="8">
        <v>13</v>
      </c>
    </row>
    <row r="1654" spans="1:17" ht="14.5">
      <c r="A1654" s="5">
        <v>45505</v>
      </c>
      <c r="B1654" s="6">
        <v>2024</v>
      </c>
      <c r="C1654" s="6" t="s">
        <v>99</v>
      </c>
      <c r="D1654" s="6" t="s">
        <v>89</v>
      </c>
      <c r="E1654" s="6" t="s">
        <v>85</v>
      </c>
      <c r="F1654" s="6" t="s">
        <v>83</v>
      </c>
      <c r="G1654" s="6" t="s">
        <v>78</v>
      </c>
      <c r="H1654" s="7">
        <v>22057.96</v>
      </c>
      <c r="I1654" s="7">
        <v>22530.01</v>
      </c>
      <c r="J1654" s="8">
        <v>298</v>
      </c>
      <c r="K1654" s="8">
        <v>303</v>
      </c>
      <c r="L1654" s="7">
        <v>10479.549999999999</v>
      </c>
      <c r="M1654" s="7">
        <v>388.74</v>
      </c>
      <c r="N1654" s="7">
        <v>231447.22</v>
      </c>
      <c r="O1654" s="8">
        <v>3507</v>
      </c>
      <c r="P1654" s="8">
        <v>1</v>
      </c>
      <c r="Q1654" s="8">
        <v>8</v>
      </c>
    </row>
    <row r="1655" spans="1:17" ht="14.5">
      <c r="A1655" s="5">
        <v>45505</v>
      </c>
      <c r="B1655" s="6">
        <v>2024</v>
      </c>
      <c r="C1655" s="6" t="s">
        <v>99</v>
      </c>
      <c r="D1655" s="6" t="s">
        <v>89</v>
      </c>
      <c r="E1655" s="6" t="s">
        <v>85</v>
      </c>
      <c r="F1655" s="6" t="s">
        <v>83</v>
      </c>
      <c r="G1655" s="6" t="s">
        <v>79</v>
      </c>
      <c r="H1655" s="7">
        <v>21531.83</v>
      </c>
      <c r="I1655" s="7">
        <v>20905.259999999998</v>
      </c>
      <c r="J1655" s="8">
        <v>117</v>
      </c>
      <c r="K1655" s="8">
        <v>112</v>
      </c>
      <c r="L1655" s="7">
        <v>11764.62</v>
      </c>
      <c r="M1655" s="7">
        <v>489</v>
      </c>
      <c r="N1655" s="7">
        <v>178593.38</v>
      </c>
      <c r="O1655" s="8">
        <v>1059</v>
      </c>
      <c r="P1655" s="8">
        <v>1</v>
      </c>
      <c r="Q1655" s="8">
        <v>2</v>
      </c>
    </row>
    <row r="1656" spans="1:17" ht="14.5">
      <c r="A1656" s="5">
        <v>45505</v>
      </c>
      <c r="B1656" s="6">
        <v>2024</v>
      </c>
      <c r="C1656" s="6" t="s">
        <v>99</v>
      </c>
      <c r="D1656" s="6" t="s">
        <v>89</v>
      </c>
      <c r="E1656" s="6" t="s">
        <v>85</v>
      </c>
      <c r="F1656" s="6" t="s">
        <v>83</v>
      </c>
      <c r="G1656" s="6" t="s">
        <v>80</v>
      </c>
      <c r="H1656" s="7">
        <v>5124.0600000000004</v>
      </c>
      <c r="I1656" s="7">
        <v>4865.13</v>
      </c>
      <c r="J1656" s="8">
        <v>36</v>
      </c>
      <c r="K1656" s="8">
        <v>35</v>
      </c>
      <c r="L1656" s="7">
        <v>3009.2</v>
      </c>
      <c r="M1656" s="7">
        <v>255.18</v>
      </c>
      <c r="N1656" s="7">
        <v>61617.59</v>
      </c>
      <c r="O1656" s="8">
        <v>481</v>
      </c>
      <c r="P1656" s="8">
        <v>0</v>
      </c>
      <c r="Q1656" s="8">
        <v>1</v>
      </c>
    </row>
    <row r="1657" spans="1:17" ht="14.5">
      <c r="A1657" s="5">
        <v>45505</v>
      </c>
      <c r="B1657" s="6">
        <v>2024</v>
      </c>
      <c r="C1657" s="6" t="s">
        <v>99</v>
      </c>
      <c r="D1657" s="6" t="s">
        <v>89</v>
      </c>
      <c r="E1657" s="6" t="s">
        <v>85</v>
      </c>
      <c r="F1657" s="6" t="s">
        <v>83</v>
      </c>
      <c r="G1657" s="6" t="s">
        <v>81</v>
      </c>
      <c r="H1657" s="7">
        <v>8384.43</v>
      </c>
      <c r="I1657" s="7">
        <v>8409.18</v>
      </c>
      <c r="J1657" s="8">
        <v>71</v>
      </c>
      <c r="K1657" s="8">
        <v>72</v>
      </c>
      <c r="L1657" s="7">
        <v>4479.7700000000004</v>
      </c>
      <c r="M1657" s="7">
        <v>244.28</v>
      </c>
      <c r="N1657" s="7">
        <v>82661.259999999995</v>
      </c>
      <c r="O1657" s="8">
        <v>753</v>
      </c>
      <c r="P1657" s="8">
        <v>0</v>
      </c>
      <c r="Q1657" s="8">
        <v>2</v>
      </c>
    </row>
    <row r="1658" spans="1:17" ht="14.5">
      <c r="A1658" s="5">
        <v>45505</v>
      </c>
      <c r="B1658" s="6">
        <v>2024</v>
      </c>
      <c r="C1658" s="6" t="s">
        <v>99</v>
      </c>
      <c r="D1658" s="6" t="s">
        <v>90</v>
      </c>
      <c r="E1658" s="6" t="s">
        <v>91</v>
      </c>
      <c r="F1658" s="6" t="s">
        <v>77</v>
      </c>
      <c r="G1658" s="6" t="s">
        <v>78</v>
      </c>
      <c r="H1658" s="7">
        <v>178144.8</v>
      </c>
      <c r="I1658" s="7">
        <v>169194.17</v>
      </c>
      <c r="J1658" s="8">
        <v>2407</v>
      </c>
      <c r="K1658" s="8">
        <v>2251</v>
      </c>
      <c r="L1658" s="7">
        <v>100230.31</v>
      </c>
      <c r="M1658" s="7">
        <v>3464.69</v>
      </c>
      <c r="N1658" s="7">
        <v>2014275.85</v>
      </c>
      <c r="O1658" s="8">
        <v>27874</v>
      </c>
      <c r="P1658" s="8">
        <v>10</v>
      </c>
      <c r="Q1658" s="8">
        <v>29</v>
      </c>
    </row>
    <row r="1659" spans="1:17" ht="14.5">
      <c r="A1659" s="5">
        <v>45505</v>
      </c>
      <c r="B1659" s="6">
        <v>2024</v>
      </c>
      <c r="C1659" s="6" t="s">
        <v>99</v>
      </c>
      <c r="D1659" s="6" t="s">
        <v>90</v>
      </c>
      <c r="E1659" s="6" t="s">
        <v>91</v>
      </c>
      <c r="F1659" s="6" t="s">
        <v>77</v>
      </c>
      <c r="G1659" s="6" t="s">
        <v>79</v>
      </c>
      <c r="H1659" s="7">
        <v>161498.49</v>
      </c>
      <c r="I1659" s="7">
        <v>146964.45000000001</v>
      </c>
      <c r="J1659" s="8">
        <v>880</v>
      </c>
      <c r="K1659" s="8">
        <v>806</v>
      </c>
      <c r="L1659" s="7">
        <v>105986.91</v>
      </c>
      <c r="M1659" s="7">
        <v>4274.71</v>
      </c>
      <c r="N1659" s="7">
        <v>1544241.83</v>
      </c>
      <c r="O1659" s="8">
        <v>8709</v>
      </c>
      <c r="P1659" s="8">
        <v>7</v>
      </c>
      <c r="Q1659" s="8">
        <v>10</v>
      </c>
    </row>
    <row r="1660" spans="1:17" ht="14.5">
      <c r="A1660" s="5">
        <v>45505</v>
      </c>
      <c r="B1660" s="6">
        <v>2024</v>
      </c>
      <c r="C1660" s="6" t="s">
        <v>99</v>
      </c>
      <c r="D1660" s="6" t="s">
        <v>90</v>
      </c>
      <c r="E1660" s="6" t="s">
        <v>91</v>
      </c>
      <c r="F1660" s="6" t="s">
        <v>77</v>
      </c>
      <c r="G1660" s="6" t="s">
        <v>80</v>
      </c>
      <c r="H1660" s="7">
        <v>49453.64</v>
      </c>
      <c r="I1660" s="7">
        <v>44482</v>
      </c>
      <c r="J1660" s="8">
        <v>344</v>
      </c>
      <c r="K1660" s="8">
        <v>315</v>
      </c>
      <c r="L1660" s="7">
        <v>33974.11</v>
      </c>
      <c r="M1660" s="7">
        <v>2669.61</v>
      </c>
      <c r="N1660" s="7">
        <v>534524.80000000005</v>
      </c>
      <c r="O1660" s="8">
        <v>4172</v>
      </c>
      <c r="P1660" s="8">
        <v>2</v>
      </c>
      <c r="Q1660" s="8">
        <v>3</v>
      </c>
    </row>
    <row r="1661" spans="1:17" ht="14.5">
      <c r="A1661" s="5">
        <v>45505</v>
      </c>
      <c r="B1661" s="6">
        <v>2024</v>
      </c>
      <c r="C1661" s="6" t="s">
        <v>99</v>
      </c>
      <c r="D1661" s="6" t="s">
        <v>90</v>
      </c>
      <c r="E1661" s="6" t="s">
        <v>91</v>
      </c>
      <c r="F1661" s="6" t="s">
        <v>77</v>
      </c>
      <c r="G1661" s="6" t="s">
        <v>81</v>
      </c>
      <c r="H1661" s="7">
        <v>71679.95</v>
      </c>
      <c r="I1661" s="7">
        <v>65695.39</v>
      </c>
      <c r="J1661" s="8">
        <v>606</v>
      </c>
      <c r="K1661" s="8">
        <v>546</v>
      </c>
      <c r="L1661" s="7">
        <v>44081.59</v>
      </c>
      <c r="M1661" s="7">
        <v>2288.9899999999998</v>
      </c>
      <c r="N1661" s="7">
        <v>726973.43999999994</v>
      </c>
      <c r="O1661" s="8">
        <v>6765</v>
      </c>
      <c r="P1661" s="8">
        <v>3</v>
      </c>
      <c r="Q1661" s="8">
        <v>5</v>
      </c>
    </row>
    <row r="1662" spans="1:17" ht="14.5">
      <c r="A1662" s="5">
        <v>45505</v>
      </c>
      <c r="B1662" s="6">
        <v>2024</v>
      </c>
      <c r="C1662" s="6" t="s">
        <v>99</v>
      </c>
      <c r="D1662" s="6" t="s">
        <v>90</v>
      </c>
      <c r="E1662" s="6" t="s">
        <v>91</v>
      </c>
      <c r="F1662" s="6" t="s">
        <v>82</v>
      </c>
      <c r="G1662" s="6" t="s">
        <v>78</v>
      </c>
      <c r="H1662" s="7">
        <v>158685.39000000001</v>
      </c>
      <c r="I1662" s="7">
        <v>155600.93</v>
      </c>
      <c r="J1662" s="8">
        <v>2144</v>
      </c>
      <c r="K1662" s="8">
        <v>2115</v>
      </c>
      <c r="L1662" s="7">
        <v>83654.66</v>
      </c>
      <c r="M1662" s="7">
        <v>2829.55</v>
      </c>
      <c r="N1662" s="7">
        <v>1774277.78</v>
      </c>
      <c r="O1662" s="8">
        <v>25576</v>
      </c>
      <c r="P1662" s="8">
        <v>7</v>
      </c>
      <c r="Q1662" s="8">
        <v>35</v>
      </c>
    </row>
    <row r="1663" spans="1:17" ht="14.5">
      <c r="A1663" s="5">
        <v>45505</v>
      </c>
      <c r="B1663" s="6">
        <v>2024</v>
      </c>
      <c r="C1663" s="6" t="s">
        <v>99</v>
      </c>
      <c r="D1663" s="6" t="s">
        <v>90</v>
      </c>
      <c r="E1663" s="6" t="s">
        <v>91</v>
      </c>
      <c r="F1663" s="6" t="s">
        <v>82</v>
      </c>
      <c r="G1663" s="6" t="s">
        <v>79</v>
      </c>
      <c r="H1663" s="7">
        <v>149994.57999999999</v>
      </c>
      <c r="I1663" s="7">
        <v>136834.32999999999</v>
      </c>
      <c r="J1663" s="8">
        <v>817</v>
      </c>
      <c r="K1663" s="8">
        <v>753</v>
      </c>
      <c r="L1663" s="7">
        <v>92004</v>
      </c>
      <c r="M1663" s="7">
        <v>3980.91</v>
      </c>
      <c r="N1663" s="7">
        <v>1484656.31</v>
      </c>
      <c r="O1663" s="8">
        <v>8464</v>
      </c>
      <c r="P1663" s="8">
        <v>8</v>
      </c>
      <c r="Q1663" s="8">
        <v>14</v>
      </c>
    </row>
    <row r="1664" spans="1:17" ht="14.5">
      <c r="A1664" s="5">
        <v>45505</v>
      </c>
      <c r="B1664" s="6">
        <v>2024</v>
      </c>
      <c r="C1664" s="6" t="s">
        <v>99</v>
      </c>
      <c r="D1664" s="6" t="s">
        <v>90</v>
      </c>
      <c r="E1664" s="6" t="s">
        <v>91</v>
      </c>
      <c r="F1664" s="6" t="s">
        <v>82</v>
      </c>
      <c r="G1664" s="6" t="s">
        <v>80</v>
      </c>
      <c r="H1664" s="7">
        <v>41544.99</v>
      </c>
      <c r="I1664" s="7">
        <v>38057.33</v>
      </c>
      <c r="J1664" s="8">
        <v>289</v>
      </c>
      <c r="K1664" s="8">
        <v>264</v>
      </c>
      <c r="L1664" s="7">
        <v>26805.42</v>
      </c>
      <c r="M1664" s="7">
        <v>2446.84</v>
      </c>
      <c r="N1664" s="7">
        <v>474861.61</v>
      </c>
      <c r="O1664" s="8">
        <v>3518</v>
      </c>
      <c r="P1664" s="8">
        <v>2</v>
      </c>
      <c r="Q1664" s="8">
        <v>5</v>
      </c>
    </row>
    <row r="1665" spans="1:17" ht="14.5">
      <c r="A1665" s="5">
        <v>45505</v>
      </c>
      <c r="B1665" s="6">
        <v>2024</v>
      </c>
      <c r="C1665" s="6" t="s">
        <v>99</v>
      </c>
      <c r="D1665" s="6" t="s">
        <v>90</v>
      </c>
      <c r="E1665" s="6" t="s">
        <v>91</v>
      </c>
      <c r="F1665" s="6" t="s">
        <v>82</v>
      </c>
      <c r="G1665" s="6" t="s">
        <v>81</v>
      </c>
      <c r="H1665" s="7">
        <v>61861.35</v>
      </c>
      <c r="I1665" s="7">
        <v>61160.36</v>
      </c>
      <c r="J1665" s="8">
        <v>523</v>
      </c>
      <c r="K1665" s="8">
        <v>526</v>
      </c>
      <c r="L1665" s="7">
        <v>35621.96</v>
      </c>
      <c r="M1665" s="7">
        <v>1880.09</v>
      </c>
      <c r="N1665" s="7">
        <v>668356.1</v>
      </c>
      <c r="O1665" s="8">
        <v>5894</v>
      </c>
      <c r="P1665" s="8">
        <v>3</v>
      </c>
      <c r="Q1665" s="8">
        <v>8</v>
      </c>
    </row>
    <row r="1666" spans="1:17" ht="14.5">
      <c r="A1666" s="5">
        <v>45505</v>
      </c>
      <c r="B1666" s="6">
        <v>2024</v>
      </c>
      <c r="C1666" s="6" t="s">
        <v>99</v>
      </c>
      <c r="D1666" s="6" t="s">
        <v>90</v>
      </c>
      <c r="E1666" s="6" t="s">
        <v>91</v>
      </c>
      <c r="F1666" s="6" t="s">
        <v>83</v>
      </c>
      <c r="G1666" s="6" t="s">
        <v>78</v>
      </c>
      <c r="H1666" s="7">
        <v>15348.76</v>
      </c>
      <c r="I1666" s="7">
        <v>15588.83</v>
      </c>
      <c r="J1666" s="8">
        <v>207</v>
      </c>
      <c r="K1666" s="8">
        <v>209</v>
      </c>
      <c r="L1666" s="7">
        <v>7379.19</v>
      </c>
      <c r="M1666" s="7">
        <v>254.64</v>
      </c>
      <c r="N1666" s="7">
        <v>237858.51</v>
      </c>
      <c r="O1666" s="8">
        <v>3356</v>
      </c>
      <c r="P1666" s="8">
        <v>1</v>
      </c>
      <c r="Q1666" s="8">
        <v>6</v>
      </c>
    </row>
    <row r="1667" spans="1:17" ht="14.5">
      <c r="A1667" s="5">
        <v>45505</v>
      </c>
      <c r="B1667" s="6">
        <v>2024</v>
      </c>
      <c r="C1667" s="6" t="s">
        <v>99</v>
      </c>
      <c r="D1667" s="6" t="s">
        <v>90</v>
      </c>
      <c r="E1667" s="6" t="s">
        <v>91</v>
      </c>
      <c r="F1667" s="6" t="s">
        <v>83</v>
      </c>
      <c r="G1667" s="6" t="s">
        <v>79</v>
      </c>
      <c r="H1667" s="7">
        <v>13834.45</v>
      </c>
      <c r="I1667" s="7">
        <v>13050.1</v>
      </c>
      <c r="J1667" s="8">
        <v>75</v>
      </c>
      <c r="K1667" s="8">
        <v>70</v>
      </c>
      <c r="L1667" s="7">
        <v>7775.81</v>
      </c>
      <c r="M1667" s="7">
        <v>315.06</v>
      </c>
      <c r="N1667" s="7">
        <v>186943.75</v>
      </c>
      <c r="O1667" s="8">
        <v>1079</v>
      </c>
      <c r="P1667" s="8">
        <v>1</v>
      </c>
      <c r="Q1667" s="8">
        <v>1</v>
      </c>
    </row>
    <row r="1668" spans="1:17" ht="14.5">
      <c r="A1668" s="5">
        <v>45505</v>
      </c>
      <c r="B1668" s="6">
        <v>2024</v>
      </c>
      <c r="C1668" s="6" t="s">
        <v>99</v>
      </c>
      <c r="D1668" s="6" t="s">
        <v>90</v>
      </c>
      <c r="E1668" s="6" t="s">
        <v>91</v>
      </c>
      <c r="F1668" s="6" t="s">
        <v>83</v>
      </c>
      <c r="G1668" s="6" t="s">
        <v>80</v>
      </c>
      <c r="H1668" s="7">
        <v>3716.67</v>
      </c>
      <c r="I1668" s="7">
        <v>3341.85</v>
      </c>
      <c r="J1668" s="8">
        <v>26</v>
      </c>
      <c r="K1668" s="8">
        <v>24</v>
      </c>
      <c r="L1668" s="7">
        <v>2184</v>
      </c>
      <c r="M1668" s="7">
        <v>210.22</v>
      </c>
      <c r="N1668" s="7">
        <v>60848.77</v>
      </c>
      <c r="O1668" s="8">
        <v>468</v>
      </c>
      <c r="P1668" s="8">
        <v>0</v>
      </c>
      <c r="Q1668" s="8">
        <v>1</v>
      </c>
    </row>
    <row r="1669" spans="1:17" ht="14.5">
      <c r="A1669" s="5">
        <v>45505</v>
      </c>
      <c r="B1669" s="6">
        <v>2024</v>
      </c>
      <c r="C1669" s="6" t="s">
        <v>99</v>
      </c>
      <c r="D1669" s="6" t="s">
        <v>90</v>
      </c>
      <c r="E1669" s="6" t="s">
        <v>91</v>
      </c>
      <c r="F1669" s="6" t="s">
        <v>83</v>
      </c>
      <c r="G1669" s="6" t="s">
        <v>81</v>
      </c>
      <c r="H1669" s="7">
        <v>5657.35</v>
      </c>
      <c r="I1669" s="7">
        <v>5211.6099999999997</v>
      </c>
      <c r="J1669" s="8">
        <v>48</v>
      </c>
      <c r="K1669" s="8">
        <v>44</v>
      </c>
      <c r="L1669" s="7">
        <v>3001.65</v>
      </c>
      <c r="M1669" s="7">
        <v>183.56</v>
      </c>
      <c r="N1669" s="7">
        <v>87420.56</v>
      </c>
      <c r="O1669" s="8">
        <v>790</v>
      </c>
      <c r="P1669" s="8">
        <v>0</v>
      </c>
      <c r="Q1669" s="8">
        <v>1</v>
      </c>
    </row>
    <row r="1670" spans="1:17" ht="14.5">
      <c r="A1670" s="5">
        <v>45505</v>
      </c>
      <c r="B1670" s="6">
        <v>2024</v>
      </c>
      <c r="C1670" s="6" t="s">
        <v>99</v>
      </c>
      <c r="D1670" s="6" t="s">
        <v>92</v>
      </c>
      <c r="E1670" s="6" t="s">
        <v>76</v>
      </c>
      <c r="F1670" s="6" t="s">
        <v>77</v>
      </c>
      <c r="G1670" s="6" t="s">
        <v>78</v>
      </c>
      <c r="H1670" s="7">
        <v>184372.37</v>
      </c>
      <c r="I1670" s="7">
        <v>195053.51</v>
      </c>
      <c r="J1670" s="8">
        <v>2491</v>
      </c>
      <c r="K1670" s="8">
        <v>2658</v>
      </c>
      <c r="L1670" s="7">
        <v>102874.74</v>
      </c>
      <c r="M1670" s="7">
        <v>2988.87</v>
      </c>
      <c r="N1670" s="7">
        <v>1166367.5900000001</v>
      </c>
      <c r="O1670" s="8">
        <v>16242</v>
      </c>
      <c r="P1670" s="8">
        <v>9</v>
      </c>
      <c r="Q1670" s="8">
        <v>54</v>
      </c>
    </row>
    <row r="1671" spans="1:17" ht="14.5">
      <c r="A1671" s="5">
        <v>45505</v>
      </c>
      <c r="B1671" s="6">
        <v>2024</v>
      </c>
      <c r="C1671" s="6" t="s">
        <v>99</v>
      </c>
      <c r="D1671" s="6" t="s">
        <v>92</v>
      </c>
      <c r="E1671" s="6" t="s">
        <v>76</v>
      </c>
      <c r="F1671" s="6" t="s">
        <v>77</v>
      </c>
      <c r="G1671" s="6" t="s">
        <v>79</v>
      </c>
      <c r="H1671" s="7">
        <v>179713.31</v>
      </c>
      <c r="I1671" s="7">
        <v>171667.97</v>
      </c>
      <c r="J1671" s="8">
        <v>979</v>
      </c>
      <c r="K1671" s="8">
        <v>952</v>
      </c>
      <c r="L1671" s="7">
        <v>116087.7</v>
      </c>
      <c r="M1671" s="7">
        <v>4766.5200000000004</v>
      </c>
      <c r="N1671" s="7">
        <v>991487.44</v>
      </c>
      <c r="O1671" s="8">
        <v>6039</v>
      </c>
      <c r="P1671" s="8">
        <v>9</v>
      </c>
      <c r="Q1671" s="8">
        <v>15</v>
      </c>
    </row>
    <row r="1672" spans="1:17" ht="14.5">
      <c r="A1672" s="5">
        <v>45505</v>
      </c>
      <c r="B1672" s="6">
        <v>2024</v>
      </c>
      <c r="C1672" s="6" t="s">
        <v>99</v>
      </c>
      <c r="D1672" s="6" t="s">
        <v>92</v>
      </c>
      <c r="E1672" s="6" t="s">
        <v>76</v>
      </c>
      <c r="F1672" s="6" t="s">
        <v>77</v>
      </c>
      <c r="G1672" s="6" t="s">
        <v>80</v>
      </c>
      <c r="H1672" s="7">
        <v>42287.75</v>
      </c>
      <c r="I1672" s="7">
        <v>40369.82</v>
      </c>
      <c r="J1672" s="8">
        <v>294</v>
      </c>
      <c r="K1672" s="8">
        <v>283</v>
      </c>
      <c r="L1672" s="7">
        <v>29070.38</v>
      </c>
      <c r="M1672" s="7">
        <v>2359.7399999999998</v>
      </c>
      <c r="N1672" s="7">
        <v>324439.64</v>
      </c>
      <c r="O1672" s="8">
        <v>2408</v>
      </c>
      <c r="P1672" s="8">
        <v>2</v>
      </c>
      <c r="Q1672" s="8">
        <v>3</v>
      </c>
    </row>
    <row r="1673" spans="1:17" ht="14.5">
      <c r="A1673" s="5">
        <v>45505</v>
      </c>
      <c r="B1673" s="6">
        <v>2024</v>
      </c>
      <c r="C1673" s="6" t="s">
        <v>99</v>
      </c>
      <c r="D1673" s="6" t="s">
        <v>92</v>
      </c>
      <c r="E1673" s="6" t="s">
        <v>76</v>
      </c>
      <c r="F1673" s="6" t="s">
        <v>77</v>
      </c>
      <c r="G1673" s="6" t="s">
        <v>81</v>
      </c>
      <c r="H1673" s="7">
        <v>72925.03</v>
      </c>
      <c r="I1673" s="7">
        <v>74048.56</v>
      </c>
      <c r="J1673" s="8">
        <v>617</v>
      </c>
      <c r="K1673" s="8">
        <v>639</v>
      </c>
      <c r="L1673" s="7">
        <v>45956.56</v>
      </c>
      <c r="M1673" s="7">
        <v>2355.02</v>
      </c>
      <c r="N1673" s="7">
        <v>465966.06</v>
      </c>
      <c r="O1673" s="8">
        <v>4053</v>
      </c>
      <c r="P1673" s="8">
        <v>3</v>
      </c>
      <c r="Q1673" s="8">
        <v>8</v>
      </c>
    </row>
    <row r="1674" spans="1:17" ht="14.5">
      <c r="A1674" s="5">
        <v>45505</v>
      </c>
      <c r="B1674" s="6">
        <v>2024</v>
      </c>
      <c r="C1674" s="6" t="s">
        <v>99</v>
      </c>
      <c r="D1674" s="6" t="s">
        <v>92</v>
      </c>
      <c r="E1674" s="6" t="s">
        <v>76</v>
      </c>
      <c r="F1674" s="6" t="s">
        <v>82</v>
      </c>
      <c r="G1674" s="6" t="s">
        <v>78</v>
      </c>
      <c r="H1674" s="7">
        <v>150788.48000000001</v>
      </c>
      <c r="I1674" s="7">
        <v>159611.16</v>
      </c>
      <c r="J1674" s="8">
        <v>2037</v>
      </c>
      <c r="K1674" s="8">
        <v>2140</v>
      </c>
      <c r="L1674" s="7">
        <v>79639.87</v>
      </c>
      <c r="M1674" s="7">
        <v>2659.19</v>
      </c>
      <c r="N1674" s="7">
        <v>998774.09</v>
      </c>
      <c r="O1674" s="8">
        <v>14875</v>
      </c>
      <c r="P1674" s="8">
        <v>8</v>
      </c>
      <c r="Q1674" s="8">
        <v>41</v>
      </c>
    </row>
    <row r="1675" spans="1:17" ht="14.5">
      <c r="A1675" s="5">
        <v>45505</v>
      </c>
      <c r="B1675" s="6">
        <v>2024</v>
      </c>
      <c r="C1675" s="6" t="s">
        <v>99</v>
      </c>
      <c r="D1675" s="6" t="s">
        <v>92</v>
      </c>
      <c r="E1675" s="6" t="s">
        <v>76</v>
      </c>
      <c r="F1675" s="6" t="s">
        <v>82</v>
      </c>
      <c r="G1675" s="6" t="s">
        <v>79</v>
      </c>
      <c r="H1675" s="7">
        <v>156755.29</v>
      </c>
      <c r="I1675" s="7">
        <v>150375.73000000001</v>
      </c>
      <c r="J1675" s="8">
        <v>854</v>
      </c>
      <c r="K1675" s="8">
        <v>835</v>
      </c>
      <c r="L1675" s="7">
        <v>96748.78</v>
      </c>
      <c r="M1675" s="7">
        <v>3655.73</v>
      </c>
      <c r="N1675" s="7">
        <v>864118.67</v>
      </c>
      <c r="O1675" s="8">
        <v>5010</v>
      </c>
      <c r="P1675" s="8">
        <v>8</v>
      </c>
      <c r="Q1675" s="8">
        <v>13</v>
      </c>
    </row>
    <row r="1676" spans="1:17" ht="14.5">
      <c r="A1676" s="5">
        <v>45505</v>
      </c>
      <c r="B1676" s="6">
        <v>2024</v>
      </c>
      <c r="C1676" s="6" t="s">
        <v>99</v>
      </c>
      <c r="D1676" s="6" t="s">
        <v>92</v>
      </c>
      <c r="E1676" s="6" t="s">
        <v>76</v>
      </c>
      <c r="F1676" s="6" t="s">
        <v>82</v>
      </c>
      <c r="G1676" s="6" t="s">
        <v>80</v>
      </c>
      <c r="H1676" s="7">
        <v>36161.300000000003</v>
      </c>
      <c r="I1676" s="7">
        <v>35657.68</v>
      </c>
      <c r="J1676" s="8">
        <v>251</v>
      </c>
      <c r="K1676" s="8">
        <v>246</v>
      </c>
      <c r="L1676" s="7">
        <v>23496.639999999999</v>
      </c>
      <c r="M1676" s="7">
        <v>1836.44</v>
      </c>
      <c r="N1676" s="7">
        <v>280829.07</v>
      </c>
      <c r="O1676" s="8">
        <v>2170</v>
      </c>
      <c r="P1676" s="8">
        <v>1</v>
      </c>
      <c r="Q1676" s="8">
        <v>2</v>
      </c>
    </row>
    <row r="1677" spans="1:17" ht="14.5">
      <c r="A1677" s="5">
        <v>45505</v>
      </c>
      <c r="B1677" s="6">
        <v>2024</v>
      </c>
      <c r="C1677" s="6" t="s">
        <v>99</v>
      </c>
      <c r="D1677" s="6" t="s">
        <v>92</v>
      </c>
      <c r="E1677" s="6" t="s">
        <v>76</v>
      </c>
      <c r="F1677" s="6" t="s">
        <v>82</v>
      </c>
      <c r="G1677" s="6" t="s">
        <v>81</v>
      </c>
      <c r="H1677" s="7">
        <v>63372.34</v>
      </c>
      <c r="I1677" s="7">
        <v>64741.120000000003</v>
      </c>
      <c r="J1677" s="8">
        <v>536</v>
      </c>
      <c r="K1677" s="8">
        <v>557</v>
      </c>
      <c r="L1677" s="7">
        <v>37240.449999999997</v>
      </c>
      <c r="M1677" s="7">
        <v>1720.74</v>
      </c>
      <c r="N1677" s="7">
        <v>389551.26</v>
      </c>
      <c r="O1677" s="8">
        <v>3711</v>
      </c>
      <c r="P1677" s="8">
        <v>2</v>
      </c>
      <c r="Q1677" s="8">
        <v>9</v>
      </c>
    </row>
    <row r="1678" spans="1:17" ht="14.5">
      <c r="A1678" s="5">
        <v>45505</v>
      </c>
      <c r="B1678" s="6">
        <v>2024</v>
      </c>
      <c r="C1678" s="6" t="s">
        <v>99</v>
      </c>
      <c r="D1678" s="6" t="s">
        <v>92</v>
      </c>
      <c r="E1678" s="6" t="s">
        <v>76</v>
      </c>
      <c r="F1678" s="6" t="s">
        <v>83</v>
      </c>
      <c r="G1678" s="6" t="s">
        <v>78</v>
      </c>
      <c r="H1678" s="7">
        <v>13516.43</v>
      </c>
      <c r="I1678" s="7">
        <v>13749.01</v>
      </c>
      <c r="J1678" s="8">
        <v>183</v>
      </c>
      <c r="K1678" s="8">
        <v>187</v>
      </c>
      <c r="L1678" s="7">
        <v>6468.81</v>
      </c>
      <c r="M1678" s="7">
        <v>221.61</v>
      </c>
      <c r="N1678" s="7">
        <v>136457.07999999999</v>
      </c>
      <c r="O1678" s="8">
        <v>1965</v>
      </c>
      <c r="P1678" s="8">
        <v>1</v>
      </c>
      <c r="Q1678" s="8">
        <v>3</v>
      </c>
    </row>
    <row r="1679" spans="1:17" ht="14.5">
      <c r="A1679" s="5">
        <v>45505</v>
      </c>
      <c r="B1679" s="6">
        <v>2024</v>
      </c>
      <c r="C1679" s="6" t="s">
        <v>99</v>
      </c>
      <c r="D1679" s="6" t="s">
        <v>92</v>
      </c>
      <c r="E1679" s="6" t="s">
        <v>76</v>
      </c>
      <c r="F1679" s="6" t="s">
        <v>83</v>
      </c>
      <c r="G1679" s="6" t="s">
        <v>79</v>
      </c>
      <c r="H1679" s="7">
        <v>13546.24</v>
      </c>
      <c r="I1679" s="7">
        <v>13331.72</v>
      </c>
      <c r="J1679" s="8">
        <v>74</v>
      </c>
      <c r="K1679" s="8">
        <v>74</v>
      </c>
      <c r="L1679" s="7">
        <v>7429.75</v>
      </c>
      <c r="M1679" s="7">
        <v>354.23</v>
      </c>
      <c r="N1679" s="7">
        <v>109293.19</v>
      </c>
      <c r="O1679" s="8">
        <v>644</v>
      </c>
      <c r="P1679" s="8">
        <v>0</v>
      </c>
      <c r="Q1679" s="8">
        <v>2</v>
      </c>
    </row>
    <row r="1680" spans="1:17" ht="14.5">
      <c r="A1680" s="5">
        <v>45505</v>
      </c>
      <c r="B1680" s="6">
        <v>2024</v>
      </c>
      <c r="C1680" s="6" t="s">
        <v>99</v>
      </c>
      <c r="D1680" s="6" t="s">
        <v>92</v>
      </c>
      <c r="E1680" s="6" t="s">
        <v>76</v>
      </c>
      <c r="F1680" s="6" t="s">
        <v>83</v>
      </c>
      <c r="G1680" s="6" t="s">
        <v>80</v>
      </c>
      <c r="H1680" s="7">
        <v>3158.45</v>
      </c>
      <c r="I1680" s="7">
        <v>2911.03</v>
      </c>
      <c r="J1680" s="8">
        <v>22</v>
      </c>
      <c r="K1680" s="8">
        <v>20</v>
      </c>
      <c r="L1680" s="7">
        <v>1846.22</v>
      </c>
      <c r="M1680" s="7">
        <v>171.94</v>
      </c>
      <c r="N1680" s="7">
        <v>35034.53</v>
      </c>
      <c r="O1680" s="8">
        <v>259</v>
      </c>
      <c r="P1680" s="8">
        <v>0</v>
      </c>
      <c r="Q1680" s="8">
        <v>1</v>
      </c>
    </row>
    <row r="1681" spans="1:17" ht="14.5">
      <c r="A1681" s="5">
        <v>45505</v>
      </c>
      <c r="B1681" s="6">
        <v>2024</v>
      </c>
      <c r="C1681" s="6" t="s">
        <v>99</v>
      </c>
      <c r="D1681" s="6" t="s">
        <v>92</v>
      </c>
      <c r="E1681" s="6" t="s">
        <v>76</v>
      </c>
      <c r="F1681" s="6" t="s">
        <v>83</v>
      </c>
      <c r="G1681" s="6" t="s">
        <v>81</v>
      </c>
      <c r="H1681" s="7">
        <v>5674.2</v>
      </c>
      <c r="I1681" s="7">
        <v>5624.02</v>
      </c>
      <c r="J1681" s="8">
        <v>48</v>
      </c>
      <c r="K1681" s="8">
        <v>48</v>
      </c>
      <c r="L1681" s="7">
        <v>2959.31</v>
      </c>
      <c r="M1681" s="7">
        <v>182.91</v>
      </c>
      <c r="N1681" s="7">
        <v>49991.85</v>
      </c>
      <c r="O1681" s="8">
        <v>432</v>
      </c>
      <c r="P1681" s="8">
        <v>0</v>
      </c>
      <c r="Q1681" s="8">
        <v>2</v>
      </c>
    </row>
    <row r="1682" spans="1:17" ht="14.5">
      <c r="A1682" s="5">
        <v>45536</v>
      </c>
      <c r="B1682" s="6">
        <v>2024</v>
      </c>
      <c r="C1682" s="6" t="s">
        <v>100</v>
      </c>
      <c r="D1682" s="6" t="s">
        <v>75</v>
      </c>
      <c r="E1682" s="6" t="s">
        <v>76</v>
      </c>
      <c r="F1682" s="6" t="s">
        <v>77</v>
      </c>
      <c r="G1682" s="6" t="s">
        <v>78</v>
      </c>
      <c r="H1682" s="7">
        <v>1218274.3400000001</v>
      </c>
      <c r="I1682" s="7">
        <v>1216818.06</v>
      </c>
      <c r="J1682" s="8">
        <v>16460</v>
      </c>
      <c r="K1682" s="8">
        <v>16399</v>
      </c>
      <c r="L1682" s="7">
        <v>675291.11</v>
      </c>
      <c r="M1682" s="7">
        <v>23147.05</v>
      </c>
      <c r="N1682" s="7">
        <v>6777368.1900000004</v>
      </c>
      <c r="O1682" s="8">
        <v>93719</v>
      </c>
      <c r="P1682" s="8">
        <v>61</v>
      </c>
      <c r="Q1682" s="8">
        <v>192</v>
      </c>
    </row>
    <row r="1683" spans="1:17" ht="14.5">
      <c r="A1683" s="5">
        <v>45536</v>
      </c>
      <c r="B1683" s="6">
        <v>2024</v>
      </c>
      <c r="C1683" s="6" t="s">
        <v>100</v>
      </c>
      <c r="D1683" s="6" t="s">
        <v>75</v>
      </c>
      <c r="E1683" s="6" t="s">
        <v>76</v>
      </c>
      <c r="F1683" s="6" t="s">
        <v>77</v>
      </c>
      <c r="G1683" s="6" t="s">
        <v>79</v>
      </c>
      <c r="H1683" s="7">
        <v>1090758.1200000001</v>
      </c>
      <c r="I1683" s="7">
        <v>1058135.07</v>
      </c>
      <c r="J1683" s="8">
        <v>5944</v>
      </c>
      <c r="K1683" s="8">
        <v>5822</v>
      </c>
      <c r="L1683" s="7">
        <v>705856.91</v>
      </c>
      <c r="M1683" s="7">
        <v>25265.59</v>
      </c>
      <c r="N1683" s="7">
        <v>5348695.28</v>
      </c>
      <c r="O1683" s="8">
        <v>30001</v>
      </c>
      <c r="P1683" s="8">
        <v>60</v>
      </c>
      <c r="Q1683" s="8">
        <v>64</v>
      </c>
    </row>
    <row r="1684" spans="1:17" ht="14.5">
      <c r="A1684" s="5">
        <v>45536</v>
      </c>
      <c r="B1684" s="6">
        <v>2024</v>
      </c>
      <c r="C1684" s="6" t="s">
        <v>100</v>
      </c>
      <c r="D1684" s="6" t="s">
        <v>75</v>
      </c>
      <c r="E1684" s="6" t="s">
        <v>76</v>
      </c>
      <c r="F1684" s="6" t="s">
        <v>77</v>
      </c>
      <c r="G1684" s="6" t="s">
        <v>80</v>
      </c>
      <c r="H1684" s="7">
        <v>270544.49</v>
      </c>
      <c r="I1684" s="7">
        <v>257294.27</v>
      </c>
      <c r="J1684" s="8">
        <v>1880</v>
      </c>
      <c r="K1684" s="8">
        <v>1760</v>
      </c>
      <c r="L1684" s="7">
        <v>188081.51</v>
      </c>
      <c r="M1684" s="7">
        <v>14773.57</v>
      </c>
      <c r="N1684" s="7">
        <v>1766033.86</v>
      </c>
      <c r="O1684" s="8">
        <v>13821</v>
      </c>
      <c r="P1684" s="8">
        <v>15</v>
      </c>
      <c r="Q1684" s="8">
        <v>33</v>
      </c>
    </row>
    <row r="1685" spans="1:17" ht="14.5">
      <c r="A1685" s="5">
        <v>45536</v>
      </c>
      <c r="B1685" s="6">
        <v>2024</v>
      </c>
      <c r="C1685" s="6" t="s">
        <v>100</v>
      </c>
      <c r="D1685" s="6" t="s">
        <v>75</v>
      </c>
      <c r="E1685" s="6" t="s">
        <v>76</v>
      </c>
      <c r="F1685" s="6" t="s">
        <v>77</v>
      </c>
      <c r="G1685" s="6" t="s">
        <v>81</v>
      </c>
      <c r="H1685" s="7">
        <v>447291.45</v>
      </c>
      <c r="I1685" s="7">
        <v>436804</v>
      </c>
      <c r="J1685" s="8">
        <v>3784</v>
      </c>
      <c r="K1685" s="8">
        <v>3626</v>
      </c>
      <c r="L1685" s="7">
        <v>276755.89</v>
      </c>
      <c r="M1685" s="7">
        <v>13209.14</v>
      </c>
      <c r="N1685" s="7">
        <v>2459035.84</v>
      </c>
      <c r="O1685" s="8">
        <v>22256</v>
      </c>
      <c r="P1685" s="8">
        <v>19</v>
      </c>
      <c r="Q1685" s="8">
        <v>55</v>
      </c>
    </row>
    <row r="1686" spans="1:17" ht="14.5">
      <c r="A1686" s="5">
        <v>45536</v>
      </c>
      <c r="B1686" s="6">
        <v>2024</v>
      </c>
      <c r="C1686" s="6" t="s">
        <v>100</v>
      </c>
      <c r="D1686" s="6" t="s">
        <v>75</v>
      </c>
      <c r="E1686" s="6" t="s">
        <v>76</v>
      </c>
      <c r="F1686" s="6" t="s">
        <v>82</v>
      </c>
      <c r="G1686" s="6" t="s">
        <v>78</v>
      </c>
      <c r="H1686" s="7">
        <v>952763.55</v>
      </c>
      <c r="I1686" s="7">
        <v>931642.53</v>
      </c>
      <c r="J1686" s="8">
        <v>12872</v>
      </c>
      <c r="K1686" s="8">
        <v>12602</v>
      </c>
      <c r="L1686" s="7">
        <v>494422.11</v>
      </c>
      <c r="M1686" s="7">
        <v>16969.64</v>
      </c>
      <c r="N1686" s="7">
        <v>5942593.1699999999</v>
      </c>
      <c r="O1686" s="8">
        <v>84283</v>
      </c>
      <c r="P1686" s="8">
        <v>41</v>
      </c>
      <c r="Q1686" s="8">
        <v>210</v>
      </c>
    </row>
    <row r="1687" spans="1:17" ht="14.5">
      <c r="A1687" s="5">
        <v>45536</v>
      </c>
      <c r="B1687" s="6">
        <v>2024</v>
      </c>
      <c r="C1687" s="6" t="s">
        <v>100</v>
      </c>
      <c r="D1687" s="6" t="s">
        <v>75</v>
      </c>
      <c r="E1687" s="6" t="s">
        <v>76</v>
      </c>
      <c r="F1687" s="6" t="s">
        <v>82</v>
      </c>
      <c r="G1687" s="6" t="s">
        <v>79</v>
      </c>
      <c r="H1687" s="7">
        <v>893128.94</v>
      </c>
      <c r="I1687" s="7">
        <v>815212.51</v>
      </c>
      <c r="J1687" s="8">
        <v>4867</v>
      </c>
      <c r="K1687" s="8">
        <v>4479</v>
      </c>
      <c r="L1687" s="7">
        <v>538386.66</v>
      </c>
      <c r="M1687" s="7">
        <v>23954.27</v>
      </c>
      <c r="N1687" s="7">
        <v>4530271.07</v>
      </c>
      <c r="O1687" s="8">
        <v>27176</v>
      </c>
      <c r="P1687" s="8">
        <v>47</v>
      </c>
      <c r="Q1687" s="8">
        <v>68</v>
      </c>
    </row>
    <row r="1688" spans="1:17" ht="14.5">
      <c r="A1688" s="5">
        <v>45536</v>
      </c>
      <c r="B1688" s="6">
        <v>2024</v>
      </c>
      <c r="C1688" s="6" t="s">
        <v>100</v>
      </c>
      <c r="D1688" s="6" t="s">
        <v>75</v>
      </c>
      <c r="E1688" s="6" t="s">
        <v>76</v>
      </c>
      <c r="F1688" s="6" t="s">
        <v>82</v>
      </c>
      <c r="G1688" s="6" t="s">
        <v>80</v>
      </c>
      <c r="H1688" s="7">
        <v>212226.99</v>
      </c>
      <c r="I1688" s="7">
        <v>197492.15</v>
      </c>
      <c r="J1688" s="8">
        <v>1475</v>
      </c>
      <c r="K1688" s="8">
        <v>1348</v>
      </c>
      <c r="L1688" s="7">
        <v>136609.76</v>
      </c>
      <c r="M1688" s="7">
        <v>12447.54</v>
      </c>
      <c r="N1688" s="7">
        <v>1457335.63</v>
      </c>
      <c r="O1688" s="8">
        <v>10613</v>
      </c>
      <c r="P1688" s="8">
        <v>12</v>
      </c>
      <c r="Q1688" s="8">
        <v>30</v>
      </c>
    </row>
    <row r="1689" spans="1:17" ht="14.5">
      <c r="A1689" s="5">
        <v>45536</v>
      </c>
      <c r="B1689" s="6">
        <v>2024</v>
      </c>
      <c r="C1689" s="6" t="s">
        <v>100</v>
      </c>
      <c r="D1689" s="6" t="s">
        <v>75</v>
      </c>
      <c r="E1689" s="6" t="s">
        <v>76</v>
      </c>
      <c r="F1689" s="6" t="s">
        <v>82</v>
      </c>
      <c r="G1689" s="6" t="s">
        <v>81</v>
      </c>
      <c r="H1689" s="7">
        <v>377735.09</v>
      </c>
      <c r="I1689" s="7">
        <v>364578.05</v>
      </c>
      <c r="J1689" s="8">
        <v>3195</v>
      </c>
      <c r="K1689" s="8">
        <v>3049</v>
      </c>
      <c r="L1689" s="7">
        <v>222579.98</v>
      </c>
      <c r="M1689" s="7">
        <v>10369.23</v>
      </c>
      <c r="N1689" s="7">
        <v>2145582.75</v>
      </c>
      <c r="O1689" s="8">
        <v>19330</v>
      </c>
      <c r="P1689" s="8">
        <v>21</v>
      </c>
      <c r="Q1689" s="8">
        <v>66</v>
      </c>
    </row>
    <row r="1690" spans="1:17" ht="14.5">
      <c r="A1690" s="5">
        <v>45536</v>
      </c>
      <c r="B1690" s="6">
        <v>2024</v>
      </c>
      <c r="C1690" s="6" t="s">
        <v>100</v>
      </c>
      <c r="D1690" s="6" t="s">
        <v>75</v>
      </c>
      <c r="E1690" s="6" t="s">
        <v>76</v>
      </c>
      <c r="F1690" s="6" t="s">
        <v>83</v>
      </c>
      <c r="G1690" s="6" t="s">
        <v>78</v>
      </c>
      <c r="H1690" s="7">
        <v>85943.81</v>
      </c>
      <c r="I1690" s="7">
        <v>83312.97</v>
      </c>
      <c r="J1690" s="8">
        <v>1161</v>
      </c>
      <c r="K1690" s="8">
        <v>1137</v>
      </c>
      <c r="L1690" s="7">
        <v>40464.83</v>
      </c>
      <c r="M1690" s="7">
        <v>1553</v>
      </c>
      <c r="N1690" s="7">
        <v>770187.01</v>
      </c>
      <c r="O1690" s="8">
        <v>11199</v>
      </c>
      <c r="P1690" s="8">
        <v>4</v>
      </c>
      <c r="Q1690" s="8">
        <v>33</v>
      </c>
    </row>
    <row r="1691" spans="1:17" ht="14.5">
      <c r="A1691" s="5">
        <v>45536</v>
      </c>
      <c r="B1691" s="6">
        <v>2024</v>
      </c>
      <c r="C1691" s="6" t="s">
        <v>100</v>
      </c>
      <c r="D1691" s="6" t="s">
        <v>75</v>
      </c>
      <c r="E1691" s="6" t="s">
        <v>76</v>
      </c>
      <c r="F1691" s="6" t="s">
        <v>83</v>
      </c>
      <c r="G1691" s="6" t="s">
        <v>79</v>
      </c>
      <c r="H1691" s="7">
        <v>88499.25</v>
      </c>
      <c r="I1691" s="7">
        <v>81332.14</v>
      </c>
      <c r="J1691" s="8">
        <v>482</v>
      </c>
      <c r="K1691" s="8">
        <v>445</v>
      </c>
      <c r="L1691" s="7">
        <v>48672.25</v>
      </c>
      <c r="M1691" s="7">
        <v>2179.75</v>
      </c>
      <c r="N1691" s="7">
        <v>621426.89</v>
      </c>
      <c r="O1691" s="8">
        <v>3510</v>
      </c>
      <c r="P1691" s="8">
        <v>4</v>
      </c>
      <c r="Q1691" s="8">
        <v>15</v>
      </c>
    </row>
    <row r="1692" spans="1:17" ht="14.5">
      <c r="A1692" s="5">
        <v>45536</v>
      </c>
      <c r="B1692" s="6">
        <v>2024</v>
      </c>
      <c r="C1692" s="6" t="s">
        <v>100</v>
      </c>
      <c r="D1692" s="6" t="s">
        <v>75</v>
      </c>
      <c r="E1692" s="6" t="s">
        <v>76</v>
      </c>
      <c r="F1692" s="6" t="s">
        <v>83</v>
      </c>
      <c r="G1692" s="6" t="s">
        <v>80</v>
      </c>
      <c r="H1692" s="7">
        <v>20802.259999999998</v>
      </c>
      <c r="I1692" s="7">
        <v>18635.09</v>
      </c>
      <c r="J1692" s="8">
        <v>145</v>
      </c>
      <c r="K1692" s="8">
        <v>132</v>
      </c>
      <c r="L1692" s="7">
        <v>12016.15</v>
      </c>
      <c r="M1692" s="7">
        <v>1036.3800000000001</v>
      </c>
      <c r="N1692" s="7">
        <v>193043.67</v>
      </c>
      <c r="O1692" s="8">
        <v>1399</v>
      </c>
      <c r="P1692" s="8">
        <v>1</v>
      </c>
      <c r="Q1692" s="8">
        <v>2</v>
      </c>
    </row>
    <row r="1693" spans="1:17" ht="14.5">
      <c r="A1693" s="5">
        <v>45536</v>
      </c>
      <c r="B1693" s="6">
        <v>2024</v>
      </c>
      <c r="C1693" s="6" t="s">
        <v>100</v>
      </c>
      <c r="D1693" s="6" t="s">
        <v>75</v>
      </c>
      <c r="E1693" s="6" t="s">
        <v>76</v>
      </c>
      <c r="F1693" s="6" t="s">
        <v>83</v>
      </c>
      <c r="G1693" s="6" t="s">
        <v>81</v>
      </c>
      <c r="H1693" s="7">
        <v>36797.379999999997</v>
      </c>
      <c r="I1693" s="7">
        <v>34597.9</v>
      </c>
      <c r="J1693" s="8">
        <v>311</v>
      </c>
      <c r="K1693" s="8">
        <v>288</v>
      </c>
      <c r="L1693" s="7">
        <v>19387.45</v>
      </c>
      <c r="M1693" s="7">
        <v>1143.83</v>
      </c>
      <c r="N1693" s="7">
        <v>283311.67</v>
      </c>
      <c r="O1693" s="8">
        <v>2461</v>
      </c>
      <c r="P1693" s="8">
        <v>2</v>
      </c>
      <c r="Q1693" s="8">
        <v>7</v>
      </c>
    </row>
    <row r="1694" spans="1:17" ht="14.5">
      <c r="A1694" s="5">
        <v>45536</v>
      </c>
      <c r="B1694" s="6">
        <v>2024</v>
      </c>
      <c r="C1694" s="6" t="s">
        <v>100</v>
      </c>
      <c r="D1694" s="6" t="s">
        <v>84</v>
      </c>
      <c r="E1694" s="6" t="s">
        <v>85</v>
      </c>
      <c r="F1694" s="6" t="s">
        <v>77</v>
      </c>
      <c r="G1694" s="6" t="s">
        <v>78</v>
      </c>
      <c r="H1694" s="7">
        <v>608168.22</v>
      </c>
      <c r="I1694" s="7">
        <v>629328.29</v>
      </c>
      <c r="J1694" s="8">
        <v>8217</v>
      </c>
      <c r="K1694" s="8">
        <v>8540</v>
      </c>
      <c r="L1694" s="7">
        <v>344415.1</v>
      </c>
      <c r="M1694" s="7">
        <v>10173.17</v>
      </c>
      <c r="N1694" s="7">
        <v>4882340.95</v>
      </c>
      <c r="O1694" s="8">
        <v>74247</v>
      </c>
      <c r="P1694" s="8">
        <v>22</v>
      </c>
      <c r="Q1694" s="8">
        <v>128</v>
      </c>
    </row>
    <row r="1695" spans="1:17" ht="14.5">
      <c r="A1695" s="5">
        <v>45536</v>
      </c>
      <c r="B1695" s="6">
        <v>2024</v>
      </c>
      <c r="C1695" s="6" t="s">
        <v>100</v>
      </c>
      <c r="D1695" s="6" t="s">
        <v>84</v>
      </c>
      <c r="E1695" s="6" t="s">
        <v>85</v>
      </c>
      <c r="F1695" s="6" t="s">
        <v>77</v>
      </c>
      <c r="G1695" s="6" t="s">
        <v>79</v>
      </c>
      <c r="H1695" s="7">
        <v>605631.71</v>
      </c>
      <c r="I1695" s="7">
        <v>610184.31999999995</v>
      </c>
      <c r="J1695" s="8">
        <v>3300</v>
      </c>
      <c r="K1695" s="8">
        <v>3368</v>
      </c>
      <c r="L1695" s="7">
        <v>398347.63</v>
      </c>
      <c r="M1695" s="7">
        <v>14619.62</v>
      </c>
      <c r="N1695" s="7">
        <v>4165220.77</v>
      </c>
      <c r="O1695" s="8">
        <v>25751</v>
      </c>
      <c r="P1695" s="8">
        <v>30</v>
      </c>
      <c r="Q1695" s="8">
        <v>57</v>
      </c>
    </row>
    <row r="1696" spans="1:17" ht="14.5">
      <c r="A1696" s="5">
        <v>45536</v>
      </c>
      <c r="B1696" s="6">
        <v>2024</v>
      </c>
      <c r="C1696" s="6" t="s">
        <v>100</v>
      </c>
      <c r="D1696" s="6" t="s">
        <v>84</v>
      </c>
      <c r="E1696" s="6" t="s">
        <v>85</v>
      </c>
      <c r="F1696" s="6" t="s">
        <v>77</v>
      </c>
      <c r="G1696" s="6" t="s">
        <v>80</v>
      </c>
      <c r="H1696" s="7">
        <v>156009.22</v>
      </c>
      <c r="I1696" s="7">
        <v>152973.18</v>
      </c>
      <c r="J1696" s="8">
        <v>1084</v>
      </c>
      <c r="K1696" s="8">
        <v>1068</v>
      </c>
      <c r="L1696" s="7">
        <v>108488.79</v>
      </c>
      <c r="M1696" s="7">
        <v>8900.98</v>
      </c>
      <c r="N1696" s="7">
        <v>1299507.3</v>
      </c>
      <c r="O1696" s="8">
        <v>9273</v>
      </c>
      <c r="P1696" s="8">
        <v>6</v>
      </c>
      <c r="Q1696" s="8">
        <v>19</v>
      </c>
    </row>
    <row r="1697" spans="1:17" ht="14.5">
      <c r="A1697" s="5">
        <v>45536</v>
      </c>
      <c r="B1697" s="6">
        <v>2024</v>
      </c>
      <c r="C1697" s="6" t="s">
        <v>100</v>
      </c>
      <c r="D1697" s="6" t="s">
        <v>84</v>
      </c>
      <c r="E1697" s="6" t="s">
        <v>85</v>
      </c>
      <c r="F1697" s="6" t="s">
        <v>77</v>
      </c>
      <c r="G1697" s="6" t="s">
        <v>81</v>
      </c>
      <c r="H1697" s="7">
        <v>247789.15</v>
      </c>
      <c r="I1697" s="7">
        <v>259699.44</v>
      </c>
      <c r="J1697" s="8">
        <v>2096</v>
      </c>
      <c r="K1697" s="8">
        <v>2207</v>
      </c>
      <c r="L1697" s="7">
        <v>153819.76999999999</v>
      </c>
      <c r="M1697" s="7">
        <v>7281.92</v>
      </c>
      <c r="N1697" s="7">
        <v>1805606.87</v>
      </c>
      <c r="O1697" s="8">
        <v>15955</v>
      </c>
      <c r="P1697" s="8">
        <v>9</v>
      </c>
      <c r="Q1697" s="8">
        <v>34</v>
      </c>
    </row>
    <row r="1698" spans="1:17" ht="14.5">
      <c r="A1698" s="5">
        <v>45536</v>
      </c>
      <c r="B1698" s="6">
        <v>2024</v>
      </c>
      <c r="C1698" s="6" t="s">
        <v>100</v>
      </c>
      <c r="D1698" s="6" t="s">
        <v>84</v>
      </c>
      <c r="E1698" s="6" t="s">
        <v>85</v>
      </c>
      <c r="F1698" s="6" t="s">
        <v>82</v>
      </c>
      <c r="G1698" s="6" t="s">
        <v>78</v>
      </c>
      <c r="H1698" s="7">
        <v>555707.93000000005</v>
      </c>
      <c r="I1698" s="7">
        <v>578974.94999999995</v>
      </c>
      <c r="J1698" s="8">
        <v>7508</v>
      </c>
      <c r="K1698" s="8">
        <v>7913</v>
      </c>
      <c r="L1698" s="7">
        <v>292031.31</v>
      </c>
      <c r="M1698" s="7">
        <v>9580.24</v>
      </c>
      <c r="N1698" s="7">
        <v>4670150.4800000004</v>
      </c>
      <c r="O1698" s="8">
        <v>71394</v>
      </c>
      <c r="P1698" s="8">
        <v>22</v>
      </c>
      <c r="Q1698" s="8">
        <v>154</v>
      </c>
    </row>
    <row r="1699" spans="1:17" ht="14.5">
      <c r="A1699" s="5">
        <v>45536</v>
      </c>
      <c r="B1699" s="6">
        <v>2024</v>
      </c>
      <c r="C1699" s="6" t="s">
        <v>100</v>
      </c>
      <c r="D1699" s="6" t="s">
        <v>84</v>
      </c>
      <c r="E1699" s="6" t="s">
        <v>85</v>
      </c>
      <c r="F1699" s="6" t="s">
        <v>82</v>
      </c>
      <c r="G1699" s="6" t="s">
        <v>79</v>
      </c>
      <c r="H1699" s="7">
        <v>518750.9</v>
      </c>
      <c r="I1699" s="7">
        <v>533371.06000000006</v>
      </c>
      <c r="J1699" s="8">
        <v>2827</v>
      </c>
      <c r="K1699" s="8">
        <v>2955</v>
      </c>
      <c r="L1699" s="7">
        <v>318008.83</v>
      </c>
      <c r="M1699" s="7">
        <v>13564.39</v>
      </c>
      <c r="N1699" s="7">
        <v>3815860.45</v>
      </c>
      <c r="O1699" s="8">
        <v>21909</v>
      </c>
      <c r="P1699" s="8">
        <v>29</v>
      </c>
      <c r="Q1699" s="8">
        <v>46</v>
      </c>
    </row>
    <row r="1700" spans="1:17" ht="14.5">
      <c r="A1700" s="5">
        <v>45536</v>
      </c>
      <c r="B1700" s="6">
        <v>2024</v>
      </c>
      <c r="C1700" s="6" t="s">
        <v>100</v>
      </c>
      <c r="D1700" s="6" t="s">
        <v>84</v>
      </c>
      <c r="E1700" s="6" t="s">
        <v>85</v>
      </c>
      <c r="F1700" s="6" t="s">
        <v>82</v>
      </c>
      <c r="G1700" s="6" t="s">
        <v>80</v>
      </c>
      <c r="H1700" s="7">
        <v>132370.42000000001</v>
      </c>
      <c r="I1700" s="7">
        <v>130597.93</v>
      </c>
      <c r="J1700" s="8">
        <v>920</v>
      </c>
      <c r="K1700" s="8">
        <v>907</v>
      </c>
      <c r="L1700" s="7">
        <v>83802.86</v>
      </c>
      <c r="M1700" s="7">
        <v>7837.31</v>
      </c>
      <c r="N1700" s="7">
        <v>1257047.94</v>
      </c>
      <c r="O1700" s="8">
        <v>9245</v>
      </c>
      <c r="P1700" s="8">
        <v>6</v>
      </c>
      <c r="Q1700" s="8">
        <v>15</v>
      </c>
    </row>
    <row r="1701" spans="1:17" ht="14.5">
      <c r="A1701" s="5">
        <v>45536</v>
      </c>
      <c r="B1701" s="6">
        <v>2024</v>
      </c>
      <c r="C1701" s="6" t="s">
        <v>100</v>
      </c>
      <c r="D1701" s="6" t="s">
        <v>84</v>
      </c>
      <c r="E1701" s="6" t="s">
        <v>85</v>
      </c>
      <c r="F1701" s="6" t="s">
        <v>82</v>
      </c>
      <c r="G1701" s="6" t="s">
        <v>81</v>
      </c>
      <c r="H1701" s="7">
        <v>225828.52</v>
      </c>
      <c r="I1701" s="7">
        <v>243410.63</v>
      </c>
      <c r="J1701" s="8">
        <v>1910</v>
      </c>
      <c r="K1701" s="8">
        <v>2053</v>
      </c>
      <c r="L1701" s="7">
        <v>131612.35999999999</v>
      </c>
      <c r="M1701" s="7">
        <v>6717.79</v>
      </c>
      <c r="N1701" s="7">
        <v>1752627.85</v>
      </c>
      <c r="O1701" s="8">
        <v>16190</v>
      </c>
      <c r="P1701" s="8">
        <v>11</v>
      </c>
      <c r="Q1701" s="8">
        <v>27</v>
      </c>
    </row>
    <row r="1702" spans="1:17" ht="14.5">
      <c r="A1702" s="5">
        <v>45536</v>
      </c>
      <c r="B1702" s="6">
        <v>2024</v>
      </c>
      <c r="C1702" s="6" t="s">
        <v>100</v>
      </c>
      <c r="D1702" s="6" t="s">
        <v>84</v>
      </c>
      <c r="E1702" s="6" t="s">
        <v>85</v>
      </c>
      <c r="F1702" s="6" t="s">
        <v>83</v>
      </c>
      <c r="G1702" s="6" t="s">
        <v>78</v>
      </c>
      <c r="H1702" s="7">
        <v>51894.54</v>
      </c>
      <c r="I1702" s="7">
        <v>55560.45</v>
      </c>
      <c r="J1702" s="8">
        <v>701</v>
      </c>
      <c r="K1702" s="8">
        <v>745</v>
      </c>
      <c r="L1702" s="7">
        <v>24587.53</v>
      </c>
      <c r="M1702" s="7">
        <v>913.64</v>
      </c>
      <c r="N1702" s="7">
        <v>573436.80000000005</v>
      </c>
      <c r="O1702" s="8">
        <v>8228</v>
      </c>
      <c r="P1702" s="8">
        <v>3</v>
      </c>
      <c r="Q1702" s="8">
        <v>9</v>
      </c>
    </row>
    <row r="1703" spans="1:17" ht="14.5">
      <c r="A1703" s="5">
        <v>45536</v>
      </c>
      <c r="B1703" s="6">
        <v>2024</v>
      </c>
      <c r="C1703" s="6" t="s">
        <v>100</v>
      </c>
      <c r="D1703" s="6" t="s">
        <v>84</v>
      </c>
      <c r="E1703" s="6" t="s">
        <v>85</v>
      </c>
      <c r="F1703" s="6" t="s">
        <v>83</v>
      </c>
      <c r="G1703" s="6" t="s">
        <v>79</v>
      </c>
      <c r="H1703" s="7">
        <v>50351.21</v>
      </c>
      <c r="I1703" s="7">
        <v>51208.88</v>
      </c>
      <c r="J1703" s="8">
        <v>274</v>
      </c>
      <c r="K1703" s="8">
        <v>279</v>
      </c>
      <c r="L1703" s="7">
        <v>28302.89</v>
      </c>
      <c r="M1703" s="7">
        <v>1148.8800000000001</v>
      </c>
      <c r="N1703" s="7">
        <v>469839.96</v>
      </c>
      <c r="O1703" s="8">
        <v>2788</v>
      </c>
      <c r="P1703" s="8">
        <v>2</v>
      </c>
      <c r="Q1703" s="8">
        <v>7</v>
      </c>
    </row>
    <row r="1704" spans="1:17" ht="14.5">
      <c r="A1704" s="5">
        <v>45536</v>
      </c>
      <c r="B1704" s="6">
        <v>2024</v>
      </c>
      <c r="C1704" s="6" t="s">
        <v>100</v>
      </c>
      <c r="D1704" s="6" t="s">
        <v>84</v>
      </c>
      <c r="E1704" s="6" t="s">
        <v>85</v>
      </c>
      <c r="F1704" s="6" t="s">
        <v>83</v>
      </c>
      <c r="G1704" s="6" t="s">
        <v>80</v>
      </c>
      <c r="H1704" s="7">
        <v>11919.16</v>
      </c>
      <c r="I1704" s="7">
        <v>11548.13</v>
      </c>
      <c r="J1704" s="8">
        <v>83</v>
      </c>
      <c r="K1704" s="8">
        <v>80</v>
      </c>
      <c r="L1704" s="7">
        <v>7008.9</v>
      </c>
      <c r="M1704" s="7">
        <v>656.31</v>
      </c>
      <c r="N1704" s="7">
        <v>151040.39000000001</v>
      </c>
      <c r="O1704" s="8">
        <v>1119</v>
      </c>
      <c r="P1704" s="8">
        <v>1</v>
      </c>
      <c r="Q1704" s="8">
        <v>2</v>
      </c>
    </row>
    <row r="1705" spans="1:17" ht="14.5">
      <c r="A1705" s="5">
        <v>45536</v>
      </c>
      <c r="B1705" s="6">
        <v>2024</v>
      </c>
      <c r="C1705" s="6" t="s">
        <v>100</v>
      </c>
      <c r="D1705" s="6" t="s">
        <v>84</v>
      </c>
      <c r="E1705" s="6" t="s">
        <v>85</v>
      </c>
      <c r="F1705" s="6" t="s">
        <v>83</v>
      </c>
      <c r="G1705" s="6" t="s">
        <v>81</v>
      </c>
      <c r="H1705" s="7">
        <v>21191.42</v>
      </c>
      <c r="I1705" s="7">
        <v>21964.94</v>
      </c>
      <c r="J1705" s="8">
        <v>179</v>
      </c>
      <c r="K1705" s="8">
        <v>185</v>
      </c>
      <c r="L1705" s="7">
        <v>11286.59</v>
      </c>
      <c r="M1705" s="7">
        <v>639.83000000000004</v>
      </c>
      <c r="N1705" s="7">
        <v>220494.19</v>
      </c>
      <c r="O1705" s="8">
        <v>1944</v>
      </c>
      <c r="P1705" s="8">
        <v>1</v>
      </c>
      <c r="Q1705" s="8">
        <v>5</v>
      </c>
    </row>
    <row r="1706" spans="1:17" ht="14.5">
      <c r="A1706" s="5">
        <v>45536</v>
      </c>
      <c r="B1706" s="6">
        <v>2024</v>
      </c>
      <c r="C1706" s="6" t="s">
        <v>100</v>
      </c>
      <c r="D1706" s="6" t="s">
        <v>86</v>
      </c>
      <c r="E1706" s="6" t="s">
        <v>87</v>
      </c>
      <c r="F1706" s="6" t="s">
        <v>77</v>
      </c>
      <c r="G1706" s="6" t="s">
        <v>78</v>
      </c>
      <c r="H1706" s="7">
        <v>432854.34</v>
      </c>
      <c r="I1706" s="7">
        <v>452902.88</v>
      </c>
      <c r="J1706" s="8">
        <v>5848</v>
      </c>
      <c r="K1706" s="8">
        <v>6055</v>
      </c>
      <c r="L1706" s="7">
        <v>245884.26</v>
      </c>
      <c r="M1706" s="7">
        <v>8046.27</v>
      </c>
      <c r="N1706" s="7">
        <v>3836120.3</v>
      </c>
      <c r="O1706" s="8">
        <v>56755</v>
      </c>
      <c r="P1706" s="8">
        <v>19</v>
      </c>
      <c r="Q1706" s="8">
        <v>106</v>
      </c>
    </row>
    <row r="1707" spans="1:17" ht="14.5">
      <c r="A1707" s="5">
        <v>45536</v>
      </c>
      <c r="B1707" s="6">
        <v>2024</v>
      </c>
      <c r="C1707" s="6" t="s">
        <v>100</v>
      </c>
      <c r="D1707" s="6" t="s">
        <v>86</v>
      </c>
      <c r="E1707" s="6" t="s">
        <v>87</v>
      </c>
      <c r="F1707" s="6" t="s">
        <v>77</v>
      </c>
      <c r="G1707" s="6" t="s">
        <v>79</v>
      </c>
      <c r="H1707" s="7">
        <v>392496.67</v>
      </c>
      <c r="I1707" s="7">
        <v>370616.14</v>
      </c>
      <c r="J1707" s="8">
        <v>2139</v>
      </c>
      <c r="K1707" s="8">
        <v>2061</v>
      </c>
      <c r="L1707" s="7">
        <v>258498.58</v>
      </c>
      <c r="M1707" s="7">
        <v>9160.7099999999991</v>
      </c>
      <c r="N1707" s="7">
        <v>3140719.52</v>
      </c>
      <c r="O1707" s="8">
        <v>18874</v>
      </c>
      <c r="P1707" s="8">
        <v>20</v>
      </c>
      <c r="Q1707" s="8">
        <v>43</v>
      </c>
    </row>
    <row r="1708" spans="1:17" ht="14.5">
      <c r="A1708" s="5">
        <v>45536</v>
      </c>
      <c r="B1708" s="6">
        <v>2024</v>
      </c>
      <c r="C1708" s="6" t="s">
        <v>100</v>
      </c>
      <c r="D1708" s="6" t="s">
        <v>86</v>
      </c>
      <c r="E1708" s="6" t="s">
        <v>87</v>
      </c>
      <c r="F1708" s="6" t="s">
        <v>77</v>
      </c>
      <c r="G1708" s="6" t="s">
        <v>80</v>
      </c>
      <c r="H1708" s="7">
        <v>99266.59</v>
      </c>
      <c r="I1708" s="7">
        <v>97720.74</v>
      </c>
      <c r="J1708" s="8">
        <v>690</v>
      </c>
      <c r="K1708" s="8">
        <v>691</v>
      </c>
      <c r="L1708" s="7">
        <v>68056.23</v>
      </c>
      <c r="M1708" s="7">
        <v>5343.99</v>
      </c>
      <c r="N1708" s="7">
        <v>997595.79</v>
      </c>
      <c r="O1708" s="8">
        <v>7662</v>
      </c>
      <c r="P1708" s="8">
        <v>5</v>
      </c>
      <c r="Q1708" s="8">
        <v>7</v>
      </c>
    </row>
    <row r="1709" spans="1:17" ht="14.5">
      <c r="A1709" s="5">
        <v>45536</v>
      </c>
      <c r="B1709" s="6">
        <v>2024</v>
      </c>
      <c r="C1709" s="6" t="s">
        <v>100</v>
      </c>
      <c r="D1709" s="6" t="s">
        <v>86</v>
      </c>
      <c r="E1709" s="6" t="s">
        <v>87</v>
      </c>
      <c r="F1709" s="6" t="s">
        <v>77</v>
      </c>
      <c r="G1709" s="6" t="s">
        <v>81</v>
      </c>
      <c r="H1709" s="7">
        <v>183224.31</v>
      </c>
      <c r="I1709" s="7">
        <v>189955.94</v>
      </c>
      <c r="J1709" s="8">
        <v>1550</v>
      </c>
      <c r="K1709" s="8">
        <v>1623</v>
      </c>
      <c r="L1709" s="7">
        <v>115152.97</v>
      </c>
      <c r="M1709" s="7">
        <v>5877.92</v>
      </c>
      <c r="N1709" s="7">
        <v>1505636.21</v>
      </c>
      <c r="O1709" s="8">
        <v>13627</v>
      </c>
      <c r="P1709" s="8">
        <v>7</v>
      </c>
      <c r="Q1709" s="8">
        <v>33</v>
      </c>
    </row>
    <row r="1710" spans="1:17" ht="14.5">
      <c r="A1710" s="5">
        <v>45536</v>
      </c>
      <c r="B1710" s="6">
        <v>2024</v>
      </c>
      <c r="C1710" s="6" t="s">
        <v>100</v>
      </c>
      <c r="D1710" s="6" t="s">
        <v>86</v>
      </c>
      <c r="E1710" s="6" t="s">
        <v>87</v>
      </c>
      <c r="F1710" s="6" t="s">
        <v>82</v>
      </c>
      <c r="G1710" s="6" t="s">
        <v>78</v>
      </c>
      <c r="H1710" s="7">
        <v>381424.29</v>
      </c>
      <c r="I1710" s="7">
        <v>400014.16</v>
      </c>
      <c r="J1710" s="8">
        <v>5153</v>
      </c>
      <c r="K1710" s="8">
        <v>5396</v>
      </c>
      <c r="L1710" s="7">
        <v>197411.16</v>
      </c>
      <c r="M1710" s="7">
        <v>6735.05</v>
      </c>
      <c r="N1710" s="7">
        <v>3601240.71</v>
      </c>
      <c r="O1710" s="8">
        <v>50886</v>
      </c>
      <c r="P1710" s="8">
        <v>21</v>
      </c>
      <c r="Q1710" s="8">
        <v>55</v>
      </c>
    </row>
    <row r="1711" spans="1:17" ht="14.5">
      <c r="A1711" s="5">
        <v>45536</v>
      </c>
      <c r="B1711" s="6">
        <v>2024</v>
      </c>
      <c r="C1711" s="6" t="s">
        <v>100</v>
      </c>
      <c r="D1711" s="6" t="s">
        <v>86</v>
      </c>
      <c r="E1711" s="6" t="s">
        <v>87</v>
      </c>
      <c r="F1711" s="6" t="s">
        <v>82</v>
      </c>
      <c r="G1711" s="6" t="s">
        <v>79</v>
      </c>
      <c r="H1711" s="7">
        <v>382621.06</v>
      </c>
      <c r="I1711" s="7">
        <v>390304.84</v>
      </c>
      <c r="J1711" s="8">
        <v>2085</v>
      </c>
      <c r="K1711" s="8">
        <v>2124</v>
      </c>
      <c r="L1711" s="7">
        <v>231560.32000000001</v>
      </c>
      <c r="M1711" s="7">
        <v>10416.91</v>
      </c>
      <c r="N1711" s="7">
        <v>2886959.33</v>
      </c>
      <c r="O1711" s="8">
        <v>17439</v>
      </c>
      <c r="P1711" s="8">
        <v>15</v>
      </c>
      <c r="Q1711" s="8">
        <v>44</v>
      </c>
    </row>
    <row r="1712" spans="1:17" ht="14.5">
      <c r="A1712" s="5">
        <v>45536</v>
      </c>
      <c r="B1712" s="6">
        <v>2024</v>
      </c>
      <c r="C1712" s="6" t="s">
        <v>100</v>
      </c>
      <c r="D1712" s="6" t="s">
        <v>86</v>
      </c>
      <c r="E1712" s="6" t="s">
        <v>87</v>
      </c>
      <c r="F1712" s="6" t="s">
        <v>82</v>
      </c>
      <c r="G1712" s="6" t="s">
        <v>80</v>
      </c>
      <c r="H1712" s="7">
        <v>86749.41</v>
      </c>
      <c r="I1712" s="7">
        <v>84211.69</v>
      </c>
      <c r="J1712" s="8">
        <v>603</v>
      </c>
      <c r="K1712" s="8">
        <v>590</v>
      </c>
      <c r="L1712" s="7">
        <v>55716.81</v>
      </c>
      <c r="M1712" s="7">
        <v>4949.12</v>
      </c>
      <c r="N1712" s="7">
        <v>935572.92</v>
      </c>
      <c r="O1712" s="8">
        <v>6835</v>
      </c>
      <c r="P1712" s="8">
        <v>5</v>
      </c>
      <c r="Q1712" s="8">
        <v>6</v>
      </c>
    </row>
    <row r="1713" spans="1:17" ht="14.5">
      <c r="A1713" s="5">
        <v>45536</v>
      </c>
      <c r="B1713" s="6">
        <v>2024</v>
      </c>
      <c r="C1713" s="6" t="s">
        <v>100</v>
      </c>
      <c r="D1713" s="6" t="s">
        <v>86</v>
      </c>
      <c r="E1713" s="6" t="s">
        <v>87</v>
      </c>
      <c r="F1713" s="6" t="s">
        <v>82</v>
      </c>
      <c r="G1713" s="6" t="s">
        <v>81</v>
      </c>
      <c r="H1713" s="7">
        <v>138401.79</v>
      </c>
      <c r="I1713" s="7">
        <v>142689</v>
      </c>
      <c r="J1713" s="8">
        <v>1171</v>
      </c>
      <c r="K1713" s="8">
        <v>1212</v>
      </c>
      <c r="L1713" s="7">
        <v>80902.22</v>
      </c>
      <c r="M1713" s="7">
        <v>4167.78</v>
      </c>
      <c r="N1713" s="7">
        <v>1294137.78</v>
      </c>
      <c r="O1713" s="8">
        <v>12003</v>
      </c>
      <c r="P1713" s="8">
        <v>7</v>
      </c>
      <c r="Q1713" s="8">
        <v>10</v>
      </c>
    </row>
    <row r="1714" spans="1:17" ht="14.5">
      <c r="A1714" s="5">
        <v>45536</v>
      </c>
      <c r="B1714" s="6">
        <v>2024</v>
      </c>
      <c r="C1714" s="6" t="s">
        <v>100</v>
      </c>
      <c r="D1714" s="6" t="s">
        <v>86</v>
      </c>
      <c r="E1714" s="6" t="s">
        <v>87</v>
      </c>
      <c r="F1714" s="6" t="s">
        <v>83</v>
      </c>
      <c r="G1714" s="6" t="s">
        <v>78</v>
      </c>
      <c r="H1714" s="7">
        <v>35297.47</v>
      </c>
      <c r="I1714" s="7">
        <v>35021.040000000001</v>
      </c>
      <c r="J1714" s="8">
        <v>477</v>
      </c>
      <c r="K1714" s="8">
        <v>464</v>
      </c>
      <c r="L1714" s="7">
        <v>16936.830000000002</v>
      </c>
      <c r="M1714" s="7">
        <v>600.30999999999995</v>
      </c>
      <c r="N1714" s="7">
        <v>457020.49</v>
      </c>
      <c r="O1714" s="8">
        <v>6631</v>
      </c>
      <c r="P1714" s="8">
        <v>1</v>
      </c>
      <c r="Q1714" s="8">
        <v>13</v>
      </c>
    </row>
    <row r="1715" spans="1:17" ht="14.5">
      <c r="A1715" s="5">
        <v>45536</v>
      </c>
      <c r="B1715" s="6">
        <v>2024</v>
      </c>
      <c r="C1715" s="6" t="s">
        <v>100</v>
      </c>
      <c r="D1715" s="6" t="s">
        <v>86</v>
      </c>
      <c r="E1715" s="6" t="s">
        <v>87</v>
      </c>
      <c r="F1715" s="6" t="s">
        <v>83</v>
      </c>
      <c r="G1715" s="6" t="s">
        <v>79</v>
      </c>
      <c r="H1715" s="7">
        <v>35682.67</v>
      </c>
      <c r="I1715" s="7">
        <v>34746.75</v>
      </c>
      <c r="J1715" s="8">
        <v>194</v>
      </c>
      <c r="K1715" s="8">
        <v>190</v>
      </c>
      <c r="L1715" s="7">
        <v>19552.919999999998</v>
      </c>
      <c r="M1715" s="7">
        <v>888.72</v>
      </c>
      <c r="N1715" s="7">
        <v>374184.89</v>
      </c>
      <c r="O1715" s="8">
        <v>2174</v>
      </c>
      <c r="P1715" s="8">
        <v>2</v>
      </c>
      <c r="Q1715" s="8">
        <v>5</v>
      </c>
    </row>
    <row r="1716" spans="1:17" ht="14.5">
      <c r="A1716" s="5">
        <v>45536</v>
      </c>
      <c r="B1716" s="6">
        <v>2024</v>
      </c>
      <c r="C1716" s="6" t="s">
        <v>100</v>
      </c>
      <c r="D1716" s="6" t="s">
        <v>86</v>
      </c>
      <c r="E1716" s="6" t="s">
        <v>87</v>
      </c>
      <c r="F1716" s="6" t="s">
        <v>83</v>
      </c>
      <c r="G1716" s="6" t="s">
        <v>80</v>
      </c>
      <c r="H1716" s="7">
        <v>7618.84</v>
      </c>
      <c r="I1716" s="7">
        <v>7381.02</v>
      </c>
      <c r="J1716" s="8">
        <v>53</v>
      </c>
      <c r="K1716" s="8">
        <v>52</v>
      </c>
      <c r="L1716" s="7">
        <v>4469.97</v>
      </c>
      <c r="M1716" s="7">
        <v>394.75</v>
      </c>
      <c r="N1716" s="7">
        <v>118552.88</v>
      </c>
      <c r="O1716" s="8">
        <v>902</v>
      </c>
      <c r="P1716" s="8">
        <v>0</v>
      </c>
      <c r="Q1716" s="8">
        <v>1</v>
      </c>
    </row>
    <row r="1717" spans="1:17" ht="14.5">
      <c r="A1717" s="5">
        <v>45536</v>
      </c>
      <c r="B1717" s="6">
        <v>2024</v>
      </c>
      <c r="C1717" s="6" t="s">
        <v>100</v>
      </c>
      <c r="D1717" s="6" t="s">
        <v>86</v>
      </c>
      <c r="E1717" s="6" t="s">
        <v>87</v>
      </c>
      <c r="F1717" s="6" t="s">
        <v>83</v>
      </c>
      <c r="G1717" s="6" t="s">
        <v>81</v>
      </c>
      <c r="H1717" s="7">
        <v>13932.77</v>
      </c>
      <c r="I1717" s="7">
        <v>13451.13</v>
      </c>
      <c r="J1717" s="8">
        <v>118</v>
      </c>
      <c r="K1717" s="8">
        <v>114</v>
      </c>
      <c r="L1717" s="7">
        <v>7326.95</v>
      </c>
      <c r="M1717" s="7">
        <v>450.26</v>
      </c>
      <c r="N1717" s="7">
        <v>166081.71</v>
      </c>
      <c r="O1717" s="8">
        <v>1554</v>
      </c>
      <c r="P1717" s="8">
        <v>1</v>
      </c>
      <c r="Q1717" s="8">
        <v>3</v>
      </c>
    </row>
    <row r="1718" spans="1:17" ht="14.5">
      <c r="A1718" s="5">
        <v>45536</v>
      </c>
      <c r="B1718" s="6">
        <v>2024</v>
      </c>
      <c r="C1718" s="6" t="s">
        <v>100</v>
      </c>
      <c r="D1718" s="6" t="s">
        <v>88</v>
      </c>
      <c r="E1718" s="6" t="s">
        <v>87</v>
      </c>
      <c r="F1718" s="6" t="s">
        <v>77</v>
      </c>
      <c r="G1718" s="6" t="s">
        <v>78</v>
      </c>
      <c r="H1718" s="7">
        <v>334459.89</v>
      </c>
      <c r="I1718" s="7">
        <v>316087.26</v>
      </c>
      <c r="J1718" s="8">
        <v>4519</v>
      </c>
      <c r="K1718" s="8">
        <v>4226</v>
      </c>
      <c r="L1718" s="7">
        <v>185273.22</v>
      </c>
      <c r="M1718" s="7">
        <v>6573.9</v>
      </c>
      <c r="N1718" s="7">
        <v>3217254.62</v>
      </c>
      <c r="O1718" s="8">
        <v>48789</v>
      </c>
      <c r="P1718" s="8">
        <v>17</v>
      </c>
      <c r="Q1718" s="8">
        <v>77</v>
      </c>
    </row>
    <row r="1719" spans="1:17" ht="14.5">
      <c r="A1719" s="5">
        <v>45536</v>
      </c>
      <c r="B1719" s="6">
        <v>2024</v>
      </c>
      <c r="C1719" s="6" t="s">
        <v>100</v>
      </c>
      <c r="D1719" s="6" t="s">
        <v>88</v>
      </c>
      <c r="E1719" s="6" t="s">
        <v>87</v>
      </c>
      <c r="F1719" s="6" t="s">
        <v>77</v>
      </c>
      <c r="G1719" s="6" t="s">
        <v>79</v>
      </c>
      <c r="H1719" s="7">
        <v>337723.91</v>
      </c>
      <c r="I1719" s="7">
        <v>306002.59000000003</v>
      </c>
      <c r="J1719" s="8">
        <v>1840</v>
      </c>
      <c r="K1719" s="8">
        <v>1648</v>
      </c>
      <c r="L1719" s="7">
        <v>218191.17</v>
      </c>
      <c r="M1719" s="7">
        <v>8196.32</v>
      </c>
      <c r="N1719" s="7">
        <v>2725760.22</v>
      </c>
      <c r="O1719" s="8">
        <v>15817</v>
      </c>
      <c r="P1719" s="8">
        <v>19</v>
      </c>
      <c r="Q1719" s="8">
        <v>18</v>
      </c>
    </row>
    <row r="1720" spans="1:17" ht="14.5">
      <c r="A1720" s="5">
        <v>45536</v>
      </c>
      <c r="B1720" s="6">
        <v>2024</v>
      </c>
      <c r="C1720" s="6" t="s">
        <v>100</v>
      </c>
      <c r="D1720" s="6" t="s">
        <v>88</v>
      </c>
      <c r="E1720" s="6" t="s">
        <v>87</v>
      </c>
      <c r="F1720" s="6" t="s">
        <v>77</v>
      </c>
      <c r="G1720" s="6" t="s">
        <v>80</v>
      </c>
      <c r="H1720" s="7">
        <v>72504.45</v>
      </c>
      <c r="I1720" s="7">
        <v>64880.84</v>
      </c>
      <c r="J1720" s="8">
        <v>504</v>
      </c>
      <c r="K1720" s="8">
        <v>455</v>
      </c>
      <c r="L1720" s="7">
        <v>50114.18</v>
      </c>
      <c r="M1720" s="7">
        <v>3693.96</v>
      </c>
      <c r="N1720" s="7">
        <v>852628.24</v>
      </c>
      <c r="O1720" s="8">
        <v>6352</v>
      </c>
      <c r="P1720" s="8">
        <v>3</v>
      </c>
      <c r="Q1720" s="8">
        <v>10</v>
      </c>
    </row>
    <row r="1721" spans="1:17" ht="14.5">
      <c r="A1721" s="5">
        <v>45536</v>
      </c>
      <c r="B1721" s="6">
        <v>2024</v>
      </c>
      <c r="C1721" s="6" t="s">
        <v>100</v>
      </c>
      <c r="D1721" s="6" t="s">
        <v>88</v>
      </c>
      <c r="E1721" s="6" t="s">
        <v>87</v>
      </c>
      <c r="F1721" s="6" t="s">
        <v>77</v>
      </c>
      <c r="G1721" s="6" t="s">
        <v>81</v>
      </c>
      <c r="H1721" s="7">
        <v>131962.87</v>
      </c>
      <c r="I1721" s="7">
        <v>123354.93</v>
      </c>
      <c r="J1721" s="8">
        <v>1116</v>
      </c>
      <c r="K1721" s="8">
        <v>1045</v>
      </c>
      <c r="L1721" s="7">
        <v>81511.81</v>
      </c>
      <c r="M1721" s="7">
        <v>3671.35</v>
      </c>
      <c r="N1721" s="7">
        <v>1247650.6100000001</v>
      </c>
      <c r="O1721" s="8">
        <v>11914</v>
      </c>
      <c r="P1721" s="8">
        <v>7</v>
      </c>
      <c r="Q1721" s="8">
        <v>16</v>
      </c>
    </row>
    <row r="1722" spans="1:17" ht="14.5">
      <c r="A1722" s="5">
        <v>45536</v>
      </c>
      <c r="B1722" s="6">
        <v>2024</v>
      </c>
      <c r="C1722" s="6" t="s">
        <v>100</v>
      </c>
      <c r="D1722" s="6" t="s">
        <v>88</v>
      </c>
      <c r="E1722" s="6" t="s">
        <v>87</v>
      </c>
      <c r="F1722" s="6" t="s">
        <v>82</v>
      </c>
      <c r="G1722" s="6" t="s">
        <v>78</v>
      </c>
      <c r="H1722" s="7">
        <v>298662.51</v>
      </c>
      <c r="I1722" s="7">
        <v>300062.46999999997</v>
      </c>
      <c r="J1722" s="8">
        <v>4035</v>
      </c>
      <c r="K1722" s="8">
        <v>4033</v>
      </c>
      <c r="L1722" s="7">
        <v>156469.64000000001</v>
      </c>
      <c r="M1722" s="7">
        <v>5690.2</v>
      </c>
      <c r="N1722" s="7">
        <v>3044117.75</v>
      </c>
      <c r="O1722" s="8">
        <v>44258</v>
      </c>
      <c r="P1722" s="8">
        <v>13</v>
      </c>
      <c r="Q1722" s="8">
        <v>42</v>
      </c>
    </row>
    <row r="1723" spans="1:17" ht="14.5">
      <c r="A1723" s="5">
        <v>45536</v>
      </c>
      <c r="B1723" s="6">
        <v>2024</v>
      </c>
      <c r="C1723" s="6" t="s">
        <v>100</v>
      </c>
      <c r="D1723" s="6" t="s">
        <v>88</v>
      </c>
      <c r="E1723" s="6" t="s">
        <v>87</v>
      </c>
      <c r="F1723" s="6" t="s">
        <v>82</v>
      </c>
      <c r="G1723" s="6" t="s">
        <v>79</v>
      </c>
      <c r="H1723" s="7">
        <v>276907.83</v>
      </c>
      <c r="I1723" s="7">
        <v>258470.1</v>
      </c>
      <c r="J1723" s="8">
        <v>1509</v>
      </c>
      <c r="K1723" s="8">
        <v>1429</v>
      </c>
      <c r="L1723" s="7">
        <v>170440.82</v>
      </c>
      <c r="M1723" s="7">
        <v>7157.12</v>
      </c>
      <c r="N1723" s="7">
        <v>2477388.9500000002</v>
      </c>
      <c r="O1723" s="8">
        <v>14068</v>
      </c>
      <c r="P1723" s="8">
        <v>13</v>
      </c>
      <c r="Q1723" s="8">
        <v>32</v>
      </c>
    </row>
    <row r="1724" spans="1:17" ht="14.5">
      <c r="A1724" s="5">
        <v>45536</v>
      </c>
      <c r="B1724" s="6">
        <v>2024</v>
      </c>
      <c r="C1724" s="6" t="s">
        <v>100</v>
      </c>
      <c r="D1724" s="6" t="s">
        <v>88</v>
      </c>
      <c r="E1724" s="6" t="s">
        <v>87</v>
      </c>
      <c r="F1724" s="6" t="s">
        <v>82</v>
      </c>
      <c r="G1724" s="6" t="s">
        <v>80</v>
      </c>
      <c r="H1724" s="7">
        <v>70431.72</v>
      </c>
      <c r="I1724" s="7">
        <v>65205.22</v>
      </c>
      <c r="J1724" s="8">
        <v>489</v>
      </c>
      <c r="K1724" s="8">
        <v>461</v>
      </c>
      <c r="L1724" s="7">
        <v>45244.12</v>
      </c>
      <c r="M1724" s="7">
        <v>3624.1</v>
      </c>
      <c r="N1724" s="7">
        <v>803262.62</v>
      </c>
      <c r="O1724" s="8">
        <v>5806</v>
      </c>
      <c r="P1724" s="8">
        <v>4</v>
      </c>
      <c r="Q1724" s="8">
        <v>11</v>
      </c>
    </row>
    <row r="1725" spans="1:17" ht="14.5">
      <c r="A1725" s="5">
        <v>45536</v>
      </c>
      <c r="B1725" s="6">
        <v>2024</v>
      </c>
      <c r="C1725" s="6" t="s">
        <v>100</v>
      </c>
      <c r="D1725" s="6" t="s">
        <v>88</v>
      </c>
      <c r="E1725" s="6" t="s">
        <v>87</v>
      </c>
      <c r="F1725" s="6" t="s">
        <v>82</v>
      </c>
      <c r="G1725" s="6" t="s">
        <v>81</v>
      </c>
      <c r="H1725" s="7">
        <v>115676.03</v>
      </c>
      <c r="I1725" s="7">
        <v>111335.76</v>
      </c>
      <c r="J1725" s="8">
        <v>978</v>
      </c>
      <c r="K1725" s="8">
        <v>953</v>
      </c>
      <c r="L1725" s="7">
        <v>66588.53</v>
      </c>
      <c r="M1725" s="7">
        <v>3713.9</v>
      </c>
      <c r="N1725" s="7">
        <v>1150602.1299999999</v>
      </c>
      <c r="O1725" s="8">
        <v>10779</v>
      </c>
      <c r="P1725" s="8">
        <v>6</v>
      </c>
      <c r="Q1725" s="8">
        <v>13</v>
      </c>
    </row>
    <row r="1726" spans="1:17" ht="14.5">
      <c r="A1726" s="5">
        <v>45536</v>
      </c>
      <c r="B1726" s="6">
        <v>2024</v>
      </c>
      <c r="C1726" s="6" t="s">
        <v>100</v>
      </c>
      <c r="D1726" s="6" t="s">
        <v>88</v>
      </c>
      <c r="E1726" s="6" t="s">
        <v>87</v>
      </c>
      <c r="F1726" s="6" t="s">
        <v>83</v>
      </c>
      <c r="G1726" s="6" t="s">
        <v>78</v>
      </c>
      <c r="H1726" s="7">
        <v>25579.439999999999</v>
      </c>
      <c r="I1726" s="7">
        <v>25543.15</v>
      </c>
      <c r="J1726" s="8">
        <v>346</v>
      </c>
      <c r="K1726" s="8">
        <v>344</v>
      </c>
      <c r="L1726" s="7">
        <v>12322.53</v>
      </c>
      <c r="M1726" s="7">
        <v>426.46</v>
      </c>
      <c r="N1726" s="7">
        <v>386390.59</v>
      </c>
      <c r="O1726" s="8">
        <v>5399</v>
      </c>
      <c r="P1726" s="8">
        <v>1</v>
      </c>
      <c r="Q1726" s="8">
        <v>10</v>
      </c>
    </row>
    <row r="1727" spans="1:17" ht="14.5">
      <c r="A1727" s="5">
        <v>45536</v>
      </c>
      <c r="B1727" s="6">
        <v>2024</v>
      </c>
      <c r="C1727" s="6" t="s">
        <v>100</v>
      </c>
      <c r="D1727" s="6" t="s">
        <v>88</v>
      </c>
      <c r="E1727" s="6" t="s">
        <v>87</v>
      </c>
      <c r="F1727" s="6" t="s">
        <v>83</v>
      </c>
      <c r="G1727" s="6" t="s">
        <v>79</v>
      </c>
      <c r="H1727" s="7">
        <v>23144.13</v>
      </c>
      <c r="I1727" s="7">
        <v>21265.19</v>
      </c>
      <c r="J1727" s="8">
        <v>126</v>
      </c>
      <c r="K1727" s="8">
        <v>114</v>
      </c>
      <c r="L1727" s="7">
        <v>12769.49</v>
      </c>
      <c r="M1727" s="7">
        <v>524.65</v>
      </c>
      <c r="N1727" s="7">
        <v>299755.34000000003</v>
      </c>
      <c r="O1727" s="8">
        <v>1835</v>
      </c>
      <c r="P1727" s="8">
        <v>1</v>
      </c>
      <c r="Q1727" s="8">
        <v>2</v>
      </c>
    </row>
    <row r="1728" spans="1:17" ht="14.5">
      <c r="A1728" s="5">
        <v>45536</v>
      </c>
      <c r="B1728" s="6">
        <v>2024</v>
      </c>
      <c r="C1728" s="6" t="s">
        <v>100</v>
      </c>
      <c r="D1728" s="6" t="s">
        <v>88</v>
      </c>
      <c r="E1728" s="6" t="s">
        <v>87</v>
      </c>
      <c r="F1728" s="6" t="s">
        <v>83</v>
      </c>
      <c r="G1728" s="6" t="s">
        <v>80</v>
      </c>
      <c r="H1728" s="7">
        <v>6366.74</v>
      </c>
      <c r="I1728" s="7">
        <v>5741.41</v>
      </c>
      <c r="J1728" s="8">
        <v>44</v>
      </c>
      <c r="K1728" s="8">
        <v>40</v>
      </c>
      <c r="L1728" s="7">
        <v>3700.56</v>
      </c>
      <c r="M1728" s="7">
        <v>341.98</v>
      </c>
      <c r="N1728" s="7">
        <v>99241.88</v>
      </c>
      <c r="O1728" s="8">
        <v>715</v>
      </c>
      <c r="P1728" s="8">
        <v>0</v>
      </c>
      <c r="Q1728" s="8">
        <v>1</v>
      </c>
    </row>
    <row r="1729" spans="1:17" ht="14.5">
      <c r="A1729" s="5">
        <v>45536</v>
      </c>
      <c r="B1729" s="6">
        <v>2024</v>
      </c>
      <c r="C1729" s="6" t="s">
        <v>100</v>
      </c>
      <c r="D1729" s="6" t="s">
        <v>88</v>
      </c>
      <c r="E1729" s="6" t="s">
        <v>87</v>
      </c>
      <c r="F1729" s="6" t="s">
        <v>83</v>
      </c>
      <c r="G1729" s="6" t="s">
        <v>81</v>
      </c>
      <c r="H1729" s="7">
        <v>10622.52</v>
      </c>
      <c r="I1729" s="7">
        <v>9836.16</v>
      </c>
      <c r="J1729" s="8">
        <v>90</v>
      </c>
      <c r="K1729" s="8">
        <v>85</v>
      </c>
      <c r="L1729" s="7">
        <v>5600.11</v>
      </c>
      <c r="M1729" s="7">
        <v>327.43</v>
      </c>
      <c r="N1729" s="7">
        <v>148757.35</v>
      </c>
      <c r="O1729" s="8">
        <v>1429</v>
      </c>
      <c r="P1729" s="8">
        <v>1</v>
      </c>
      <c r="Q1729" s="8">
        <v>1</v>
      </c>
    </row>
    <row r="1730" spans="1:17" ht="14.5">
      <c r="A1730" s="5">
        <v>45536</v>
      </c>
      <c r="B1730" s="6">
        <v>2024</v>
      </c>
      <c r="C1730" s="6" t="s">
        <v>100</v>
      </c>
      <c r="D1730" s="6" t="s">
        <v>89</v>
      </c>
      <c r="E1730" s="6" t="s">
        <v>85</v>
      </c>
      <c r="F1730" s="6" t="s">
        <v>77</v>
      </c>
      <c r="G1730" s="6" t="s">
        <v>78</v>
      </c>
      <c r="H1730" s="7">
        <v>257313.79</v>
      </c>
      <c r="I1730" s="7">
        <v>257900.89</v>
      </c>
      <c r="J1730" s="8">
        <v>3476</v>
      </c>
      <c r="K1730" s="8">
        <v>3513</v>
      </c>
      <c r="L1730" s="7">
        <v>145542.45000000001</v>
      </c>
      <c r="M1730" s="7">
        <v>4323.84</v>
      </c>
      <c r="N1730" s="7">
        <v>1811935.06</v>
      </c>
      <c r="O1730" s="8">
        <v>25486</v>
      </c>
      <c r="P1730" s="8">
        <v>14</v>
      </c>
      <c r="Q1730" s="8">
        <v>53</v>
      </c>
    </row>
    <row r="1731" spans="1:17" ht="14.5">
      <c r="A1731" s="5">
        <v>45536</v>
      </c>
      <c r="B1731" s="6">
        <v>2024</v>
      </c>
      <c r="C1731" s="6" t="s">
        <v>100</v>
      </c>
      <c r="D1731" s="6" t="s">
        <v>89</v>
      </c>
      <c r="E1731" s="6" t="s">
        <v>85</v>
      </c>
      <c r="F1731" s="6" t="s">
        <v>77</v>
      </c>
      <c r="G1731" s="6" t="s">
        <v>79</v>
      </c>
      <c r="H1731" s="7">
        <v>247921.49</v>
      </c>
      <c r="I1731" s="7">
        <v>232840.8</v>
      </c>
      <c r="J1731" s="8">
        <v>1351</v>
      </c>
      <c r="K1731" s="8">
        <v>1256</v>
      </c>
      <c r="L1731" s="7">
        <v>163979.81</v>
      </c>
      <c r="M1731" s="7">
        <v>6491.88</v>
      </c>
      <c r="N1731" s="7">
        <v>1449959.08</v>
      </c>
      <c r="O1731" s="8">
        <v>8196</v>
      </c>
      <c r="P1731" s="8">
        <v>10</v>
      </c>
      <c r="Q1731" s="8">
        <v>14</v>
      </c>
    </row>
    <row r="1732" spans="1:17" ht="14.5">
      <c r="A1732" s="5">
        <v>45536</v>
      </c>
      <c r="B1732" s="6">
        <v>2024</v>
      </c>
      <c r="C1732" s="6" t="s">
        <v>100</v>
      </c>
      <c r="D1732" s="6" t="s">
        <v>89</v>
      </c>
      <c r="E1732" s="6" t="s">
        <v>85</v>
      </c>
      <c r="F1732" s="6" t="s">
        <v>77</v>
      </c>
      <c r="G1732" s="6" t="s">
        <v>80</v>
      </c>
      <c r="H1732" s="7">
        <v>57871.31</v>
      </c>
      <c r="I1732" s="7">
        <v>53541.17</v>
      </c>
      <c r="J1732" s="8">
        <v>402</v>
      </c>
      <c r="K1732" s="8">
        <v>373</v>
      </c>
      <c r="L1732" s="7">
        <v>39237.379999999997</v>
      </c>
      <c r="M1732" s="7">
        <v>3104.72</v>
      </c>
      <c r="N1732" s="7">
        <v>464502.41</v>
      </c>
      <c r="O1732" s="8">
        <v>3602</v>
      </c>
      <c r="P1732" s="8">
        <v>2</v>
      </c>
      <c r="Q1732" s="8">
        <v>5</v>
      </c>
    </row>
    <row r="1733" spans="1:17" ht="14.5">
      <c r="A1733" s="5">
        <v>45536</v>
      </c>
      <c r="B1733" s="6">
        <v>2024</v>
      </c>
      <c r="C1733" s="6" t="s">
        <v>100</v>
      </c>
      <c r="D1733" s="6" t="s">
        <v>89</v>
      </c>
      <c r="E1733" s="6" t="s">
        <v>85</v>
      </c>
      <c r="F1733" s="6" t="s">
        <v>77</v>
      </c>
      <c r="G1733" s="6" t="s">
        <v>81</v>
      </c>
      <c r="H1733" s="7">
        <v>106452.73</v>
      </c>
      <c r="I1733" s="7">
        <v>106623.14</v>
      </c>
      <c r="J1733" s="8">
        <v>900</v>
      </c>
      <c r="K1733" s="8">
        <v>887</v>
      </c>
      <c r="L1733" s="7">
        <v>65478.38</v>
      </c>
      <c r="M1733" s="7">
        <v>2979.65</v>
      </c>
      <c r="N1733" s="7">
        <v>698445.92</v>
      </c>
      <c r="O1733" s="8">
        <v>6163</v>
      </c>
      <c r="P1733" s="8">
        <v>4</v>
      </c>
      <c r="Q1733" s="8">
        <v>13</v>
      </c>
    </row>
    <row r="1734" spans="1:17" ht="14.5">
      <c r="A1734" s="5">
        <v>45536</v>
      </c>
      <c r="B1734" s="6">
        <v>2024</v>
      </c>
      <c r="C1734" s="6" t="s">
        <v>100</v>
      </c>
      <c r="D1734" s="6" t="s">
        <v>89</v>
      </c>
      <c r="E1734" s="6" t="s">
        <v>85</v>
      </c>
      <c r="F1734" s="6" t="s">
        <v>82</v>
      </c>
      <c r="G1734" s="6" t="s">
        <v>78</v>
      </c>
      <c r="H1734" s="7">
        <v>229099.77</v>
      </c>
      <c r="I1734" s="7">
        <v>239014.23</v>
      </c>
      <c r="J1734" s="8">
        <v>3095</v>
      </c>
      <c r="K1734" s="8">
        <v>3260</v>
      </c>
      <c r="L1734" s="7">
        <v>119357.5</v>
      </c>
      <c r="M1734" s="7">
        <v>4327.37</v>
      </c>
      <c r="N1734" s="7">
        <v>1701101.71</v>
      </c>
      <c r="O1734" s="8">
        <v>23785</v>
      </c>
      <c r="P1734" s="8">
        <v>11</v>
      </c>
      <c r="Q1734" s="8">
        <v>41</v>
      </c>
    </row>
    <row r="1735" spans="1:17" ht="14.5">
      <c r="A1735" s="5">
        <v>45536</v>
      </c>
      <c r="B1735" s="6">
        <v>2024</v>
      </c>
      <c r="C1735" s="6" t="s">
        <v>100</v>
      </c>
      <c r="D1735" s="6" t="s">
        <v>89</v>
      </c>
      <c r="E1735" s="6" t="s">
        <v>85</v>
      </c>
      <c r="F1735" s="6" t="s">
        <v>82</v>
      </c>
      <c r="G1735" s="6" t="s">
        <v>79</v>
      </c>
      <c r="H1735" s="7">
        <v>220055.37</v>
      </c>
      <c r="I1735" s="7">
        <v>211015.51</v>
      </c>
      <c r="J1735" s="8">
        <v>1199</v>
      </c>
      <c r="K1735" s="8">
        <v>1172</v>
      </c>
      <c r="L1735" s="7">
        <v>134954.35</v>
      </c>
      <c r="M1735" s="7">
        <v>5513.41</v>
      </c>
      <c r="N1735" s="7">
        <v>1387430.22</v>
      </c>
      <c r="O1735" s="8">
        <v>8083</v>
      </c>
      <c r="P1735" s="8">
        <v>10</v>
      </c>
      <c r="Q1735" s="8">
        <v>25</v>
      </c>
    </row>
    <row r="1736" spans="1:17" ht="14.5">
      <c r="A1736" s="5">
        <v>45536</v>
      </c>
      <c r="B1736" s="6">
        <v>2024</v>
      </c>
      <c r="C1736" s="6" t="s">
        <v>100</v>
      </c>
      <c r="D1736" s="6" t="s">
        <v>89</v>
      </c>
      <c r="E1736" s="6" t="s">
        <v>85</v>
      </c>
      <c r="F1736" s="6" t="s">
        <v>82</v>
      </c>
      <c r="G1736" s="6" t="s">
        <v>80</v>
      </c>
      <c r="H1736" s="7">
        <v>53154.91</v>
      </c>
      <c r="I1736" s="7">
        <v>50097.27</v>
      </c>
      <c r="J1736" s="8">
        <v>369</v>
      </c>
      <c r="K1736" s="8">
        <v>347</v>
      </c>
      <c r="L1736" s="7">
        <v>34080.18</v>
      </c>
      <c r="M1736" s="7">
        <v>2737.38</v>
      </c>
      <c r="N1736" s="7">
        <v>443206.57</v>
      </c>
      <c r="O1736" s="8">
        <v>3246</v>
      </c>
      <c r="P1736" s="8">
        <v>2</v>
      </c>
      <c r="Q1736" s="8">
        <v>3</v>
      </c>
    </row>
    <row r="1737" spans="1:17" ht="14.5">
      <c r="A1737" s="5">
        <v>45536</v>
      </c>
      <c r="B1737" s="6">
        <v>2024</v>
      </c>
      <c r="C1737" s="6" t="s">
        <v>100</v>
      </c>
      <c r="D1737" s="6" t="s">
        <v>89</v>
      </c>
      <c r="E1737" s="6" t="s">
        <v>85</v>
      </c>
      <c r="F1737" s="6" t="s">
        <v>82</v>
      </c>
      <c r="G1737" s="6" t="s">
        <v>81</v>
      </c>
      <c r="H1737" s="7">
        <v>90938.04</v>
      </c>
      <c r="I1737" s="7">
        <v>90072.35</v>
      </c>
      <c r="J1737" s="8">
        <v>769</v>
      </c>
      <c r="K1737" s="8">
        <v>748</v>
      </c>
      <c r="L1737" s="7">
        <v>53288.43</v>
      </c>
      <c r="M1737" s="7">
        <v>2960.47</v>
      </c>
      <c r="N1737" s="7">
        <v>602937.21</v>
      </c>
      <c r="O1737" s="8">
        <v>5589</v>
      </c>
      <c r="P1737" s="8">
        <v>5</v>
      </c>
      <c r="Q1737" s="8">
        <v>16</v>
      </c>
    </row>
    <row r="1738" spans="1:17" ht="14.5">
      <c r="A1738" s="5">
        <v>45536</v>
      </c>
      <c r="B1738" s="6">
        <v>2024</v>
      </c>
      <c r="C1738" s="6" t="s">
        <v>100</v>
      </c>
      <c r="D1738" s="6" t="s">
        <v>89</v>
      </c>
      <c r="E1738" s="6" t="s">
        <v>85</v>
      </c>
      <c r="F1738" s="6" t="s">
        <v>83</v>
      </c>
      <c r="G1738" s="6" t="s">
        <v>78</v>
      </c>
      <c r="H1738" s="7">
        <v>25805.9</v>
      </c>
      <c r="I1738" s="7">
        <v>26682.02</v>
      </c>
      <c r="J1738" s="8">
        <v>349</v>
      </c>
      <c r="K1738" s="8">
        <v>363</v>
      </c>
      <c r="L1738" s="7">
        <v>12287.57</v>
      </c>
      <c r="M1738" s="7">
        <v>475.17</v>
      </c>
      <c r="N1738" s="7">
        <v>263073.09000000003</v>
      </c>
      <c r="O1738" s="8">
        <v>3703</v>
      </c>
      <c r="P1738" s="8">
        <v>1</v>
      </c>
      <c r="Q1738" s="8">
        <v>10</v>
      </c>
    </row>
    <row r="1739" spans="1:17" ht="14.5">
      <c r="A1739" s="5">
        <v>45536</v>
      </c>
      <c r="B1739" s="6">
        <v>2024</v>
      </c>
      <c r="C1739" s="6" t="s">
        <v>100</v>
      </c>
      <c r="D1739" s="6" t="s">
        <v>89</v>
      </c>
      <c r="E1739" s="6" t="s">
        <v>85</v>
      </c>
      <c r="F1739" s="6" t="s">
        <v>83</v>
      </c>
      <c r="G1739" s="6" t="s">
        <v>79</v>
      </c>
      <c r="H1739" s="7">
        <v>26203.41</v>
      </c>
      <c r="I1739" s="7">
        <v>26082.91</v>
      </c>
      <c r="J1739" s="8">
        <v>143</v>
      </c>
      <c r="K1739" s="8">
        <v>144</v>
      </c>
      <c r="L1739" s="7">
        <v>14588.34</v>
      </c>
      <c r="M1739" s="7">
        <v>620.53</v>
      </c>
      <c r="N1739" s="7">
        <v>222379.07</v>
      </c>
      <c r="O1739" s="8">
        <v>1275</v>
      </c>
      <c r="P1739" s="8">
        <v>1</v>
      </c>
      <c r="Q1739" s="8">
        <v>4</v>
      </c>
    </row>
    <row r="1740" spans="1:17" ht="14.5">
      <c r="A1740" s="5">
        <v>45536</v>
      </c>
      <c r="B1740" s="6">
        <v>2024</v>
      </c>
      <c r="C1740" s="6" t="s">
        <v>100</v>
      </c>
      <c r="D1740" s="6" t="s">
        <v>89</v>
      </c>
      <c r="E1740" s="6" t="s">
        <v>85</v>
      </c>
      <c r="F1740" s="6" t="s">
        <v>83</v>
      </c>
      <c r="G1740" s="6" t="s">
        <v>80</v>
      </c>
      <c r="H1740" s="7">
        <v>6169.06</v>
      </c>
      <c r="I1740" s="7">
        <v>5815.8</v>
      </c>
      <c r="J1740" s="8">
        <v>43</v>
      </c>
      <c r="K1740" s="8">
        <v>40</v>
      </c>
      <c r="L1740" s="7">
        <v>3625.39</v>
      </c>
      <c r="M1740" s="7">
        <v>319.16000000000003</v>
      </c>
      <c r="N1740" s="7">
        <v>69868.95</v>
      </c>
      <c r="O1740" s="8">
        <v>514</v>
      </c>
      <c r="P1740" s="8">
        <v>0</v>
      </c>
      <c r="Q1740" s="8">
        <v>1</v>
      </c>
    </row>
    <row r="1741" spans="1:17" ht="14.5">
      <c r="A1741" s="5">
        <v>45536</v>
      </c>
      <c r="B1741" s="6">
        <v>2024</v>
      </c>
      <c r="C1741" s="6" t="s">
        <v>100</v>
      </c>
      <c r="D1741" s="6" t="s">
        <v>89</v>
      </c>
      <c r="E1741" s="6" t="s">
        <v>85</v>
      </c>
      <c r="F1741" s="6" t="s">
        <v>83</v>
      </c>
      <c r="G1741" s="6" t="s">
        <v>81</v>
      </c>
      <c r="H1741" s="7">
        <v>11328.52</v>
      </c>
      <c r="I1741" s="7">
        <v>10704.71</v>
      </c>
      <c r="J1741" s="8">
        <v>96</v>
      </c>
      <c r="K1741" s="8">
        <v>92</v>
      </c>
      <c r="L1741" s="7">
        <v>5931.01</v>
      </c>
      <c r="M1741" s="7">
        <v>360.81</v>
      </c>
      <c r="N1741" s="7">
        <v>103179.31</v>
      </c>
      <c r="O1741" s="8">
        <v>964</v>
      </c>
      <c r="P1741" s="8">
        <v>1</v>
      </c>
      <c r="Q1741" s="8">
        <v>2</v>
      </c>
    </row>
    <row r="1742" spans="1:17" ht="14.5">
      <c r="A1742" s="5">
        <v>45536</v>
      </c>
      <c r="B1742" s="6">
        <v>2024</v>
      </c>
      <c r="C1742" s="6" t="s">
        <v>100</v>
      </c>
      <c r="D1742" s="6" t="s">
        <v>90</v>
      </c>
      <c r="E1742" s="6" t="s">
        <v>91</v>
      </c>
      <c r="F1742" s="6" t="s">
        <v>77</v>
      </c>
      <c r="G1742" s="6" t="s">
        <v>78</v>
      </c>
      <c r="H1742" s="7">
        <v>220947.62</v>
      </c>
      <c r="I1742" s="7">
        <v>223316.99</v>
      </c>
      <c r="J1742" s="8">
        <v>2985</v>
      </c>
      <c r="K1742" s="8">
        <v>3008</v>
      </c>
      <c r="L1742" s="7">
        <v>124498.18</v>
      </c>
      <c r="M1742" s="7">
        <v>4156.05</v>
      </c>
      <c r="N1742" s="7">
        <v>2396537.7000000002</v>
      </c>
      <c r="O1742" s="8">
        <v>35046</v>
      </c>
      <c r="P1742" s="8">
        <v>12</v>
      </c>
      <c r="Q1742" s="8">
        <v>60</v>
      </c>
    </row>
    <row r="1743" spans="1:17" ht="14.5">
      <c r="A1743" s="5">
        <v>45536</v>
      </c>
      <c r="B1743" s="6">
        <v>2024</v>
      </c>
      <c r="C1743" s="6" t="s">
        <v>100</v>
      </c>
      <c r="D1743" s="6" t="s">
        <v>90</v>
      </c>
      <c r="E1743" s="6" t="s">
        <v>91</v>
      </c>
      <c r="F1743" s="6" t="s">
        <v>77</v>
      </c>
      <c r="G1743" s="6" t="s">
        <v>79</v>
      </c>
      <c r="H1743" s="7">
        <v>190736.97</v>
      </c>
      <c r="I1743" s="7">
        <v>173202.68</v>
      </c>
      <c r="J1743" s="8">
        <v>1039</v>
      </c>
      <c r="K1743" s="8">
        <v>937</v>
      </c>
      <c r="L1743" s="7">
        <v>123358.3</v>
      </c>
      <c r="M1743" s="7">
        <v>4344.45</v>
      </c>
      <c r="N1743" s="7">
        <v>1853353.73</v>
      </c>
      <c r="O1743" s="8">
        <v>10863</v>
      </c>
      <c r="P1743" s="8">
        <v>9</v>
      </c>
      <c r="Q1743" s="8">
        <v>16</v>
      </c>
    </row>
    <row r="1744" spans="1:17" ht="14.5">
      <c r="A1744" s="5">
        <v>45536</v>
      </c>
      <c r="B1744" s="6">
        <v>2024</v>
      </c>
      <c r="C1744" s="6" t="s">
        <v>100</v>
      </c>
      <c r="D1744" s="6" t="s">
        <v>90</v>
      </c>
      <c r="E1744" s="6" t="s">
        <v>91</v>
      </c>
      <c r="F1744" s="6" t="s">
        <v>77</v>
      </c>
      <c r="G1744" s="6" t="s">
        <v>80</v>
      </c>
      <c r="H1744" s="7">
        <v>53759.5</v>
      </c>
      <c r="I1744" s="7">
        <v>49591.23</v>
      </c>
      <c r="J1744" s="8">
        <v>374</v>
      </c>
      <c r="K1744" s="8">
        <v>339</v>
      </c>
      <c r="L1744" s="7">
        <v>37338.22</v>
      </c>
      <c r="M1744" s="7">
        <v>2854.4</v>
      </c>
      <c r="N1744" s="7">
        <v>598261.25</v>
      </c>
      <c r="O1744" s="8">
        <v>4645</v>
      </c>
      <c r="P1744" s="8">
        <v>3</v>
      </c>
      <c r="Q1744" s="8">
        <v>4</v>
      </c>
    </row>
    <row r="1745" spans="1:17" ht="14.5">
      <c r="A1745" s="5">
        <v>45536</v>
      </c>
      <c r="B1745" s="6">
        <v>2024</v>
      </c>
      <c r="C1745" s="6" t="s">
        <v>100</v>
      </c>
      <c r="D1745" s="6" t="s">
        <v>90</v>
      </c>
      <c r="E1745" s="6" t="s">
        <v>91</v>
      </c>
      <c r="F1745" s="6" t="s">
        <v>77</v>
      </c>
      <c r="G1745" s="6" t="s">
        <v>81</v>
      </c>
      <c r="H1745" s="7">
        <v>89221.97</v>
      </c>
      <c r="I1745" s="7">
        <v>88423.28</v>
      </c>
      <c r="J1745" s="8">
        <v>755</v>
      </c>
      <c r="K1745" s="8">
        <v>741</v>
      </c>
      <c r="L1745" s="7">
        <v>55004</v>
      </c>
      <c r="M1745" s="7">
        <v>2833.64</v>
      </c>
      <c r="N1745" s="7">
        <v>898387.12</v>
      </c>
      <c r="O1745" s="8">
        <v>8469</v>
      </c>
      <c r="P1745" s="8">
        <v>5</v>
      </c>
      <c r="Q1745" s="8">
        <v>12</v>
      </c>
    </row>
    <row r="1746" spans="1:17" ht="14.5">
      <c r="A1746" s="5">
        <v>45536</v>
      </c>
      <c r="B1746" s="6">
        <v>2024</v>
      </c>
      <c r="C1746" s="6" t="s">
        <v>100</v>
      </c>
      <c r="D1746" s="6" t="s">
        <v>90</v>
      </c>
      <c r="E1746" s="6" t="s">
        <v>91</v>
      </c>
      <c r="F1746" s="6" t="s">
        <v>82</v>
      </c>
      <c r="G1746" s="6" t="s">
        <v>78</v>
      </c>
      <c r="H1746" s="7">
        <v>179181.77</v>
      </c>
      <c r="I1746" s="7">
        <v>181284.24</v>
      </c>
      <c r="J1746" s="8">
        <v>2421</v>
      </c>
      <c r="K1746" s="8">
        <v>2498</v>
      </c>
      <c r="L1746" s="7">
        <v>94008.05</v>
      </c>
      <c r="M1746" s="7">
        <v>3294.02</v>
      </c>
      <c r="N1746" s="7">
        <v>2169108.58</v>
      </c>
      <c r="O1746" s="8">
        <v>31280</v>
      </c>
      <c r="P1746" s="8">
        <v>8</v>
      </c>
      <c r="Q1746" s="8">
        <v>37</v>
      </c>
    </row>
    <row r="1747" spans="1:17" ht="14.5">
      <c r="A1747" s="5">
        <v>45536</v>
      </c>
      <c r="B1747" s="6">
        <v>2024</v>
      </c>
      <c r="C1747" s="6" t="s">
        <v>100</v>
      </c>
      <c r="D1747" s="6" t="s">
        <v>90</v>
      </c>
      <c r="E1747" s="6" t="s">
        <v>91</v>
      </c>
      <c r="F1747" s="6" t="s">
        <v>82</v>
      </c>
      <c r="G1747" s="6" t="s">
        <v>79</v>
      </c>
      <c r="H1747" s="7">
        <v>166419.13</v>
      </c>
      <c r="I1747" s="7">
        <v>160930.81</v>
      </c>
      <c r="J1747" s="8">
        <v>907</v>
      </c>
      <c r="K1747" s="8">
        <v>861</v>
      </c>
      <c r="L1747" s="7">
        <v>102430.9</v>
      </c>
      <c r="M1747" s="7">
        <v>4331.0200000000004</v>
      </c>
      <c r="N1747" s="7">
        <v>1690262.38</v>
      </c>
      <c r="O1747" s="8">
        <v>10018</v>
      </c>
      <c r="P1747" s="8">
        <v>7</v>
      </c>
      <c r="Q1747" s="8">
        <v>15</v>
      </c>
    </row>
    <row r="1748" spans="1:17" ht="14.5">
      <c r="A1748" s="5">
        <v>45536</v>
      </c>
      <c r="B1748" s="6">
        <v>2024</v>
      </c>
      <c r="C1748" s="6" t="s">
        <v>100</v>
      </c>
      <c r="D1748" s="6" t="s">
        <v>90</v>
      </c>
      <c r="E1748" s="6" t="s">
        <v>91</v>
      </c>
      <c r="F1748" s="6" t="s">
        <v>82</v>
      </c>
      <c r="G1748" s="6" t="s">
        <v>80</v>
      </c>
      <c r="H1748" s="7">
        <v>47798.85</v>
      </c>
      <c r="I1748" s="7">
        <v>45560.65</v>
      </c>
      <c r="J1748" s="8">
        <v>332</v>
      </c>
      <c r="K1748" s="8">
        <v>317</v>
      </c>
      <c r="L1748" s="7">
        <v>30830.89</v>
      </c>
      <c r="M1748" s="7">
        <v>2890.54</v>
      </c>
      <c r="N1748" s="7">
        <v>536139.93000000005</v>
      </c>
      <c r="O1748" s="8">
        <v>3832</v>
      </c>
      <c r="P1748" s="8">
        <v>2</v>
      </c>
      <c r="Q1748" s="8">
        <v>4</v>
      </c>
    </row>
    <row r="1749" spans="1:17" ht="14.5">
      <c r="A1749" s="5">
        <v>45536</v>
      </c>
      <c r="B1749" s="6">
        <v>2024</v>
      </c>
      <c r="C1749" s="6" t="s">
        <v>100</v>
      </c>
      <c r="D1749" s="6" t="s">
        <v>90</v>
      </c>
      <c r="E1749" s="6" t="s">
        <v>91</v>
      </c>
      <c r="F1749" s="6" t="s">
        <v>82</v>
      </c>
      <c r="G1749" s="6" t="s">
        <v>81</v>
      </c>
      <c r="H1749" s="7">
        <v>76024.039999999994</v>
      </c>
      <c r="I1749" s="7">
        <v>74570.31</v>
      </c>
      <c r="J1749" s="8">
        <v>643</v>
      </c>
      <c r="K1749" s="8">
        <v>632</v>
      </c>
      <c r="L1749" s="7">
        <v>44717.46</v>
      </c>
      <c r="M1749" s="7">
        <v>2314.41</v>
      </c>
      <c r="N1749" s="7">
        <v>798014.95</v>
      </c>
      <c r="O1749" s="8">
        <v>7492</v>
      </c>
      <c r="P1749" s="8">
        <v>4</v>
      </c>
      <c r="Q1749" s="8">
        <v>7</v>
      </c>
    </row>
    <row r="1750" spans="1:17" ht="14.5">
      <c r="A1750" s="5">
        <v>45536</v>
      </c>
      <c r="B1750" s="6">
        <v>2024</v>
      </c>
      <c r="C1750" s="6" t="s">
        <v>100</v>
      </c>
      <c r="D1750" s="6" t="s">
        <v>90</v>
      </c>
      <c r="E1750" s="6" t="s">
        <v>91</v>
      </c>
      <c r="F1750" s="6" t="s">
        <v>83</v>
      </c>
      <c r="G1750" s="6" t="s">
        <v>78</v>
      </c>
      <c r="H1750" s="7">
        <v>18017.310000000001</v>
      </c>
      <c r="I1750" s="7">
        <v>17530</v>
      </c>
      <c r="J1750" s="8">
        <v>243</v>
      </c>
      <c r="K1750" s="8">
        <v>238</v>
      </c>
      <c r="L1750" s="7">
        <v>8656.25</v>
      </c>
      <c r="M1750" s="7">
        <v>293.36</v>
      </c>
      <c r="N1750" s="7">
        <v>280963.55</v>
      </c>
      <c r="O1750" s="8">
        <v>4044</v>
      </c>
      <c r="P1750" s="8">
        <v>1</v>
      </c>
      <c r="Q1750" s="8">
        <v>7</v>
      </c>
    </row>
    <row r="1751" spans="1:17" ht="14.5">
      <c r="A1751" s="5">
        <v>45536</v>
      </c>
      <c r="B1751" s="6">
        <v>2024</v>
      </c>
      <c r="C1751" s="6" t="s">
        <v>100</v>
      </c>
      <c r="D1751" s="6" t="s">
        <v>90</v>
      </c>
      <c r="E1751" s="6" t="s">
        <v>91</v>
      </c>
      <c r="F1751" s="6" t="s">
        <v>83</v>
      </c>
      <c r="G1751" s="6" t="s">
        <v>79</v>
      </c>
      <c r="H1751" s="7">
        <v>15344.29</v>
      </c>
      <c r="I1751" s="7">
        <v>14637.95</v>
      </c>
      <c r="J1751" s="8">
        <v>84</v>
      </c>
      <c r="K1751" s="8">
        <v>79</v>
      </c>
      <c r="L1751" s="7">
        <v>8456.5499999999993</v>
      </c>
      <c r="M1751" s="7">
        <v>381.92</v>
      </c>
      <c r="N1751" s="7">
        <v>221593.06</v>
      </c>
      <c r="O1751" s="8">
        <v>1342</v>
      </c>
      <c r="P1751" s="8">
        <v>1</v>
      </c>
      <c r="Q1751" s="8">
        <v>2</v>
      </c>
    </row>
    <row r="1752" spans="1:17" ht="14.5">
      <c r="A1752" s="5">
        <v>45536</v>
      </c>
      <c r="B1752" s="6">
        <v>2024</v>
      </c>
      <c r="C1752" s="6" t="s">
        <v>100</v>
      </c>
      <c r="D1752" s="6" t="s">
        <v>90</v>
      </c>
      <c r="E1752" s="6" t="s">
        <v>91</v>
      </c>
      <c r="F1752" s="6" t="s">
        <v>83</v>
      </c>
      <c r="G1752" s="6" t="s">
        <v>80</v>
      </c>
      <c r="H1752" s="7">
        <v>4272.5600000000004</v>
      </c>
      <c r="I1752" s="7">
        <v>3995.46</v>
      </c>
      <c r="J1752" s="8">
        <v>30</v>
      </c>
      <c r="K1752" s="8">
        <v>28</v>
      </c>
      <c r="L1752" s="7">
        <v>2479.27</v>
      </c>
      <c r="M1752" s="7">
        <v>221.38</v>
      </c>
      <c r="N1752" s="7">
        <v>69967.7</v>
      </c>
      <c r="O1752" s="8">
        <v>549</v>
      </c>
      <c r="P1752" s="8">
        <v>0</v>
      </c>
      <c r="Q1752" s="8">
        <v>0</v>
      </c>
    </row>
    <row r="1753" spans="1:17" ht="14.5">
      <c r="A1753" s="5">
        <v>45536</v>
      </c>
      <c r="B1753" s="6">
        <v>2024</v>
      </c>
      <c r="C1753" s="6" t="s">
        <v>100</v>
      </c>
      <c r="D1753" s="6" t="s">
        <v>90</v>
      </c>
      <c r="E1753" s="6" t="s">
        <v>91</v>
      </c>
      <c r="F1753" s="6" t="s">
        <v>83</v>
      </c>
      <c r="G1753" s="6" t="s">
        <v>81</v>
      </c>
      <c r="H1753" s="7">
        <v>6367.45</v>
      </c>
      <c r="I1753" s="7">
        <v>6194.61</v>
      </c>
      <c r="J1753" s="8">
        <v>54</v>
      </c>
      <c r="K1753" s="8">
        <v>53</v>
      </c>
      <c r="L1753" s="7">
        <v>3332.48</v>
      </c>
      <c r="M1753" s="7">
        <v>176.43</v>
      </c>
      <c r="N1753" s="7">
        <v>100537.32</v>
      </c>
      <c r="O1753" s="8">
        <v>899</v>
      </c>
      <c r="P1753" s="8">
        <v>0</v>
      </c>
      <c r="Q1753" s="8">
        <v>1</v>
      </c>
    </row>
    <row r="1754" spans="1:17" ht="14.5">
      <c r="A1754" s="5">
        <v>45536</v>
      </c>
      <c r="B1754" s="6">
        <v>2024</v>
      </c>
      <c r="C1754" s="6" t="s">
        <v>100</v>
      </c>
      <c r="D1754" s="6" t="s">
        <v>92</v>
      </c>
      <c r="E1754" s="6" t="s">
        <v>76</v>
      </c>
      <c r="F1754" s="6" t="s">
        <v>77</v>
      </c>
      <c r="G1754" s="6" t="s">
        <v>78</v>
      </c>
      <c r="H1754" s="7">
        <v>215218.49</v>
      </c>
      <c r="I1754" s="7">
        <v>223447.91</v>
      </c>
      <c r="J1754" s="8">
        <v>2908</v>
      </c>
      <c r="K1754" s="8">
        <v>3002</v>
      </c>
      <c r="L1754" s="7">
        <v>121758.78</v>
      </c>
      <c r="M1754" s="7">
        <v>3555.68</v>
      </c>
      <c r="N1754" s="7">
        <v>1395858.07</v>
      </c>
      <c r="O1754" s="8">
        <v>21140</v>
      </c>
      <c r="P1754" s="8">
        <v>8</v>
      </c>
      <c r="Q1754" s="8">
        <v>31</v>
      </c>
    </row>
    <row r="1755" spans="1:17" ht="14.5">
      <c r="A1755" s="5">
        <v>45536</v>
      </c>
      <c r="B1755" s="6">
        <v>2024</v>
      </c>
      <c r="C1755" s="6" t="s">
        <v>100</v>
      </c>
      <c r="D1755" s="6" t="s">
        <v>92</v>
      </c>
      <c r="E1755" s="6" t="s">
        <v>76</v>
      </c>
      <c r="F1755" s="6" t="s">
        <v>77</v>
      </c>
      <c r="G1755" s="6" t="s">
        <v>79</v>
      </c>
      <c r="H1755" s="7">
        <v>217406.54</v>
      </c>
      <c r="I1755" s="7">
        <v>210884.21</v>
      </c>
      <c r="J1755" s="8">
        <v>1185</v>
      </c>
      <c r="K1755" s="8">
        <v>1135</v>
      </c>
      <c r="L1755" s="7">
        <v>143397.72</v>
      </c>
      <c r="M1755" s="7">
        <v>5610.96</v>
      </c>
      <c r="N1755" s="7">
        <v>1197654.8600000001</v>
      </c>
      <c r="O1755" s="8">
        <v>6926</v>
      </c>
      <c r="P1755" s="8">
        <v>12</v>
      </c>
      <c r="Q1755" s="8">
        <v>13</v>
      </c>
    </row>
    <row r="1756" spans="1:17" ht="14.5">
      <c r="A1756" s="5">
        <v>45536</v>
      </c>
      <c r="B1756" s="6">
        <v>2024</v>
      </c>
      <c r="C1756" s="6" t="s">
        <v>100</v>
      </c>
      <c r="D1756" s="6" t="s">
        <v>92</v>
      </c>
      <c r="E1756" s="6" t="s">
        <v>76</v>
      </c>
      <c r="F1756" s="6" t="s">
        <v>77</v>
      </c>
      <c r="G1756" s="6" t="s">
        <v>80</v>
      </c>
      <c r="H1756" s="7">
        <v>50369.58</v>
      </c>
      <c r="I1756" s="7">
        <v>46798.37</v>
      </c>
      <c r="J1756" s="8">
        <v>350</v>
      </c>
      <c r="K1756" s="8">
        <v>327</v>
      </c>
      <c r="L1756" s="7">
        <v>34648.239999999998</v>
      </c>
      <c r="M1756" s="7">
        <v>2732.34</v>
      </c>
      <c r="N1756" s="7">
        <v>389217.93</v>
      </c>
      <c r="O1756" s="8">
        <v>2795</v>
      </c>
      <c r="P1756" s="8">
        <v>3</v>
      </c>
      <c r="Q1756" s="8">
        <v>5</v>
      </c>
    </row>
    <row r="1757" spans="1:17" ht="14.5">
      <c r="A1757" s="5">
        <v>45536</v>
      </c>
      <c r="B1757" s="6">
        <v>2024</v>
      </c>
      <c r="C1757" s="6" t="s">
        <v>100</v>
      </c>
      <c r="D1757" s="6" t="s">
        <v>92</v>
      </c>
      <c r="E1757" s="6" t="s">
        <v>76</v>
      </c>
      <c r="F1757" s="6" t="s">
        <v>77</v>
      </c>
      <c r="G1757" s="6" t="s">
        <v>81</v>
      </c>
      <c r="H1757" s="7">
        <v>94473.67</v>
      </c>
      <c r="I1757" s="7">
        <v>96954.97</v>
      </c>
      <c r="J1757" s="8">
        <v>799</v>
      </c>
      <c r="K1757" s="8">
        <v>817</v>
      </c>
      <c r="L1757" s="7">
        <v>58250.57</v>
      </c>
      <c r="M1757" s="7">
        <v>2984.06</v>
      </c>
      <c r="N1757" s="7">
        <v>556091.48</v>
      </c>
      <c r="O1757" s="8">
        <v>4960</v>
      </c>
      <c r="P1757" s="8">
        <v>4</v>
      </c>
      <c r="Q1757" s="8">
        <v>15</v>
      </c>
    </row>
    <row r="1758" spans="1:17" ht="14.5">
      <c r="A1758" s="5">
        <v>45536</v>
      </c>
      <c r="B1758" s="6">
        <v>2024</v>
      </c>
      <c r="C1758" s="6" t="s">
        <v>100</v>
      </c>
      <c r="D1758" s="6" t="s">
        <v>92</v>
      </c>
      <c r="E1758" s="6" t="s">
        <v>76</v>
      </c>
      <c r="F1758" s="6" t="s">
        <v>82</v>
      </c>
      <c r="G1758" s="6" t="s">
        <v>78</v>
      </c>
      <c r="H1758" s="7">
        <v>172238.58</v>
      </c>
      <c r="I1758" s="7">
        <v>182886.91</v>
      </c>
      <c r="J1758" s="8">
        <v>2327</v>
      </c>
      <c r="K1758" s="8">
        <v>2430</v>
      </c>
      <c r="L1758" s="7">
        <v>89777.82</v>
      </c>
      <c r="M1758" s="7">
        <v>2795.69</v>
      </c>
      <c r="N1758" s="7">
        <v>1241389.25</v>
      </c>
      <c r="O1758" s="8">
        <v>18784</v>
      </c>
      <c r="P1758" s="8">
        <v>7</v>
      </c>
      <c r="Q1758" s="8">
        <v>28</v>
      </c>
    </row>
    <row r="1759" spans="1:17" ht="14.5">
      <c r="A1759" s="5">
        <v>45536</v>
      </c>
      <c r="B1759" s="6">
        <v>2024</v>
      </c>
      <c r="C1759" s="6" t="s">
        <v>100</v>
      </c>
      <c r="D1759" s="6" t="s">
        <v>92</v>
      </c>
      <c r="E1759" s="6" t="s">
        <v>76</v>
      </c>
      <c r="F1759" s="6" t="s">
        <v>82</v>
      </c>
      <c r="G1759" s="6" t="s">
        <v>79</v>
      </c>
      <c r="H1759" s="7">
        <v>180540.91</v>
      </c>
      <c r="I1759" s="7">
        <v>176331.77</v>
      </c>
      <c r="J1759" s="8">
        <v>984</v>
      </c>
      <c r="K1759" s="8">
        <v>948</v>
      </c>
      <c r="L1759" s="7">
        <v>110992.59</v>
      </c>
      <c r="M1759" s="7">
        <v>4393.22</v>
      </c>
      <c r="N1759" s="7">
        <v>1026334.45</v>
      </c>
      <c r="O1759" s="8">
        <v>5862</v>
      </c>
      <c r="P1759" s="8">
        <v>10</v>
      </c>
      <c r="Q1759" s="8">
        <v>9</v>
      </c>
    </row>
    <row r="1760" spans="1:17" ht="14.5">
      <c r="A1760" s="5">
        <v>45536</v>
      </c>
      <c r="B1760" s="6">
        <v>2024</v>
      </c>
      <c r="C1760" s="6" t="s">
        <v>100</v>
      </c>
      <c r="D1760" s="6" t="s">
        <v>92</v>
      </c>
      <c r="E1760" s="6" t="s">
        <v>76</v>
      </c>
      <c r="F1760" s="6" t="s">
        <v>82</v>
      </c>
      <c r="G1760" s="6" t="s">
        <v>80</v>
      </c>
      <c r="H1760" s="7">
        <v>44444.639999999999</v>
      </c>
      <c r="I1760" s="7">
        <v>42296.75</v>
      </c>
      <c r="J1760" s="8">
        <v>309</v>
      </c>
      <c r="K1760" s="8">
        <v>296</v>
      </c>
      <c r="L1760" s="7">
        <v>28209.86</v>
      </c>
      <c r="M1760" s="7">
        <v>2526.08</v>
      </c>
      <c r="N1760" s="7">
        <v>328533.37</v>
      </c>
      <c r="O1760" s="8">
        <v>2589</v>
      </c>
      <c r="P1760" s="8">
        <v>2</v>
      </c>
      <c r="Q1760" s="8">
        <v>5</v>
      </c>
    </row>
    <row r="1761" spans="1:17" ht="14.5">
      <c r="A1761" s="5">
        <v>45536</v>
      </c>
      <c r="B1761" s="6">
        <v>2024</v>
      </c>
      <c r="C1761" s="6" t="s">
        <v>100</v>
      </c>
      <c r="D1761" s="6" t="s">
        <v>92</v>
      </c>
      <c r="E1761" s="6" t="s">
        <v>76</v>
      </c>
      <c r="F1761" s="6" t="s">
        <v>82</v>
      </c>
      <c r="G1761" s="6" t="s">
        <v>81</v>
      </c>
      <c r="H1761" s="7">
        <v>73746.25</v>
      </c>
      <c r="I1761" s="7">
        <v>73993.929999999993</v>
      </c>
      <c r="J1761" s="8">
        <v>624</v>
      </c>
      <c r="K1761" s="8">
        <v>633</v>
      </c>
      <c r="L1761" s="7">
        <v>42429.29</v>
      </c>
      <c r="M1761" s="7">
        <v>2113.0300000000002</v>
      </c>
      <c r="N1761" s="7">
        <v>445835.64</v>
      </c>
      <c r="O1761" s="8">
        <v>4141</v>
      </c>
      <c r="P1761" s="8">
        <v>3</v>
      </c>
      <c r="Q1761" s="8">
        <v>8</v>
      </c>
    </row>
    <row r="1762" spans="1:17" ht="14.5">
      <c r="A1762" s="5">
        <v>45536</v>
      </c>
      <c r="B1762" s="6">
        <v>2024</v>
      </c>
      <c r="C1762" s="6" t="s">
        <v>100</v>
      </c>
      <c r="D1762" s="6" t="s">
        <v>92</v>
      </c>
      <c r="E1762" s="6" t="s">
        <v>76</v>
      </c>
      <c r="F1762" s="6" t="s">
        <v>83</v>
      </c>
      <c r="G1762" s="6" t="s">
        <v>78</v>
      </c>
      <c r="H1762" s="7">
        <v>16793</v>
      </c>
      <c r="I1762" s="7">
        <v>17573.47</v>
      </c>
      <c r="J1762" s="8">
        <v>227</v>
      </c>
      <c r="K1762" s="8">
        <v>235</v>
      </c>
      <c r="L1762" s="7">
        <v>7866.81</v>
      </c>
      <c r="M1762" s="7">
        <v>328.97</v>
      </c>
      <c r="N1762" s="7">
        <v>166610.26</v>
      </c>
      <c r="O1762" s="8">
        <v>2313</v>
      </c>
      <c r="P1762" s="8">
        <v>1</v>
      </c>
      <c r="Q1762" s="8">
        <v>8</v>
      </c>
    </row>
    <row r="1763" spans="1:17" ht="14.5">
      <c r="A1763" s="5">
        <v>45536</v>
      </c>
      <c r="B1763" s="6">
        <v>2024</v>
      </c>
      <c r="C1763" s="6" t="s">
        <v>100</v>
      </c>
      <c r="D1763" s="6" t="s">
        <v>92</v>
      </c>
      <c r="E1763" s="6" t="s">
        <v>76</v>
      </c>
      <c r="F1763" s="6" t="s">
        <v>83</v>
      </c>
      <c r="G1763" s="6" t="s">
        <v>79</v>
      </c>
      <c r="H1763" s="7">
        <v>16039.52</v>
      </c>
      <c r="I1763" s="7">
        <v>15850.73</v>
      </c>
      <c r="J1763" s="8">
        <v>87</v>
      </c>
      <c r="K1763" s="8">
        <v>86</v>
      </c>
      <c r="L1763" s="7">
        <v>8802.1299999999992</v>
      </c>
      <c r="M1763" s="7">
        <v>379.4</v>
      </c>
      <c r="N1763" s="7">
        <v>130188.1</v>
      </c>
      <c r="O1763" s="8">
        <v>745</v>
      </c>
      <c r="P1763" s="8">
        <v>1</v>
      </c>
      <c r="Q1763" s="8">
        <v>1</v>
      </c>
    </row>
    <row r="1764" spans="1:17" ht="14.5">
      <c r="A1764" s="5">
        <v>45536</v>
      </c>
      <c r="B1764" s="6">
        <v>2024</v>
      </c>
      <c r="C1764" s="6" t="s">
        <v>100</v>
      </c>
      <c r="D1764" s="6" t="s">
        <v>92</v>
      </c>
      <c r="E1764" s="6" t="s">
        <v>76</v>
      </c>
      <c r="F1764" s="6" t="s">
        <v>83</v>
      </c>
      <c r="G1764" s="6" t="s">
        <v>80</v>
      </c>
      <c r="H1764" s="7">
        <v>4111.82</v>
      </c>
      <c r="I1764" s="7">
        <v>3799.54</v>
      </c>
      <c r="J1764" s="8">
        <v>29</v>
      </c>
      <c r="K1764" s="8">
        <v>27</v>
      </c>
      <c r="L1764" s="7">
        <v>2414.08</v>
      </c>
      <c r="M1764" s="7">
        <v>204.55</v>
      </c>
      <c r="N1764" s="7">
        <v>44125.57</v>
      </c>
      <c r="O1764" s="8">
        <v>316</v>
      </c>
      <c r="P1764" s="8">
        <v>0</v>
      </c>
      <c r="Q1764" s="8">
        <v>1</v>
      </c>
    </row>
    <row r="1765" spans="1:17" ht="14.5">
      <c r="A1765" s="5">
        <v>45536</v>
      </c>
      <c r="B1765" s="6">
        <v>2024</v>
      </c>
      <c r="C1765" s="6" t="s">
        <v>100</v>
      </c>
      <c r="D1765" s="6" t="s">
        <v>92</v>
      </c>
      <c r="E1765" s="6" t="s">
        <v>76</v>
      </c>
      <c r="F1765" s="6" t="s">
        <v>83</v>
      </c>
      <c r="G1765" s="6" t="s">
        <v>81</v>
      </c>
      <c r="H1765" s="7">
        <v>6531.6</v>
      </c>
      <c r="I1765" s="7">
        <v>6429.34</v>
      </c>
      <c r="J1765" s="8">
        <v>55</v>
      </c>
      <c r="K1765" s="8">
        <v>54</v>
      </c>
      <c r="L1765" s="7">
        <v>3486.35</v>
      </c>
      <c r="M1765" s="7">
        <v>208.79</v>
      </c>
      <c r="N1765" s="7">
        <v>59638.93</v>
      </c>
      <c r="O1765" s="8">
        <v>555</v>
      </c>
      <c r="P1765" s="8">
        <v>0</v>
      </c>
      <c r="Q1765" s="8">
        <v>2</v>
      </c>
    </row>
    <row r="1766" spans="1:17" ht="14.5">
      <c r="A1766" s="5">
        <v>45566</v>
      </c>
      <c r="B1766" s="6">
        <v>2024</v>
      </c>
      <c r="C1766" s="6" t="s">
        <v>101</v>
      </c>
      <c r="D1766" s="6" t="s">
        <v>75</v>
      </c>
      <c r="E1766" s="6" t="s">
        <v>76</v>
      </c>
      <c r="F1766" s="6" t="s">
        <v>77</v>
      </c>
      <c r="G1766" s="6" t="s">
        <v>78</v>
      </c>
      <c r="H1766" s="7">
        <v>1109023.75</v>
      </c>
      <c r="I1766" s="7">
        <v>1128875.6100000001</v>
      </c>
      <c r="J1766" s="8">
        <v>14984</v>
      </c>
      <c r="K1766" s="8">
        <v>15501</v>
      </c>
      <c r="L1766" s="7">
        <v>624997.74</v>
      </c>
      <c r="M1766" s="7">
        <v>21591.279999999999</v>
      </c>
      <c r="N1766" s="7">
        <v>6795850.8899999997</v>
      </c>
      <c r="O1766" s="8">
        <v>100142</v>
      </c>
      <c r="P1766" s="8">
        <v>61</v>
      </c>
      <c r="Q1766" s="8">
        <v>254</v>
      </c>
    </row>
    <row r="1767" spans="1:17" ht="14.5">
      <c r="A1767" s="5">
        <v>45566</v>
      </c>
      <c r="B1767" s="6">
        <v>2024</v>
      </c>
      <c r="C1767" s="6" t="s">
        <v>101</v>
      </c>
      <c r="D1767" s="6" t="s">
        <v>75</v>
      </c>
      <c r="E1767" s="6" t="s">
        <v>76</v>
      </c>
      <c r="F1767" s="6" t="s">
        <v>77</v>
      </c>
      <c r="G1767" s="6" t="s">
        <v>79</v>
      </c>
      <c r="H1767" s="7">
        <v>1164972.3500000001</v>
      </c>
      <c r="I1767" s="7">
        <v>1080033.94</v>
      </c>
      <c r="J1767" s="8">
        <v>6349</v>
      </c>
      <c r="K1767" s="8">
        <v>5827</v>
      </c>
      <c r="L1767" s="7">
        <v>753326.26</v>
      </c>
      <c r="M1767" s="7">
        <v>28791.200000000001</v>
      </c>
      <c r="N1767" s="7">
        <v>5814782.3099999996</v>
      </c>
      <c r="O1767" s="8">
        <v>35317</v>
      </c>
      <c r="P1767" s="8">
        <v>51</v>
      </c>
      <c r="Q1767" s="8">
        <v>89</v>
      </c>
    </row>
    <row r="1768" spans="1:17" ht="14.5">
      <c r="A1768" s="5">
        <v>45566</v>
      </c>
      <c r="B1768" s="6">
        <v>2024</v>
      </c>
      <c r="C1768" s="6" t="s">
        <v>101</v>
      </c>
      <c r="D1768" s="6" t="s">
        <v>75</v>
      </c>
      <c r="E1768" s="6" t="s">
        <v>76</v>
      </c>
      <c r="F1768" s="6" t="s">
        <v>77</v>
      </c>
      <c r="G1768" s="6" t="s">
        <v>80</v>
      </c>
      <c r="H1768" s="7">
        <v>275201.26</v>
      </c>
      <c r="I1768" s="7">
        <v>254886.77</v>
      </c>
      <c r="J1768" s="8">
        <v>1912</v>
      </c>
      <c r="K1768" s="8">
        <v>1791</v>
      </c>
      <c r="L1768" s="7">
        <v>186667.77</v>
      </c>
      <c r="M1768" s="7">
        <v>16155.54</v>
      </c>
      <c r="N1768" s="7">
        <v>1793756.77</v>
      </c>
      <c r="O1768" s="8">
        <v>13025</v>
      </c>
      <c r="P1768" s="8">
        <v>11</v>
      </c>
      <c r="Q1768" s="8">
        <v>30</v>
      </c>
    </row>
    <row r="1769" spans="1:17" ht="14.5">
      <c r="A1769" s="5">
        <v>45566</v>
      </c>
      <c r="B1769" s="6">
        <v>2024</v>
      </c>
      <c r="C1769" s="6" t="s">
        <v>101</v>
      </c>
      <c r="D1769" s="6" t="s">
        <v>75</v>
      </c>
      <c r="E1769" s="6" t="s">
        <v>76</v>
      </c>
      <c r="F1769" s="6" t="s">
        <v>77</v>
      </c>
      <c r="G1769" s="6" t="s">
        <v>81</v>
      </c>
      <c r="H1769" s="7">
        <v>491965.31</v>
      </c>
      <c r="I1769" s="7">
        <v>467636.23</v>
      </c>
      <c r="J1769" s="8">
        <v>4161</v>
      </c>
      <c r="K1769" s="8">
        <v>3999</v>
      </c>
      <c r="L1769" s="7">
        <v>302738.25</v>
      </c>
      <c r="M1769" s="7">
        <v>13361.71</v>
      </c>
      <c r="N1769" s="7">
        <v>2661104.33</v>
      </c>
      <c r="O1769" s="8">
        <v>24471</v>
      </c>
      <c r="P1769" s="8">
        <v>23</v>
      </c>
      <c r="Q1769" s="8">
        <v>39</v>
      </c>
    </row>
    <row r="1770" spans="1:17" ht="14.5">
      <c r="A1770" s="5">
        <v>45566</v>
      </c>
      <c r="B1770" s="6">
        <v>2024</v>
      </c>
      <c r="C1770" s="6" t="s">
        <v>101</v>
      </c>
      <c r="D1770" s="6" t="s">
        <v>75</v>
      </c>
      <c r="E1770" s="6" t="s">
        <v>76</v>
      </c>
      <c r="F1770" s="6" t="s">
        <v>82</v>
      </c>
      <c r="G1770" s="6" t="s">
        <v>78</v>
      </c>
      <c r="H1770" s="7">
        <v>930319.49</v>
      </c>
      <c r="I1770" s="7">
        <v>895560.74</v>
      </c>
      <c r="J1770" s="8">
        <v>12569</v>
      </c>
      <c r="K1770" s="8">
        <v>11997</v>
      </c>
      <c r="L1770" s="7">
        <v>482358.28</v>
      </c>
      <c r="M1770" s="7">
        <v>16800.27</v>
      </c>
      <c r="N1770" s="7">
        <v>6012055.8899999997</v>
      </c>
      <c r="O1770" s="8">
        <v>87834</v>
      </c>
      <c r="P1770" s="8">
        <v>49</v>
      </c>
      <c r="Q1770" s="8">
        <v>218</v>
      </c>
    </row>
    <row r="1771" spans="1:17" ht="14.5">
      <c r="A1771" s="5">
        <v>45566</v>
      </c>
      <c r="B1771" s="6">
        <v>2024</v>
      </c>
      <c r="C1771" s="6" t="s">
        <v>101</v>
      </c>
      <c r="D1771" s="6" t="s">
        <v>75</v>
      </c>
      <c r="E1771" s="6" t="s">
        <v>76</v>
      </c>
      <c r="F1771" s="6" t="s">
        <v>82</v>
      </c>
      <c r="G1771" s="6" t="s">
        <v>79</v>
      </c>
      <c r="H1771" s="7">
        <v>857316.13</v>
      </c>
      <c r="I1771" s="7">
        <v>777945.29</v>
      </c>
      <c r="J1771" s="8">
        <v>4672</v>
      </c>
      <c r="K1771" s="8">
        <v>4316</v>
      </c>
      <c r="L1771" s="7">
        <v>527360.41</v>
      </c>
      <c r="M1771" s="7">
        <v>23465.599999999999</v>
      </c>
      <c r="N1771" s="7">
        <v>4651833.88</v>
      </c>
      <c r="O1771" s="8">
        <v>27398</v>
      </c>
      <c r="P1771" s="8">
        <v>35</v>
      </c>
      <c r="Q1771" s="8">
        <v>40</v>
      </c>
    </row>
    <row r="1772" spans="1:17" ht="14.5">
      <c r="A1772" s="5">
        <v>45566</v>
      </c>
      <c r="B1772" s="6">
        <v>2024</v>
      </c>
      <c r="C1772" s="6" t="s">
        <v>101</v>
      </c>
      <c r="D1772" s="6" t="s">
        <v>75</v>
      </c>
      <c r="E1772" s="6" t="s">
        <v>76</v>
      </c>
      <c r="F1772" s="6" t="s">
        <v>82</v>
      </c>
      <c r="G1772" s="6" t="s">
        <v>80</v>
      </c>
      <c r="H1772" s="7">
        <v>222070.23</v>
      </c>
      <c r="I1772" s="7">
        <v>202434.51</v>
      </c>
      <c r="J1772" s="8">
        <v>1543</v>
      </c>
      <c r="K1772" s="8">
        <v>1433</v>
      </c>
      <c r="L1772" s="7">
        <v>141014.32999999999</v>
      </c>
      <c r="M1772" s="7">
        <v>11187.18</v>
      </c>
      <c r="N1772" s="7">
        <v>1523051.45</v>
      </c>
      <c r="O1772" s="8">
        <v>11661</v>
      </c>
      <c r="P1772" s="8">
        <v>10</v>
      </c>
      <c r="Q1772" s="8">
        <v>24</v>
      </c>
    </row>
    <row r="1773" spans="1:17" ht="14.5">
      <c r="A1773" s="5">
        <v>45566</v>
      </c>
      <c r="B1773" s="6">
        <v>2024</v>
      </c>
      <c r="C1773" s="6" t="s">
        <v>101</v>
      </c>
      <c r="D1773" s="6" t="s">
        <v>75</v>
      </c>
      <c r="E1773" s="6" t="s">
        <v>76</v>
      </c>
      <c r="F1773" s="6" t="s">
        <v>82</v>
      </c>
      <c r="G1773" s="6" t="s">
        <v>81</v>
      </c>
      <c r="H1773" s="7">
        <v>395504.29</v>
      </c>
      <c r="I1773" s="7">
        <v>379490.07</v>
      </c>
      <c r="J1773" s="8">
        <v>3345</v>
      </c>
      <c r="K1773" s="8">
        <v>3154</v>
      </c>
      <c r="L1773" s="7">
        <v>227939.07</v>
      </c>
      <c r="M1773" s="7">
        <v>12349.38</v>
      </c>
      <c r="N1773" s="7">
        <v>2171676.08</v>
      </c>
      <c r="O1773" s="8">
        <v>19693</v>
      </c>
      <c r="P1773" s="8">
        <v>16</v>
      </c>
      <c r="Q1773" s="8">
        <v>52</v>
      </c>
    </row>
    <row r="1774" spans="1:17" ht="14.5">
      <c r="A1774" s="5">
        <v>45566</v>
      </c>
      <c r="B1774" s="6">
        <v>2024</v>
      </c>
      <c r="C1774" s="6" t="s">
        <v>101</v>
      </c>
      <c r="D1774" s="6" t="s">
        <v>75</v>
      </c>
      <c r="E1774" s="6" t="s">
        <v>76</v>
      </c>
      <c r="F1774" s="6" t="s">
        <v>83</v>
      </c>
      <c r="G1774" s="6" t="s">
        <v>78</v>
      </c>
      <c r="H1774" s="7">
        <v>88618.42</v>
      </c>
      <c r="I1774" s="7">
        <v>88250.75</v>
      </c>
      <c r="J1774" s="8">
        <v>1197</v>
      </c>
      <c r="K1774" s="8">
        <v>1189</v>
      </c>
      <c r="L1774" s="7">
        <v>42022.39</v>
      </c>
      <c r="M1774" s="7">
        <v>1516.57</v>
      </c>
      <c r="N1774" s="7">
        <v>763043.14</v>
      </c>
      <c r="O1774" s="8">
        <v>10885</v>
      </c>
      <c r="P1774" s="8">
        <v>3</v>
      </c>
      <c r="Q1774" s="8">
        <v>20</v>
      </c>
    </row>
    <row r="1775" spans="1:17" ht="14.5">
      <c r="A1775" s="5">
        <v>45566</v>
      </c>
      <c r="B1775" s="6">
        <v>2024</v>
      </c>
      <c r="C1775" s="6" t="s">
        <v>101</v>
      </c>
      <c r="D1775" s="6" t="s">
        <v>75</v>
      </c>
      <c r="E1775" s="6" t="s">
        <v>76</v>
      </c>
      <c r="F1775" s="6" t="s">
        <v>83</v>
      </c>
      <c r="G1775" s="6" t="s">
        <v>79</v>
      </c>
      <c r="H1775" s="7">
        <v>87606.720000000001</v>
      </c>
      <c r="I1775" s="7">
        <v>79821.55</v>
      </c>
      <c r="J1775" s="8">
        <v>477</v>
      </c>
      <c r="K1775" s="8">
        <v>436</v>
      </c>
      <c r="L1775" s="7">
        <v>48427.22</v>
      </c>
      <c r="M1775" s="7">
        <v>2331.4699999999998</v>
      </c>
      <c r="N1775" s="7">
        <v>646257.93999999994</v>
      </c>
      <c r="O1775" s="8">
        <v>3831</v>
      </c>
      <c r="P1775" s="8">
        <v>4</v>
      </c>
      <c r="Q1775" s="8">
        <v>10</v>
      </c>
    </row>
    <row r="1776" spans="1:17" ht="14.5">
      <c r="A1776" s="5">
        <v>45566</v>
      </c>
      <c r="B1776" s="6">
        <v>2024</v>
      </c>
      <c r="C1776" s="6" t="s">
        <v>101</v>
      </c>
      <c r="D1776" s="6" t="s">
        <v>75</v>
      </c>
      <c r="E1776" s="6" t="s">
        <v>76</v>
      </c>
      <c r="F1776" s="6" t="s">
        <v>83</v>
      </c>
      <c r="G1776" s="6" t="s">
        <v>80</v>
      </c>
      <c r="H1776" s="7">
        <v>20937.09</v>
      </c>
      <c r="I1776" s="7">
        <v>19392.59</v>
      </c>
      <c r="J1776" s="8">
        <v>145</v>
      </c>
      <c r="K1776" s="8">
        <v>132</v>
      </c>
      <c r="L1776" s="7">
        <v>12191.32</v>
      </c>
      <c r="M1776" s="7">
        <v>1157.21</v>
      </c>
      <c r="N1776" s="7">
        <v>209092.36</v>
      </c>
      <c r="O1776" s="8">
        <v>1486</v>
      </c>
      <c r="P1776" s="8">
        <v>1</v>
      </c>
      <c r="Q1776" s="8">
        <v>2</v>
      </c>
    </row>
    <row r="1777" spans="1:17" ht="14.5">
      <c r="A1777" s="5">
        <v>45566</v>
      </c>
      <c r="B1777" s="6">
        <v>2024</v>
      </c>
      <c r="C1777" s="6" t="s">
        <v>101</v>
      </c>
      <c r="D1777" s="6" t="s">
        <v>75</v>
      </c>
      <c r="E1777" s="6" t="s">
        <v>76</v>
      </c>
      <c r="F1777" s="6" t="s">
        <v>83</v>
      </c>
      <c r="G1777" s="6" t="s">
        <v>81</v>
      </c>
      <c r="H1777" s="7">
        <v>36010.39</v>
      </c>
      <c r="I1777" s="7">
        <v>34677.72</v>
      </c>
      <c r="J1777" s="8">
        <v>305</v>
      </c>
      <c r="K1777" s="8">
        <v>291</v>
      </c>
      <c r="L1777" s="7">
        <v>18905.45</v>
      </c>
      <c r="M1777" s="7">
        <v>1043.6500000000001</v>
      </c>
      <c r="N1777" s="7">
        <v>287109.31</v>
      </c>
      <c r="O1777" s="8">
        <v>2587</v>
      </c>
      <c r="P1777" s="8">
        <v>2</v>
      </c>
      <c r="Q1777" s="8">
        <v>4</v>
      </c>
    </row>
    <row r="1778" spans="1:17" ht="14.5">
      <c r="A1778" s="5">
        <v>45566</v>
      </c>
      <c r="B1778" s="6">
        <v>2024</v>
      </c>
      <c r="C1778" s="6" t="s">
        <v>101</v>
      </c>
      <c r="D1778" s="6" t="s">
        <v>84</v>
      </c>
      <c r="E1778" s="6" t="s">
        <v>85</v>
      </c>
      <c r="F1778" s="6" t="s">
        <v>77</v>
      </c>
      <c r="G1778" s="6" t="s">
        <v>78</v>
      </c>
      <c r="H1778" s="7">
        <v>625489.1</v>
      </c>
      <c r="I1778" s="7">
        <v>665004.06000000006</v>
      </c>
      <c r="J1778" s="8">
        <v>8451</v>
      </c>
      <c r="K1778" s="8">
        <v>9047</v>
      </c>
      <c r="L1778" s="7">
        <v>348664.53</v>
      </c>
      <c r="M1778" s="7">
        <v>10177.17</v>
      </c>
      <c r="N1778" s="7">
        <v>5198556.28</v>
      </c>
      <c r="O1778" s="8">
        <v>79202</v>
      </c>
      <c r="P1778" s="8">
        <v>30</v>
      </c>
      <c r="Q1778" s="8">
        <v>179</v>
      </c>
    </row>
    <row r="1779" spans="1:17" ht="14.5">
      <c r="A1779" s="5">
        <v>45566</v>
      </c>
      <c r="B1779" s="6">
        <v>2024</v>
      </c>
      <c r="C1779" s="6" t="s">
        <v>101</v>
      </c>
      <c r="D1779" s="6" t="s">
        <v>84</v>
      </c>
      <c r="E1779" s="6" t="s">
        <v>85</v>
      </c>
      <c r="F1779" s="6" t="s">
        <v>77</v>
      </c>
      <c r="G1779" s="6" t="s">
        <v>79</v>
      </c>
      <c r="H1779" s="7">
        <v>661233.81000000006</v>
      </c>
      <c r="I1779" s="7">
        <v>664522</v>
      </c>
      <c r="J1779" s="8">
        <v>3603</v>
      </c>
      <c r="K1779" s="8">
        <v>3636</v>
      </c>
      <c r="L1779" s="7">
        <v>437892.36</v>
      </c>
      <c r="M1779" s="7">
        <v>16964.2</v>
      </c>
      <c r="N1779" s="7">
        <v>4242261.93</v>
      </c>
      <c r="O1779" s="8">
        <v>26076</v>
      </c>
      <c r="P1779" s="8">
        <v>27</v>
      </c>
      <c r="Q1779" s="8">
        <v>79</v>
      </c>
    </row>
    <row r="1780" spans="1:17" ht="14.5">
      <c r="A1780" s="5">
        <v>45566</v>
      </c>
      <c r="B1780" s="6">
        <v>2024</v>
      </c>
      <c r="C1780" s="6" t="s">
        <v>101</v>
      </c>
      <c r="D1780" s="6" t="s">
        <v>84</v>
      </c>
      <c r="E1780" s="6" t="s">
        <v>85</v>
      </c>
      <c r="F1780" s="6" t="s">
        <v>77</v>
      </c>
      <c r="G1780" s="6" t="s">
        <v>80</v>
      </c>
      <c r="H1780" s="7">
        <v>148468.44</v>
      </c>
      <c r="I1780" s="7">
        <v>147762.23999999999</v>
      </c>
      <c r="J1780" s="8">
        <v>1032</v>
      </c>
      <c r="K1780" s="8">
        <v>1029</v>
      </c>
      <c r="L1780" s="7">
        <v>102246.75</v>
      </c>
      <c r="M1780" s="7">
        <v>8168.76</v>
      </c>
      <c r="N1780" s="7">
        <v>1385334.14</v>
      </c>
      <c r="O1780" s="8">
        <v>9894</v>
      </c>
      <c r="P1780" s="8">
        <v>8</v>
      </c>
      <c r="Q1780" s="8">
        <v>20</v>
      </c>
    </row>
    <row r="1781" spans="1:17" ht="14.5">
      <c r="A1781" s="5">
        <v>45566</v>
      </c>
      <c r="B1781" s="6">
        <v>2024</v>
      </c>
      <c r="C1781" s="6" t="s">
        <v>101</v>
      </c>
      <c r="D1781" s="6" t="s">
        <v>84</v>
      </c>
      <c r="E1781" s="6" t="s">
        <v>85</v>
      </c>
      <c r="F1781" s="6" t="s">
        <v>77</v>
      </c>
      <c r="G1781" s="6" t="s">
        <v>81</v>
      </c>
      <c r="H1781" s="7">
        <v>262776.89</v>
      </c>
      <c r="I1781" s="7">
        <v>269589.08</v>
      </c>
      <c r="J1781" s="8">
        <v>2223</v>
      </c>
      <c r="K1781" s="8">
        <v>2279</v>
      </c>
      <c r="L1781" s="7">
        <v>166381.69</v>
      </c>
      <c r="M1781" s="7">
        <v>8102.28</v>
      </c>
      <c r="N1781" s="7">
        <v>1906768.06</v>
      </c>
      <c r="O1781" s="8">
        <v>16777</v>
      </c>
      <c r="P1781" s="8">
        <v>13</v>
      </c>
      <c r="Q1781" s="8">
        <v>39</v>
      </c>
    </row>
    <row r="1782" spans="1:17" ht="14.5">
      <c r="A1782" s="5">
        <v>45566</v>
      </c>
      <c r="B1782" s="6">
        <v>2024</v>
      </c>
      <c r="C1782" s="6" t="s">
        <v>101</v>
      </c>
      <c r="D1782" s="6" t="s">
        <v>84</v>
      </c>
      <c r="E1782" s="6" t="s">
        <v>85</v>
      </c>
      <c r="F1782" s="6" t="s">
        <v>82</v>
      </c>
      <c r="G1782" s="6" t="s">
        <v>78</v>
      </c>
      <c r="H1782" s="7">
        <v>585719.66</v>
      </c>
      <c r="I1782" s="7">
        <v>626725.30000000005</v>
      </c>
      <c r="J1782" s="8">
        <v>7913</v>
      </c>
      <c r="K1782" s="8">
        <v>8450</v>
      </c>
      <c r="L1782" s="7">
        <v>304891.2</v>
      </c>
      <c r="M1782" s="7">
        <v>10355.049999999999</v>
      </c>
      <c r="N1782" s="7">
        <v>4848102.62</v>
      </c>
      <c r="O1782" s="8">
        <v>74020</v>
      </c>
      <c r="P1782" s="8">
        <v>24</v>
      </c>
      <c r="Q1782" s="8">
        <v>95</v>
      </c>
    </row>
    <row r="1783" spans="1:17" ht="14.5">
      <c r="A1783" s="5">
        <v>45566</v>
      </c>
      <c r="B1783" s="6">
        <v>2024</v>
      </c>
      <c r="C1783" s="6" t="s">
        <v>101</v>
      </c>
      <c r="D1783" s="6" t="s">
        <v>84</v>
      </c>
      <c r="E1783" s="6" t="s">
        <v>85</v>
      </c>
      <c r="F1783" s="6" t="s">
        <v>82</v>
      </c>
      <c r="G1783" s="6" t="s">
        <v>79</v>
      </c>
      <c r="H1783" s="7">
        <v>555963.12</v>
      </c>
      <c r="I1783" s="7">
        <v>547545.48</v>
      </c>
      <c r="J1783" s="8">
        <v>3030</v>
      </c>
      <c r="K1783" s="8">
        <v>3042</v>
      </c>
      <c r="L1783" s="7">
        <v>337030.72</v>
      </c>
      <c r="M1783" s="7">
        <v>12993.4</v>
      </c>
      <c r="N1783" s="7">
        <v>3972314.57</v>
      </c>
      <c r="O1783" s="8">
        <v>22860</v>
      </c>
      <c r="P1783" s="8">
        <v>29</v>
      </c>
      <c r="Q1783" s="8">
        <v>65</v>
      </c>
    </row>
    <row r="1784" spans="1:17" ht="14.5">
      <c r="A1784" s="5">
        <v>45566</v>
      </c>
      <c r="B1784" s="6">
        <v>2024</v>
      </c>
      <c r="C1784" s="6" t="s">
        <v>101</v>
      </c>
      <c r="D1784" s="6" t="s">
        <v>84</v>
      </c>
      <c r="E1784" s="6" t="s">
        <v>85</v>
      </c>
      <c r="F1784" s="6" t="s">
        <v>82</v>
      </c>
      <c r="G1784" s="6" t="s">
        <v>80</v>
      </c>
      <c r="H1784" s="7">
        <v>142018.16</v>
      </c>
      <c r="I1784" s="7">
        <v>137411.07999999999</v>
      </c>
      <c r="J1784" s="8">
        <v>987</v>
      </c>
      <c r="K1784" s="8">
        <v>957</v>
      </c>
      <c r="L1784" s="7">
        <v>92043.71</v>
      </c>
      <c r="M1784" s="7">
        <v>8585.33</v>
      </c>
      <c r="N1784" s="7">
        <v>1302035.8999999999</v>
      </c>
      <c r="O1784" s="8">
        <v>10091</v>
      </c>
      <c r="P1784" s="8">
        <v>7</v>
      </c>
      <c r="Q1784" s="8">
        <v>20</v>
      </c>
    </row>
    <row r="1785" spans="1:17" ht="14.5">
      <c r="A1785" s="5">
        <v>45566</v>
      </c>
      <c r="B1785" s="6">
        <v>2024</v>
      </c>
      <c r="C1785" s="6" t="s">
        <v>101</v>
      </c>
      <c r="D1785" s="6" t="s">
        <v>84</v>
      </c>
      <c r="E1785" s="6" t="s">
        <v>85</v>
      </c>
      <c r="F1785" s="6" t="s">
        <v>82</v>
      </c>
      <c r="G1785" s="6" t="s">
        <v>81</v>
      </c>
      <c r="H1785" s="7">
        <v>250277.05</v>
      </c>
      <c r="I1785" s="7">
        <v>266166.01</v>
      </c>
      <c r="J1785" s="8">
        <v>2117</v>
      </c>
      <c r="K1785" s="8">
        <v>2235</v>
      </c>
      <c r="L1785" s="7">
        <v>146361.82999999999</v>
      </c>
      <c r="M1785" s="7">
        <v>6796.98</v>
      </c>
      <c r="N1785" s="7">
        <v>1824308.7</v>
      </c>
      <c r="O1785" s="8">
        <v>17200</v>
      </c>
      <c r="P1785" s="8">
        <v>13</v>
      </c>
      <c r="Q1785" s="8">
        <v>33</v>
      </c>
    </row>
    <row r="1786" spans="1:17" ht="14.5">
      <c r="A1786" s="5">
        <v>45566</v>
      </c>
      <c r="B1786" s="6">
        <v>2024</v>
      </c>
      <c r="C1786" s="6" t="s">
        <v>101</v>
      </c>
      <c r="D1786" s="6" t="s">
        <v>84</v>
      </c>
      <c r="E1786" s="6" t="s">
        <v>85</v>
      </c>
      <c r="F1786" s="6" t="s">
        <v>83</v>
      </c>
      <c r="G1786" s="6" t="s">
        <v>78</v>
      </c>
      <c r="H1786" s="7">
        <v>47882.19</v>
      </c>
      <c r="I1786" s="7">
        <v>51615.78</v>
      </c>
      <c r="J1786" s="8">
        <v>647</v>
      </c>
      <c r="K1786" s="8">
        <v>686</v>
      </c>
      <c r="L1786" s="7">
        <v>22520.41</v>
      </c>
      <c r="M1786" s="7">
        <v>890.38</v>
      </c>
      <c r="N1786" s="7">
        <v>585461.14</v>
      </c>
      <c r="O1786" s="8">
        <v>8129</v>
      </c>
      <c r="P1786" s="8">
        <v>2</v>
      </c>
      <c r="Q1786" s="8">
        <v>9</v>
      </c>
    </row>
    <row r="1787" spans="1:17" ht="14.5">
      <c r="A1787" s="5">
        <v>45566</v>
      </c>
      <c r="B1787" s="6">
        <v>2024</v>
      </c>
      <c r="C1787" s="6" t="s">
        <v>101</v>
      </c>
      <c r="D1787" s="6" t="s">
        <v>84</v>
      </c>
      <c r="E1787" s="6" t="s">
        <v>85</v>
      </c>
      <c r="F1787" s="6" t="s">
        <v>83</v>
      </c>
      <c r="G1787" s="6" t="s">
        <v>79</v>
      </c>
      <c r="H1787" s="7">
        <v>55617.1</v>
      </c>
      <c r="I1787" s="7">
        <v>58015.67</v>
      </c>
      <c r="J1787" s="8">
        <v>303</v>
      </c>
      <c r="K1787" s="8">
        <v>320</v>
      </c>
      <c r="L1787" s="7">
        <v>31110.87</v>
      </c>
      <c r="M1787" s="7">
        <v>1316.79</v>
      </c>
      <c r="N1787" s="7">
        <v>509311.71</v>
      </c>
      <c r="O1787" s="8">
        <v>2866</v>
      </c>
      <c r="P1787" s="8">
        <v>3</v>
      </c>
      <c r="Q1787" s="8">
        <v>8</v>
      </c>
    </row>
    <row r="1788" spans="1:17" ht="14.5">
      <c r="A1788" s="5">
        <v>45566</v>
      </c>
      <c r="B1788" s="6">
        <v>2024</v>
      </c>
      <c r="C1788" s="6" t="s">
        <v>101</v>
      </c>
      <c r="D1788" s="6" t="s">
        <v>84</v>
      </c>
      <c r="E1788" s="6" t="s">
        <v>85</v>
      </c>
      <c r="F1788" s="6" t="s">
        <v>83</v>
      </c>
      <c r="G1788" s="6" t="s">
        <v>80</v>
      </c>
      <c r="H1788" s="7">
        <v>12628.58</v>
      </c>
      <c r="I1788" s="7">
        <v>12403.46</v>
      </c>
      <c r="J1788" s="8">
        <v>88</v>
      </c>
      <c r="K1788" s="8">
        <v>85</v>
      </c>
      <c r="L1788" s="7">
        <v>7256.92</v>
      </c>
      <c r="M1788" s="7">
        <v>640.66999999999996</v>
      </c>
      <c r="N1788" s="7">
        <v>163412.93</v>
      </c>
      <c r="O1788" s="8">
        <v>1205</v>
      </c>
      <c r="P1788" s="8">
        <v>1</v>
      </c>
      <c r="Q1788" s="8">
        <v>2</v>
      </c>
    </row>
    <row r="1789" spans="1:17" ht="14.5">
      <c r="A1789" s="5">
        <v>45566</v>
      </c>
      <c r="B1789" s="6">
        <v>2024</v>
      </c>
      <c r="C1789" s="6" t="s">
        <v>101</v>
      </c>
      <c r="D1789" s="6" t="s">
        <v>84</v>
      </c>
      <c r="E1789" s="6" t="s">
        <v>85</v>
      </c>
      <c r="F1789" s="6" t="s">
        <v>83</v>
      </c>
      <c r="G1789" s="6" t="s">
        <v>81</v>
      </c>
      <c r="H1789" s="7">
        <v>23087.19</v>
      </c>
      <c r="I1789" s="7">
        <v>23251.31</v>
      </c>
      <c r="J1789" s="8">
        <v>195</v>
      </c>
      <c r="K1789" s="8">
        <v>200</v>
      </c>
      <c r="L1789" s="7">
        <v>12193.04</v>
      </c>
      <c r="M1789" s="7">
        <v>736.29</v>
      </c>
      <c r="N1789" s="7">
        <v>235337.89</v>
      </c>
      <c r="O1789" s="8">
        <v>2187</v>
      </c>
      <c r="P1789" s="8">
        <v>1</v>
      </c>
      <c r="Q1789" s="8">
        <v>6</v>
      </c>
    </row>
    <row r="1790" spans="1:17" ht="14.5">
      <c r="A1790" s="5">
        <v>45566</v>
      </c>
      <c r="B1790" s="6">
        <v>2024</v>
      </c>
      <c r="C1790" s="6" t="s">
        <v>101</v>
      </c>
      <c r="D1790" s="6" t="s">
        <v>86</v>
      </c>
      <c r="E1790" s="6" t="s">
        <v>87</v>
      </c>
      <c r="F1790" s="6" t="s">
        <v>77</v>
      </c>
      <c r="G1790" s="6" t="s">
        <v>78</v>
      </c>
      <c r="H1790" s="7">
        <v>440119.88</v>
      </c>
      <c r="I1790" s="7">
        <v>443151.29</v>
      </c>
      <c r="J1790" s="8">
        <v>5946</v>
      </c>
      <c r="K1790" s="8">
        <v>5996</v>
      </c>
      <c r="L1790" s="7">
        <v>246810.14</v>
      </c>
      <c r="M1790" s="7">
        <v>8524.52</v>
      </c>
      <c r="N1790" s="7">
        <v>3872211.16</v>
      </c>
      <c r="O1790" s="8">
        <v>56617</v>
      </c>
      <c r="P1790" s="8">
        <v>24</v>
      </c>
      <c r="Q1790" s="8">
        <v>95</v>
      </c>
    </row>
    <row r="1791" spans="1:17" ht="14.5">
      <c r="A1791" s="5">
        <v>45566</v>
      </c>
      <c r="B1791" s="6">
        <v>2024</v>
      </c>
      <c r="C1791" s="6" t="s">
        <v>101</v>
      </c>
      <c r="D1791" s="6" t="s">
        <v>86</v>
      </c>
      <c r="E1791" s="6" t="s">
        <v>87</v>
      </c>
      <c r="F1791" s="6" t="s">
        <v>77</v>
      </c>
      <c r="G1791" s="6" t="s">
        <v>79</v>
      </c>
      <c r="H1791" s="7">
        <v>425902.22</v>
      </c>
      <c r="I1791" s="7">
        <v>414142.89</v>
      </c>
      <c r="J1791" s="8">
        <v>2321</v>
      </c>
      <c r="K1791" s="8">
        <v>2274</v>
      </c>
      <c r="L1791" s="7">
        <v>274961.91999999998</v>
      </c>
      <c r="M1791" s="7">
        <v>9950.2999999999993</v>
      </c>
      <c r="N1791" s="7">
        <v>3243476.28</v>
      </c>
      <c r="O1791" s="8">
        <v>19061</v>
      </c>
      <c r="P1791" s="8">
        <v>16</v>
      </c>
      <c r="Q1791" s="8">
        <v>34</v>
      </c>
    </row>
    <row r="1792" spans="1:17" ht="14.5">
      <c r="A1792" s="5">
        <v>45566</v>
      </c>
      <c r="B1792" s="6">
        <v>2024</v>
      </c>
      <c r="C1792" s="6" t="s">
        <v>101</v>
      </c>
      <c r="D1792" s="6" t="s">
        <v>86</v>
      </c>
      <c r="E1792" s="6" t="s">
        <v>87</v>
      </c>
      <c r="F1792" s="6" t="s">
        <v>77</v>
      </c>
      <c r="G1792" s="6" t="s">
        <v>80</v>
      </c>
      <c r="H1792" s="7">
        <v>105227.18</v>
      </c>
      <c r="I1792" s="7">
        <v>100888.25</v>
      </c>
      <c r="J1792" s="8">
        <v>731</v>
      </c>
      <c r="K1792" s="8">
        <v>694</v>
      </c>
      <c r="L1792" s="7">
        <v>72969.25</v>
      </c>
      <c r="M1792" s="7">
        <v>5648.88</v>
      </c>
      <c r="N1792" s="7">
        <v>1018614.22</v>
      </c>
      <c r="O1792" s="8">
        <v>7967</v>
      </c>
      <c r="P1792" s="8">
        <v>4</v>
      </c>
      <c r="Q1792" s="8">
        <v>12</v>
      </c>
    </row>
    <row r="1793" spans="1:17" ht="14.5">
      <c r="A1793" s="5">
        <v>45566</v>
      </c>
      <c r="B1793" s="6">
        <v>2024</v>
      </c>
      <c r="C1793" s="6" t="s">
        <v>101</v>
      </c>
      <c r="D1793" s="6" t="s">
        <v>86</v>
      </c>
      <c r="E1793" s="6" t="s">
        <v>87</v>
      </c>
      <c r="F1793" s="6" t="s">
        <v>77</v>
      </c>
      <c r="G1793" s="6" t="s">
        <v>81</v>
      </c>
      <c r="H1793" s="7">
        <v>181217.94</v>
      </c>
      <c r="I1793" s="7">
        <v>177160.66</v>
      </c>
      <c r="J1793" s="8">
        <v>1533</v>
      </c>
      <c r="K1793" s="8">
        <v>1481</v>
      </c>
      <c r="L1793" s="7">
        <v>113671.43</v>
      </c>
      <c r="M1793" s="7">
        <v>5534.86</v>
      </c>
      <c r="N1793" s="7">
        <v>1453737.02</v>
      </c>
      <c r="O1793" s="8">
        <v>13739</v>
      </c>
      <c r="P1793" s="8">
        <v>8</v>
      </c>
      <c r="Q1793" s="8">
        <v>32</v>
      </c>
    </row>
    <row r="1794" spans="1:17" ht="14.5">
      <c r="A1794" s="5">
        <v>45566</v>
      </c>
      <c r="B1794" s="6">
        <v>2024</v>
      </c>
      <c r="C1794" s="6" t="s">
        <v>101</v>
      </c>
      <c r="D1794" s="6" t="s">
        <v>86</v>
      </c>
      <c r="E1794" s="6" t="s">
        <v>87</v>
      </c>
      <c r="F1794" s="6" t="s">
        <v>82</v>
      </c>
      <c r="G1794" s="6" t="s">
        <v>78</v>
      </c>
      <c r="H1794" s="7">
        <v>378681.68</v>
      </c>
      <c r="I1794" s="7">
        <v>382923.28</v>
      </c>
      <c r="J1794" s="8">
        <v>5116</v>
      </c>
      <c r="K1794" s="8">
        <v>5257</v>
      </c>
      <c r="L1794" s="7">
        <v>200991.19</v>
      </c>
      <c r="M1794" s="7">
        <v>7048.4</v>
      </c>
      <c r="N1794" s="7">
        <v>3653799.64</v>
      </c>
      <c r="O1794" s="8">
        <v>53923</v>
      </c>
      <c r="P1794" s="8">
        <v>14</v>
      </c>
      <c r="Q1794" s="8">
        <v>44</v>
      </c>
    </row>
    <row r="1795" spans="1:17" ht="14.5">
      <c r="A1795" s="5">
        <v>45566</v>
      </c>
      <c r="B1795" s="6">
        <v>2024</v>
      </c>
      <c r="C1795" s="6" t="s">
        <v>101</v>
      </c>
      <c r="D1795" s="6" t="s">
        <v>86</v>
      </c>
      <c r="E1795" s="6" t="s">
        <v>87</v>
      </c>
      <c r="F1795" s="6" t="s">
        <v>82</v>
      </c>
      <c r="G1795" s="6" t="s">
        <v>79</v>
      </c>
      <c r="H1795" s="7">
        <v>363055.74</v>
      </c>
      <c r="I1795" s="7">
        <v>367484.97</v>
      </c>
      <c r="J1795" s="8">
        <v>1979</v>
      </c>
      <c r="K1795" s="8">
        <v>1972</v>
      </c>
      <c r="L1795" s="7">
        <v>223796.71</v>
      </c>
      <c r="M1795" s="7">
        <v>9603.0400000000009</v>
      </c>
      <c r="N1795" s="7">
        <v>2967334.19</v>
      </c>
      <c r="O1795" s="8">
        <v>17126</v>
      </c>
      <c r="P1795" s="8">
        <v>14</v>
      </c>
      <c r="Q1795" s="8">
        <v>41</v>
      </c>
    </row>
    <row r="1796" spans="1:17" ht="14.5">
      <c r="A1796" s="5">
        <v>45566</v>
      </c>
      <c r="B1796" s="6">
        <v>2024</v>
      </c>
      <c r="C1796" s="6" t="s">
        <v>101</v>
      </c>
      <c r="D1796" s="6" t="s">
        <v>86</v>
      </c>
      <c r="E1796" s="6" t="s">
        <v>87</v>
      </c>
      <c r="F1796" s="6" t="s">
        <v>82</v>
      </c>
      <c r="G1796" s="6" t="s">
        <v>80</v>
      </c>
      <c r="H1796" s="7">
        <v>84970.31</v>
      </c>
      <c r="I1796" s="7">
        <v>82785.009999999995</v>
      </c>
      <c r="J1796" s="8">
        <v>590</v>
      </c>
      <c r="K1796" s="8">
        <v>583</v>
      </c>
      <c r="L1796" s="7">
        <v>55040.59</v>
      </c>
      <c r="M1796" s="7">
        <v>4851.82</v>
      </c>
      <c r="N1796" s="7">
        <v>923069.73</v>
      </c>
      <c r="O1796" s="8">
        <v>6591</v>
      </c>
      <c r="P1796" s="8">
        <v>4</v>
      </c>
      <c r="Q1796" s="8">
        <v>6</v>
      </c>
    </row>
    <row r="1797" spans="1:17" ht="14.5">
      <c r="A1797" s="5">
        <v>45566</v>
      </c>
      <c r="B1797" s="6">
        <v>2024</v>
      </c>
      <c r="C1797" s="6" t="s">
        <v>101</v>
      </c>
      <c r="D1797" s="6" t="s">
        <v>86</v>
      </c>
      <c r="E1797" s="6" t="s">
        <v>87</v>
      </c>
      <c r="F1797" s="6" t="s">
        <v>82</v>
      </c>
      <c r="G1797" s="6" t="s">
        <v>81</v>
      </c>
      <c r="H1797" s="7">
        <v>160147.04</v>
      </c>
      <c r="I1797" s="7">
        <v>157989.91</v>
      </c>
      <c r="J1797" s="8">
        <v>1355</v>
      </c>
      <c r="K1797" s="8">
        <v>1326</v>
      </c>
      <c r="L1797" s="7">
        <v>93649.14</v>
      </c>
      <c r="M1797" s="7">
        <v>4940.07</v>
      </c>
      <c r="N1797" s="7">
        <v>1353906.23</v>
      </c>
      <c r="O1797" s="8">
        <v>12053</v>
      </c>
      <c r="P1797" s="8">
        <v>9</v>
      </c>
      <c r="Q1797" s="8">
        <v>28</v>
      </c>
    </row>
    <row r="1798" spans="1:17" ht="14.5">
      <c r="A1798" s="5">
        <v>45566</v>
      </c>
      <c r="B1798" s="6">
        <v>2024</v>
      </c>
      <c r="C1798" s="6" t="s">
        <v>101</v>
      </c>
      <c r="D1798" s="6" t="s">
        <v>86</v>
      </c>
      <c r="E1798" s="6" t="s">
        <v>87</v>
      </c>
      <c r="F1798" s="6" t="s">
        <v>83</v>
      </c>
      <c r="G1798" s="6" t="s">
        <v>78</v>
      </c>
      <c r="H1798" s="7">
        <v>35415.97</v>
      </c>
      <c r="I1798" s="7">
        <v>35765.29</v>
      </c>
      <c r="J1798" s="8">
        <v>478</v>
      </c>
      <c r="K1798" s="8">
        <v>487</v>
      </c>
      <c r="L1798" s="7">
        <v>16770.97</v>
      </c>
      <c r="M1798" s="7">
        <v>605.44000000000005</v>
      </c>
      <c r="N1798" s="7">
        <v>462371.61</v>
      </c>
      <c r="O1798" s="8">
        <v>6855</v>
      </c>
      <c r="P1798" s="8">
        <v>1</v>
      </c>
      <c r="Q1798" s="8">
        <v>11</v>
      </c>
    </row>
    <row r="1799" spans="1:17" ht="14.5">
      <c r="A1799" s="5">
        <v>45566</v>
      </c>
      <c r="B1799" s="6">
        <v>2024</v>
      </c>
      <c r="C1799" s="6" t="s">
        <v>101</v>
      </c>
      <c r="D1799" s="6" t="s">
        <v>86</v>
      </c>
      <c r="E1799" s="6" t="s">
        <v>87</v>
      </c>
      <c r="F1799" s="6" t="s">
        <v>83</v>
      </c>
      <c r="G1799" s="6" t="s">
        <v>79</v>
      </c>
      <c r="H1799" s="7">
        <v>31531.01</v>
      </c>
      <c r="I1799" s="7">
        <v>30367.18</v>
      </c>
      <c r="J1799" s="8">
        <v>172</v>
      </c>
      <c r="K1799" s="8">
        <v>169</v>
      </c>
      <c r="L1799" s="7">
        <v>17512.7</v>
      </c>
      <c r="M1799" s="7">
        <v>725.56</v>
      </c>
      <c r="N1799" s="7">
        <v>369201.58</v>
      </c>
      <c r="O1799" s="8">
        <v>2090</v>
      </c>
      <c r="P1799" s="8">
        <v>1</v>
      </c>
      <c r="Q1799" s="8">
        <v>5</v>
      </c>
    </row>
    <row r="1800" spans="1:17" ht="14.5">
      <c r="A1800" s="5">
        <v>45566</v>
      </c>
      <c r="B1800" s="6">
        <v>2024</v>
      </c>
      <c r="C1800" s="6" t="s">
        <v>101</v>
      </c>
      <c r="D1800" s="6" t="s">
        <v>86</v>
      </c>
      <c r="E1800" s="6" t="s">
        <v>87</v>
      </c>
      <c r="F1800" s="6" t="s">
        <v>83</v>
      </c>
      <c r="G1800" s="6" t="s">
        <v>80</v>
      </c>
      <c r="H1800" s="7">
        <v>8432.69</v>
      </c>
      <c r="I1800" s="7">
        <v>7937.81</v>
      </c>
      <c r="J1800" s="8">
        <v>59</v>
      </c>
      <c r="K1800" s="8">
        <v>55</v>
      </c>
      <c r="L1800" s="7">
        <v>4842.62</v>
      </c>
      <c r="M1800" s="7">
        <v>464.03</v>
      </c>
      <c r="N1800" s="7">
        <v>123306.66</v>
      </c>
      <c r="O1800" s="8">
        <v>918</v>
      </c>
      <c r="P1800" s="8">
        <v>0</v>
      </c>
      <c r="Q1800" s="8">
        <v>1</v>
      </c>
    </row>
    <row r="1801" spans="1:17" ht="14.5">
      <c r="A1801" s="5">
        <v>45566</v>
      </c>
      <c r="B1801" s="6">
        <v>2024</v>
      </c>
      <c r="C1801" s="6" t="s">
        <v>101</v>
      </c>
      <c r="D1801" s="6" t="s">
        <v>86</v>
      </c>
      <c r="E1801" s="6" t="s">
        <v>87</v>
      </c>
      <c r="F1801" s="6" t="s">
        <v>83</v>
      </c>
      <c r="G1801" s="6" t="s">
        <v>81</v>
      </c>
      <c r="H1801" s="7">
        <v>14599.41</v>
      </c>
      <c r="I1801" s="7">
        <v>14709.86</v>
      </c>
      <c r="J1801" s="8">
        <v>123</v>
      </c>
      <c r="K1801" s="8">
        <v>125</v>
      </c>
      <c r="L1801" s="7">
        <v>7796.44</v>
      </c>
      <c r="M1801" s="7">
        <v>406.22</v>
      </c>
      <c r="N1801" s="7">
        <v>176394.32</v>
      </c>
      <c r="O1801" s="8">
        <v>1614</v>
      </c>
      <c r="P1801" s="8">
        <v>1</v>
      </c>
      <c r="Q1801" s="8">
        <v>4</v>
      </c>
    </row>
    <row r="1802" spans="1:17" ht="14.5">
      <c r="A1802" s="5">
        <v>45566</v>
      </c>
      <c r="B1802" s="6">
        <v>2024</v>
      </c>
      <c r="C1802" s="6" t="s">
        <v>101</v>
      </c>
      <c r="D1802" s="6" t="s">
        <v>88</v>
      </c>
      <c r="E1802" s="6" t="s">
        <v>87</v>
      </c>
      <c r="F1802" s="6" t="s">
        <v>77</v>
      </c>
      <c r="G1802" s="6" t="s">
        <v>78</v>
      </c>
      <c r="H1802" s="7">
        <v>331051.65000000002</v>
      </c>
      <c r="I1802" s="7">
        <v>316798.68</v>
      </c>
      <c r="J1802" s="8">
        <v>4473</v>
      </c>
      <c r="K1802" s="8">
        <v>4331</v>
      </c>
      <c r="L1802" s="7">
        <v>186605.98</v>
      </c>
      <c r="M1802" s="7">
        <v>5438.61</v>
      </c>
      <c r="N1802" s="7">
        <v>3348988.87</v>
      </c>
      <c r="O1802" s="8">
        <v>47346</v>
      </c>
      <c r="P1802" s="8">
        <v>18</v>
      </c>
      <c r="Q1802" s="8">
        <v>73</v>
      </c>
    </row>
    <row r="1803" spans="1:17" ht="14.5">
      <c r="A1803" s="5">
        <v>45566</v>
      </c>
      <c r="B1803" s="6">
        <v>2024</v>
      </c>
      <c r="C1803" s="6" t="s">
        <v>101</v>
      </c>
      <c r="D1803" s="6" t="s">
        <v>88</v>
      </c>
      <c r="E1803" s="6" t="s">
        <v>87</v>
      </c>
      <c r="F1803" s="6" t="s">
        <v>77</v>
      </c>
      <c r="G1803" s="6" t="s">
        <v>79</v>
      </c>
      <c r="H1803" s="7">
        <v>324120.07</v>
      </c>
      <c r="I1803" s="7">
        <v>307679.25</v>
      </c>
      <c r="J1803" s="8">
        <v>1766</v>
      </c>
      <c r="K1803" s="8">
        <v>1658</v>
      </c>
      <c r="L1803" s="7">
        <v>213991.18</v>
      </c>
      <c r="M1803" s="7">
        <v>8264.56</v>
      </c>
      <c r="N1803" s="7">
        <v>2754795.32</v>
      </c>
      <c r="O1803" s="8">
        <v>16853</v>
      </c>
      <c r="P1803" s="8">
        <v>18</v>
      </c>
      <c r="Q1803" s="8">
        <v>32</v>
      </c>
    </row>
    <row r="1804" spans="1:17" ht="14.5">
      <c r="A1804" s="5">
        <v>45566</v>
      </c>
      <c r="B1804" s="6">
        <v>2024</v>
      </c>
      <c r="C1804" s="6" t="s">
        <v>101</v>
      </c>
      <c r="D1804" s="6" t="s">
        <v>88</v>
      </c>
      <c r="E1804" s="6" t="s">
        <v>87</v>
      </c>
      <c r="F1804" s="6" t="s">
        <v>77</v>
      </c>
      <c r="G1804" s="6" t="s">
        <v>80</v>
      </c>
      <c r="H1804" s="7">
        <v>79126.02</v>
      </c>
      <c r="I1804" s="7">
        <v>69346.44</v>
      </c>
      <c r="J1804" s="8">
        <v>550</v>
      </c>
      <c r="K1804" s="8">
        <v>474</v>
      </c>
      <c r="L1804" s="7">
        <v>54954.79</v>
      </c>
      <c r="M1804" s="7">
        <v>4214.17</v>
      </c>
      <c r="N1804" s="7">
        <v>858740.1</v>
      </c>
      <c r="O1804" s="8">
        <v>6708</v>
      </c>
      <c r="P1804" s="8">
        <v>3</v>
      </c>
      <c r="Q1804" s="8">
        <v>9</v>
      </c>
    </row>
    <row r="1805" spans="1:17" ht="14.5">
      <c r="A1805" s="5">
        <v>45566</v>
      </c>
      <c r="B1805" s="6">
        <v>2024</v>
      </c>
      <c r="C1805" s="6" t="s">
        <v>101</v>
      </c>
      <c r="D1805" s="6" t="s">
        <v>88</v>
      </c>
      <c r="E1805" s="6" t="s">
        <v>87</v>
      </c>
      <c r="F1805" s="6" t="s">
        <v>77</v>
      </c>
      <c r="G1805" s="6" t="s">
        <v>81</v>
      </c>
      <c r="H1805" s="7">
        <v>137867.38</v>
      </c>
      <c r="I1805" s="7">
        <v>129640.82</v>
      </c>
      <c r="J1805" s="8">
        <v>1166</v>
      </c>
      <c r="K1805" s="8">
        <v>1113</v>
      </c>
      <c r="L1805" s="7">
        <v>84795.41</v>
      </c>
      <c r="M1805" s="7">
        <v>3859.38</v>
      </c>
      <c r="N1805" s="7">
        <v>1230993.19</v>
      </c>
      <c r="O1805" s="8">
        <v>11667</v>
      </c>
      <c r="P1805" s="8">
        <v>6</v>
      </c>
      <c r="Q1805" s="8">
        <v>12</v>
      </c>
    </row>
    <row r="1806" spans="1:17" ht="14.5">
      <c r="A1806" s="5">
        <v>45566</v>
      </c>
      <c r="B1806" s="6">
        <v>2024</v>
      </c>
      <c r="C1806" s="6" t="s">
        <v>101</v>
      </c>
      <c r="D1806" s="6" t="s">
        <v>88</v>
      </c>
      <c r="E1806" s="6" t="s">
        <v>87</v>
      </c>
      <c r="F1806" s="6" t="s">
        <v>82</v>
      </c>
      <c r="G1806" s="6" t="s">
        <v>78</v>
      </c>
      <c r="H1806" s="7">
        <v>285592.07</v>
      </c>
      <c r="I1806" s="7">
        <v>276656.09999999998</v>
      </c>
      <c r="J1806" s="8">
        <v>3859</v>
      </c>
      <c r="K1806" s="8">
        <v>3695</v>
      </c>
      <c r="L1806" s="7">
        <v>147490.89000000001</v>
      </c>
      <c r="M1806" s="7">
        <v>4825.28</v>
      </c>
      <c r="N1806" s="7">
        <v>3073398.19</v>
      </c>
      <c r="O1806" s="8">
        <v>46849</v>
      </c>
      <c r="P1806" s="8">
        <v>14</v>
      </c>
      <c r="Q1806" s="8">
        <v>53</v>
      </c>
    </row>
    <row r="1807" spans="1:17" ht="14.5">
      <c r="A1807" s="5">
        <v>45566</v>
      </c>
      <c r="B1807" s="6">
        <v>2024</v>
      </c>
      <c r="C1807" s="6" t="s">
        <v>101</v>
      </c>
      <c r="D1807" s="6" t="s">
        <v>88</v>
      </c>
      <c r="E1807" s="6" t="s">
        <v>87</v>
      </c>
      <c r="F1807" s="6" t="s">
        <v>82</v>
      </c>
      <c r="G1807" s="6" t="s">
        <v>79</v>
      </c>
      <c r="H1807" s="7">
        <v>299758.52</v>
      </c>
      <c r="I1807" s="7">
        <v>273940.17</v>
      </c>
      <c r="J1807" s="8">
        <v>1634</v>
      </c>
      <c r="K1807" s="8">
        <v>1476</v>
      </c>
      <c r="L1807" s="7">
        <v>185444.12</v>
      </c>
      <c r="M1807" s="7">
        <v>7864.95</v>
      </c>
      <c r="N1807" s="7">
        <v>2634443.08</v>
      </c>
      <c r="O1807" s="8">
        <v>15029</v>
      </c>
      <c r="P1807" s="8">
        <v>12</v>
      </c>
      <c r="Q1807" s="8">
        <v>25</v>
      </c>
    </row>
    <row r="1808" spans="1:17" ht="14.5">
      <c r="A1808" s="5">
        <v>45566</v>
      </c>
      <c r="B1808" s="6">
        <v>2024</v>
      </c>
      <c r="C1808" s="6" t="s">
        <v>101</v>
      </c>
      <c r="D1808" s="6" t="s">
        <v>88</v>
      </c>
      <c r="E1808" s="6" t="s">
        <v>87</v>
      </c>
      <c r="F1808" s="6" t="s">
        <v>82</v>
      </c>
      <c r="G1808" s="6" t="s">
        <v>80</v>
      </c>
      <c r="H1808" s="7">
        <v>72843.19</v>
      </c>
      <c r="I1808" s="7">
        <v>64677.99</v>
      </c>
      <c r="J1808" s="8">
        <v>506</v>
      </c>
      <c r="K1808" s="8">
        <v>447</v>
      </c>
      <c r="L1808" s="7">
        <v>47272.76</v>
      </c>
      <c r="M1808" s="7">
        <v>4190.26</v>
      </c>
      <c r="N1808" s="7">
        <v>847218.88</v>
      </c>
      <c r="O1808" s="8">
        <v>6629</v>
      </c>
      <c r="P1808" s="8">
        <v>3</v>
      </c>
      <c r="Q1808" s="8">
        <v>5</v>
      </c>
    </row>
    <row r="1809" spans="1:17" ht="14.5">
      <c r="A1809" s="5">
        <v>45566</v>
      </c>
      <c r="B1809" s="6">
        <v>2024</v>
      </c>
      <c r="C1809" s="6" t="s">
        <v>101</v>
      </c>
      <c r="D1809" s="6" t="s">
        <v>88</v>
      </c>
      <c r="E1809" s="6" t="s">
        <v>87</v>
      </c>
      <c r="F1809" s="6" t="s">
        <v>82</v>
      </c>
      <c r="G1809" s="6" t="s">
        <v>81</v>
      </c>
      <c r="H1809" s="7">
        <v>120132.62</v>
      </c>
      <c r="I1809" s="7">
        <v>112251.57</v>
      </c>
      <c r="J1809" s="8">
        <v>1016</v>
      </c>
      <c r="K1809" s="8">
        <v>966</v>
      </c>
      <c r="L1809" s="7">
        <v>70956.03</v>
      </c>
      <c r="M1809" s="7">
        <v>3811.05</v>
      </c>
      <c r="N1809" s="7">
        <v>1168503.43</v>
      </c>
      <c r="O1809" s="8">
        <v>10141</v>
      </c>
      <c r="P1809" s="8">
        <v>7</v>
      </c>
      <c r="Q1809" s="8">
        <v>17</v>
      </c>
    </row>
    <row r="1810" spans="1:17" ht="14.5">
      <c r="A1810" s="5">
        <v>45566</v>
      </c>
      <c r="B1810" s="6">
        <v>2024</v>
      </c>
      <c r="C1810" s="6" t="s">
        <v>101</v>
      </c>
      <c r="D1810" s="6" t="s">
        <v>88</v>
      </c>
      <c r="E1810" s="6" t="s">
        <v>87</v>
      </c>
      <c r="F1810" s="6" t="s">
        <v>83</v>
      </c>
      <c r="G1810" s="6" t="s">
        <v>78</v>
      </c>
      <c r="H1810" s="7">
        <v>27343.119999999999</v>
      </c>
      <c r="I1810" s="7">
        <v>26668.54</v>
      </c>
      <c r="J1810" s="8">
        <v>369</v>
      </c>
      <c r="K1810" s="8">
        <v>364</v>
      </c>
      <c r="L1810" s="7">
        <v>13008.42</v>
      </c>
      <c r="M1810" s="7">
        <v>522.17999999999995</v>
      </c>
      <c r="N1810" s="7">
        <v>394243.14</v>
      </c>
      <c r="O1810" s="8">
        <v>5764</v>
      </c>
      <c r="P1810" s="8">
        <v>1</v>
      </c>
      <c r="Q1810" s="8">
        <v>10</v>
      </c>
    </row>
    <row r="1811" spans="1:17" ht="14.5">
      <c r="A1811" s="5">
        <v>45566</v>
      </c>
      <c r="B1811" s="6">
        <v>2024</v>
      </c>
      <c r="C1811" s="6" t="s">
        <v>101</v>
      </c>
      <c r="D1811" s="6" t="s">
        <v>88</v>
      </c>
      <c r="E1811" s="6" t="s">
        <v>87</v>
      </c>
      <c r="F1811" s="6" t="s">
        <v>83</v>
      </c>
      <c r="G1811" s="6" t="s">
        <v>79</v>
      </c>
      <c r="H1811" s="7">
        <v>26725.74</v>
      </c>
      <c r="I1811" s="7">
        <v>23991.33</v>
      </c>
      <c r="J1811" s="8">
        <v>146</v>
      </c>
      <c r="K1811" s="8">
        <v>133</v>
      </c>
      <c r="L1811" s="7">
        <v>14733.34</v>
      </c>
      <c r="M1811" s="7">
        <v>720.6</v>
      </c>
      <c r="N1811" s="7">
        <v>330316.53000000003</v>
      </c>
      <c r="O1811" s="8">
        <v>1903</v>
      </c>
      <c r="P1811" s="8">
        <v>1</v>
      </c>
      <c r="Q1811" s="8">
        <v>3</v>
      </c>
    </row>
    <row r="1812" spans="1:17" ht="14.5">
      <c r="A1812" s="5">
        <v>45566</v>
      </c>
      <c r="B1812" s="6">
        <v>2024</v>
      </c>
      <c r="C1812" s="6" t="s">
        <v>101</v>
      </c>
      <c r="D1812" s="6" t="s">
        <v>88</v>
      </c>
      <c r="E1812" s="6" t="s">
        <v>87</v>
      </c>
      <c r="F1812" s="6" t="s">
        <v>83</v>
      </c>
      <c r="G1812" s="6" t="s">
        <v>80</v>
      </c>
      <c r="H1812" s="7">
        <v>6269.9</v>
      </c>
      <c r="I1812" s="7">
        <v>5750.19</v>
      </c>
      <c r="J1812" s="8">
        <v>44</v>
      </c>
      <c r="K1812" s="8">
        <v>40</v>
      </c>
      <c r="L1812" s="7">
        <v>3665.85</v>
      </c>
      <c r="M1812" s="7">
        <v>357.23</v>
      </c>
      <c r="N1812" s="7">
        <v>100479.27</v>
      </c>
      <c r="O1812" s="8">
        <v>735</v>
      </c>
      <c r="P1812" s="8">
        <v>0</v>
      </c>
      <c r="Q1812" s="8">
        <v>1</v>
      </c>
    </row>
    <row r="1813" spans="1:17" ht="14.5">
      <c r="A1813" s="5">
        <v>45566</v>
      </c>
      <c r="B1813" s="6">
        <v>2024</v>
      </c>
      <c r="C1813" s="6" t="s">
        <v>101</v>
      </c>
      <c r="D1813" s="6" t="s">
        <v>88</v>
      </c>
      <c r="E1813" s="6" t="s">
        <v>87</v>
      </c>
      <c r="F1813" s="6" t="s">
        <v>83</v>
      </c>
      <c r="G1813" s="6" t="s">
        <v>81</v>
      </c>
      <c r="H1813" s="7">
        <v>11024.9</v>
      </c>
      <c r="I1813" s="7">
        <v>10278.959999999999</v>
      </c>
      <c r="J1813" s="8">
        <v>93</v>
      </c>
      <c r="K1813" s="8">
        <v>87</v>
      </c>
      <c r="L1813" s="7">
        <v>5795.17</v>
      </c>
      <c r="M1813" s="7">
        <v>302.33</v>
      </c>
      <c r="N1813" s="7">
        <v>145834.79999999999</v>
      </c>
      <c r="O1813" s="8">
        <v>1321</v>
      </c>
      <c r="P1813" s="8">
        <v>0</v>
      </c>
      <c r="Q1813" s="8">
        <v>3</v>
      </c>
    </row>
    <row r="1814" spans="1:17" ht="14.5">
      <c r="A1814" s="5">
        <v>45566</v>
      </c>
      <c r="B1814" s="6">
        <v>2024</v>
      </c>
      <c r="C1814" s="6" t="s">
        <v>101</v>
      </c>
      <c r="D1814" s="6" t="s">
        <v>89</v>
      </c>
      <c r="E1814" s="6" t="s">
        <v>85</v>
      </c>
      <c r="F1814" s="6" t="s">
        <v>77</v>
      </c>
      <c r="G1814" s="6" t="s">
        <v>78</v>
      </c>
      <c r="H1814" s="7">
        <v>282899.71000000002</v>
      </c>
      <c r="I1814" s="7">
        <v>279241.77</v>
      </c>
      <c r="J1814" s="8">
        <v>3822</v>
      </c>
      <c r="K1814" s="8">
        <v>3815</v>
      </c>
      <c r="L1814" s="7">
        <v>157480.63</v>
      </c>
      <c r="M1814" s="7">
        <v>4903.16</v>
      </c>
      <c r="N1814" s="7">
        <v>1924741.28</v>
      </c>
      <c r="O1814" s="8">
        <v>28703</v>
      </c>
      <c r="P1814" s="8">
        <v>11</v>
      </c>
      <c r="Q1814" s="8">
        <v>58</v>
      </c>
    </row>
    <row r="1815" spans="1:17" ht="14.5">
      <c r="A1815" s="5">
        <v>45566</v>
      </c>
      <c r="B1815" s="6">
        <v>2024</v>
      </c>
      <c r="C1815" s="6" t="s">
        <v>101</v>
      </c>
      <c r="D1815" s="6" t="s">
        <v>89</v>
      </c>
      <c r="E1815" s="6" t="s">
        <v>85</v>
      </c>
      <c r="F1815" s="6" t="s">
        <v>77</v>
      </c>
      <c r="G1815" s="6" t="s">
        <v>79</v>
      </c>
      <c r="H1815" s="7">
        <v>244099.06</v>
      </c>
      <c r="I1815" s="7">
        <v>237823.13</v>
      </c>
      <c r="J1815" s="8">
        <v>1330</v>
      </c>
      <c r="K1815" s="8">
        <v>1290</v>
      </c>
      <c r="L1815" s="7">
        <v>159864.17000000001</v>
      </c>
      <c r="M1815" s="7">
        <v>5552.22</v>
      </c>
      <c r="N1815" s="7">
        <v>1515830.44</v>
      </c>
      <c r="O1815" s="8">
        <v>8854</v>
      </c>
      <c r="P1815" s="8">
        <v>10</v>
      </c>
      <c r="Q1815" s="8">
        <v>13</v>
      </c>
    </row>
    <row r="1816" spans="1:17" ht="14.5">
      <c r="A1816" s="5">
        <v>45566</v>
      </c>
      <c r="B1816" s="6">
        <v>2024</v>
      </c>
      <c r="C1816" s="6" t="s">
        <v>101</v>
      </c>
      <c r="D1816" s="6" t="s">
        <v>89</v>
      </c>
      <c r="E1816" s="6" t="s">
        <v>85</v>
      </c>
      <c r="F1816" s="6" t="s">
        <v>77</v>
      </c>
      <c r="G1816" s="6" t="s">
        <v>80</v>
      </c>
      <c r="H1816" s="7">
        <v>61401.64</v>
      </c>
      <c r="I1816" s="7">
        <v>59427.9</v>
      </c>
      <c r="J1816" s="8">
        <v>427</v>
      </c>
      <c r="K1816" s="8">
        <v>417</v>
      </c>
      <c r="L1816" s="7">
        <v>41884.76</v>
      </c>
      <c r="M1816" s="7">
        <v>3293.57</v>
      </c>
      <c r="N1816" s="7">
        <v>500585.28</v>
      </c>
      <c r="O1816" s="8">
        <v>3717</v>
      </c>
      <c r="P1816" s="8">
        <v>3</v>
      </c>
      <c r="Q1816" s="8">
        <v>8</v>
      </c>
    </row>
    <row r="1817" spans="1:17" ht="14.5">
      <c r="A1817" s="5">
        <v>45566</v>
      </c>
      <c r="B1817" s="6">
        <v>2024</v>
      </c>
      <c r="C1817" s="6" t="s">
        <v>101</v>
      </c>
      <c r="D1817" s="6" t="s">
        <v>89</v>
      </c>
      <c r="E1817" s="6" t="s">
        <v>85</v>
      </c>
      <c r="F1817" s="6" t="s">
        <v>77</v>
      </c>
      <c r="G1817" s="6" t="s">
        <v>81</v>
      </c>
      <c r="H1817" s="7">
        <v>107503.66</v>
      </c>
      <c r="I1817" s="7">
        <v>104969.66</v>
      </c>
      <c r="J1817" s="8">
        <v>909</v>
      </c>
      <c r="K1817" s="8">
        <v>871</v>
      </c>
      <c r="L1817" s="7">
        <v>66176.679999999993</v>
      </c>
      <c r="M1817" s="7">
        <v>3411.64</v>
      </c>
      <c r="N1817" s="7">
        <v>702435.66</v>
      </c>
      <c r="O1817" s="8">
        <v>6442</v>
      </c>
      <c r="P1817" s="8">
        <v>6</v>
      </c>
      <c r="Q1817" s="8">
        <v>11</v>
      </c>
    </row>
    <row r="1818" spans="1:17" ht="14.5">
      <c r="A1818" s="5">
        <v>45566</v>
      </c>
      <c r="B1818" s="6">
        <v>2024</v>
      </c>
      <c r="C1818" s="6" t="s">
        <v>101</v>
      </c>
      <c r="D1818" s="6" t="s">
        <v>89</v>
      </c>
      <c r="E1818" s="6" t="s">
        <v>85</v>
      </c>
      <c r="F1818" s="6" t="s">
        <v>82</v>
      </c>
      <c r="G1818" s="6" t="s">
        <v>78</v>
      </c>
      <c r="H1818" s="7">
        <v>233363.83</v>
      </c>
      <c r="I1818" s="7">
        <v>231366.45</v>
      </c>
      <c r="J1818" s="8">
        <v>3153</v>
      </c>
      <c r="K1818" s="8">
        <v>3180</v>
      </c>
      <c r="L1818" s="7">
        <v>121648.94</v>
      </c>
      <c r="M1818" s="7">
        <v>4530.26</v>
      </c>
      <c r="N1818" s="7">
        <v>1677048.43</v>
      </c>
      <c r="O1818" s="8">
        <v>25118</v>
      </c>
      <c r="P1818" s="8">
        <v>10</v>
      </c>
      <c r="Q1818" s="8">
        <v>39</v>
      </c>
    </row>
    <row r="1819" spans="1:17" ht="14.5">
      <c r="A1819" s="5">
        <v>45566</v>
      </c>
      <c r="B1819" s="6">
        <v>2024</v>
      </c>
      <c r="C1819" s="6" t="s">
        <v>101</v>
      </c>
      <c r="D1819" s="6" t="s">
        <v>89</v>
      </c>
      <c r="E1819" s="6" t="s">
        <v>85</v>
      </c>
      <c r="F1819" s="6" t="s">
        <v>82</v>
      </c>
      <c r="G1819" s="6" t="s">
        <v>79</v>
      </c>
      <c r="H1819" s="7">
        <v>236675.21</v>
      </c>
      <c r="I1819" s="7">
        <v>229434.86</v>
      </c>
      <c r="J1819" s="8">
        <v>1290</v>
      </c>
      <c r="K1819" s="8">
        <v>1255</v>
      </c>
      <c r="L1819" s="7">
        <v>142588.09</v>
      </c>
      <c r="M1819" s="7">
        <v>5480.04</v>
      </c>
      <c r="N1819" s="7">
        <v>1409331.76</v>
      </c>
      <c r="O1819" s="8">
        <v>8014</v>
      </c>
      <c r="P1819" s="8">
        <v>12</v>
      </c>
      <c r="Q1819" s="8">
        <v>26</v>
      </c>
    </row>
    <row r="1820" spans="1:17" ht="14.5">
      <c r="A1820" s="5">
        <v>45566</v>
      </c>
      <c r="B1820" s="6">
        <v>2024</v>
      </c>
      <c r="C1820" s="6" t="s">
        <v>101</v>
      </c>
      <c r="D1820" s="6" t="s">
        <v>89</v>
      </c>
      <c r="E1820" s="6" t="s">
        <v>85</v>
      </c>
      <c r="F1820" s="6" t="s">
        <v>82</v>
      </c>
      <c r="G1820" s="6" t="s">
        <v>80</v>
      </c>
      <c r="H1820" s="7">
        <v>53812.17</v>
      </c>
      <c r="I1820" s="7">
        <v>50693.98</v>
      </c>
      <c r="J1820" s="8">
        <v>374</v>
      </c>
      <c r="K1820" s="8">
        <v>351</v>
      </c>
      <c r="L1820" s="7">
        <v>34366.559999999998</v>
      </c>
      <c r="M1820" s="7">
        <v>3078.41</v>
      </c>
      <c r="N1820" s="7">
        <v>460336.5</v>
      </c>
      <c r="O1820" s="8">
        <v>3543</v>
      </c>
      <c r="P1820" s="8">
        <v>2</v>
      </c>
      <c r="Q1820" s="8">
        <v>6</v>
      </c>
    </row>
    <row r="1821" spans="1:17" ht="14.5">
      <c r="A1821" s="5">
        <v>45566</v>
      </c>
      <c r="B1821" s="6">
        <v>2024</v>
      </c>
      <c r="C1821" s="6" t="s">
        <v>101</v>
      </c>
      <c r="D1821" s="6" t="s">
        <v>89</v>
      </c>
      <c r="E1821" s="6" t="s">
        <v>85</v>
      </c>
      <c r="F1821" s="6" t="s">
        <v>82</v>
      </c>
      <c r="G1821" s="6" t="s">
        <v>81</v>
      </c>
      <c r="H1821" s="7">
        <v>91436.42</v>
      </c>
      <c r="I1821" s="7">
        <v>89340.41</v>
      </c>
      <c r="J1821" s="8">
        <v>773</v>
      </c>
      <c r="K1821" s="8">
        <v>758</v>
      </c>
      <c r="L1821" s="7">
        <v>53495.81</v>
      </c>
      <c r="M1821" s="7">
        <v>2556.71</v>
      </c>
      <c r="N1821" s="7">
        <v>612811.39</v>
      </c>
      <c r="O1821" s="8">
        <v>5401</v>
      </c>
      <c r="P1821" s="8">
        <v>4</v>
      </c>
      <c r="Q1821" s="8">
        <v>17</v>
      </c>
    </row>
    <row r="1822" spans="1:17" ht="14.5">
      <c r="A1822" s="5">
        <v>45566</v>
      </c>
      <c r="B1822" s="6">
        <v>2024</v>
      </c>
      <c r="C1822" s="6" t="s">
        <v>101</v>
      </c>
      <c r="D1822" s="6" t="s">
        <v>89</v>
      </c>
      <c r="E1822" s="6" t="s">
        <v>85</v>
      </c>
      <c r="F1822" s="6" t="s">
        <v>83</v>
      </c>
      <c r="G1822" s="6" t="s">
        <v>78</v>
      </c>
      <c r="H1822" s="7">
        <v>28082.55</v>
      </c>
      <c r="I1822" s="7">
        <v>29101.95</v>
      </c>
      <c r="J1822" s="8">
        <v>379</v>
      </c>
      <c r="K1822" s="8">
        <v>388</v>
      </c>
      <c r="L1822" s="7">
        <v>13422.47</v>
      </c>
      <c r="M1822" s="7">
        <v>502.85</v>
      </c>
      <c r="N1822" s="7">
        <v>276272.17</v>
      </c>
      <c r="O1822" s="8">
        <v>4192</v>
      </c>
      <c r="P1822" s="8">
        <v>1</v>
      </c>
      <c r="Q1822" s="8">
        <v>8</v>
      </c>
    </row>
    <row r="1823" spans="1:17" ht="14.5">
      <c r="A1823" s="5">
        <v>45566</v>
      </c>
      <c r="B1823" s="6">
        <v>2024</v>
      </c>
      <c r="C1823" s="6" t="s">
        <v>101</v>
      </c>
      <c r="D1823" s="6" t="s">
        <v>89</v>
      </c>
      <c r="E1823" s="6" t="s">
        <v>85</v>
      </c>
      <c r="F1823" s="6" t="s">
        <v>83</v>
      </c>
      <c r="G1823" s="6" t="s">
        <v>79</v>
      </c>
      <c r="H1823" s="7">
        <v>26311.01</v>
      </c>
      <c r="I1823" s="7">
        <v>24798.02</v>
      </c>
      <c r="J1823" s="8">
        <v>143</v>
      </c>
      <c r="K1823" s="8">
        <v>135</v>
      </c>
      <c r="L1823" s="7">
        <v>14411.74</v>
      </c>
      <c r="M1823" s="7">
        <v>641</v>
      </c>
      <c r="N1823" s="7">
        <v>220051.86</v>
      </c>
      <c r="O1823" s="8">
        <v>1287</v>
      </c>
      <c r="P1823" s="8">
        <v>1</v>
      </c>
      <c r="Q1823" s="8">
        <v>3</v>
      </c>
    </row>
    <row r="1824" spans="1:17" ht="14.5">
      <c r="A1824" s="5">
        <v>45566</v>
      </c>
      <c r="B1824" s="6">
        <v>2024</v>
      </c>
      <c r="C1824" s="6" t="s">
        <v>101</v>
      </c>
      <c r="D1824" s="6" t="s">
        <v>89</v>
      </c>
      <c r="E1824" s="6" t="s">
        <v>85</v>
      </c>
      <c r="F1824" s="6" t="s">
        <v>83</v>
      </c>
      <c r="G1824" s="6" t="s">
        <v>80</v>
      </c>
      <c r="H1824" s="7">
        <v>6024.7</v>
      </c>
      <c r="I1824" s="7">
        <v>5822.04</v>
      </c>
      <c r="J1824" s="8">
        <v>42</v>
      </c>
      <c r="K1824" s="8">
        <v>41</v>
      </c>
      <c r="L1824" s="7">
        <v>3526.49</v>
      </c>
      <c r="M1824" s="7">
        <v>363.13</v>
      </c>
      <c r="N1824" s="7">
        <v>72708.75</v>
      </c>
      <c r="O1824" s="8">
        <v>531</v>
      </c>
      <c r="P1824" s="8">
        <v>0</v>
      </c>
      <c r="Q1824" s="8">
        <v>1</v>
      </c>
    </row>
    <row r="1825" spans="1:17" ht="14.5">
      <c r="A1825" s="5">
        <v>45566</v>
      </c>
      <c r="B1825" s="6">
        <v>2024</v>
      </c>
      <c r="C1825" s="6" t="s">
        <v>101</v>
      </c>
      <c r="D1825" s="6" t="s">
        <v>89</v>
      </c>
      <c r="E1825" s="6" t="s">
        <v>85</v>
      </c>
      <c r="F1825" s="6" t="s">
        <v>83</v>
      </c>
      <c r="G1825" s="6" t="s">
        <v>81</v>
      </c>
      <c r="H1825" s="7">
        <v>10855.98</v>
      </c>
      <c r="I1825" s="7">
        <v>10574.32</v>
      </c>
      <c r="J1825" s="8">
        <v>92</v>
      </c>
      <c r="K1825" s="8">
        <v>88</v>
      </c>
      <c r="L1825" s="7">
        <v>5796.37</v>
      </c>
      <c r="M1825" s="7">
        <v>304.37</v>
      </c>
      <c r="N1825" s="7">
        <v>108248</v>
      </c>
      <c r="O1825" s="8">
        <v>1039</v>
      </c>
      <c r="P1825" s="8">
        <v>0</v>
      </c>
      <c r="Q1825" s="8">
        <v>3</v>
      </c>
    </row>
    <row r="1826" spans="1:17" ht="14.5">
      <c r="A1826" s="5">
        <v>45566</v>
      </c>
      <c r="B1826" s="6">
        <v>2024</v>
      </c>
      <c r="C1826" s="6" t="s">
        <v>101</v>
      </c>
      <c r="D1826" s="6" t="s">
        <v>90</v>
      </c>
      <c r="E1826" s="6" t="s">
        <v>91</v>
      </c>
      <c r="F1826" s="6" t="s">
        <v>77</v>
      </c>
      <c r="G1826" s="6" t="s">
        <v>78</v>
      </c>
      <c r="H1826" s="7">
        <v>218428.6</v>
      </c>
      <c r="I1826" s="7">
        <v>215606.29</v>
      </c>
      <c r="J1826" s="8">
        <v>2951</v>
      </c>
      <c r="K1826" s="8">
        <v>2910</v>
      </c>
      <c r="L1826" s="7">
        <v>124488.26</v>
      </c>
      <c r="M1826" s="7">
        <v>3859.8</v>
      </c>
      <c r="N1826" s="7">
        <v>2463307.42</v>
      </c>
      <c r="O1826" s="8">
        <v>34920</v>
      </c>
      <c r="P1826" s="8">
        <v>12</v>
      </c>
      <c r="Q1826" s="8">
        <v>27</v>
      </c>
    </row>
    <row r="1827" spans="1:17" ht="14.5">
      <c r="A1827" s="5">
        <v>45566</v>
      </c>
      <c r="B1827" s="6">
        <v>2024</v>
      </c>
      <c r="C1827" s="6" t="s">
        <v>101</v>
      </c>
      <c r="D1827" s="6" t="s">
        <v>90</v>
      </c>
      <c r="E1827" s="6" t="s">
        <v>91</v>
      </c>
      <c r="F1827" s="6" t="s">
        <v>77</v>
      </c>
      <c r="G1827" s="6" t="s">
        <v>79</v>
      </c>
      <c r="H1827" s="7">
        <v>204843.18</v>
      </c>
      <c r="I1827" s="7">
        <v>183996.58</v>
      </c>
      <c r="J1827" s="8">
        <v>1116</v>
      </c>
      <c r="K1827" s="8">
        <v>1013</v>
      </c>
      <c r="L1827" s="7">
        <v>134329.06</v>
      </c>
      <c r="M1827" s="7">
        <v>4843.32</v>
      </c>
      <c r="N1827" s="7">
        <v>2020922.75</v>
      </c>
      <c r="O1827" s="8">
        <v>11730</v>
      </c>
      <c r="P1827" s="8">
        <v>8</v>
      </c>
      <c r="Q1827" s="8">
        <v>14</v>
      </c>
    </row>
    <row r="1828" spans="1:17" ht="14.5">
      <c r="A1828" s="5">
        <v>45566</v>
      </c>
      <c r="B1828" s="6">
        <v>2024</v>
      </c>
      <c r="C1828" s="6" t="s">
        <v>101</v>
      </c>
      <c r="D1828" s="6" t="s">
        <v>90</v>
      </c>
      <c r="E1828" s="6" t="s">
        <v>91</v>
      </c>
      <c r="F1828" s="6" t="s">
        <v>77</v>
      </c>
      <c r="G1828" s="6" t="s">
        <v>80</v>
      </c>
      <c r="H1828" s="7">
        <v>58324.77</v>
      </c>
      <c r="I1828" s="7">
        <v>52795.11</v>
      </c>
      <c r="J1828" s="8">
        <v>405</v>
      </c>
      <c r="K1828" s="8">
        <v>362</v>
      </c>
      <c r="L1828" s="7">
        <v>39491.370000000003</v>
      </c>
      <c r="M1828" s="7">
        <v>3242.58</v>
      </c>
      <c r="N1828" s="7">
        <v>629241.80000000005</v>
      </c>
      <c r="O1828" s="8">
        <v>4694</v>
      </c>
      <c r="P1828" s="8">
        <v>3</v>
      </c>
      <c r="Q1828" s="8">
        <v>5</v>
      </c>
    </row>
    <row r="1829" spans="1:17" ht="14.5">
      <c r="A1829" s="5">
        <v>45566</v>
      </c>
      <c r="B1829" s="6">
        <v>2024</v>
      </c>
      <c r="C1829" s="6" t="s">
        <v>101</v>
      </c>
      <c r="D1829" s="6" t="s">
        <v>90</v>
      </c>
      <c r="E1829" s="6" t="s">
        <v>91</v>
      </c>
      <c r="F1829" s="6" t="s">
        <v>77</v>
      </c>
      <c r="G1829" s="6" t="s">
        <v>81</v>
      </c>
      <c r="H1829" s="7">
        <v>81708.679999999993</v>
      </c>
      <c r="I1829" s="7">
        <v>76075.509999999995</v>
      </c>
      <c r="J1829" s="8">
        <v>691</v>
      </c>
      <c r="K1829" s="8">
        <v>644</v>
      </c>
      <c r="L1829" s="7">
        <v>51074.16</v>
      </c>
      <c r="M1829" s="7">
        <v>2574.4</v>
      </c>
      <c r="N1829" s="7">
        <v>887809.65</v>
      </c>
      <c r="O1829" s="8">
        <v>7702</v>
      </c>
      <c r="P1829" s="8">
        <v>4</v>
      </c>
      <c r="Q1829" s="8">
        <v>13</v>
      </c>
    </row>
    <row r="1830" spans="1:17" ht="14.5">
      <c r="A1830" s="5">
        <v>45566</v>
      </c>
      <c r="B1830" s="6">
        <v>2024</v>
      </c>
      <c r="C1830" s="6" t="s">
        <v>101</v>
      </c>
      <c r="D1830" s="6" t="s">
        <v>90</v>
      </c>
      <c r="E1830" s="6" t="s">
        <v>91</v>
      </c>
      <c r="F1830" s="6" t="s">
        <v>82</v>
      </c>
      <c r="G1830" s="6" t="s">
        <v>78</v>
      </c>
      <c r="H1830" s="7">
        <v>181074.4</v>
      </c>
      <c r="I1830" s="7">
        <v>178836.42</v>
      </c>
      <c r="J1830" s="8">
        <v>2446</v>
      </c>
      <c r="K1830" s="8">
        <v>2404</v>
      </c>
      <c r="L1830" s="7">
        <v>94645.42</v>
      </c>
      <c r="M1830" s="7">
        <v>3132.55</v>
      </c>
      <c r="N1830" s="7">
        <v>2086269.96</v>
      </c>
      <c r="O1830" s="8">
        <v>31330</v>
      </c>
      <c r="P1830" s="8">
        <v>8</v>
      </c>
      <c r="Q1830" s="8">
        <v>25</v>
      </c>
    </row>
    <row r="1831" spans="1:17" ht="14.5">
      <c r="A1831" s="5">
        <v>45566</v>
      </c>
      <c r="B1831" s="6">
        <v>2024</v>
      </c>
      <c r="C1831" s="6" t="s">
        <v>101</v>
      </c>
      <c r="D1831" s="6" t="s">
        <v>90</v>
      </c>
      <c r="E1831" s="6" t="s">
        <v>91</v>
      </c>
      <c r="F1831" s="6" t="s">
        <v>82</v>
      </c>
      <c r="G1831" s="6" t="s">
        <v>79</v>
      </c>
      <c r="H1831" s="7">
        <v>176329.28</v>
      </c>
      <c r="I1831" s="7">
        <v>171252.41</v>
      </c>
      <c r="J1831" s="8">
        <v>961</v>
      </c>
      <c r="K1831" s="8">
        <v>933</v>
      </c>
      <c r="L1831" s="7">
        <v>109191.62</v>
      </c>
      <c r="M1831" s="7">
        <v>4103.33</v>
      </c>
      <c r="N1831" s="7">
        <v>1813274.21</v>
      </c>
      <c r="O1831" s="8">
        <v>10362</v>
      </c>
      <c r="P1831" s="8">
        <v>9</v>
      </c>
      <c r="Q1831" s="8">
        <v>16</v>
      </c>
    </row>
    <row r="1832" spans="1:17" ht="14.5">
      <c r="A1832" s="5">
        <v>45566</v>
      </c>
      <c r="B1832" s="6">
        <v>2024</v>
      </c>
      <c r="C1832" s="6" t="s">
        <v>101</v>
      </c>
      <c r="D1832" s="6" t="s">
        <v>90</v>
      </c>
      <c r="E1832" s="6" t="s">
        <v>91</v>
      </c>
      <c r="F1832" s="6" t="s">
        <v>82</v>
      </c>
      <c r="G1832" s="6" t="s">
        <v>80</v>
      </c>
      <c r="H1832" s="7">
        <v>51949.82</v>
      </c>
      <c r="I1832" s="7">
        <v>48939.61</v>
      </c>
      <c r="J1832" s="8">
        <v>361</v>
      </c>
      <c r="K1832" s="8">
        <v>336</v>
      </c>
      <c r="L1832" s="7">
        <v>33378.79</v>
      </c>
      <c r="M1832" s="7">
        <v>3037.59</v>
      </c>
      <c r="N1832" s="7">
        <v>593352.69999999995</v>
      </c>
      <c r="O1832" s="8">
        <v>4559</v>
      </c>
      <c r="P1832" s="8">
        <v>3</v>
      </c>
      <c r="Q1832" s="8">
        <v>7</v>
      </c>
    </row>
    <row r="1833" spans="1:17" ht="14.5">
      <c r="A1833" s="5">
        <v>45566</v>
      </c>
      <c r="B1833" s="6">
        <v>2024</v>
      </c>
      <c r="C1833" s="6" t="s">
        <v>101</v>
      </c>
      <c r="D1833" s="6" t="s">
        <v>90</v>
      </c>
      <c r="E1833" s="6" t="s">
        <v>91</v>
      </c>
      <c r="F1833" s="6" t="s">
        <v>82</v>
      </c>
      <c r="G1833" s="6" t="s">
        <v>81</v>
      </c>
      <c r="H1833" s="7">
        <v>74497.73</v>
      </c>
      <c r="I1833" s="7">
        <v>72729.42</v>
      </c>
      <c r="J1833" s="8">
        <v>630</v>
      </c>
      <c r="K1833" s="8">
        <v>617</v>
      </c>
      <c r="L1833" s="7">
        <v>43672.800000000003</v>
      </c>
      <c r="M1833" s="7">
        <v>2230.14</v>
      </c>
      <c r="N1833" s="7">
        <v>797971.09</v>
      </c>
      <c r="O1833" s="8">
        <v>7525</v>
      </c>
      <c r="P1833" s="8">
        <v>4</v>
      </c>
      <c r="Q1833" s="8">
        <v>8</v>
      </c>
    </row>
    <row r="1834" spans="1:17" ht="14.5">
      <c r="A1834" s="5">
        <v>45566</v>
      </c>
      <c r="B1834" s="6">
        <v>2024</v>
      </c>
      <c r="C1834" s="6" t="s">
        <v>101</v>
      </c>
      <c r="D1834" s="6" t="s">
        <v>90</v>
      </c>
      <c r="E1834" s="6" t="s">
        <v>91</v>
      </c>
      <c r="F1834" s="6" t="s">
        <v>83</v>
      </c>
      <c r="G1834" s="6" t="s">
        <v>78</v>
      </c>
      <c r="H1834" s="7">
        <v>16724.97</v>
      </c>
      <c r="I1834" s="7">
        <v>16555.060000000001</v>
      </c>
      <c r="J1834" s="8">
        <v>226</v>
      </c>
      <c r="K1834" s="8">
        <v>224</v>
      </c>
      <c r="L1834" s="7">
        <v>7998.78</v>
      </c>
      <c r="M1834" s="7">
        <v>310.39</v>
      </c>
      <c r="N1834" s="7">
        <v>274115.03999999998</v>
      </c>
      <c r="O1834" s="8">
        <v>4094</v>
      </c>
      <c r="P1834" s="8">
        <v>1</v>
      </c>
      <c r="Q1834" s="8">
        <v>5</v>
      </c>
    </row>
    <row r="1835" spans="1:17" ht="14.5">
      <c r="A1835" s="5">
        <v>45566</v>
      </c>
      <c r="B1835" s="6">
        <v>2024</v>
      </c>
      <c r="C1835" s="6" t="s">
        <v>101</v>
      </c>
      <c r="D1835" s="6" t="s">
        <v>90</v>
      </c>
      <c r="E1835" s="6" t="s">
        <v>91</v>
      </c>
      <c r="F1835" s="6" t="s">
        <v>83</v>
      </c>
      <c r="G1835" s="6" t="s">
        <v>79</v>
      </c>
      <c r="H1835" s="7">
        <v>15988.17</v>
      </c>
      <c r="I1835" s="7">
        <v>14506.31</v>
      </c>
      <c r="J1835" s="8">
        <v>87</v>
      </c>
      <c r="K1835" s="8">
        <v>80</v>
      </c>
      <c r="L1835" s="7">
        <v>8899.83</v>
      </c>
      <c r="M1835" s="7">
        <v>362.39</v>
      </c>
      <c r="N1835" s="7">
        <v>222266.07</v>
      </c>
      <c r="O1835" s="8">
        <v>1302</v>
      </c>
      <c r="P1835" s="8">
        <v>1</v>
      </c>
      <c r="Q1835" s="8">
        <v>2</v>
      </c>
    </row>
    <row r="1836" spans="1:17" ht="14.5">
      <c r="A1836" s="5">
        <v>45566</v>
      </c>
      <c r="B1836" s="6">
        <v>2024</v>
      </c>
      <c r="C1836" s="6" t="s">
        <v>101</v>
      </c>
      <c r="D1836" s="6" t="s">
        <v>90</v>
      </c>
      <c r="E1836" s="6" t="s">
        <v>91</v>
      </c>
      <c r="F1836" s="6" t="s">
        <v>83</v>
      </c>
      <c r="G1836" s="6" t="s">
        <v>80</v>
      </c>
      <c r="H1836" s="7">
        <v>4558.24</v>
      </c>
      <c r="I1836" s="7">
        <v>4310.42</v>
      </c>
      <c r="J1836" s="8">
        <v>32</v>
      </c>
      <c r="K1836" s="8">
        <v>30</v>
      </c>
      <c r="L1836" s="7">
        <v>2625.94</v>
      </c>
      <c r="M1836" s="7">
        <v>268.14</v>
      </c>
      <c r="N1836" s="7">
        <v>72805.53</v>
      </c>
      <c r="O1836" s="8">
        <v>528</v>
      </c>
      <c r="P1836" s="8">
        <v>0</v>
      </c>
      <c r="Q1836" s="8">
        <v>1</v>
      </c>
    </row>
    <row r="1837" spans="1:17" ht="14.5">
      <c r="A1837" s="5">
        <v>45566</v>
      </c>
      <c r="B1837" s="6">
        <v>2024</v>
      </c>
      <c r="C1837" s="6" t="s">
        <v>101</v>
      </c>
      <c r="D1837" s="6" t="s">
        <v>90</v>
      </c>
      <c r="E1837" s="6" t="s">
        <v>91</v>
      </c>
      <c r="F1837" s="6" t="s">
        <v>83</v>
      </c>
      <c r="G1837" s="6" t="s">
        <v>81</v>
      </c>
      <c r="H1837" s="7">
        <v>7179.15</v>
      </c>
      <c r="I1837" s="7">
        <v>6829.16</v>
      </c>
      <c r="J1837" s="8">
        <v>61</v>
      </c>
      <c r="K1837" s="8">
        <v>58</v>
      </c>
      <c r="L1837" s="7">
        <v>3815.06</v>
      </c>
      <c r="M1837" s="7">
        <v>210.91</v>
      </c>
      <c r="N1837" s="7">
        <v>108425.65</v>
      </c>
      <c r="O1837" s="8">
        <v>1003</v>
      </c>
      <c r="P1837" s="8">
        <v>0</v>
      </c>
      <c r="Q1837" s="8">
        <v>2</v>
      </c>
    </row>
    <row r="1838" spans="1:17" ht="14.5">
      <c r="A1838" s="5">
        <v>45566</v>
      </c>
      <c r="B1838" s="6">
        <v>2024</v>
      </c>
      <c r="C1838" s="6" t="s">
        <v>101</v>
      </c>
      <c r="D1838" s="6" t="s">
        <v>92</v>
      </c>
      <c r="E1838" s="6" t="s">
        <v>76</v>
      </c>
      <c r="F1838" s="6" t="s">
        <v>77</v>
      </c>
      <c r="G1838" s="6" t="s">
        <v>78</v>
      </c>
      <c r="H1838" s="7">
        <v>214231.18</v>
      </c>
      <c r="I1838" s="7">
        <v>221880.51</v>
      </c>
      <c r="J1838" s="8">
        <v>2894</v>
      </c>
      <c r="K1838" s="8">
        <v>2966</v>
      </c>
      <c r="L1838" s="7">
        <v>121816.58</v>
      </c>
      <c r="M1838" s="7">
        <v>4207.47</v>
      </c>
      <c r="N1838" s="7">
        <v>1449884.09</v>
      </c>
      <c r="O1838" s="8">
        <v>20984</v>
      </c>
      <c r="P1838" s="8">
        <v>11</v>
      </c>
      <c r="Q1838" s="8">
        <v>32</v>
      </c>
    </row>
    <row r="1839" spans="1:17" ht="14.5">
      <c r="A1839" s="5">
        <v>45566</v>
      </c>
      <c r="B1839" s="6">
        <v>2024</v>
      </c>
      <c r="C1839" s="6" t="s">
        <v>101</v>
      </c>
      <c r="D1839" s="6" t="s">
        <v>92</v>
      </c>
      <c r="E1839" s="6" t="s">
        <v>76</v>
      </c>
      <c r="F1839" s="6" t="s">
        <v>77</v>
      </c>
      <c r="G1839" s="6" t="s">
        <v>79</v>
      </c>
      <c r="H1839" s="7">
        <v>207303.05</v>
      </c>
      <c r="I1839" s="7">
        <v>198342.04</v>
      </c>
      <c r="J1839" s="8">
        <v>1130</v>
      </c>
      <c r="K1839" s="8">
        <v>1096</v>
      </c>
      <c r="L1839" s="7">
        <v>136243.71</v>
      </c>
      <c r="M1839" s="7">
        <v>4889.7</v>
      </c>
      <c r="N1839" s="7">
        <v>1197010.03</v>
      </c>
      <c r="O1839" s="8">
        <v>6827</v>
      </c>
      <c r="P1839" s="8">
        <v>8</v>
      </c>
      <c r="Q1839" s="8">
        <v>20</v>
      </c>
    </row>
    <row r="1840" spans="1:17" ht="14.5">
      <c r="A1840" s="5">
        <v>45566</v>
      </c>
      <c r="B1840" s="6">
        <v>2024</v>
      </c>
      <c r="C1840" s="6" t="s">
        <v>101</v>
      </c>
      <c r="D1840" s="6" t="s">
        <v>92</v>
      </c>
      <c r="E1840" s="6" t="s">
        <v>76</v>
      </c>
      <c r="F1840" s="6" t="s">
        <v>77</v>
      </c>
      <c r="G1840" s="6" t="s">
        <v>80</v>
      </c>
      <c r="H1840" s="7">
        <v>56283.46</v>
      </c>
      <c r="I1840" s="7">
        <v>52602.86</v>
      </c>
      <c r="J1840" s="8">
        <v>391</v>
      </c>
      <c r="K1840" s="8">
        <v>371</v>
      </c>
      <c r="L1840" s="7">
        <v>38332.699999999997</v>
      </c>
      <c r="M1840" s="7">
        <v>3154.87</v>
      </c>
      <c r="N1840" s="7">
        <v>402564.17</v>
      </c>
      <c r="O1840" s="8">
        <v>2891</v>
      </c>
      <c r="P1840" s="8">
        <v>3</v>
      </c>
      <c r="Q1840" s="8">
        <v>7</v>
      </c>
    </row>
    <row r="1841" spans="1:17" ht="14.5">
      <c r="A1841" s="5">
        <v>45566</v>
      </c>
      <c r="B1841" s="6">
        <v>2024</v>
      </c>
      <c r="C1841" s="6" t="s">
        <v>101</v>
      </c>
      <c r="D1841" s="6" t="s">
        <v>92</v>
      </c>
      <c r="E1841" s="6" t="s">
        <v>76</v>
      </c>
      <c r="F1841" s="6" t="s">
        <v>77</v>
      </c>
      <c r="G1841" s="6" t="s">
        <v>81</v>
      </c>
      <c r="H1841" s="7">
        <v>96902.88</v>
      </c>
      <c r="I1841" s="7">
        <v>95022.55</v>
      </c>
      <c r="J1841" s="8">
        <v>820</v>
      </c>
      <c r="K1841" s="8">
        <v>804</v>
      </c>
      <c r="L1841" s="7">
        <v>60590.57</v>
      </c>
      <c r="M1841" s="7">
        <v>2863.82</v>
      </c>
      <c r="N1841" s="7">
        <v>568590.31999999995</v>
      </c>
      <c r="O1841" s="8">
        <v>5068</v>
      </c>
      <c r="P1841" s="8">
        <v>4</v>
      </c>
      <c r="Q1841" s="8">
        <v>17</v>
      </c>
    </row>
    <row r="1842" spans="1:17" ht="14.5">
      <c r="A1842" s="5">
        <v>45566</v>
      </c>
      <c r="B1842" s="6">
        <v>2024</v>
      </c>
      <c r="C1842" s="6" t="s">
        <v>101</v>
      </c>
      <c r="D1842" s="6" t="s">
        <v>92</v>
      </c>
      <c r="E1842" s="6" t="s">
        <v>76</v>
      </c>
      <c r="F1842" s="6" t="s">
        <v>82</v>
      </c>
      <c r="G1842" s="6" t="s">
        <v>78</v>
      </c>
      <c r="H1842" s="7">
        <v>187335.17</v>
      </c>
      <c r="I1842" s="7">
        <v>191683.96</v>
      </c>
      <c r="J1842" s="8">
        <v>2531</v>
      </c>
      <c r="K1842" s="8">
        <v>2549</v>
      </c>
      <c r="L1842" s="7">
        <v>97580.1</v>
      </c>
      <c r="M1842" s="7">
        <v>3425.16</v>
      </c>
      <c r="N1842" s="7">
        <v>1219774.46</v>
      </c>
      <c r="O1842" s="8">
        <v>18439</v>
      </c>
      <c r="P1842" s="8">
        <v>8</v>
      </c>
      <c r="Q1842" s="8">
        <v>36</v>
      </c>
    </row>
    <row r="1843" spans="1:17" ht="14.5">
      <c r="A1843" s="5">
        <v>45566</v>
      </c>
      <c r="B1843" s="6">
        <v>2024</v>
      </c>
      <c r="C1843" s="6" t="s">
        <v>101</v>
      </c>
      <c r="D1843" s="6" t="s">
        <v>92</v>
      </c>
      <c r="E1843" s="6" t="s">
        <v>76</v>
      </c>
      <c r="F1843" s="6" t="s">
        <v>82</v>
      </c>
      <c r="G1843" s="6" t="s">
        <v>79</v>
      </c>
      <c r="H1843" s="7">
        <v>167209.37</v>
      </c>
      <c r="I1843" s="7">
        <v>167311.60999999999</v>
      </c>
      <c r="J1843" s="8">
        <v>911</v>
      </c>
      <c r="K1843" s="8">
        <v>915</v>
      </c>
      <c r="L1843" s="7">
        <v>100923.41</v>
      </c>
      <c r="M1843" s="7">
        <v>4371.6000000000004</v>
      </c>
      <c r="N1843" s="7">
        <v>1017579.82</v>
      </c>
      <c r="O1843" s="8">
        <v>6116</v>
      </c>
      <c r="P1843" s="8">
        <v>7</v>
      </c>
      <c r="Q1843" s="8">
        <v>11</v>
      </c>
    </row>
    <row r="1844" spans="1:17" ht="14.5">
      <c r="A1844" s="5">
        <v>45566</v>
      </c>
      <c r="B1844" s="6">
        <v>2024</v>
      </c>
      <c r="C1844" s="6" t="s">
        <v>101</v>
      </c>
      <c r="D1844" s="6" t="s">
        <v>92</v>
      </c>
      <c r="E1844" s="6" t="s">
        <v>76</v>
      </c>
      <c r="F1844" s="6" t="s">
        <v>82</v>
      </c>
      <c r="G1844" s="6" t="s">
        <v>80</v>
      </c>
      <c r="H1844" s="7">
        <v>46757.22</v>
      </c>
      <c r="I1844" s="7">
        <v>43380.46</v>
      </c>
      <c r="J1844" s="8">
        <v>325</v>
      </c>
      <c r="K1844" s="8">
        <v>298</v>
      </c>
      <c r="L1844" s="7">
        <v>30067.5</v>
      </c>
      <c r="M1844" s="7">
        <v>2619.17</v>
      </c>
      <c r="N1844" s="7">
        <v>344579.61</v>
      </c>
      <c r="O1844" s="8">
        <v>2449</v>
      </c>
      <c r="P1844" s="8">
        <v>2</v>
      </c>
      <c r="Q1844" s="8">
        <v>3</v>
      </c>
    </row>
    <row r="1845" spans="1:17" ht="14.5">
      <c r="A1845" s="5">
        <v>45566</v>
      </c>
      <c r="B1845" s="6">
        <v>2024</v>
      </c>
      <c r="C1845" s="6" t="s">
        <v>101</v>
      </c>
      <c r="D1845" s="6" t="s">
        <v>92</v>
      </c>
      <c r="E1845" s="6" t="s">
        <v>76</v>
      </c>
      <c r="F1845" s="6" t="s">
        <v>82</v>
      </c>
      <c r="G1845" s="6" t="s">
        <v>81</v>
      </c>
      <c r="H1845" s="7">
        <v>78560.77</v>
      </c>
      <c r="I1845" s="7">
        <v>80927.98</v>
      </c>
      <c r="J1845" s="8">
        <v>665</v>
      </c>
      <c r="K1845" s="8">
        <v>686</v>
      </c>
      <c r="L1845" s="7">
        <v>45722.33</v>
      </c>
      <c r="M1845" s="7">
        <v>2305.87</v>
      </c>
      <c r="N1845" s="7">
        <v>492241.85</v>
      </c>
      <c r="O1845" s="8">
        <v>4469</v>
      </c>
      <c r="P1845" s="8">
        <v>4</v>
      </c>
      <c r="Q1845" s="8">
        <v>14</v>
      </c>
    </row>
    <row r="1846" spans="1:17" ht="14.5">
      <c r="A1846" s="5">
        <v>45566</v>
      </c>
      <c r="B1846" s="6">
        <v>2024</v>
      </c>
      <c r="C1846" s="6" t="s">
        <v>101</v>
      </c>
      <c r="D1846" s="6" t="s">
        <v>92</v>
      </c>
      <c r="E1846" s="6" t="s">
        <v>76</v>
      </c>
      <c r="F1846" s="6" t="s">
        <v>83</v>
      </c>
      <c r="G1846" s="6" t="s">
        <v>78</v>
      </c>
      <c r="H1846" s="7">
        <v>16387.61</v>
      </c>
      <c r="I1846" s="7">
        <v>17232.5</v>
      </c>
      <c r="J1846" s="8">
        <v>221</v>
      </c>
      <c r="K1846" s="8">
        <v>234</v>
      </c>
      <c r="L1846" s="7">
        <v>7805.63</v>
      </c>
      <c r="M1846" s="7">
        <v>320</v>
      </c>
      <c r="N1846" s="7">
        <v>165942.81</v>
      </c>
      <c r="O1846" s="8">
        <v>2483</v>
      </c>
      <c r="P1846" s="8">
        <v>1</v>
      </c>
      <c r="Q1846" s="8">
        <v>3</v>
      </c>
    </row>
    <row r="1847" spans="1:17" ht="14.5">
      <c r="A1847" s="5">
        <v>45566</v>
      </c>
      <c r="B1847" s="6">
        <v>2024</v>
      </c>
      <c r="C1847" s="6" t="s">
        <v>101</v>
      </c>
      <c r="D1847" s="6" t="s">
        <v>92</v>
      </c>
      <c r="E1847" s="6" t="s">
        <v>76</v>
      </c>
      <c r="F1847" s="6" t="s">
        <v>83</v>
      </c>
      <c r="G1847" s="6" t="s">
        <v>79</v>
      </c>
      <c r="H1847" s="7">
        <v>16395.599999999999</v>
      </c>
      <c r="I1847" s="7">
        <v>15850.19</v>
      </c>
      <c r="J1847" s="8">
        <v>89</v>
      </c>
      <c r="K1847" s="8">
        <v>85</v>
      </c>
      <c r="L1847" s="7">
        <v>9141.98</v>
      </c>
      <c r="M1847" s="7">
        <v>400.54</v>
      </c>
      <c r="N1847" s="7">
        <v>138936.43</v>
      </c>
      <c r="O1847" s="8">
        <v>803</v>
      </c>
      <c r="P1847" s="8">
        <v>1</v>
      </c>
      <c r="Q1847" s="8">
        <v>2</v>
      </c>
    </row>
    <row r="1848" spans="1:17" ht="14.5">
      <c r="A1848" s="5">
        <v>45566</v>
      </c>
      <c r="B1848" s="6">
        <v>2024</v>
      </c>
      <c r="C1848" s="6" t="s">
        <v>101</v>
      </c>
      <c r="D1848" s="6" t="s">
        <v>92</v>
      </c>
      <c r="E1848" s="6" t="s">
        <v>76</v>
      </c>
      <c r="F1848" s="6" t="s">
        <v>83</v>
      </c>
      <c r="G1848" s="6" t="s">
        <v>80</v>
      </c>
      <c r="H1848" s="7">
        <v>4197.34</v>
      </c>
      <c r="I1848" s="7">
        <v>3954.35</v>
      </c>
      <c r="J1848" s="8">
        <v>29</v>
      </c>
      <c r="K1848" s="8">
        <v>28</v>
      </c>
      <c r="L1848" s="7">
        <v>2459.9</v>
      </c>
      <c r="M1848" s="7">
        <v>229.97</v>
      </c>
      <c r="N1848" s="7">
        <v>44362.2</v>
      </c>
      <c r="O1848" s="8">
        <v>336</v>
      </c>
      <c r="P1848" s="8">
        <v>0</v>
      </c>
      <c r="Q1848" s="8">
        <v>1</v>
      </c>
    </row>
    <row r="1849" spans="1:17" ht="14.5">
      <c r="A1849" s="5">
        <v>45566</v>
      </c>
      <c r="B1849" s="6">
        <v>2024</v>
      </c>
      <c r="C1849" s="6" t="s">
        <v>101</v>
      </c>
      <c r="D1849" s="6" t="s">
        <v>92</v>
      </c>
      <c r="E1849" s="6" t="s">
        <v>76</v>
      </c>
      <c r="F1849" s="6" t="s">
        <v>83</v>
      </c>
      <c r="G1849" s="6" t="s">
        <v>81</v>
      </c>
      <c r="H1849" s="7">
        <v>6989.44</v>
      </c>
      <c r="I1849" s="7">
        <v>6836.84</v>
      </c>
      <c r="J1849" s="8">
        <v>59</v>
      </c>
      <c r="K1849" s="8">
        <v>58</v>
      </c>
      <c r="L1849" s="7">
        <v>3736.62</v>
      </c>
      <c r="M1849" s="7">
        <v>198.58</v>
      </c>
      <c r="N1849" s="7">
        <v>63601.66</v>
      </c>
      <c r="O1849" s="8">
        <v>606</v>
      </c>
      <c r="P1849" s="8">
        <v>0</v>
      </c>
      <c r="Q1849" s="8">
        <v>2</v>
      </c>
    </row>
    <row r="1850" spans="1:17" ht="14.5">
      <c r="A1850" s="5">
        <v>45597</v>
      </c>
      <c r="B1850" s="6">
        <v>2024</v>
      </c>
      <c r="C1850" s="6" t="s">
        <v>102</v>
      </c>
      <c r="D1850" s="6" t="s">
        <v>75</v>
      </c>
      <c r="E1850" s="6" t="s">
        <v>76</v>
      </c>
      <c r="F1850" s="6" t="s">
        <v>77</v>
      </c>
      <c r="G1850" s="6" t="s">
        <v>78</v>
      </c>
      <c r="H1850" s="7">
        <v>1111229.24</v>
      </c>
      <c r="I1850" s="7">
        <v>1094225.1200000001</v>
      </c>
      <c r="J1850" s="8">
        <v>15013</v>
      </c>
      <c r="K1850" s="8">
        <v>14581</v>
      </c>
      <c r="L1850" s="7">
        <v>623740.35</v>
      </c>
      <c r="M1850" s="7">
        <v>19686.650000000001</v>
      </c>
      <c r="N1850" s="7">
        <v>6876183.0899999999</v>
      </c>
      <c r="O1850" s="8">
        <v>101985</v>
      </c>
      <c r="P1850" s="8">
        <v>55</v>
      </c>
      <c r="Q1850" s="8">
        <v>161</v>
      </c>
    </row>
    <row r="1851" spans="1:17" ht="14.5">
      <c r="A1851" s="5">
        <v>45597</v>
      </c>
      <c r="B1851" s="6">
        <v>2024</v>
      </c>
      <c r="C1851" s="6" t="s">
        <v>102</v>
      </c>
      <c r="D1851" s="6" t="s">
        <v>75</v>
      </c>
      <c r="E1851" s="6" t="s">
        <v>76</v>
      </c>
      <c r="F1851" s="6" t="s">
        <v>77</v>
      </c>
      <c r="G1851" s="6" t="s">
        <v>79</v>
      </c>
      <c r="H1851" s="7">
        <v>1191470.82</v>
      </c>
      <c r="I1851" s="7">
        <v>1144284.46</v>
      </c>
      <c r="J1851" s="8">
        <v>6493</v>
      </c>
      <c r="K1851" s="8">
        <v>6321</v>
      </c>
      <c r="L1851" s="7">
        <v>788428.32</v>
      </c>
      <c r="M1851" s="7">
        <v>31515.03</v>
      </c>
      <c r="N1851" s="7">
        <v>5749016.8700000001</v>
      </c>
      <c r="O1851" s="8">
        <v>32516</v>
      </c>
      <c r="P1851" s="8">
        <v>62</v>
      </c>
      <c r="Q1851" s="8">
        <v>53</v>
      </c>
    </row>
    <row r="1852" spans="1:17" ht="14.5">
      <c r="A1852" s="5">
        <v>45597</v>
      </c>
      <c r="B1852" s="6">
        <v>2024</v>
      </c>
      <c r="C1852" s="6" t="s">
        <v>102</v>
      </c>
      <c r="D1852" s="6" t="s">
        <v>75</v>
      </c>
      <c r="E1852" s="6" t="s">
        <v>76</v>
      </c>
      <c r="F1852" s="6" t="s">
        <v>77</v>
      </c>
      <c r="G1852" s="6" t="s">
        <v>80</v>
      </c>
      <c r="H1852" s="7">
        <v>266301.45</v>
      </c>
      <c r="I1852" s="7">
        <v>254180.38</v>
      </c>
      <c r="J1852" s="8">
        <v>1850</v>
      </c>
      <c r="K1852" s="8">
        <v>1751</v>
      </c>
      <c r="L1852" s="7">
        <v>182076.76</v>
      </c>
      <c r="M1852" s="7">
        <v>15571.01</v>
      </c>
      <c r="N1852" s="7">
        <v>1800102.94</v>
      </c>
      <c r="O1852" s="8">
        <v>14094</v>
      </c>
      <c r="P1852" s="8">
        <v>13</v>
      </c>
      <c r="Q1852" s="8">
        <v>26</v>
      </c>
    </row>
    <row r="1853" spans="1:17" ht="14.5">
      <c r="A1853" s="5">
        <v>45597</v>
      </c>
      <c r="B1853" s="6">
        <v>2024</v>
      </c>
      <c r="C1853" s="6" t="s">
        <v>102</v>
      </c>
      <c r="D1853" s="6" t="s">
        <v>75</v>
      </c>
      <c r="E1853" s="6" t="s">
        <v>76</v>
      </c>
      <c r="F1853" s="6" t="s">
        <v>77</v>
      </c>
      <c r="G1853" s="6" t="s">
        <v>81</v>
      </c>
      <c r="H1853" s="7">
        <v>467378.17</v>
      </c>
      <c r="I1853" s="7">
        <v>451773.32</v>
      </c>
      <c r="J1853" s="8">
        <v>3953</v>
      </c>
      <c r="K1853" s="8">
        <v>3823</v>
      </c>
      <c r="L1853" s="7">
        <v>291083.25</v>
      </c>
      <c r="M1853" s="7">
        <v>15346.21</v>
      </c>
      <c r="N1853" s="7">
        <v>2476241.4900000002</v>
      </c>
      <c r="O1853" s="8">
        <v>22171</v>
      </c>
      <c r="P1853" s="8">
        <v>18</v>
      </c>
      <c r="Q1853" s="8">
        <v>32</v>
      </c>
    </row>
    <row r="1854" spans="1:17" ht="14.5">
      <c r="A1854" s="5">
        <v>45597</v>
      </c>
      <c r="B1854" s="6">
        <v>2024</v>
      </c>
      <c r="C1854" s="6" t="s">
        <v>102</v>
      </c>
      <c r="D1854" s="6" t="s">
        <v>75</v>
      </c>
      <c r="E1854" s="6" t="s">
        <v>76</v>
      </c>
      <c r="F1854" s="6" t="s">
        <v>82</v>
      </c>
      <c r="G1854" s="6" t="s">
        <v>78</v>
      </c>
      <c r="H1854" s="7">
        <v>957348.7</v>
      </c>
      <c r="I1854" s="7">
        <v>978136.58</v>
      </c>
      <c r="J1854" s="8">
        <v>12934</v>
      </c>
      <c r="K1854" s="8">
        <v>13323</v>
      </c>
      <c r="L1854" s="7">
        <v>495239.27</v>
      </c>
      <c r="M1854" s="7">
        <v>15820.25</v>
      </c>
      <c r="N1854" s="7">
        <v>6027648.04</v>
      </c>
      <c r="O1854" s="8">
        <v>84762</v>
      </c>
      <c r="P1854" s="8">
        <v>39</v>
      </c>
      <c r="Q1854" s="8">
        <v>155</v>
      </c>
    </row>
    <row r="1855" spans="1:17" ht="14.5">
      <c r="A1855" s="5">
        <v>45597</v>
      </c>
      <c r="B1855" s="6">
        <v>2024</v>
      </c>
      <c r="C1855" s="6" t="s">
        <v>102</v>
      </c>
      <c r="D1855" s="6" t="s">
        <v>75</v>
      </c>
      <c r="E1855" s="6" t="s">
        <v>76</v>
      </c>
      <c r="F1855" s="6" t="s">
        <v>82</v>
      </c>
      <c r="G1855" s="6" t="s">
        <v>79</v>
      </c>
      <c r="H1855" s="7">
        <v>884708.1</v>
      </c>
      <c r="I1855" s="7">
        <v>864795.8</v>
      </c>
      <c r="J1855" s="8">
        <v>4821</v>
      </c>
      <c r="K1855" s="8">
        <v>4767</v>
      </c>
      <c r="L1855" s="7">
        <v>542496.05000000005</v>
      </c>
      <c r="M1855" s="7">
        <v>23986.18</v>
      </c>
      <c r="N1855" s="7">
        <v>4758055.7</v>
      </c>
      <c r="O1855" s="8">
        <v>29415</v>
      </c>
      <c r="P1855" s="8">
        <v>41</v>
      </c>
      <c r="Q1855" s="8">
        <v>74</v>
      </c>
    </row>
    <row r="1856" spans="1:17" ht="14.5">
      <c r="A1856" s="5">
        <v>45597</v>
      </c>
      <c r="B1856" s="6">
        <v>2024</v>
      </c>
      <c r="C1856" s="6" t="s">
        <v>102</v>
      </c>
      <c r="D1856" s="6" t="s">
        <v>75</v>
      </c>
      <c r="E1856" s="6" t="s">
        <v>76</v>
      </c>
      <c r="F1856" s="6" t="s">
        <v>82</v>
      </c>
      <c r="G1856" s="6" t="s">
        <v>80</v>
      </c>
      <c r="H1856" s="7">
        <v>237723.75</v>
      </c>
      <c r="I1856" s="7">
        <v>215222.88</v>
      </c>
      <c r="J1856" s="8">
        <v>1652</v>
      </c>
      <c r="K1856" s="8">
        <v>1497</v>
      </c>
      <c r="L1856" s="7">
        <v>151870.67000000001</v>
      </c>
      <c r="M1856" s="7">
        <v>13200.94</v>
      </c>
      <c r="N1856" s="7">
        <v>1573821.98</v>
      </c>
      <c r="O1856" s="8">
        <v>11606</v>
      </c>
      <c r="P1856" s="8">
        <v>11</v>
      </c>
      <c r="Q1856" s="8">
        <v>26</v>
      </c>
    </row>
    <row r="1857" spans="1:17" ht="14.5">
      <c r="A1857" s="5">
        <v>45597</v>
      </c>
      <c r="B1857" s="6">
        <v>2024</v>
      </c>
      <c r="C1857" s="6" t="s">
        <v>102</v>
      </c>
      <c r="D1857" s="6" t="s">
        <v>75</v>
      </c>
      <c r="E1857" s="6" t="s">
        <v>76</v>
      </c>
      <c r="F1857" s="6" t="s">
        <v>82</v>
      </c>
      <c r="G1857" s="6" t="s">
        <v>81</v>
      </c>
      <c r="H1857" s="7">
        <v>378645.28</v>
      </c>
      <c r="I1857" s="7">
        <v>367161.8</v>
      </c>
      <c r="J1857" s="8">
        <v>3203</v>
      </c>
      <c r="K1857" s="8">
        <v>3094</v>
      </c>
      <c r="L1857" s="7">
        <v>222255.14</v>
      </c>
      <c r="M1857" s="7">
        <v>11422.87</v>
      </c>
      <c r="N1857" s="7">
        <v>2126916.2000000002</v>
      </c>
      <c r="O1857" s="8">
        <v>20173</v>
      </c>
      <c r="P1857" s="8">
        <v>18</v>
      </c>
      <c r="Q1857" s="8">
        <v>54</v>
      </c>
    </row>
    <row r="1858" spans="1:17" ht="14.5">
      <c r="A1858" s="5">
        <v>45597</v>
      </c>
      <c r="B1858" s="6">
        <v>2024</v>
      </c>
      <c r="C1858" s="6" t="s">
        <v>102</v>
      </c>
      <c r="D1858" s="6" t="s">
        <v>75</v>
      </c>
      <c r="E1858" s="6" t="s">
        <v>76</v>
      </c>
      <c r="F1858" s="6" t="s">
        <v>83</v>
      </c>
      <c r="G1858" s="6" t="s">
        <v>78</v>
      </c>
      <c r="H1858" s="7">
        <v>91794.95</v>
      </c>
      <c r="I1858" s="7">
        <v>93094.89</v>
      </c>
      <c r="J1858" s="8">
        <v>1240</v>
      </c>
      <c r="K1858" s="8">
        <v>1250</v>
      </c>
      <c r="L1858" s="7">
        <v>43805.27</v>
      </c>
      <c r="M1858" s="7">
        <v>1745.36</v>
      </c>
      <c r="N1858" s="7">
        <v>766612.43</v>
      </c>
      <c r="O1858" s="8">
        <v>11303</v>
      </c>
      <c r="P1858" s="8">
        <v>5</v>
      </c>
      <c r="Q1858" s="8">
        <v>27</v>
      </c>
    </row>
    <row r="1859" spans="1:17" ht="14.5">
      <c r="A1859" s="5">
        <v>45597</v>
      </c>
      <c r="B1859" s="6">
        <v>2024</v>
      </c>
      <c r="C1859" s="6" t="s">
        <v>102</v>
      </c>
      <c r="D1859" s="6" t="s">
        <v>75</v>
      </c>
      <c r="E1859" s="6" t="s">
        <v>76</v>
      </c>
      <c r="F1859" s="6" t="s">
        <v>83</v>
      </c>
      <c r="G1859" s="6" t="s">
        <v>79</v>
      </c>
      <c r="H1859" s="7">
        <v>90582.61</v>
      </c>
      <c r="I1859" s="7">
        <v>85672.75</v>
      </c>
      <c r="J1859" s="8">
        <v>494</v>
      </c>
      <c r="K1859" s="8">
        <v>461</v>
      </c>
      <c r="L1859" s="7">
        <v>50816.800000000003</v>
      </c>
      <c r="M1859" s="7">
        <v>2048.6999999999998</v>
      </c>
      <c r="N1859" s="7">
        <v>638867.63</v>
      </c>
      <c r="O1859" s="8">
        <v>3596</v>
      </c>
      <c r="P1859" s="8">
        <v>5</v>
      </c>
      <c r="Q1859" s="8">
        <v>8</v>
      </c>
    </row>
    <row r="1860" spans="1:17" ht="14.5">
      <c r="A1860" s="5">
        <v>45597</v>
      </c>
      <c r="B1860" s="6">
        <v>2024</v>
      </c>
      <c r="C1860" s="6" t="s">
        <v>102</v>
      </c>
      <c r="D1860" s="6" t="s">
        <v>75</v>
      </c>
      <c r="E1860" s="6" t="s">
        <v>76</v>
      </c>
      <c r="F1860" s="6" t="s">
        <v>83</v>
      </c>
      <c r="G1860" s="6" t="s">
        <v>80</v>
      </c>
      <c r="H1860" s="7">
        <v>21377.040000000001</v>
      </c>
      <c r="I1860" s="7">
        <v>19327.97</v>
      </c>
      <c r="J1860" s="8">
        <v>149</v>
      </c>
      <c r="K1860" s="8">
        <v>133</v>
      </c>
      <c r="L1860" s="7">
        <v>12545.88</v>
      </c>
      <c r="M1860" s="7">
        <v>1206.56</v>
      </c>
      <c r="N1860" s="7">
        <v>206200.07</v>
      </c>
      <c r="O1860" s="8">
        <v>1465</v>
      </c>
      <c r="P1860" s="8">
        <v>1</v>
      </c>
      <c r="Q1860" s="8">
        <v>2</v>
      </c>
    </row>
    <row r="1861" spans="1:17" ht="14.5">
      <c r="A1861" s="5">
        <v>45597</v>
      </c>
      <c r="B1861" s="6">
        <v>2024</v>
      </c>
      <c r="C1861" s="6" t="s">
        <v>102</v>
      </c>
      <c r="D1861" s="6" t="s">
        <v>75</v>
      </c>
      <c r="E1861" s="6" t="s">
        <v>76</v>
      </c>
      <c r="F1861" s="6" t="s">
        <v>83</v>
      </c>
      <c r="G1861" s="6" t="s">
        <v>81</v>
      </c>
      <c r="H1861" s="7">
        <v>34274.239999999998</v>
      </c>
      <c r="I1861" s="7">
        <v>34249.25</v>
      </c>
      <c r="J1861" s="8">
        <v>290</v>
      </c>
      <c r="K1861" s="8">
        <v>285</v>
      </c>
      <c r="L1861" s="7">
        <v>18337.64</v>
      </c>
      <c r="M1861" s="7">
        <v>1109.93</v>
      </c>
      <c r="N1861" s="7">
        <v>287898.15000000002</v>
      </c>
      <c r="O1861" s="8">
        <v>2666</v>
      </c>
      <c r="P1861" s="8">
        <v>1</v>
      </c>
      <c r="Q1861" s="8">
        <v>6</v>
      </c>
    </row>
    <row r="1862" spans="1:17" ht="14.5">
      <c r="A1862" s="5">
        <v>45597</v>
      </c>
      <c r="B1862" s="6">
        <v>2024</v>
      </c>
      <c r="C1862" s="6" t="s">
        <v>102</v>
      </c>
      <c r="D1862" s="6" t="s">
        <v>84</v>
      </c>
      <c r="E1862" s="6" t="s">
        <v>85</v>
      </c>
      <c r="F1862" s="6" t="s">
        <v>77</v>
      </c>
      <c r="G1862" s="6" t="s">
        <v>78</v>
      </c>
      <c r="H1862" s="7">
        <v>665534.12</v>
      </c>
      <c r="I1862" s="7">
        <v>689033.41</v>
      </c>
      <c r="J1862" s="8">
        <v>8992</v>
      </c>
      <c r="K1862" s="8">
        <v>9457</v>
      </c>
      <c r="L1862" s="7">
        <v>373321.84</v>
      </c>
      <c r="M1862" s="7">
        <v>11876.39</v>
      </c>
      <c r="N1862" s="7">
        <v>5007218.54</v>
      </c>
      <c r="O1862" s="8">
        <v>71952</v>
      </c>
      <c r="P1862" s="8">
        <v>26</v>
      </c>
      <c r="Q1862" s="8">
        <v>109</v>
      </c>
    </row>
    <row r="1863" spans="1:17" ht="14.5">
      <c r="A1863" s="5">
        <v>45597</v>
      </c>
      <c r="B1863" s="6">
        <v>2024</v>
      </c>
      <c r="C1863" s="6" t="s">
        <v>102</v>
      </c>
      <c r="D1863" s="6" t="s">
        <v>84</v>
      </c>
      <c r="E1863" s="6" t="s">
        <v>85</v>
      </c>
      <c r="F1863" s="6" t="s">
        <v>77</v>
      </c>
      <c r="G1863" s="6" t="s">
        <v>79</v>
      </c>
      <c r="H1863" s="7">
        <v>608014.93000000005</v>
      </c>
      <c r="I1863" s="7">
        <v>603019.78</v>
      </c>
      <c r="J1863" s="8">
        <v>3313</v>
      </c>
      <c r="K1863" s="8">
        <v>3285</v>
      </c>
      <c r="L1863" s="7">
        <v>400438.62</v>
      </c>
      <c r="M1863" s="7">
        <v>16218.15</v>
      </c>
      <c r="N1863" s="7">
        <v>4225841.49</v>
      </c>
      <c r="O1863" s="8">
        <v>23644</v>
      </c>
      <c r="P1863" s="8">
        <v>30</v>
      </c>
      <c r="Q1863" s="8">
        <v>54</v>
      </c>
    </row>
    <row r="1864" spans="1:17" ht="14.5">
      <c r="A1864" s="5">
        <v>45597</v>
      </c>
      <c r="B1864" s="6">
        <v>2024</v>
      </c>
      <c r="C1864" s="6" t="s">
        <v>102</v>
      </c>
      <c r="D1864" s="6" t="s">
        <v>84</v>
      </c>
      <c r="E1864" s="6" t="s">
        <v>85</v>
      </c>
      <c r="F1864" s="6" t="s">
        <v>77</v>
      </c>
      <c r="G1864" s="6" t="s">
        <v>80</v>
      </c>
      <c r="H1864" s="7">
        <v>145529.25</v>
      </c>
      <c r="I1864" s="7">
        <v>150451.63</v>
      </c>
      <c r="J1864" s="8">
        <v>1011</v>
      </c>
      <c r="K1864" s="8">
        <v>1040</v>
      </c>
      <c r="L1864" s="7">
        <v>98815.19</v>
      </c>
      <c r="M1864" s="7">
        <v>8713.31</v>
      </c>
      <c r="N1864" s="7">
        <v>1335069.79</v>
      </c>
      <c r="O1864" s="8">
        <v>9582</v>
      </c>
      <c r="P1864" s="8">
        <v>7</v>
      </c>
      <c r="Q1864" s="8">
        <v>20</v>
      </c>
    </row>
    <row r="1865" spans="1:17" ht="14.5">
      <c r="A1865" s="5">
        <v>45597</v>
      </c>
      <c r="B1865" s="6">
        <v>2024</v>
      </c>
      <c r="C1865" s="6" t="s">
        <v>102</v>
      </c>
      <c r="D1865" s="6" t="s">
        <v>84</v>
      </c>
      <c r="E1865" s="6" t="s">
        <v>85</v>
      </c>
      <c r="F1865" s="6" t="s">
        <v>77</v>
      </c>
      <c r="G1865" s="6" t="s">
        <v>81</v>
      </c>
      <c r="H1865" s="7">
        <v>260248.27</v>
      </c>
      <c r="I1865" s="7">
        <v>269874.84999999998</v>
      </c>
      <c r="J1865" s="8">
        <v>2201</v>
      </c>
      <c r="K1865" s="8">
        <v>2243</v>
      </c>
      <c r="L1865" s="7">
        <v>163522.32</v>
      </c>
      <c r="M1865" s="7">
        <v>7442.69</v>
      </c>
      <c r="N1865" s="7">
        <v>1968123.7</v>
      </c>
      <c r="O1865" s="8">
        <v>17928</v>
      </c>
      <c r="P1865" s="8">
        <v>11</v>
      </c>
      <c r="Q1865" s="8">
        <v>27</v>
      </c>
    </row>
    <row r="1866" spans="1:17" ht="14.5">
      <c r="A1866" s="5">
        <v>45597</v>
      </c>
      <c r="B1866" s="6">
        <v>2024</v>
      </c>
      <c r="C1866" s="6" t="s">
        <v>102</v>
      </c>
      <c r="D1866" s="6" t="s">
        <v>84</v>
      </c>
      <c r="E1866" s="6" t="s">
        <v>85</v>
      </c>
      <c r="F1866" s="6" t="s">
        <v>82</v>
      </c>
      <c r="G1866" s="6" t="s">
        <v>78</v>
      </c>
      <c r="H1866" s="7">
        <v>584482.80000000005</v>
      </c>
      <c r="I1866" s="7">
        <v>630671.85</v>
      </c>
      <c r="J1866" s="8">
        <v>7897</v>
      </c>
      <c r="K1866" s="8">
        <v>8600</v>
      </c>
      <c r="L1866" s="7">
        <v>308719.2</v>
      </c>
      <c r="M1866" s="7">
        <v>9734.6200000000008</v>
      </c>
      <c r="N1866" s="7">
        <v>4978854.3499999996</v>
      </c>
      <c r="O1866" s="8">
        <v>69848</v>
      </c>
      <c r="P1866" s="8">
        <v>31</v>
      </c>
      <c r="Q1866" s="8">
        <v>104</v>
      </c>
    </row>
    <row r="1867" spans="1:17" ht="14.5">
      <c r="A1867" s="5">
        <v>45597</v>
      </c>
      <c r="B1867" s="6">
        <v>2024</v>
      </c>
      <c r="C1867" s="6" t="s">
        <v>102</v>
      </c>
      <c r="D1867" s="6" t="s">
        <v>84</v>
      </c>
      <c r="E1867" s="6" t="s">
        <v>85</v>
      </c>
      <c r="F1867" s="6" t="s">
        <v>82</v>
      </c>
      <c r="G1867" s="6" t="s">
        <v>79</v>
      </c>
      <c r="H1867" s="7">
        <v>543800.29</v>
      </c>
      <c r="I1867" s="7">
        <v>565854.24</v>
      </c>
      <c r="J1867" s="8">
        <v>2964</v>
      </c>
      <c r="K1867" s="8">
        <v>3051</v>
      </c>
      <c r="L1867" s="7">
        <v>334652.38</v>
      </c>
      <c r="M1867" s="7">
        <v>12407.81</v>
      </c>
      <c r="N1867" s="7">
        <v>4008195.17</v>
      </c>
      <c r="O1867" s="8">
        <v>22402</v>
      </c>
      <c r="P1867" s="8">
        <v>30</v>
      </c>
      <c r="Q1867" s="8">
        <v>41</v>
      </c>
    </row>
    <row r="1868" spans="1:17" ht="14.5">
      <c r="A1868" s="5">
        <v>45597</v>
      </c>
      <c r="B1868" s="6">
        <v>2024</v>
      </c>
      <c r="C1868" s="6" t="s">
        <v>102</v>
      </c>
      <c r="D1868" s="6" t="s">
        <v>84</v>
      </c>
      <c r="E1868" s="6" t="s">
        <v>85</v>
      </c>
      <c r="F1868" s="6" t="s">
        <v>82</v>
      </c>
      <c r="G1868" s="6" t="s">
        <v>80</v>
      </c>
      <c r="H1868" s="7">
        <v>133041.17000000001</v>
      </c>
      <c r="I1868" s="7">
        <v>138848.06</v>
      </c>
      <c r="J1868" s="8">
        <v>924</v>
      </c>
      <c r="K1868" s="8">
        <v>978</v>
      </c>
      <c r="L1868" s="7">
        <v>84242.9</v>
      </c>
      <c r="M1868" s="7">
        <v>7825.99</v>
      </c>
      <c r="N1868" s="7">
        <v>1276075.28</v>
      </c>
      <c r="O1868" s="8">
        <v>9713</v>
      </c>
      <c r="P1868" s="8">
        <v>5</v>
      </c>
      <c r="Q1868" s="8">
        <v>15</v>
      </c>
    </row>
    <row r="1869" spans="1:17" ht="14.5">
      <c r="A1869" s="5">
        <v>45597</v>
      </c>
      <c r="B1869" s="6">
        <v>2024</v>
      </c>
      <c r="C1869" s="6" t="s">
        <v>102</v>
      </c>
      <c r="D1869" s="6" t="s">
        <v>84</v>
      </c>
      <c r="E1869" s="6" t="s">
        <v>85</v>
      </c>
      <c r="F1869" s="6" t="s">
        <v>82</v>
      </c>
      <c r="G1869" s="6" t="s">
        <v>81</v>
      </c>
      <c r="H1869" s="7">
        <v>247983.59</v>
      </c>
      <c r="I1869" s="7">
        <v>249776.56</v>
      </c>
      <c r="J1869" s="8">
        <v>2098</v>
      </c>
      <c r="K1869" s="8">
        <v>2148</v>
      </c>
      <c r="L1869" s="7">
        <v>142183.45000000001</v>
      </c>
      <c r="M1869" s="7">
        <v>6827.92</v>
      </c>
      <c r="N1869" s="7">
        <v>1849630.84</v>
      </c>
      <c r="O1869" s="8">
        <v>16488</v>
      </c>
      <c r="P1869" s="8">
        <v>13</v>
      </c>
      <c r="Q1869" s="8">
        <v>22</v>
      </c>
    </row>
    <row r="1870" spans="1:17" ht="14.5">
      <c r="A1870" s="5">
        <v>45597</v>
      </c>
      <c r="B1870" s="6">
        <v>2024</v>
      </c>
      <c r="C1870" s="6" t="s">
        <v>102</v>
      </c>
      <c r="D1870" s="6" t="s">
        <v>84</v>
      </c>
      <c r="E1870" s="6" t="s">
        <v>85</v>
      </c>
      <c r="F1870" s="6" t="s">
        <v>83</v>
      </c>
      <c r="G1870" s="6" t="s">
        <v>78</v>
      </c>
      <c r="H1870" s="7">
        <v>51076.6</v>
      </c>
      <c r="I1870" s="7">
        <v>55698.11</v>
      </c>
      <c r="J1870" s="8">
        <v>690</v>
      </c>
      <c r="K1870" s="8">
        <v>750</v>
      </c>
      <c r="L1870" s="7">
        <v>24006.74</v>
      </c>
      <c r="M1870" s="7">
        <v>904.61</v>
      </c>
      <c r="N1870" s="7">
        <v>610174.68999999994</v>
      </c>
      <c r="O1870" s="8">
        <v>8987</v>
      </c>
      <c r="P1870" s="8">
        <v>3</v>
      </c>
      <c r="Q1870" s="8">
        <v>20</v>
      </c>
    </row>
    <row r="1871" spans="1:17" ht="14.5">
      <c r="A1871" s="5">
        <v>45597</v>
      </c>
      <c r="B1871" s="6">
        <v>2024</v>
      </c>
      <c r="C1871" s="6" t="s">
        <v>102</v>
      </c>
      <c r="D1871" s="6" t="s">
        <v>84</v>
      </c>
      <c r="E1871" s="6" t="s">
        <v>85</v>
      </c>
      <c r="F1871" s="6" t="s">
        <v>83</v>
      </c>
      <c r="G1871" s="6" t="s">
        <v>79</v>
      </c>
      <c r="H1871" s="7">
        <v>47804.56</v>
      </c>
      <c r="I1871" s="7">
        <v>47866.98</v>
      </c>
      <c r="J1871" s="8">
        <v>261</v>
      </c>
      <c r="K1871" s="8">
        <v>262</v>
      </c>
      <c r="L1871" s="7">
        <v>26384.720000000001</v>
      </c>
      <c r="M1871" s="7">
        <v>1210.04</v>
      </c>
      <c r="N1871" s="7">
        <v>486846.68</v>
      </c>
      <c r="O1871" s="8">
        <v>2714</v>
      </c>
      <c r="P1871" s="8">
        <v>2</v>
      </c>
      <c r="Q1871" s="8">
        <v>6</v>
      </c>
    </row>
    <row r="1872" spans="1:17" ht="14.5">
      <c r="A1872" s="5">
        <v>45597</v>
      </c>
      <c r="B1872" s="6">
        <v>2024</v>
      </c>
      <c r="C1872" s="6" t="s">
        <v>102</v>
      </c>
      <c r="D1872" s="6" t="s">
        <v>84</v>
      </c>
      <c r="E1872" s="6" t="s">
        <v>85</v>
      </c>
      <c r="F1872" s="6" t="s">
        <v>83</v>
      </c>
      <c r="G1872" s="6" t="s">
        <v>80</v>
      </c>
      <c r="H1872" s="7">
        <v>12934.8</v>
      </c>
      <c r="I1872" s="7">
        <v>13505.24</v>
      </c>
      <c r="J1872" s="8">
        <v>90</v>
      </c>
      <c r="K1872" s="8">
        <v>95</v>
      </c>
      <c r="L1872" s="7">
        <v>7599.5</v>
      </c>
      <c r="M1872" s="7">
        <v>655.81</v>
      </c>
      <c r="N1872" s="7">
        <v>159751.06</v>
      </c>
      <c r="O1872" s="8">
        <v>1147</v>
      </c>
      <c r="P1872" s="8">
        <v>1</v>
      </c>
      <c r="Q1872" s="8">
        <v>1</v>
      </c>
    </row>
    <row r="1873" spans="1:17" ht="14.5">
      <c r="A1873" s="5">
        <v>45597</v>
      </c>
      <c r="B1873" s="6">
        <v>2024</v>
      </c>
      <c r="C1873" s="6" t="s">
        <v>102</v>
      </c>
      <c r="D1873" s="6" t="s">
        <v>84</v>
      </c>
      <c r="E1873" s="6" t="s">
        <v>85</v>
      </c>
      <c r="F1873" s="6" t="s">
        <v>83</v>
      </c>
      <c r="G1873" s="6" t="s">
        <v>81</v>
      </c>
      <c r="H1873" s="7">
        <v>20686.580000000002</v>
      </c>
      <c r="I1873" s="7">
        <v>22389.9</v>
      </c>
      <c r="J1873" s="8">
        <v>175</v>
      </c>
      <c r="K1873" s="8">
        <v>192</v>
      </c>
      <c r="L1873" s="7">
        <v>11026.37</v>
      </c>
      <c r="M1873" s="7">
        <v>657.08</v>
      </c>
      <c r="N1873" s="7">
        <v>229189.45</v>
      </c>
      <c r="O1873" s="8">
        <v>2185</v>
      </c>
      <c r="P1873" s="8">
        <v>1</v>
      </c>
      <c r="Q1873" s="8">
        <v>2</v>
      </c>
    </row>
    <row r="1874" spans="1:17" ht="14.5">
      <c r="A1874" s="5">
        <v>45597</v>
      </c>
      <c r="B1874" s="6">
        <v>2024</v>
      </c>
      <c r="C1874" s="6" t="s">
        <v>102</v>
      </c>
      <c r="D1874" s="6" t="s">
        <v>86</v>
      </c>
      <c r="E1874" s="6" t="s">
        <v>87</v>
      </c>
      <c r="F1874" s="6" t="s">
        <v>77</v>
      </c>
      <c r="G1874" s="6" t="s">
        <v>78</v>
      </c>
      <c r="H1874" s="7">
        <v>423459.17</v>
      </c>
      <c r="I1874" s="7">
        <v>438082.69</v>
      </c>
      <c r="J1874" s="8">
        <v>5721</v>
      </c>
      <c r="K1874" s="8">
        <v>5831</v>
      </c>
      <c r="L1874" s="7">
        <v>234352.37</v>
      </c>
      <c r="M1874" s="7">
        <v>8318.91</v>
      </c>
      <c r="N1874" s="7">
        <v>3928628.9</v>
      </c>
      <c r="O1874" s="8">
        <v>57048</v>
      </c>
      <c r="P1874" s="8">
        <v>24</v>
      </c>
      <c r="Q1874" s="8">
        <v>53</v>
      </c>
    </row>
    <row r="1875" spans="1:17" ht="14.5">
      <c r="A1875" s="5">
        <v>45597</v>
      </c>
      <c r="B1875" s="6">
        <v>2024</v>
      </c>
      <c r="C1875" s="6" t="s">
        <v>102</v>
      </c>
      <c r="D1875" s="6" t="s">
        <v>86</v>
      </c>
      <c r="E1875" s="6" t="s">
        <v>87</v>
      </c>
      <c r="F1875" s="6" t="s">
        <v>77</v>
      </c>
      <c r="G1875" s="6" t="s">
        <v>79</v>
      </c>
      <c r="H1875" s="7">
        <v>437822.45</v>
      </c>
      <c r="I1875" s="7">
        <v>428299.52000000002</v>
      </c>
      <c r="J1875" s="8">
        <v>2386</v>
      </c>
      <c r="K1875" s="8">
        <v>2317</v>
      </c>
      <c r="L1875" s="7">
        <v>285374.43</v>
      </c>
      <c r="M1875" s="7">
        <v>10492.49</v>
      </c>
      <c r="N1875" s="7">
        <v>3284964.35</v>
      </c>
      <c r="O1875" s="8">
        <v>19059</v>
      </c>
      <c r="P1875" s="8">
        <v>21</v>
      </c>
      <c r="Q1875" s="8">
        <v>35</v>
      </c>
    </row>
    <row r="1876" spans="1:17" ht="14.5">
      <c r="A1876" s="5">
        <v>45597</v>
      </c>
      <c r="B1876" s="6">
        <v>2024</v>
      </c>
      <c r="C1876" s="6" t="s">
        <v>102</v>
      </c>
      <c r="D1876" s="6" t="s">
        <v>86</v>
      </c>
      <c r="E1876" s="6" t="s">
        <v>87</v>
      </c>
      <c r="F1876" s="6" t="s">
        <v>77</v>
      </c>
      <c r="G1876" s="6" t="s">
        <v>80</v>
      </c>
      <c r="H1876" s="7">
        <v>108667.86</v>
      </c>
      <c r="I1876" s="7">
        <v>107867.23</v>
      </c>
      <c r="J1876" s="8">
        <v>755</v>
      </c>
      <c r="K1876" s="8">
        <v>761</v>
      </c>
      <c r="L1876" s="7">
        <v>74392.98</v>
      </c>
      <c r="M1876" s="7">
        <v>5536.25</v>
      </c>
      <c r="N1876" s="7">
        <v>1049186.03</v>
      </c>
      <c r="O1876" s="8">
        <v>7647</v>
      </c>
      <c r="P1876" s="8">
        <v>6</v>
      </c>
      <c r="Q1876" s="8">
        <v>10</v>
      </c>
    </row>
    <row r="1877" spans="1:17" ht="14.5">
      <c r="A1877" s="5">
        <v>45597</v>
      </c>
      <c r="B1877" s="6">
        <v>2024</v>
      </c>
      <c r="C1877" s="6" t="s">
        <v>102</v>
      </c>
      <c r="D1877" s="6" t="s">
        <v>86</v>
      </c>
      <c r="E1877" s="6" t="s">
        <v>87</v>
      </c>
      <c r="F1877" s="6" t="s">
        <v>77</v>
      </c>
      <c r="G1877" s="6" t="s">
        <v>81</v>
      </c>
      <c r="H1877" s="7">
        <v>189227.37</v>
      </c>
      <c r="I1877" s="7">
        <v>194140.03</v>
      </c>
      <c r="J1877" s="8">
        <v>1601</v>
      </c>
      <c r="K1877" s="8">
        <v>1659</v>
      </c>
      <c r="L1877" s="7">
        <v>118129.85</v>
      </c>
      <c r="M1877" s="7">
        <v>5269.51</v>
      </c>
      <c r="N1877" s="7">
        <v>1535226.74</v>
      </c>
      <c r="O1877" s="8">
        <v>13385</v>
      </c>
      <c r="P1877" s="8">
        <v>10</v>
      </c>
      <c r="Q1877" s="8">
        <v>15</v>
      </c>
    </row>
    <row r="1878" spans="1:17" ht="14.5">
      <c r="A1878" s="5">
        <v>45597</v>
      </c>
      <c r="B1878" s="6">
        <v>2024</v>
      </c>
      <c r="C1878" s="6" t="s">
        <v>102</v>
      </c>
      <c r="D1878" s="6" t="s">
        <v>86</v>
      </c>
      <c r="E1878" s="6" t="s">
        <v>87</v>
      </c>
      <c r="F1878" s="6" t="s">
        <v>82</v>
      </c>
      <c r="G1878" s="6" t="s">
        <v>78</v>
      </c>
      <c r="H1878" s="7">
        <v>360492.5</v>
      </c>
      <c r="I1878" s="7">
        <v>362932.01</v>
      </c>
      <c r="J1878" s="8">
        <v>4870</v>
      </c>
      <c r="K1878" s="8">
        <v>4810</v>
      </c>
      <c r="L1878" s="7">
        <v>187454.06</v>
      </c>
      <c r="M1878" s="7">
        <v>5898.9</v>
      </c>
      <c r="N1878" s="7">
        <v>3619725.64</v>
      </c>
      <c r="O1878" s="8">
        <v>54440</v>
      </c>
      <c r="P1878" s="8">
        <v>18</v>
      </c>
      <c r="Q1878" s="8">
        <v>54</v>
      </c>
    </row>
    <row r="1879" spans="1:17" ht="14.5">
      <c r="A1879" s="5">
        <v>45597</v>
      </c>
      <c r="B1879" s="6">
        <v>2024</v>
      </c>
      <c r="C1879" s="6" t="s">
        <v>102</v>
      </c>
      <c r="D1879" s="6" t="s">
        <v>86</v>
      </c>
      <c r="E1879" s="6" t="s">
        <v>87</v>
      </c>
      <c r="F1879" s="6" t="s">
        <v>82</v>
      </c>
      <c r="G1879" s="6" t="s">
        <v>79</v>
      </c>
      <c r="H1879" s="7">
        <v>354421.05</v>
      </c>
      <c r="I1879" s="7">
        <v>341439.19</v>
      </c>
      <c r="J1879" s="8">
        <v>1931</v>
      </c>
      <c r="K1879" s="8">
        <v>1851</v>
      </c>
      <c r="L1879" s="7">
        <v>219645.91</v>
      </c>
      <c r="M1879" s="7">
        <v>9363.2199999999993</v>
      </c>
      <c r="N1879" s="7">
        <v>2883179.34</v>
      </c>
      <c r="O1879" s="8">
        <v>17377</v>
      </c>
      <c r="P1879" s="8">
        <v>17</v>
      </c>
      <c r="Q1879" s="8">
        <v>39</v>
      </c>
    </row>
    <row r="1880" spans="1:17" ht="14.5">
      <c r="A1880" s="5">
        <v>45597</v>
      </c>
      <c r="B1880" s="6">
        <v>2024</v>
      </c>
      <c r="C1880" s="6" t="s">
        <v>102</v>
      </c>
      <c r="D1880" s="6" t="s">
        <v>86</v>
      </c>
      <c r="E1880" s="6" t="s">
        <v>87</v>
      </c>
      <c r="F1880" s="6" t="s">
        <v>82</v>
      </c>
      <c r="G1880" s="6" t="s">
        <v>80</v>
      </c>
      <c r="H1880" s="7">
        <v>87528.63</v>
      </c>
      <c r="I1880" s="7">
        <v>87526.92</v>
      </c>
      <c r="J1880" s="8">
        <v>608</v>
      </c>
      <c r="K1880" s="8">
        <v>602</v>
      </c>
      <c r="L1880" s="7">
        <v>56086.16</v>
      </c>
      <c r="M1880" s="7">
        <v>4723.22</v>
      </c>
      <c r="N1880" s="7">
        <v>966668.39</v>
      </c>
      <c r="O1880" s="8">
        <v>7468</v>
      </c>
      <c r="P1880" s="8">
        <v>3</v>
      </c>
      <c r="Q1880" s="8">
        <v>9</v>
      </c>
    </row>
    <row r="1881" spans="1:17" ht="14.5">
      <c r="A1881" s="5">
        <v>45597</v>
      </c>
      <c r="B1881" s="6">
        <v>2024</v>
      </c>
      <c r="C1881" s="6" t="s">
        <v>102</v>
      </c>
      <c r="D1881" s="6" t="s">
        <v>86</v>
      </c>
      <c r="E1881" s="6" t="s">
        <v>87</v>
      </c>
      <c r="F1881" s="6" t="s">
        <v>82</v>
      </c>
      <c r="G1881" s="6" t="s">
        <v>81</v>
      </c>
      <c r="H1881" s="7">
        <v>160627.06</v>
      </c>
      <c r="I1881" s="7">
        <v>160000.32999999999</v>
      </c>
      <c r="J1881" s="8">
        <v>1359</v>
      </c>
      <c r="K1881" s="8">
        <v>1351</v>
      </c>
      <c r="L1881" s="7">
        <v>94877.28</v>
      </c>
      <c r="M1881" s="7">
        <v>5195.6400000000003</v>
      </c>
      <c r="N1881" s="7">
        <v>1337843.1200000001</v>
      </c>
      <c r="O1881" s="8">
        <v>12411</v>
      </c>
      <c r="P1881" s="8">
        <v>8</v>
      </c>
      <c r="Q1881" s="8">
        <v>29</v>
      </c>
    </row>
    <row r="1882" spans="1:17" ht="14.5">
      <c r="A1882" s="5">
        <v>45597</v>
      </c>
      <c r="B1882" s="6">
        <v>2024</v>
      </c>
      <c r="C1882" s="6" t="s">
        <v>102</v>
      </c>
      <c r="D1882" s="6" t="s">
        <v>86</v>
      </c>
      <c r="E1882" s="6" t="s">
        <v>87</v>
      </c>
      <c r="F1882" s="6" t="s">
        <v>83</v>
      </c>
      <c r="G1882" s="6" t="s">
        <v>78</v>
      </c>
      <c r="H1882" s="7">
        <v>36218.33</v>
      </c>
      <c r="I1882" s="7">
        <v>37575.839999999997</v>
      </c>
      <c r="J1882" s="8">
        <v>489</v>
      </c>
      <c r="K1882" s="8">
        <v>510</v>
      </c>
      <c r="L1882" s="7">
        <v>17364.71</v>
      </c>
      <c r="M1882" s="7">
        <v>668.96</v>
      </c>
      <c r="N1882" s="7">
        <v>456032.16</v>
      </c>
      <c r="O1882" s="8">
        <v>6745</v>
      </c>
      <c r="P1882" s="8">
        <v>1</v>
      </c>
      <c r="Q1882" s="8">
        <v>7</v>
      </c>
    </row>
    <row r="1883" spans="1:17" ht="14.5">
      <c r="A1883" s="5">
        <v>45597</v>
      </c>
      <c r="B1883" s="6">
        <v>2024</v>
      </c>
      <c r="C1883" s="6" t="s">
        <v>102</v>
      </c>
      <c r="D1883" s="6" t="s">
        <v>86</v>
      </c>
      <c r="E1883" s="6" t="s">
        <v>87</v>
      </c>
      <c r="F1883" s="6" t="s">
        <v>83</v>
      </c>
      <c r="G1883" s="6" t="s">
        <v>79</v>
      </c>
      <c r="H1883" s="7">
        <v>34002.44</v>
      </c>
      <c r="I1883" s="7">
        <v>33714.22</v>
      </c>
      <c r="J1883" s="8">
        <v>185</v>
      </c>
      <c r="K1883" s="8">
        <v>183</v>
      </c>
      <c r="L1883" s="7">
        <v>18724.669999999998</v>
      </c>
      <c r="M1883" s="7">
        <v>773.58</v>
      </c>
      <c r="N1883" s="7">
        <v>377326.92</v>
      </c>
      <c r="O1883" s="8">
        <v>2236</v>
      </c>
      <c r="P1883" s="8">
        <v>1</v>
      </c>
      <c r="Q1883" s="8">
        <v>4</v>
      </c>
    </row>
    <row r="1884" spans="1:17" ht="14.5">
      <c r="A1884" s="5">
        <v>45597</v>
      </c>
      <c r="B1884" s="6">
        <v>2024</v>
      </c>
      <c r="C1884" s="6" t="s">
        <v>102</v>
      </c>
      <c r="D1884" s="6" t="s">
        <v>86</v>
      </c>
      <c r="E1884" s="6" t="s">
        <v>87</v>
      </c>
      <c r="F1884" s="6" t="s">
        <v>83</v>
      </c>
      <c r="G1884" s="6" t="s">
        <v>80</v>
      </c>
      <c r="H1884" s="7">
        <v>7866.38</v>
      </c>
      <c r="I1884" s="7">
        <v>7402.86</v>
      </c>
      <c r="J1884" s="8">
        <v>55</v>
      </c>
      <c r="K1884" s="8">
        <v>51</v>
      </c>
      <c r="L1884" s="7">
        <v>4613.29</v>
      </c>
      <c r="M1884" s="7">
        <v>440.79</v>
      </c>
      <c r="N1884" s="7">
        <v>120189.27</v>
      </c>
      <c r="O1884" s="8">
        <v>899</v>
      </c>
      <c r="P1884" s="8">
        <v>0</v>
      </c>
      <c r="Q1884" s="8">
        <v>1</v>
      </c>
    </row>
    <row r="1885" spans="1:17" ht="14.5">
      <c r="A1885" s="5">
        <v>45597</v>
      </c>
      <c r="B1885" s="6">
        <v>2024</v>
      </c>
      <c r="C1885" s="6" t="s">
        <v>102</v>
      </c>
      <c r="D1885" s="6" t="s">
        <v>86</v>
      </c>
      <c r="E1885" s="6" t="s">
        <v>87</v>
      </c>
      <c r="F1885" s="6" t="s">
        <v>83</v>
      </c>
      <c r="G1885" s="6" t="s">
        <v>81</v>
      </c>
      <c r="H1885" s="7">
        <v>14896.05</v>
      </c>
      <c r="I1885" s="7">
        <v>14797.25</v>
      </c>
      <c r="J1885" s="8">
        <v>126</v>
      </c>
      <c r="K1885" s="8">
        <v>127</v>
      </c>
      <c r="L1885" s="7">
        <v>7904.3</v>
      </c>
      <c r="M1885" s="7">
        <v>455.83</v>
      </c>
      <c r="N1885" s="7">
        <v>177529.26</v>
      </c>
      <c r="O1885" s="8">
        <v>1568</v>
      </c>
      <c r="P1885" s="8">
        <v>1</v>
      </c>
      <c r="Q1885" s="8">
        <v>2</v>
      </c>
    </row>
    <row r="1886" spans="1:17" ht="14.5">
      <c r="A1886" s="5">
        <v>45597</v>
      </c>
      <c r="B1886" s="6">
        <v>2024</v>
      </c>
      <c r="C1886" s="6" t="s">
        <v>102</v>
      </c>
      <c r="D1886" s="6" t="s">
        <v>88</v>
      </c>
      <c r="E1886" s="6" t="s">
        <v>87</v>
      </c>
      <c r="F1886" s="6" t="s">
        <v>77</v>
      </c>
      <c r="G1886" s="6" t="s">
        <v>78</v>
      </c>
      <c r="H1886" s="7">
        <v>324028.96000000002</v>
      </c>
      <c r="I1886" s="7">
        <v>314617.69</v>
      </c>
      <c r="J1886" s="8">
        <v>4378</v>
      </c>
      <c r="K1886" s="8">
        <v>4240</v>
      </c>
      <c r="L1886" s="7">
        <v>184629.38</v>
      </c>
      <c r="M1886" s="7">
        <v>5271.55</v>
      </c>
      <c r="N1886" s="7">
        <v>3414453.56</v>
      </c>
      <c r="O1886" s="8">
        <v>52102</v>
      </c>
      <c r="P1886" s="8">
        <v>18</v>
      </c>
      <c r="Q1886" s="8">
        <v>77</v>
      </c>
    </row>
    <row r="1887" spans="1:17" ht="14.5">
      <c r="A1887" s="5">
        <v>45597</v>
      </c>
      <c r="B1887" s="6">
        <v>2024</v>
      </c>
      <c r="C1887" s="6" t="s">
        <v>102</v>
      </c>
      <c r="D1887" s="6" t="s">
        <v>88</v>
      </c>
      <c r="E1887" s="6" t="s">
        <v>87</v>
      </c>
      <c r="F1887" s="6" t="s">
        <v>77</v>
      </c>
      <c r="G1887" s="6" t="s">
        <v>79</v>
      </c>
      <c r="H1887" s="7">
        <v>313143.51</v>
      </c>
      <c r="I1887" s="7">
        <v>288191.15000000002</v>
      </c>
      <c r="J1887" s="8">
        <v>1707</v>
      </c>
      <c r="K1887" s="8">
        <v>1547</v>
      </c>
      <c r="L1887" s="7">
        <v>202240.5</v>
      </c>
      <c r="M1887" s="7">
        <v>8168.48</v>
      </c>
      <c r="N1887" s="7">
        <v>2724553.46</v>
      </c>
      <c r="O1887" s="8">
        <v>15632</v>
      </c>
      <c r="P1887" s="8">
        <v>17</v>
      </c>
      <c r="Q1887" s="8">
        <v>36</v>
      </c>
    </row>
    <row r="1888" spans="1:17" ht="14.5">
      <c r="A1888" s="5">
        <v>45597</v>
      </c>
      <c r="B1888" s="6">
        <v>2024</v>
      </c>
      <c r="C1888" s="6" t="s">
        <v>102</v>
      </c>
      <c r="D1888" s="6" t="s">
        <v>88</v>
      </c>
      <c r="E1888" s="6" t="s">
        <v>87</v>
      </c>
      <c r="F1888" s="6" t="s">
        <v>77</v>
      </c>
      <c r="G1888" s="6" t="s">
        <v>80</v>
      </c>
      <c r="H1888" s="7">
        <v>72637.64</v>
      </c>
      <c r="I1888" s="7">
        <v>66602.89</v>
      </c>
      <c r="J1888" s="8">
        <v>505</v>
      </c>
      <c r="K1888" s="8">
        <v>467</v>
      </c>
      <c r="L1888" s="7">
        <v>49111.57</v>
      </c>
      <c r="M1888" s="7">
        <v>3661.64</v>
      </c>
      <c r="N1888" s="7">
        <v>841719.97</v>
      </c>
      <c r="O1888" s="8">
        <v>6244</v>
      </c>
      <c r="P1888" s="8">
        <v>3</v>
      </c>
      <c r="Q1888" s="8">
        <v>10</v>
      </c>
    </row>
    <row r="1889" spans="1:17" ht="14.5">
      <c r="A1889" s="5">
        <v>45597</v>
      </c>
      <c r="B1889" s="6">
        <v>2024</v>
      </c>
      <c r="C1889" s="6" t="s">
        <v>102</v>
      </c>
      <c r="D1889" s="6" t="s">
        <v>88</v>
      </c>
      <c r="E1889" s="6" t="s">
        <v>87</v>
      </c>
      <c r="F1889" s="6" t="s">
        <v>77</v>
      </c>
      <c r="G1889" s="6" t="s">
        <v>81</v>
      </c>
      <c r="H1889" s="7">
        <v>129885.81</v>
      </c>
      <c r="I1889" s="7">
        <v>124893.43</v>
      </c>
      <c r="J1889" s="8">
        <v>1099</v>
      </c>
      <c r="K1889" s="8">
        <v>1057</v>
      </c>
      <c r="L1889" s="7">
        <v>80216.960000000006</v>
      </c>
      <c r="M1889" s="7">
        <v>3832.42</v>
      </c>
      <c r="N1889" s="7">
        <v>1272945.22</v>
      </c>
      <c r="O1889" s="8">
        <v>11945</v>
      </c>
      <c r="P1889" s="8">
        <v>5</v>
      </c>
      <c r="Q1889" s="8">
        <v>10</v>
      </c>
    </row>
    <row r="1890" spans="1:17" ht="14.5">
      <c r="A1890" s="5">
        <v>45597</v>
      </c>
      <c r="B1890" s="6">
        <v>2024</v>
      </c>
      <c r="C1890" s="6" t="s">
        <v>102</v>
      </c>
      <c r="D1890" s="6" t="s">
        <v>88</v>
      </c>
      <c r="E1890" s="6" t="s">
        <v>87</v>
      </c>
      <c r="F1890" s="6" t="s">
        <v>82</v>
      </c>
      <c r="G1890" s="6" t="s">
        <v>78</v>
      </c>
      <c r="H1890" s="7">
        <v>292578.90000000002</v>
      </c>
      <c r="I1890" s="7">
        <v>276227.61</v>
      </c>
      <c r="J1890" s="8">
        <v>3953</v>
      </c>
      <c r="K1890" s="8">
        <v>3767</v>
      </c>
      <c r="L1890" s="7">
        <v>154993.04999999999</v>
      </c>
      <c r="M1890" s="7">
        <v>5757.9</v>
      </c>
      <c r="N1890" s="7">
        <v>3201528.39</v>
      </c>
      <c r="O1890" s="8">
        <v>45929</v>
      </c>
      <c r="P1890" s="8">
        <v>12</v>
      </c>
      <c r="Q1890" s="8">
        <v>67</v>
      </c>
    </row>
    <row r="1891" spans="1:17" ht="14.5">
      <c r="A1891" s="5">
        <v>45597</v>
      </c>
      <c r="B1891" s="6">
        <v>2024</v>
      </c>
      <c r="C1891" s="6" t="s">
        <v>102</v>
      </c>
      <c r="D1891" s="6" t="s">
        <v>88</v>
      </c>
      <c r="E1891" s="6" t="s">
        <v>87</v>
      </c>
      <c r="F1891" s="6" t="s">
        <v>82</v>
      </c>
      <c r="G1891" s="6" t="s">
        <v>79</v>
      </c>
      <c r="H1891" s="7">
        <v>273341.46000000002</v>
      </c>
      <c r="I1891" s="7">
        <v>258069.13</v>
      </c>
      <c r="J1891" s="8">
        <v>1490</v>
      </c>
      <c r="K1891" s="8">
        <v>1380</v>
      </c>
      <c r="L1891" s="7">
        <v>169323.37</v>
      </c>
      <c r="M1891" s="7">
        <v>6823.03</v>
      </c>
      <c r="N1891" s="7">
        <v>2461984.12</v>
      </c>
      <c r="O1891" s="8">
        <v>14349</v>
      </c>
      <c r="P1891" s="8">
        <v>15</v>
      </c>
      <c r="Q1891" s="8">
        <v>22</v>
      </c>
    </row>
    <row r="1892" spans="1:17" ht="14.5">
      <c r="A1892" s="5">
        <v>45597</v>
      </c>
      <c r="B1892" s="6">
        <v>2024</v>
      </c>
      <c r="C1892" s="6" t="s">
        <v>102</v>
      </c>
      <c r="D1892" s="6" t="s">
        <v>88</v>
      </c>
      <c r="E1892" s="6" t="s">
        <v>87</v>
      </c>
      <c r="F1892" s="6" t="s">
        <v>82</v>
      </c>
      <c r="G1892" s="6" t="s">
        <v>80</v>
      </c>
      <c r="H1892" s="7">
        <v>75309.09</v>
      </c>
      <c r="I1892" s="7">
        <v>70928.070000000007</v>
      </c>
      <c r="J1892" s="8">
        <v>523</v>
      </c>
      <c r="K1892" s="8">
        <v>501</v>
      </c>
      <c r="L1892" s="7">
        <v>48342.89</v>
      </c>
      <c r="M1892" s="7">
        <v>4031.12</v>
      </c>
      <c r="N1892" s="7">
        <v>859328.63</v>
      </c>
      <c r="O1892" s="8">
        <v>6778</v>
      </c>
      <c r="P1892" s="8">
        <v>4</v>
      </c>
      <c r="Q1892" s="8">
        <v>5</v>
      </c>
    </row>
    <row r="1893" spans="1:17" ht="14.5">
      <c r="A1893" s="5">
        <v>45597</v>
      </c>
      <c r="B1893" s="6">
        <v>2024</v>
      </c>
      <c r="C1893" s="6" t="s">
        <v>102</v>
      </c>
      <c r="D1893" s="6" t="s">
        <v>88</v>
      </c>
      <c r="E1893" s="6" t="s">
        <v>87</v>
      </c>
      <c r="F1893" s="6" t="s">
        <v>82</v>
      </c>
      <c r="G1893" s="6" t="s">
        <v>81</v>
      </c>
      <c r="H1893" s="7">
        <v>126541.48</v>
      </c>
      <c r="I1893" s="7">
        <v>123962.14</v>
      </c>
      <c r="J1893" s="8">
        <v>1070</v>
      </c>
      <c r="K1893" s="8">
        <v>1040</v>
      </c>
      <c r="L1893" s="7">
        <v>73916.78</v>
      </c>
      <c r="M1893" s="7">
        <v>4152.97</v>
      </c>
      <c r="N1893" s="7">
        <v>1169175.1000000001</v>
      </c>
      <c r="O1893" s="8">
        <v>11235</v>
      </c>
      <c r="P1893" s="8">
        <v>6</v>
      </c>
      <c r="Q1893" s="8">
        <v>17</v>
      </c>
    </row>
    <row r="1894" spans="1:17" ht="14.5">
      <c r="A1894" s="5">
        <v>45597</v>
      </c>
      <c r="B1894" s="6">
        <v>2024</v>
      </c>
      <c r="C1894" s="6" t="s">
        <v>102</v>
      </c>
      <c r="D1894" s="6" t="s">
        <v>88</v>
      </c>
      <c r="E1894" s="6" t="s">
        <v>87</v>
      </c>
      <c r="F1894" s="6" t="s">
        <v>83</v>
      </c>
      <c r="G1894" s="6" t="s">
        <v>78</v>
      </c>
      <c r="H1894" s="7">
        <v>27676.639999999999</v>
      </c>
      <c r="I1894" s="7">
        <v>26847.27</v>
      </c>
      <c r="J1894" s="8">
        <v>374</v>
      </c>
      <c r="K1894" s="8">
        <v>363</v>
      </c>
      <c r="L1894" s="7">
        <v>13301.19</v>
      </c>
      <c r="M1894" s="7">
        <v>491.05</v>
      </c>
      <c r="N1894" s="7">
        <v>384437.58</v>
      </c>
      <c r="O1894" s="8">
        <v>5559</v>
      </c>
      <c r="P1894" s="8">
        <v>1</v>
      </c>
      <c r="Q1894" s="8">
        <v>5</v>
      </c>
    </row>
    <row r="1895" spans="1:17" ht="14.5">
      <c r="A1895" s="5">
        <v>45597</v>
      </c>
      <c r="B1895" s="6">
        <v>2024</v>
      </c>
      <c r="C1895" s="6" t="s">
        <v>102</v>
      </c>
      <c r="D1895" s="6" t="s">
        <v>88</v>
      </c>
      <c r="E1895" s="6" t="s">
        <v>87</v>
      </c>
      <c r="F1895" s="6" t="s">
        <v>83</v>
      </c>
      <c r="G1895" s="6" t="s">
        <v>79</v>
      </c>
      <c r="H1895" s="7">
        <v>27521.07</v>
      </c>
      <c r="I1895" s="7">
        <v>25621.57</v>
      </c>
      <c r="J1895" s="8">
        <v>150</v>
      </c>
      <c r="K1895" s="8">
        <v>138</v>
      </c>
      <c r="L1895" s="7">
        <v>15466.14</v>
      </c>
      <c r="M1895" s="7">
        <v>755.52</v>
      </c>
      <c r="N1895" s="7">
        <v>319577.94</v>
      </c>
      <c r="O1895" s="8">
        <v>1901</v>
      </c>
      <c r="P1895" s="8">
        <v>2</v>
      </c>
      <c r="Q1895" s="8">
        <v>5</v>
      </c>
    </row>
    <row r="1896" spans="1:17" ht="14.5">
      <c r="A1896" s="5">
        <v>45597</v>
      </c>
      <c r="B1896" s="6">
        <v>2024</v>
      </c>
      <c r="C1896" s="6" t="s">
        <v>102</v>
      </c>
      <c r="D1896" s="6" t="s">
        <v>88</v>
      </c>
      <c r="E1896" s="6" t="s">
        <v>87</v>
      </c>
      <c r="F1896" s="6" t="s">
        <v>83</v>
      </c>
      <c r="G1896" s="6" t="s">
        <v>80</v>
      </c>
      <c r="H1896" s="7">
        <v>6258.16</v>
      </c>
      <c r="I1896" s="7">
        <v>5502.43</v>
      </c>
      <c r="J1896" s="8">
        <v>43</v>
      </c>
      <c r="K1896" s="8">
        <v>38</v>
      </c>
      <c r="L1896" s="7">
        <v>3620.98</v>
      </c>
      <c r="M1896" s="7">
        <v>348.82</v>
      </c>
      <c r="N1896" s="7">
        <v>104886.28</v>
      </c>
      <c r="O1896" s="8">
        <v>746</v>
      </c>
      <c r="P1896" s="8">
        <v>0</v>
      </c>
      <c r="Q1896" s="8">
        <v>1</v>
      </c>
    </row>
    <row r="1897" spans="1:17" ht="14.5">
      <c r="A1897" s="5">
        <v>45597</v>
      </c>
      <c r="B1897" s="6">
        <v>2024</v>
      </c>
      <c r="C1897" s="6" t="s">
        <v>102</v>
      </c>
      <c r="D1897" s="6" t="s">
        <v>88</v>
      </c>
      <c r="E1897" s="6" t="s">
        <v>87</v>
      </c>
      <c r="F1897" s="6" t="s">
        <v>83</v>
      </c>
      <c r="G1897" s="6" t="s">
        <v>81</v>
      </c>
      <c r="H1897" s="7">
        <v>10936.25</v>
      </c>
      <c r="I1897" s="7">
        <v>10591.21</v>
      </c>
      <c r="J1897" s="8">
        <v>93</v>
      </c>
      <c r="K1897" s="8">
        <v>91</v>
      </c>
      <c r="L1897" s="7">
        <v>5799.31</v>
      </c>
      <c r="M1897" s="7">
        <v>321.38</v>
      </c>
      <c r="N1897" s="7">
        <v>146677.21</v>
      </c>
      <c r="O1897" s="8">
        <v>1327</v>
      </c>
      <c r="P1897" s="8">
        <v>1</v>
      </c>
      <c r="Q1897" s="8">
        <v>1</v>
      </c>
    </row>
    <row r="1898" spans="1:17" ht="14.5">
      <c r="A1898" s="5">
        <v>45597</v>
      </c>
      <c r="B1898" s="6">
        <v>2024</v>
      </c>
      <c r="C1898" s="6" t="s">
        <v>102</v>
      </c>
      <c r="D1898" s="6" t="s">
        <v>89</v>
      </c>
      <c r="E1898" s="6" t="s">
        <v>85</v>
      </c>
      <c r="F1898" s="6" t="s">
        <v>77</v>
      </c>
      <c r="G1898" s="6" t="s">
        <v>78</v>
      </c>
      <c r="H1898" s="7">
        <v>268432.77</v>
      </c>
      <c r="I1898" s="7">
        <v>262008</v>
      </c>
      <c r="J1898" s="8">
        <v>3627</v>
      </c>
      <c r="K1898" s="8">
        <v>3519</v>
      </c>
      <c r="L1898" s="7">
        <v>148689.96</v>
      </c>
      <c r="M1898" s="7">
        <v>5020.67</v>
      </c>
      <c r="N1898" s="7">
        <v>1898832.28</v>
      </c>
      <c r="O1898" s="8">
        <v>26957</v>
      </c>
      <c r="P1898" s="8">
        <v>11</v>
      </c>
      <c r="Q1898" s="8">
        <v>64</v>
      </c>
    </row>
    <row r="1899" spans="1:17" ht="14.5">
      <c r="A1899" s="5">
        <v>45597</v>
      </c>
      <c r="B1899" s="6">
        <v>2024</v>
      </c>
      <c r="C1899" s="6" t="s">
        <v>102</v>
      </c>
      <c r="D1899" s="6" t="s">
        <v>89</v>
      </c>
      <c r="E1899" s="6" t="s">
        <v>85</v>
      </c>
      <c r="F1899" s="6" t="s">
        <v>77</v>
      </c>
      <c r="G1899" s="6" t="s">
        <v>79</v>
      </c>
      <c r="H1899" s="7">
        <v>272721.17</v>
      </c>
      <c r="I1899" s="7">
        <v>270914.58</v>
      </c>
      <c r="J1899" s="8">
        <v>1486</v>
      </c>
      <c r="K1899" s="8">
        <v>1506</v>
      </c>
      <c r="L1899" s="7">
        <v>179063.63</v>
      </c>
      <c r="M1899" s="7">
        <v>6530.28</v>
      </c>
      <c r="N1899" s="7">
        <v>1572685.95</v>
      </c>
      <c r="O1899" s="8">
        <v>9736</v>
      </c>
      <c r="P1899" s="8">
        <v>12</v>
      </c>
      <c r="Q1899" s="8">
        <v>17</v>
      </c>
    </row>
    <row r="1900" spans="1:17" ht="14.5">
      <c r="A1900" s="5">
        <v>45597</v>
      </c>
      <c r="B1900" s="6">
        <v>2024</v>
      </c>
      <c r="C1900" s="6" t="s">
        <v>102</v>
      </c>
      <c r="D1900" s="6" t="s">
        <v>89</v>
      </c>
      <c r="E1900" s="6" t="s">
        <v>85</v>
      </c>
      <c r="F1900" s="6" t="s">
        <v>77</v>
      </c>
      <c r="G1900" s="6" t="s">
        <v>80</v>
      </c>
      <c r="H1900" s="7">
        <v>61892.88</v>
      </c>
      <c r="I1900" s="7">
        <v>58571.29</v>
      </c>
      <c r="J1900" s="8">
        <v>430</v>
      </c>
      <c r="K1900" s="8">
        <v>406</v>
      </c>
      <c r="L1900" s="7">
        <v>42926.89</v>
      </c>
      <c r="M1900" s="7">
        <v>3170.71</v>
      </c>
      <c r="N1900" s="7">
        <v>492418.47</v>
      </c>
      <c r="O1900" s="8">
        <v>3856</v>
      </c>
      <c r="P1900" s="8">
        <v>3</v>
      </c>
      <c r="Q1900" s="8">
        <v>8</v>
      </c>
    </row>
    <row r="1901" spans="1:17" ht="14.5">
      <c r="A1901" s="5">
        <v>45597</v>
      </c>
      <c r="B1901" s="6">
        <v>2024</v>
      </c>
      <c r="C1901" s="6" t="s">
        <v>102</v>
      </c>
      <c r="D1901" s="6" t="s">
        <v>89</v>
      </c>
      <c r="E1901" s="6" t="s">
        <v>85</v>
      </c>
      <c r="F1901" s="6" t="s">
        <v>77</v>
      </c>
      <c r="G1901" s="6" t="s">
        <v>81</v>
      </c>
      <c r="H1901" s="7">
        <v>103121.53</v>
      </c>
      <c r="I1901" s="7">
        <v>100923.28</v>
      </c>
      <c r="J1901" s="8">
        <v>872</v>
      </c>
      <c r="K1901" s="8">
        <v>847</v>
      </c>
      <c r="L1901" s="7">
        <v>63875.08</v>
      </c>
      <c r="M1901" s="7">
        <v>3340.42</v>
      </c>
      <c r="N1901" s="7">
        <v>683485.27</v>
      </c>
      <c r="O1901" s="8">
        <v>6525</v>
      </c>
      <c r="P1901" s="8">
        <v>5</v>
      </c>
      <c r="Q1901" s="8">
        <v>9</v>
      </c>
    </row>
    <row r="1902" spans="1:17" ht="14.5">
      <c r="A1902" s="5">
        <v>45597</v>
      </c>
      <c r="B1902" s="6">
        <v>2024</v>
      </c>
      <c r="C1902" s="6" t="s">
        <v>102</v>
      </c>
      <c r="D1902" s="6" t="s">
        <v>89</v>
      </c>
      <c r="E1902" s="6" t="s">
        <v>85</v>
      </c>
      <c r="F1902" s="6" t="s">
        <v>82</v>
      </c>
      <c r="G1902" s="6" t="s">
        <v>78</v>
      </c>
      <c r="H1902" s="7">
        <v>232946.35</v>
      </c>
      <c r="I1902" s="7">
        <v>229615.5</v>
      </c>
      <c r="J1902" s="8">
        <v>3147</v>
      </c>
      <c r="K1902" s="8">
        <v>3154</v>
      </c>
      <c r="L1902" s="7">
        <v>122758.39999999999</v>
      </c>
      <c r="M1902" s="7">
        <v>3899.06</v>
      </c>
      <c r="N1902" s="7">
        <v>1637678.57</v>
      </c>
      <c r="O1902" s="8">
        <v>23200</v>
      </c>
      <c r="P1902" s="8">
        <v>13</v>
      </c>
      <c r="Q1902" s="8">
        <v>28</v>
      </c>
    </row>
    <row r="1903" spans="1:17" ht="14.5">
      <c r="A1903" s="5">
        <v>45597</v>
      </c>
      <c r="B1903" s="6">
        <v>2024</v>
      </c>
      <c r="C1903" s="6" t="s">
        <v>102</v>
      </c>
      <c r="D1903" s="6" t="s">
        <v>89</v>
      </c>
      <c r="E1903" s="6" t="s">
        <v>85</v>
      </c>
      <c r="F1903" s="6" t="s">
        <v>82</v>
      </c>
      <c r="G1903" s="6" t="s">
        <v>79</v>
      </c>
      <c r="H1903" s="7">
        <v>201178.38</v>
      </c>
      <c r="I1903" s="7">
        <v>197367.26</v>
      </c>
      <c r="J1903" s="8">
        <v>1096</v>
      </c>
      <c r="K1903" s="8">
        <v>1067</v>
      </c>
      <c r="L1903" s="7">
        <v>124397.06</v>
      </c>
      <c r="M1903" s="7">
        <v>4950.75</v>
      </c>
      <c r="N1903" s="7">
        <v>1314424.26</v>
      </c>
      <c r="O1903" s="8">
        <v>7668</v>
      </c>
      <c r="P1903" s="8">
        <v>7</v>
      </c>
      <c r="Q1903" s="8">
        <v>20</v>
      </c>
    </row>
    <row r="1904" spans="1:17" ht="14.5">
      <c r="A1904" s="5">
        <v>45597</v>
      </c>
      <c r="B1904" s="6">
        <v>2024</v>
      </c>
      <c r="C1904" s="6" t="s">
        <v>102</v>
      </c>
      <c r="D1904" s="6" t="s">
        <v>89</v>
      </c>
      <c r="E1904" s="6" t="s">
        <v>85</v>
      </c>
      <c r="F1904" s="6" t="s">
        <v>82</v>
      </c>
      <c r="G1904" s="6" t="s">
        <v>80</v>
      </c>
      <c r="H1904" s="7">
        <v>55738.09</v>
      </c>
      <c r="I1904" s="7">
        <v>52569.13</v>
      </c>
      <c r="J1904" s="8">
        <v>387</v>
      </c>
      <c r="K1904" s="8">
        <v>363</v>
      </c>
      <c r="L1904" s="7">
        <v>35408.379999999997</v>
      </c>
      <c r="M1904" s="7">
        <v>2851.9</v>
      </c>
      <c r="N1904" s="7">
        <v>458175.85</v>
      </c>
      <c r="O1904" s="8">
        <v>3563</v>
      </c>
      <c r="P1904" s="8">
        <v>2</v>
      </c>
      <c r="Q1904" s="8">
        <v>4</v>
      </c>
    </row>
    <row r="1905" spans="1:17" ht="14.5">
      <c r="A1905" s="5">
        <v>45597</v>
      </c>
      <c r="B1905" s="6">
        <v>2024</v>
      </c>
      <c r="C1905" s="6" t="s">
        <v>102</v>
      </c>
      <c r="D1905" s="6" t="s">
        <v>89</v>
      </c>
      <c r="E1905" s="6" t="s">
        <v>85</v>
      </c>
      <c r="F1905" s="6" t="s">
        <v>82</v>
      </c>
      <c r="G1905" s="6" t="s">
        <v>81</v>
      </c>
      <c r="H1905" s="7">
        <v>92449.56</v>
      </c>
      <c r="I1905" s="7">
        <v>89921.73</v>
      </c>
      <c r="J1905" s="8">
        <v>782</v>
      </c>
      <c r="K1905" s="8">
        <v>757</v>
      </c>
      <c r="L1905" s="7">
        <v>54093.51</v>
      </c>
      <c r="M1905" s="7">
        <v>3027.37</v>
      </c>
      <c r="N1905" s="7">
        <v>651150.93999999994</v>
      </c>
      <c r="O1905" s="8">
        <v>5887</v>
      </c>
      <c r="P1905" s="8">
        <v>5</v>
      </c>
      <c r="Q1905" s="8">
        <v>17</v>
      </c>
    </row>
    <row r="1906" spans="1:17" ht="14.5">
      <c r="A1906" s="5">
        <v>45597</v>
      </c>
      <c r="B1906" s="6">
        <v>2024</v>
      </c>
      <c r="C1906" s="6" t="s">
        <v>102</v>
      </c>
      <c r="D1906" s="6" t="s">
        <v>89</v>
      </c>
      <c r="E1906" s="6" t="s">
        <v>85</v>
      </c>
      <c r="F1906" s="6" t="s">
        <v>83</v>
      </c>
      <c r="G1906" s="6" t="s">
        <v>78</v>
      </c>
      <c r="H1906" s="7">
        <v>27627.7</v>
      </c>
      <c r="I1906" s="7">
        <v>28891.78</v>
      </c>
      <c r="J1906" s="8">
        <v>373</v>
      </c>
      <c r="K1906" s="8">
        <v>388</v>
      </c>
      <c r="L1906" s="7">
        <v>13269.37</v>
      </c>
      <c r="M1906" s="7">
        <v>533.16999999999996</v>
      </c>
      <c r="N1906" s="7">
        <v>285911.67</v>
      </c>
      <c r="O1906" s="8">
        <v>4308</v>
      </c>
      <c r="P1906" s="8">
        <v>1</v>
      </c>
      <c r="Q1906" s="8">
        <v>8</v>
      </c>
    </row>
    <row r="1907" spans="1:17" ht="14.5">
      <c r="A1907" s="5">
        <v>45597</v>
      </c>
      <c r="B1907" s="6">
        <v>2024</v>
      </c>
      <c r="C1907" s="6" t="s">
        <v>102</v>
      </c>
      <c r="D1907" s="6" t="s">
        <v>89</v>
      </c>
      <c r="E1907" s="6" t="s">
        <v>85</v>
      </c>
      <c r="F1907" s="6" t="s">
        <v>83</v>
      </c>
      <c r="G1907" s="6" t="s">
        <v>79</v>
      </c>
      <c r="H1907" s="7">
        <v>26525.05</v>
      </c>
      <c r="I1907" s="7">
        <v>25452.89</v>
      </c>
      <c r="J1907" s="8">
        <v>145</v>
      </c>
      <c r="K1907" s="8">
        <v>137</v>
      </c>
      <c r="L1907" s="7">
        <v>14590.9</v>
      </c>
      <c r="M1907" s="7">
        <v>685.81</v>
      </c>
      <c r="N1907" s="7">
        <v>215678.74</v>
      </c>
      <c r="O1907" s="8">
        <v>1282</v>
      </c>
      <c r="P1907" s="8">
        <v>1</v>
      </c>
      <c r="Q1907" s="8">
        <v>2</v>
      </c>
    </row>
    <row r="1908" spans="1:17" ht="14.5">
      <c r="A1908" s="5">
        <v>45597</v>
      </c>
      <c r="B1908" s="6">
        <v>2024</v>
      </c>
      <c r="C1908" s="6" t="s">
        <v>102</v>
      </c>
      <c r="D1908" s="6" t="s">
        <v>89</v>
      </c>
      <c r="E1908" s="6" t="s">
        <v>85</v>
      </c>
      <c r="F1908" s="6" t="s">
        <v>83</v>
      </c>
      <c r="G1908" s="6" t="s">
        <v>80</v>
      </c>
      <c r="H1908" s="7">
        <v>6046.3</v>
      </c>
      <c r="I1908" s="7">
        <v>5841.95</v>
      </c>
      <c r="J1908" s="8">
        <v>42</v>
      </c>
      <c r="K1908" s="8">
        <v>40</v>
      </c>
      <c r="L1908" s="7">
        <v>3507.68</v>
      </c>
      <c r="M1908" s="7">
        <v>330.11</v>
      </c>
      <c r="N1908" s="7">
        <v>72805.5</v>
      </c>
      <c r="O1908" s="8">
        <v>569</v>
      </c>
      <c r="P1908" s="8">
        <v>0</v>
      </c>
      <c r="Q1908" s="8">
        <v>1</v>
      </c>
    </row>
    <row r="1909" spans="1:17" ht="14.5">
      <c r="A1909" s="5">
        <v>45597</v>
      </c>
      <c r="B1909" s="6">
        <v>2024</v>
      </c>
      <c r="C1909" s="6" t="s">
        <v>102</v>
      </c>
      <c r="D1909" s="6" t="s">
        <v>89</v>
      </c>
      <c r="E1909" s="6" t="s">
        <v>85</v>
      </c>
      <c r="F1909" s="6" t="s">
        <v>83</v>
      </c>
      <c r="G1909" s="6" t="s">
        <v>81</v>
      </c>
      <c r="H1909" s="7">
        <v>10263.469999999999</v>
      </c>
      <c r="I1909" s="7">
        <v>10332.459999999999</v>
      </c>
      <c r="J1909" s="8">
        <v>87</v>
      </c>
      <c r="K1909" s="8">
        <v>87</v>
      </c>
      <c r="L1909" s="7">
        <v>5453.85</v>
      </c>
      <c r="M1909" s="7">
        <v>311.02999999999997</v>
      </c>
      <c r="N1909" s="7">
        <v>101901.55</v>
      </c>
      <c r="O1909" s="8">
        <v>898</v>
      </c>
      <c r="P1909" s="8">
        <v>1</v>
      </c>
      <c r="Q1909" s="8">
        <v>1</v>
      </c>
    </row>
    <row r="1910" spans="1:17" ht="14.5">
      <c r="A1910" s="5">
        <v>45597</v>
      </c>
      <c r="B1910" s="6">
        <v>2024</v>
      </c>
      <c r="C1910" s="6" t="s">
        <v>102</v>
      </c>
      <c r="D1910" s="6" t="s">
        <v>90</v>
      </c>
      <c r="E1910" s="6" t="s">
        <v>91</v>
      </c>
      <c r="F1910" s="6" t="s">
        <v>77</v>
      </c>
      <c r="G1910" s="6" t="s">
        <v>78</v>
      </c>
      <c r="H1910" s="7">
        <v>207965.2</v>
      </c>
      <c r="I1910" s="7">
        <v>198011.85</v>
      </c>
      <c r="J1910" s="8">
        <v>2810</v>
      </c>
      <c r="K1910" s="8">
        <v>2640</v>
      </c>
      <c r="L1910" s="7">
        <v>116276.7</v>
      </c>
      <c r="M1910" s="7">
        <v>4050.62</v>
      </c>
      <c r="N1910" s="7">
        <v>2425942.7000000002</v>
      </c>
      <c r="O1910" s="8">
        <v>34550</v>
      </c>
      <c r="P1910" s="8">
        <v>11</v>
      </c>
      <c r="Q1910" s="8">
        <v>51</v>
      </c>
    </row>
    <row r="1911" spans="1:17" ht="14.5">
      <c r="A1911" s="5">
        <v>45597</v>
      </c>
      <c r="B1911" s="6">
        <v>2024</v>
      </c>
      <c r="C1911" s="6" t="s">
        <v>102</v>
      </c>
      <c r="D1911" s="6" t="s">
        <v>90</v>
      </c>
      <c r="E1911" s="6" t="s">
        <v>91</v>
      </c>
      <c r="F1911" s="6" t="s">
        <v>77</v>
      </c>
      <c r="G1911" s="6" t="s">
        <v>79</v>
      </c>
      <c r="H1911" s="7">
        <v>206903.01</v>
      </c>
      <c r="I1911" s="7">
        <v>191544.98</v>
      </c>
      <c r="J1911" s="8">
        <v>1128</v>
      </c>
      <c r="K1911" s="8">
        <v>1039</v>
      </c>
      <c r="L1911" s="7">
        <v>136672.31</v>
      </c>
      <c r="M1911" s="7">
        <v>5175.82</v>
      </c>
      <c r="N1911" s="7">
        <v>1947352.5</v>
      </c>
      <c r="O1911" s="8">
        <v>11304</v>
      </c>
      <c r="P1911" s="8">
        <v>10</v>
      </c>
      <c r="Q1911" s="8">
        <v>10</v>
      </c>
    </row>
    <row r="1912" spans="1:17" ht="14.5">
      <c r="A1912" s="5">
        <v>45597</v>
      </c>
      <c r="B1912" s="6">
        <v>2024</v>
      </c>
      <c r="C1912" s="6" t="s">
        <v>102</v>
      </c>
      <c r="D1912" s="6" t="s">
        <v>90</v>
      </c>
      <c r="E1912" s="6" t="s">
        <v>91</v>
      </c>
      <c r="F1912" s="6" t="s">
        <v>77</v>
      </c>
      <c r="G1912" s="6" t="s">
        <v>80</v>
      </c>
      <c r="H1912" s="7">
        <v>57424.88</v>
      </c>
      <c r="I1912" s="7">
        <v>51248.35</v>
      </c>
      <c r="J1912" s="8">
        <v>399</v>
      </c>
      <c r="K1912" s="8">
        <v>362</v>
      </c>
      <c r="L1912" s="7">
        <v>39641.43</v>
      </c>
      <c r="M1912" s="7">
        <v>3139.7</v>
      </c>
      <c r="N1912" s="7">
        <v>619745.12</v>
      </c>
      <c r="O1912" s="8">
        <v>4866</v>
      </c>
      <c r="P1912" s="8">
        <v>3</v>
      </c>
      <c r="Q1912" s="8">
        <v>3</v>
      </c>
    </row>
    <row r="1913" spans="1:17" ht="14.5">
      <c r="A1913" s="5">
        <v>45597</v>
      </c>
      <c r="B1913" s="6">
        <v>2024</v>
      </c>
      <c r="C1913" s="6" t="s">
        <v>102</v>
      </c>
      <c r="D1913" s="6" t="s">
        <v>90</v>
      </c>
      <c r="E1913" s="6" t="s">
        <v>91</v>
      </c>
      <c r="F1913" s="6" t="s">
        <v>77</v>
      </c>
      <c r="G1913" s="6" t="s">
        <v>81</v>
      </c>
      <c r="H1913" s="7">
        <v>87763.71</v>
      </c>
      <c r="I1913" s="7">
        <v>81693.600000000006</v>
      </c>
      <c r="J1913" s="8">
        <v>742</v>
      </c>
      <c r="K1913" s="8">
        <v>686</v>
      </c>
      <c r="L1913" s="7">
        <v>54331.360000000001</v>
      </c>
      <c r="M1913" s="7">
        <v>2651.33</v>
      </c>
      <c r="N1913" s="7">
        <v>928367.84</v>
      </c>
      <c r="O1913" s="8">
        <v>8559</v>
      </c>
      <c r="P1913" s="8">
        <v>4</v>
      </c>
      <c r="Q1913" s="8">
        <v>12</v>
      </c>
    </row>
    <row r="1914" spans="1:17" ht="14.5">
      <c r="A1914" s="5">
        <v>45597</v>
      </c>
      <c r="B1914" s="6">
        <v>2024</v>
      </c>
      <c r="C1914" s="6" t="s">
        <v>102</v>
      </c>
      <c r="D1914" s="6" t="s">
        <v>90</v>
      </c>
      <c r="E1914" s="6" t="s">
        <v>91</v>
      </c>
      <c r="F1914" s="6" t="s">
        <v>82</v>
      </c>
      <c r="G1914" s="6" t="s">
        <v>78</v>
      </c>
      <c r="H1914" s="7">
        <v>188942.94</v>
      </c>
      <c r="I1914" s="7">
        <v>181752.04</v>
      </c>
      <c r="J1914" s="8">
        <v>2553</v>
      </c>
      <c r="K1914" s="8">
        <v>2441</v>
      </c>
      <c r="L1914" s="7">
        <v>99211.43</v>
      </c>
      <c r="M1914" s="7">
        <v>3672.52</v>
      </c>
      <c r="N1914" s="7">
        <v>2220587.7200000002</v>
      </c>
      <c r="O1914" s="8">
        <v>33887</v>
      </c>
      <c r="P1914" s="8">
        <v>11</v>
      </c>
      <c r="Q1914" s="8">
        <v>32</v>
      </c>
    </row>
    <row r="1915" spans="1:17" ht="14.5">
      <c r="A1915" s="5">
        <v>45597</v>
      </c>
      <c r="B1915" s="6">
        <v>2024</v>
      </c>
      <c r="C1915" s="6" t="s">
        <v>102</v>
      </c>
      <c r="D1915" s="6" t="s">
        <v>90</v>
      </c>
      <c r="E1915" s="6" t="s">
        <v>91</v>
      </c>
      <c r="F1915" s="6" t="s">
        <v>82</v>
      </c>
      <c r="G1915" s="6" t="s">
        <v>79</v>
      </c>
      <c r="H1915" s="7">
        <v>172373.84</v>
      </c>
      <c r="I1915" s="7">
        <v>158894.68</v>
      </c>
      <c r="J1915" s="8">
        <v>939</v>
      </c>
      <c r="K1915" s="8">
        <v>875</v>
      </c>
      <c r="L1915" s="7">
        <v>104288.87</v>
      </c>
      <c r="M1915" s="7">
        <v>4528.25</v>
      </c>
      <c r="N1915" s="7">
        <v>1687122.7</v>
      </c>
      <c r="O1915" s="8">
        <v>9847</v>
      </c>
      <c r="P1915" s="8">
        <v>8</v>
      </c>
      <c r="Q1915" s="8">
        <v>16</v>
      </c>
    </row>
    <row r="1916" spans="1:17" ht="14.5">
      <c r="A1916" s="5">
        <v>45597</v>
      </c>
      <c r="B1916" s="6">
        <v>2024</v>
      </c>
      <c r="C1916" s="6" t="s">
        <v>102</v>
      </c>
      <c r="D1916" s="6" t="s">
        <v>90</v>
      </c>
      <c r="E1916" s="6" t="s">
        <v>91</v>
      </c>
      <c r="F1916" s="6" t="s">
        <v>82</v>
      </c>
      <c r="G1916" s="6" t="s">
        <v>80</v>
      </c>
      <c r="H1916" s="7">
        <v>50993.54</v>
      </c>
      <c r="I1916" s="7">
        <v>45521.8</v>
      </c>
      <c r="J1916" s="8">
        <v>354</v>
      </c>
      <c r="K1916" s="8">
        <v>320</v>
      </c>
      <c r="L1916" s="7">
        <v>32380.29</v>
      </c>
      <c r="M1916" s="7">
        <v>2895.79</v>
      </c>
      <c r="N1916" s="7">
        <v>571918.76</v>
      </c>
      <c r="O1916" s="8">
        <v>4377</v>
      </c>
      <c r="P1916" s="8">
        <v>2</v>
      </c>
      <c r="Q1916" s="8">
        <v>5</v>
      </c>
    </row>
    <row r="1917" spans="1:17" ht="14.5">
      <c r="A1917" s="5">
        <v>45597</v>
      </c>
      <c r="B1917" s="6">
        <v>2024</v>
      </c>
      <c r="C1917" s="6" t="s">
        <v>102</v>
      </c>
      <c r="D1917" s="6" t="s">
        <v>90</v>
      </c>
      <c r="E1917" s="6" t="s">
        <v>91</v>
      </c>
      <c r="F1917" s="6" t="s">
        <v>82</v>
      </c>
      <c r="G1917" s="6" t="s">
        <v>81</v>
      </c>
      <c r="H1917" s="7">
        <v>68904.78</v>
      </c>
      <c r="I1917" s="7">
        <v>64840.83</v>
      </c>
      <c r="J1917" s="8">
        <v>583</v>
      </c>
      <c r="K1917" s="8">
        <v>553</v>
      </c>
      <c r="L1917" s="7">
        <v>40402.519999999997</v>
      </c>
      <c r="M1917" s="7">
        <v>2077.44</v>
      </c>
      <c r="N1917" s="7">
        <v>785306.08</v>
      </c>
      <c r="O1917" s="8">
        <v>7065</v>
      </c>
      <c r="P1917" s="8">
        <v>4</v>
      </c>
      <c r="Q1917" s="8">
        <v>8</v>
      </c>
    </row>
    <row r="1918" spans="1:17" ht="14.5">
      <c r="A1918" s="5">
        <v>45597</v>
      </c>
      <c r="B1918" s="6">
        <v>2024</v>
      </c>
      <c r="C1918" s="6" t="s">
        <v>102</v>
      </c>
      <c r="D1918" s="6" t="s">
        <v>90</v>
      </c>
      <c r="E1918" s="6" t="s">
        <v>91</v>
      </c>
      <c r="F1918" s="6" t="s">
        <v>83</v>
      </c>
      <c r="G1918" s="6" t="s">
        <v>78</v>
      </c>
      <c r="H1918" s="7">
        <v>15803.67</v>
      </c>
      <c r="I1918" s="7">
        <v>16075.14</v>
      </c>
      <c r="J1918" s="8">
        <v>214</v>
      </c>
      <c r="K1918" s="8">
        <v>221</v>
      </c>
      <c r="L1918" s="7">
        <v>7425.77</v>
      </c>
      <c r="M1918" s="7">
        <v>291.70999999999998</v>
      </c>
      <c r="N1918" s="7">
        <v>274355.23</v>
      </c>
      <c r="O1918" s="8">
        <v>3807</v>
      </c>
      <c r="P1918" s="8">
        <v>1</v>
      </c>
      <c r="Q1918" s="8">
        <v>3</v>
      </c>
    </row>
    <row r="1919" spans="1:17" ht="14.5">
      <c r="A1919" s="5">
        <v>45597</v>
      </c>
      <c r="B1919" s="6">
        <v>2024</v>
      </c>
      <c r="C1919" s="6" t="s">
        <v>102</v>
      </c>
      <c r="D1919" s="6" t="s">
        <v>90</v>
      </c>
      <c r="E1919" s="6" t="s">
        <v>91</v>
      </c>
      <c r="F1919" s="6" t="s">
        <v>83</v>
      </c>
      <c r="G1919" s="6" t="s">
        <v>79</v>
      </c>
      <c r="H1919" s="7">
        <v>16475.73</v>
      </c>
      <c r="I1919" s="7">
        <v>15173.27</v>
      </c>
      <c r="J1919" s="8">
        <v>90</v>
      </c>
      <c r="K1919" s="8">
        <v>81</v>
      </c>
      <c r="L1919" s="7">
        <v>9033.08</v>
      </c>
      <c r="M1919" s="7">
        <v>429.76</v>
      </c>
      <c r="N1919" s="7">
        <v>232171.05</v>
      </c>
      <c r="O1919" s="8">
        <v>1399</v>
      </c>
      <c r="P1919" s="8">
        <v>1</v>
      </c>
      <c r="Q1919" s="8">
        <v>3</v>
      </c>
    </row>
    <row r="1920" spans="1:17" ht="14.5">
      <c r="A1920" s="5">
        <v>45597</v>
      </c>
      <c r="B1920" s="6">
        <v>2024</v>
      </c>
      <c r="C1920" s="6" t="s">
        <v>102</v>
      </c>
      <c r="D1920" s="6" t="s">
        <v>90</v>
      </c>
      <c r="E1920" s="6" t="s">
        <v>91</v>
      </c>
      <c r="F1920" s="6" t="s">
        <v>83</v>
      </c>
      <c r="G1920" s="6" t="s">
        <v>80</v>
      </c>
      <c r="H1920" s="7">
        <v>4403.29</v>
      </c>
      <c r="I1920" s="7">
        <v>4193.3</v>
      </c>
      <c r="J1920" s="8">
        <v>31</v>
      </c>
      <c r="K1920" s="8">
        <v>29</v>
      </c>
      <c r="L1920" s="7">
        <v>2578.67</v>
      </c>
      <c r="M1920" s="7">
        <v>224.29</v>
      </c>
      <c r="N1920" s="7">
        <v>75534.759999999995</v>
      </c>
      <c r="O1920" s="8">
        <v>583</v>
      </c>
      <c r="P1920" s="8">
        <v>0</v>
      </c>
      <c r="Q1920" s="8">
        <v>1</v>
      </c>
    </row>
    <row r="1921" spans="1:17" ht="14.5">
      <c r="A1921" s="5">
        <v>45597</v>
      </c>
      <c r="B1921" s="6">
        <v>2024</v>
      </c>
      <c r="C1921" s="6" t="s">
        <v>102</v>
      </c>
      <c r="D1921" s="6" t="s">
        <v>90</v>
      </c>
      <c r="E1921" s="6" t="s">
        <v>91</v>
      </c>
      <c r="F1921" s="6" t="s">
        <v>83</v>
      </c>
      <c r="G1921" s="6" t="s">
        <v>81</v>
      </c>
      <c r="H1921" s="7">
        <v>7343.29</v>
      </c>
      <c r="I1921" s="7">
        <v>7121.33</v>
      </c>
      <c r="J1921" s="8">
        <v>62</v>
      </c>
      <c r="K1921" s="8">
        <v>59</v>
      </c>
      <c r="L1921" s="7">
        <v>3859.16</v>
      </c>
      <c r="M1921" s="7">
        <v>233.21</v>
      </c>
      <c r="N1921" s="7">
        <v>106931.63</v>
      </c>
      <c r="O1921" s="8">
        <v>932</v>
      </c>
      <c r="P1921" s="8">
        <v>0</v>
      </c>
      <c r="Q1921" s="8">
        <v>1</v>
      </c>
    </row>
    <row r="1922" spans="1:17" ht="14.5">
      <c r="A1922" s="5">
        <v>45597</v>
      </c>
      <c r="B1922" s="6">
        <v>2024</v>
      </c>
      <c r="C1922" s="6" t="s">
        <v>102</v>
      </c>
      <c r="D1922" s="6" t="s">
        <v>92</v>
      </c>
      <c r="E1922" s="6" t="s">
        <v>76</v>
      </c>
      <c r="F1922" s="6" t="s">
        <v>77</v>
      </c>
      <c r="G1922" s="6" t="s">
        <v>78</v>
      </c>
      <c r="H1922" s="7">
        <v>218302.06</v>
      </c>
      <c r="I1922" s="7">
        <v>230831.07</v>
      </c>
      <c r="J1922" s="8">
        <v>2949</v>
      </c>
      <c r="K1922" s="8">
        <v>3148</v>
      </c>
      <c r="L1922" s="7">
        <v>121245.02</v>
      </c>
      <c r="M1922" s="7">
        <v>3592.32</v>
      </c>
      <c r="N1922" s="7">
        <v>1427455.45</v>
      </c>
      <c r="O1922" s="8">
        <v>19916</v>
      </c>
      <c r="P1922" s="8">
        <v>11</v>
      </c>
      <c r="Q1922" s="8">
        <v>41</v>
      </c>
    </row>
    <row r="1923" spans="1:17" ht="14.5">
      <c r="A1923" s="5">
        <v>45597</v>
      </c>
      <c r="B1923" s="6">
        <v>2024</v>
      </c>
      <c r="C1923" s="6" t="s">
        <v>102</v>
      </c>
      <c r="D1923" s="6" t="s">
        <v>92</v>
      </c>
      <c r="E1923" s="6" t="s">
        <v>76</v>
      </c>
      <c r="F1923" s="6" t="s">
        <v>77</v>
      </c>
      <c r="G1923" s="6" t="s">
        <v>79</v>
      </c>
      <c r="H1923" s="7">
        <v>228815.41</v>
      </c>
      <c r="I1923" s="7">
        <v>227095.85</v>
      </c>
      <c r="J1923" s="8">
        <v>1247</v>
      </c>
      <c r="K1923" s="8">
        <v>1220</v>
      </c>
      <c r="L1923" s="7">
        <v>149783.47</v>
      </c>
      <c r="M1923" s="7">
        <v>5580.95</v>
      </c>
      <c r="N1923" s="7">
        <v>1217024.8600000001</v>
      </c>
      <c r="O1923" s="8">
        <v>7108</v>
      </c>
      <c r="P1923" s="8">
        <v>9</v>
      </c>
      <c r="Q1923" s="8">
        <v>23</v>
      </c>
    </row>
    <row r="1924" spans="1:17" ht="14.5">
      <c r="A1924" s="5">
        <v>45597</v>
      </c>
      <c r="B1924" s="6">
        <v>2024</v>
      </c>
      <c r="C1924" s="6" t="s">
        <v>102</v>
      </c>
      <c r="D1924" s="6" t="s">
        <v>92</v>
      </c>
      <c r="E1924" s="6" t="s">
        <v>76</v>
      </c>
      <c r="F1924" s="6" t="s">
        <v>77</v>
      </c>
      <c r="G1924" s="6" t="s">
        <v>80</v>
      </c>
      <c r="H1924" s="7">
        <v>53513.18</v>
      </c>
      <c r="I1924" s="7">
        <v>50607.92</v>
      </c>
      <c r="J1924" s="8">
        <v>372</v>
      </c>
      <c r="K1924" s="8">
        <v>356</v>
      </c>
      <c r="L1924" s="7">
        <v>36471.03</v>
      </c>
      <c r="M1924" s="7">
        <v>3144.63</v>
      </c>
      <c r="N1924" s="7">
        <v>377614.34</v>
      </c>
      <c r="O1924" s="8">
        <v>2928</v>
      </c>
      <c r="P1924" s="8">
        <v>2</v>
      </c>
      <c r="Q1924" s="8">
        <v>5</v>
      </c>
    </row>
    <row r="1925" spans="1:17" ht="14.5">
      <c r="A1925" s="5">
        <v>45597</v>
      </c>
      <c r="B1925" s="6">
        <v>2024</v>
      </c>
      <c r="C1925" s="6" t="s">
        <v>102</v>
      </c>
      <c r="D1925" s="6" t="s">
        <v>92</v>
      </c>
      <c r="E1925" s="6" t="s">
        <v>76</v>
      </c>
      <c r="F1925" s="6" t="s">
        <v>77</v>
      </c>
      <c r="G1925" s="6" t="s">
        <v>81</v>
      </c>
      <c r="H1925" s="7">
        <v>94713.44</v>
      </c>
      <c r="I1925" s="7">
        <v>90651.67</v>
      </c>
      <c r="J1925" s="8">
        <v>801</v>
      </c>
      <c r="K1925" s="8">
        <v>770</v>
      </c>
      <c r="L1925" s="7">
        <v>58574.64</v>
      </c>
      <c r="M1925" s="7">
        <v>2624.61</v>
      </c>
      <c r="N1925" s="7">
        <v>555900.96</v>
      </c>
      <c r="O1925" s="8">
        <v>5129</v>
      </c>
      <c r="P1925" s="8">
        <v>4</v>
      </c>
      <c r="Q1925" s="8">
        <v>13</v>
      </c>
    </row>
    <row r="1926" spans="1:17" ht="14.5">
      <c r="A1926" s="5">
        <v>45597</v>
      </c>
      <c r="B1926" s="6">
        <v>2024</v>
      </c>
      <c r="C1926" s="6" t="s">
        <v>102</v>
      </c>
      <c r="D1926" s="6" t="s">
        <v>92</v>
      </c>
      <c r="E1926" s="6" t="s">
        <v>76</v>
      </c>
      <c r="F1926" s="6" t="s">
        <v>82</v>
      </c>
      <c r="G1926" s="6" t="s">
        <v>78</v>
      </c>
      <c r="H1926" s="7">
        <v>194210.68</v>
      </c>
      <c r="I1926" s="7">
        <v>204691.88</v>
      </c>
      <c r="J1926" s="8">
        <v>2624</v>
      </c>
      <c r="K1926" s="8">
        <v>2732</v>
      </c>
      <c r="L1926" s="7">
        <v>102970.9</v>
      </c>
      <c r="M1926" s="7">
        <v>3468.18</v>
      </c>
      <c r="N1926" s="7">
        <v>1286666.53</v>
      </c>
      <c r="O1926" s="8">
        <v>17866</v>
      </c>
      <c r="P1926" s="8">
        <v>9</v>
      </c>
      <c r="Q1926" s="8">
        <v>47</v>
      </c>
    </row>
    <row r="1927" spans="1:17" ht="14.5">
      <c r="A1927" s="5">
        <v>45597</v>
      </c>
      <c r="B1927" s="6">
        <v>2024</v>
      </c>
      <c r="C1927" s="6" t="s">
        <v>102</v>
      </c>
      <c r="D1927" s="6" t="s">
        <v>92</v>
      </c>
      <c r="E1927" s="6" t="s">
        <v>76</v>
      </c>
      <c r="F1927" s="6" t="s">
        <v>82</v>
      </c>
      <c r="G1927" s="6" t="s">
        <v>79</v>
      </c>
      <c r="H1927" s="7">
        <v>171520.15</v>
      </c>
      <c r="I1927" s="7">
        <v>173133.25</v>
      </c>
      <c r="J1927" s="8">
        <v>935</v>
      </c>
      <c r="K1927" s="8">
        <v>937</v>
      </c>
      <c r="L1927" s="7">
        <v>104481.76</v>
      </c>
      <c r="M1927" s="7">
        <v>4169.37</v>
      </c>
      <c r="N1927" s="7">
        <v>984313.45</v>
      </c>
      <c r="O1927" s="8">
        <v>5673</v>
      </c>
      <c r="P1927" s="8">
        <v>9</v>
      </c>
      <c r="Q1927" s="8">
        <v>11</v>
      </c>
    </row>
    <row r="1928" spans="1:17" ht="14.5">
      <c r="A1928" s="5">
        <v>45597</v>
      </c>
      <c r="B1928" s="6">
        <v>2024</v>
      </c>
      <c r="C1928" s="6" t="s">
        <v>102</v>
      </c>
      <c r="D1928" s="6" t="s">
        <v>92</v>
      </c>
      <c r="E1928" s="6" t="s">
        <v>76</v>
      </c>
      <c r="F1928" s="6" t="s">
        <v>82</v>
      </c>
      <c r="G1928" s="6" t="s">
        <v>80</v>
      </c>
      <c r="H1928" s="7">
        <v>42597.68</v>
      </c>
      <c r="I1928" s="7">
        <v>42023.53</v>
      </c>
      <c r="J1928" s="8">
        <v>296</v>
      </c>
      <c r="K1928" s="8">
        <v>296</v>
      </c>
      <c r="L1928" s="7">
        <v>27663.49</v>
      </c>
      <c r="M1928" s="7">
        <v>2429.4899999999998</v>
      </c>
      <c r="N1928" s="7">
        <v>329125</v>
      </c>
      <c r="O1928" s="8">
        <v>2596</v>
      </c>
      <c r="P1928" s="8">
        <v>2</v>
      </c>
      <c r="Q1928" s="8">
        <v>4</v>
      </c>
    </row>
    <row r="1929" spans="1:17" ht="14.5">
      <c r="A1929" s="5">
        <v>45597</v>
      </c>
      <c r="B1929" s="6">
        <v>2024</v>
      </c>
      <c r="C1929" s="6" t="s">
        <v>102</v>
      </c>
      <c r="D1929" s="6" t="s">
        <v>92</v>
      </c>
      <c r="E1929" s="6" t="s">
        <v>76</v>
      </c>
      <c r="F1929" s="6" t="s">
        <v>82</v>
      </c>
      <c r="G1929" s="6" t="s">
        <v>81</v>
      </c>
      <c r="H1929" s="7">
        <v>73284.27</v>
      </c>
      <c r="I1929" s="7">
        <v>71154.789999999994</v>
      </c>
      <c r="J1929" s="8">
        <v>620</v>
      </c>
      <c r="K1929" s="8">
        <v>601</v>
      </c>
      <c r="L1929" s="7">
        <v>42592.09</v>
      </c>
      <c r="M1929" s="7">
        <v>2035.61</v>
      </c>
      <c r="N1929" s="7">
        <v>474985.92</v>
      </c>
      <c r="O1929" s="8">
        <v>4417</v>
      </c>
      <c r="P1929" s="8">
        <v>4</v>
      </c>
      <c r="Q1929" s="8">
        <v>6</v>
      </c>
    </row>
    <row r="1930" spans="1:17" ht="14.5">
      <c r="A1930" s="5">
        <v>45597</v>
      </c>
      <c r="B1930" s="6">
        <v>2024</v>
      </c>
      <c r="C1930" s="6" t="s">
        <v>102</v>
      </c>
      <c r="D1930" s="6" t="s">
        <v>92</v>
      </c>
      <c r="E1930" s="6" t="s">
        <v>76</v>
      </c>
      <c r="F1930" s="6" t="s">
        <v>83</v>
      </c>
      <c r="G1930" s="6" t="s">
        <v>78</v>
      </c>
      <c r="H1930" s="7">
        <v>16092.67</v>
      </c>
      <c r="I1930" s="7">
        <v>16172.45</v>
      </c>
      <c r="J1930" s="8">
        <v>217</v>
      </c>
      <c r="K1930" s="8">
        <v>218</v>
      </c>
      <c r="L1930" s="7">
        <v>7626.8</v>
      </c>
      <c r="M1930" s="7">
        <v>268.66000000000003</v>
      </c>
      <c r="N1930" s="7">
        <v>159574.15</v>
      </c>
      <c r="O1930" s="8">
        <v>2378</v>
      </c>
      <c r="P1930" s="8">
        <v>1</v>
      </c>
      <c r="Q1930" s="8">
        <v>6</v>
      </c>
    </row>
    <row r="1931" spans="1:17" ht="14.5">
      <c r="A1931" s="5">
        <v>45597</v>
      </c>
      <c r="B1931" s="6">
        <v>2024</v>
      </c>
      <c r="C1931" s="6" t="s">
        <v>102</v>
      </c>
      <c r="D1931" s="6" t="s">
        <v>92</v>
      </c>
      <c r="E1931" s="6" t="s">
        <v>76</v>
      </c>
      <c r="F1931" s="6" t="s">
        <v>83</v>
      </c>
      <c r="G1931" s="6" t="s">
        <v>79</v>
      </c>
      <c r="H1931" s="7">
        <v>16607.41</v>
      </c>
      <c r="I1931" s="7">
        <v>15763.51</v>
      </c>
      <c r="J1931" s="8">
        <v>91</v>
      </c>
      <c r="K1931" s="8">
        <v>88</v>
      </c>
      <c r="L1931" s="7">
        <v>9303.86</v>
      </c>
      <c r="M1931" s="7">
        <v>426.5</v>
      </c>
      <c r="N1931" s="7">
        <v>129772.03</v>
      </c>
      <c r="O1931" s="8">
        <v>725</v>
      </c>
      <c r="P1931" s="8">
        <v>1</v>
      </c>
      <c r="Q1931" s="8">
        <v>3</v>
      </c>
    </row>
    <row r="1932" spans="1:17" ht="14.5">
      <c r="A1932" s="5">
        <v>45597</v>
      </c>
      <c r="B1932" s="6">
        <v>2024</v>
      </c>
      <c r="C1932" s="6" t="s">
        <v>102</v>
      </c>
      <c r="D1932" s="6" t="s">
        <v>92</v>
      </c>
      <c r="E1932" s="6" t="s">
        <v>76</v>
      </c>
      <c r="F1932" s="6" t="s">
        <v>83</v>
      </c>
      <c r="G1932" s="6" t="s">
        <v>80</v>
      </c>
      <c r="H1932" s="7">
        <v>4230.53</v>
      </c>
      <c r="I1932" s="7">
        <v>3972.51</v>
      </c>
      <c r="J1932" s="8">
        <v>29</v>
      </c>
      <c r="K1932" s="8">
        <v>27</v>
      </c>
      <c r="L1932" s="7">
        <v>2488.81</v>
      </c>
      <c r="M1932" s="7">
        <v>216.28</v>
      </c>
      <c r="N1932" s="7">
        <v>43764.92</v>
      </c>
      <c r="O1932" s="8">
        <v>323</v>
      </c>
      <c r="P1932" s="8">
        <v>0</v>
      </c>
      <c r="Q1932" s="8">
        <v>0</v>
      </c>
    </row>
    <row r="1933" spans="1:17" ht="14.5">
      <c r="A1933" s="5">
        <v>45597</v>
      </c>
      <c r="B1933" s="6">
        <v>2024</v>
      </c>
      <c r="C1933" s="6" t="s">
        <v>102</v>
      </c>
      <c r="D1933" s="6" t="s">
        <v>92</v>
      </c>
      <c r="E1933" s="6" t="s">
        <v>76</v>
      </c>
      <c r="F1933" s="6" t="s">
        <v>83</v>
      </c>
      <c r="G1933" s="6" t="s">
        <v>81</v>
      </c>
      <c r="H1933" s="7">
        <v>6841.74</v>
      </c>
      <c r="I1933" s="7">
        <v>6643.45</v>
      </c>
      <c r="J1933" s="8">
        <v>58</v>
      </c>
      <c r="K1933" s="8">
        <v>55</v>
      </c>
      <c r="L1933" s="7">
        <v>3580.04</v>
      </c>
      <c r="M1933" s="7">
        <v>198.64</v>
      </c>
      <c r="N1933" s="7">
        <v>62450.61</v>
      </c>
      <c r="O1933" s="8">
        <v>542</v>
      </c>
      <c r="P1933" s="8">
        <v>0</v>
      </c>
      <c r="Q1933" s="8">
        <v>2</v>
      </c>
    </row>
    <row r="1934" spans="1:17" ht="14.5">
      <c r="A1934" s="5">
        <v>45627</v>
      </c>
      <c r="B1934" s="6">
        <v>2024</v>
      </c>
      <c r="C1934" s="6" t="s">
        <v>103</v>
      </c>
      <c r="D1934" s="6" t="s">
        <v>75</v>
      </c>
      <c r="E1934" s="6" t="s">
        <v>76</v>
      </c>
      <c r="F1934" s="6" t="s">
        <v>77</v>
      </c>
      <c r="G1934" s="6" t="s">
        <v>78</v>
      </c>
      <c r="H1934" s="7">
        <v>1107029.29</v>
      </c>
      <c r="I1934" s="7">
        <v>1099247.98</v>
      </c>
      <c r="J1934" s="8">
        <v>14957</v>
      </c>
      <c r="K1934" s="8">
        <v>14663</v>
      </c>
      <c r="L1934" s="7">
        <v>619201.55000000005</v>
      </c>
      <c r="M1934" s="7">
        <v>18163.439999999999</v>
      </c>
      <c r="N1934" s="7">
        <v>6731217.4000000004</v>
      </c>
      <c r="O1934" s="8">
        <v>94582</v>
      </c>
      <c r="P1934" s="8">
        <v>46</v>
      </c>
      <c r="Q1934" s="8">
        <v>162</v>
      </c>
    </row>
    <row r="1935" spans="1:17" ht="14.5">
      <c r="A1935" s="5">
        <v>45627</v>
      </c>
      <c r="B1935" s="6">
        <v>2024</v>
      </c>
      <c r="C1935" s="6" t="s">
        <v>103</v>
      </c>
      <c r="D1935" s="6" t="s">
        <v>75</v>
      </c>
      <c r="E1935" s="6" t="s">
        <v>76</v>
      </c>
      <c r="F1935" s="6" t="s">
        <v>77</v>
      </c>
      <c r="G1935" s="6" t="s">
        <v>79</v>
      </c>
      <c r="H1935" s="7">
        <v>1073399.48</v>
      </c>
      <c r="I1935" s="7">
        <v>1007250.37</v>
      </c>
      <c r="J1935" s="8">
        <v>5850</v>
      </c>
      <c r="K1935" s="8">
        <v>5445</v>
      </c>
      <c r="L1935" s="7">
        <v>694402.14</v>
      </c>
      <c r="M1935" s="7">
        <v>28630</v>
      </c>
      <c r="N1935" s="7">
        <v>5402416.5700000003</v>
      </c>
      <c r="O1935" s="8">
        <v>30930</v>
      </c>
      <c r="P1935" s="8">
        <v>48</v>
      </c>
      <c r="Q1935" s="8">
        <v>77</v>
      </c>
    </row>
    <row r="1936" spans="1:17" ht="14.5">
      <c r="A1936" s="5">
        <v>45627</v>
      </c>
      <c r="B1936" s="6">
        <v>2024</v>
      </c>
      <c r="C1936" s="6" t="s">
        <v>103</v>
      </c>
      <c r="D1936" s="6" t="s">
        <v>75</v>
      </c>
      <c r="E1936" s="6" t="s">
        <v>76</v>
      </c>
      <c r="F1936" s="6" t="s">
        <v>77</v>
      </c>
      <c r="G1936" s="6" t="s">
        <v>80</v>
      </c>
      <c r="H1936" s="7">
        <v>259567.64</v>
      </c>
      <c r="I1936" s="7">
        <v>233351.23</v>
      </c>
      <c r="J1936" s="8">
        <v>1804</v>
      </c>
      <c r="K1936" s="8">
        <v>1624</v>
      </c>
      <c r="L1936" s="7">
        <v>179384.63</v>
      </c>
      <c r="M1936" s="7">
        <v>15464.39</v>
      </c>
      <c r="N1936" s="7">
        <v>1694439.07</v>
      </c>
      <c r="O1936" s="8">
        <v>12543</v>
      </c>
      <c r="P1936" s="8">
        <v>11</v>
      </c>
      <c r="Q1936" s="8">
        <v>26</v>
      </c>
    </row>
    <row r="1937" spans="1:17" ht="14.5">
      <c r="A1937" s="5">
        <v>45627</v>
      </c>
      <c r="B1937" s="6">
        <v>2024</v>
      </c>
      <c r="C1937" s="6" t="s">
        <v>103</v>
      </c>
      <c r="D1937" s="6" t="s">
        <v>75</v>
      </c>
      <c r="E1937" s="6" t="s">
        <v>76</v>
      </c>
      <c r="F1937" s="6" t="s">
        <v>77</v>
      </c>
      <c r="G1937" s="6" t="s">
        <v>81</v>
      </c>
      <c r="H1937" s="7">
        <v>479323.18</v>
      </c>
      <c r="I1937" s="7">
        <v>478348.85</v>
      </c>
      <c r="J1937" s="8">
        <v>4055</v>
      </c>
      <c r="K1937" s="8">
        <v>4039</v>
      </c>
      <c r="L1937" s="7">
        <v>297018.2</v>
      </c>
      <c r="M1937" s="7">
        <v>15162.21</v>
      </c>
      <c r="N1937" s="7">
        <v>2507615.9500000002</v>
      </c>
      <c r="O1937" s="8">
        <v>23464</v>
      </c>
      <c r="P1937" s="8">
        <v>27</v>
      </c>
      <c r="Q1937" s="8">
        <v>53</v>
      </c>
    </row>
    <row r="1938" spans="1:17" ht="14.5">
      <c r="A1938" s="5">
        <v>45627</v>
      </c>
      <c r="B1938" s="6">
        <v>2024</v>
      </c>
      <c r="C1938" s="6" t="s">
        <v>103</v>
      </c>
      <c r="D1938" s="6" t="s">
        <v>75</v>
      </c>
      <c r="E1938" s="6" t="s">
        <v>76</v>
      </c>
      <c r="F1938" s="6" t="s">
        <v>82</v>
      </c>
      <c r="G1938" s="6" t="s">
        <v>78</v>
      </c>
      <c r="H1938" s="7">
        <v>883927.87</v>
      </c>
      <c r="I1938" s="7">
        <v>867055.71</v>
      </c>
      <c r="J1938" s="8">
        <v>11942</v>
      </c>
      <c r="K1938" s="8">
        <v>11729</v>
      </c>
      <c r="L1938" s="7">
        <v>467963.58</v>
      </c>
      <c r="M1938" s="7">
        <v>15570.3</v>
      </c>
      <c r="N1938" s="7">
        <v>5449387.3300000001</v>
      </c>
      <c r="O1938" s="8">
        <v>83064</v>
      </c>
      <c r="P1938" s="8">
        <v>41</v>
      </c>
      <c r="Q1938" s="8">
        <v>256</v>
      </c>
    </row>
    <row r="1939" spans="1:17" ht="14.5">
      <c r="A1939" s="5">
        <v>45627</v>
      </c>
      <c r="B1939" s="6">
        <v>2024</v>
      </c>
      <c r="C1939" s="6" t="s">
        <v>103</v>
      </c>
      <c r="D1939" s="6" t="s">
        <v>75</v>
      </c>
      <c r="E1939" s="6" t="s">
        <v>76</v>
      </c>
      <c r="F1939" s="6" t="s">
        <v>82</v>
      </c>
      <c r="G1939" s="6" t="s">
        <v>79</v>
      </c>
      <c r="H1939" s="7">
        <v>831344.21</v>
      </c>
      <c r="I1939" s="7">
        <v>788517.69</v>
      </c>
      <c r="J1939" s="8">
        <v>4531</v>
      </c>
      <c r="K1939" s="8">
        <v>4333</v>
      </c>
      <c r="L1939" s="7">
        <v>501619.17</v>
      </c>
      <c r="M1939" s="7">
        <v>20132.07</v>
      </c>
      <c r="N1939" s="7">
        <v>4371987.8499999996</v>
      </c>
      <c r="O1939" s="8">
        <v>24499</v>
      </c>
      <c r="P1939" s="8">
        <v>46</v>
      </c>
      <c r="Q1939" s="8">
        <v>73</v>
      </c>
    </row>
    <row r="1940" spans="1:17" ht="14.5">
      <c r="A1940" s="5">
        <v>45627</v>
      </c>
      <c r="B1940" s="6">
        <v>2024</v>
      </c>
      <c r="C1940" s="6" t="s">
        <v>103</v>
      </c>
      <c r="D1940" s="6" t="s">
        <v>75</v>
      </c>
      <c r="E1940" s="6" t="s">
        <v>76</v>
      </c>
      <c r="F1940" s="6" t="s">
        <v>82</v>
      </c>
      <c r="G1940" s="6" t="s">
        <v>80</v>
      </c>
      <c r="H1940" s="7">
        <v>231420.11</v>
      </c>
      <c r="I1940" s="7">
        <v>219928.1</v>
      </c>
      <c r="J1940" s="8">
        <v>1608</v>
      </c>
      <c r="K1940" s="8">
        <v>1532</v>
      </c>
      <c r="L1940" s="7">
        <v>147294.45000000001</v>
      </c>
      <c r="M1940" s="7">
        <v>11678.14</v>
      </c>
      <c r="N1940" s="7">
        <v>1504625.87</v>
      </c>
      <c r="O1940" s="8">
        <v>10734</v>
      </c>
      <c r="P1940" s="8">
        <v>11</v>
      </c>
      <c r="Q1940" s="8">
        <v>20</v>
      </c>
    </row>
    <row r="1941" spans="1:17" ht="14.5">
      <c r="A1941" s="5">
        <v>45627</v>
      </c>
      <c r="B1941" s="6">
        <v>2024</v>
      </c>
      <c r="C1941" s="6" t="s">
        <v>103</v>
      </c>
      <c r="D1941" s="6" t="s">
        <v>75</v>
      </c>
      <c r="E1941" s="6" t="s">
        <v>76</v>
      </c>
      <c r="F1941" s="6" t="s">
        <v>82</v>
      </c>
      <c r="G1941" s="6" t="s">
        <v>81</v>
      </c>
      <c r="H1941" s="7">
        <v>360461.86</v>
      </c>
      <c r="I1941" s="7">
        <v>345281.1</v>
      </c>
      <c r="J1941" s="8">
        <v>3049</v>
      </c>
      <c r="K1941" s="8">
        <v>2980</v>
      </c>
      <c r="L1941" s="7">
        <v>211955.33</v>
      </c>
      <c r="M1941" s="7">
        <v>10125.5</v>
      </c>
      <c r="N1941" s="7">
        <v>2076404.41</v>
      </c>
      <c r="O1941" s="8">
        <v>19654</v>
      </c>
      <c r="P1941" s="8">
        <v>16</v>
      </c>
      <c r="Q1941" s="8">
        <v>66</v>
      </c>
    </row>
    <row r="1942" spans="1:17" ht="14.5">
      <c r="A1942" s="5">
        <v>45627</v>
      </c>
      <c r="B1942" s="6">
        <v>2024</v>
      </c>
      <c r="C1942" s="6" t="s">
        <v>103</v>
      </c>
      <c r="D1942" s="6" t="s">
        <v>75</v>
      </c>
      <c r="E1942" s="6" t="s">
        <v>76</v>
      </c>
      <c r="F1942" s="6" t="s">
        <v>83</v>
      </c>
      <c r="G1942" s="6" t="s">
        <v>78</v>
      </c>
      <c r="H1942" s="7">
        <v>85887.12</v>
      </c>
      <c r="I1942" s="7">
        <v>83571.88</v>
      </c>
      <c r="J1942" s="8">
        <v>1160</v>
      </c>
      <c r="K1942" s="8">
        <v>1148</v>
      </c>
      <c r="L1942" s="7">
        <v>41410.21</v>
      </c>
      <c r="M1942" s="7">
        <v>1473.52</v>
      </c>
      <c r="N1942" s="7">
        <v>714314.89</v>
      </c>
      <c r="O1942" s="8">
        <v>9895</v>
      </c>
      <c r="P1942" s="8">
        <v>4</v>
      </c>
      <c r="Q1942" s="8">
        <v>39</v>
      </c>
    </row>
    <row r="1943" spans="1:17" ht="14.5">
      <c r="A1943" s="5">
        <v>45627</v>
      </c>
      <c r="B1943" s="6">
        <v>2024</v>
      </c>
      <c r="C1943" s="6" t="s">
        <v>103</v>
      </c>
      <c r="D1943" s="6" t="s">
        <v>75</v>
      </c>
      <c r="E1943" s="6" t="s">
        <v>76</v>
      </c>
      <c r="F1943" s="6" t="s">
        <v>83</v>
      </c>
      <c r="G1943" s="6" t="s">
        <v>79</v>
      </c>
      <c r="H1943" s="7">
        <v>84358.91</v>
      </c>
      <c r="I1943" s="7">
        <v>79116.58</v>
      </c>
      <c r="J1943" s="8">
        <v>460</v>
      </c>
      <c r="K1943" s="8">
        <v>428</v>
      </c>
      <c r="L1943" s="7">
        <v>46414.75</v>
      </c>
      <c r="M1943" s="7">
        <v>2276.54</v>
      </c>
      <c r="N1943" s="7">
        <v>593970.9</v>
      </c>
      <c r="O1943" s="8">
        <v>3554</v>
      </c>
      <c r="P1943" s="8">
        <v>4</v>
      </c>
      <c r="Q1943" s="8">
        <v>9</v>
      </c>
    </row>
    <row r="1944" spans="1:17" ht="14.5">
      <c r="A1944" s="5">
        <v>45627</v>
      </c>
      <c r="B1944" s="6">
        <v>2024</v>
      </c>
      <c r="C1944" s="6" t="s">
        <v>103</v>
      </c>
      <c r="D1944" s="6" t="s">
        <v>75</v>
      </c>
      <c r="E1944" s="6" t="s">
        <v>76</v>
      </c>
      <c r="F1944" s="6" t="s">
        <v>83</v>
      </c>
      <c r="G1944" s="6" t="s">
        <v>80</v>
      </c>
      <c r="H1944" s="7">
        <v>19363.349999999999</v>
      </c>
      <c r="I1944" s="7">
        <v>17260.63</v>
      </c>
      <c r="J1944" s="8">
        <v>135</v>
      </c>
      <c r="K1944" s="8">
        <v>118</v>
      </c>
      <c r="L1944" s="7">
        <v>11268.69</v>
      </c>
      <c r="M1944" s="7">
        <v>1005.35</v>
      </c>
      <c r="N1944" s="7">
        <v>193942.01</v>
      </c>
      <c r="O1944" s="8">
        <v>1528</v>
      </c>
      <c r="P1944" s="8">
        <v>1</v>
      </c>
      <c r="Q1944" s="8">
        <v>4</v>
      </c>
    </row>
    <row r="1945" spans="1:17" ht="14.5">
      <c r="A1945" s="5">
        <v>45627</v>
      </c>
      <c r="B1945" s="6">
        <v>2024</v>
      </c>
      <c r="C1945" s="6" t="s">
        <v>103</v>
      </c>
      <c r="D1945" s="6" t="s">
        <v>75</v>
      </c>
      <c r="E1945" s="6" t="s">
        <v>76</v>
      </c>
      <c r="F1945" s="6" t="s">
        <v>83</v>
      </c>
      <c r="G1945" s="6" t="s">
        <v>81</v>
      </c>
      <c r="H1945" s="7">
        <v>35106.79</v>
      </c>
      <c r="I1945" s="7">
        <v>32911.54</v>
      </c>
      <c r="J1945" s="8">
        <v>297</v>
      </c>
      <c r="K1945" s="8">
        <v>276</v>
      </c>
      <c r="L1945" s="7">
        <v>18326.169999999998</v>
      </c>
      <c r="M1945" s="7">
        <v>1145.92</v>
      </c>
      <c r="N1945" s="7">
        <v>271340.03000000003</v>
      </c>
      <c r="O1945" s="8">
        <v>2503</v>
      </c>
      <c r="P1945" s="8">
        <v>1</v>
      </c>
      <c r="Q1945" s="8">
        <v>4</v>
      </c>
    </row>
    <row r="1946" spans="1:17" ht="14.5">
      <c r="A1946" s="5">
        <v>45627</v>
      </c>
      <c r="B1946" s="6">
        <v>2024</v>
      </c>
      <c r="C1946" s="6" t="s">
        <v>103</v>
      </c>
      <c r="D1946" s="6" t="s">
        <v>84</v>
      </c>
      <c r="E1946" s="6" t="s">
        <v>85</v>
      </c>
      <c r="F1946" s="6" t="s">
        <v>77</v>
      </c>
      <c r="G1946" s="6" t="s">
        <v>78</v>
      </c>
      <c r="H1946" s="7">
        <v>577193</v>
      </c>
      <c r="I1946" s="7">
        <v>621839.38</v>
      </c>
      <c r="J1946" s="8">
        <v>7798</v>
      </c>
      <c r="K1946" s="8">
        <v>8308</v>
      </c>
      <c r="L1946" s="7">
        <v>328357.77</v>
      </c>
      <c r="M1946" s="7">
        <v>9934.11</v>
      </c>
      <c r="N1946" s="7">
        <v>4816493.87</v>
      </c>
      <c r="O1946" s="8">
        <v>67112</v>
      </c>
      <c r="P1946" s="8">
        <v>32</v>
      </c>
      <c r="Q1946" s="8">
        <v>93</v>
      </c>
    </row>
    <row r="1947" spans="1:17" ht="14.5">
      <c r="A1947" s="5">
        <v>45627</v>
      </c>
      <c r="B1947" s="6">
        <v>2024</v>
      </c>
      <c r="C1947" s="6" t="s">
        <v>103</v>
      </c>
      <c r="D1947" s="6" t="s">
        <v>84</v>
      </c>
      <c r="E1947" s="6" t="s">
        <v>85</v>
      </c>
      <c r="F1947" s="6" t="s">
        <v>77</v>
      </c>
      <c r="G1947" s="6" t="s">
        <v>79</v>
      </c>
      <c r="H1947" s="7">
        <v>615119.73</v>
      </c>
      <c r="I1947" s="7">
        <v>617577.5</v>
      </c>
      <c r="J1947" s="8">
        <v>3352</v>
      </c>
      <c r="K1947" s="8">
        <v>3307</v>
      </c>
      <c r="L1947" s="7">
        <v>406623.58</v>
      </c>
      <c r="M1947" s="7">
        <v>14639.12</v>
      </c>
      <c r="N1947" s="7">
        <v>3879324.3</v>
      </c>
      <c r="O1947" s="8">
        <v>22739</v>
      </c>
      <c r="P1947" s="8">
        <v>31</v>
      </c>
      <c r="Q1947" s="8">
        <v>29</v>
      </c>
    </row>
    <row r="1948" spans="1:17" ht="14.5">
      <c r="A1948" s="5">
        <v>45627</v>
      </c>
      <c r="B1948" s="6">
        <v>2024</v>
      </c>
      <c r="C1948" s="6" t="s">
        <v>103</v>
      </c>
      <c r="D1948" s="6" t="s">
        <v>84</v>
      </c>
      <c r="E1948" s="6" t="s">
        <v>85</v>
      </c>
      <c r="F1948" s="6" t="s">
        <v>77</v>
      </c>
      <c r="G1948" s="6" t="s">
        <v>80</v>
      </c>
      <c r="H1948" s="7">
        <v>139422.04999999999</v>
      </c>
      <c r="I1948" s="7">
        <v>139255.32999999999</v>
      </c>
      <c r="J1948" s="8">
        <v>969</v>
      </c>
      <c r="K1948" s="8">
        <v>979</v>
      </c>
      <c r="L1948" s="7">
        <v>96124.5</v>
      </c>
      <c r="M1948" s="7">
        <v>8152.64</v>
      </c>
      <c r="N1948" s="7">
        <v>1281190.3500000001</v>
      </c>
      <c r="O1948" s="8">
        <v>9253</v>
      </c>
      <c r="P1948" s="8">
        <v>7</v>
      </c>
      <c r="Q1948" s="8">
        <v>20</v>
      </c>
    </row>
    <row r="1949" spans="1:17" ht="14.5">
      <c r="A1949" s="5">
        <v>45627</v>
      </c>
      <c r="B1949" s="6">
        <v>2024</v>
      </c>
      <c r="C1949" s="6" t="s">
        <v>103</v>
      </c>
      <c r="D1949" s="6" t="s">
        <v>84</v>
      </c>
      <c r="E1949" s="6" t="s">
        <v>85</v>
      </c>
      <c r="F1949" s="6" t="s">
        <v>77</v>
      </c>
      <c r="G1949" s="6" t="s">
        <v>81</v>
      </c>
      <c r="H1949" s="7">
        <v>237691.97</v>
      </c>
      <c r="I1949" s="7">
        <v>255382.22</v>
      </c>
      <c r="J1949" s="8">
        <v>2011</v>
      </c>
      <c r="K1949" s="8">
        <v>2140</v>
      </c>
      <c r="L1949" s="7">
        <v>148110.51</v>
      </c>
      <c r="M1949" s="7">
        <v>7241.01</v>
      </c>
      <c r="N1949" s="7">
        <v>1758374.12</v>
      </c>
      <c r="O1949" s="8">
        <v>16691</v>
      </c>
      <c r="P1949" s="8">
        <v>10</v>
      </c>
      <c r="Q1949" s="8">
        <v>29</v>
      </c>
    </row>
    <row r="1950" spans="1:17" ht="14.5">
      <c r="A1950" s="5">
        <v>45627</v>
      </c>
      <c r="B1950" s="6">
        <v>2024</v>
      </c>
      <c r="C1950" s="6" t="s">
        <v>103</v>
      </c>
      <c r="D1950" s="6" t="s">
        <v>84</v>
      </c>
      <c r="E1950" s="6" t="s">
        <v>85</v>
      </c>
      <c r="F1950" s="6" t="s">
        <v>82</v>
      </c>
      <c r="G1950" s="6" t="s">
        <v>78</v>
      </c>
      <c r="H1950" s="7">
        <v>577219.18999999994</v>
      </c>
      <c r="I1950" s="7">
        <v>603106.78</v>
      </c>
      <c r="J1950" s="8">
        <v>7799</v>
      </c>
      <c r="K1950" s="8">
        <v>8167</v>
      </c>
      <c r="L1950" s="7">
        <v>298235.26</v>
      </c>
      <c r="M1950" s="7">
        <v>10936.86</v>
      </c>
      <c r="N1950" s="7">
        <v>4727501.1500000004</v>
      </c>
      <c r="O1950" s="8">
        <v>72066</v>
      </c>
      <c r="P1950" s="8">
        <v>31</v>
      </c>
      <c r="Q1950" s="8">
        <v>164</v>
      </c>
    </row>
    <row r="1951" spans="1:17" ht="14.5">
      <c r="A1951" s="5">
        <v>45627</v>
      </c>
      <c r="B1951" s="6">
        <v>2024</v>
      </c>
      <c r="C1951" s="6" t="s">
        <v>103</v>
      </c>
      <c r="D1951" s="6" t="s">
        <v>84</v>
      </c>
      <c r="E1951" s="6" t="s">
        <v>85</v>
      </c>
      <c r="F1951" s="6" t="s">
        <v>82</v>
      </c>
      <c r="G1951" s="6" t="s">
        <v>79</v>
      </c>
      <c r="H1951" s="7">
        <v>545316.26</v>
      </c>
      <c r="I1951" s="7">
        <v>546718.6</v>
      </c>
      <c r="J1951" s="8">
        <v>2972</v>
      </c>
      <c r="K1951" s="8">
        <v>2991</v>
      </c>
      <c r="L1951" s="7">
        <v>334733.13</v>
      </c>
      <c r="M1951" s="7">
        <v>14064.48</v>
      </c>
      <c r="N1951" s="7">
        <v>3848109.13</v>
      </c>
      <c r="O1951" s="8">
        <v>23358</v>
      </c>
      <c r="P1951" s="8">
        <v>22</v>
      </c>
      <c r="Q1951" s="8">
        <v>59</v>
      </c>
    </row>
    <row r="1952" spans="1:17" ht="14.5">
      <c r="A1952" s="5">
        <v>45627</v>
      </c>
      <c r="B1952" s="6">
        <v>2024</v>
      </c>
      <c r="C1952" s="6" t="s">
        <v>103</v>
      </c>
      <c r="D1952" s="6" t="s">
        <v>84</v>
      </c>
      <c r="E1952" s="6" t="s">
        <v>85</v>
      </c>
      <c r="F1952" s="6" t="s">
        <v>82</v>
      </c>
      <c r="G1952" s="6" t="s">
        <v>80</v>
      </c>
      <c r="H1952" s="7">
        <v>123729.2</v>
      </c>
      <c r="I1952" s="7">
        <v>128985.26</v>
      </c>
      <c r="J1952" s="8">
        <v>860</v>
      </c>
      <c r="K1952" s="8">
        <v>897</v>
      </c>
      <c r="L1952" s="7">
        <v>78783.19</v>
      </c>
      <c r="M1952" s="7">
        <v>7026.36</v>
      </c>
      <c r="N1952" s="7">
        <v>1172487.5900000001</v>
      </c>
      <c r="O1952" s="8">
        <v>8341</v>
      </c>
      <c r="P1952" s="8">
        <v>5</v>
      </c>
      <c r="Q1952" s="8">
        <v>11</v>
      </c>
    </row>
    <row r="1953" spans="1:17" ht="14.5">
      <c r="A1953" s="5">
        <v>45627</v>
      </c>
      <c r="B1953" s="6">
        <v>2024</v>
      </c>
      <c r="C1953" s="6" t="s">
        <v>103</v>
      </c>
      <c r="D1953" s="6" t="s">
        <v>84</v>
      </c>
      <c r="E1953" s="6" t="s">
        <v>85</v>
      </c>
      <c r="F1953" s="6" t="s">
        <v>82</v>
      </c>
      <c r="G1953" s="6" t="s">
        <v>81</v>
      </c>
      <c r="H1953" s="7">
        <v>215555.78</v>
      </c>
      <c r="I1953" s="7">
        <v>217450.56</v>
      </c>
      <c r="J1953" s="8">
        <v>1823</v>
      </c>
      <c r="K1953" s="8">
        <v>1809</v>
      </c>
      <c r="L1953" s="7">
        <v>127028.43</v>
      </c>
      <c r="M1953" s="7">
        <v>6806.9</v>
      </c>
      <c r="N1953" s="7">
        <v>1741957.85</v>
      </c>
      <c r="O1953" s="8">
        <v>15177</v>
      </c>
      <c r="P1953" s="8">
        <v>8</v>
      </c>
      <c r="Q1953" s="8">
        <v>40</v>
      </c>
    </row>
    <row r="1954" spans="1:17" ht="14.5">
      <c r="A1954" s="5">
        <v>45627</v>
      </c>
      <c r="B1954" s="6">
        <v>2024</v>
      </c>
      <c r="C1954" s="6" t="s">
        <v>103</v>
      </c>
      <c r="D1954" s="6" t="s">
        <v>84</v>
      </c>
      <c r="E1954" s="6" t="s">
        <v>85</v>
      </c>
      <c r="F1954" s="6" t="s">
        <v>83</v>
      </c>
      <c r="G1954" s="6" t="s">
        <v>78</v>
      </c>
      <c r="H1954" s="7">
        <v>46004.29</v>
      </c>
      <c r="I1954" s="7">
        <v>51132.18</v>
      </c>
      <c r="J1954" s="8">
        <v>622</v>
      </c>
      <c r="K1954" s="8">
        <v>684</v>
      </c>
      <c r="L1954" s="7">
        <v>21941.54</v>
      </c>
      <c r="M1954" s="7">
        <v>803.41</v>
      </c>
      <c r="N1954" s="7">
        <v>552471</v>
      </c>
      <c r="O1954" s="8">
        <v>7940</v>
      </c>
      <c r="P1954" s="8">
        <v>2</v>
      </c>
      <c r="Q1954" s="8">
        <v>17</v>
      </c>
    </row>
    <row r="1955" spans="1:17" ht="14.5">
      <c r="A1955" s="5">
        <v>45627</v>
      </c>
      <c r="B1955" s="6">
        <v>2024</v>
      </c>
      <c r="C1955" s="6" t="s">
        <v>103</v>
      </c>
      <c r="D1955" s="6" t="s">
        <v>84</v>
      </c>
      <c r="E1955" s="6" t="s">
        <v>85</v>
      </c>
      <c r="F1955" s="6" t="s">
        <v>83</v>
      </c>
      <c r="G1955" s="6" t="s">
        <v>79</v>
      </c>
      <c r="H1955" s="7">
        <v>47782.81</v>
      </c>
      <c r="I1955" s="7">
        <v>47404.49</v>
      </c>
      <c r="J1955" s="8">
        <v>260</v>
      </c>
      <c r="K1955" s="8">
        <v>259</v>
      </c>
      <c r="L1955" s="7">
        <v>26773.67</v>
      </c>
      <c r="M1955" s="7">
        <v>1262.44</v>
      </c>
      <c r="N1955" s="7">
        <v>448686.08000000002</v>
      </c>
      <c r="O1955" s="8">
        <v>2523</v>
      </c>
      <c r="P1955" s="8">
        <v>3</v>
      </c>
      <c r="Q1955" s="8">
        <v>5</v>
      </c>
    </row>
    <row r="1956" spans="1:17" ht="14.5">
      <c r="A1956" s="5">
        <v>45627</v>
      </c>
      <c r="B1956" s="6">
        <v>2024</v>
      </c>
      <c r="C1956" s="6" t="s">
        <v>103</v>
      </c>
      <c r="D1956" s="6" t="s">
        <v>84</v>
      </c>
      <c r="E1956" s="6" t="s">
        <v>85</v>
      </c>
      <c r="F1956" s="6" t="s">
        <v>83</v>
      </c>
      <c r="G1956" s="6" t="s">
        <v>80</v>
      </c>
      <c r="H1956" s="7">
        <v>11365.99</v>
      </c>
      <c r="I1956" s="7">
        <v>11386.88</v>
      </c>
      <c r="J1956" s="8">
        <v>79</v>
      </c>
      <c r="K1956" s="8">
        <v>79</v>
      </c>
      <c r="L1956" s="7">
        <v>6548.82</v>
      </c>
      <c r="M1956" s="7">
        <v>583.74</v>
      </c>
      <c r="N1956" s="7">
        <v>151377.26</v>
      </c>
      <c r="O1956" s="8">
        <v>1170</v>
      </c>
      <c r="P1956" s="8">
        <v>1</v>
      </c>
      <c r="Q1956" s="8">
        <v>2</v>
      </c>
    </row>
    <row r="1957" spans="1:17" ht="14.5">
      <c r="A1957" s="5">
        <v>45627</v>
      </c>
      <c r="B1957" s="6">
        <v>2024</v>
      </c>
      <c r="C1957" s="6" t="s">
        <v>103</v>
      </c>
      <c r="D1957" s="6" t="s">
        <v>84</v>
      </c>
      <c r="E1957" s="6" t="s">
        <v>85</v>
      </c>
      <c r="F1957" s="6" t="s">
        <v>83</v>
      </c>
      <c r="G1957" s="6" t="s">
        <v>81</v>
      </c>
      <c r="H1957" s="7">
        <v>20092.68</v>
      </c>
      <c r="I1957" s="7">
        <v>21634.799999999999</v>
      </c>
      <c r="J1957" s="8">
        <v>170</v>
      </c>
      <c r="K1957" s="8">
        <v>179</v>
      </c>
      <c r="L1957" s="7">
        <v>10450.25</v>
      </c>
      <c r="M1957" s="7">
        <v>586.34</v>
      </c>
      <c r="N1957" s="7">
        <v>212574.92</v>
      </c>
      <c r="O1957" s="8">
        <v>1877</v>
      </c>
      <c r="P1957" s="8">
        <v>1</v>
      </c>
      <c r="Q1957" s="8">
        <v>5</v>
      </c>
    </row>
    <row r="1958" spans="1:17" ht="14.5">
      <c r="A1958" s="5">
        <v>45627</v>
      </c>
      <c r="B1958" s="6">
        <v>2024</v>
      </c>
      <c r="C1958" s="6" t="s">
        <v>103</v>
      </c>
      <c r="D1958" s="6" t="s">
        <v>86</v>
      </c>
      <c r="E1958" s="6" t="s">
        <v>87</v>
      </c>
      <c r="F1958" s="6" t="s">
        <v>77</v>
      </c>
      <c r="G1958" s="6" t="s">
        <v>78</v>
      </c>
      <c r="H1958" s="7">
        <v>388920.56</v>
      </c>
      <c r="I1958" s="7">
        <v>416343.47</v>
      </c>
      <c r="J1958" s="8">
        <v>5255</v>
      </c>
      <c r="K1958" s="8">
        <v>5636</v>
      </c>
      <c r="L1958" s="7">
        <v>217938.28</v>
      </c>
      <c r="M1958" s="7">
        <v>7010.76</v>
      </c>
      <c r="N1958" s="7">
        <v>3647267.38</v>
      </c>
      <c r="O1958" s="8">
        <v>50405</v>
      </c>
      <c r="P1958" s="8">
        <v>15</v>
      </c>
      <c r="Q1958" s="8">
        <v>46</v>
      </c>
    </row>
    <row r="1959" spans="1:17" ht="14.5">
      <c r="A1959" s="5">
        <v>45627</v>
      </c>
      <c r="B1959" s="6">
        <v>2024</v>
      </c>
      <c r="C1959" s="6" t="s">
        <v>103</v>
      </c>
      <c r="D1959" s="6" t="s">
        <v>86</v>
      </c>
      <c r="E1959" s="6" t="s">
        <v>87</v>
      </c>
      <c r="F1959" s="6" t="s">
        <v>77</v>
      </c>
      <c r="G1959" s="6" t="s">
        <v>79</v>
      </c>
      <c r="H1959" s="7">
        <v>372001.53</v>
      </c>
      <c r="I1959" s="7">
        <v>379754.19</v>
      </c>
      <c r="J1959" s="8">
        <v>2027</v>
      </c>
      <c r="K1959" s="8">
        <v>2092</v>
      </c>
      <c r="L1959" s="7">
        <v>244518.78</v>
      </c>
      <c r="M1959" s="7">
        <v>9835.56</v>
      </c>
      <c r="N1959" s="7">
        <v>2921376.48</v>
      </c>
      <c r="O1959" s="8">
        <v>17340</v>
      </c>
      <c r="P1959" s="8">
        <v>15</v>
      </c>
      <c r="Q1959" s="8">
        <v>40</v>
      </c>
    </row>
    <row r="1960" spans="1:17" ht="14.5">
      <c r="A1960" s="5">
        <v>45627</v>
      </c>
      <c r="B1960" s="6">
        <v>2024</v>
      </c>
      <c r="C1960" s="6" t="s">
        <v>103</v>
      </c>
      <c r="D1960" s="6" t="s">
        <v>86</v>
      </c>
      <c r="E1960" s="6" t="s">
        <v>87</v>
      </c>
      <c r="F1960" s="6" t="s">
        <v>77</v>
      </c>
      <c r="G1960" s="6" t="s">
        <v>80</v>
      </c>
      <c r="H1960" s="7">
        <v>94462.23</v>
      </c>
      <c r="I1960" s="7">
        <v>88321.24</v>
      </c>
      <c r="J1960" s="8">
        <v>656</v>
      </c>
      <c r="K1960" s="8">
        <v>622</v>
      </c>
      <c r="L1960" s="7">
        <v>64169.68</v>
      </c>
      <c r="M1960" s="7">
        <v>4779.5600000000004</v>
      </c>
      <c r="N1960" s="7">
        <v>952984.65</v>
      </c>
      <c r="O1960" s="8">
        <v>6783</v>
      </c>
      <c r="P1960" s="8">
        <v>5</v>
      </c>
      <c r="Q1960" s="8">
        <v>7</v>
      </c>
    </row>
    <row r="1961" spans="1:17" ht="14.5">
      <c r="A1961" s="5">
        <v>45627</v>
      </c>
      <c r="B1961" s="6">
        <v>2024</v>
      </c>
      <c r="C1961" s="6" t="s">
        <v>103</v>
      </c>
      <c r="D1961" s="6" t="s">
        <v>86</v>
      </c>
      <c r="E1961" s="6" t="s">
        <v>87</v>
      </c>
      <c r="F1961" s="6" t="s">
        <v>77</v>
      </c>
      <c r="G1961" s="6" t="s">
        <v>81</v>
      </c>
      <c r="H1961" s="7">
        <v>171476.29</v>
      </c>
      <c r="I1961" s="7">
        <v>174358.51</v>
      </c>
      <c r="J1961" s="8">
        <v>1450</v>
      </c>
      <c r="K1961" s="8">
        <v>1470</v>
      </c>
      <c r="L1961" s="7">
        <v>105983.26</v>
      </c>
      <c r="M1961" s="7">
        <v>4722.09</v>
      </c>
      <c r="N1961" s="7">
        <v>1417654.06</v>
      </c>
      <c r="O1961" s="8">
        <v>12613</v>
      </c>
      <c r="P1961" s="8">
        <v>9</v>
      </c>
      <c r="Q1961" s="8">
        <v>20</v>
      </c>
    </row>
    <row r="1962" spans="1:17" ht="14.5">
      <c r="A1962" s="5">
        <v>45627</v>
      </c>
      <c r="B1962" s="6">
        <v>2024</v>
      </c>
      <c r="C1962" s="6" t="s">
        <v>103</v>
      </c>
      <c r="D1962" s="6" t="s">
        <v>86</v>
      </c>
      <c r="E1962" s="6" t="s">
        <v>87</v>
      </c>
      <c r="F1962" s="6" t="s">
        <v>82</v>
      </c>
      <c r="G1962" s="6" t="s">
        <v>78</v>
      </c>
      <c r="H1962" s="7">
        <v>360614.34</v>
      </c>
      <c r="I1962" s="7">
        <v>361936.49</v>
      </c>
      <c r="J1962" s="8">
        <v>4872</v>
      </c>
      <c r="K1962" s="8">
        <v>4961</v>
      </c>
      <c r="L1962" s="7">
        <v>190472.79</v>
      </c>
      <c r="M1962" s="7">
        <v>6463.12</v>
      </c>
      <c r="N1962" s="7">
        <v>3292377.53</v>
      </c>
      <c r="O1962" s="8">
        <v>45530</v>
      </c>
      <c r="P1962" s="8">
        <v>14</v>
      </c>
      <c r="Q1962" s="8">
        <v>53</v>
      </c>
    </row>
    <row r="1963" spans="1:17" ht="14.5">
      <c r="A1963" s="5">
        <v>45627</v>
      </c>
      <c r="B1963" s="6">
        <v>2024</v>
      </c>
      <c r="C1963" s="6" t="s">
        <v>103</v>
      </c>
      <c r="D1963" s="6" t="s">
        <v>86</v>
      </c>
      <c r="E1963" s="6" t="s">
        <v>87</v>
      </c>
      <c r="F1963" s="6" t="s">
        <v>82</v>
      </c>
      <c r="G1963" s="6" t="s">
        <v>79</v>
      </c>
      <c r="H1963" s="7">
        <v>343685.51</v>
      </c>
      <c r="I1963" s="7">
        <v>330227.39</v>
      </c>
      <c r="J1963" s="8">
        <v>1873</v>
      </c>
      <c r="K1963" s="8">
        <v>1774</v>
      </c>
      <c r="L1963" s="7">
        <v>207838.37</v>
      </c>
      <c r="M1963" s="7">
        <v>9369.36</v>
      </c>
      <c r="N1963" s="7">
        <v>2666591.9900000002</v>
      </c>
      <c r="O1963" s="8">
        <v>15983</v>
      </c>
      <c r="P1963" s="8">
        <v>17</v>
      </c>
      <c r="Q1963" s="8">
        <v>35</v>
      </c>
    </row>
    <row r="1964" spans="1:17" ht="14.5">
      <c r="A1964" s="5">
        <v>45627</v>
      </c>
      <c r="B1964" s="6">
        <v>2024</v>
      </c>
      <c r="C1964" s="6" t="s">
        <v>103</v>
      </c>
      <c r="D1964" s="6" t="s">
        <v>86</v>
      </c>
      <c r="E1964" s="6" t="s">
        <v>87</v>
      </c>
      <c r="F1964" s="6" t="s">
        <v>82</v>
      </c>
      <c r="G1964" s="6" t="s">
        <v>80</v>
      </c>
      <c r="H1964" s="7">
        <v>85462.41</v>
      </c>
      <c r="I1964" s="7">
        <v>82334.94</v>
      </c>
      <c r="J1964" s="8">
        <v>594</v>
      </c>
      <c r="K1964" s="8">
        <v>568</v>
      </c>
      <c r="L1964" s="7">
        <v>55517.95</v>
      </c>
      <c r="M1964" s="7">
        <v>5037.04</v>
      </c>
      <c r="N1964" s="7">
        <v>921379.44</v>
      </c>
      <c r="O1964" s="8">
        <v>6627</v>
      </c>
      <c r="P1964" s="8">
        <v>4</v>
      </c>
      <c r="Q1964" s="8">
        <v>10</v>
      </c>
    </row>
    <row r="1965" spans="1:17" ht="14.5">
      <c r="A1965" s="5">
        <v>45627</v>
      </c>
      <c r="B1965" s="6">
        <v>2024</v>
      </c>
      <c r="C1965" s="6" t="s">
        <v>103</v>
      </c>
      <c r="D1965" s="6" t="s">
        <v>86</v>
      </c>
      <c r="E1965" s="6" t="s">
        <v>87</v>
      </c>
      <c r="F1965" s="6" t="s">
        <v>82</v>
      </c>
      <c r="G1965" s="6" t="s">
        <v>81</v>
      </c>
      <c r="H1965" s="7">
        <v>146634.16</v>
      </c>
      <c r="I1965" s="7">
        <v>144289.71</v>
      </c>
      <c r="J1965" s="8">
        <v>1240</v>
      </c>
      <c r="K1965" s="8">
        <v>1244</v>
      </c>
      <c r="L1965" s="7">
        <v>85097.93</v>
      </c>
      <c r="M1965" s="7">
        <v>4290.83</v>
      </c>
      <c r="N1965" s="7">
        <v>1225656.03</v>
      </c>
      <c r="O1965" s="8">
        <v>10964</v>
      </c>
      <c r="P1965" s="8">
        <v>8</v>
      </c>
      <c r="Q1965" s="8">
        <v>14</v>
      </c>
    </row>
    <row r="1966" spans="1:17" ht="14.5">
      <c r="A1966" s="5">
        <v>45627</v>
      </c>
      <c r="B1966" s="6">
        <v>2024</v>
      </c>
      <c r="C1966" s="6" t="s">
        <v>103</v>
      </c>
      <c r="D1966" s="6" t="s">
        <v>86</v>
      </c>
      <c r="E1966" s="6" t="s">
        <v>87</v>
      </c>
      <c r="F1966" s="6" t="s">
        <v>83</v>
      </c>
      <c r="G1966" s="6" t="s">
        <v>78</v>
      </c>
      <c r="H1966" s="7">
        <v>33270.29</v>
      </c>
      <c r="I1966" s="7">
        <v>33619.550000000003</v>
      </c>
      <c r="J1966" s="8">
        <v>450</v>
      </c>
      <c r="K1966" s="8">
        <v>450</v>
      </c>
      <c r="L1966" s="7">
        <v>15998.38</v>
      </c>
      <c r="M1966" s="7">
        <v>633.64</v>
      </c>
      <c r="N1966" s="7">
        <v>454129.77</v>
      </c>
      <c r="O1966" s="8">
        <v>6575</v>
      </c>
      <c r="P1966" s="8">
        <v>1</v>
      </c>
      <c r="Q1966" s="8">
        <v>12</v>
      </c>
    </row>
    <row r="1967" spans="1:17" ht="14.5">
      <c r="A1967" s="5">
        <v>45627</v>
      </c>
      <c r="B1967" s="6">
        <v>2024</v>
      </c>
      <c r="C1967" s="6" t="s">
        <v>103</v>
      </c>
      <c r="D1967" s="6" t="s">
        <v>86</v>
      </c>
      <c r="E1967" s="6" t="s">
        <v>87</v>
      </c>
      <c r="F1967" s="6" t="s">
        <v>83</v>
      </c>
      <c r="G1967" s="6" t="s">
        <v>79</v>
      </c>
      <c r="H1967" s="7">
        <v>32562.18</v>
      </c>
      <c r="I1967" s="7">
        <v>32067.84</v>
      </c>
      <c r="J1967" s="8">
        <v>177</v>
      </c>
      <c r="K1967" s="8">
        <v>177</v>
      </c>
      <c r="L1967" s="7">
        <v>18048.02</v>
      </c>
      <c r="M1967" s="7">
        <v>749.67</v>
      </c>
      <c r="N1967" s="7">
        <v>351189.98</v>
      </c>
      <c r="O1967" s="8">
        <v>1963</v>
      </c>
      <c r="P1967" s="8">
        <v>1</v>
      </c>
      <c r="Q1967" s="8">
        <v>5</v>
      </c>
    </row>
    <row r="1968" spans="1:17" ht="14.5">
      <c r="A1968" s="5">
        <v>45627</v>
      </c>
      <c r="B1968" s="6">
        <v>2024</v>
      </c>
      <c r="C1968" s="6" t="s">
        <v>103</v>
      </c>
      <c r="D1968" s="6" t="s">
        <v>86</v>
      </c>
      <c r="E1968" s="6" t="s">
        <v>87</v>
      </c>
      <c r="F1968" s="6" t="s">
        <v>83</v>
      </c>
      <c r="G1968" s="6" t="s">
        <v>80</v>
      </c>
      <c r="H1968" s="7">
        <v>8225.66</v>
      </c>
      <c r="I1968" s="7">
        <v>7886.41</v>
      </c>
      <c r="J1968" s="8">
        <v>57</v>
      </c>
      <c r="K1968" s="8">
        <v>54</v>
      </c>
      <c r="L1968" s="7">
        <v>4752.2299999999996</v>
      </c>
      <c r="M1968" s="7">
        <v>408.4</v>
      </c>
      <c r="N1968" s="7">
        <v>118712.1</v>
      </c>
      <c r="O1968" s="8">
        <v>931</v>
      </c>
      <c r="P1968" s="8">
        <v>0</v>
      </c>
      <c r="Q1968" s="8">
        <v>1</v>
      </c>
    </row>
    <row r="1969" spans="1:17" ht="14.5">
      <c r="A1969" s="5">
        <v>45627</v>
      </c>
      <c r="B1969" s="6">
        <v>2024</v>
      </c>
      <c r="C1969" s="6" t="s">
        <v>103</v>
      </c>
      <c r="D1969" s="6" t="s">
        <v>86</v>
      </c>
      <c r="E1969" s="6" t="s">
        <v>87</v>
      </c>
      <c r="F1969" s="6" t="s">
        <v>83</v>
      </c>
      <c r="G1969" s="6" t="s">
        <v>81</v>
      </c>
      <c r="H1969" s="7">
        <v>14044.38</v>
      </c>
      <c r="I1969" s="7">
        <v>13917.71</v>
      </c>
      <c r="J1969" s="8">
        <v>119</v>
      </c>
      <c r="K1969" s="8">
        <v>117</v>
      </c>
      <c r="L1969" s="7">
        <v>7355.2</v>
      </c>
      <c r="M1969" s="7">
        <v>448.99</v>
      </c>
      <c r="N1969" s="7">
        <v>168692.06</v>
      </c>
      <c r="O1969" s="8">
        <v>1488</v>
      </c>
      <c r="P1969" s="8">
        <v>1</v>
      </c>
      <c r="Q1969" s="8">
        <v>3</v>
      </c>
    </row>
    <row r="1970" spans="1:17" ht="14.5">
      <c r="A1970" s="5">
        <v>45627</v>
      </c>
      <c r="B1970" s="6">
        <v>2024</v>
      </c>
      <c r="C1970" s="6" t="s">
        <v>103</v>
      </c>
      <c r="D1970" s="6" t="s">
        <v>88</v>
      </c>
      <c r="E1970" s="6" t="s">
        <v>87</v>
      </c>
      <c r="F1970" s="6" t="s">
        <v>77</v>
      </c>
      <c r="G1970" s="6" t="s">
        <v>78</v>
      </c>
      <c r="H1970" s="7">
        <v>292705.32</v>
      </c>
      <c r="I1970" s="7">
        <v>278251.34000000003</v>
      </c>
      <c r="J1970" s="8">
        <v>3955</v>
      </c>
      <c r="K1970" s="8">
        <v>3751</v>
      </c>
      <c r="L1970" s="7">
        <v>164721.99</v>
      </c>
      <c r="M1970" s="7">
        <v>5584.06</v>
      </c>
      <c r="N1970" s="7">
        <v>2999752.4</v>
      </c>
      <c r="O1970" s="8">
        <v>42570</v>
      </c>
      <c r="P1970" s="8">
        <v>13</v>
      </c>
      <c r="Q1970" s="8">
        <v>55</v>
      </c>
    </row>
    <row r="1971" spans="1:17" ht="14.5">
      <c r="A1971" s="5">
        <v>45627</v>
      </c>
      <c r="B1971" s="6">
        <v>2024</v>
      </c>
      <c r="C1971" s="6" t="s">
        <v>103</v>
      </c>
      <c r="D1971" s="6" t="s">
        <v>88</v>
      </c>
      <c r="E1971" s="6" t="s">
        <v>87</v>
      </c>
      <c r="F1971" s="6" t="s">
        <v>77</v>
      </c>
      <c r="G1971" s="6" t="s">
        <v>79</v>
      </c>
      <c r="H1971" s="7">
        <v>294882.42</v>
      </c>
      <c r="I1971" s="7">
        <v>277872.96000000002</v>
      </c>
      <c r="J1971" s="8">
        <v>1607</v>
      </c>
      <c r="K1971" s="8">
        <v>1544</v>
      </c>
      <c r="L1971" s="7">
        <v>195631.59</v>
      </c>
      <c r="M1971" s="7">
        <v>7139.43</v>
      </c>
      <c r="N1971" s="7">
        <v>2444088.7000000002</v>
      </c>
      <c r="O1971" s="8">
        <v>13990</v>
      </c>
      <c r="P1971" s="8">
        <v>16</v>
      </c>
      <c r="Q1971" s="8">
        <v>15</v>
      </c>
    </row>
    <row r="1972" spans="1:17" ht="14.5">
      <c r="A1972" s="5">
        <v>45627</v>
      </c>
      <c r="B1972" s="6">
        <v>2024</v>
      </c>
      <c r="C1972" s="6" t="s">
        <v>103</v>
      </c>
      <c r="D1972" s="6" t="s">
        <v>88</v>
      </c>
      <c r="E1972" s="6" t="s">
        <v>87</v>
      </c>
      <c r="F1972" s="6" t="s">
        <v>77</v>
      </c>
      <c r="G1972" s="6" t="s">
        <v>80</v>
      </c>
      <c r="H1972" s="7">
        <v>71761.08</v>
      </c>
      <c r="I1972" s="7">
        <v>64793.36</v>
      </c>
      <c r="J1972" s="8">
        <v>499</v>
      </c>
      <c r="K1972" s="8">
        <v>448</v>
      </c>
      <c r="L1972" s="7">
        <v>48992.35</v>
      </c>
      <c r="M1972" s="7">
        <v>3984.06</v>
      </c>
      <c r="N1972" s="7">
        <v>828007.27</v>
      </c>
      <c r="O1972" s="8">
        <v>6437</v>
      </c>
      <c r="P1972" s="8">
        <v>3</v>
      </c>
      <c r="Q1972" s="8">
        <v>4</v>
      </c>
    </row>
    <row r="1973" spans="1:17" ht="14.5">
      <c r="A1973" s="5">
        <v>45627</v>
      </c>
      <c r="B1973" s="6">
        <v>2024</v>
      </c>
      <c r="C1973" s="6" t="s">
        <v>103</v>
      </c>
      <c r="D1973" s="6" t="s">
        <v>88</v>
      </c>
      <c r="E1973" s="6" t="s">
        <v>87</v>
      </c>
      <c r="F1973" s="6" t="s">
        <v>77</v>
      </c>
      <c r="G1973" s="6" t="s">
        <v>81</v>
      </c>
      <c r="H1973" s="7">
        <v>122259.61</v>
      </c>
      <c r="I1973" s="7">
        <v>114111.25</v>
      </c>
      <c r="J1973" s="8">
        <v>1034</v>
      </c>
      <c r="K1973" s="8">
        <v>974</v>
      </c>
      <c r="L1973" s="7">
        <v>75507.94</v>
      </c>
      <c r="M1973" s="7">
        <v>3311.95</v>
      </c>
      <c r="N1973" s="7">
        <v>1143848.01</v>
      </c>
      <c r="O1973" s="8">
        <v>10884</v>
      </c>
      <c r="P1973" s="8">
        <v>5</v>
      </c>
      <c r="Q1973" s="8">
        <v>19</v>
      </c>
    </row>
    <row r="1974" spans="1:17" ht="14.5">
      <c r="A1974" s="5">
        <v>45627</v>
      </c>
      <c r="B1974" s="6">
        <v>2024</v>
      </c>
      <c r="C1974" s="6" t="s">
        <v>103</v>
      </c>
      <c r="D1974" s="6" t="s">
        <v>88</v>
      </c>
      <c r="E1974" s="6" t="s">
        <v>87</v>
      </c>
      <c r="F1974" s="6" t="s">
        <v>82</v>
      </c>
      <c r="G1974" s="6" t="s">
        <v>78</v>
      </c>
      <c r="H1974" s="7">
        <v>292485.33</v>
      </c>
      <c r="I1974" s="7">
        <v>278097.46000000002</v>
      </c>
      <c r="J1974" s="8">
        <v>3952</v>
      </c>
      <c r="K1974" s="8">
        <v>3759</v>
      </c>
      <c r="L1974" s="7">
        <v>153532.78</v>
      </c>
      <c r="M1974" s="7">
        <v>5529.97</v>
      </c>
      <c r="N1974" s="7">
        <v>2924118.49</v>
      </c>
      <c r="O1974" s="8">
        <v>41818</v>
      </c>
      <c r="P1974" s="8">
        <v>13</v>
      </c>
      <c r="Q1974" s="8">
        <v>61</v>
      </c>
    </row>
    <row r="1975" spans="1:17" ht="14.5">
      <c r="A1975" s="5">
        <v>45627</v>
      </c>
      <c r="B1975" s="6">
        <v>2024</v>
      </c>
      <c r="C1975" s="6" t="s">
        <v>103</v>
      </c>
      <c r="D1975" s="6" t="s">
        <v>88</v>
      </c>
      <c r="E1975" s="6" t="s">
        <v>87</v>
      </c>
      <c r="F1975" s="6" t="s">
        <v>82</v>
      </c>
      <c r="G1975" s="6" t="s">
        <v>79</v>
      </c>
      <c r="H1975" s="7">
        <v>275339.09000000003</v>
      </c>
      <c r="I1975" s="7">
        <v>250324.12</v>
      </c>
      <c r="J1975" s="8">
        <v>1501</v>
      </c>
      <c r="K1975" s="8">
        <v>1388</v>
      </c>
      <c r="L1975" s="7">
        <v>168376.93</v>
      </c>
      <c r="M1975" s="7">
        <v>6491.97</v>
      </c>
      <c r="N1975" s="7">
        <v>2396164.1</v>
      </c>
      <c r="O1975" s="8">
        <v>13889</v>
      </c>
      <c r="P1975" s="8">
        <v>13</v>
      </c>
      <c r="Q1975" s="8">
        <v>14</v>
      </c>
    </row>
    <row r="1976" spans="1:17" ht="14.5">
      <c r="A1976" s="5">
        <v>45627</v>
      </c>
      <c r="B1976" s="6">
        <v>2024</v>
      </c>
      <c r="C1976" s="6" t="s">
        <v>103</v>
      </c>
      <c r="D1976" s="6" t="s">
        <v>88</v>
      </c>
      <c r="E1976" s="6" t="s">
        <v>87</v>
      </c>
      <c r="F1976" s="6" t="s">
        <v>82</v>
      </c>
      <c r="G1976" s="6" t="s">
        <v>80</v>
      </c>
      <c r="H1976" s="7">
        <v>65467.23</v>
      </c>
      <c r="I1976" s="7">
        <v>60948.9</v>
      </c>
      <c r="J1976" s="8">
        <v>455</v>
      </c>
      <c r="K1976" s="8">
        <v>425</v>
      </c>
      <c r="L1976" s="7">
        <v>42103.28</v>
      </c>
      <c r="M1976" s="7">
        <v>3726.69</v>
      </c>
      <c r="N1976" s="7">
        <v>801088.98</v>
      </c>
      <c r="O1976" s="8">
        <v>5963</v>
      </c>
      <c r="P1976" s="8">
        <v>3</v>
      </c>
      <c r="Q1976" s="8">
        <v>10</v>
      </c>
    </row>
    <row r="1977" spans="1:17" ht="14.5">
      <c r="A1977" s="5">
        <v>45627</v>
      </c>
      <c r="B1977" s="6">
        <v>2024</v>
      </c>
      <c r="C1977" s="6" t="s">
        <v>103</v>
      </c>
      <c r="D1977" s="6" t="s">
        <v>88</v>
      </c>
      <c r="E1977" s="6" t="s">
        <v>87</v>
      </c>
      <c r="F1977" s="6" t="s">
        <v>82</v>
      </c>
      <c r="G1977" s="6" t="s">
        <v>81</v>
      </c>
      <c r="H1977" s="7">
        <v>114595.8</v>
      </c>
      <c r="I1977" s="7">
        <v>105688.56</v>
      </c>
      <c r="J1977" s="8">
        <v>969</v>
      </c>
      <c r="K1977" s="8">
        <v>897</v>
      </c>
      <c r="L1977" s="7">
        <v>66399.460000000006</v>
      </c>
      <c r="M1977" s="7">
        <v>3672.1</v>
      </c>
      <c r="N1977" s="7">
        <v>1110959.3799999999</v>
      </c>
      <c r="O1977" s="8">
        <v>9894</v>
      </c>
      <c r="P1977" s="8">
        <v>6</v>
      </c>
      <c r="Q1977" s="8">
        <v>20</v>
      </c>
    </row>
    <row r="1978" spans="1:17" ht="14.5">
      <c r="A1978" s="5">
        <v>45627</v>
      </c>
      <c r="B1978" s="6">
        <v>2024</v>
      </c>
      <c r="C1978" s="6" t="s">
        <v>103</v>
      </c>
      <c r="D1978" s="6" t="s">
        <v>88</v>
      </c>
      <c r="E1978" s="6" t="s">
        <v>87</v>
      </c>
      <c r="F1978" s="6" t="s">
        <v>83</v>
      </c>
      <c r="G1978" s="6" t="s">
        <v>78</v>
      </c>
      <c r="H1978" s="7">
        <v>23599.52</v>
      </c>
      <c r="I1978" s="7">
        <v>23204.93</v>
      </c>
      <c r="J1978" s="8">
        <v>319</v>
      </c>
      <c r="K1978" s="8">
        <v>310</v>
      </c>
      <c r="L1978" s="7">
        <v>11077.12</v>
      </c>
      <c r="M1978" s="7">
        <v>447.73</v>
      </c>
      <c r="N1978" s="7">
        <v>361721.22</v>
      </c>
      <c r="O1978" s="8">
        <v>5098</v>
      </c>
      <c r="P1978" s="8">
        <v>1</v>
      </c>
      <c r="Q1978" s="8">
        <v>9</v>
      </c>
    </row>
    <row r="1979" spans="1:17" ht="14.5">
      <c r="A1979" s="5">
        <v>45627</v>
      </c>
      <c r="B1979" s="6">
        <v>2024</v>
      </c>
      <c r="C1979" s="6" t="s">
        <v>103</v>
      </c>
      <c r="D1979" s="6" t="s">
        <v>88</v>
      </c>
      <c r="E1979" s="6" t="s">
        <v>87</v>
      </c>
      <c r="F1979" s="6" t="s">
        <v>83</v>
      </c>
      <c r="G1979" s="6" t="s">
        <v>79</v>
      </c>
      <c r="H1979" s="7">
        <v>23833.29</v>
      </c>
      <c r="I1979" s="7">
        <v>21534.959999999999</v>
      </c>
      <c r="J1979" s="8">
        <v>130</v>
      </c>
      <c r="K1979" s="8">
        <v>115</v>
      </c>
      <c r="L1979" s="7">
        <v>13064.41</v>
      </c>
      <c r="M1979" s="7">
        <v>541.69000000000005</v>
      </c>
      <c r="N1979" s="7">
        <v>301898.33</v>
      </c>
      <c r="O1979" s="8">
        <v>1772</v>
      </c>
      <c r="P1979" s="8">
        <v>1</v>
      </c>
      <c r="Q1979" s="8">
        <v>4</v>
      </c>
    </row>
    <row r="1980" spans="1:17" ht="14.5">
      <c r="A1980" s="5">
        <v>45627</v>
      </c>
      <c r="B1980" s="6">
        <v>2024</v>
      </c>
      <c r="C1980" s="6" t="s">
        <v>103</v>
      </c>
      <c r="D1980" s="6" t="s">
        <v>88</v>
      </c>
      <c r="E1980" s="6" t="s">
        <v>87</v>
      </c>
      <c r="F1980" s="6" t="s">
        <v>83</v>
      </c>
      <c r="G1980" s="6" t="s">
        <v>80</v>
      </c>
      <c r="H1980" s="7">
        <v>6262.26</v>
      </c>
      <c r="I1980" s="7">
        <v>5552.57</v>
      </c>
      <c r="J1980" s="8">
        <v>44</v>
      </c>
      <c r="K1980" s="8">
        <v>39</v>
      </c>
      <c r="L1980" s="7">
        <v>3644</v>
      </c>
      <c r="M1980" s="7">
        <v>341.4</v>
      </c>
      <c r="N1980" s="7">
        <v>96042.18</v>
      </c>
      <c r="O1980" s="8">
        <v>724</v>
      </c>
      <c r="P1980" s="8">
        <v>0</v>
      </c>
      <c r="Q1980" s="8">
        <v>1</v>
      </c>
    </row>
    <row r="1981" spans="1:17" ht="14.5">
      <c r="A1981" s="5">
        <v>45627</v>
      </c>
      <c r="B1981" s="6">
        <v>2024</v>
      </c>
      <c r="C1981" s="6" t="s">
        <v>103</v>
      </c>
      <c r="D1981" s="6" t="s">
        <v>88</v>
      </c>
      <c r="E1981" s="6" t="s">
        <v>87</v>
      </c>
      <c r="F1981" s="6" t="s">
        <v>83</v>
      </c>
      <c r="G1981" s="6" t="s">
        <v>81</v>
      </c>
      <c r="H1981" s="7">
        <v>10093.14</v>
      </c>
      <c r="I1981" s="7">
        <v>9306.73</v>
      </c>
      <c r="J1981" s="8">
        <v>85</v>
      </c>
      <c r="K1981" s="8">
        <v>77</v>
      </c>
      <c r="L1981" s="7">
        <v>5298.67</v>
      </c>
      <c r="M1981" s="7">
        <v>312.81</v>
      </c>
      <c r="N1981" s="7">
        <v>138362.75</v>
      </c>
      <c r="O1981" s="8">
        <v>1204</v>
      </c>
      <c r="P1981" s="8">
        <v>0</v>
      </c>
      <c r="Q1981" s="8">
        <v>2</v>
      </c>
    </row>
    <row r="1982" spans="1:17" ht="14.5">
      <c r="A1982" s="5">
        <v>45627</v>
      </c>
      <c r="B1982" s="6">
        <v>2024</v>
      </c>
      <c r="C1982" s="6" t="s">
        <v>103</v>
      </c>
      <c r="D1982" s="6" t="s">
        <v>89</v>
      </c>
      <c r="E1982" s="6" t="s">
        <v>85</v>
      </c>
      <c r="F1982" s="6" t="s">
        <v>77</v>
      </c>
      <c r="G1982" s="6" t="s">
        <v>78</v>
      </c>
      <c r="H1982" s="7">
        <v>244721.52</v>
      </c>
      <c r="I1982" s="7">
        <v>251168.46</v>
      </c>
      <c r="J1982" s="8">
        <v>3306</v>
      </c>
      <c r="K1982" s="8">
        <v>3335</v>
      </c>
      <c r="L1982" s="7">
        <v>138739.39000000001</v>
      </c>
      <c r="M1982" s="7">
        <v>4304.25</v>
      </c>
      <c r="N1982" s="7">
        <v>1815989.23</v>
      </c>
      <c r="O1982" s="8">
        <v>27777</v>
      </c>
      <c r="P1982" s="8">
        <v>9</v>
      </c>
      <c r="Q1982" s="8">
        <v>66</v>
      </c>
    </row>
    <row r="1983" spans="1:17" ht="14.5">
      <c r="A1983" s="5">
        <v>45627</v>
      </c>
      <c r="B1983" s="6">
        <v>2024</v>
      </c>
      <c r="C1983" s="6" t="s">
        <v>103</v>
      </c>
      <c r="D1983" s="6" t="s">
        <v>89</v>
      </c>
      <c r="E1983" s="6" t="s">
        <v>85</v>
      </c>
      <c r="F1983" s="6" t="s">
        <v>77</v>
      </c>
      <c r="G1983" s="6" t="s">
        <v>79</v>
      </c>
      <c r="H1983" s="7">
        <v>237534.31</v>
      </c>
      <c r="I1983" s="7">
        <v>237132.47</v>
      </c>
      <c r="J1983" s="8">
        <v>1294</v>
      </c>
      <c r="K1983" s="8">
        <v>1277</v>
      </c>
      <c r="L1983" s="7">
        <v>156561.75</v>
      </c>
      <c r="M1983" s="7">
        <v>5903.04</v>
      </c>
      <c r="N1983" s="7">
        <v>1421514.16</v>
      </c>
      <c r="O1983" s="8">
        <v>8227</v>
      </c>
      <c r="P1983" s="8">
        <v>13</v>
      </c>
      <c r="Q1983" s="8">
        <v>21</v>
      </c>
    </row>
    <row r="1984" spans="1:17" ht="14.5">
      <c r="A1984" s="5">
        <v>45627</v>
      </c>
      <c r="B1984" s="6">
        <v>2024</v>
      </c>
      <c r="C1984" s="6" t="s">
        <v>103</v>
      </c>
      <c r="D1984" s="6" t="s">
        <v>89</v>
      </c>
      <c r="E1984" s="6" t="s">
        <v>85</v>
      </c>
      <c r="F1984" s="6" t="s">
        <v>77</v>
      </c>
      <c r="G1984" s="6" t="s">
        <v>80</v>
      </c>
      <c r="H1984" s="7">
        <v>61106.01</v>
      </c>
      <c r="I1984" s="7">
        <v>57525.24</v>
      </c>
      <c r="J1984" s="8">
        <v>425</v>
      </c>
      <c r="K1984" s="8">
        <v>405</v>
      </c>
      <c r="L1984" s="7">
        <v>41452.32</v>
      </c>
      <c r="M1984" s="7">
        <v>3451.57</v>
      </c>
      <c r="N1984" s="7">
        <v>482374.34</v>
      </c>
      <c r="O1984" s="8">
        <v>3722</v>
      </c>
      <c r="P1984" s="8">
        <v>3</v>
      </c>
      <c r="Q1984" s="8">
        <v>5</v>
      </c>
    </row>
    <row r="1985" spans="1:17" ht="14.5">
      <c r="A1985" s="5">
        <v>45627</v>
      </c>
      <c r="B1985" s="6">
        <v>2024</v>
      </c>
      <c r="C1985" s="6" t="s">
        <v>103</v>
      </c>
      <c r="D1985" s="6" t="s">
        <v>89</v>
      </c>
      <c r="E1985" s="6" t="s">
        <v>85</v>
      </c>
      <c r="F1985" s="6" t="s">
        <v>77</v>
      </c>
      <c r="G1985" s="6" t="s">
        <v>81</v>
      </c>
      <c r="H1985" s="7">
        <v>103819.89</v>
      </c>
      <c r="I1985" s="7">
        <v>103122.97</v>
      </c>
      <c r="J1985" s="8">
        <v>878</v>
      </c>
      <c r="K1985" s="8">
        <v>882</v>
      </c>
      <c r="L1985" s="7">
        <v>65209.27</v>
      </c>
      <c r="M1985" s="7">
        <v>2914.79</v>
      </c>
      <c r="N1985" s="7">
        <v>670632.77</v>
      </c>
      <c r="O1985" s="8">
        <v>6299</v>
      </c>
      <c r="P1985" s="8">
        <v>4</v>
      </c>
      <c r="Q1985" s="8">
        <v>12</v>
      </c>
    </row>
    <row r="1986" spans="1:17" ht="14.5">
      <c r="A1986" s="5">
        <v>45627</v>
      </c>
      <c r="B1986" s="6">
        <v>2024</v>
      </c>
      <c r="C1986" s="6" t="s">
        <v>103</v>
      </c>
      <c r="D1986" s="6" t="s">
        <v>89</v>
      </c>
      <c r="E1986" s="6" t="s">
        <v>85</v>
      </c>
      <c r="F1986" s="6" t="s">
        <v>82</v>
      </c>
      <c r="G1986" s="6" t="s">
        <v>78</v>
      </c>
      <c r="H1986" s="7">
        <v>222943.38</v>
      </c>
      <c r="I1986" s="7">
        <v>223899.9</v>
      </c>
      <c r="J1986" s="8">
        <v>3012</v>
      </c>
      <c r="K1986" s="8">
        <v>3069</v>
      </c>
      <c r="L1986" s="7">
        <v>118015.56</v>
      </c>
      <c r="M1986" s="7">
        <v>4104.54</v>
      </c>
      <c r="N1986" s="7">
        <v>1560172.08</v>
      </c>
      <c r="O1986" s="8">
        <v>23074</v>
      </c>
      <c r="P1986" s="8">
        <v>11</v>
      </c>
      <c r="Q1986" s="8">
        <v>48</v>
      </c>
    </row>
    <row r="1987" spans="1:17" ht="14.5">
      <c r="A1987" s="5">
        <v>45627</v>
      </c>
      <c r="B1987" s="6">
        <v>2024</v>
      </c>
      <c r="C1987" s="6" t="s">
        <v>103</v>
      </c>
      <c r="D1987" s="6" t="s">
        <v>89</v>
      </c>
      <c r="E1987" s="6" t="s">
        <v>85</v>
      </c>
      <c r="F1987" s="6" t="s">
        <v>82</v>
      </c>
      <c r="G1987" s="6" t="s">
        <v>79</v>
      </c>
      <c r="H1987" s="7">
        <v>217534.94</v>
      </c>
      <c r="I1987" s="7">
        <v>211980.37</v>
      </c>
      <c r="J1987" s="8">
        <v>1185</v>
      </c>
      <c r="K1987" s="8">
        <v>1135</v>
      </c>
      <c r="L1987" s="7">
        <v>132592.42000000001</v>
      </c>
      <c r="M1987" s="7">
        <v>5367.27</v>
      </c>
      <c r="N1987" s="7">
        <v>1277997.95</v>
      </c>
      <c r="O1987" s="8">
        <v>7163</v>
      </c>
      <c r="P1987" s="8">
        <v>9</v>
      </c>
      <c r="Q1987" s="8">
        <v>24</v>
      </c>
    </row>
    <row r="1988" spans="1:17" ht="14.5">
      <c r="A1988" s="5">
        <v>45627</v>
      </c>
      <c r="B1988" s="6">
        <v>2024</v>
      </c>
      <c r="C1988" s="6" t="s">
        <v>103</v>
      </c>
      <c r="D1988" s="6" t="s">
        <v>89</v>
      </c>
      <c r="E1988" s="6" t="s">
        <v>85</v>
      </c>
      <c r="F1988" s="6" t="s">
        <v>82</v>
      </c>
      <c r="G1988" s="6" t="s">
        <v>80</v>
      </c>
      <c r="H1988" s="7">
        <v>50663.67</v>
      </c>
      <c r="I1988" s="7">
        <v>46541.33</v>
      </c>
      <c r="J1988" s="8">
        <v>352</v>
      </c>
      <c r="K1988" s="8">
        <v>328</v>
      </c>
      <c r="L1988" s="7">
        <v>32198.82</v>
      </c>
      <c r="M1988" s="7">
        <v>2548.5300000000002</v>
      </c>
      <c r="N1988" s="7">
        <v>426850.75</v>
      </c>
      <c r="O1988" s="8">
        <v>3159</v>
      </c>
      <c r="P1988" s="8">
        <v>2</v>
      </c>
      <c r="Q1988" s="8">
        <v>7</v>
      </c>
    </row>
    <row r="1989" spans="1:17" ht="14.5">
      <c r="A1989" s="5">
        <v>45627</v>
      </c>
      <c r="B1989" s="6">
        <v>2024</v>
      </c>
      <c r="C1989" s="6" t="s">
        <v>103</v>
      </c>
      <c r="D1989" s="6" t="s">
        <v>89</v>
      </c>
      <c r="E1989" s="6" t="s">
        <v>85</v>
      </c>
      <c r="F1989" s="6" t="s">
        <v>82</v>
      </c>
      <c r="G1989" s="6" t="s">
        <v>81</v>
      </c>
      <c r="H1989" s="7">
        <v>85672.16</v>
      </c>
      <c r="I1989" s="7">
        <v>83019.45</v>
      </c>
      <c r="J1989" s="8">
        <v>725</v>
      </c>
      <c r="K1989" s="8">
        <v>706</v>
      </c>
      <c r="L1989" s="7">
        <v>50168.87</v>
      </c>
      <c r="M1989" s="7">
        <v>2754.05</v>
      </c>
      <c r="N1989" s="7">
        <v>606339.46</v>
      </c>
      <c r="O1989" s="8">
        <v>5300</v>
      </c>
      <c r="P1989" s="8">
        <v>4</v>
      </c>
      <c r="Q1989" s="8">
        <v>15</v>
      </c>
    </row>
    <row r="1990" spans="1:17" ht="14.5">
      <c r="A1990" s="5">
        <v>45627</v>
      </c>
      <c r="B1990" s="6">
        <v>2024</v>
      </c>
      <c r="C1990" s="6" t="s">
        <v>103</v>
      </c>
      <c r="D1990" s="6" t="s">
        <v>89</v>
      </c>
      <c r="E1990" s="6" t="s">
        <v>85</v>
      </c>
      <c r="F1990" s="6" t="s">
        <v>83</v>
      </c>
      <c r="G1990" s="6" t="s">
        <v>78</v>
      </c>
      <c r="H1990" s="7">
        <v>24857.759999999998</v>
      </c>
      <c r="I1990" s="7">
        <v>25930.71</v>
      </c>
      <c r="J1990" s="8">
        <v>336</v>
      </c>
      <c r="K1990" s="8">
        <v>350</v>
      </c>
      <c r="L1990" s="7">
        <v>11874.79</v>
      </c>
      <c r="M1990" s="7">
        <v>461.52</v>
      </c>
      <c r="N1990" s="7">
        <v>254948.24</v>
      </c>
      <c r="O1990" s="8">
        <v>3736</v>
      </c>
      <c r="P1990" s="8">
        <v>1</v>
      </c>
      <c r="Q1990" s="8">
        <v>7</v>
      </c>
    </row>
    <row r="1991" spans="1:17" ht="14.5">
      <c r="A1991" s="5">
        <v>45627</v>
      </c>
      <c r="B1991" s="6">
        <v>2024</v>
      </c>
      <c r="C1991" s="6" t="s">
        <v>103</v>
      </c>
      <c r="D1991" s="6" t="s">
        <v>89</v>
      </c>
      <c r="E1991" s="6" t="s">
        <v>85</v>
      </c>
      <c r="F1991" s="6" t="s">
        <v>83</v>
      </c>
      <c r="G1991" s="6" t="s">
        <v>79</v>
      </c>
      <c r="H1991" s="7">
        <v>24779.55</v>
      </c>
      <c r="I1991" s="7">
        <v>24496.73</v>
      </c>
      <c r="J1991" s="8">
        <v>135</v>
      </c>
      <c r="K1991" s="8">
        <v>133</v>
      </c>
      <c r="L1991" s="7">
        <v>13917.13</v>
      </c>
      <c r="M1991" s="7">
        <v>679.99</v>
      </c>
      <c r="N1991" s="7">
        <v>213031.92</v>
      </c>
      <c r="O1991" s="8">
        <v>1202</v>
      </c>
      <c r="P1991" s="8">
        <v>1</v>
      </c>
      <c r="Q1991" s="8">
        <v>3</v>
      </c>
    </row>
    <row r="1992" spans="1:17" ht="14.5">
      <c r="A1992" s="5">
        <v>45627</v>
      </c>
      <c r="B1992" s="6">
        <v>2024</v>
      </c>
      <c r="C1992" s="6" t="s">
        <v>103</v>
      </c>
      <c r="D1992" s="6" t="s">
        <v>89</v>
      </c>
      <c r="E1992" s="6" t="s">
        <v>85</v>
      </c>
      <c r="F1992" s="6" t="s">
        <v>83</v>
      </c>
      <c r="G1992" s="6" t="s">
        <v>80</v>
      </c>
      <c r="H1992" s="7">
        <v>5714.02</v>
      </c>
      <c r="I1992" s="7">
        <v>5531.69</v>
      </c>
      <c r="J1992" s="8">
        <v>40</v>
      </c>
      <c r="K1992" s="8">
        <v>38</v>
      </c>
      <c r="L1992" s="7">
        <v>3279.24</v>
      </c>
      <c r="M1992" s="7">
        <v>283.35000000000002</v>
      </c>
      <c r="N1992" s="7">
        <v>67344.98</v>
      </c>
      <c r="O1992" s="8">
        <v>525</v>
      </c>
      <c r="P1992" s="8">
        <v>0</v>
      </c>
      <c r="Q1992" s="8">
        <v>1</v>
      </c>
    </row>
    <row r="1993" spans="1:17" ht="14.5">
      <c r="A1993" s="5">
        <v>45627</v>
      </c>
      <c r="B1993" s="6">
        <v>2024</v>
      </c>
      <c r="C1993" s="6" t="s">
        <v>103</v>
      </c>
      <c r="D1993" s="6" t="s">
        <v>89</v>
      </c>
      <c r="E1993" s="6" t="s">
        <v>85</v>
      </c>
      <c r="F1993" s="6" t="s">
        <v>83</v>
      </c>
      <c r="G1993" s="6" t="s">
        <v>81</v>
      </c>
      <c r="H1993" s="7">
        <v>9648.0400000000009</v>
      </c>
      <c r="I1993" s="7">
        <v>9652.25</v>
      </c>
      <c r="J1993" s="8">
        <v>82</v>
      </c>
      <c r="K1993" s="8">
        <v>84</v>
      </c>
      <c r="L1993" s="7">
        <v>5067.7</v>
      </c>
      <c r="M1993" s="7">
        <v>312.55</v>
      </c>
      <c r="N1993" s="7">
        <v>97235.37</v>
      </c>
      <c r="O1993" s="8">
        <v>897</v>
      </c>
      <c r="P1993" s="8">
        <v>0</v>
      </c>
      <c r="Q1993" s="8">
        <v>2</v>
      </c>
    </row>
    <row r="1994" spans="1:17" ht="14.5">
      <c r="A1994" s="5">
        <v>45627</v>
      </c>
      <c r="B1994" s="6">
        <v>2024</v>
      </c>
      <c r="C1994" s="6" t="s">
        <v>103</v>
      </c>
      <c r="D1994" s="6" t="s">
        <v>90</v>
      </c>
      <c r="E1994" s="6" t="s">
        <v>91</v>
      </c>
      <c r="F1994" s="6" t="s">
        <v>77</v>
      </c>
      <c r="G1994" s="6" t="s">
        <v>78</v>
      </c>
      <c r="H1994" s="7">
        <v>202369.82</v>
      </c>
      <c r="I1994" s="7">
        <v>191944.64</v>
      </c>
      <c r="J1994" s="8">
        <v>2734</v>
      </c>
      <c r="K1994" s="8">
        <v>2596</v>
      </c>
      <c r="L1994" s="7">
        <v>114875.4</v>
      </c>
      <c r="M1994" s="7">
        <v>3369.94</v>
      </c>
      <c r="N1994" s="7">
        <v>2244393.16</v>
      </c>
      <c r="O1994" s="8">
        <v>33306</v>
      </c>
      <c r="P1994" s="8">
        <v>9</v>
      </c>
      <c r="Q1994" s="8">
        <v>38</v>
      </c>
    </row>
    <row r="1995" spans="1:17" ht="14.5">
      <c r="A1995" s="5">
        <v>45627</v>
      </c>
      <c r="B1995" s="6">
        <v>2024</v>
      </c>
      <c r="C1995" s="6" t="s">
        <v>103</v>
      </c>
      <c r="D1995" s="6" t="s">
        <v>90</v>
      </c>
      <c r="E1995" s="6" t="s">
        <v>91</v>
      </c>
      <c r="F1995" s="6" t="s">
        <v>77</v>
      </c>
      <c r="G1995" s="6" t="s">
        <v>79</v>
      </c>
      <c r="H1995" s="7">
        <v>194012.37</v>
      </c>
      <c r="I1995" s="7">
        <v>181981.97</v>
      </c>
      <c r="J1995" s="8">
        <v>1057</v>
      </c>
      <c r="K1995" s="8">
        <v>1004</v>
      </c>
      <c r="L1995" s="7">
        <v>127539.97</v>
      </c>
      <c r="M1995" s="7">
        <v>4914.8900000000003</v>
      </c>
      <c r="N1995" s="7">
        <v>1891308.98</v>
      </c>
      <c r="O1995" s="8">
        <v>11534</v>
      </c>
      <c r="P1995" s="8">
        <v>10</v>
      </c>
      <c r="Q1995" s="8">
        <v>14</v>
      </c>
    </row>
    <row r="1996" spans="1:17" ht="14.5">
      <c r="A1996" s="5">
        <v>45627</v>
      </c>
      <c r="B1996" s="6">
        <v>2024</v>
      </c>
      <c r="C1996" s="6" t="s">
        <v>103</v>
      </c>
      <c r="D1996" s="6" t="s">
        <v>90</v>
      </c>
      <c r="E1996" s="6" t="s">
        <v>91</v>
      </c>
      <c r="F1996" s="6" t="s">
        <v>77</v>
      </c>
      <c r="G1996" s="6" t="s">
        <v>80</v>
      </c>
      <c r="H1996" s="7">
        <v>53234.400000000001</v>
      </c>
      <c r="I1996" s="7">
        <v>49750.99</v>
      </c>
      <c r="J1996" s="8">
        <v>370</v>
      </c>
      <c r="K1996" s="8">
        <v>342</v>
      </c>
      <c r="L1996" s="7">
        <v>36497.86</v>
      </c>
      <c r="M1996" s="7">
        <v>3137.81</v>
      </c>
      <c r="N1996" s="7">
        <v>575578.93000000005</v>
      </c>
      <c r="O1996" s="8">
        <v>4263</v>
      </c>
      <c r="P1996" s="8">
        <v>3</v>
      </c>
      <c r="Q1996" s="8">
        <v>4</v>
      </c>
    </row>
    <row r="1997" spans="1:17" ht="14.5">
      <c r="A1997" s="5">
        <v>45627</v>
      </c>
      <c r="B1997" s="6">
        <v>2024</v>
      </c>
      <c r="C1997" s="6" t="s">
        <v>103</v>
      </c>
      <c r="D1997" s="6" t="s">
        <v>90</v>
      </c>
      <c r="E1997" s="6" t="s">
        <v>91</v>
      </c>
      <c r="F1997" s="6" t="s">
        <v>77</v>
      </c>
      <c r="G1997" s="6" t="s">
        <v>81</v>
      </c>
      <c r="H1997" s="7">
        <v>85443.87</v>
      </c>
      <c r="I1997" s="7">
        <v>82241.100000000006</v>
      </c>
      <c r="J1997" s="8">
        <v>723</v>
      </c>
      <c r="K1997" s="8">
        <v>686</v>
      </c>
      <c r="L1997" s="7">
        <v>54058.89</v>
      </c>
      <c r="M1997" s="7">
        <v>2591.71</v>
      </c>
      <c r="N1997" s="7">
        <v>851731.12</v>
      </c>
      <c r="O1997" s="8">
        <v>7394</v>
      </c>
      <c r="P1997" s="8">
        <v>5</v>
      </c>
      <c r="Q1997" s="8">
        <v>12</v>
      </c>
    </row>
    <row r="1998" spans="1:17" ht="14.5">
      <c r="A1998" s="5">
        <v>45627</v>
      </c>
      <c r="B1998" s="6">
        <v>2024</v>
      </c>
      <c r="C1998" s="6" t="s">
        <v>103</v>
      </c>
      <c r="D1998" s="6" t="s">
        <v>90</v>
      </c>
      <c r="E1998" s="6" t="s">
        <v>91</v>
      </c>
      <c r="F1998" s="6" t="s">
        <v>82</v>
      </c>
      <c r="G1998" s="6" t="s">
        <v>78</v>
      </c>
      <c r="H1998" s="7">
        <v>165958.72</v>
      </c>
      <c r="I1998" s="7">
        <v>163891.47</v>
      </c>
      <c r="J1998" s="8">
        <v>2242</v>
      </c>
      <c r="K1998" s="8">
        <v>2222</v>
      </c>
      <c r="L1998" s="7">
        <v>86403.28</v>
      </c>
      <c r="M1998" s="7">
        <v>2843.5</v>
      </c>
      <c r="N1998" s="7">
        <v>1985696.96</v>
      </c>
      <c r="O1998" s="8">
        <v>28717</v>
      </c>
      <c r="P1998" s="8">
        <v>6</v>
      </c>
      <c r="Q1998" s="8">
        <v>25</v>
      </c>
    </row>
    <row r="1999" spans="1:17" ht="14.5">
      <c r="A1999" s="5">
        <v>45627</v>
      </c>
      <c r="B1999" s="6">
        <v>2024</v>
      </c>
      <c r="C1999" s="6" t="s">
        <v>103</v>
      </c>
      <c r="D1999" s="6" t="s">
        <v>90</v>
      </c>
      <c r="E1999" s="6" t="s">
        <v>91</v>
      </c>
      <c r="F1999" s="6" t="s">
        <v>82</v>
      </c>
      <c r="G1999" s="6" t="s">
        <v>79</v>
      </c>
      <c r="H1999" s="7">
        <v>173805.5</v>
      </c>
      <c r="I1999" s="7">
        <v>159828.43</v>
      </c>
      <c r="J1999" s="8">
        <v>947</v>
      </c>
      <c r="K1999" s="8">
        <v>874</v>
      </c>
      <c r="L1999" s="7">
        <v>105564.51</v>
      </c>
      <c r="M1999" s="7">
        <v>4070.15</v>
      </c>
      <c r="N1999" s="7">
        <v>1628724.92</v>
      </c>
      <c r="O1999" s="8">
        <v>9190</v>
      </c>
      <c r="P1999" s="8">
        <v>9</v>
      </c>
      <c r="Q1999" s="8">
        <v>9</v>
      </c>
    </row>
    <row r="2000" spans="1:17" ht="14.5">
      <c r="A2000" s="5">
        <v>45627</v>
      </c>
      <c r="B2000" s="6">
        <v>2024</v>
      </c>
      <c r="C2000" s="6" t="s">
        <v>103</v>
      </c>
      <c r="D2000" s="6" t="s">
        <v>90</v>
      </c>
      <c r="E2000" s="6" t="s">
        <v>91</v>
      </c>
      <c r="F2000" s="6" t="s">
        <v>82</v>
      </c>
      <c r="G2000" s="6" t="s">
        <v>80</v>
      </c>
      <c r="H2000" s="7">
        <v>44449.760000000002</v>
      </c>
      <c r="I2000" s="7">
        <v>40411.94</v>
      </c>
      <c r="J2000" s="8">
        <v>309</v>
      </c>
      <c r="K2000" s="8">
        <v>279</v>
      </c>
      <c r="L2000" s="7">
        <v>28186.21</v>
      </c>
      <c r="M2000" s="7">
        <v>2399.06</v>
      </c>
      <c r="N2000" s="7">
        <v>521446.24</v>
      </c>
      <c r="O2000" s="8">
        <v>3863</v>
      </c>
      <c r="P2000" s="8">
        <v>2</v>
      </c>
      <c r="Q2000" s="8">
        <v>4</v>
      </c>
    </row>
    <row r="2001" spans="1:17" ht="14.5">
      <c r="A2001" s="5">
        <v>45627</v>
      </c>
      <c r="B2001" s="6">
        <v>2024</v>
      </c>
      <c r="C2001" s="6" t="s">
        <v>103</v>
      </c>
      <c r="D2001" s="6" t="s">
        <v>90</v>
      </c>
      <c r="E2001" s="6" t="s">
        <v>91</v>
      </c>
      <c r="F2001" s="6" t="s">
        <v>82</v>
      </c>
      <c r="G2001" s="6" t="s">
        <v>81</v>
      </c>
      <c r="H2001" s="7">
        <v>71296.47</v>
      </c>
      <c r="I2001" s="7">
        <v>65406.02</v>
      </c>
      <c r="J2001" s="8">
        <v>603</v>
      </c>
      <c r="K2001" s="8">
        <v>559</v>
      </c>
      <c r="L2001" s="7">
        <v>41869.24</v>
      </c>
      <c r="M2001" s="7">
        <v>2094.5100000000002</v>
      </c>
      <c r="N2001" s="7">
        <v>759056.95</v>
      </c>
      <c r="O2001" s="8">
        <v>6559</v>
      </c>
      <c r="P2001" s="8">
        <v>3</v>
      </c>
      <c r="Q2001" s="8">
        <v>12</v>
      </c>
    </row>
    <row r="2002" spans="1:17" ht="14.5">
      <c r="A2002" s="5">
        <v>45627</v>
      </c>
      <c r="B2002" s="6">
        <v>2024</v>
      </c>
      <c r="C2002" s="6" t="s">
        <v>103</v>
      </c>
      <c r="D2002" s="6" t="s">
        <v>90</v>
      </c>
      <c r="E2002" s="6" t="s">
        <v>91</v>
      </c>
      <c r="F2002" s="6" t="s">
        <v>83</v>
      </c>
      <c r="G2002" s="6" t="s">
        <v>78</v>
      </c>
      <c r="H2002" s="7">
        <v>16855.86</v>
      </c>
      <c r="I2002" s="7">
        <v>17139.07</v>
      </c>
      <c r="J2002" s="8">
        <v>228</v>
      </c>
      <c r="K2002" s="8">
        <v>231</v>
      </c>
      <c r="L2002" s="7">
        <v>8105.35</v>
      </c>
      <c r="M2002" s="7">
        <v>307.60000000000002</v>
      </c>
      <c r="N2002" s="7">
        <v>268628.75</v>
      </c>
      <c r="O2002" s="8">
        <v>3779</v>
      </c>
      <c r="P2002" s="8">
        <v>1</v>
      </c>
      <c r="Q2002" s="8">
        <v>4</v>
      </c>
    </row>
    <row r="2003" spans="1:17" ht="14.5">
      <c r="A2003" s="5">
        <v>45627</v>
      </c>
      <c r="B2003" s="6">
        <v>2024</v>
      </c>
      <c r="C2003" s="6" t="s">
        <v>103</v>
      </c>
      <c r="D2003" s="6" t="s">
        <v>90</v>
      </c>
      <c r="E2003" s="6" t="s">
        <v>91</v>
      </c>
      <c r="F2003" s="6" t="s">
        <v>83</v>
      </c>
      <c r="G2003" s="6" t="s">
        <v>79</v>
      </c>
      <c r="H2003" s="7">
        <v>15625.2</v>
      </c>
      <c r="I2003" s="7">
        <v>14658.53</v>
      </c>
      <c r="J2003" s="8">
        <v>85</v>
      </c>
      <c r="K2003" s="8">
        <v>78</v>
      </c>
      <c r="L2003" s="7">
        <v>8659.31</v>
      </c>
      <c r="M2003" s="7">
        <v>421.04</v>
      </c>
      <c r="N2003" s="7">
        <v>208687.95</v>
      </c>
      <c r="O2003" s="8">
        <v>1180</v>
      </c>
      <c r="P2003" s="8">
        <v>1</v>
      </c>
      <c r="Q2003" s="8">
        <v>2</v>
      </c>
    </row>
    <row r="2004" spans="1:17" ht="14.5">
      <c r="A2004" s="5">
        <v>45627</v>
      </c>
      <c r="B2004" s="6">
        <v>2024</v>
      </c>
      <c r="C2004" s="6" t="s">
        <v>103</v>
      </c>
      <c r="D2004" s="6" t="s">
        <v>90</v>
      </c>
      <c r="E2004" s="6" t="s">
        <v>91</v>
      </c>
      <c r="F2004" s="6" t="s">
        <v>83</v>
      </c>
      <c r="G2004" s="6" t="s">
        <v>80</v>
      </c>
      <c r="H2004" s="7">
        <v>4034.43</v>
      </c>
      <c r="I2004" s="7">
        <v>3571.21</v>
      </c>
      <c r="J2004" s="8">
        <v>28</v>
      </c>
      <c r="K2004" s="8">
        <v>25</v>
      </c>
      <c r="L2004" s="7">
        <v>2363.86</v>
      </c>
      <c r="M2004" s="7">
        <v>236.75</v>
      </c>
      <c r="N2004" s="7">
        <v>67602.38</v>
      </c>
      <c r="O2004" s="8">
        <v>517</v>
      </c>
      <c r="P2004" s="8">
        <v>0</v>
      </c>
      <c r="Q2004" s="8">
        <v>1</v>
      </c>
    </row>
    <row r="2005" spans="1:17" ht="14.5">
      <c r="A2005" s="5">
        <v>45627</v>
      </c>
      <c r="B2005" s="6">
        <v>2024</v>
      </c>
      <c r="C2005" s="6" t="s">
        <v>103</v>
      </c>
      <c r="D2005" s="6" t="s">
        <v>90</v>
      </c>
      <c r="E2005" s="6" t="s">
        <v>91</v>
      </c>
      <c r="F2005" s="6" t="s">
        <v>83</v>
      </c>
      <c r="G2005" s="6" t="s">
        <v>81</v>
      </c>
      <c r="H2005" s="7">
        <v>6268.79</v>
      </c>
      <c r="I2005" s="7">
        <v>6083.49</v>
      </c>
      <c r="J2005" s="8">
        <v>53</v>
      </c>
      <c r="K2005" s="8">
        <v>50</v>
      </c>
      <c r="L2005" s="7">
        <v>3334.91</v>
      </c>
      <c r="M2005" s="7">
        <v>196.71</v>
      </c>
      <c r="N2005" s="7">
        <v>98616.75</v>
      </c>
      <c r="O2005" s="8">
        <v>852</v>
      </c>
      <c r="P2005" s="8">
        <v>0</v>
      </c>
      <c r="Q2005" s="8">
        <v>1</v>
      </c>
    </row>
    <row r="2006" spans="1:17" ht="14.5">
      <c r="A2006" s="5">
        <v>45627</v>
      </c>
      <c r="B2006" s="6">
        <v>2024</v>
      </c>
      <c r="C2006" s="6" t="s">
        <v>103</v>
      </c>
      <c r="D2006" s="6" t="s">
        <v>92</v>
      </c>
      <c r="E2006" s="6" t="s">
        <v>76</v>
      </c>
      <c r="F2006" s="6" t="s">
        <v>77</v>
      </c>
      <c r="G2006" s="6" t="s">
        <v>78</v>
      </c>
      <c r="H2006" s="7">
        <v>207252.55</v>
      </c>
      <c r="I2006" s="7">
        <v>203973.45</v>
      </c>
      <c r="J2006" s="8">
        <v>2800</v>
      </c>
      <c r="K2006" s="8">
        <v>2798</v>
      </c>
      <c r="L2006" s="7">
        <v>115123.04</v>
      </c>
      <c r="M2006" s="7">
        <v>3457.8</v>
      </c>
      <c r="N2006" s="7">
        <v>1406188.55</v>
      </c>
      <c r="O2006" s="8">
        <v>21040</v>
      </c>
      <c r="P2006" s="8">
        <v>8</v>
      </c>
      <c r="Q2006" s="8">
        <v>57</v>
      </c>
    </row>
    <row r="2007" spans="1:17" ht="14.5">
      <c r="A2007" s="5">
        <v>45627</v>
      </c>
      <c r="B2007" s="6">
        <v>2024</v>
      </c>
      <c r="C2007" s="6" t="s">
        <v>103</v>
      </c>
      <c r="D2007" s="6" t="s">
        <v>92</v>
      </c>
      <c r="E2007" s="6" t="s">
        <v>76</v>
      </c>
      <c r="F2007" s="6" t="s">
        <v>77</v>
      </c>
      <c r="G2007" s="6" t="s">
        <v>79</v>
      </c>
      <c r="H2007" s="7">
        <v>196190.22</v>
      </c>
      <c r="I2007" s="7">
        <v>190516.59</v>
      </c>
      <c r="J2007" s="8">
        <v>1069</v>
      </c>
      <c r="K2007" s="8">
        <v>1052</v>
      </c>
      <c r="L2007" s="7">
        <v>128422.15</v>
      </c>
      <c r="M2007" s="7">
        <v>4480.71</v>
      </c>
      <c r="N2007" s="7">
        <v>1106551.44</v>
      </c>
      <c r="O2007" s="8">
        <v>6196</v>
      </c>
      <c r="P2007" s="8">
        <v>9</v>
      </c>
      <c r="Q2007" s="8">
        <v>15</v>
      </c>
    </row>
    <row r="2008" spans="1:17" ht="14.5">
      <c r="A2008" s="5">
        <v>45627</v>
      </c>
      <c r="B2008" s="6">
        <v>2024</v>
      </c>
      <c r="C2008" s="6" t="s">
        <v>103</v>
      </c>
      <c r="D2008" s="6" t="s">
        <v>92</v>
      </c>
      <c r="E2008" s="6" t="s">
        <v>76</v>
      </c>
      <c r="F2008" s="6" t="s">
        <v>77</v>
      </c>
      <c r="G2008" s="6" t="s">
        <v>80</v>
      </c>
      <c r="H2008" s="7">
        <v>50470.62</v>
      </c>
      <c r="I2008" s="7">
        <v>47439.85</v>
      </c>
      <c r="J2008" s="8">
        <v>351</v>
      </c>
      <c r="K2008" s="8">
        <v>330</v>
      </c>
      <c r="L2008" s="7">
        <v>34270.959999999999</v>
      </c>
      <c r="M2008" s="7">
        <v>2763.89</v>
      </c>
      <c r="N2008" s="7">
        <v>353244.93</v>
      </c>
      <c r="O2008" s="8">
        <v>2771</v>
      </c>
      <c r="P2008" s="8">
        <v>2</v>
      </c>
      <c r="Q2008" s="8">
        <v>7</v>
      </c>
    </row>
    <row r="2009" spans="1:17" ht="14.5">
      <c r="A2009" s="5">
        <v>45627</v>
      </c>
      <c r="B2009" s="6">
        <v>2024</v>
      </c>
      <c r="C2009" s="6" t="s">
        <v>103</v>
      </c>
      <c r="D2009" s="6" t="s">
        <v>92</v>
      </c>
      <c r="E2009" s="6" t="s">
        <v>76</v>
      </c>
      <c r="F2009" s="6" t="s">
        <v>77</v>
      </c>
      <c r="G2009" s="6" t="s">
        <v>81</v>
      </c>
      <c r="H2009" s="7">
        <v>82980.66</v>
      </c>
      <c r="I2009" s="7">
        <v>81315.490000000005</v>
      </c>
      <c r="J2009" s="8">
        <v>702</v>
      </c>
      <c r="K2009" s="8">
        <v>694</v>
      </c>
      <c r="L2009" s="7">
        <v>51090.3</v>
      </c>
      <c r="M2009" s="7">
        <v>2709.27</v>
      </c>
      <c r="N2009" s="7">
        <v>512641.69</v>
      </c>
      <c r="O2009" s="8">
        <v>4509</v>
      </c>
      <c r="P2009" s="8">
        <v>4</v>
      </c>
      <c r="Q2009" s="8">
        <v>13</v>
      </c>
    </row>
    <row r="2010" spans="1:17" ht="14.5">
      <c r="A2010" s="5">
        <v>45627</v>
      </c>
      <c r="B2010" s="6">
        <v>2024</v>
      </c>
      <c r="C2010" s="6" t="s">
        <v>103</v>
      </c>
      <c r="D2010" s="6" t="s">
        <v>92</v>
      </c>
      <c r="E2010" s="6" t="s">
        <v>76</v>
      </c>
      <c r="F2010" s="6" t="s">
        <v>82</v>
      </c>
      <c r="G2010" s="6" t="s">
        <v>78</v>
      </c>
      <c r="H2010" s="7">
        <v>157475.41</v>
      </c>
      <c r="I2010" s="7">
        <v>156271.88</v>
      </c>
      <c r="J2010" s="8">
        <v>2128</v>
      </c>
      <c r="K2010" s="8">
        <v>2142</v>
      </c>
      <c r="L2010" s="7">
        <v>81918.58</v>
      </c>
      <c r="M2010" s="7">
        <v>3071.47</v>
      </c>
      <c r="N2010" s="7">
        <v>1151090.98</v>
      </c>
      <c r="O2010" s="8">
        <v>15956</v>
      </c>
      <c r="P2010" s="8">
        <v>7</v>
      </c>
      <c r="Q2010" s="8">
        <v>31</v>
      </c>
    </row>
    <row r="2011" spans="1:17" ht="14.5">
      <c r="A2011" s="5">
        <v>45627</v>
      </c>
      <c r="B2011" s="6">
        <v>2024</v>
      </c>
      <c r="C2011" s="6" t="s">
        <v>103</v>
      </c>
      <c r="D2011" s="6" t="s">
        <v>92</v>
      </c>
      <c r="E2011" s="6" t="s">
        <v>76</v>
      </c>
      <c r="F2011" s="6" t="s">
        <v>82</v>
      </c>
      <c r="G2011" s="6" t="s">
        <v>79</v>
      </c>
      <c r="H2011" s="7">
        <v>177597.86</v>
      </c>
      <c r="I2011" s="7">
        <v>178786.41</v>
      </c>
      <c r="J2011" s="8">
        <v>968</v>
      </c>
      <c r="K2011" s="8">
        <v>988</v>
      </c>
      <c r="L2011" s="7">
        <v>109497.59</v>
      </c>
      <c r="M2011" s="7">
        <v>4810.4799999999996</v>
      </c>
      <c r="N2011" s="7">
        <v>984126.94</v>
      </c>
      <c r="O2011" s="8">
        <v>5588</v>
      </c>
      <c r="P2011" s="8">
        <v>7</v>
      </c>
      <c r="Q2011" s="8">
        <v>10</v>
      </c>
    </row>
    <row r="2012" spans="1:17" ht="14.5">
      <c r="A2012" s="5">
        <v>45627</v>
      </c>
      <c r="B2012" s="6">
        <v>2024</v>
      </c>
      <c r="C2012" s="6" t="s">
        <v>103</v>
      </c>
      <c r="D2012" s="6" t="s">
        <v>92</v>
      </c>
      <c r="E2012" s="6" t="s">
        <v>76</v>
      </c>
      <c r="F2012" s="6" t="s">
        <v>82</v>
      </c>
      <c r="G2012" s="6" t="s">
        <v>80</v>
      </c>
      <c r="H2012" s="7">
        <v>41890.959999999999</v>
      </c>
      <c r="I2012" s="7">
        <v>40680.559999999998</v>
      </c>
      <c r="J2012" s="8">
        <v>291</v>
      </c>
      <c r="K2012" s="8">
        <v>288</v>
      </c>
      <c r="L2012" s="7">
        <v>26463.37</v>
      </c>
      <c r="M2012" s="7">
        <v>2448.84</v>
      </c>
      <c r="N2012" s="7">
        <v>306966.09999999998</v>
      </c>
      <c r="O2012" s="8">
        <v>2303</v>
      </c>
      <c r="P2012" s="8">
        <v>2</v>
      </c>
      <c r="Q2012" s="8">
        <v>6</v>
      </c>
    </row>
    <row r="2013" spans="1:17" ht="14.5">
      <c r="A2013" s="5">
        <v>45627</v>
      </c>
      <c r="B2013" s="6">
        <v>2024</v>
      </c>
      <c r="C2013" s="6" t="s">
        <v>103</v>
      </c>
      <c r="D2013" s="6" t="s">
        <v>92</v>
      </c>
      <c r="E2013" s="6" t="s">
        <v>76</v>
      </c>
      <c r="F2013" s="6" t="s">
        <v>82</v>
      </c>
      <c r="G2013" s="6" t="s">
        <v>81</v>
      </c>
      <c r="H2013" s="7">
        <v>67536.759999999995</v>
      </c>
      <c r="I2013" s="7">
        <v>69073.31</v>
      </c>
      <c r="J2013" s="8">
        <v>571</v>
      </c>
      <c r="K2013" s="8">
        <v>574</v>
      </c>
      <c r="L2013" s="7">
        <v>39798.519999999997</v>
      </c>
      <c r="M2013" s="7">
        <v>2083.7199999999998</v>
      </c>
      <c r="N2013" s="7">
        <v>452923.06</v>
      </c>
      <c r="O2013" s="8">
        <v>3996</v>
      </c>
      <c r="P2013" s="8">
        <v>3</v>
      </c>
      <c r="Q2013" s="8">
        <v>5</v>
      </c>
    </row>
    <row r="2014" spans="1:17" ht="14.5">
      <c r="A2014" s="5">
        <v>45627</v>
      </c>
      <c r="B2014" s="6">
        <v>2024</v>
      </c>
      <c r="C2014" s="6" t="s">
        <v>103</v>
      </c>
      <c r="D2014" s="6" t="s">
        <v>92</v>
      </c>
      <c r="E2014" s="6" t="s">
        <v>76</v>
      </c>
      <c r="F2014" s="6" t="s">
        <v>83</v>
      </c>
      <c r="G2014" s="6" t="s">
        <v>78</v>
      </c>
      <c r="H2014" s="7">
        <v>17022.09</v>
      </c>
      <c r="I2014" s="7">
        <v>17920.22</v>
      </c>
      <c r="J2014" s="8">
        <v>230</v>
      </c>
      <c r="K2014" s="8">
        <v>246</v>
      </c>
      <c r="L2014" s="7">
        <v>8192.19</v>
      </c>
      <c r="M2014" s="7">
        <v>278.82</v>
      </c>
      <c r="N2014" s="7">
        <v>156254.15</v>
      </c>
      <c r="O2014" s="8">
        <v>2358</v>
      </c>
      <c r="P2014" s="8">
        <v>1</v>
      </c>
      <c r="Q2014" s="8">
        <v>7</v>
      </c>
    </row>
    <row r="2015" spans="1:17" ht="14.5">
      <c r="A2015" s="5">
        <v>45627</v>
      </c>
      <c r="B2015" s="6">
        <v>2024</v>
      </c>
      <c r="C2015" s="6" t="s">
        <v>103</v>
      </c>
      <c r="D2015" s="6" t="s">
        <v>92</v>
      </c>
      <c r="E2015" s="6" t="s">
        <v>76</v>
      </c>
      <c r="F2015" s="6" t="s">
        <v>83</v>
      </c>
      <c r="G2015" s="6" t="s">
        <v>79</v>
      </c>
      <c r="H2015" s="7">
        <v>16258.6</v>
      </c>
      <c r="I2015" s="7">
        <v>15391.63</v>
      </c>
      <c r="J2015" s="8">
        <v>89</v>
      </c>
      <c r="K2015" s="8">
        <v>85</v>
      </c>
      <c r="L2015" s="7">
        <v>8970.36</v>
      </c>
      <c r="M2015" s="7">
        <v>436.72</v>
      </c>
      <c r="N2015" s="7">
        <v>127800.96000000001</v>
      </c>
      <c r="O2015" s="8">
        <v>742</v>
      </c>
      <c r="P2015" s="8">
        <v>1</v>
      </c>
      <c r="Q2015" s="8">
        <v>3</v>
      </c>
    </row>
    <row r="2016" spans="1:17" ht="14.5">
      <c r="A2016" s="5">
        <v>45627</v>
      </c>
      <c r="B2016" s="6">
        <v>2024</v>
      </c>
      <c r="C2016" s="6" t="s">
        <v>103</v>
      </c>
      <c r="D2016" s="6" t="s">
        <v>92</v>
      </c>
      <c r="E2016" s="6" t="s">
        <v>76</v>
      </c>
      <c r="F2016" s="6" t="s">
        <v>83</v>
      </c>
      <c r="G2016" s="6" t="s">
        <v>80</v>
      </c>
      <c r="H2016" s="7">
        <v>3849.48</v>
      </c>
      <c r="I2016" s="7">
        <v>3610.77</v>
      </c>
      <c r="J2016" s="8">
        <v>27</v>
      </c>
      <c r="K2016" s="8">
        <v>25</v>
      </c>
      <c r="L2016" s="7">
        <v>2253.1</v>
      </c>
      <c r="M2016" s="7">
        <v>202.48</v>
      </c>
      <c r="N2016" s="7">
        <v>41541.279999999999</v>
      </c>
      <c r="O2016" s="8">
        <v>311</v>
      </c>
      <c r="P2016" s="8">
        <v>0</v>
      </c>
      <c r="Q2016" s="8">
        <v>1</v>
      </c>
    </row>
    <row r="2017" spans="1:17" ht="14.5">
      <c r="A2017" s="5">
        <v>45627</v>
      </c>
      <c r="B2017" s="6">
        <v>2024</v>
      </c>
      <c r="C2017" s="6" t="s">
        <v>103</v>
      </c>
      <c r="D2017" s="6" t="s">
        <v>92</v>
      </c>
      <c r="E2017" s="6" t="s">
        <v>76</v>
      </c>
      <c r="F2017" s="6" t="s">
        <v>83</v>
      </c>
      <c r="G2017" s="6" t="s">
        <v>81</v>
      </c>
      <c r="H2017" s="7">
        <v>6578.88</v>
      </c>
      <c r="I2017" s="7">
        <v>6670.05</v>
      </c>
      <c r="J2017" s="8">
        <v>56</v>
      </c>
      <c r="K2017" s="8">
        <v>58</v>
      </c>
      <c r="L2017" s="7">
        <v>3501.73</v>
      </c>
      <c r="M2017" s="7">
        <v>180.64</v>
      </c>
      <c r="N2017" s="7">
        <v>58690.76</v>
      </c>
      <c r="O2017" s="8">
        <v>532</v>
      </c>
      <c r="P2017" s="8">
        <v>0</v>
      </c>
      <c r="Q2017" s="8">
        <v>1</v>
      </c>
    </row>
    <row r="2018" spans="1:17" ht="14.5">
      <c r="A2018" s="5">
        <v>45658</v>
      </c>
      <c r="B2018" s="6">
        <v>2025</v>
      </c>
      <c r="C2018" s="6" t="s">
        <v>74</v>
      </c>
      <c r="D2018" s="6" t="s">
        <v>75</v>
      </c>
      <c r="E2018" s="6" t="s">
        <v>76</v>
      </c>
      <c r="F2018" s="6" t="s">
        <v>77</v>
      </c>
      <c r="G2018" s="6" t="s">
        <v>78</v>
      </c>
      <c r="H2018" s="7">
        <v>1041619.17</v>
      </c>
      <c r="I2018" s="7">
        <v>999809.7</v>
      </c>
      <c r="J2018" s="8">
        <v>13700</v>
      </c>
      <c r="K2018" s="8">
        <v>13073</v>
      </c>
      <c r="L2018" s="7">
        <v>588428.56999999995</v>
      </c>
      <c r="M2018" s="7">
        <v>20558.509999999998</v>
      </c>
      <c r="N2018" s="7">
        <v>6449862.9100000001</v>
      </c>
      <c r="O2018" s="8">
        <v>87308</v>
      </c>
      <c r="P2018" s="8">
        <v>54</v>
      </c>
      <c r="Q2018" s="8">
        <v>119</v>
      </c>
    </row>
    <row r="2019" spans="1:17" ht="14.5">
      <c r="A2019" s="5">
        <v>45658</v>
      </c>
      <c r="B2019" s="6">
        <v>2025</v>
      </c>
      <c r="C2019" s="6" t="s">
        <v>74</v>
      </c>
      <c r="D2019" s="6" t="s">
        <v>75</v>
      </c>
      <c r="E2019" s="6" t="s">
        <v>76</v>
      </c>
      <c r="F2019" s="6" t="s">
        <v>77</v>
      </c>
      <c r="G2019" s="6" t="s">
        <v>79</v>
      </c>
      <c r="H2019" s="7">
        <v>1056424.78</v>
      </c>
      <c r="I2019" s="7">
        <v>1016791.09</v>
      </c>
      <c r="J2019" s="8">
        <v>5495</v>
      </c>
      <c r="K2019" s="8">
        <v>5361</v>
      </c>
      <c r="L2019" s="7">
        <v>699542.32</v>
      </c>
      <c r="M2019" s="7">
        <v>28327.79</v>
      </c>
      <c r="N2019" s="7">
        <v>5429244.1799999997</v>
      </c>
      <c r="O2019" s="8">
        <v>30046</v>
      </c>
      <c r="P2019" s="8">
        <v>56</v>
      </c>
      <c r="Q2019" s="8">
        <v>116</v>
      </c>
    </row>
    <row r="2020" spans="1:17" ht="14.5">
      <c r="A2020" s="5">
        <v>45658</v>
      </c>
      <c r="B2020" s="6">
        <v>2025</v>
      </c>
      <c r="C2020" s="6" t="s">
        <v>74</v>
      </c>
      <c r="D2020" s="6" t="s">
        <v>75</v>
      </c>
      <c r="E2020" s="6" t="s">
        <v>76</v>
      </c>
      <c r="F2020" s="6" t="s">
        <v>77</v>
      </c>
      <c r="G2020" s="6" t="s">
        <v>80</v>
      </c>
      <c r="H2020" s="7">
        <v>326206.74</v>
      </c>
      <c r="I2020" s="7">
        <v>300866.17</v>
      </c>
      <c r="J2020" s="8">
        <v>2206</v>
      </c>
      <c r="K2020" s="8">
        <v>2042</v>
      </c>
      <c r="L2020" s="7">
        <v>224710.52</v>
      </c>
      <c r="M2020" s="7">
        <v>17050.830000000002</v>
      </c>
      <c r="N2020" s="7">
        <v>1799052.17</v>
      </c>
      <c r="O2020" s="8">
        <v>13659</v>
      </c>
      <c r="P2020" s="8">
        <v>17</v>
      </c>
      <c r="Q2020" s="8">
        <v>45</v>
      </c>
    </row>
    <row r="2021" spans="1:17" ht="14.5">
      <c r="A2021" s="5">
        <v>45658</v>
      </c>
      <c r="B2021" s="6">
        <v>2025</v>
      </c>
      <c r="C2021" s="6" t="s">
        <v>74</v>
      </c>
      <c r="D2021" s="6" t="s">
        <v>75</v>
      </c>
      <c r="E2021" s="6" t="s">
        <v>76</v>
      </c>
      <c r="F2021" s="6" t="s">
        <v>77</v>
      </c>
      <c r="G2021" s="6" t="s">
        <v>81</v>
      </c>
      <c r="H2021" s="7">
        <v>420046.9</v>
      </c>
      <c r="I2021" s="7">
        <v>412936.91</v>
      </c>
      <c r="J2021" s="8">
        <v>3459</v>
      </c>
      <c r="K2021" s="8">
        <v>3335</v>
      </c>
      <c r="L2021" s="7">
        <v>265296.38</v>
      </c>
      <c r="M2021" s="7">
        <v>13723.81</v>
      </c>
      <c r="N2021" s="7">
        <v>2368171.08</v>
      </c>
      <c r="O2021" s="8">
        <v>22106</v>
      </c>
      <c r="P2021" s="8">
        <v>20</v>
      </c>
      <c r="Q2021" s="8">
        <v>36</v>
      </c>
    </row>
    <row r="2022" spans="1:17" ht="14.5">
      <c r="A2022" s="5">
        <v>45658</v>
      </c>
      <c r="B2022" s="6">
        <v>2025</v>
      </c>
      <c r="C2022" s="6" t="s">
        <v>74</v>
      </c>
      <c r="D2022" s="6" t="s">
        <v>75</v>
      </c>
      <c r="E2022" s="6" t="s">
        <v>76</v>
      </c>
      <c r="F2022" s="6" t="s">
        <v>82</v>
      </c>
      <c r="G2022" s="6" t="s">
        <v>78</v>
      </c>
      <c r="H2022" s="7">
        <v>846629.32</v>
      </c>
      <c r="I2022" s="7">
        <v>807632.97</v>
      </c>
      <c r="J2022" s="8">
        <v>11135</v>
      </c>
      <c r="K2022" s="8">
        <v>10739</v>
      </c>
      <c r="L2022" s="7">
        <v>438315.64</v>
      </c>
      <c r="M2022" s="7">
        <v>14252.27</v>
      </c>
      <c r="N2022" s="7">
        <v>5430322.8099999996</v>
      </c>
      <c r="O2022" s="8">
        <v>77780</v>
      </c>
      <c r="P2022" s="8">
        <v>35</v>
      </c>
      <c r="Q2022" s="8">
        <v>226</v>
      </c>
    </row>
    <row r="2023" spans="1:17" ht="14.5">
      <c r="A2023" s="5">
        <v>45658</v>
      </c>
      <c r="B2023" s="6">
        <v>2025</v>
      </c>
      <c r="C2023" s="6" t="s">
        <v>74</v>
      </c>
      <c r="D2023" s="6" t="s">
        <v>75</v>
      </c>
      <c r="E2023" s="6" t="s">
        <v>76</v>
      </c>
      <c r="F2023" s="6" t="s">
        <v>82</v>
      </c>
      <c r="G2023" s="6" t="s">
        <v>79</v>
      </c>
      <c r="H2023" s="7">
        <v>943140.84</v>
      </c>
      <c r="I2023" s="7">
        <v>899694.07999999996</v>
      </c>
      <c r="J2023" s="8">
        <v>4905</v>
      </c>
      <c r="K2023" s="8">
        <v>4667</v>
      </c>
      <c r="L2023" s="7">
        <v>580503.77</v>
      </c>
      <c r="M2023" s="7">
        <v>21227.78</v>
      </c>
      <c r="N2023" s="7">
        <v>4603382.34</v>
      </c>
      <c r="O2023" s="8">
        <v>25904</v>
      </c>
      <c r="P2023" s="8">
        <v>53</v>
      </c>
      <c r="Q2023" s="8">
        <v>59</v>
      </c>
    </row>
    <row r="2024" spans="1:17" ht="14.5">
      <c r="A2024" s="5">
        <v>45658</v>
      </c>
      <c r="B2024" s="6">
        <v>2025</v>
      </c>
      <c r="C2024" s="6" t="s">
        <v>74</v>
      </c>
      <c r="D2024" s="6" t="s">
        <v>75</v>
      </c>
      <c r="E2024" s="6" t="s">
        <v>76</v>
      </c>
      <c r="F2024" s="6" t="s">
        <v>82</v>
      </c>
      <c r="G2024" s="6" t="s">
        <v>80</v>
      </c>
      <c r="H2024" s="7">
        <v>256945.69</v>
      </c>
      <c r="I2024" s="7">
        <v>226609.37</v>
      </c>
      <c r="J2024" s="8">
        <v>1738</v>
      </c>
      <c r="K2024" s="8">
        <v>1550</v>
      </c>
      <c r="L2024" s="7">
        <v>164507.5</v>
      </c>
      <c r="M2024" s="7">
        <v>14184.48</v>
      </c>
      <c r="N2024" s="7">
        <v>1595796.54</v>
      </c>
      <c r="O2024" s="8">
        <v>12237</v>
      </c>
      <c r="P2024" s="8">
        <v>11</v>
      </c>
      <c r="Q2024" s="8">
        <v>20</v>
      </c>
    </row>
    <row r="2025" spans="1:17" ht="14.5">
      <c r="A2025" s="5">
        <v>45658</v>
      </c>
      <c r="B2025" s="6">
        <v>2025</v>
      </c>
      <c r="C2025" s="6" t="s">
        <v>74</v>
      </c>
      <c r="D2025" s="6" t="s">
        <v>75</v>
      </c>
      <c r="E2025" s="6" t="s">
        <v>76</v>
      </c>
      <c r="F2025" s="6" t="s">
        <v>82</v>
      </c>
      <c r="G2025" s="6" t="s">
        <v>81</v>
      </c>
      <c r="H2025" s="7">
        <v>370653.77</v>
      </c>
      <c r="I2025" s="7">
        <v>360174.96</v>
      </c>
      <c r="J2025" s="8">
        <v>3052</v>
      </c>
      <c r="K2025" s="8">
        <v>2909</v>
      </c>
      <c r="L2025" s="7">
        <v>216457.29</v>
      </c>
      <c r="M2025" s="7">
        <v>10847.23</v>
      </c>
      <c r="N2025" s="7">
        <v>2021375.66</v>
      </c>
      <c r="O2025" s="8">
        <v>18516</v>
      </c>
      <c r="P2025" s="8">
        <v>18</v>
      </c>
      <c r="Q2025" s="8">
        <v>62</v>
      </c>
    </row>
    <row r="2026" spans="1:17" ht="14.5">
      <c r="A2026" s="5">
        <v>45658</v>
      </c>
      <c r="B2026" s="6">
        <v>2025</v>
      </c>
      <c r="C2026" s="6" t="s">
        <v>74</v>
      </c>
      <c r="D2026" s="6" t="s">
        <v>75</v>
      </c>
      <c r="E2026" s="6" t="s">
        <v>76</v>
      </c>
      <c r="F2026" s="6" t="s">
        <v>83</v>
      </c>
      <c r="G2026" s="6" t="s">
        <v>78</v>
      </c>
      <c r="H2026" s="7">
        <v>97067.56</v>
      </c>
      <c r="I2026" s="7">
        <v>92599.57</v>
      </c>
      <c r="J2026" s="8">
        <v>1277</v>
      </c>
      <c r="K2026" s="8">
        <v>1213</v>
      </c>
      <c r="L2026" s="7">
        <v>46297.98</v>
      </c>
      <c r="M2026" s="7">
        <v>1888.31</v>
      </c>
      <c r="N2026" s="7">
        <v>828677.61</v>
      </c>
      <c r="O2026" s="8">
        <v>11598</v>
      </c>
      <c r="P2026" s="8">
        <v>4</v>
      </c>
      <c r="Q2026" s="8">
        <v>42</v>
      </c>
    </row>
    <row r="2027" spans="1:17" ht="14.5">
      <c r="A2027" s="5">
        <v>45658</v>
      </c>
      <c r="B2027" s="6">
        <v>2025</v>
      </c>
      <c r="C2027" s="6" t="s">
        <v>74</v>
      </c>
      <c r="D2027" s="6" t="s">
        <v>75</v>
      </c>
      <c r="E2027" s="6" t="s">
        <v>76</v>
      </c>
      <c r="F2027" s="6" t="s">
        <v>83</v>
      </c>
      <c r="G2027" s="6" t="s">
        <v>79</v>
      </c>
      <c r="H2027" s="7">
        <v>92139.66</v>
      </c>
      <c r="I2027" s="7">
        <v>89155.18</v>
      </c>
      <c r="J2027" s="8">
        <v>479</v>
      </c>
      <c r="K2027" s="8">
        <v>472</v>
      </c>
      <c r="L2027" s="7">
        <v>50599.48</v>
      </c>
      <c r="M2027" s="7">
        <v>2497.58</v>
      </c>
      <c r="N2027" s="7">
        <v>676932.26</v>
      </c>
      <c r="O2027" s="8">
        <v>3932</v>
      </c>
      <c r="P2027" s="8">
        <v>4</v>
      </c>
      <c r="Q2027" s="8">
        <v>10</v>
      </c>
    </row>
    <row r="2028" spans="1:17" ht="14.5">
      <c r="A2028" s="5">
        <v>45658</v>
      </c>
      <c r="B2028" s="6">
        <v>2025</v>
      </c>
      <c r="C2028" s="6" t="s">
        <v>74</v>
      </c>
      <c r="D2028" s="6" t="s">
        <v>75</v>
      </c>
      <c r="E2028" s="6" t="s">
        <v>76</v>
      </c>
      <c r="F2028" s="6" t="s">
        <v>83</v>
      </c>
      <c r="G2028" s="6" t="s">
        <v>80</v>
      </c>
      <c r="H2028" s="7">
        <v>30585.040000000001</v>
      </c>
      <c r="I2028" s="7">
        <v>27950.1</v>
      </c>
      <c r="J2028" s="8">
        <v>207</v>
      </c>
      <c r="K2028" s="8">
        <v>189</v>
      </c>
      <c r="L2028" s="7">
        <v>17683.47</v>
      </c>
      <c r="M2028" s="7">
        <v>1542.12</v>
      </c>
      <c r="N2028" s="7">
        <v>237580.37</v>
      </c>
      <c r="O2028" s="8">
        <v>1652</v>
      </c>
      <c r="P2028" s="8">
        <v>2</v>
      </c>
      <c r="Q2028" s="8">
        <v>5</v>
      </c>
    </row>
    <row r="2029" spans="1:17" ht="14.5">
      <c r="A2029" s="5">
        <v>45658</v>
      </c>
      <c r="B2029" s="6">
        <v>2025</v>
      </c>
      <c r="C2029" s="6" t="s">
        <v>74</v>
      </c>
      <c r="D2029" s="6" t="s">
        <v>75</v>
      </c>
      <c r="E2029" s="6" t="s">
        <v>76</v>
      </c>
      <c r="F2029" s="6" t="s">
        <v>83</v>
      </c>
      <c r="G2029" s="6" t="s">
        <v>81</v>
      </c>
      <c r="H2029" s="7">
        <v>38511.65</v>
      </c>
      <c r="I2029" s="7">
        <v>37986.93</v>
      </c>
      <c r="J2029" s="8">
        <v>317</v>
      </c>
      <c r="K2029" s="8">
        <v>315</v>
      </c>
      <c r="L2029" s="7">
        <v>20072.66</v>
      </c>
      <c r="M2029" s="7">
        <v>1253.3399999999999</v>
      </c>
      <c r="N2029" s="7">
        <v>312335.96999999997</v>
      </c>
      <c r="O2029" s="8">
        <v>2821</v>
      </c>
      <c r="P2029" s="8">
        <v>2</v>
      </c>
      <c r="Q2029" s="8">
        <v>5</v>
      </c>
    </row>
    <row r="2030" spans="1:17" ht="14.5">
      <c r="A2030" s="5">
        <v>45658</v>
      </c>
      <c r="B2030" s="6">
        <v>2025</v>
      </c>
      <c r="C2030" s="6" t="s">
        <v>74</v>
      </c>
      <c r="D2030" s="6" t="s">
        <v>84</v>
      </c>
      <c r="E2030" s="6" t="s">
        <v>85</v>
      </c>
      <c r="F2030" s="6" t="s">
        <v>77</v>
      </c>
      <c r="G2030" s="6" t="s">
        <v>78</v>
      </c>
      <c r="H2030" s="7">
        <v>568352.74</v>
      </c>
      <c r="I2030" s="7">
        <v>618552.68999999994</v>
      </c>
      <c r="J2030" s="8">
        <v>7475</v>
      </c>
      <c r="K2030" s="8">
        <v>8297</v>
      </c>
      <c r="L2030" s="7">
        <v>318250.63</v>
      </c>
      <c r="M2030" s="7">
        <v>10099.18</v>
      </c>
      <c r="N2030" s="7">
        <v>4685565.6100000003</v>
      </c>
      <c r="O2030" s="8">
        <v>64016</v>
      </c>
      <c r="P2030" s="8">
        <v>22</v>
      </c>
      <c r="Q2030" s="8">
        <v>103</v>
      </c>
    </row>
    <row r="2031" spans="1:17" ht="14.5">
      <c r="A2031" s="5">
        <v>45658</v>
      </c>
      <c r="B2031" s="6">
        <v>2025</v>
      </c>
      <c r="C2031" s="6" t="s">
        <v>74</v>
      </c>
      <c r="D2031" s="6" t="s">
        <v>84</v>
      </c>
      <c r="E2031" s="6" t="s">
        <v>85</v>
      </c>
      <c r="F2031" s="6" t="s">
        <v>77</v>
      </c>
      <c r="G2031" s="6" t="s">
        <v>79</v>
      </c>
      <c r="H2031" s="7">
        <v>569613.43000000005</v>
      </c>
      <c r="I2031" s="7">
        <v>610160.68000000005</v>
      </c>
      <c r="J2031" s="8">
        <v>2963</v>
      </c>
      <c r="K2031" s="8">
        <v>3227</v>
      </c>
      <c r="L2031" s="7">
        <v>378293.35</v>
      </c>
      <c r="M2031" s="7">
        <v>12938.04</v>
      </c>
      <c r="N2031" s="7">
        <v>3930362.14</v>
      </c>
      <c r="O2031" s="8">
        <v>21641</v>
      </c>
      <c r="P2031" s="8">
        <v>24</v>
      </c>
      <c r="Q2031" s="8">
        <v>45</v>
      </c>
    </row>
    <row r="2032" spans="1:17" ht="14.5">
      <c r="A2032" s="5">
        <v>45658</v>
      </c>
      <c r="B2032" s="6">
        <v>2025</v>
      </c>
      <c r="C2032" s="6" t="s">
        <v>74</v>
      </c>
      <c r="D2032" s="6" t="s">
        <v>84</v>
      </c>
      <c r="E2032" s="6" t="s">
        <v>85</v>
      </c>
      <c r="F2032" s="6" t="s">
        <v>77</v>
      </c>
      <c r="G2032" s="6" t="s">
        <v>80</v>
      </c>
      <c r="H2032" s="7">
        <v>159732.72</v>
      </c>
      <c r="I2032" s="7">
        <v>163914.87</v>
      </c>
      <c r="J2032" s="8">
        <v>1080</v>
      </c>
      <c r="K2032" s="8">
        <v>1119</v>
      </c>
      <c r="L2032" s="7">
        <v>108669.44</v>
      </c>
      <c r="M2032" s="7">
        <v>8094.72</v>
      </c>
      <c r="N2032" s="7">
        <v>1349671.99</v>
      </c>
      <c r="O2032" s="8">
        <v>9780</v>
      </c>
      <c r="P2032" s="8">
        <v>6</v>
      </c>
      <c r="Q2032" s="8">
        <v>13</v>
      </c>
    </row>
    <row r="2033" spans="1:17" ht="14.5">
      <c r="A2033" s="5">
        <v>45658</v>
      </c>
      <c r="B2033" s="6">
        <v>2025</v>
      </c>
      <c r="C2033" s="6" t="s">
        <v>74</v>
      </c>
      <c r="D2033" s="6" t="s">
        <v>84</v>
      </c>
      <c r="E2033" s="6" t="s">
        <v>85</v>
      </c>
      <c r="F2033" s="6" t="s">
        <v>77</v>
      </c>
      <c r="G2033" s="6" t="s">
        <v>81</v>
      </c>
      <c r="H2033" s="7">
        <v>243326.99</v>
      </c>
      <c r="I2033" s="7">
        <v>266815.55</v>
      </c>
      <c r="J2033" s="8">
        <v>2004</v>
      </c>
      <c r="K2033" s="8">
        <v>2222</v>
      </c>
      <c r="L2033" s="7">
        <v>150273.81</v>
      </c>
      <c r="M2033" s="7">
        <v>7765.42</v>
      </c>
      <c r="N2033" s="7">
        <v>1856716.97</v>
      </c>
      <c r="O2033" s="8">
        <v>15956</v>
      </c>
      <c r="P2033" s="8">
        <v>9</v>
      </c>
      <c r="Q2033" s="8">
        <v>39</v>
      </c>
    </row>
    <row r="2034" spans="1:17" ht="14.5">
      <c r="A2034" s="5">
        <v>45658</v>
      </c>
      <c r="B2034" s="6">
        <v>2025</v>
      </c>
      <c r="C2034" s="6" t="s">
        <v>74</v>
      </c>
      <c r="D2034" s="6" t="s">
        <v>84</v>
      </c>
      <c r="E2034" s="6" t="s">
        <v>85</v>
      </c>
      <c r="F2034" s="6" t="s">
        <v>82</v>
      </c>
      <c r="G2034" s="6" t="s">
        <v>78</v>
      </c>
      <c r="H2034" s="7">
        <v>477023.23</v>
      </c>
      <c r="I2034" s="7">
        <v>510988.72</v>
      </c>
      <c r="J2034" s="8">
        <v>6274</v>
      </c>
      <c r="K2034" s="8">
        <v>6611</v>
      </c>
      <c r="L2034" s="7">
        <v>251084.71</v>
      </c>
      <c r="M2034" s="7">
        <v>9244.89</v>
      </c>
      <c r="N2034" s="7">
        <v>4335012.75</v>
      </c>
      <c r="O2034" s="8">
        <v>61072</v>
      </c>
      <c r="P2034" s="8">
        <v>26</v>
      </c>
      <c r="Q2034" s="8">
        <v>98</v>
      </c>
    </row>
    <row r="2035" spans="1:17" ht="14.5">
      <c r="A2035" s="5">
        <v>45658</v>
      </c>
      <c r="B2035" s="6">
        <v>2025</v>
      </c>
      <c r="C2035" s="6" t="s">
        <v>74</v>
      </c>
      <c r="D2035" s="6" t="s">
        <v>84</v>
      </c>
      <c r="E2035" s="6" t="s">
        <v>85</v>
      </c>
      <c r="F2035" s="6" t="s">
        <v>82</v>
      </c>
      <c r="G2035" s="6" t="s">
        <v>79</v>
      </c>
      <c r="H2035" s="7">
        <v>505695.37</v>
      </c>
      <c r="I2035" s="7">
        <v>542825</v>
      </c>
      <c r="J2035" s="8">
        <v>2630</v>
      </c>
      <c r="K2035" s="8">
        <v>2845</v>
      </c>
      <c r="L2035" s="7">
        <v>304473.2</v>
      </c>
      <c r="M2035" s="7">
        <v>13308.83</v>
      </c>
      <c r="N2035" s="7">
        <v>3828759.32</v>
      </c>
      <c r="O2035" s="8">
        <v>21861</v>
      </c>
      <c r="P2035" s="8">
        <v>24</v>
      </c>
      <c r="Q2035" s="8">
        <v>23</v>
      </c>
    </row>
    <row r="2036" spans="1:17" ht="14.5">
      <c r="A2036" s="5">
        <v>45658</v>
      </c>
      <c r="B2036" s="6">
        <v>2025</v>
      </c>
      <c r="C2036" s="6" t="s">
        <v>74</v>
      </c>
      <c r="D2036" s="6" t="s">
        <v>84</v>
      </c>
      <c r="E2036" s="6" t="s">
        <v>85</v>
      </c>
      <c r="F2036" s="6" t="s">
        <v>82</v>
      </c>
      <c r="G2036" s="6" t="s">
        <v>80</v>
      </c>
      <c r="H2036" s="7">
        <v>142942.72</v>
      </c>
      <c r="I2036" s="7">
        <v>149312.57</v>
      </c>
      <c r="J2036" s="8">
        <v>967</v>
      </c>
      <c r="K2036" s="8">
        <v>1030</v>
      </c>
      <c r="L2036" s="7">
        <v>92436.62</v>
      </c>
      <c r="M2036" s="7">
        <v>7077.17</v>
      </c>
      <c r="N2036" s="7">
        <v>1262388.73</v>
      </c>
      <c r="O2036" s="8">
        <v>9184</v>
      </c>
      <c r="P2036" s="8">
        <v>8</v>
      </c>
      <c r="Q2036" s="8">
        <v>20</v>
      </c>
    </row>
    <row r="2037" spans="1:17" ht="14.5">
      <c r="A2037" s="5">
        <v>45658</v>
      </c>
      <c r="B2037" s="6">
        <v>2025</v>
      </c>
      <c r="C2037" s="6" t="s">
        <v>74</v>
      </c>
      <c r="D2037" s="6" t="s">
        <v>84</v>
      </c>
      <c r="E2037" s="6" t="s">
        <v>85</v>
      </c>
      <c r="F2037" s="6" t="s">
        <v>82</v>
      </c>
      <c r="G2037" s="6" t="s">
        <v>81</v>
      </c>
      <c r="H2037" s="7">
        <v>211718.01</v>
      </c>
      <c r="I2037" s="7">
        <v>218812.63</v>
      </c>
      <c r="J2037" s="8">
        <v>1743</v>
      </c>
      <c r="K2037" s="8">
        <v>1827</v>
      </c>
      <c r="L2037" s="7">
        <v>124446.82</v>
      </c>
      <c r="M2037" s="7">
        <v>6377.94</v>
      </c>
      <c r="N2037" s="7">
        <v>1741989.17</v>
      </c>
      <c r="O2037" s="8">
        <v>14834</v>
      </c>
      <c r="P2037" s="8">
        <v>10</v>
      </c>
      <c r="Q2037" s="8">
        <v>21</v>
      </c>
    </row>
    <row r="2038" spans="1:17" ht="14.5">
      <c r="A2038" s="5">
        <v>45658</v>
      </c>
      <c r="B2038" s="6">
        <v>2025</v>
      </c>
      <c r="C2038" s="6" t="s">
        <v>74</v>
      </c>
      <c r="D2038" s="6" t="s">
        <v>84</v>
      </c>
      <c r="E2038" s="6" t="s">
        <v>85</v>
      </c>
      <c r="F2038" s="6" t="s">
        <v>83</v>
      </c>
      <c r="G2038" s="6" t="s">
        <v>78</v>
      </c>
      <c r="H2038" s="7">
        <v>54699.27</v>
      </c>
      <c r="I2038" s="7">
        <v>58591.67</v>
      </c>
      <c r="J2038" s="8">
        <v>719</v>
      </c>
      <c r="K2038" s="8">
        <v>773</v>
      </c>
      <c r="L2038" s="7">
        <v>25695.8</v>
      </c>
      <c r="M2038" s="7">
        <v>971.86</v>
      </c>
      <c r="N2038" s="7">
        <v>651982.62</v>
      </c>
      <c r="O2038" s="8">
        <v>9012</v>
      </c>
      <c r="P2038" s="8">
        <v>2</v>
      </c>
      <c r="Q2038" s="8">
        <v>18</v>
      </c>
    </row>
    <row r="2039" spans="1:17" ht="14.5">
      <c r="A2039" s="5">
        <v>45658</v>
      </c>
      <c r="B2039" s="6">
        <v>2025</v>
      </c>
      <c r="C2039" s="6" t="s">
        <v>74</v>
      </c>
      <c r="D2039" s="6" t="s">
        <v>84</v>
      </c>
      <c r="E2039" s="6" t="s">
        <v>85</v>
      </c>
      <c r="F2039" s="6" t="s">
        <v>83</v>
      </c>
      <c r="G2039" s="6" t="s">
        <v>79</v>
      </c>
      <c r="H2039" s="7">
        <v>49912.41</v>
      </c>
      <c r="I2039" s="7">
        <v>52421.279999999999</v>
      </c>
      <c r="J2039" s="8">
        <v>260</v>
      </c>
      <c r="K2039" s="8">
        <v>269</v>
      </c>
      <c r="L2039" s="7">
        <v>27318.71</v>
      </c>
      <c r="M2039" s="7">
        <v>1168.7</v>
      </c>
      <c r="N2039" s="7">
        <v>534935.56999999995</v>
      </c>
      <c r="O2039" s="8">
        <v>2981</v>
      </c>
      <c r="P2039" s="8">
        <v>2</v>
      </c>
      <c r="Q2039" s="8">
        <v>7</v>
      </c>
    </row>
    <row r="2040" spans="1:17" ht="14.5">
      <c r="A2040" s="5">
        <v>45658</v>
      </c>
      <c r="B2040" s="6">
        <v>2025</v>
      </c>
      <c r="C2040" s="6" t="s">
        <v>74</v>
      </c>
      <c r="D2040" s="6" t="s">
        <v>84</v>
      </c>
      <c r="E2040" s="6" t="s">
        <v>85</v>
      </c>
      <c r="F2040" s="6" t="s">
        <v>83</v>
      </c>
      <c r="G2040" s="6" t="s">
        <v>80</v>
      </c>
      <c r="H2040" s="7">
        <v>15579.05</v>
      </c>
      <c r="I2040" s="7">
        <v>15732.09</v>
      </c>
      <c r="J2040" s="8">
        <v>105</v>
      </c>
      <c r="K2040" s="8">
        <v>106</v>
      </c>
      <c r="L2040" s="7">
        <v>9111.49</v>
      </c>
      <c r="M2040" s="7">
        <v>931.85</v>
      </c>
      <c r="N2040" s="7">
        <v>191590.89</v>
      </c>
      <c r="O2040" s="8">
        <v>1458</v>
      </c>
      <c r="P2040" s="8">
        <v>1</v>
      </c>
      <c r="Q2040" s="8">
        <v>3</v>
      </c>
    </row>
    <row r="2041" spans="1:17" ht="14.5">
      <c r="A2041" s="5">
        <v>45658</v>
      </c>
      <c r="B2041" s="6">
        <v>2025</v>
      </c>
      <c r="C2041" s="6" t="s">
        <v>74</v>
      </c>
      <c r="D2041" s="6" t="s">
        <v>84</v>
      </c>
      <c r="E2041" s="6" t="s">
        <v>85</v>
      </c>
      <c r="F2041" s="6" t="s">
        <v>83</v>
      </c>
      <c r="G2041" s="6" t="s">
        <v>81</v>
      </c>
      <c r="H2041" s="7">
        <v>22551.43</v>
      </c>
      <c r="I2041" s="7">
        <v>23804.799999999999</v>
      </c>
      <c r="J2041" s="8">
        <v>186</v>
      </c>
      <c r="K2041" s="8">
        <v>194</v>
      </c>
      <c r="L2041" s="7">
        <v>12023.39</v>
      </c>
      <c r="M2041" s="7">
        <v>663.86</v>
      </c>
      <c r="N2041" s="7">
        <v>258764.83</v>
      </c>
      <c r="O2041" s="8">
        <v>2395</v>
      </c>
      <c r="P2041" s="8">
        <v>1</v>
      </c>
      <c r="Q2041" s="8">
        <v>5</v>
      </c>
    </row>
    <row r="2042" spans="1:17" ht="14.5">
      <c r="A2042" s="5">
        <v>45658</v>
      </c>
      <c r="B2042" s="6">
        <v>2025</v>
      </c>
      <c r="C2042" s="6" t="s">
        <v>74</v>
      </c>
      <c r="D2042" s="6" t="s">
        <v>86</v>
      </c>
      <c r="E2042" s="6" t="s">
        <v>87</v>
      </c>
      <c r="F2042" s="6" t="s">
        <v>77</v>
      </c>
      <c r="G2042" s="6" t="s">
        <v>78</v>
      </c>
      <c r="H2042" s="7">
        <v>394172.51</v>
      </c>
      <c r="I2042" s="7">
        <v>403080.41</v>
      </c>
      <c r="J2042" s="8">
        <v>5184</v>
      </c>
      <c r="K2042" s="8">
        <v>5228</v>
      </c>
      <c r="L2042" s="7">
        <v>218783.22</v>
      </c>
      <c r="M2042" s="7">
        <v>7165.42</v>
      </c>
      <c r="N2042" s="7">
        <v>3492157.73</v>
      </c>
      <c r="O2042" s="8">
        <v>48408</v>
      </c>
      <c r="P2042" s="8">
        <v>18</v>
      </c>
      <c r="Q2042" s="8">
        <v>43</v>
      </c>
    </row>
    <row r="2043" spans="1:17" ht="14.5">
      <c r="A2043" s="5">
        <v>45658</v>
      </c>
      <c r="B2043" s="6">
        <v>2025</v>
      </c>
      <c r="C2043" s="6" t="s">
        <v>74</v>
      </c>
      <c r="D2043" s="6" t="s">
        <v>86</v>
      </c>
      <c r="E2043" s="6" t="s">
        <v>87</v>
      </c>
      <c r="F2043" s="6" t="s">
        <v>77</v>
      </c>
      <c r="G2043" s="6" t="s">
        <v>79</v>
      </c>
      <c r="H2043" s="7">
        <v>365604.47</v>
      </c>
      <c r="I2043" s="7">
        <v>345221.62</v>
      </c>
      <c r="J2043" s="8">
        <v>1902</v>
      </c>
      <c r="K2043" s="8">
        <v>1825</v>
      </c>
      <c r="L2043" s="7">
        <v>235989.57</v>
      </c>
      <c r="M2043" s="7">
        <v>9937.58</v>
      </c>
      <c r="N2043" s="7">
        <v>2939041.15</v>
      </c>
      <c r="O2043" s="8">
        <v>15803</v>
      </c>
      <c r="P2043" s="8">
        <v>15</v>
      </c>
      <c r="Q2043" s="8">
        <v>26</v>
      </c>
    </row>
    <row r="2044" spans="1:17" ht="14.5">
      <c r="A2044" s="5">
        <v>45658</v>
      </c>
      <c r="B2044" s="6">
        <v>2025</v>
      </c>
      <c r="C2044" s="6" t="s">
        <v>74</v>
      </c>
      <c r="D2044" s="6" t="s">
        <v>86</v>
      </c>
      <c r="E2044" s="6" t="s">
        <v>87</v>
      </c>
      <c r="F2044" s="6" t="s">
        <v>77</v>
      </c>
      <c r="G2044" s="6" t="s">
        <v>80</v>
      </c>
      <c r="H2044" s="7">
        <v>118679.75</v>
      </c>
      <c r="I2044" s="7">
        <v>106933.43</v>
      </c>
      <c r="J2044" s="8">
        <v>803</v>
      </c>
      <c r="K2044" s="8">
        <v>731</v>
      </c>
      <c r="L2044" s="7">
        <v>81038.11</v>
      </c>
      <c r="M2044" s="7">
        <v>6108.93</v>
      </c>
      <c r="N2044" s="7">
        <v>1009237.18</v>
      </c>
      <c r="O2044" s="8">
        <v>7012</v>
      </c>
      <c r="P2044" s="8">
        <v>5</v>
      </c>
      <c r="Q2044" s="8">
        <v>14</v>
      </c>
    </row>
    <row r="2045" spans="1:17" ht="14.5">
      <c r="A2045" s="5">
        <v>45658</v>
      </c>
      <c r="B2045" s="6">
        <v>2025</v>
      </c>
      <c r="C2045" s="6" t="s">
        <v>74</v>
      </c>
      <c r="D2045" s="6" t="s">
        <v>86</v>
      </c>
      <c r="E2045" s="6" t="s">
        <v>87</v>
      </c>
      <c r="F2045" s="6" t="s">
        <v>77</v>
      </c>
      <c r="G2045" s="6" t="s">
        <v>81</v>
      </c>
      <c r="H2045" s="7">
        <v>161995.82999999999</v>
      </c>
      <c r="I2045" s="7">
        <v>167291.51999999999</v>
      </c>
      <c r="J2045" s="8">
        <v>1334</v>
      </c>
      <c r="K2045" s="8">
        <v>1355</v>
      </c>
      <c r="L2045" s="7">
        <v>100836.51</v>
      </c>
      <c r="M2045" s="7">
        <v>5161.49</v>
      </c>
      <c r="N2045" s="7">
        <v>1418052.84</v>
      </c>
      <c r="O2045" s="8">
        <v>12622</v>
      </c>
      <c r="P2045" s="8">
        <v>8</v>
      </c>
      <c r="Q2045" s="8">
        <v>12</v>
      </c>
    </row>
    <row r="2046" spans="1:17" ht="14.5">
      <c r="A2046" s="5">
        <v>45658</v>
      </c>
      <c r="B2046" s="6">
        <v>2025</v>
      </c>
      <c r="C2046" s="6" t="s">
        <v>74</v>
      </c>
      <c r="D2046" s="6" t="s">
        <v>86</v>
      </c>
      <c r="E2046" s="6" t="s">
        <v>87</v>
      </c>
      <c r="F2046" s="6" t="s">
        <v>82</v>
      </c>
      <c r="G2046" s="6" t="s">
        <v>78</v>
      </c>
      <c r="H2046" s="7">
        <v>337366.13</v>
      </c>
      <c r="I2046" s="7">
        <v>360800.21</v>
      </c>
      <c r="J2046" s="8">
        <v>4437</v>
      </c>
      <c r="K2046" s="8">
        <v>4682</v>
      </c>
      <c r="L2046" s="7">
        <v>178422.79</v>
      </c>
      <c r="M2046" s="7">
        <v>6383.85</v>
      </c>
      <c r="N2046" s="7">
        <v>3239368.01</v>
      </c>
      <c r="O2046" s="8">
        <v>43970</v>
      </c>
      <c r="P2046" s="8">
        <v>13</v>
      </c>
      <c r="Q2046" s="8">
        <v>70</v>
      </c>
    </row>
    <row r="2047" spans="1:17" ht="14.5">
      <c r="A2047" s="5">
        <v>45658</v>
      </c>
      <c r="B2047" s="6">
        <v>2025</v>
      </c>
      <c r="C2047" s="6" t="s">
        <v>74</v>
      </c>
      <c r="D2047" s="6" t="s">
        <v>86</v>
      </c>
      <c r="E2047" s="6" t="s">
        <v>87</v>
      </c>
      <c r="F2047" s="6" t="s">
        <v>82</v>
      </c>
      <c r="G2047" s="6" t="s">
        <v>79</v>
      </c>
      <c r="H2047" s="7">
        <v>352909.61</v>
      </c>
      <c r="I2047" s="7">
        <v>344225.97</v>
      </c>
      <c r="J2047" s="8">
        <v>1836</v>
      </c>
      <c r="K2047" s="8">
        <v>1826</v>
      </c>
      <c r="L2047" s="7">
        <v>218205.45</v>
      </c>
      <c r="M2047" s="7">
        <v>9128.32</v>
      </c>
      <c r="N2047" s="7">
        <v>2800331.73</v>
      </c>
      <c r="O2047" s="8">
        <v>15256</v>
      </c>
      <c r="P2047" s="8">
        <v>19</v>
      </c>
      <c r="Q2047" s="8">
        <v>25</v>
      </c>
    </row>
    <row r="2048" spans="1:17" ht="14.5">
      <c r="A2048" s="5">
        <v>45658</v>
      </c>
      <c r="B2048" s="6">
        <v>2025</v>
      </c>
      <c r="C2048" s="6" t="s">
        <v>74</v>
      </c>
      <c r="D2048" s="6" t="s">
        <v>86</v>
      </c>
      <c r="E2048" s="6" t="s">
        <v>87</v>
      </c>
      <c r="F2048" s="6" t="s">
        <v>82</v>
      </c>
      <c r="G2048" s="6" t="s">
        <v>80</v>
      </c>
      <c r="H2048" s="7">
        <v>106017.99</v>
      </c>
      <c r="I2048" s="7">
        <v>95676.87</v>
      </c>
      <c r="J2048" s="8">
        <v>717</v>
      </c>
      <c r="K2048" s="8">
        <v>647</v>
      </c>
      <c r="L2048" s="7">
        <v>68653.13</v>
      </c>
      <c r="M2048" s="7">
        <v>6371.49</v>
      </c>
      <c r="N2048" s="7">
        <v>946284.63</v>
      </c>
      <c r="O2048" s="8">
        <v>6916</v>
      </c>
      <c r="P2048" s="8">
        <v>6</v>
      </c>
      <c r="Q2048" s="8">
        <v>8</v>
      </c>
    </row>
    <row r="2049" spans="1:17" ht="14.5">
      <c r="A2049" s="5">
        <v>45658</v>
      </c>
      <c r="B2049" s="6">
        <v>2025</v>
      </c>
      <c r="C2049" s="6" t="s">
        <v>74</v>
      </c>
      <c r="D2049" s="6" t="s">
        <v>86</v>
      </c>
      <c r="E2049" s="6" t="s">
        <v>87</v>
      </c>
      <c r="F2049" s="6" t="s">
        <v>82</v>
      </c>
      <c r="G2049" s="6" t="s">
        <v>81</v>
      </c>
      <c r="H2049" s="7">
        <v>142090.09</v>
      </c>
      <c r="I2049" s="7">
        <v>146997.98000000001</v>
      </c>
      <c r="J2049" s="8">
        <v>1170</v>
      </c>
      <c r="K2049" s="8">
        <v>1226</v>
      </c>
      <c r="L2049" s="7">
        <v>83850.38</v>
      </c>
      <c r="M2049" s="7">
        <v>3929.07</v>
      </c>
      <c r="N2049" s="7">
        <v>1245206.57</v>
      </c>
      <c r="O2049" s="8">
        <v>11392</v>
      </c>
      <c r="P2049" s="8">
        <v>7</v>
      </c>
      <c r="Q2049" s="8">
        <v>22</v>
      </c>
    </row>
    <row r="2050" spans="1:17" ht="14.5">
      <c r="A2050" s="5">
        <v>45658</v>
      </c>
      <c r="B2050" s="6">
        <v>2025</v>
      </c>
      <c r="C2050" s="6" t="s">
        <v>74</v>
      </c>
      <c r="D2050" s="6" t="s">
        <v>86</v>
      </c>
      <c r="E2050" s="6" t="s">
        <v>87</v>
      </c>
      <c r="F2050" s="6" t="s">
        <v>83</v>
      </c>
      <c r="G2050" s="6" t="s">
        <v>78</v>
      </c>
      <c r="H2050" s="7">
        <v>37438.39</v>
      </c>
      <c r="I2050" s="7">
        <v>38696.160000000003</v>
      </c>
      <c r="J2050" s="8">
        <v>492</v>
      </c>
      <c r="K2050" s="8">
        <v>512</v>
      </c>
      <c r="L2050" s="7">
        <v>17576.78</v>
      </c>
      <c r="M2050" s="7">
        <v>679.36</v>
      </c>
      <c r="N2050" s="7">
        <v>488836.05</v>
      </c>
      <c r="O2050" s="8">
        <v>6741</v>
      </c>
      <c r="P2050" s="8">
        <v>2</v>
      </c>
      <c r="Q2050" s="8">
        <v>8</v>
      </c>
    </row>
    <row r="2051" spans="1:17" ht="14.5">
      <c r="A2051" s="5">
        <v>45658</v>
      </c>
      <c r="B2051" s="6">
        <v>2025</v>
      </c>
      <c r="C2051" s="6" t="s">
        <v>74</v>
      </c>
      <c r="D2051" s="6" t="s">
        <v>86</v>
      </c>
      <c r="E2051" s="6" t="s">
        <v>87</v>
      </c>
      <c r="F2051" s="6" t="s">
        <v>83</v>
      </c>
      <c r="G2051" s="6" t="s">
        <v>79</v>
      </c>
      <c r="H2051" s="7">
        <v>36799.74</v>
      </c>
      <c r="I2051" s="7">
        <v>36105.19</v>
      </c>
      <c r="J2051" s="8">
        <v>191</v>
      </c>
      <c r="K2051" s="8">
        <v>191</v>
      </c>
      <c r="L2051" s="7">
        <v>20387.62</v>
      </c>
      <c r="M2051" s="7">
        <v>958.31</v>
      </c>
      <c r="N2051" s="7">
        <v>428073.56</v>
      </c>
      <c r="O2051" s="8">
        <v>2399</v>
      </c>
      <c r="P2051" s="8">
        <v>1</v>
      </c>
      <c r="Q2051" s="8">
        <v>6</v>
      </c>
    </row>
    <row r="2052" spans="1:17" ht="14.5">
      <c r="A2052" s="5">
        <v>45658</v>
      </c>
      <c r="B2052" s="6">
        <v>2025</v>
      </c>
      <c r="C2052" s="6" t="s">
        <v>74</v>
      </c>
      <c r="D2052" s="6" t="s">
        <v>86</v>
      </c>
      <c r="E2052" s="6" t="s">
        <v>87</v>
      </c>
      <c r="F2052" s="6" t="s">
        <v>83</v>
      </c>
      <c r="G2052" s="6" t="s">
        <v>80</v>
      </c>
      <c r="H2052" s="7">
        <v>11717.83</v>
      </c>
      <c r="I2052" s="7">
        <v>10914.88</v>
      </c>
      <c r="J2052" s="8">
        <v>79</v>
      </c>
      <c r="K2052" s="8">
        <v>75</v>
      </c>
      <c r="L2052" s="7">
        <v>6789.89</v>
      </c>
      <c r="M2052" s="7">
        <v>661.13</v>
      </c>
      <c r="N2052" s="7">
        <v>144995.76</v>
      </c>
      <c r="O2052" s="8">
        <v>1050</v>
      </c>
      <c r="P2052" s="8">
        <v>0</v>
      </c>
      <c r="Q2052" s="8">
        <v>3</v>
      </c>
    </row>
    <row r="2053" spans="1:17" ht="14.5">
      <c r="A2053" s="5">
        <v>45658</v>
      </c>
      <c r="B2053" s="6">
        <v>2025</v>
      </c>
      <c r="C2053" s="6" t="s">
        <v>74</v>
      </c>
      <c r="D2053" s="6" t="s">
        <v>86</v>
      </c>
      <c r="E2053" s="6" t="s">
        <v>87</v>
      </c>
      <c r="F2053" s="6" t="s">
        <v>83</v>
      </c>
      <c r="G2053" s="6" t="s">
        <v>81</v>
      </c>
      <c r="H2053" s="7">
        <v>15827.52</v>
      </c>
      <c r="I2053" s="7">
        <v>15566.55</v>
      </c>
      <c r="J2053" s="8">
        <v>130</v>
      </c>
      <c r="K2053" s="8">
        <v>128</v>
      </c>
      <c r="L2053" s="7">
        <v>8298.3700000000008</v>
      </c>
      <c r="M2053" s="7">
        <v>500.5</v>
      </c>
      <c r="N2053" s="7">
        <v>190329.12</v>
      </c>
      <c r="O2053" s="8">
        <v>1692</v>
      </c>
      <c r="P2053" s="8">
        <v>1</v>
      </c>
      <c r="Q2053" s="8">
        <v>3</v>
      </c>
    </row>
    <row r="2054" spans="1:17" ht="14.5">
      <c r="A2054" s="5">
        <v>45658</v>
      </c>
      <c r="B2054" s="6">
        <v>2025</v>
      </c>
      <c r="C2054" s="6" t="s">
        <v>74</v>
      </c>
      <c r="D2054" s="6" t="s">
        <v>88</v>
      </c>
      <c r="E2054" s="6" t="s">
        <v>87</v>
      </c>
      <c r="F2054" s="6" t="s">
        <v>77</v>
      </c>
      <c r="G2054" s="6" t="s">
        <v>78</v>
      </c>
      <c r="H2054" s="7">
        <v>317796.34000000003</v>
      </c>
      <c r="I2054" s="7">
        <v>298501.83</v>
      </c>
      <c r="J2054" s="8">
        <v>4180</v>
      </c>
      <c r="K2054" s="8">
        <v>3849</v>
      </c>
      <c r="L2054" s="7">
        <v>180990.58</v>
      </c>
      <c r="M2054" s="7">
        <v>5627.66</v>
      </c>
      <c r="N2054" s="7">
        <v>3038244.3</v>
      </c>
      <c r="O2054" s="8">
        <v>42238</v>
      </c>
      <c r="P2054" s="8">
        <v>15</v>
      </c>
      <c r="Q2054" s="8">
        <v>51</v>
      </c>
    </row>
    <row r="2055" spans="1:17" ht="14.5">
      <c r="A2055" s="5">
        <v>45658</v>
      </c>
      <c r="B2055" s="6">
        <v>2025</v>
      </c>
      <c r="C2055" s="6" t="s">
        <v>74</v>
      </c>
      <c r="D2055" s="6" t="s">
        <v>88</v>
      </c>
      <c r="E2055" s="6" t="s">
        <v>87</v>
      </c>
      <c r="F2055" s="6" t="s">
        <v>77</v>
      </c>
      <c r="G2055" s="6" t="s">
        <v>79</v>
      </c>
      <c r="H2055" s="7">
        <v>334642.46000000002</v>
      </c>
      <c r="I2055" s="7">
        <v>321146.33</v>
      </c>
      <c r="J2055" s="8">
        <v>1741</v>
      </c>
      <c r="K2055" s="8">
        <v>1685</v>
      </c>
      <c r="L2055" s="7">
        <v>222485.27</v>
      </c>
      <c r="M2055" s="7">
        <v>8904.68</v>
      </c>
      <c r="N2055" s="7">
        <v>2489086.7599999998</v>
      </c>
      <c r="O2055" s="8">
        <v>14073</v>
      </c>
      <c r="P2055" s="8">
        <v>15</v>
      </c>
      <c r="Q2055" s="8">
        <v>37</v>
      </c>
    </row>
    <row r="2056" spans="1:17" ht="14.5">
      <c r="A2056" s="5">
        <v>45658</v>
      </c>
      <c r="B2056" s="6">
        <v>2025</v>
      </c>
      <c r="C2056" s="6" t="s">
        <v>74</v>
      </c>
      <c r="D2056" s="6" t="s">
        <v>88</v>
      </c>
      <c r="E2056" s="6" t="s">
        <v>87</v>
      </c>
      <c r="F2056" s="6" t="s">
        <v>77</v>
      </c>
      <c r="G2056" s="6" t="s">
        <v>80</v>
      </c>
      <c r="H2056" s="7">
        <v>97502.42</v>
      </c>
      <c r="I2056" s="7">
        <v>85360.23</v>
      </c>
      <c r="J2056" s="8">
        <v>660</v>
      </c>
      <c r="K2056" s="8">
        <v>587</v>
      </c>
      <c r="L2056" s="7">
        <v>67668.289999999994</v>
      </c>
      <c r="M2056" s="7">
        <v>5442.8</v>
      </c>
      <c r="N2056" s="7">
        <v>881097.84</v>
      </c>
      <c r="O2056" s="8">
        <v>6345</v>
      </c>
      <c r="P2056" s="8">
        <v>4</v>
      </c>
      <c r="Q2056" s="8">
        <v>11</v>
      </c>
    </row>
    <row r="2057" spans="1:17" ht="14.5">
      <c r="A2057" s="5">
        <v>45658</v>
      </c>
      <c r="B2057" s="6">
        <v>2025</v>
      </c>
      <c r="C2057" s="6" t="s">
        <v>74</v>
      </c>
      <c r="D2057" s="6" t="s">
        <v>88</v>
      </c>
      <c r="E2057" s="6" t="s">
        <v>87</v>
      </c>
      <c r="F2057" s="6" t="s">
        <v>77</v>
      </c>
      <c r="G2057" s="6" t="s">
        <v>81</v>
      </c>
      <c r="H2057" s="7">
        <v>140113.04999999999</v>
      </c>
      <c r="I2057" s="7">
        <v>134541.03</v>
      </c>
      <c r="J2057" s="8">
        <v>1154</v>
      </c>
      <c r="K2057" s="8">
        <v>1118</v>
      </c>
      <c r="L2057" s="7">
        <v>86974.55</v>
      </c>
      <c r="M2057" s="7">
        <v>4289.43</v>
      </c>
      <c r="N2057" s="7">
        <v>1232264.29</v>
      </c>
      <c r="O2057" s="8">
        <v>11153</v>
      </c>
      <c r="P2057" s="8">
        <v>5</v>
      </c>
      <c r="Q2057" s="8">
        <v>16</v>
      </c>
    </row>
    <row r="2058" spans="1:17" ht="14.5">
      <c r="A2058" s="5">
        <v>45658</v>
      </c>
      <c r="B2058" s="6">
        <v>2025</v>
      </c>
      <c r="C2058" s="6" t="s">
        <v>74</v>
      </c>
      <c r="D2058" s="6" t="s">
        <v>88</v>
      </c>
      <c r="E2058" s="6" t="s">
        <v>87</v>
      </c>
      <c r="F2058" s="6" t="s">
        <v>82</v>
      </c>
      <c r="G2058" s="6" t="s">
        <v>78</v>
      </c>
      <c r="H2058" s="7">
        <v>306768.7</v>
      </c>
      <c r="I2058" s="7">
        <v>299547.53000000003</v>
      </c>
      <c r="J2058" s="8">
        <v>4035</v>
      </c>
      <c r="K2058" s="8">
        <v>4020</v>
      </c>
      <c r="L2058" s="7">
        <v>158383.5</v>
      </c>
      <c r="M2058" s="7">
        <v>5265.75</v>
      </c>
      <c r="N2058" s="7">
        <v>2813484.92</v>
      </c>
      <c r="O2058" s="8">
        <v>37771</v>
      </c>
      <c r="P2058" s="8">
        <v>14</v>
      </c>
      <c r="Q2058" s="8">
        <v>66</v>
      </c>
    </row>
    <row r="2059" spans="1:17" ht="14.5">
      <c r="A2059" s="5">
        <v>45658</v>
      </c>
      <c r="B2059" s="6">
        <v>2025</v>
      </c>
      <c r="C2059" s="6" t="s">
        <v>74</v>
      </c>
      <c r="D2059" s="6" t="s">
        <v>88</v>
      </c>
      <c r="E2059" s="6" t="s">
        <v>87</v>
      </c>
      <c r="F2059" s="6" t="s">
        <v>82</v>
      </c>
      <c r="G2059" s="6" t="s">
        <v>79</v>
      </c>
      <c r="H2059" s="7">
        <v>292756.05</v>
      </c>
      <c r="I2059" s="7">
        <v>272419.13</v>
      </c>
      <c r="J2059" s="8">
        <v>1523</v>
      </c>
      <c r="K2059" s="8">
        <v>1408</v>
      </c>
      <c r="L2059" s="7">
        <v>179540.49</v>
      </c>
      <c r="M2059" s="7">
        <v>7296.11</v>
      </c>
      <c r="N2059" s="7">
        <v>2352113.42</v>
      </c>
      <c r="O2059" s="8">
        <v>12905</v>
      </c>
      <c r="P2059" s="8">
        <v>14</v>
      </c>
      <c r="Q2059" s="8">
        <v>19</v>
      </c>
    </row>
    <row r="2060" spans="1:17" ht="14.5">
      <c r="A2060" s="5">
        <v>45658</v>
      </c>
      <c r="B2060" s="6">
        <v>2025</v>
      </c>
      <c r="C2060" s="6" t="s">
        <v>74</v>
      </c>
      <c r="D2060" s="6" t="s">
        <v>88</v>
      </c>
      <c r="E2060" s="6" t="s">
        <v>87</v>
      </c>
      <c r="F2060" s="6" t="s">
        <v>82</v>
      </c>
      <c r="G2060" s="6" t="s">
        <v>80</v>
      </c>
      <c r="H2060" s="7">
        <v>89644.85</v>
      </c>
      <c r="I2060" s="7">
        <v>79985.259999999995</v>
      </c>
      <c r="J2060" s="8">
        <v>606</v>
      </c>
      <c r="K2060" s="8">
        <v>541</v>
      </c>
      <c r="L2060" s="7">
        <v>57593.46</v>
      </c>
      <c r="M2060" s="7">
        <v>5000.46</v>
      </c>
      <c r="N2060" s="7">
        <v>831773.61</v>
      </c>
      <c r="O2060" s="8">
        <v>5859</v>
      </c>
      <c r="P2060" s="8">
        <v>4</v>
      </c>
      <c r="Q2060" s="8">
        <v>12</v>
      </c>
    </row>
    <row r="2061" spans="1:17" ht="14.5">
      <c r="A2061" s="5">
        <v>45658</v>
      </c>
      <c r="B2061" s="6">
        <v>2025</v>
      </c>
      <c r="C2061" s="6" t="s">
        <v>74</v>
      </c>
      <c r="D2061" s="6" t="s">
        <v>88</v>
      </c>
      <c r="E2061" s="6" t="s">
        <v>87</v>
      </c>
      <c r="F2061" s="6" t="s">
        <v>82</v>
      </c>
      <c r="G2061" s="6" t="s">
        <v>81</v>
      </c>
      <c r="H2061" s="7">
        <v>126074.19</v>
      </c>
      <c r="I2061" s="7">
        <v>120512.99</v>
      </c>
      <c r="J2061" s="8">
        <v>1038</v>
      </c>
      <c r="K2061" s="8">
        <v>979</v>
      </c>
      <c r="L2061" s="7">
        <v>73291.62</v>
      </c>
      <c r="M2061" s="7">
        <v>3622.6</v>
      </c>
      <c r="N2061" s="7">
        <v>1171555.8500000001</v>
      </c>
      <c r="O2061" s="8">
        <v>10283</v>
      </c>
      <c r="P2061" s="8">
        <v>5</v>
      </c>
      <c r="Q2061" s="8">
        <v>14</v>
      </c>
    </row>
    <row r="2062" spans="1:17" ht="14.5">
      <c r="A2062" s="5">
        <v>45658</v>
      </c>
      <c r="B2062" s="6">
        <v>2025</v>
      </c>
      <c r="C2062" s="6" t="s">
        <v>74</v>
      </c>
      <c r="D2062" s="6" t="s">
        <v>88</v>
      </c>
      <c r="E2062" s="6" t="s">
        <v>87</v>
      </c>
      <c r="F2062" s="6" t="s">
        <v>83</v>
      </c>
      <c r="G2062" s="6" t="s">
        <v>78</v>
      </c>
      <c r="H2062" s="7">
        <v>31068.57</v>
      </c>
      <c r="I2062" s="7">
        <v>30317.78</v>
      </c>
      <c r="J2062" s="8">
        <v>409</v>
      </c>
      <c r="K2062" s="8">
        <v>406</v>
      </c>
      <c r="L2062" s="7">
        <v>14711</v>
      </c>
      <c r="M2062" s="7">
        <v>590.15</v>
      </c>
      <c r="N2062" s="7">
        <v>433373.59</v>
      </c>
      <c r="O2062" s="8">
        <v>6357</v>
      </c>
      <c r="P2062" s="8">
        <v>1</v>
      </c>
      <c r="Q2062" s="8">
        <v>12</v>
      </c>
    </row>
    <row r="2063" spans="1:17" ht="14.5">
      <c r="A2063" s="5">
        <v>45658</v>
      </c>
      <c r="B2063" s="6">
        <v>2025</v>
      </c>
      <c r="C2063" s="6" t="s">
        <v>74</v>
      </c>
      <c r="D2063" s="6" t="s">
        <v>88</v>
      </c>
      <c r="E2063" s="6" t="s">
        <v>87</v>
      </c>
      <c r="F2063" s="6" t="s">
        <v>83</v>
      </c>
      <c r="G2063" s="6" t="s">
        <v>79</v>
      </c>
      <c r="H2063" s="7">
        <v>33672.11</v>
      </c>
      <c r="I2063" s="7">
        <v>32403.200000000001</v>
      </c>
      <c r="J2063" s="8">
        <v>175</v>
      </c>
      <c r="K2063" s="8">
        <v>171</v>
      </c>
      <c r="L2063" s="7">
        <v>18878.3</v>
      </c>
      <c r="M2063" s="7">
        <v>812.62</v>
      </c>
      <c r="N2063" s="7">
        <v>359723.27</v>
      </c>
      <c r="O2063" s="8">
        <v>2093</v>
      </c>
      <c r="P2063" s="8">
        <v>2</v>
      </c>
      <c r="Q2063" s="8">
        <v>3</v>
      </c>
    </row>
    <row r="2064" spans="1:17" ht="14.5">
      <c r="A2064" s="5">
        <v>45658</v>
      </c>
      <c r="B2064" s="6">
        <v>2025</v>
      </c>
      <c r="C2064" s="6" t="s">
        <v>74</v>
      </c>
      <c r="D2064" s="6" t="s">
        <v>88</v>
      </c>
      <c r="E2064" s="6" t="s">
        <v>87</v>
      </c>
      <c r="F2064" s="6" t="s">
        <v>83</v>
      </c>
      <c r="G2064" s="6" t="s">
        <v>80</v>
      </c>
      <c r="H2064" s="7">
        <v>9629.51</v>
      </c>
      <c r="I2064" s="7">
        <v>8263.83</v>
      </c>
      <c r="J2064" s="8">
        <v>65</v>
      </c>
      <c r="K2064" s="8">
        <v>55</v>
      </c>
      <c r="L2064" s="7">
        <v>5557.56</v>
      </c>
      <c r="M2064" s="7">
        <v>540.41</v>
      </c>
      <c r="N2064" s="7">
        <v>123419.2</v>
      </c>
      <c r="O2064" s="8">
        <v>922</v>
      </c>
      <c r="P2064" s="8">
        <v>0</v>
      </c>
      <c r="Q2064" s="8">
        <v>2</v>
      </c>
    </row>
    <row r="2065" spans="1:17" ht="14.5">
      <c r="A2065" s="5">
        <v>45658</v>
      </c>
      <c r="B2065" s="6">
        <v>2025</v>
      </c>
      <c r="C2065" s="6" t="s">
        <v>74</v>
      </c>
      <c r="D2065" s="6" t="s">
        <v>88</v>
      </c>
      <c r="E2065" s="6" t="s">
        <v>87</v>
      </c>
      <c r="F2065" s="6" t="s">
        <v>83</v>
      </c>
      <c r="G2065" s="6" t="s">
        <v>81</v>
      </c>
      <c r="H2065" s="7">
        <v>13980.22</v>
      </c>
      <c r="I2065" s="7">
        <v>13412.58</v>
      </c>
      <c r="J2065" s="8">
        <v>115</v>
      </c>
      <c r="K2065" s="8">
        <v>108</v>
      </c>
      <c r="L2065" s="7">
        <v>7270.95</v>
      </c>
      <c r="M2065" s="7">
        <v>451.05</v>
      </c>
      <c r="N2065" s="7">
        <v>166642.13</v>
      </c>
      <c r="O2065" s="8">
        <v>1478</v>
      </c>
      <c r="P2065" s="8">
        <v>1</v>
      </c>
      <c r="Q2065" s="8">
        <v>2</v>
      </c>
    </row>
    <row r="2066" spans="1:17" ht="14.5">
      <c r="A2066" s="5">
        <v>45658</v>
      </c>
      <c r="B2066" s="6">
        <v>2025</v>
      </c>
      <c r="C2066" s="6" t="s">
        <v>74</v>
      </c>
      <c r="D2066" s="6" t="s">
        <v>89</v>
      </c>
      <c r="E2066" s="6" t="s">
        <v>85</v>
      </c>
      <c r="F2066" s="6" t="s">
        <v>77</v>
      </c>
      <c r="G2066" s="6" t="s">
        <v>78</v>
      </c>
      <c r="H2066" s="7">
        <v>245735.95</v>
      </c>
      <c r="I2066" s="7">
        <v>251612.87</v>
      </c>
      <c r="J2066" s="8">
        <v>3232</v>
      </c>
      <c r="K2066" s="8">
        <v>3339</v>
      </c>
      <c r="L2066" s="7">
        <v>136916.29</v>
      </c>
      <c r="M2066" s="7">
        <v>4507.29</v>
      </c>
      <c r="N2066" s="7">
        <v>1725128.89</v>
      </c>
      <c r="O2066" s="8">
        <v>24804</v>
      </c>
      <c r="P2066" s="8">
        <v>13</v>
      </c>
      <c r="Q2066" s="8">
        <v>31</v>
      </c>
    </row>
    <row r="2067" spans="1:17" ht="14.5">
      <c r="A2067" s="5">
        <v>45658</v>
      </c>
      <c r="B2067" s="6">
        <v>2025</v>
      </c>
      <c r="C2067" s="6" t="s">
        <v>74</v>
      </c>
      <c r="D2067" s="6" t="s">
        <v>89</v>
      </c>
      <c r="E2067" s="6" t="s">
        <v>85</v>
      </c>
      <c r="F2067" s="6" t="s">
        <v>77</v>
      </c>
      <c r="G2067" s="6" t="s">
        <v>79</v>
      </c>
      <c r="H2067" s="7">
        <v>245008.34</v>
      </c>
      <c r="I2067" s="7">
        <v>235083.97</v>
      </c>
      <c r="J2067" s="8">
        <v>1274</v>
      </c>
      <c r="K2067" s="8">
        <v>1202</v>
      </c>
      <c r="L2067" s="7">
        <v>158840.91</v>
      </c>
      <c r="M2067" s="7">
        <v>6688.89</v>
      </c>
      <c r="N2067" s="7">
        <v>1487398.65</v>
      </c>
      <c r="O2067" s="8">
        <v>8161</v>
      </c>
      <c r="P2067" s="8">
        <v>9</v>
      </c>
      <c r="Q2067" s="8">
        <v>14</v>
      </c>
    </row>
    <row r="2068" spans="1:17" ht="14.5">
      <c r="A2068" s="5">
        <v>45658</v>
      </c>
      <c r="B2068" s="6">
        <v>2025</v>
      </c>
      <c r="C2068" s="6" t="s">
        <v>74</v>
      </c>
      <c r="D2068" s="6" t="s">
        <v>89</v>
      </c>
      <c r="E2068" s="6" t="s">
        <v>85</v>
      </c>
      <c r="F2068" s="6" t="s">
        <v>77</v>
      </c>
      <c r="G2068" s="6" t="s">
        <v>80</v>
      </c>
      <c r="H2068" s="7">
        <v>77846.289999999994</v>
      </c>
      <c r="I2068" s="7">
        <v>73626.490000000005</v>
      </c>
      <c r="J2068" s="8">
        <v>527</v>
      </c>
      <c r="K2068" s="8">
        <v>492</v>
      </c>
      <c r="L2068" s="7">
        <v>53278.68</v>
      </c>
      <c r="M2068" s="7">
        <v>4360.4799999999996</v>
      </c>
      <c r="N2068" s="7">
        <v>507217.44</v>
      </c>
      <c r="O2068" s="8">
        <v>3512</v>
      </c>
      <c r="P2068" s="8">
        <v>4</v>
      </c>
      <c r="Q2068" s="8">
        <v>4</v>
      </c>
    </row>
    <row r="2069" spans="1:17" ht="14.5">
      <c r="A2069" s="5">
        <v>45658</v>
      </c>
      <c r="B2069" s="6">
        <v>2025</v>
      </c>
      <c r="C2069" s="6" t="s">
        <v>74</v>
      </c>
      <c r="D2069" s="6" t="s">
        <v>89</v>
      </c>
      <c r="E2069" s="6" t="s">
        <v>85</v>
      </c>
      <c r="F2069" s="6" t="s">
        <v>77</v>
      </c>
      <c r="G2069" s="6" t="s">
        <v>81</v>
      </c>
      <c r="H2069" s="7">
        <v>98834.05</v>
      </c>
      <c r="I2069" s="7">
        <v>100281.46</v>
      </c>
      <c r="J2069" s="8">
        <v>814</v>
      </c>
      <c r="K2069" s="8">
        <v>842</v>
      </c>
      <c r="L2069" s="7">
        <v>61779.68</v>
      </c>
      <c r="M2069" s="7">
        <v>3123.5</v>
      </c>
      <c r="N2069" s="7">
        <v>662057.07999999996</v>
      </c>
      <c r="O2069" s="8">
        <v>5568</v>
      </c>
      <c r="P2069" s="8">
        <v>5</v>
      </c>
      <c r="Q2069" s="8">
        <v>16</v>
      </c>
    </row>
    <row r="2070" spans="1:17" ht="14.5">
      <c r="A2070" s="5">
        <v>45658</v>
      </c>
      <c r="B2070" s="6">
        <v>2025</v>
      </c>
      <c r="C2070" s="6" t="s">
        <v>74</v>
      </c>
      <c r="D2070" s="6" t="s">
        <v>89</v>
      </c>
      <c r="E2070" s="6" t="s">
        <v>85</v>
      </c>
      <c r="F2070" s="6" t="s">
        <v>82</v>
      </c>
      <c r="G2070" s="6" t="s">
        <v>78</v>
      </c>
      <c r="H2070" s="7">
        <v>207433.65</v>
      </c>
      <c r="I2070" s="7">
        <v>203850.16</v>
      </c>
      <c r="J2070" s="8">
        <v>2728</v>
      </c>
      <c r="K2070" s="8">
        <v>2734</v>
      </c>
      <c r="L2070" s="7">
        <v>108662.39999999999</v>
      </c>
      <c r="M2070" s="7">
        <v>3718.76</v>
      </c>
      <c r="N2070" s="7">
        <v>1523840.01</v>
      </c>
      <c r="O2070" s="8">
        <v>21751</v>
      </c>
      <c r="P2070" s="8">
        <v>8</v>
      </c>
      <c r="Q2070" s="8">
        <v>40</v>
      </c>
    </row>
    <row r="2071" spans="1:17" ht="14.5">
      <c r="A2071" s="5">
        <v>45658</v>
      </c>
      <c r="B2071" s="6">
        <v>2025</v>
      </c>
      <c r="C2071" s="6" t="s">
        <v>74</v>
      </c>
      <c r="D2071" s="6" t="s">
        <v>89</v>
      </c>
      <c r="E2071" s="6" t="s">
        <v>85</v>
      </c>
      <c r="F2071" s="6" t="s">
        <v>82</v>
      </c>
      <c r="G2071" s="6" t="s">
        <v>79</v>
      </c>
      <c r="H2071" s="7">
        <v>199374.14</v>
      </c>
      <c r="I2071" s="7">
        <v>195671.25</v>
      </c>
      <c r="J2071" s="8">
        <v>1037</v>
      </c>
      <c r="K2071" s="8">
        <v>1031</v>
      </c>
      <c r="L2071" s="7">
        <v>120423</v>
      </c>
      <c r="M2071" s="7">
        <v>5233.6899999999996</v>
      </c>
      <c r="N2071" s="7">
        <v>1303449.67</v>
      </c>
      <c r="O2071" s="8">
        <v>6975</v>
      </c>
      <c r="P2071" s="8">
        <v>8</v>
      </c>
      <c r="Q2071" s="8">
        <v>12</v>
      </c>
    </row>
    <row r="2072" spans="1:17" ht="14.5">
      <c r="A2072" s="5">
        <v>45658</v>
      </c>
      <c r="B2072" s="6">
        <v>2025</v>
      </c>
      <c r="C2072" s="6" t="s">
        <v>74</v>
      </c>
      <c r="D2072" s="6" t="s">
        <v>89</v>
      </c>
      <c r="E2072" s="6" t="s">
        <v>85</v>
      </c>
      <c r="F2072" s="6" t="s">
        <v>82</v>
      </c>
      <c r="G2072" s="6" t="s">
        <v>80</v>
      </c>
      <c r="H2072" s="7">
        <v>66107.820000000007</v>
      </c>
      <c r="I2072" s="7">
        <v>61187.77</v>
      </c>
      <c r="J2072" s="8">
        <v>447</v>
      </c>
      <c r="K2072" s="8">
        <v>420</v>
      </c>
      <c r="L2072" s="7">
        <v>41854.39</v>
      </c>
      <c r="M2072" s="7">
        <v>3705.24</v>
      </c>
      <c r="N2072" s="7">
        <v>441523.89</v>
      </c>
      <c r="O2072" s="8">
        <v>3191</v>
      </c>
      <c r="P2072" s="8">
        <v>3</v>
      </c>
      <c r="Q2072" s="8">
        <v>10</v>
      </c>
    </row>
    <row r="2073" spans="1:17" ht="14.5">
      <c r="A2073" s="5">
        <v>45658</v>
      </c>
      <c r="B2073" s="6">
        <v>2025</v>
      </c>
      <c r="C2073" s="6" t="s">
        <v>74</v>
      </c>
      <c r="D2073" s="6" t="s">
        <v>89</v>
      </c>
      <c r="E2073" s="6" t="s">
        <v>85</v>
      </c>
      <c r="F2073" s="6" t="s">
        <v>82</v>
      </c>
      <c r="G2073" s="6" t="s">
        <v>81</v>
      </c>
      <c r="H2073" s="7">
        <v>94368.19</v>
      </c>
      <c r="I2073" s="7">
        <v>94897.36</v>
      </c>
      <c r="J2073" s="8">
        <v>777</v>
      </c>
      <c r="K2073" s="8">
        <v>768</v>
      </c>
      <c r="L2073" s="7">
        <v>54715.05</v>
      </c>
      <c r="M2073" s="7">
        <v>2718.3</v>
      </c>
      <c r="N2073" s="7">
        <v>623417.11</v>
      </c>
      <c r="O2073" s="8">
        <v>5287</v>
      </c>
      <c r="P2073" s="8">
        <v>5</v>
      </c>
      <c r="Q2073" s="8">
        <v>7</v>
      </c>
    </row>
    <row r="2074" spans="1:17" ht="14.5">
      <c r="A2074" s="5">
        <v>45658</v>
      </c>
      <c r="B2074" s="6">
        <v>2025</v>
      </c>
      <c r="C2074" s="6" t="s">
        <v>74</v>
      </c>
      <c r="D2074" s="6" t="s">
        <v>89</v>
      </c>
      <c r="E2074" s="6" t="s">
        <v>85</v>
      </c>
      <c r="F2074" s="6" t="s">
        <v>83</v>
      </c>
      <c r="G2074" s="6" t="s">
        <v>78</v>
      </c>
      <c r="H2074" s="7">
        <v>28834.82</v>
      </c>
      <c r="I2074" s="7">
        <v>29430.83</v>
      </c>
      <c r="J2074" s="8">
        <v>379</v>
      </c>
      <c r="K2074" s="8">
        <v>381</v>
      </c>
      <c r="L2074" s="7">
        <v>13693.13</v>
      </c>
      <c r="M2074" s="7">
        <v>499.87</v>
      </c>
      <c r="N2074" s="7">
        <v>298943.67</v>
      </c>
      <c r="O2074" s="8">
        <v>4179</v>
      </c>
      <c r="P2074" s="8">
        <v>2</v>
      </c>
      <c r="Q2074" s="8">
        <v>6</v>
      </c>
    </row>
    <row r="2075" spans="1:17" ht="14.5">
      <c r="A2075" s="5">
        <v>45658</v>
      </c>
      <c r="B2075" s="6">
        <v>2025</v>
      </c>
      <c r="C2075" s="6" t="s">
        <v>74</v>
      </c>
      <c r="D2075" s="6" t="s">
        <v>89</v>
      </c>
      <c r="E2075" s="6" t="s">
        <v>85</v>
      </c>
      <c r="F2075" s="6" t="s">
        <v>83</v>
      </c>
      <c r="G2075" s="6" t="s">
        <v>79</v>
      </c>
      <c r="H2075" s="7">
        <v>27699.37</v>
      </c>
      <c r="I2075" s="7">
        <v>26579.26</v>
      </c>
      <c r="J2075" s="8">
        <v>144</v>
      </c>
      <c r="K2075" s="8">
        <v>140</v>
      </c>
      <c r="L2075" s="7">
        <v>15418.82</v>
      </c>
      <c r="M2075" s="7">
        <v>714.63</v>
      </c>
      <c r="N2075" s="7">
        <v>245872.84</v>
      </c>
      <c r="O2075" s="8">
        <v>1392</v>
      </c>
      <c r="P2075" s="8">
        <v>1</v>
      </c>
      <c r="Q2075" s="8">
        <v>3</v>
      </c>
    </row>
    <row r="2076" spans="1:17" ht="14.5">
      <c r="A2076" s="5">
        <v>45658</v>
      </c>
      <c r="B2076" s="6">
        <v>2025</v>
      </c>
      <c r="C2076" s="6" t="s">
        <v>74</v>
      </c>
      <c r="D2076" s="6" t="s">
        <v>89</v>
      </c>
      <c r="E2076" s="6" t="s">
        <v>85</v>
      </c>
      <c r="F2076" s="6" t="s">
        <v>83</v>
      </c>
      <c r="G2076" s="6" t="s">
        <v>80</v>
      </c>
      <c r="H2076" s="7">
        <v>9080.1</v>
      </c>
      <c r="I2076" s="7">
        <v>8115.05</v>
      </c>
      <c r="J2076" s="8">
        <v>61</v>
      </c>
      <c r="K2076" s="8">
        <v>55</v>
      </c>
      <c r="L2076" s="7">
        <v>5246.14</v>
      </c>
      <c r="M2076" s="7">
        <v>509.12</v>
      </c>
      <c r="N2076" s="7">
        <v>87038.75</v>
      </c>
      <c r="O2076" s="8">
        <v>652</v>
      </c>
      <c r="P2076" s="8">
        <v>0</v>
      </c>
      <c r="Q2076" s="8">
        <v>2</v>
      </c>
    </row>
    <row r="2077" spans="1:17" ht="14.5">
      <c r="A2077" s="5">
        <v>45658</v>
      </c>
      <c r="B2077" s="6">
        <v>2025</v>
      </c>
      <c r="C2077" s="6" t="s">
        <v>74</v>
      </c>
      <c r="D2077" s="6" t="s">
        <v>89</v>
      </c>
      <c r="E2077" s="6" t="s">
        <v>85</v>
      </c>
      <c r="F2077" s="6" t="s">
        <v>83</v>
      </c>
      <c r="G2077" s="6" t="s">
        <v>81</v>
      </c>
      <c r="H2077" s="7">
        <v>11257.82</v>
      </c>
      <c r="I2077" s="7">
        <v>10728.69</v>
      </c>
      <c r="J2077" s="8">
        <v>93</v>
      </c>
      <c r="K2077" s="8">
        <v>89</v>
      </c>
      <c r="L2077" s="7">
        <v>6003.05</v>
      </c>
      <c r="M2077" s="7">
        <v>369.44</v>
      </c>
      <c r="N2077" s="7">
        <v>113998.18</v>
      </c>
      <c r="O2077" s="8">
        <v>975</v>
      </c>
      <c r="P2077" s="8">
        <v>0</v>
      </c>
      <c r="Q2077" s="8">
        <v>1</v>
      </c>
    </row>
    <row r="2078" spans="1:17" ht="14.5">
      <c r="A2078" s="5">
        <v>45658</v>
      </c>
      <c r="B2078" s="6">
        <v>2025</v>
      </c>
      <c r="C2078" s="6" t="s">
        <v>74</v>
      </c>
      <c r="D2078" s="6" t="s">
        <v>90</v>
      </c>
      <c r="E2078" s="6" t="s">
        <v>91</v>
      </c>
      <c r="F2078" s="6" t="s">
        <v>77</v>
      </c>
      <c r="G2078" s="6" t="s">
        <v>78</v>
      </c>
      <c r="H2078" s="7">
        <v>193588.6</v>
      </c>
      <c r="I2078" s="7">
        <v>185432.36</v>
      </c>
      <c r="J2078" s="8">
        <v>2546</v>
      </c>
      <c r="K2078" s="8">
        <v>2457</v>
      </c>
      <c r="L2078" s="7">
        <v>109505.47</v>
      </c>
      <c r="M2078" s="7">
        <v>3410.99</v>
      </c>
      <c r="N2078" s="7">
        <v>2291027.89</v>
      </c>
      <c r="O2078" s="8">
        <v>31661</v>
      </c>
      <c r="P2078" s="8">
        <v>11</v>
      </c>
      <c r="Q2078" s="8">
        <v>23</v>
      </c>
    </row>
    <row r="2079" spans="1:17" ht="14.5">
      <c r="A2079" s="5">
        <v>45658</v>
      </c>
      <c r="B2079" s="6">
        <v>2025</v>
      </c>
      <c r="C2079" s="6" t="s">
        <v>74</v>
      </c>
      <c r="D2079" s="6" t="s">
        <v>90</v>
      </c>
      <c r="E2079" s="6" t="s">
        <v>91</v>
      </c>
      <c r="F2079" s="6" t="s">
        <v>77</v>
      </c>
      <c r="G2079" s="6" t="s">
        <v>79</v>
      </c>
      <c r="H2079" s="7">
        <v>209681.1</v>
      </c>
      <c r="I2079" s="7">
        <v>201000.73</v>
      </c>
      <c r="J2079" s="8">
        <v>1091</v>
      </c>
      <c r="K2079" s="8">
        <v>1047</v>
      </c>
      <c r="L2079" s="7">
        <v>137960.45000000001</v>
      </c>
      <c r="M2079" s="7">
        <v>5381.79</v>
      </c>
      <c r="N2079" s="7">
        <v>1863200.37</v>
      </c>
      <c r="O2079" s="8">
        <v>10369</v>
      </c>
      <c r="P2079" s="8">
        <v>11</v>
      </c>
      <c r="Q2079" s="8">
        <v>17</v>
      </c>
    </row>
    <row r="2080" spans="1:17" ht="14.5">
      <c r="A2080" s="5">
        <v>45658</v>
      </c>
      <c r="B2080" s="6">
        <v>2025</v>
      </c>
      <c r="C2080" s="6" t="s">
        <v>74</v>
      </c>
      <c r="D2080" s="6" t="s">
        <v>90</v>
      </c>
      <c r="E2080" s="6" t="s">
        <v>91</v>
      </c>
      <c r="F2080" s="6" t="s">
        <v>77</v>
      </c>
      <c r="G2080" s="6" t="s">
        <v>80</v>
      </c>
      <c r="H2080" s="7">
        <v>65607.240000000005</v>
      </c>
      <c r="I2080" s="7">
        <v>56593.41</v>
      </c>
      <c r="J2080" s="8">
        <v>444</v>
      </c>
      <c r="K2080" s="8">
        <v>378</v>
      </c>
      <c r="L2080" s="7">
        <v>44790.96</v>
      </c>
      <c r="M2080" s="7">
        <v>3734.77</v>
      </c>
      <c r="N2080" s="7">
        <v>636810.55000000005</v>
      </c>
      <c r="O2080" s="8">
        <v>4543</v>
      </c>
      <c r="P2080" s="8">
        <v>3</v>
      </c>
      <c r="Q2080" s="8">
        <v>5</v>
      </c>
    </row>
    <row r="2081" spans="1:17" ht="14.5">
      <c r="A2081" s="5">
        <v>45658</v>
      </c>
      <c r="B2081" s="6">
        <v>2025</v>
      </c>
      <c r="C2081" s="6" t="s">
        <v>74</v>
      </c>
      <c r="D2081" s="6" t="s">
        <v>90</v>
      </c>
      <c r="E2081" s="6" t="s">
        <v>91</v>
      </c>
      <c r="F2081" s="6" t="s">
        <v>77</v>
      </c>
      <c r="G2081" s="6" t="s">
        <v>81</v>
      </c>
      <c r="H2081" s="7">
        <v>85268.46</v>
      </c>
      <c r="I2081" s="7">
        <v>81234.58</v>
      </c>
      <c r="J2081" s="8">
        <v>702</v>
      </c>
      <c r="K2081" s="8">
        <v>658</v>
      </c>
      <c r="L2081" s="7">
        <v>52908.43</v>
      </c>
      <c r="M2081" s="7">
        <v>2510</v>
      </c>
      <c r="N2081" s="7">
        <v>862591.93</v>
      </c>
      <c r="O2081" s="8">
        <v>8011</v>
      </c>
      <c r="P2081" s="8">
        <v>4</v>
      </c>
      <c r="Q2081" s="8">
        <v>6</v>
      </c>
    </row>
    <row r="2082" spans="1:17" ht="14.5">
      <c r="A2082" s="5">
        <v>45658</v>
      </c>
      <c r="B2082" s="6">
        <v>2025</v>
      </c>
      <c r="C2082" s="6" t="s">
        <v>74</v>
      </c>
      <c r="D2082" s="6" t="s">
        <v>90</v>
      </c>
      <c r="E2082" s="6" t="s">
        <v>91</v>
      </c>
      <c r="F2082" s="6" t="s">
        <v>82</v>
      </c>
      <c r="G2082" s="6" t="s">
        <v>78</v>
      </c>
      <c r="H2082" s="7">
        <v>158601.60999999999</v>
      </c>
      <c r="I2082" s="7">
        <v>160394.57999999999</v>
      </c>
      <c r="J2082" s="8">
        <v>2086</v>
      </c>
      <c r="K2082" s="8">
        <v>2103</v>
      </c>
      <c r="L2082" s="7">
        <v>83952</v>
      </c>
      <c r="M2082" s="7">
        <v>2596.27</v>
      </c>
      <c r="N2082" s="7">
        <v>1971854.82</v>
      </c>
      <c r="O2082" s="8">
        <v>27972</v>
      </c>
      <c r="P2082" s="8">
        <v>7</v>
      </c>
      <c r="Q2082" s="8">
        <v>26</v>
      </c>
    </row>
    <row r="2083" spans="1:17" ht="14.5">
      <c r="A2083" s="5">
        <v>45658</v>
      </c>
      <c r="B2083" s="6">
        <v>2025</v>
      </c>
      <c r="C2083" s="6" t="s">
        <v>74</v>
      </c>
      <c r="D2083" s="6" t="s">
        <v>90</v>
      </c>
      <c r="E2083" s="6" t="s">
        <v>91</v>
      </c>
      <c r="F2083" s="6" t="s">
        <v>82</v>
      </c>
      <c r="G2083" s="6" t="s">
        <v>79</v>
      </c>
      <c r="H2083" s="7">
        <v>177963.53</v>
      </c>
      <c r="I2083" s="7">
        <v>169185.27</v>
      </c>
      <c r="J2083" s="8">
        <v>926</v>
      </c>
      <c r="K2083" s="8">
        <v>868</v>
      </c>
      <c r="L2083" s="7">
        <v>108285.73</v>
      </c>
      <c r="M2083" s="7">
        <v>4129.7700000000004</v>
      </c>
      <c r="N2083" s="7">
        <v>1716190.93</v>
      </c>
      <c r="O2083" s="8">
        <v>10016</v>
      </c>
      <c r="P2083" s="8">
        <v>9</v>
      </c>
      <c r="Q2083" s="8">
        <v>17</v>
      </c>
    </row>
    <row r="2084" spans="1:17" ht="14.5">
      <c r="A2084" s="5">
        <v>45658</v>
      </c>
      <c r="B2084" s="6">
        <v>2025</v>
      </c>
      <c r="C2084" s="6" t="s">
        <v>74</v>
      </c>
      <c r="D2084" s="6" t="s">
        <v>90</v>
      </c>
      <c r="E2084" s="6" t="s">
        <v>91</v>
      </c>
      <c r="F2084" s="6" t="s">
        <v>82</v>
      </c>
      <c r="G2084" s="6" t="s">
        <v>80</v>
      </c>
      <c r="H2084" s="7">
        <v>59552.41</v>
      </c>
      <c r="I2084" s="7">
        <v>54881.97</v>
      </c>
      <c r="J2084" s="8">
        <v>403</v>
      </c>
      <c r="K2084" s="8">
        <v>376</v>
      </c>
      <c r="L2084" s="7">
        <v>37961.22</v>
      </c>
      <c r="M2084" s="7">
        <v>3144.55</v>
      </c>
      <c r="N2084" s="7">
        <v>598546.05000000005</v>
      </c>
      <c r="O2084" s="8">
        <v>4173</v>
      </c>
      <c r="P2084" s="8">
        <v>2</v>
      </c>
      <c r="Q2084" s="8">
        <v>5</v>
      </c>
    </row>
    <row r="2085" spans="1:17" ht="14.5">
      <c r="A2085" s="5">
        <v>45658</v>
      </c>
      <c r="B2085" s="6">
        <v>2025</v>
      </c>
      <c r="C2085" s="6" t="s">
        <v>74</v>
      </c>
      <c r="D2085" s="6" t="s">
        <v>90</v>
      </c>
      <c r="E2085" s="6" t="s">
        <v>91</v>
      </c>
      <c r="F2085" s="6" t="s">
        <v>82</v>
      </c>
      <c r="G2085" s="6" t="s">
        <v>81</v>
      </c>
      <c r="H2085" s="7">
        <v>69032.800000000003</v>
      </c>
      <c r="I2085" s="7">
        <v>67310.39</v>
      </c>
      <c r="J2085" s="8">
        <v>568</v>
      </c>
      <c r="K2085" s="8">
        <v>549</v>
      </c>
      <c r="L2085" s="7">
        <v>40163.019999999997</v>
      </c>
      <c r="M2085" s="7">
        <v>2085.1999999999998</v>
      </c>
      <c r="N2085" s="7">
        <v>767334.57</v>
      </c>
      <c r="O2085" s="8">
        <v>6590</v>
      </c>
      <c r="P2085" s="8">
        <v>3</v>
      </c>
      <c r="Q2085" s="8">
        <v>5</v>
      </c>
    </row>
    <row r="2086" spans="1:17" ht="14.5">
      <c r="A2086" s="5">
        <v>45658</v>
      </c>
      <c r="B2086" s="6">
        <v>2025</v>
      </c>
      <c r="C2086" s="6" t="s">
        <v>74</v>
      </c>
      <c r="D2086" s="6" t="s">
        <v>90</v>
      </c>
      <c r="E2086" s="6" t="s">
        <v>91</v>
      </c>
      <c r="F2086" s="6" t="s">
        <v>83</v>
      </c>
      <c r="G2086" s="6" t="s">
        <v>78</v>
      </c>
      <c r="H2086" s="7">
        <v>18603.52</v>
      </c>
      <c r="I2086" s="7">
        <v>18873.89</v>
      </c>
      <c r="J2086" s="8">
        <v>245</v>
      </c>
      <c r="K2086" s="8">
        <v>251</v>
      </c>
      <c r="L2086" s="7">
        <v>8878.67</v>
      </c>
      <c r="M2086" s="7">
        <v>362.89</v>
      </c>
      <c r="N2086" s="7">
        <v>313782.49</v>
      </c>
      <c r="O2086" s="8">
        <v>4421</v>
      </c>
      <c r="P2086" s="8">
        <v>1</v>
      </c>
      <c r="Q2086" s="8">
        <v>6</v>
      </c>
    </row>
    <row r="2087" spans="1:17" ht="14.5">
      <c r="A2087" s="5">
        <v>45658</v>
      </c>
      <c r="B2087" s="6">
        <v>2025</v>
      </c>
      <c r="C2087" s="6" t="s">
        <v>74</v>
      </c>
      <c r="D2087" s="6" t="s">
        <v>90</v>
      </c>
      <c r="E2087" s="6" t="s">
        <v>91</v>
      </c>
      <c r="F2087" s="6" t="s">
        <v>83</v>
      </c>
      <c r="G2087" s="6" t="s">
        <v>79</v>
      </c>
      <c r="H2087" s="7">
        <v>19521.759999999998</v>
      </c>
      <c r="I2087" s="7">
        <v>17829.650000000001</v>
      </c>
      <c r="J2087" s="8">
        <v>102</v>
      </c>
      <c r="K2087" s="8">
        <v>92</v>
      </c>
      <c r="L2087" s="7">
        <v>10682.7</v>
      </c>
      <c r="M2087" s="7">
        <v>516.78</v>
      </c>
      <c r="N2087" s="7">
        <v>253249.67</v>
      </c>
      <c r="O2087" s="8">
        <v>1426</v>
      </c>
      <c r="P2087" s="8">
        <v>1</v>
      </c>
      <c r="Q2087" s="8">
        <v>3</v>
      </c>
    </row>
    <row r="2088" spans="1:17" ht="14.5">
      <c r="A2088" s="5">
        <v>45658</v>
      </c>
      <c r="B2088" s="6">
        <v>2025</v>
      </c>
      <c r="C2088" s="6" t="s">
        <v>74</v>
      </c>
      <c r="D2088" s="6" t="s">
        <v>90</v>
      </c>
      <c r="E2088" s="6" t="s">
        <v>91</v>
      </c>
      <c r="F2088" s="6" t="s">
        <v>83</v>
      </c>
      <c r="G2088" s="6" t="s">
        <v>80</v>
      </c>
      <c r="H2088" s="7">
        <v>6081.05</v>
      </c>
      <c r="I2088" s="7">
        <v>5397.28</v>
      </c>
      <c r="J2088" s="8">
        <v>41</v>
      </c>
      <c r="K2088" s="8">
        <v>36</v>
      </c>
      <c r="L2088" s="7">
        <v>3498.13</v>
      </c>
      <c r="M2088" s="7">
        <v>330.79</v>
      </c>
      <c r="N2088" s="7">
        <v>89173.36</v>
      </c>
      <c r="O2088" s="8">
        <v>633</v>
      </c>
      <c r="P2088" s="8">
        <v>0</v>
      </c>
      <c r="Q2088" s="8">
        <v>1</v>
      </c>
    </row>
    <row r="2089" spans="1:17" ht="14.5">
      <c r="A2089" s="5">
        <v>45658</v>
      </c>
      <c r="B2089" s="6">
        <v>2025</v>
      </c>
      <c r="C2089" s="6" t="s">
        <v>74</v>
      </c>
      <c r="D2089" s="6" t="s">
        <v>90</v>
      </c>
      <c r="E2089" s="6" t="s">
        <v>91</v>
      </c>
      <c r="F2089" s="6" t="s">
        <v>83</v>
      </c>
      <c r="G2089" s="6" t="s">
        <v>81</v>
      </c>
      <c r="H2089" s="7">
        <v>8320.7999999999993</v>
      </c>
      <c r="I2089" s="7">
        <v>7881.29</v>
      </c>
      <c r="J2089" s="8">
        <v>69</v>
      </c>
      <c r="K2089" s="8">
        <v>66</v>
      </c>
      <c r="L2089" s="7">
        <v>4394.9399999999996</v>
      </c>
      <c r="M2089" s="7">
        <v>229.73</v>
      </c>
      <c r="N2089" s="7">
        <v>121433.8</v>
      </c>
      <c r="O2089" s="8">
        <v>1100</v>
      </c>
      <c r="P2089" s="8">
        <v>0</v>
      </c>
      <c r="Q2089" s="8">
        <v>2</v>
      </c>
    </row>
    <row r="2090" spans="1:17" ht="14.5">
      <c r="A2090" s="5">
        <v>45658</v>
      </c>
      <c r="B2090" s="6">
        <v>2025</v>
      </c>
      <c r="C2090" s="6" t="s">
        <v>74</v>
      </c>
      <c r="D2090" s="6" t="s">
        <v>92</v>
      </c>
      <c r="E2090" s="6" t="s">
        <v>76</v>
      </c>
      <c r="F2090" s="6" t="s">
        <v>77</v>
      </c>
      <c r="G2090" s="6" t="s">
        <v>78</v>
      </c>
      <c r="H2090" s="7">
        <v>209591.57</v>
      </c>
      <c r="I2090" s="7">
        <v>211314.61</v>
      </c>
      <c r="J2090" s="8">
        <v>2757</v>
      </c>
      <c r="K2090" s="8">
        <v>2797</v>
      </c>
      <c r="L2090" s="7">
        <v>118537.24</v>
      </c>
      <c r="M2090" s="7">
        <v>3729.41</v>
      </c>
      <c r="N2090" s="7">
        <v>1377195.59</v>
      </c>
      <c r="O2090" s="8">
        <v>20432</v>
      </c>
      <c r="P2090" s="8">
        <v>11</v>
      </c>
      <c r="Q2090" s="8">
        <v>45</v>
      </c>
    </row>
    <row r="2091" spans="1:17" ht="14.5">
      <c r="A2091" s="5">
        <v>45658</v>
      </c>
      <c r="B2091" s="6">
        <v>2025</v>
      </c>
      <c r="C2091" s="6" t="s">
        <v>74</v>
      </c>
      <c r="D2091" s="6" t="s">
        <v>92</v>
      </c>
      <c r="E2091" s="6" t="s">
        <v>76</v>
      </c>
      <c r="F2091" s="6" t="s">
        <v>77</v>
      </c>
      <c r="G2091" s="6" t="s">
        <v>79</v>
      </c>
      <c r="H2091" s="7">
        <v>195395.97</v>
      </c>
      <c r="I2091" s="7">
        <v>189816.46</v>
      </c>
      <c r="J2091" s="8">
        <v>1016</v>
      </c>
      <c r="K2091" s="8">
        <v>1007</v>
      </c>
      <c r="L2091" s="7">
        <v>127624.22</v>
      </c>
      <c r="M2091" s="7">
        <v>4970.54</v>
      </c>
      <c r="N2091" s="7">
        <v>1108064.76</v>
      </c>
      <c r="O2091" s="8">
        <v>5898</v>
      </c>
      <c r="P2091" s="8">
        <v>10</v>
      </c>
      <c r="Q2091" s="8">
        <v>14</v>
      </c>
    </row>
    <row r="2092" spans="1:17" ht="14.5">
      <c r="A2092" s="5">
        <v>45658</v>
      </c>
      <c r="B2092" s="6">
        <v>2025</v>
      </c>
      <c r="C2092" s="6" t="s">
        <v>74</v>
      </c>
      <c r="D2092" s="6" t="s">
        <v>92</v>
      </c>
      <c r="E2092" s="6" t="s">
        <v>76</v>
      </c>
      <c r="F2092" s="6" t="s">
        <v>77</v>
      </c>
      <c r="G2092" s="6" t="s">
        <v>80</v>
      </c>
      <c r="H2092" s="7">
        <v>62628.2</v>
      </c>
      <c r="I2092" s="7">
        <v>56422.75</v>
      </c>
      <c r="J2092" s="8">
        <v>424</v>
      </c>
      <c r="K2092" s="8">
        <v>379</v>
      </c>
      <c r="L2092" s="7">
        <v>43084.87</v>
      </c>
      <c r="M2092" s="7">
        <v>3644.54</v>
      </c>
      <c r="N2092" s="7">
        <v>386677.73</v>
      </c>
      <c r="O2092" s="8">
        <v>2819</v>
      </c>
      <c r="P2092" s="8">
        <v>3</v>
      </c>
      <c r="Q2092" s="8">
        <v>7</v>
      </c>
    </row>
    <row r="2093" spans="1:17" ht="14.5">
      <c r="A2093" s="5">
        <v>45658</v>
      </c>
      <c r="B2093" s="6">
        <v>2025</v>
      </c>
      <c r="C2093" s="6" t="s">
        <v>74</v>
      </c>
      <c r="D2093" s="6" t="s">
        <v>92</v>
      </c>
      <c r="E2093" s="6" t="s">
        <v>76</v>
      </c>
      <c r="F2093" s="6" t="s">
        <v>77</v>
      </c>
      <c r="G2093" s="6" t="s">
        <v>81</v>
      </c>
      <c r="H2093" s="7">
        <v>87387.79</v>
      </c>
      <c r="I2093" s="7">
        <v>86137.41</v>
      </c>
      <c r="J2093" s="8">
        <v>720</v>
      </c>
      <c r="K2093" s="8">
        <v>697</v>
      </c>
      <c r="L2093" s="7">
        <v>54094.75</v>
      </c>
      <c r="M2093" s="7">
        <v>2847.68</v>
      </c>
      <c r="N2093" s="7">
        <v>529470.75</v>
      </c>
      <c r="O2093" s="8">
        <v>4734</v>
      </c>
      <c r="P2093" s="8">
        <v>4</v>
      </c>
      <c r="Q2093" s="8">
        <v>11</v>
      </c>
    </row>
    <row r="2094" spans="1:17" ht="14.5">
      <c r="A2094" s="5">
        <v>45658</v>
      </c>
      <c r="B2094" s="6">
        <v>2025</v>
      </c>
      <c r="C2094" s="6" t="s">
        <v>74</v>
      </c>
      <c r="D2094" s="6" t="s">
        <v>92</v>
      </c>
      <c r="E2094" s="6" t="s">
        <v>76</v>
      </c>
      <c r="F2094" s="6" t="s">
        <v>82</v>
      </c>
      <c r="G2094" s="6" t="s">
        <v>78</v>
      </c>
      <c r="H2094" s="7">
        <v>172985.44</v>
      </c>
      <c r="I2094" s="7">
        <v>175163.35</v>
      </c>
      <c r="J2094" s="8">
        <v>2275</v>
      </c>
      <c r="K2094" s="8">
        <v>2270</v>
      </c>
      <c r="L2094" s="7">
        <v>89713.279999999999</v>
      </c>
      <c r="M2094" s="7">
        <v>2985.96</v>
      </c>
      <c r="N2094" s="7">
        <v>1137762.1100000001</v>
      </c>
      <c r="O2094" s="8">
        <v>15668</v>
      </c>
      <c r="P2094" s="8">
        <v>9</v>
      </c>
      <c r="Q2094" s="8">
        <v>28</v>
      </c>
    </row>
    <row r="2095" spans="1:17" ht="14.5">
      <c r="A2095" s="5">
        <v>45658</v>
      </c>
      <c r="B2095" s="6">
        <v>2025</v>
      </c>
      <c r="C2095" s="6" t="s">
        <v>74</v>
      </c>
      <c r="D2095" s="6" t="s">
        <v>92</v>
      </c>
      <c r="E2095" s="6" t="s">
        <v>76</v>
      </c>
      <c r="F2095" s="6" t="s">
        <v>82</v>
      </c>
      <c r="G2095" s="6" t="s">
        <v>79</v>
      </c>
      <c r="H2095" s="7">
        <v>175053.46</v>
      </c>
      <c r="I2095" s="7">
        <v>173858.86</v>
      </c>
      <c r="J2095" s="8">
        <v>910</v>
      </c>
      <c r="K2095" s="8">
        <v>918</v>
      </c>
      <c r="L2095" s="7">
        <v>107694.67</v>
      </c>
      <c r="M2095" s="7">
        <v>4448.84</v>
      </c>
      <c r="N2095" s="7">
        <v>985942.09</v>
      </c>
      <c r="O2095" s="8">
        <v>5292</v>
      </c>
      <c r="P2095" s="8">
        <v>10</v>
      </c>
      <c r="Q2095" s="8">
        <v>18</v>
      </c>
    </row>
    <row r="2096" spans="1:17" ht="14.5">
      <c r="A2096" s="5">
        <v>45658</v>
      </c>
      <c r="B2096" s="6">
        <v>2025</v>
      </c>
      <c r="C2096" s="6" t="s">
        <v>74</v>
      </c>
      <c r="D2096" s="6" t="s">
        <v>92</v>
      </c>
      <c r="E2096" s="6" t="s">
        <v>76</v>
      </c>
      <c r="F2096" s="6" t="s">
        <v>82</v>
      </c>
      <c r="G2096" s="6" t="s">
        <v>80</v>
      </c>
      <c r="H2096" s="7">
        <v>51191.49</v>
      </c>
      <c r="I2096" s="7">
        <v>48005.7</v>
      </c>
      <c r="J2096" s="8">
        <v>346</v>
      </c>
      <c r="K2096" s="8">
        <v>331</v>
      </c>
      <c r="L2096" s="7">
        <v>32623.87</v>
      </c>
      <c r="M2096" s="7">
        <v>2826.74</v>
      </c>
      <c r="N2096" s="7">
        <v>327969.13</v>
      </c>
      <c r="O2096" s="8">
        <v>2480</v>
      </c>
      <c r="P2096" s="8">
        <v>3</v>
      </c>
      <c r="Q2096" s="8">
        <v>3</v>
      </c>
    </row>
    <row r="2097" spans="1:17" ht="14.5">
      <c r="A2097" s="5">
        <v>45658</v>
      </c>
      <c r="B2097" s="6">
        <v>2025</v>
      </c>
      <c r="C2097" s="6" t="s">
        <v>74</v>
      </c>
      <c r="D2097" s="6" t="s">
        <v>92</v>
      </c>
      <c r="E2097" s="6" t="s">
        <v>76</v>
      </c>
      <c r="F2097" s="6" t="s">
        <v>82</v>
      </c>
      <c r="G2097" s="6" t="s">
        <v>81</v>
      </c>
      <c r="H2097" s="7">
        <v>70336.86</v>
      </c>
      <c r="I2097" s="7">
        <v>71578.12</v>
      </c>
      <c r="J2097" s="8">
        <v>579</v>
      </c>
      <c r="K2097" s="8">
        <v>587</v>
      </c>
      <c r="L2097" s="7">
        <v>41219.9</v>
      </c>
      <c r="M2097" s="7">
        <v>2156.19</v>
      </c>
      <c r="N2097" s="7">
        <v>444677.78</v>
      </c>
      <c r="O2097" s="8">
        <v>4024</v>
      </c>
      <c r="P2097" s="8">
        <v>4</v>
      </c>
      <c r="Q2097" s="8">
        <v>11</v>
      </c>
    </row>
    <row r="2098" spans="1:17" ht="14.5">
      <c r="A2098" s="5">
        <v>45658</v>
      </c>
      <c r="B2098" s="6">
        <v>2025</v>
      </c>
      <c r="C2098" s="6" t="s">
        <v>74</v>
      </c>
      <c r="D2098" s="6" t="s">
        <v>92</v>
      </c>
      <c r="E2098" s="6" t="s">
        <v>76</v>
      </c>
      <c r="F2098" s="6" t="s">
        <v>83</v>
      </c>
      <c r="G2098" s="6" t="s">
        <v>78</v>
      </c>
      <c r="H2098" s="7">
        <v>18711.560000000001</v>
      </c>
      <c r="I2098" s="7">
        <v>18435.75</v>
      </c>
      <c r="J2098" s="8">
        <v>246</v>
      </c>
      <c r="K2098" s="8">
        <v>239</v>
      </c>
      <c r="L2098" s="7">
        <v>9000.3799999999992</v>
      </c>
      <c r="M2098" s="7">
        <v>333.56</v>
      </c>
      <c r="N2098" s="7">
        <v>176282.82</v>
      </c>
      <c r="O2098" s="8">
        <v>2548</v>
      </c>
      <c r="P2098" s="8">
        <v>1</v>
      </c>
      <c r="Q2098" s="8">
        <v>6</v>
      </c>
    </row>
    <row r="2099" spans="1:17" ht="14.5">
      <c r="A2099" s="5">
        <v>45658</v>
      </c>
      <c r="B2099" s="6">
        <v>2025</v>
      </c>
      <c r="C2099" s="6" t="s">
        <v>74</v>
      </c>
      <c r="D2099" s="6" t="s">
        <v>92</v>
      </c>
      <c r="E2099" s="6" t="s">
        <v>76</v>
      </c>
      <c r="F2099" s="6" t="s">
        <v>83</v>
      </c>
      <c r="G2099" s="6" t="s">
        <v>79</v>
      </c>
      <c r="H2099" s="7">
        <v>20185.830000000002</v>
      </c>
      <c r="I2099" s="7">
        <v>19933.28</v>
      </c>
      <c r="J2099" s="8">
        <v>105</v>
      </c>
      <c r="K2099" s="8">
        <v>103</v>
      </c>
      <c r="L2099" s="7">
        <v>11295.4</v>
      </c>
      <c r="M2099" s="7">
        <v>533.91</v>
      </c>
      <c r="N2099" s="7">
        <v>153299.32</v>
      </c>
      <c r="O2099" s="8">
        <v>855</v>
      </c>
      <c r="P2099" s="8">
        <v>1</v>
      </c>
      <c r="Q2099" s="8">
        <v>3</v>
      </c>
    </row>
    <row r="2100" spans="1:17" ht="14.5">
      <c r="A2100" s="5">
        <v>45658</v>
      </c>
      <c r="B2100" s="6">
        <v>2025</v>
      </c>
      <c r="C2100" s="6" t="s">
        <v>74</v>
      </c>
      <c r="D2100" s="6" t="s">
        <v>92</v>
      </c>
      <c r="E2100" s="6" t="s">
        <v>76</v>
      </c>
      <c r="F2100" s="6" t="s">
        <v>83</v>
      </c>
      <c r="G2100" s="6" t="s">
        <v>80</v>
      </c>
      <c r="H2100" s="7">
        <v>5606.1</v>
      </c>
      <c r="I2100" s="7">
        <v>5288.84</v>
      </c>
      <c r="J2100" s="8">
        <v>38</v>
      </c>
      <c r="K2100" s="8">
        <v>36</v>
      </c>
      <c r="L2100" s="7">
        <v>3215.29</v>
      </c>
      <c r="M2100" s="7">
        <v>322.27999999999997</v>
      </c>
      <c r="N2100" s="7">
        <v>50998.21</v>
      </c>
      <c r="O2100" s="8">
        <v>358</v>
      </c>
      <c r="P2100" s="8">
        <v>0</v>
      </c>
      <c r="Q2100" s="8">
        <v>1</v>
      </c>
    </row>
    <row r="2101" spans="1:17" ht="14.5">
      <c r="A2101" s="5">
        <v>45658</v>
      </c>
      <c r="B2101" s="6">
        <v>2025</v>
      </c>
      <c r="C2101" s="6" t="s">
        <v>74</v>
      </c>
      <c r="D2101" s="6" t="s">
        <v>92</v>
      </c>
      <c r="E2101" s="6" t="s">
        <v>76</v>
      </c>
      <c r="F2101" s="6" t="s">
        <v>83</v>
      </c>
      <c r="G2101" s="6" t="s">
        <v>81</v>
      </c>
      <c r="H2101" s="7">
        <v>7174.11</v>
      </c>
      <c r="I2101" s="7">
        <v>7109.89</v>
      </c>
      <c r="J2101" s="8">
        <v>59</v>
      </c>
      <c r="K2101" s="8">
        <v>59</v>
      </c>
      <c r="L2101" s="7">
        <v>3759.04</v>
      </c>
      <c r="M2101" s="7">
        <v>236.15</v>
      </c>
      <c r="N2101" s="7">
        <v>66988.19</v>
      </c>
      <c r="O2101" s="8">
        <v>588</v>
      </c>
      <c r="P2101" s="8">
        <v>0</v>
      </c>
      <c r="Q2101" s="8">
        <v>2</v>
      </c>
    </row>
    <row r="2102" spans="1:17" ht="14.5">
      <c r="A2102" s="5">
        <v>45689</v>
      </c>
      <c r="B2102" s="6">
        <v>2025</v>
      </c>
      <c r="C2102" s="6" t="s">
        <v>93</v>
      </c>
      <c r="D2102" s="6" t="s">
        <v>75</v>
      </c>
      <c r="E2102" s="6" t="s">
        <v>76</v>
      </c>
      <c r="F2102" s="6" t="s">
        <v>77</v>
      </c>
      <c r="G2102" s="6" t="s">
        <v>78</v>
      </c>
      <c r="H2102" s="7">
        <v>1054749.47</v>
      </c>
      <c r="I2102" s="7">
        <v>1015996.21</v>
      </c>
      <c r="J2102" s="8">
        <v>13872</v>
      </c>
      <c r="K2102" s="8">
        <v>13217</v>
      </c>
      <c r="L2102" s="7">
        <v>597588.27</v>
      </c>
      <c r="M2102" s="7">
        <v>19580.46</v>
      </c>
      <c r="N2102" s="7">
        <v>6547212.6900000004</v>
      </c>
      <c r="O2102" s="8">
        <v>89388</v>
      </c>
      <c r="P2102" s="8">
        <v>51</v>
      </c>
      <c r="Q2102" s="8">
        <v>275</v>
      </c>
    </row>
    <row r="2103" spans="1:17" ht="14.5">
      <c r="A2103" s="5">
        <v>45689</v>
      </c>
      <c r="B2103" s="6">
        <v>2025</v>
      </c>
      <c r="C2103" s="6" t="s">
        <v>93</v>
      </c>
      <c r="D2103" s="6" t="s">
        <v>75</v>
      </c>
      <c r="E2103" s="6" t="s">
        <v>76</v>
      </c>
      <c r="F2103" s="6" t="s">
        <v>77</v>
      </c>
      <c r="G2103" s="6" t="s">
        <v>79</v>
      </c>
      <c r="H2103" s="7">
        <v>1100621.3500000001</v>
      </c>
      <c r="I2103" s="7">
        <v>1011345.68</v>
      </c>
      <c r="J2103" s="8">
        <v>5724</v>
      </c>
      <c r="K2103" s="8">
        <v>5191</v>
      </c>
      <c r="L2103" s="7">
        <v>718323.51</v>
      </c>
      <c r="M2103" s="7">
        <v>25577.38</v>
      </c>
      <c r="N2103" s="7">
        <v>5317985.84</v>
      </c>
      <c r="O2103" s="8">
        <v>28844</v>
      </c>
      <c r="P2103" s="8">
        <v>53</v>
      </c>
      <c r="Q2103" s="8">
        <v>64</v>
      </c>
    </row>
    <row r="2104" spans="1:17" ht="14.5">
      <c r="A2104" s="5">
        <v>45689</v>
      </c>
      <c r="B2104" s="6">
        <v>2025</v>
      </c>
      <c r="C2104" s="6" t="s">
        <v>93</v>
      </c>
      <c r="D2104" s="6" t="s">
        <v>75</v>
      </c>
      <c r="E2104" s="6" t="s">
        <v>76</v>
      </c>
      <c r="F2104" s="6" t="s">
        <v>77</v>
      </c>
      <c r="G2104" s="6" t="s">
        <v>80</v>
      </c>
      <c r="H2104" s="7">
        <v>335394.57</v>
      </c>
      <c r="I2104" s="7">
        <v>313358.14</v>
      </c>
      <c r="J2104" s="8">
        <v>2269</v>
      </c>
      <c r="K2104" s="8">
        <v>2104</v>
      </c>
      <c r="L2104" s="7">
        <v>228923.89</v>
      </c>
      <c r="M2104" s="7">
        <v>18463.650000000001</v>
      </c>
      <c r="N2104" s="7">
        <v>1798197.31</v>
      </c>
      <c r="O2104" s="8">
        <v>12711</v>
      </c>
      <c r="P2104" s="8">
        <v>15</v>
      </c>
      <c r="Q2104" s="8">
        <v>42</v>
      </c>
    </row>
    <row r="2105" spans="1:17" ht="14.5">
      <c r="A2105" s="5">
        <v>45689</v>
      </c>
      <c r="B2105" s="6">
        <v>2025</v>
      </c>
      <c r="C2105" s="6" t="s">
        <v>93</v>
      </c>
      <c r="D2105" s="6" t="s">
        <v>75</v>
      </c>
      <c r="E2105" s="6" t="s">
        <v>76</v>
      </c>
      <c r="F2105" s="6" t="s">
        <v>77</v>
      </c>
      <c r="G2105" s="6" t="s">
        <v>81</v>
      </c>
      <c r="H2105" s="7">
        <v>450181.75</v>
      </c>
      <c r="I2105" s="7">
        <v>417888.4</v>
      </c>
      <c r="J2105" s="8">
        <v>3707</v>
      </c>
      <c r="K2105" s="8">
        <v>3438</v>
      </c>
      <c r="L2105" s="7">
        <v>282374.17</v>
      </c>
      <c r="M2105" s="7">
        <v>12208.86</v>
      </c>
      <c r="N2105" s="7">
        <v>2531853.63</v>
      </c>
      <c r="O2105" s="8">
        <v>23664</v>
      </c>
      <c r="P2105" s="8">
        <v>19</v>
      </c>
      <c r="Q2105" s="8">
        <v>60</v>
      </c>
    </row>
    <row r="2106" spans="1:17" ht="14.5">
      <c r="A2106" s="5">
        <v>45689</v>
      </c>
      <c r="B2106" s="6">
        <v>2025</v>
      </c>
      <c r="C2106" s="6" t="s">
        <v>93</v>
      </c>
      <c r="D2106" s="6" t="s">
        <v>75</v>
      </c>
      <c r="E2106" s="6" t="s">
        <v>76</v>
      </c>
      <c r="F2106" s="6" t="s">
        <v>82</v>
      </c>
      <c r="G2106" s="6" t="s">
        <v>78</v>
      </c>
      <c r="H2106" s="7">
        <v>913268.29</v>
      </c>
      <c r="I2106" s="7">
        <v>910692.15</v>
      </c>
      <c r="J2106" s="8">
        <v>12012</v>
      </c>
      <c r="K2106" s="8">
        <v>11826</v>
      </c>
      <c r="L2106" s="7">
        <v>483433.45</v>
      </c>
      <c r="M2106" s="7">
        <v>18032.599999999999</v>
      </c>
      <c r="N2106" s="7">
        <v>5589587.3700000001</v>
      </c>
      <c r="O2106" s="8">
        <v>77195</v>
      </c>
      <c r="P2106" s="8">
        <v>39</v>
      </c>
      <c r="Q2106" s="8">
        <v>116</v>
      </c>
    </row>
    <row r="2107" spans="1:17" ht="14.5">
      <c r="A2107" s="5">
        <v>45689</v>
      </c>
      <c r="B2107" s="6">
        <v>2025</v>
      </c>
      <c r="C2107" s="6" t="s">
        <v>93</v>
      </c>
      <c r="D2107" s="6" t="s">
        <v>75</v>
      </c>
      <c r="E2107" s="6" t="s">
        <v>76</v>
      </c>
      <c r="F2107" s="6" t="s">
        <v>82</v>
      </c>
      <c r="G2107" s="6" t="s">
        <v>79</v>
      </c>
      <c r="H2107" s="7">
        <v>808126.83</v>
      </c>
      <c r="I2107" s="7">
        <v>782959.54</v>
      </c>
      <c r="J2107" s="8">
        <v>4203</v>
      </c>
      <c r="K2107" s="8">
        <v>4026</v>
      </c>
      <c r="L2107" s="7">
        <v>494307.34</v>
      </c>
      <c r="M2107" s="7">
        <v>21521.84</v>
      </c>
      <c r="N2107" s="7">
        <v>4369047.04</v>
      </c>
      <c r="O2107" s="8">
        <v>24896</v>
      </c>
      <c r="P2107" s="8">
        <v>41</v>
      </c>
      <c r="Q2107" s="8">
        <v>36</v>
      </c>
    </row>
    <row r="2108" spans="1:17" ht="14.5">
      <c r="A2108" s="5">
        <v>45689</v>
      </c>
      <c r="B2108" s="6">
        <v>2025</v>
      </c>
      <c r="C2108" s="6" t="s">
        <v>93</v>
      </c>
      <c r="D2108" s="6" t="s">
        <v>75</v>
      </c>
      <c r="E2108" s="6" t="s">
        <v>76</v>
      </c>
      <c r="F2108" s="6" t="s">
        <v>82</v>
      </c>
      <c r="G2108" s="6" t="s">
        <v>80</v>
      </c>
      <c r="H2108" s="7">
        <v>271260.01</v>
      </c>
      <c r="I2108" s="7">
        <v>252176.7</v>
      </c>
      <c r="J2108" s="8">
        <v>1835</v>
      </c>
      <c r="K2108" s="8">
        <v>1723</v>
      </c>
      <c r="L2108" s="7">
        <v>174778.86</v>
      </c>
      <c r="M2108" s="7">
        <v>14043.79</v>
      </c>
      <c r="N2108" s="7">
        <v>1626526.24</v>
      </c>
      <c r="O2108" s="8">
        <v>11835</v>
      </c>
      <c r="P2108" s="8">
        <v>14</v>
      </c>
      <c r="Q2108" s="8">
        <v>35</v>
      </c>
    </row>
    <row r="2109" spans="1:17" ht="14.5">
      <c r="A2109" s="5">
        <v>45689</v>
      </c>
      <c r="B2109" s="6">
        <v>2025</v>
      </c>
      <c r="C2109" s="6" t="s">
        <v>93</v>
      </c>
      <c r="D2109" s="6" t="s">
        <v>75</v>
      </c>
      <c r="E2109" s="6" t="s">
        <v>76</v>
      </c>
      <c r="F2109" s="6" t="s">
        <v>82</v>
      </c>
      <c r="G2109" s="6" t="s">
        <v>81</v>
      </c>
      <c r="H2109" s="7">
        <v>364867.24</v>
      </c>
      <c r="I2109" s="7">
        <v>359796.29</v>
      </c>
      <c r="J2109" s="8">
        <v>3005</v>
      </c>
      <c r="K2109" s="8">
        <v>2921</v>
      </c>
      <c r="L2109" s="7">
        <v>214996.6</v>
      </c>
      <c r="M2109" s="7">
        <v>10024.07</v>
      </c>
      <c r="N2109" s="7">
        <v>2100509.66</v>
      </c>
      <c r="O2109" s="8">
        <v>19199</v>
      </c>
      <c r="P2109" s="8">
        <v>18</v>
      </c>
      <c r="Q2109" s="8">
        <v>48</v>
      </c>
    </row>
    <row r="2110" spans="1:17" ht="14.5">
      <c r="A2110" s="5">
        <v>45689</v>
      </c>
      <c r="B2110" s="6">
        <v>2025</v>
      </c>
      <c r="C2110" s="6" t="s">
        <v>93</v>
      </c>
      <c r="D2110" s="6" t="s">
        <v>75</v>
      </c>
      <c r="E2110" s="6" t="s">
        <v>76</v>
      </c>
      <c r="F2110" s="6" t="s">
        <v>83</v>
      </c>
      <c r="G2110" s="6" t="s">
        <v>78</v>
      </c>
      <c r="H2110" s="7">
        <v>97094.1</v>
      </c>
      <c r="I2110" s="7">
        <v>97738.7</v>
      </c>
      <c r="J2110" s="8">
        <v>1277</v>
      </c>
      <c r="K2110" s="8">
        <v>1301</v>
      </c>
      <c r="L2110" s="7">
        <v>46421.919999999998</v>
      </c>
      <c r="M2110" s="7">
        <v>1791.96</v>
      </c>
      <c r="N2110" s="7">
        <v>816954.43</v>
      </c>
      <c r="O2110" s="8">
        <v>11641</v>
      </c>
      <c r="P2110" s="8">
        <v>5</v>
      </c>
      <c r="Q2110" s="8">
        <v>39</v>
      </c>
    </row>
    <row r="2111" spans="1:17" ht="14.5">
      <c r="A2111" s="5">
        <v>45689</v>
      </c>
      <c r="B2111" s="6">
        <v>2025</v>
      </c>
      <c r="C2111" s="6" t="s">
        <v>93</v>
      </c>
      <c r="D2111" s="6" t="s">
        <v>75</v>
      </c>
      <c r="E2111" s="6" t="s">
        <v>76</v>
      </c>
      <c r="F2111" s="6" t="s">
        <v>83</v>
      </c>
      <c r="G2111" s="6" t="s">
        <v>79</v>
      </c>
      <c r="H2111" s="7">
        <v>102945.66</v>
      </c>
      <c r="I2111" s="7">
        <v>98723.36</v>
      </c>
      <c r="J2111" s="8">
        <v>535</v>
      </c>
      <c r="K2111" s="8">
        <v>520</v>
      </c>
      <c r="L2111" s="7">
        <v>56988.09</v>
      </c>
      <c r="M2111" s="7">
        <v>2443.06</v>
      </c>
      <c r="N2111" s="7">
        <v>694152.02</v>
      </c>
      <c r="O2111" s="8">
        <v>3887</v>
      </c>
      <c r="P2111" s="8">
        <v>5</v>
      </c>
      <c r="Q2111" s="8">
        <v>9</v>
      </c>
    </row>
    <row r="2112" spans="1:17" ht="14.5">
      <c r="A2112" s="5">
        <v>45689</v>
      </c>
      <c r="B2112" s="6">
        <v>2025</v>
      </c>
      <c r="C2112" s="6" t="s">
        <v>93</v>
      </c>
      <c r="D2112" s="6" t="s">
        <v>75</v>
      </c>
      <c r="E2112" s="6" t="s">
        <v>76</v>
      </c>
      <c r="F2112" s="6" t="s">
        <v>83</v>
      </c>
      <c r="G2112" s="6" t="s">
        <v>80</v>
      </c>
      <c r="H2112" s="7">
        <v>28756.01</v>
      </c>
      <c r="I2112" s="7">
        <v>25408.45</v>
      </c>
      <c r="J2112" s="8">
        <v>195</v>
      </c>
      <c r="K2112" s="8">
        <v>172</v>
      </c>
      <c r="L2112" s="7">
        <v>16890.5</v>
      </c>
      <c r="M2112" s="7">
        <v>1455.45</v>
      </c>
      <c r="N2112" s="7">
        <v>238094.07999999999</v>
      </c>
      <c r="O2112" s="8">
        <v>1803</v>
      </c>
      <c r="P2112" s="8">
        <v>1</v>
      </c>
      <c r="Q2112" s="8">
        <v>3</v>
      </c>
    </row>
    <row r="2113" spans="1:17" ht="14.5">
      <c r="A2113" s="5">
        <v>45689</v>
      </c>
      <c r="B2113" s="6">
        <v>2025</v>
      </c>
      <c r="C2113" s="6" t="s">
        <v>93</v>
      </c>
      <c r="D2113" s="6" t="s">
        <v>75</v>
      </c>
      <c r="E2113" s="6" t="s">
        <v>76</v>
      </c>
      <c r="F2113" s="6" t="s">
        <v>83</v>
      </c>
      <c r="G2113" s="6" t="s">
        <v>81</v>
      </c>
      <c r="H2113" s="7">
        <v>40258.449999999997</v>
      </c>
      <c r="I2113" s="7">
        <v>38774.410000000003</v>
      </c>
      <c r="J2113" s="8">
        <v>332</v>
      </c>
      <c r="K2113" s="8">
        <v>317</v>
      </c>
      <c r="L2113" s="7">
        <v>21247.63</v>
      </c>
      <c r="M2113" s="7">
        <v>1197.3499999999999</v>
      </c>
      <c r="N2113" s="7">
        <v>328357.15999999997</v>
      </c>
      <c r="O2113" s="8">
        <v>2946</v>
      </c>
      <c r="P2113" s="8">
        <v>2</v>
      </c>
      <c r="Q2113" s="8">
        <v>10</v>
      </c>
    </row>
    <row r="2114" spans="1:17" ht="14.5">
      <c r="A2114" s="5">
        <v>45689</v>
      </c>
      <c r="B2114" s="6">
        <v>2025</v>
      </c>
      <c r="C2114" s="6" t="s">
        <v>93</v>
      </c>
      <c r="D2114" s="6" t="s">
        <v>84</v>
      </c>
      <c r="E2114" s="6" t="s">
        <v>85</v>
      </c>
      <c r="F2114" s="6" t="s">
        <v>77</v>
      </c>
      <c r="G2114" s="6" t="s">
        <v>78</v>
      </c>
      <c r="H2114" s="7">
        <v>559826.18999999994</v>
      </c>
      <c r="I2114" s="7">
        <v>611669</v>
      </c>
      <c r="J2114" s="8">
        <v>7363</v>
      </c>
      <c r="K2114" s="8">
        <v>7890</v>
      </c>
      <c r="L2114" s="7">
        <v>312464.7</v>
      </c>
      <c r="M2114" s="7">
        <v>10119.68</v>
      </c>
      <c r="N2114" s="7">
        <v>4502900.01</v>
      </c>
      <c r="O2114" s="8">
        <v>64288</v>
      </c>
      <c r="P2114" s="8">
        <v>21</v>
      </c>
      <c r="Q2114" s="8">
        <v>132</v>
      </c>
    </row>
    <row r="2115" spans="1:17" ht="14.5">
      <c r="A2115" s="5">
        <v>45689</v>
      </c>
      <c r="B2115" s="6">
        <v>2025</v>
      </c>
      <c r="C2115" s="6" t="s">
        <v>93</v>
      </c>
      <c r="D2115" s="6" t="s">
        <v>84</v>
      </c>
      <c r="E2115" s="6" t="s">
        <v>85</v>
      </c>
      <c r="F2115" s="6" t="s">
        <v>77</v>
      </c>
      <c r="G2115" s="6" t="s">
        <v>79</v>
      </c>
      <c r="H2115" s="7">
        <v>514070.1</v>
      </c>
      <c r="I2115" s="7">
        <v>532357.36</v>
      </c>
      <c r="J2115" s="8">
        <v>2674</v>
      </c>
      <c r="K2115" s="8">
        <v>2764</v>
      </c>
      <c r="L2115" s="7">
        <v>341862.68</v>
      </c>
      <c r="M2115" s="7">
        <v>12753.63</v>
      </c>
      <c r="N2115" s="7">
        <v>3797000.92</v>
      </c>
      <c r="O2115" s="8">
        <v>20533</v>
      </c>
      <c r="P2115" s="8">
        <v>21</v>
      </c>
      <c r="Q2115" s="8">
        <v>41</v>
      </c>
    </row>
    <row r="2116" spans="1:17" ht="14.5">
      <c r="A2116" s="5">
        <v>45689</v>
      </c>
      <c r="B2116" s="6">
        <v>2025</v>
      </c>
      <c r="C2116" s="6" t="s">
        <v>93</v>
      </c>
      <c r="D2116" s="6" t="s">
        <v>84</v>
      </c>
      <c r="E2116" s="6" t="s">
        <v>85</v>
      </c>
      <c r="F2116" s="6" t="s">
        <v>77</v>
      </c>
      <c r="G2116" s="6" t="s">
        <v>80</v>
      </c>
      <c r="H2116" s="7">
        <v>174528.52</v>
      </c>
      <c r="I2116" s="7">
        <v>169351.88</v>
      </c>
      <c r="J2116" s="8">
        <v>1181</v>
      </c>
      <c r="K2116" s="8">
        <v>1165</v>
      </c>
      <c r="L2116" s="7">
        <v>118953.97</v>
      </c>
      <c r="M2116" s="7">
        <v>10511.58</v>
      </c>
      <c r="N2116" s="7">
        <v>1418782.93</v>
      </c>
      <c r="O2116" s="8">
        <v>10740</v>
      </c>
      <c r="P2116" s="8">
        <v>9</v>
      </c>
      <c r="Q2116" s="8">
        <v>18</v>
      </c>
    </row>
    <row r="2117" spans="1:17" ht="14.5">
      <c r="A2117" s="5">
        <v>45689</v>
      </c>
      <c r="B2117" s="6">
        <v>2025</v>
      </c>
      <c r="C2117" s="6" t="s">
        <v>93</v>
      </c>
      <c r="D2117" s="6" t="s">
        <v>84</v>
      </c>
      <c r="E2117" s="6" t="s">
        <v>85</v>
      </c>
      <c r="F2117" s="6" t="s">
        <v>77</v>
      </c>
      <c r="G2117" s="6" t="s">
        <v>81</v>
      </c>
      <c r="H2117" s="7">
        <v>230536.6</v>
      </c>
      <c r="I2117" s="7">
        <v>245140.37</v>
      </c>
      <c r="J2117" s="8">
        <v>1898</v>
      </c>
      <c r="K2117" s="8">
        <v>2056</v>
      </c>
      <c r="L2117" s="7">
        <v>142312.9</v>
      </c>
      <c r="M2117" s="7">
        <v>6805.02</v>
      </c>
      <c r="N2117" s="7">
        <v>1915276.44</v>
      </c>
      <c r="O2117" s="8">
        <v>16718</v>
      </c>
      <c r="P2117" s="8">
        <v>11</v>
      </c>
      <c r="Q2117" s="8">
        <v>18</v>
      </c>
    </row>
    <row r="2118" spans="1:17" ht="14.5">
      <c r="A2118" s="5">
        <v>45689</v>
      </c>
      <c r="B2118" s="6">
        <v>2025</v>
      </c>
      <c r="C2118" s="6" t="s">
        <v>93</v>
      </c>
      <c r="D2118" s="6" t="s">
        <v>84</v>
      </c>
      <c r="E2118" s="6" t="s">
        <v>85</v>
      </c>
      <c r="F2118" s="6" t="s">
        <v>82</v>
      </c>
      <c r="G2118" s="6" t="s">
        <v>78</v>
      </c>
      <c r="H2118" s="7">
        <v>508808.94</v>
      </c>
      <c r="I2118" s="7">
        <v>558340.89</v>
      </c>
      <c r="J2118" s="8">
        <v>6692</v>
      </c>
      <c r="K2118" s="8">
        <v>7376</v>
      </c>
      <c r="L2118" s="7">
        <v>266744.94</v>
      </c>
      <c r="M2118" s="7">
        <v>9303.2900000000009</v>
      </c>
      <c r="N2118" s="7">
        <v>4536144.83</v>
      </c>
      <c r="O2118" s="8">
        <v>63637</v>
      </c>
      <c r="P2118" s="8">
        <v>28</v>
      </c>
      <c r="Q2118" s="8">
        <v>107</v>
      </c>
    </row>
    <row r="2119" spans="1:17" ht="14.5">
      <c r="A2119" s="5">
        <v>45689</v>
      </c>
      <c r="B2119" s="6">
        <v>2025</v>
      </c>
      <c r="C2119" s="6" t="s">
        <v>93</v>
      </c>
      <c r="D2119" s="6" t="s">
        <v>84</v>
      </c>
      <c r="E2119" s="6" t="s">
        <v>85</v>
      </c>
      <c r="F2119" s="6" t="s">
        <v>82</v>
      </c>
      <c r="G2119" s="6" t="s">
        <v>79</v>
      </c>
      <c r="H2119" s="7">
        <v>490447.89</v>
      </c>
      <c r="I2119" s="7">
        <v>531168.11</v>
      </c>
      <c r="J2119" s="8">
        <v>2551</v>
      </c>
      <c r="K2119" s="8">
        <v>2772</v>
      </c>
      <c r="L2119" s="7">
        <v>297555.92</v>
      </c>
      <c r="M2119" s="7">
        <v>12889.39</v>
      </c>
      <c r="N2119" s="7">
        <v>3625331.17</v>
      </c>
      <c r="O2119" s="8">
        <v>21418</v>
      </c>
      <c r="P2119" s="8">
        <v>24</v>
      </c>
      <c r="Q2119" s="8">
        <v>45</v>
      </c>
    </row>
    <row r="2120" spans="1:17" ht="14.5">
      <c r="A2120" s="5">
        <v>45689</v>
      </c>
      <c r="B2120" s="6">
        <v>2025</v>
      </c>
      <c r="C2120" s="6" t="s">
        <v>93</v>
      </c>
      <c r="D2120" s="6" t="s">
        <v>84</v>
      </c>
      <c r="E2120" s="6" t="s">
        <v>85</v>
      </c>
      <c r="F2120" s="6" t="s">
        <v>82</v>
      </c>
      <c r="G2120" s="6" t="s">
        <v>80</v>
      </c>
      <c r="H2120" s="7">
        <v>151164.42000000001</v>
      </c>
      <c r="I2120" s="7">
        <v>152395.07999999999</v>
      </c>
      <c r="J2120" s="8">
        <v>1022</v>
      </c>
      <c r="K2120" s="8">
        <v>1039</v>
      </c>
      <c r="L2120" s="7">
        <v>97540.56</v>
      </c>
      <c r="M2120" s="7">
        <v>7945.26</v>
      </c>
      <c r="N2120" s="7">
        <v>1275429.6000000001</v>
      </c>
      <c r="O2120" s="8">
        <v>8838</v>
      </c>
      <c r="P2120" s="8">
        <v>6</v>
      </c>
      <c r="Q2120" s="8">
        <v>13</v>
      </c>
    </row>
    <row r="2121" spans="1:17" ht="14.5">
      <c r="A2121" s="5">
        <v>45689</v>
      </c>
      <c r="B2121" s="6">
        <v>2025</v>
      </c>
      <c r="C2121" s="6" t="s">
        <v>93</v>
      </c>
      <c r="D2121" s="6" t="s">
        <v>84</v>
      </c>
      <c r="E2121" s="6" t="s">
        <v>85</v>
      </c>
      <c r="F2121" s="6" t="s">
        <v>82</v>
      </c>
      <c r="G2121" s="6" t="s">
        <v>81</v>
      </c>
      <c r="H2121" s="7">
        <v>212861.46</v>
      </c>
      <c r="I2121" s="7">
        <v>231840.71</v>
      </c>
      <c r="J2121" s="8">
        <v>1753</v>
      </c>
      <c r="K2121" s="8">
        <v>1913</v>
      </c>
      <c r="L2121" s="7">
        <v>125116.14</v>
      </c>
      <c r="M2121" s="7">
        <v>6726.74</v>
      </c>
      <c r="N2121" s="7">
        <v>1704953.72</v>
      </c>
      <c r="O2121" s="8">
        <v>15172</v>
      </c>
      <c r="P2121" s="8">
        <v>8</v>
      </c>
      <c r="Q2121" s="8">
        <v>26</v>
      </c>
    </row>
    <row r="2122" spans="1:17" ht="14.5">
      <c r="A2122" s="5">
        <v>45689</v>
      </c>
      <c r="B2122" s="6">
        <v>2025</v>
      </c>
      <c r="C2122" s="6" t="s">
        <v>93</v>
      </c>
      <c r="D2122" s="6" t="s">
        <v>84</v>
      </c>
      <c r="E2122" s="6" t="s">
        <v>85</v>
      </c>
      <c r="F2122" s="6" t="s">
        <v>83</v>
      </c>
      <c r="G2122" s="6" t="s">
        <v>78</v>
      </c>
      <c r="H2122" s="7">
        <v>51528.47</v>
      </c>
      <c r="I2122" s="7">
        <v>57676.58</v>
      </c>
      <c r="J2122" s="8">
        <v>678</v>
      </c>
      <c r="K2122" s="8">
        <v>760</v>
      </c>
      <c r="L2122" s="7">
        <v>24830</v>
      </c>
      <c r="M2122" s="7">
        <v>984.28</v>
      </c>
      <c r="N2122" s="7">
        <v>673131.64</v>
      </c>
      <c r="O2122" s="8">
        <v>9185</v>
      </c>
      <c r="P2122" s="8">
        <v>3</v>
      </c>
      <c r="Q2122" s="8">
        <v>20</v>
      </c>
    </row>
    <row r="2123" spans="1:17" ht="14.5">
      <c r="A2123" s="5">
        <v>45689</v>
      </c>
      <c r="B2123" s="6">
        <v>2025</v>
      </c>
      <c r="C2123" s="6" t="s">
        <v>93</v>
      </c>
      <c r="D2123" s="6" t="s">
        <v>84</v>
      </c>
      <c r="E2123" s="6" t="s">
        <v>85</v>
      </c>
      <c r="F2123" s="6" t="s">
        <v>83</v>
      </c>
      <c r="G2123" s="6" t="s">
        <v>79</v>
      </c>
      <c r="H2123" s="7">
        <v>56706.16</v>
      </c>
      <c r="I2123" s="7">
        <v>60044.38</v>
      </c>
      <c r="J2123" s="8">
        <v>295</v>
      </c>
      <c r="K2123" s="8">
        <v>315</v>
      </c>
      <c r="L2123" s="7">
        <v>31688.46</v>
      </c>
      <c r="M2123" s="7">
        <v>1285.8399999999999</v>
      </c>
      <c r="N2123" s="7">
        <v>563214.46</v>
      </c>
      <c r="O2123" s="8">
        <v>3304</v>
      </c>
      <c r="P2123" s="8">
        <v>3</v>
      </c>
      <c r="Q2123" s="8">
        <v>7</v>
      </c>
    </row>
    <row r="2124" spans="1:17" ht="14.5">
      <c r="A2124" s="5">
        <v>45689</v>
      </c>
      <c r="B2124" s="6">
        <v>2025</v>
      </c>
      <c r="C2124" s="6" t="s">
        <v>93</v>
      </c>
      <c r="D2124" s="6" t="s">
        <v>84</v>
      </c>
      <c r="E2124" s="6" t="s">
        <v>85</v>
      </c>
      <c r="F2124" s="6" t="s">
        <v>83</v>
      </c>
      <c r="G2124" s="6" t="s">
        <v>80</v>
      </c>
      <c r="H2124" s="7">
        <v>16386.099999999999</v>
      </c>
      <c r="I2124" s="7">
        <v>16114.92</v>
      </c>
      <c r="J2124" s="8">
        <v>111</v>
      </c>
      <c r="K2124" s="8">
        <v>109</v>
      </c>
      <c r="L2124" s="7">
        <v>9500.83</v>
      </c>
      <c r="M2124" s="7">
        <v>945.83</v>
      </c>
      <c r="N2124" s="7">
        <v>191042.85</v>
      </c>
      <c r="O2124" s="8">
        <v>1352</v>
      </c>
      <c r="P2124" s="8">
        <v>1</v>
      </c>
      <c r="Q2124" s="8">
        <v>2</v>
      </c>
    </row>
    <row r="2125" spans="1:17" ht="14.5">
      <c r="A2125" s="5">
        <v>45689</v>
      </c>
      <c r="B2125" s="6">
        <v>2025</v>
      </c>
      <c r="C2125" s="6" t="s">
        <v>93</v>
      </c>
      <c r="D2125" s="6" t="s">
        <v>84</v>
      </c>
      <c r="E2125" s="6" t="s">
        <v>85</v>
      </c>
      <c r="F2125" s="6" t="s">
        <v>83</v>
      </c>
      <c r="G2125" s="6" t="s">
        <v>81</v>
      </c>
      <c r="H2125" s="7">
        <v>23322.240000000002</v>
      </c>
      <c r="I2125" s="7">
        <v>24109.81</v>
      </c>
      <c r="J2125" s="8">
        <v>192</v>
      </c>
      <c r="K2125" s="8">
        <v>195</v>
      </c>
      <c r="L2125" s="7">
        <v>12164.26</v>
      </c>
      <c r="M2125" s="7">
        <v>730.1</v>
      </c>
      <c r="N2125" s="7">
        <v>255781.2</v>
      </c>
      <c r="O2125" s="8">
        <v>2342</v>
      </c>
      <c r="P2125" s="8">
        <v>1</v>
      </c>
      <c r="Q2125" s="8">
        <v>6</v>
      </c>
    </row>
    <row r="2126" spans="1:17" ht="14.5">
      <c r="A2126" s="5">
        <v>45689</v>
      </c>
      <c r="B2126" s="6">
        <v>2025</v>
      </c>
      <c r="C2126" s="6" t="s">
        <v>93</v>
      </c>
      <c r="D2126" s="6" t="s">
        <v>86</v>
      </c>
      <c r="E2126" s="6" t="s">
        <v>87</v>
      </c>
      <c r="F2126" s="6" t="s">
        <v>77</v>
      </c>
      <c r="G2126" s="6" t="s">
        <v>78</v>
      </c>
      <c r="H2126" s="7">
        <v>433283.93</v>
      </c>
      <c r="I2126" s="7">
        <v>429840.14</v>
      </c>
      <c r="J2126" s="8">
        <v>5699</v>
      </c>
      <c r="K2126" s="8">
        <v>5704</v>
      </c>
      <c r="L2126" s="7">
        <v>246758.31</v>
      </c>
      <c r="M2126" s="7">
        <v>7309.78</v>
      </c>
      <c r="N2126" s="7">
        <v>3761491.67</v>
      </c>
      <c r="O2126" s="8">
        <v>55967</v>
      </c>
      <c r="P2126" s="8">
        <v>18</v>
      </c>
      <c r="Q2126" s="8">
        <v>59</v>
      </c>
    </row>
    <row r="2127" spans="1:17" ht="14.5">
      <c r="A2127" s="5">
        <v>45689</v>
      </c>
      <c r="B2127" s="6">
        <v>2025</v>
      </c>
      <c r="C2127" s="6" t="s">
        <v>93</v>
      </c>
      <c r="D2127" s="6" t="s">
        <v>86</v>
      </c>
      <c r="E2127" s="6" t="s">
        <v>87</v>
      </c>
      <c r="F2127" s="6" t="s">
        <v>77</v>
      </c>
      <c r="G2127" s="6" t="s">
        <v>79</v>
      </c>
      <c r="H2127" s="7">
        <v>407625.07</v>
      </c>
      <c r="I2127" s="7">
        <v>408281.23</v>
      </c>
      <c r="J2127" s="8">
        <v>2120</v>
      </c>
      <c r="K2127" s="8">
        <v>2145</v>
      </c>
      <c r="L2127" s="7">
        <v>264434.99</v>
      </c>
      <c r="M2127" s="7">
        <v>10944.51</v>
      </c>
      <c r="N2127" s="7">
        <v>3024730.53</v>
      </c>
      <c r="O2127" s="8">
        <v>16986</v>
      </c>
      <c r="P2127" s="8">
        <v>21</v>
      </c>
      <c r="Q2127" s="8">
        <v>28</v>
      </c>
    </row>
    <row r="2128" spans="1:17" ht="14.5">
      <c r="A2128" s="5">
        <v>45689</v>
      </c>
      <c r="B2128" s="6">
        <v>2025</v>
      </c>
      <c r="C2128" s="6" t="s">
        <v>93</v>
      </c>
      <c r="D2128" s="6" t="s">
        <v>86</v>
      </c>
      <c r="E2128" s="6" t="s">
        <v>87</v>
      </c>
      <c r="F2128" s="6" t="s">
        <v>77</v>
      </c>
      <c r="G2128" s="6" t="s">
        <v>80</v>
      </c>
      <c r="H2128" s="7">
        <v>123046.73</v>
      </c>
      <c r="I2128" s="7">
        <v>113037.33</v>
      </c>
      <c r="J2128" s="8">
        <v>832</v>
      </c>
      <c r="K2128" s="8">
        <v>780</v>
      </c>
      <c r="L2128" s="7">
        <v>83360.34</v>
      </c>
      <c r="M2128" s="7">
        <v>6167.42</v>
      </c>
      <c r="N2128" s="7">
        <v>1031008.61</v>
      </c>
      <c r="O2128" s="8">
        <v>7447</v>
      </c>
      <c r="P2128" s="8">
        <v>7</v>
      </c>
      <c r="Q2128" s="8">
        <v>10</v>
      </c>
    </row>
    <row r="2129" spans="1:17" ht="14.5">
      <c r="A2129" s="5">
        <v>45689</v>
      </c>
      <c r="B2129" s="6">
        <v>2025</v>
      </c>
      <c r="C2129" s="6" t="s">
        <v>93</v>
      </c>
      <c r="D2129" s="6" t="s">
        <v>86</v>
      </c>
      <c r="E2129" s="6" t="s">
        <v>87</v>
      </c>
      <c r="F2129" s="6" t="s">
        <v>77</v>
      </c>
      <c r="G2129" s="6" t="s">
        <v>81</v>
      </c>
      <c r="H2129" s="7">
        <v>164452.35</v>
      </c>
      <c r="I2129" s="7">
        <v>165202.38</v>
      </c>
      <c r="J2129" s="8">
        <v>1354</v>
      </c>
      <c r="K2129" s="8">
        <v>1345</v>
      </c>
      <c r="L2129" s="7">
        <v>103482.67</v>
      </c>
      <c r="M2129" s="7">
        <v>5269.24</v>
      </c>
      <c r="N2129" s="7">
        <v>1402816.76</v>
      </c>
      <c r="O2129" s="8">
        <v>12981</v>
      </c>
      <c r="P2129" s="8">
        <v>8</v>
      </c>
      <c r="Q2129" s="8">
        <v>23</v>
      </c>
    </row>
    <row r="2130" spans="1:17" ht="14.5">
      <c r="A2130" s="5">
        <v>45689</v>
      </c>
      <c r="B2130" s="6">
        <v>2025</v>
      </c>
      <c r="C2130" s="6" t="s">
        <v>93</v>
      </c>
      <c r="D2130" s="6" t="s">
        <v>86</v>
      </c>
      <c r="E2130" s="6" t="s">
        <v>87</v>
      </c>
      <c r="F2130" s="6" t="s">
        <v>82</v>
      </c>
      <c r="G2130" s="6" t="s">
        <v>78</v>
      </c>
      <c r="H2130" s="7">
        <v>335210.71999999997</v>
      </c>
      <c r="I2130" s="7">
        <v>349810.24</v>
      </c>
      <c r="J2130" s="8">
        <v>4409</v>
      </c>
      <c r="K2130" s="8">
        <v>4646</v>
      </c>
      <c r="L2130" s="7">
        <v>176903.69</v>
      </c>
      <c r="M2130" s="7">
        <v>6086.87</v>
      </c>
      <c r="N2130" s="7">
        <v>3334767.11</v>
      </c>
      <c r="O2130" s="8">
        <v>45954</v>
      </c>
      <c r="P2130" s="8">
        <v>17</v>
      </c>
      <c r="Q2130" s="8">
        <v>65</v>
      </c>
    </row>
    <row r="2131" spans="1:17" ht="14.5">
      <c r="A2131" s="5">
        <v>45689</v>
      </c>
      <c r="B2131" s="6">
        <v>2025</v>
      </c>
      <c r="C2131" s="6" t="s">
        <v>93</v>
      </c>
      <c r="D2131" s="6" t="s">
        <v>86</v>
      </c>
      <c r="E2131" s="6" t="s">
        <v>87</v>
      </c>
      <c r="F2131" s="6" t="s">
        <v>82</v>
      </c>
      <c r="G2131" s="6" t="s">
        <v>79</v>
      </c>
      <c r="H2131" s="7">
        <v>379103.88</v>
      </c>
      <c r="I2131" s="7">
        <v>364544.8</v>
      </c>
      <c r="J2131" s="8">
        <v>1972</v>
      </c>
      <c r="K2131" s="8">
        <v>1923</v>
      </c>
      <c r="L2131" s="7">
        <v>232187.03</v>
      </c>
      <c r="M2131" s="7">
        <v>8917.82</v>
      </c>
      <c r="N2131" s="7">
        <v>2882324.86</v>
      </c>
      <c r="O2131" s="8">
        <v>16761</v>
      </c>
      <c r="P2131" s="8">
        <v>18</v>
      </c>
      <c r="Q2131" s="8">
        <v>24</v>
      </c>
    </row>
    <row r="2132" spans="1:17" ht="14.5">
      <c r="A2132" s="5">
        <v>45689</v>
      </c>
      <c r="B2132" s="6">
        <v>2025</v>
      </c>
      <c r="C2132" s="6" t="s">
        <v>93</v>
      </c>
      <c r="D2132" s="6" t="s">
        <v>86</v>
      </c>
      <c r="E2132" s="6" t="s">
        <v>87</v>
      </c>
      <c r="F2132" s="6" t="s">
        <v>82</v>
      </c>
      <c r="G2132" s="6" t="s">
        <v>80</v>
      </c>
      <c r="H2132" s="7">
        <v>101754.37</v>
      </c>
      <c r="I2132" s="7">
        <v>98887.71</v>
      </c>
      <c r="J2132" s="8">
        <v>688</v>
      </c>
      <c r="K2132" s="8">
        <v>680</v>
      </c>
      <c r="L2132" s="7">
        <v>65905.47</v>
      </c>
      <c r="M2132" s="7">
        <v>5759.56</v>
      </c>
      <c r="N2132" s="7">
        <v>949722.67</v>
      </c>
      <c r="O2132" s="8">
        <v>7257</v>
      </c>
      <c r="P2132" s="8">
        <v>4</v>
      </c>
      <c r="Q2132" s="8">
        <v>13</v>
      </c>
    </row>
    <row r="2133" spans="1:17" ht="14.5">
      <c r="A2133" s="5">
        <v>45689</v>
      </c>
      <c r="B2133" s="6">
        <v>2025</v>
      </c>
      <c r="C2133" s="6" t="s">
        <v>93</v>
      </c>
      <c r="D2133" s="6" t="s">
        <v>86</v>
      </c>
      <c r="E2133" s="6" t="s">
        <v>87</v>
      </c>
      <c r="F2133" s="6" t="s">
        <v>82</v>
      </c>
      <c r="G2133" s="6" t="s">
        <v>81</v>
      </c>
      <c r="H2133" s="7">
        <v>141535.43</v>
      </c>
      <c r="I2133" s="7">
        <v>145561.32</v>
      </c>
      <c r="J2133" s="8">
        <v>1165</v>
      </c>
      <c r="K2133" s="8">
        <v>1192</v>
      </c>
      <c r="L2133" s="7">
        <v>82204.639999999999</v>
      </c>
      <c r="M2133" s="7">
        <v>4405.33</v>
      </c>
      <c r="N2133" s="7">
        <v>1265946.74</v>
      </c>
      <c r="O2133" s="8">
        <v>10980</v>
      </c>
      <c r="P2133" s="8">
        <v>6</v>
      </c>
      <c r="Q2133" s="8">
        <v>16</v>
      </c>
    </row>
    <row r="2134" spans="1:17" ht="14.5">
      <c r="A2134" s="5">
        <v>45689</v>
      </c>
      <c r="B2134" s="6">
        <v>2025</v>
      </c>
      <c r="C2134" s="6" t="s">
        <v>93</v>
      </c>
      <c r="D2134" s="6" t="s">
        <v>86</v>
      </c>
      <c r="E2134" s="6" t="s">
        <v>87</v>
      </c>
      <c r="F2134" s="6" t="s">
        <v>83</v>
      </c>
      <c r="G2134" s="6" t="s">
        <v>78</v>
      </c>
      <c r="H2134" s="7">
        <v>39527.9</v>
      </c>
      <c r="I2134" s="7">
        <v>39501.75</v>
      </c>
      <c r="J2134" s="8">
        <v>520</v>
      </c>
      <c r="K2134" s="8">
        <v>519</v>
      </c>
      <c r="L2134" s="7">
        <v>18587.25</v>
      </c>
      <c r="M2134" s="7">
        <v>645.35</v>
      </c>
      <c r="N2134" s="7">
        <v>496959.29</v>
      </c>
      <c r="O2134" s="8">
        <v>7094</v>
      </c>
      <c r="P2134" s="8">
        <v>2</v>
      </c>
      <c r="Q2134" s="8">
        <v>17</v>
      </c>
    </row>
    <row r="2135" spans="1:17" ht="14.5">
      <c r="A2135" s="5">
        <v>45689</v>
      </c>
      <c r="B2135" s="6">
        <v>2025</v>
      </c>
      <c r="C2135" s="6" t="s">
        <v>93</v>
      </c>
      <c r="D2135" s="6" t="s">
        <v>86</v>
      </c>
      <c r="E2135" s="6" t="s">
        <v>87</v>
      </c>
      <c r="F2135" s="6" t="s">
        <v>83</v>
      </c>
      <c r="G2135" s="6" t="s">
        <v>79</v>
      </c>
      <c r="H2135" s="7">
        <v>38137.29</v>
      </c>
      <c r="I2135" s="7">
        <v>36863.42</v>
      </c>
      <c r="J2135" s="8">
        <v>198</v>
      </c>
      <c r="K2135" s="8">
        <v>190</v>
      </c>
      <c r="L2135" s="7">
        <v>20950.86</v>
      </c>
      <c r="M2135" s="7">
        <v>1040.8499999999999</v>
      </c>
      <c r="N2135" s="7">
        <v>416821.17</v>
      </c>
      <c r="O2135" s="8">
        <v>2455</v>
      </c>
      <c r="P2135" s="8">
        <v>2</v>
      </c>
      <c r="Q2135" s="8">
        <v>5</v>
      </c>
    </row>
    <row r="2136" spans="1:17" ht="14.5">
      <c r="A2136" s="5">
        <v>45689</v>
      </c>
      <c r="B2136" s="6">
        <v>2025</v>
      </c>
      <c r="C2136" s="6" t="s">
        <v>93</v>
      </c>
      <c r="D2136" s="6" t="s">
        <v>86</v>
      </c>
      <c r="E2136" s="6" t="s">
        <v>87</v>
      </c>
      <c r="F2136" s="6" t="s">
        <v>83</v>
      </c>
      <c r="G2136" s="6" t="s">
        <v>80</v>
      </c>
      <c r="H2136" s="7">
        <v>11126.07</v>
      </c>
      <c r="I2136" s="7">
        <v>10101.74</v>
      </c>
      <c r="J2136" s="8">
        <v>75</v>
      </c>
      <c r="K2136" s="8">
        <v>68</v>
      </c>
      <c r="L2136" s="7">
        <v>6429.75</v>
      </c>
      <c r="M2136" s="7">
        <v>648.4</v>
      </c>
      <c r="N2136" s="7">
        <v>144615.21</v>
      </c>
      <c r="O2136" s="8">
        <v>1100</v>
      </c>
      <c r="P2136" s="8">
        <v>1</v>
      </c>
      <c r="Q2136" s="8">
        <v>2</v>
      </c>
    </row>
    <row r="2137" spans="1:17" ht="14.5">
      <c r="A2137" s="5">
        <v>45689</v>
      </c>
      <c r="B2137" s="6">
        <v>2025</v>
      </c>
      <c r="C2137" s="6" t="s">
        <v>93</v>
      </c>
      <c r="D2137" s="6" t="s">
        <v>86</v>
      </c>
      <c r="E2137" s="6" t="s">
        <v>87</v>
      </c>
      <c r="F2137" s="6" t="s">
        <v>83</v>
      </c>
      <c r="G2137" s="6" t="s">
        <v>81</v>
      </c>
      <c r="H2137" s="7">
        <v>15791.92</v>
      </c>
      <c r="I2137" s="7">
        <v>16062.65</v>
      </c>
      <c r="J2137" s="8">
        <v>130</v>
      </c>
      <c r="K2137" s="8">
        <v>133</v>
      </c>
      <c r="L2137" s="7">
        <v>8325.99</v>
      </c>
      <c r="M2137" s="7">
        <v>441.57</v>
      </c>
      <c r="N2137" s="7">
        <v>204855.2</v>
      </c>
      <c r="O2137" s="8">
        <v>1812</v>
      </c>
      <c r="P2137" s="8">
        <v>1</v>
      </c>
      <c r="Q2137" s="8">
        <v>2</v>
      </c>
    </row>
    <row r="2138" spans="1:17" ht="14.5">
      <c r="A2138" s="5">
        <v>45689</v>
      </c>
      <c r="B2138" s="6">
        <v>2025</v>
      </c>
      <c r="C2138" s="6" t="s">
        <v>93</v>
      </c>
      <c r="D2138" s="6" t="s">
        <v>88</v>
      </c>
      <c r="E2138" s="6" t="s">
        <v>87</v>
      </c>
      <c r="F2138" s="6" t="s">
        <v>77</v>
      </c>
      <c r="G2138" s="6" t="s">
        <v>78</v>
      </c>
      <c r="H2138" s="7">
        <v>357380.28</v>
      </c>
      <c r="I2138" s="7">
        <v>351776.09</v>
      </c>
      <c r="J2138" s="8">
        <v>4700</v>
      </c>
      <c r="K2138" s="8">
        <v>4635</v>
      </c>
      <c r="L2138" s="7">
        <v>200678.36</v>
      </c>
      <c r="M2138" s="7">
        <v>6028.4</v>
      </c>
      <c r="N2138" s="7">
        <v>3197546.94</v>
      </c>
      <c r="O2138" s="8">
        <v>43929</v>
      </c>
      <c r="P2138" s="8">
        <v>15</v>
      </c>
      <c r="Q2138" s="8">
        <v>98</v>
      </c>
    </row>
    <row r="2139" spans="1:17" ht="14.5">
      <c r="A2139" s="5">
        <v>45689</v>
      </c>
      <c r="B2139" s="6">
        <v>2025</v>
      </c>
      <c r="C2139" s="6" t="s">
        <v>93</v>
      </c>
      <c r="D2139" s="6" t="s">
        <v>88</v>
      </c>
      <c r="E2139" s="6" t="s">
        <v>87</v>
      </c>
      <c r="F2139" s="6" t="s">
        <v>77</v>
      </c>
      <c r="G2139" s="6" t="s">
        <v>79</v>
      </c>
      <c r="H2139" s="7">
        <v>362535.08</v>
      </c>
      <c r="I2139" s="7">
        <v>325476.19</v>
      </c>
      <c r="J2139" s="8">
        <v>1886</v>
      </c>
      <c r="K2139" s="8">
        <v>1714</v>
      </c>
      <c r="L2139" s="7">
        <v>241087.38</v>
      </c>
      <c r="M2139" s="7">
        <v>8358.17</v>
      </c>
      <c r="N2139" s="7">
        <v>2660042.5299999998</v>
      </c>
      <c r="O2139" s="8">
        <v>15711</v>
      </c>
      <c r="P2139" s="8">
        <v>20</v>
      </c>
      <c r="Q2139" s="8">
        <v>28</v>
      </c>
    </row>
    <row r="2140" spans="1:17" ht="14.5">
      <c r="A2140" s="5">
        <v>45689</v>
      </c>
      <c r="B2140" s="6">
        <v>2025</v>
      </c>
      <c r="C2140" s="6" t="s">
        <v>93</v>
      </c>
      <c r="D2140" s="6" t="s">
        <v>88</v>
      </c>
      <c r="E2140" s="6" t="s">
        <v>87</v>
      </c>
      <c r="F2140" s="6" t="s">
        <v>77</v>
      </c>
      <c r="G2140" s="6" t="s">
        <v>80</v>
      </c>
      <c r="H2140" s="7">
        <v>99462.58</v>
      </c>
      <c r="I2140" s="7">
        <v>91107.07</v>
      </c>
      <c r="J2140" s="8">
        <v>673</v>
      </c>
      <c r="K2140" s="8">
        <v>619</v>
      </c>
      <c r="L2140" s="7">
        <v>67357.23</v>
      </c>
      <c r="M2140" s="7">
        <v>5993.82</v>
      </c>
      <c r="N2140" s="7">
        <v>890570.62</v>
      </c>
      <c r="O2140" s="8">
        <v>6209</v>
      </c>
      <c r="P2140" s="8">
        <v>4</v>
      </c>
      <c r="Q2140" s="8">
        <v>13</v>
      </c>
    </row>
    <row r="2141" spans="1:17" ht="14.5">
      <c r="A2141" s="5">
        <v>45689</v>
      </c>
      <c r="B2141" s="6">
        <v>2025</v>
      </c>
      <c r="C2141" s="6" t="s">
        <v>93</v>
      </c>
      <c r="D2141" s="6" t="s">
        <v>88</v>
      </c>
      <c r="E2141" s="6" t="s">
        <v>87</v>
      </c>
      <c r="F2141" s="6" t="s">
        <v>77</v>
      </c>
      <c r="G2141" s="6" t="s">
        <v>81</v>
      </c>
      <c r="H2141" s="7">
        <v>134932.18</v>
      </c>
      <c r="I2141" s="7">
        <v>126245.7</v>
      </c>
      <c r="J2141" s="8">
        <v>1111</v>
      </c>
      <c r="K2141" s="8">
        <v>1030</v>
      </c>
      <c r="L2141" s="7">
        <v>84571.38</v>
      </c>
      <c r="M2141" s="7">
        <v>3655.63</v>
      </c>
      <c r="N2141" s="7">
        <v>1189419.3</v>
      </c>
      <c r="O2141" s="8">
        <v>10953</v>
      </c>
      <c r="P2141" s="8">
        <v>7</v>
      </c>
      <c r="Q2141" s="8">
        <v>21</v>
      </c>
    </row>
    <row r="2142" spans="1:17" ht="14.5">
      <c r="A2142" s="5">
        <v>45689</v>
      </c>
      <c r="B2142" s="6">
        <v>2025</v>
      </c>
      <c r="C2142" s="6" t="s">
        <v>93</v>
      </c>
      <c r="D2142" s="6" t="s">
        <v>88</v>
      </c>
      <c r="E2142" s="6" t="s">
        <v>87</v>
      </c>
      <c r="F2142" s="6" t="s">
        <v>82</v>
      </c>
      <c r="G2142" s="6" t="s">
        <v>78</v>
      </c>
      <c r="H2142" s="7">
        <v>331512.74</v>
      </c>
      <c r="I2142" s="7">
        <v>320270.69</v>
      </c>
      <c r="J2142" s="8">
        <v>4360</v>
      </c>
      <c r="K2142" s="8">
        <v>4161</v>
      </c>
      <c r="L2142" s="7">
        <v>174846.75</v>
      </c>
      <c r="M2142" s="7">
        <v>6066.69</v>
      </c>
      <c r="N2142" s="7">
        <v>3014466.05</v>
      </c>
      <c r="O2142" s="8">
        <v>44149</v>
      </c>
      <c r="P2142" s="8">
        <v>17</v>
      </c>
      <c r="Q2142" s="8">
        <v>64</v>
      </c>
    </row>
    <row r="2143" spans="1:17" ht="14.5">
      <c r="A2143" s="5">
        <v>45689</v>
      </c>
      <c r="B2143" s="6">
        <v>2025</v>
      </c>
      <c r="C2143" s="6" t="s">
        <v>93</v>
      </c>
      <c r="D2143" s="6" t="s">
        <v>88</v>
      </c>
      <c r="E2143" s="6" t="s">
        <v>87</v>
      </c>
      <c r="F2143" s="6" t="s">
        <v>82</v>
      </c>
      <c r="G2143" s="6" t="s">
        <v>79</v>
      </c>
      <c r="H2143" s="7">
        <v>304036.57</v>
      </c>
      <c r="I2143" s="7">
        <v>287497.8</v>
      </c>
      <c r="J2143" s="8">
        <v>1581</v>
      </c>
      <c r="K2143" s="8">
        <v>1495</v>
      </c>
      <c r="L2143" s="7">
        <v>184027.77</v>
      </c>
      <c r="M2143" s="7">
        <v>7816.1</v>
      </c>
      <c r="N2143" s="7">
        <v>2512498.4</v>
      </c>
      <c r="O2143" s="8">
        <v>14718</v>
      </c>
      <c r="P2143" s="8">
        <v>17</v>
      </c>
      <c r="Q2143" s="8">
        <v>23</v>
      </c>
    </row>
    <row r="2144" spans="1:17" ht="14.5">
      <c r="A2144" s="5">
        <v>45689</v>
      </c>
      <c r="B2144" s="6">
        <v>2025</v>
      </c>
      <c r="C2144" s="6" t="s">
        <v>93</v>
      </c>
      <c r="D2144" s="6" t="s">
        <v>88</v>
      </c>
      <c r="E2144" s="6" t="s">
        <v>87</v>
      </c>
      <c r="F2144" s="6" t="s">
        <v>82</v>
      </c>
      <c r="G2144" s="6" t="s">
        <v>80</v>
      </c>
      <c r="H2144" s="7">
        <v>98432.66</v>
      </c>
      <c r="I2144" s="7">
        <v>84121.11</v>
      </c>
      <c r="J2144" s="8">
        <v>666</v>
      </c>
      <c r="K2144" s="8">
        <v>572</v>
      </c>
      <c r="L2144" s="7">
        <v>63432.88</v>
      </c>
      <c r="M2144" s="7">
        <v>4898.5200000000004</v>
      </c>
      <c r="N2144" s="7">
        <v>864076.56</v>
      </c>
      <c r="O2144" s="8">
        <v>6381</v>
      </c>
      <c r="P2144" s="8">
        <v>5</v>
      </c>
      <c r="Q2144" s="8">
        <v>13</v>
      </c>
    </row>
    <row r="2145" spans="1:17" ht="14.5">
      <c r="A2145" s="5">
        <v>45689</v>
      </c>
      <c r="B2145" s="6">
        <v>2025</v>
      </c>
      <c r="C2145" s="6" t="s">
        <v>93</v>
      </c>
      <c r="D2145" s="6" t="s">
        <v>88</v>
      </c>
      <c r="E2145" s="6" t="s">
        <v>87</v>
      </c>
      <c r="F2145" s="6" t="s">
        <v>82</v>
      </c>
      <c r="G2145" s="6" t="s">
        <v>81</v>
      </c>
      <c r="H2145" s="7">
        <v>125671.01</v>
      </c>
      <c r="I2145" s="7">
        <v>115208.34</v>
      </c>
      <c r="J2145" s="8">
        <v>1035</v>
      </c>
      <c r="K2145" s="8">
        <v>936</v>
      </c>
      <c r="L2145" s="7">
        <v>72124.73</v>
      </c>
      <c r="M2145" s="7">
        <v>3472.87</v>
      </c>
      <c r="N2145" s="7">
        <v>1167897.1399999999</v>
      </c>
      <c r="O2145" s="8">
        <v>9892</v>
      </c>
      <c r="P2145" s="8">
        <v>7</v>
      </c>
      <c r="Q2145" s="8">
        <v>16</v>
      </c>
    </row>
    <row r="2146" spans="1:17" ht="14.5">
      <c r="A2146" s="5">
        <v>45689</v>
      </c>
      <c r="B2146" s="6">
        <v>2025</v>
      </c>
      <c r="C2146" s="6" t="s">
        <v>93</v>
      </c>
      <c r="D2146" s="6" t="s">
        <v>88</v>
      </c>
      <c r="E2146" s="6" t="s">
        <v>87</v>
      </c>
      <c r="F2146" s="6" t="s">
        <v>83</v>
      </c>
      <c r="G2146" s="6" t="s">
        <v>78</v>
      </c>
      <c r="H2146" s="7">
        <v>32587.47</v>
      </c>
      <c r="I2146" s="7">
        <v>30599.78</v>
      </c>
      <c r="J2146" s="8">
        <v>429</v>
      </c>
      <c r="K2146" s="8">
        <v>411</v>
      </c>
      <c r="L2146" s="7">
        <v>15504.38</v>
      </c>
      <c r="M2146" s="7">
        <v>575.38</v>
      </c>
      <c r="N2146" s="7">
        <v>417800.85</v>
      </c>
      <c r="O2146" s="8">
        <v>5964</v>
      </c>
      <c r="P2146" s="8">
        <v>2</v>
      </c>
      <c r="Q2146" s="8">
        <v>10</v>
      </c>
    </row>
    <row r="2147" spans="1:17" ht="14.5">
      <c r="A2147" s="5">
        <v>45689</v>
      </c>
      <c r="B2147" s="6">
        <v>2025</v>
      </c>
      <c r="C2147" s="6" t="s">
        <v>93</v>
      </c>
      <c r="D2147" s="6" t="s">
        <v>88</v>
      </c>
      <c r="E2147" s="6" t="s">
        <v>87</v>
      </c>
      <c r="F2147" s="6" t="s">
        <v>83</v>
      </c>
      <c r="G2147" s="6" t="s">
        <v>79</v>
      </c>
      <c r="H2147" s="7">
        <v>32464.04</v>
      </c>
      <c r="I2147" s="7">
        <v>29840.400000000001</v>
      </c>
      <c r="J2147" s="8">
        <v>169</v>
      </c>
      <c r="K2147" s="8">
        <v>157</v>
      </c>
      <c r="L2147" s="7">
        <v>18202.599999999999</v>
      </c>
      <c r="M2147" s="7">
        <v>889.62</v>
      </c>
      <c r="N2147" s="7">
        <v>362696.38</v>
      </c>
      <c r="O2147" s="8">
        <v>1943</v>
      </c>
      <c r="P2147" s="8">
        <v>1</v>
      </c>
      <c r="Q2147" s="8">
        <v>6</v>
      </c>
    </row>
    <row r="2148" spans="1:17" ht="14.5">
      <c r="A2148" s="5">
        <v>45689</v>
      </c>
      <c r="B2148" s="6">
        <v>2025</v>
      </c>
      <c r="C2148" s="6" t="s">
        <v>93</v>
      </c>
      <c r="D2148" s="6" t="s">
        <v>88</v>
      </c>
      <c r="E2148" s="6" t="s">
        <v>87</v>
      </c>
      <c r="F2148" s="6" t="s">
        <v>83</v>
      </c>
      <c r="G2148" s="6" t="s">
        <v>80</v>
      </c>
      <c r="H2148" s="7">
        <v>9714.33</v>
      </c>
      <c r="I2148" s="7">
        <v>8265.48</v>
      </c>
      <c r="J2148" s="8">
        <v>66</v>
      </c>
      <c r="K2148" s="8">
        <v>57</v>
      </c>
      <c r="L2148" s="7">
        <v>5634.67</v>
      </c>
      <c r="M2148" s="7">
        <v>483.39</v>
      </c>
      <c r="N2148" s="7">
        <v>126465.19</v>
      </c>
      <c r="O2148" s="8">
        <v>875</v>
      </c>
      <c r="P2148" s="8">
        <v>0</v>
      </c>
      <c r="Q2148" s="8">
        <v>2</v>
      </c>
    </row>
    <row r="2149" spans="1:17" ht="14.5">
      <c r="A2149" s="5">
        <v>45689</v>
      </c>
      <c r="B2149" s="6">
        <v>2025</v>
      </c>
      <c r="C2149" s="6" t="s">
        <v>93</v>
      </c>
      <c r="D2149" s="6" t="s">
        <v>88</v>
      </c>
      <c r="E2149" s="6" t="s">
        <v>87</v>
      </c>
      <c r="F2149" s="6" t="s">
        <v>83</v>
      </c>
      <c r="G2149" s="6" t="s">
        <v>81</v>
      </c>
      <c r="H2149" s="7">
        <v>12625.5</v>
      </c>
      <c r="I2149" s="7">
        <v>12303.31</v>
      </c>
      <c r="J2149" s="8">
        <v>104</v>
      </c>
      <c r="K2149" s="8">
        <v>103</v>
      </c>
      <c r="L2149" s="7">
        <v>6624.58</v>
      </c>
      <c r="M2149" s="7">
        <v>405</v>
      </c>
      <c r="N2149" s="7">
        <v>164607.06</v>
      </c>
      <c r="O2149" s="8">
        <v>1421</v>
      </c>
      <c r="P2149" s="8">
        <v>0</v>
      </c>
      <c r="Q2149" s="8">
        <v>2</v>
      </c>
    </row>
    <row r="2150" spans="1:17" ht="14.5">
      <c r="A2150" s="5">
        <v>45689</v>
      </c>
      <c r="B2150" s="6">
        <v>2025</v>
      </c>
      <c r="C2150" s="6" t="s">
        <v>93</v>
      </c>
      <c r="D2150" s="6" t="s">
        <v>89</v>
      </c>
      <c r="E2150" s="6" t="s">
        <v>85</v>
      </c>
      <c r="F2150" s="6" t="s">
        <v>77</v>
      </c>
      <c r="G2150" s="6" t="s">
        <v>78</v>
      </c>
      <c r="H2150" s="7">
        <v>264743.95</v>
      </c>
      <c r="I2150" s="7">
        <v>276571.44</v>
      </c>
      <c r="J2150" s="8">
        <v>3482</v>
      </c>
      <c r="K2150" s="8">
        <v>3676</v>
      </c>
      <c r="L2150" s="7">
        <v>149877.98000000001</v>
      </c>
      <c r="M2150" s="7">
        <v>5187.0200000000004</v>
      </c>
      <c r="N2150" s="7">
        <v>1775372.06</v>
      </c>
      <c r="O2150" s="8">
        <v>25952</v>
      </c>
      <c r="P2150" s="8">
        <v>14</v>
      </c>
      <c r="Q2150" s="8">
        <v>34</v>
      </c>
    </row>
    <row r="2151" spans="1:17" ht="14.5">
      <c r="A2151" s="5">
        <v>45689</v>
      </c>
      <c r="B2151" s="6">
        <v>2025</v>
      </c>
      <c r="C2151" s="6" t="s">
        <v>93</v>
      </c>
      <c r="D2151" s="6" t="s">
        <v>89</v>
      </c>
      <c r="E2151" s="6" t="s">
        <v>85</v>
      </c>
      <c r="F2151" s="6" t="s">
        <v>77</v>
      </c>
      <c r="G2151" s="6" t="s">
        <v>79</v>
      </c>
      <c r="H2151" s="7">
        <v>237357.19</v>
      </c>
      <c r="I2151" s="7">
        <v>230830.52</v>
      </c>
      <c r="J2151" s="8">
        <v>1235</v>
      </c>
      <c r="K2151" s="8">
        <v>1205</v>
      </c>
      <c r="L2151" s="7">
        <v>155704.6</v>
      </c>
      <c r="M2151" s="7">
        <v>5945.63</v>
      </c>
      <c r="N2151" s="7">
        <v>1442040.21</v>
      </c>
      <c r="O2151" s="8">
        <v>8311</v>
      </c>
      <c r="P2151" s="8">
        <v>9</v>
      </c>
      <c r="Q2151" s="8">
        <v>13</v>
      </c>
    </row>
    <row r="2152" spans="1:17" ht="14.5">
      <c r="A2152" s="5">
        <v>45689</v>
      </c>
      <c r="B2152" s="6">
        <v>2025</v>
      </c>
      <c r="C2152" s="6" t="s">
        <v>93</v>
      </c>
      <c r="D2152" s="6" t="s">
        <v>89</v>
      </c>
      <c r="E2152" s="6" t="s">
        <v>85</v>
      </c>
      <c r="F2152" s="6" t="s">
        <v>77</v>
      </c>
      <c r="G2152" s="6" t="s">
        <v>80</v>
      </c>
      <c r="H2152" s="7">
        <v>77739.11</v>
      </c>
      <c r="I2152" s="7">
        <v>73586.289999999994</v>
      </c>
      <c r="J2152" s="8">
        <v>526</v>
      </c>
      <c r="K2152" s="8">
        <v>491</v>
      </c>
      <c r="L2152" s="7">
        <v>52998.85</v>
      </c>
      <c r="M2152" s="7">
        <v>4008.42</v>
      </c>
      <c r="N2152" s="7">
        <v>527997.12</v>
      </c>
      <c r="O2152" s="8">
        <v>3742</v>
      </c>
      <c r="P2152" s="8">
        <v>3</v>
      </c>
      <c r="Q2152" s="8">
        <v>5</v>
      </c>
    </row>
    <row r="2153" spans="1:17" ht="14.5">
      <c r="A2153" s="5">
        <v>45689</v>
      </c>
      <c r="B2153" s="6">
        <v>2025</v>
      </c>
      <c r="C2153" s="6" t="s">
        <v>93</v>
      </c>
      <c r="D2153" s="6" t="s">
        <v>89</v>
      </c>
      <c r="E2153" s="6" t="s">
        <v>85</v>
      </c>
      <c r="F2153" s="6" t="s">
        <v>77</v>
      </c>
      <c r="G2153" s="6" t="s">
        <v>81</v>
      </c>
      <c r="H2153" s="7">
        <v>110144.85</v>
      </c>
      <c r="I2153" s="7">
        <v>108937.03</v>
      </c>
      <c r="J2153" s="8">
        <v>907</v>
      </c>
      <c r="K2153" s="8">
        <v>905</v>
      </c>
      <c r="L2153" s="7">
        <v>68005.38</v>
      </c>
      <c r="M2153" s="7">
        <v>2983.52</v>
      </c>
      <c r="N2153" s="7">
        <v>683487.95</v>
      </c>
      <c r="O2153" s="8">
        <v>6352</v>
      </c>
      <c r="P2153" s="8">
        <v>4</v>
      </c>
      <c r="Q2153" s="8">
        <v>10</v>
      </c>
    </row>
    <row r="2154" spans="1:17" ht="14.5">
      <c r="A2154" s="5">
        <v>45689</v>
      </c>
      <c r="B2154" s="6">
        <v>2025</v>
      </c>
      <c r="C2154" s="6" t="s">
        <v>93</v>
      </c>
      <c r="D2154" s="6" t="s">
        <v>89</v>
      </c>
      <c r="E2154" s="6" t="s">
        <v>85</v>
      </c>
      <c r="F2154" s="6" t="s">
        <v>82</v>
      </c>
      <c r="G2154" s="6" t="s">
        <v>78</v>
      </c>
      <c r="H2154" s="7">
        <v>203565.02</v>
      </c>
      <c r="I2154" s="7">
        <v>212583.42</v>
      </c>
      <c r="J2154" s="8">
        <v>2677</v>
      </c>
      <c r="K2154" s="8">
        <v>2776</v>
      </c>
      <c r="L2154" s="7">
        <v>105823.39</v>
      </c>
      <c r="M2154" s="7">
        <v>3511.51</v>
      </c>
      <c r="N2154" s="7">
        <v>1504459.37</v>
      </c>
      <c r="O2154" s="8">
        <v>22473</v>
      </c>
      <c r="P2154" s="8">
        <v>8</v>
      </c>
      <c r="Q2154" s="8">
        <v>26</v>
      </c>
    </row>
    <row r="2155" spans="1:17" ht="14.5">
      <c r="A2155" s="5">
        <v>45689</v>
      </c>
      <c r="B2155" s="6">
        <v>2025</v>
      </c>
      <c r="C2155" s="6" t="s">
        <v>93</v>
      </c>
      <c r="D2155" s="6" t="s">
        <v>89</v>
      </c>
      <c r="E2155" s="6" t="s">
        <v>85</v>
      </c>
      <c r="F2155" s="6" t="s">
        <v>82</v>
      </c>
      <c r="G2155" s="6" t="s">
        <v>79</v>
      </c>
      <c r="H2155" s="7">
        <v>215330.29</v>
      </c>
      <c r="I2155" s="7">
        <v>199049.4</v>
      </c>
      <c r="J2155" s="8">
        <v>1120</v>
      </c>
      <c r="K2155" s="8">
        <v>1040</v>
      </c>
      <c r="L2155" s="7">
        <v>132686.35999999999</v>
      </c>
      <c r="M2155" s="7">
        <v>5920.8</v>
      </c>
      <c r="N2155" s="7">
        <v>1317854.6299999999</v>
      </c>
      <c r="O2155" s="8">
        <v>7027</v>
      </c>
      <c r="P2155" s="8">
        <v>11</v>
      </c>
      <c r="Q2155" s="8">
        <v>9</v>
      </c>
    </row>
    <row r="2156" spans="1:17" ht="14.5">
      <c r="A2156" s="5">
        <v>45689</v>
      </c>
      <c r="B2156" s="6">
        <v>2025</v>
      </c>
      <c r="C2156" s="6" t="s">
        <v>93</v>
      </c>
      <c r="D2156" s="6" t="s">
        <v>89</v>
      </c>
      <c r="E2156" s="6" t="s">
        <v>85</v>
      </c>
      <c r="F2156" s="6" t="s">
        <v>82</v>
      </c>
      <c r="G2156" s="6" t="s">
        <v>80</v>
      </c>
      <c r="H2156" s="7">
        <v>65835.97</v>
      </c>
      <c r="I2156" s="7">
        <v>61607.47</v>
      </c>
      <c r="J2156" s="8">
        <v>445</v>
      </c>
      <c r="K2156" s="8">
        <v>412</v>
      </c>
      <c r="L2156" s="7">
        <v>42468.05</v>
      </c>
      <c r="M2156" s="7">
        <v>3713.51</v>
      </c>
      <c r="N2156" s="7">
        <v>470980</v>
      </c>
      <c r="O2156" s="8">
        <v>3339</v>
      </c>
      <c r="P2156" s="8">
        <v>3</v>
      </c>
      <c r="Q2156" s="8">
        <v>9</v>
      </c>
    </row>
    <row r="2157" spans="1:17" ht="14.5">
      <c r="A2157" s="5">
        <v>45689</v>
      </c>
      <c r="B2157" s="6">
        <v>2025</v>
      </c>
      <c r="C2157" s="6" t="s">
        <v>93</v>
      </c>
      <c r="D2157" s="6" t="s">
        <v>89</v>
      </c>
      <c r="E2157" s="6" t="s">
        <v>85</v>
      </c>
      <c r="F2157" s="6" t="s">
        <v>82</v>
      </c>
      <c r="G2157" s="6" t="s">
        <v>81</v>
      </c>
      <c r="H2157" s="7">
        <v>90681.81</v>
      </c>
      <c r="I2157" s="7">
        <v>86047.87</v>
      </c>
      <c r="J2157" s="8">
        <v>747</v>
      </c>
      <c r="K2157" s="8">
        <v>700</v>
      </c>
      <c r="L2157" s="7">
        <v>53209.59</v>
      </c>
      <c r="M2157" s="7">
        <v>2843.83</v>
      </c>
      <c r="N2157" s="7">
        <v>619586.1</v>
      </c>
      <c r="O2157" s="8">
        <v>5352</v>
      </c>
      <c r="P2157" s="8">
        <v>4</v>
      </c>
      <c r="Q2157" s="8">
        <v>12</v>
      </c>
    </row>
    <row r="2158" spans="1:17" ht="14.5">
      <c r="A2158" s="5">
        <v>45689</v>
      </c>
      <c r="B2158" s="6">
        <v>2025</v>
      </c>
      <c r="C2158" s="6" t="s">
        <v>93</v>
      </c>
      <c r="D2158" s="6" t="s">
        <v>89</v>
      </c>
      <c r="E2158" s="6" t="s">
        <v>85</v>
      </c>
      <c r="F2158" s="6" t="s">
        <v>83</v>
      </c>
      <c r="G2158" s="6" t="s">
        <v>78</v>
      </c>
      <c r="H2158" s="7">
        <v>30641.94</v>
      </c>
      <c r="I2158" s="7">
        <v>30995.040000000001</v>
      </c>
      <c r="J2158" s="8">
        <v>403</v>
      </c>
      <c r="K2158" s="8">
        <v>416</v>
      </c>
      <c r="L2158" s="7">
        <v>14758.04</v>
      </c>
      <c r="M2158" s="7">
        <v>600.4</v>
      </c>
      <c r="N2158" s="7">
        <v>297773.28999999998</v>
      </c>
      <c r="O2158" s="8">
        <v>4330</v>
      </c>
      <c r="P2158" s="8">
        <v>1</v>
      </c>
      <c r="Q2158" s="8">
        <v>7</v>
      </c>
    </row>
    <row r="2159" spans="1:17" ht="14.5">
      <c r="A2159" s="5">
        <v>45689</v>
      </c>
      <c r="B2159" s="6">
        <v>2025</v>
      </c>
      <c r="C2159" s="6" t="s">
        <v>93</v>
      </c>
      <c r="D2159" s="6" t="s">
        <v>89</v>
      </c>
      <c r="E2159" s="6" t="s">
        <v>85</v>
      </c>
      <c r="F2159" s="6" t="s">
        <v>83</v>
      </c>
      <c r="G2159" s="6" t="s">
        <v>79</v>
      </c>
      <c r="H2159" s="7">
        <v>30068.28</v>
      </c>
      <c r="I2159" s="7">
        <v>28661.49</v>
      </c>
      <c r="J2159" s="8">
        <v>156</v>
      </c>
      <c r="K2159" s="8">
        <v>149</v>
      </c>
      <c r="L2159" s="7">
        <v>16827.849999999999</v>
      </c>
      <c r="M2159" s="7">
        <v>822.73</v>
      </c>
      <c r="N2159" s="7">
        <v>245379.85</v>
      </c>
      <c r="O2159" s="8">
        <v>1435</v>
      </c>
      <c r="P2159" s="8">
        <v>1</v>
      </c>
      <c r="Q2159" s="8">
        <v>2</v>
      </c>
    </row>
    <row r="2160" spans="1:17" ht="14.5">
      <c r="A2160" s="5">
        <v>45689</v>
      </c>
      <c r="B2160" s="6">
        <v>2025</v>
      </c>
      <c r="C2160" s="6" t="s">
        <v>93</v>
      </c>
      <c r="D2160" s="6" t="s">
        <v>89</v>
      </c>
      <c r="E2160" s="6" t="s">
        <v>85</v>
      </c>
      <c r="F2160" s="6" t="s">
        <v>83</v>
      </c>
      <c r="G2160" s="6" t="s">
        <v>80</v>
      </c>
      <c r="H2160" s="7">
        <v>9789.57</v>
      </c>
      <c r="I2160" s="7">
        <v>9137.35</v>
      </c>
      <c r="J2160" s="8">
        <v>66</v>
      </c>
      <c r="K2160" s="8">
        <v>61</v>
      </c>
      <c r="L2160" s="7">
        <v>5614.56</v>
      </c>
      <c r="M2160" s="7">
        <v>494.93</v>
      </c>
      <c r="N2160" s="7">
        <v>90973.41</v>
      </c>
      <c r="O2160" s="8">
        <v>671</v>
      </c>
      <c r="P2160" s="8">
        <v>0</v>
      </c>
      <c r="Q2160" s="8">
        <v>2</v>
      </c>
    </row>
    <row r="2161" spans="1:17" ht="14.5">
      <c r="A2161" s="5">
        <v>45689</v>
      </c>
      <c r="B2161" s="6">
        <v>2025</v>
      </c>
      <c r="C2161" s="6" t="s">
        <v>93</v>
      </c>
      <c r="D2161" s="6" t="s">
        <v>89</v>
      </c>
      <c r="E2161" s="6" t="s">
        <v>85</v>
      </c>
      <c r="F2161" s="6" t="s">
        <v>83</v>
      </c>
      <c r="G2161" s="6" t="s">
        <v>81</v>
      </c>
      <c r="H2161" s="7">
        <v>12257.43</v>
      </c>
      <c r="I2161" s="7">
        <v>11765.17</v>
      </c>
      <c r="J2161" s="8">
        <v>101</v>
      </c>
      <c r="K2161" s="8">
        <v>96</v>
      </c>
      <c r="L2161" s="7">
        <v>6522.26</v>
      </c>
      <c r="M2161" s="7">
        <v>401.76</v>
      </c>
      <c r="N2161" s="7">
        <v>116746.64</v>
      </c>
      <c r="O2161" s="8">
        <v>996</v>
      </c>
      <c r="P2161" s="8">
        <v>0</v>
      </c>
      <c r="Q2161" s="8">
        <v>2</v>
      </c>
    </row>
    <row r="2162" spans="1:17" ht="14.5">
      <c r="A2162" s="5">
        <v>45689</v>
      </c>
      <c r="B2162" s="6">
        <v>2025</v>
      </c>
      <c r="C2162" s="6" t="s">
        <v>93</v>
      </c>
      <c r="D2162" s="6" t="s">
        <v>90</v>
      </c>
      <c r="E2162" s="6" t="s">
        <v>91</v>
      </c>
      <c r="F2162" s="6" t="s">
        <v>77</v>
      </c>
      <c r="G2162" s="6" t="s">
        <v>78</v>
      </c>
      <c r="H2162" s="7">
        <v>191261.98</v>
      </c>
      <c r="I2162" s="7">
        <v>188858.37</v>
      </c>
      <c r="J2162" s="8">
        <v>2516</v>
      </c>
      <c r="K2162" s="8">
        <v>2524</v>
      </c>
      <c r="L2162" s="7">
        <v>106845.4</v>
      </c>
      <c r="M2162" s="7">
        <v>3263.13</v>
      </c>
      <c r="N2162" s="7">
        <v>2178806.0299999998</v>
      </c>
      <c r="O2162" s="8">
        <v>30462</v>
      </c>
      <c r="P2162" s="8">
        <v>8</v>
      </c>
      <c r="Q2162" s="8">
        <v>53</v>
      </c>
    </row>
    <row r="2163" spans="1:17" ht="14.5">
      <c r="A2163" s="5">
        <v>45689</v>
      </c>
      <c r="B2163" s="6">
        <v>2025</v>
      </c>
      <c r="C2163" s="6" t="s">
        <v>93</v>
      </c>
      <c r="D2163" s="6" t="s">
        <v>90</v>
      </c>
      <c r="E2163" s="6" t="s">
        <v>91</v>
      </c>
      <c r="F2163" s="6" t="s">
        <v>77</v>
      </c>
      <c r="G2163" s="6" t="s">
        <v>79</v>
      </c>
      <c r="H2163" s="7">
        <v>202138.15</v>
      </c>
      <c r="I2163" s="7">
        <v>189472.98</v>
      </c>
      <c r="J2163" s="8">
        <v>1051</v>
      </c>
      <c r="K2163" s="8">
        <v>972</v>
      </c>
      <c r="L2163" s="7">
        <v>133251.67000000001</v>
      </c>
      <c r="M2163" s="7">
        <v>5420.57</v>
      </c>
      <c r="N2163" s="7">
        <v>1868985.81</v>
      </c>
      <c r="O2163" s="8">
        <v>10876</v>
      </c>
      <c r="P2163" s="8">
        <v>8</v>
      </c>
      <c r="Q2163" s="8">
        <v>9</v>
      </c>
    </row>
    <row r="2164" spans="1:17" ht="14.5">
      <c r="A2164" s="5">
        <v>45689</v>
      </c>
      <c r="B2164" s="6">
        <v>2025</v>
      </c>
      <c r="C2164" s="6" t="s">
        <v>93</v>
      </c>
      <c r="D2164" s="6" t="s">
        <v>90</v>
      </c>
      <c r="E2164" s="6" t="s">
        <v>91</v>
      </c>
      <c r="F2164" s="6" t="s">
        <v>77</v>
      </c>
      <c r="G2164" s="6" t="s">
        <v>80</v>
      </c>
      <c r="H2164" s="7">
        <v>73703.350000000006</v>
      </c>
      <c r="I2164" s="7">
        <v>66610.7</v>
      </c>
      <c r="J2164" s="8">
        <v>499</v>
      </c>
      <c r="K2164" s="8">
        <v>449</v>
      </c>
      <c r="L2164" s="7">
        <v>51060.639999999999</v>
      </c>
      <c r="M2164" s="7">
        <v>4220.97</v>
      </c>
      <c r="N2164" s="7">
        <v>684074.43</v>
      </c>
      <c r="O2164" s="8">
        <v>4895</v>
      </c>
      <c r="P2164" s="8">
        <v>3</v>
      </c>
      <c r="Q2164" s="8">
        <v>10</v>
      </c>
    </row>
    <row r="2165" spans="1:17" ht="14.5">
      <c r="A2165" s="5">
        <v>45689</v>
      </c>
      <c r="B2165" s="6">
        <v>2025</v>
      </c>
      <c r="C2165" s="6" t="s">
        <v>93</v>
      </c>
      <c r="D2165" s="6" t="s">
        <v>90</v>
      </c>
      <c r="E2165" s="6" t="s">
        <v>91</v>
      </c>
      <c r="F2165" s="6" t="s">
        <v>77</v>
      </c>
      <c r="G2165" s="6" t="s">
        <v>81</v>
      </c>
      <c r="H2165" s="7">
        <v>87059.54</v>
      </c>
      <c r="I2165" s="7">
        <v>86188.26</v>
      </c>
      <c r="J2165" s="8">
        <v>717</v>
      </c>
      <c r="K2165" s="8">
        <v>697</v>
      </c>
      <c r="L2165" s="7">
        <v>54760.39</v>
      </c>
      <c r="M2165" s="7">
        <v>2856.33</v>
      </c>
      <c r="N2165" s="7">
        <v>892865.45</v>
      </c>
      <c r="O2165" s="8">
        <v>7905</v>
      </c>
      <c r="P2165" s="8">
        <v>3</v>
      </c>
      <c r="Q2165" s="8">
        <v>11</v>
      </c>
    </row>
    <row r="2166" spans="1:17" ht="14.5">
      <c r="A2166" s="5">
        <v>45689</v>
      </c>
      <c r="B2166" s="6">
        <v>2025</v>
      </c>
      <c r="C2166" s="6" t="s">
        <v>93</v>
      </c>
      <c r="D2166" s="6" t="s">
        <v>90</v>
      </c>
      <c r="E2166" s="6" t="s">
        <v>91</v>
      </c>
      <c r="F2166" s="6" t="s">
        <v>82</v>
      </c>
      <c r="G2166" s="6" t="s">
        <v>78</v>
      </c>
      <c r="H2166" s="7">
        <v>162701.6</v>
      </c>
      <c r="I2166" s="7">
        <v>161256.67000000001</v>
      </c>
      <c r="J2166" s="8">
        <v>2140</v>
      </c>
      <c r="K2166" s="8">
        <v>2081</v>
      </c>
      <c r="L2166" s="7">
        <v>84775.07</v>
      </c>
      <c r="M2166" s="7">
        <v>2715.39</v>
      </c>
      <c r="N2166" s="7">
        <v>1970392.02</v>
      </c>
      <c r="O2166" s="8">
        <v>28442</v>
      </c>
      <c r="P2166" s="8">
        <v>8</v>
      </c>
      <c r="Q2166" s="8">
        <v>23</v>
      </c>
    </row>
    <row r="2167" spans="1:17" ht="14.5">
      <c r="A2167" s="5">
        <v>45689</v>
      </c>
      <c r="B2167" s="6">
        <v>2025</v>
      </c>
      <c r="C2167" s="6" t="s">
        <v>93</v>
      </c>
      <c r="D2167" s="6" t="s">
        <v>90</v>
      </c>
      <c r="E2167" s="6" t="s">
        <v>91</v>
      </c>
      <c r="F2167" s="6" t="s">
        <v>82</v>
      </c>
      <c r="G2167" s="6" t="s">
        <v>79</v>
      </c>
      <c r="H2167" s="7">
        <v>175340.72</v>
      </c>
      <c r="I2167" s="7">
        <v>159088.74</v>
      </c>
      <c r="J2167" s="8">
        <v>912</v>
      </c>
      <c r="K2167" s="8">
        <v>836</v>
      </c>
      <c r="L2167" s="7">
        <v>108744.3</v>
      </c>
      <c r="M2167" s="7">
        <v>3960.42</v>
      </c>
      <c r="N2167" s="7">
        <v>1778293.04</v>
      </c>
      <c r="O2167" s="8">
        <v>9486</v>
      </c>
      <c r="P2167" s="8">
        <v>7</v>
      </c>
      <c r="Q2167" s="8">
        <v>17</v>
      </c>
    </row>
    <row r="2168" spans="1:17" ht="14.5">
      <c r="A2168" s="5">
        <v>45689</v>
      </c>
      <c r="B2168" s="6">
        <v>2025</v>
      </c>
      <c r="C2168" s="6" t="s">
        <v>93</v>
      </c>
      <c r="D2168" s="6" t="s">
        <v>90</v>
      </c>
      <c r="E2168" s="6" t="s">
        <v>91</v>
      </c>
      <c r="F2168" s="6" t="s">
        <v>82</v>
      </c>
      <c r="G2168" s="6" t="s">
        <v>80</v>
      </c>
      <c r="H2168" s="7">
        <v>58758.65</v>
      </c>
      <c r="I2168" s="7">
        <v>50281.52</v>
      </c>
      <c r="J2168" s="8">
        <v>397</v>
      </c>
      <c r="K2168" s="8">
        <v>338</v>
      </c>
      <c r="L2168" s="7">
        <v>37672.53</v>
      </c>
      <c r="M2168" s="7">
        <v>3352.35</v>
      </c>
      <c r="N2168" s="7">
        <v>599914.78</v>
      </c>
      <c r="O2168" s="8">
        <v>4437</v>
      </c>
      <c r="P2168" s="8">
        <v>3</v>
      </c>
      <c r="Q2168" s="8">
        <v>9</v>
      </c>
    </row>
    <row r="2169" spans="1:17" ht="14.5">
      <c r="A2169" s="5">
        <v>45689</v>
      </c>
      <c r="B2169" s="6">
        <v>2025</v>
      </c>
      <c r="C2169" s="6" t="s">
        <v>93</v>
      </c>
      <c r="D2169" s="6" t="s">
        <v>90</v>
      </c>
      <c r="E2169" s="6" t="s">
        <v>91</v>
      </c>
      <c r="F2169" s="6" t="s">
        <v>82</v>
      </c>
      <c r="G2169" s="6" t="s">
        <v>81</v>
      </c>
      <c r="H2169" s="7">
        <v>72255.37</v>
      </c>
      <c r="I2169" s="7">
        <v>68564.27</v>
      </c>
      <c r="J2169" s="8">
        <v>595</v>
      </c>
      <c r="K2169" s="8">
        <v>564</v>
      </c>
      <c r="L2169" s="7">
        <v>42547.48</v>
      </c>
      <c r="M2169" s="7">
        <v>2000.5</v>
      </c>
      <c r="N2169" s="7">
        <v>771762.85</v>
      </c>
      <c r="O2169" s="8">
        <v>6888</v>
      </c>
      <c r="P2169" s="8">
        <v>3</v>
      </c>
      <c r="Q2169" s="8">
        <v>5</v>
      </c>
    </row>
    <row r="2170" spans="1:17" ht="14.5">
      <c r="A2170" s="5">
        <v>45689</v>
      </c>
      <c r="B2170" s="6">
        <v>2025</v>
      </c>
      <c r="C2170" s="6" t="s">
        <v>93</v>
      </c>
      <c r="D2170" s="6" t="s">
        <v>90</v>
      </c>
      <c r="E2170" s="6" t="s">
        <v>91</v>
      </c>
      <c r="F2170" s="6" t="s">
        <v>83</v>
      </c>
      <c r="G2170" s="6" t="s">
        <v>78</v>
      </c>
      <c r="H2170" s="7">
        <v>17659.490000000002</v>
      </c>
      <c r="I2170" s="7">
        <v>17805.900000000001</v>
      </c>
      <c r="J2170" s="8">
        <v>232</v>
      </c>
      <c r="K2170" s="8">
        <v>235</v>
      </c>
      <c r="L2170" s="7">
        <v>8407.2900000000009</v>
      </c>
      <c r="M2170" s="7">
        <v>319.29000000000002</v>
      </c>
      <c r="N2170" s="7">
        <v>303667.23</v>
      </c>
      <c r="O2170" s="8">
        <v>4450</v>
      </c>
      <c r="P2170" s="8">
        <v>1</v>
      </c>
      <c r="Q2170" s="8">
        <v>7</v>
      </c>
    </row>
    <row r="2171" spans="1:17" ht="14.5">
      <c r="A2171" s="5">
        <v>45689</v>
      </c>
      <c r="B2171" s="6">
        <v>2025</v>
      </c>
      <c r="C2171" s="6" t="s">
        <v>93</v>
      </c>
      <c r="D2171" s="6" t="s">
        <v>90</v>
      </c>
      <c r="E2171" s="6" t="s">
        <v>91</v>
      </c>
      <c r="F2171" s="6" t="s">
        <v>83</v>
      </c>
      <c r="G2171" s="6" t="s">
        <v>79</v>
      </c>
      <c r="H2171" s="7">
        <v>19349.48</v>
      </c>
      <c r="I2171" s="7">
        <v>18462.2</v>
      </c>
      <c r="J2171" s="8">
        <v>101</v>
      </c>
      <c r="K2171" s="8">
        <v>98</v>
      </c>
      <c r="L2171" s="7">
        <v>10802.98</v>
      </c>
      <c r="M2171" s="7">
        <v>524.88</v>
      </c>
      <c r="N2171" s="7">
        <v>275813.67</v>
      </c>
      <c r="O2171" s="8">
        <v>1583</v>
      </c>
      <c r="P2171" s="8">
        <v>1</v>
      </c>
      <c r="Q2171" s="8">
        <v>3</v>
      </c>
    </row>
    <row r="2172" spans="1:17" ht="14.5">
      <c r="A2172" s="5">
        <v>45689</v>
      </c>
      <c r="B2172" s="6">
        <v>2025</v>
      </c>
      <c r="C2172" s="6" t="s">
        <v>93</v>
      </c>
      <c r="D2172" s="6" t="s">
        <v>90</v>
      </c>
      <c r="E2172" s="6" t="s">
        <v>91</v>
      </c>
      <c r="F2172" s="6" t="s">
        <v>83</v>
      </c>
      <c r="G2172" s="6" t="s">
        <v>80</v>
      </c>
      <c r="H2172" s="7">
        <v>6568.99</v>
      </c>
      <c r="I2172" s="7">
        <v>5670.8</v>
      </c>
      <c r="J2172" s="8">
        <v>44</v>
      </c>
      <c r="K2172" s="8">
        <v>38</v>
      </c>
      <c r="L2172" s="7">
        <v>3815.01</v>
      </c>
      <c r="M2172" s="7">
        <v>356.19</v>
      </c>
      <c r="N2172" s="7">
        <v>92670.7</v>
      </c>
      <c r="O2172" s="8">
        <v>645</v>
      </c>
      <c r="P2172" s="8">
        <v>0</v>
      </c>
      <c r="Q2172" s="8">
        <v>1</v>
      </c>
    </row>
    <row r="2173" spans="1:17" ht="14.5">
      <c r="A2173" s="5">
        <v>45689</v>
      </c>
      <c r="B2173" s="6">
        <v>2025</v>
      </c>
      <c r="C2173" s="6" t="s">
        <v>93</v>
      </c>
      <c r="D2173" s="6" t="s">
        <v>90</v>
      </c>
      <c r="E2173" s="6" t="s">
        <v>91</v>
      </c>
      <c r="F2173" s="6" t="s">
        <v>83</v>
      </c>
      <c r="G2173" s="6" t="s">
        <v>81</v>
      </c>
      <c r="H2173" s="7">
        <v>8186.32</v>
      </c>
      <c r="I2173" s="7">
        <v>7874.33</v>
      </c>
      <c r="J2173" s="8">
        <v>67</v>
      </c>
      <c r="K2173" s="8">
        <v>64</v>
      </c>
      <c r="L2173" s="7">
        <v>4351.6099999999997</v>
      </c>
      <c r="M2173" s="7">
        <v>268.70999999999998</v>
      </c>
      <c r="N2173" s="7">
        <v>126712.8</v>
      </c>
      <c r="O2173" s="8">
        <v>1066</v>
      </c>
      <c r="P2173" s="8">
        <v>0</v>
      </c>
      <c r="Q2173" s="8">
        <v>1</v>
      </c>
    </row>
    <row r="2174" spans="1:17" ht="14.5">
      <c r="A2174" s="5">
        <v>45689</v>
      </c>
      <c r="B2174" s="6">
        <v>2025</v>
      </c>
      <c r="C2174" s="6" t="s">
        <v>93</v>
      </c>
      <c r="D2174" s="6" t="s">
        <v>92</v>
      </c>
      <c r="E2174" s="6" t="s">
        <v>76</v>
      </c>
      <c r="F2174" s="6" t="s">
        <v>77</v>
      </c>
      <c r="G2174" s="6" t="s">
        <v>78</v>
      </c>
      <c r="H2174" s="7">
        <v>208716.21</v>
      </c>
      <c r="I2174" s="7">
        <v>209666.24</v>
      </c>
      <c r="J2174" s="8">
        <v>2745</v>
      </c>
      <c r="K2174" s="8">
        <v>2721</v>
      </c>
      <c r="L2174" s="7">
        <v>118358.63</v>
      </c>
      <c r="M2174" s="7">
        <v>3400.1</v>
      </c>
      <c r="N2174" s="7">
        <v>1404614.95</v>
      </c>
      <c r="O2174" s="8">
        <v>19358</v>
      </c>
      <c r="P2174" s="8">
        <v>8</v>
      </c>
      <c r="Q2174" s="8">
        <v>41</v>
      </c>
    </row>
    <row r="2175" spans="1:17" ht="14.5">
      <c r="A2175" s="5">
        <v>45689</v>
      </c>
      <c r="B2175" s="6">
        <v>2025</v>
      </c>
      <c r="C2175" s="6" t="s">
        <v>93</v>
      </c>
      <c r="D2175" s="6" t="s">
        <v>92</v>
      </c>
      <c r="E2175" s="6" t="s">
        <v>76</v>
      </c>
      <c r="F2175" s="6" t="s">
        <v>77</v>
      </c>
      <c r="G2175" s="6" t="s">
        <v>79</v>
      </c>
      <c r="H2175" s="7">
        <v>204542.36</v>
      </c>
      <c r="I2175" s="7">
        <v>201029.08</v>
      </c>
      <c r="J2175" s="8">
        <v>1064</v>
      </c>
      <c r="K2175" s="8">
        <v>1063</v>
      </c>
      <c r="L2175" s="7">
        <v>134948.46</v>
      </c>
      <c r="M2175" s="7">
        <v>5105.1899999999996</v>
      </c>
      <c r="N2175" s="7">
        <v>1160645.8899999999</v>
      </c>
      <c r="O2175" s="8">
        <v>6497</v>
      </c>
      <c r="P2175" s="8">
        <v>10</v>
      </c>
      <c r="Q2175" s="8">
        <v>15</v>
      </c>
    </row>
    <row r="2176" spans="1:17" ht="14.5">
      <c r="A2176" s="5">
        <v>45689</v>
      </c>
      <c r="B2176" s="6">
        <v>2025</v>
      </c>
      <c r="C2176" s="6" t="s">
        <v>93</v>
      </c>
      <c r="D2176" s="6" t="s">
        <v>92</v>
      </c>
      <c r="E2176" s="6" t="s">
        <v>76</v>
      </c>
      <c r="F2176" s="6" t="s">
        <v>77</v>
      </c>
      <c r="G2176" s="6" t="s">
        <v>80</v>
      </c>
      <c r="H2176" s="7">
        <v>60959.41</v>
      </c>
      <c r="I2176" s="7">
        <v>57283.57</v>
      </c>
      <c r="J2176" s="8">
        <v>412</v>
      </c>
      <c r="K2176" s="8">
        <v>385</v>
      </c>
      <c r="L2176" s="7">
        <v>42395.11</v>
      </c>
      <c r="M2176" s="7">
        <v>3525.01</v>
      </c>
      <c r="N2176" s="7">
        <v>397092.87</v>
      </c>
      <c r="O2176" s="8">
        <v>2921</v>
      </c>
      <c r="P2176" s="8">
        <v>3</v>
      </c>
      <c r="Q2176" s="8">
        <v>9</v>
      </c>
    </row>
    <row r="2177" spans="1:17" ht="14.5">
      <c r="A2177" s="5">
        <v>45689</v>
      </c>
      <c r="B2177" s="6">
        <v>2025</v>
      </c>
      <c r="C2177" s="6" t="s">
        <v>93</v>
      </c>
      <c r="D2177" s="6" t="s">
        <v>92</v>
      </c>
      <c r="E2177" s="6" t="s">
        <v>76</v>
      </c>
      <c r="F2177" s="6" t="s">
        <v>77</v>
      </c>
      <c r="G2177" s="6" t="s">
        <v>81</v>
      </c>
      <c r="H2177" s="7">
        <v>91911</v>
      </c>
      <c r="I2177" s="7">
        <v>94704.18</v>
      </c>
      <c r="J2177" s="8">
        <v>757</v>
      </c>
      <c r="K2177" s="8">
        <v>768</v>
      </c>
      <c r="L2177" s="7">
        <v>57950.03</v>
      </c>
      <c r="M2177" s="7">
        <v>2869.6</v>
      </c>
      <c r="N2177" s="7">
        <v>558338.36</v>
      </c>
      <c r="O2177" s="8">
        <v>5136</v>
      </c>
      <c r="P2177" s="8">
        <v>5</v>
      </c>
      <c r="Q2177" s="8">
        <v>10</v>
      </c>
    </row>
    <row r="2178" spans="1:17" ht="14.5">
      <c r="A2178" s="5">
        <v>45689</v>
      </c>
      <c r="B2178" s="6">
        <v>2025</v>
      </c>
      <c r="C2178" s="6" t="s">
        <v>93</v>
      </c>
      <c r="D2178" s="6" t="s">
        <v>92</v>
      </c>
      <c r="E2178" s="6" t="s">
        <v>76</v>
      </c>
      <c r="F2178" s="6" t="s">
        <v>82</v>
      </c>
      <c r="G2178" s="6" t="s">
        <v>78</v>
      </c>
      <c r="H2178" s="7">
        <v>172681.37</v>
      </c>
      <c r="I2178" s="7">
        <v>178998.11</v>
      </c>
      <c r="J2178" s="8">
        <v>2271</v>
      </c>
      <c r="K2178" s="8">
        <v>2364</v>
      </c>
      <c r="L2178" s="7">
        <v>91688.93</v>
      </c>
      <c r="M2178" s="7">
        <v>3183.73</v>
      </c>
      <c r="N2178" s="7">
        <v>1125590.46</v>
      </c>
      <c r="O2178" s="8">
        <v>15331</v>
      </c>
      <c r="P2178" s="8">
        <v>9</v>
      </c>
      <c r="Q2178" s="8">
        <v>32</v>
      </c>
    </row>
    <row r="2179" spans="1:17" ht="14.5">
      <c r="A2179" s="5">
        <v>45689</v>
      </c>
      <c r="B2179" s="6">
        <v>2025</v>
      </c>
      <c r="C2179" s="6" t="s">
        <v>93</v>
      </c>
      <c r="D2179" s="6" t="s">
        <v>92</v>
      </c>
      <c r="E2179" s="6" t="s">
        <v>76</v>
      </c>
      <c r="F2179" s="6" t="s">
        <v>82</v>
      </c>
      <c r="G2179" s="6" t="s">
        <v>79</v>
      </c>
      <c r="H2179" s="7">
        <v>169099.75</v>
      </c>
      <c r="I2179" s="7">
        <v>166640.16</v>
      </c>
      <c r="J2179" s="8">
        <v>880</v>
      </c>
      <c r="K2179" s="8">
        <v>883</v>
      </c>
      <c r="L2179" s="7">
        <v>103254.1</v>
      </c>
      <c r="M2179" s="7">
        <v>4506.3999999999996</v>
      </c>
      <c r="N2179" s="7">
        <v>957640.21</v>
      </c>
      <c r="O2179" s="8">
        <v>5637</v>
      </c>
      <c r="P2179" s="8">
        <v>8</v>
      </c>
      <c r="Q2179" s="8">
        <v>11</v>
      </c>
    </row>
    <row r="2180" spans="1:17" ht="14.5">
      <c r="A2180" s="5">
        <v>45689</v>
      </c>
      <c r="B2180" s="6">
        <v>2025</v>
      </c>
      <c r="C2180" s="6" t="s">
        <v>93</v>
      </c>
      <c r="D2180" s="6" t="s">
        <v>92</v>
      </c>
      <c r="E2180" s="6" t="s">
        <v>76</v>
      </c>
      <c r="F2180" s="6" t="s">
        <v>82</v>
      </c>
      <c r="G2180" s="6" t="s">
        <v>80</v>
      </c>
      <c r="H2180" s="7">
        <v>51150.239999999998</v>
      </c>
      <c r="I2180" s="7">
        <v>47353.91</v>
      </c>
      <c r="J2180" s="8">
        <v>346</v>
      </c>
      <c r="K2180" s="8">
        <v>323</v>
      </c>
      <c r="L2180" s="7">
        <v>32756.47</v>
      </c>
      <c r="M2180" s="7">
        <v>2813.6</v>
      </c>
      <c r="N2180" s="7">
        <v>352508.09</v>
      </c>
      <c r="O2180" s="8">
        <v>2467</v>
      </c>
      <c r="P2180" s="8">
        <v>2</v>
      </c>
      <c r="Q2180" s="8">
        <v>4</v>
      </c>
    </row>
    <row r="2181" spans="1:17" ht="14.5">
      <c r="A2181" s="5">
        <v>45689</v>
      </c>
      <c r="B2181" s="6">
        <v>2025</v>
      </c>
      <c r="C2181" s="6" t="s">
        <v>93</v>
      </c>
      <c r="D2181" s="6" t="s">
        <v>92</v>
      </c>
      <c r="E2181" s="6" t="s">
        <v>76</v>
      </c>
      <c r="F2181" s="6" t="s">
        <v>82</v>
      </c>
      <c r="G2181" s="6" t="s">
        <v>81</v>
      </c>
      <c r="H2181" s="7">
        <v>71545.7</v>
      </c>
      <c r="I2181" s="7">
        <v>69135.22</v>
      </c>
      <c r="J2181" s="8">
        <v>589</v>
      </c>
      <c r="K2181" s="8">
        <v>564</v>
      </c>
      <c r="L2181" s="7">
        <v>41398.800000000003</v>
      </c>
      <c r="M2181" s="7">
        <v>2111.7199999999998</v>
      </c>
      <c r="N2181" s="7">
        <v>467666.6</v>
      </c>
      <c r="O2181" s="8">
        <v>4333</v>
      </c>
      <c r="P2181" s="8">
        <v>3</v>
      </c>
      <c r="Q2181" s="8">
        <v>6</v>
      </c>
    </row>
    <row r="2182" spans="1:17" ht="14.5">
      <c r="A2182" s="5">
        <v>45689</v>
      </c>
      <c r="B2182" s="6">
        <v>2025</v>
      </c>
      <c r="C2182" s="6" t="s">
        <v>93</v>
      </c>
      <c r="D2182" s="6" t="s">
        <v>92</v>
      </c>
      <c r="E2182" s="6" t="s">
        <v>76</v>
      </c>
      <c r="F2182" s="6" t="s">
        <v>83</v>
      </c>
      <c r="G2182" s="6" t="s">
        <v>78</v>
      </c>
      <c r="H2182" s="7">
        <v>19015.93</v>
      </c>
      <c r="I2182" s="7">
        <v>19958.86</v>
      </c>
      <c r="J2182" s="8">
        <v>250</v>
      </c>
      <c r="K2182" s="8">
        <v>257</v>
      </c>
      <c r="L2182" s="7">
        <v>8969.35</v>
      </c>
      <c r="M2182" s="7">
        <v>358.6</v>
      </c>
      <c r="N2182" s="7">
        <v>183625.19</v>
      </c>
      <c r="O2182" s="8">
        <v>2472</v>
      </c>
      <c r="P2182" s="8">
        <v>1</v>
      </c>
      <c r="Q2182" s="8">
        <v>4</v>
      </c>
    </row>
    <row r="2183" spans="1:17" ht="14.5">
      <c r="A2183" s="5">
        <v>45689</v>
      </c>
      <c r="B2183" s="6">
        <v>2025</v>
      </c>
      <c r="C2183" s="6" t="s">
        <v>93</v>
      </c>
      <c r="D2183" s="6" t="s">
        <v>92</v>
      </c>
      <c r="E2183" s="6" t="s">
        <v>76</v>
      </c>
      <c r="F2183" s="6" t="s">
        <v>83</v>
      </c>
      <c r="G2183" s="6" t="s">
        <v>79</v>
      </c>
      <c r="H2183" s="7">
        <v>18637.86</v>
      </c>
      <c r="I2183" s="7">
        <v>18504.7</v>
      </c>
      <c r="J2183" s="8">
        <v>97</v>
      </c>
      <c r="K2183" s="8">
        <v>98</v>
      </c>
      <c r="L2183" s="7">
        <v>10265.58</v>
      </c>
      <c r="M2183" s="7">
        <v>495.61</v>
      </c>
      <c r="N2183" s="7">
        <v>152871.29</v>
      </c>
      <c r="O2183" s="8">
        <v>884</v>
      </c>
      <c r="P2183" s="8">
        <v>1</v>
      </c>
      <c r="Q2183" s="8">
        <v>2</v>
      </c>
    </row>
    <row r="2184" spans="1:17" ht="14.5">
      <c r="A2184" s="5">
        <v>45689</v>
      </c>
      <c r="B2184" s="6">
        <v>2025</v>
      </c>
      <c r="C2184" s="6" t="s">
        <v>93</v>
      </c>
      <c r="D2184" s="6" t="s">
        <v>92</v>
      </c>
      <c r="E2184" s="6" t="s">
        <v>76</v>
      </c>
      <c r="F2184" s="6" t="s">
        <v>83</v>
      </c>
      <c r="G2184" s="6" t="s">
        <v>80</v>
      </c>
      <c r="H2184" s="7">
        <v>5804.38</v>
      </c>
      <c r="I2184" s="7">
        <v>5420.07</v>
      </c>
      <c r="J2184" s="8">
        <v>39</v>
      </c>
      <c r="K2184" s="8">
        <v>36</v>
      </c>
      <c r="L2184" s="7">
        <v>3367.5</v>
      </c>
      <c r="M2184" s="7">
        <v>287.48</v>
      </c>
      <c r="N2184" s="7">
        <v>52752.49</v>
      </c>
      <c r="O2184" s="8">
        <v>372</v>
      </c>
      <c r="P2184" s="8">
        <v>0</v>
      </c>
      <c r="Q2184" s="8">
        <v>1</v>
      </c>
    </row>
    <row r="2185" spans="1:17" ht="14.5">
      <c r="A2185" s="5">
        <v>45689</v>
      </c>
      <c r="B2185" s="6">
        <v>2025</v>
      </c>
      <c r="C2185" s="6" t="s">
        <v>93</v>
      </c>
      <c r="D2185" s="6" t="s">
        <v>92</v>
      </c>
      <c r="E2185" s="6" t="s">
        <v>76</v>
      </c>
      <c r="F2185" s="6" t="s">
        <v>83</v>
      </c>
      <c r="G2185" s="6" t="s">
        <v>81</v>
      </c>
      <c r="H2185" s="7">
        <v>8307.4599999999991</v>
      </c>
      <c r="I2185" s="7">
        <v>8406.2199999999993</v>
      </c>
      <c r="J2185" s="8">
        <v>68</v>
      </c>
      <c r="K2185" s="8">
        <v>68</v>
      </c>
      <c r="L2185" s="7">
        <v>4426.6400000000003</v>
      </c>
      <c r="M2185" s="7">
        <v>260.39</v>
      </c>
      <c r="N2185" s="7">
        <v>70595.44</v>
      </c>
      <c r="O2185" s="8">
        <v>594</v>
      </c>
      <c r="P2185" s="8">
        <v>0</v>
      </c>
      <c r="Q2185" s="8">
        <v>2</v>
      </c>
    </row>
    <row r="2186" spans="1:17" ht="14.5">
      <c r="A2186" s="5">
        <v>45717</v>
      </c>
      <c r="B2186" s="6">
        <v>2025</v>
      </c>
      <c r="C2186" s="6" t="s">
        <v>94</v>
      </c>
      <c r="D2186" s="6" t="s">
        <v>75</v>
      </c>
      <c r="E2186" s="6" t="s">
        <v>76</v>
      </c>
      <c r="F2186" s="6" t="s">
        <v>77</v>
      </c>
      <c r="G2186" s="6" t="s">
        <v>78</v>
      </c>
      <c r="H2186" s="7">
        <v>1182839.4099999999</v>
      </c>
      <c r="I2186" s="7">
        <v>1183629.47</v>
      </c>
      <c r="J2186" s="8">
        <v>15557</v>
      </c>
      <c r="K2186" s="8">
        <v>15825</v>
      </c>
      <c r="L2186" s="7">
        <v>654682.80000000005</v>
      </c>
      <c r="M2186" s="7">
        <v>22767.61</v>
      </c>
      <c r="N2186" s="7">
        <v>6630399.8499999996</v>
      </c>
      <c r="O2186" s="8">
        <v>90105</v>
      </c>
      <c r="P2186" s="8">
        <v>47</v>
      </c>
      <c r="Q2186" s="8">
        <v>160</v>
      </c>
    </row>
    <row r="2187" spans="1:17" ht="14.5">
      <c r="A2187" s="5">
        <v>45717</v>
      </c>
      <c r="B2187" s="6">
        <v>2025</v>
      </c>
      <c r="C2187" s="6" t="s">
        <v>94</v>
      </c>
      <c r="D2187" s="6" t="s">
        <v>75</v>
      </c>
      <c r="E2187" s="6" t="s">
        <v>76</v>
      </c>
      <c r="F2187" s="6" t="s">
        <v>77</v>
      </c>
      <c r="G2187" s="6" t="s">
        <v>79</v>
      </c>
      <c r="H2187" s="7">
        <v>1156266.8500000001</v>
      </c>
      <c r="I2187" s="7">
        <v>1102616.05</v>
      </c>
      <c r="J2187" s="8">
        <v>6014</v>
      </c>
      <c r="K2187" s="8">
        <v>5689</v>
      </c>
      <c r="L2187" s="7">
        <v>752562.47</v>
      </c>
      <c r="M2187" s="7">
        <v>30653.49</v>
      </c>
      <c r="N2187" s="7">
        <v>5534590.9800000004</v>
      </c>
      <c r="O2187" s="8">
        <v>31595</v>
      </c>
      <c r="P2187" s="8">
        <v>45</v>
      </c>
      <c r="Q2187" s="8">
        <v>82</v>
      </c>
    </row>
    <row r="2188" spans="1:17" ht="14.5">
      <c r="A2188" s="5">
        <v>45717</v>
      </c>
      <c r="B2188" s="6">
        <v>2025</v>
      </c>
      <c r="C2188" s="6" t="s">
        <v>94</v>
      </c>
      <c r="D2188" s="6" t="s">
        <v>75</v>
      </c>
      <c r="E2188" s="6" t="s">
        <v>76</v>
      </c>
      <c r="F2188" s="6" t="s">
        <v>77</v>
      </c>
      <c r="G2188" s="6" t="s">
        <v>80</v>
      </c>
      <c r="H2188" s="7">
        <v>359035.45</v>
      </c>
      <c r="I2188" s="7">
        <v>315425.2</v>
      </c>
      <c r="J2188" s="8">
        <v>2429</v>
      </c>
      <c r="K2188" s="8">
        <v>2174</v>
      </c>
      <c r="L2188" s="7">
        <v>242776.29</v>
      </c>
      <c r="M2188" s="7">
        <v>21508.25</v>
      </c>
      <c r="N2188" s="7">
        <v>1994281.83</v>
      </c>
      <c r="O2188" s="8">
        <v>14686</v>
      </c>
      <c r="P2188" s="8">
        <v>18</v>
      </c>
      <c r="Q2188" s="8">
        <v>49</v>
      </c>
    </row>
    <row r="2189" spans="1:17" ht="14.5">
      <c r="A2189" s="5">
        <v>45717</v>
      </c>
      <c r="B2189" s="6">
        <v>2025</v>
      </c>
      <c r="C2189" s="6" t="s">
        <v>94</v>
      </c>
      <c r="D2189" s="6" t="s">
        <v>75</v>
      </c>
      <c r="E2189" s="6" t="s">
        <v>76</v>
      </c>
      <c r="F2189" s="6" t="s">
        <v>77</v>
      </c>
      <c r="G2189" s="6" t="s">
        <v>81</v>
      </c>
      <c r="H2189" s="7">
        <v>485988.71</v>
      </c>
      <c r="I2189" s="7">
        <v>477623.52</v>
      </c>
      <c r="J2189" s="8">
        <v>4002</v>
      </c>
      <c r="K2189" s="8">
        <v>3958</v>
      </c>
      <c r="L2189" s="7">
        <v>299276.53999999998</v>
      </c>
      <c r="M2189" s="7">
        <v>15159.55</v>
      </c>
      <c r="N2189" s="7">
        <v>2730691.43</v>
      </c>
      <c r="O2189" s="8">
        <v>23152</v>
      </c>
      <c r="P2189" s="8">
        <v>26</v>
      </c>
      <c r="Q2189" s="8">
        <v>67</v>
      </c>
    </row>
    <row r="2190" spans="1:17" ht="14.5">
      <c r="A2190" s="5">
        <v>45717</v>
      </c>
      <c r="B2190" s="6">
        <v>2025</v>
      </c>
      <c r="C2190" s="6" t="s">
        <v>94</v>
      </c>
      <c r="D2190" s="6" t="s">
        <v>75</v>
      </c>
      <c r="E2190" s="6" t="s">
        <v>76</v>
      </c>
      <c r="F2190" s="6" t="s">
        <v>82</v>
      </c>
      <c r="G2190" s="6" t="s">
        <v>78</v>
      </c>
      <c r="H2190" s="7">
        <v>846104.75</v>
      </c>
      <c r="I2190" s="7">
        <v>867700.31</v>
      </c>
      <c r="J2190" s="8">
        <v>11128</v>
      </c>
      <c r="K2190" s="8">
        <v>11308</v>
      </c>
      <c r="L2190" s="7">
        <v>440211.73</v>
      </c>
      <c r="M2190" s="7">
        <v>16565.12</v>
      </c>
      <c r="N2190" s="7">
        <v>5468185.8200000003</v>
      </c>
      <c r="O2190" s="8">
        <v>80746</v>
      </c>
      <c r="P2190" s="8">
        <v>39</v>
      </c>
      <c r="Q2190" s="8">
        <v>107</v>
      </c>
    </row>
    <row r="2191" spans="1:17" ht="14.5">
      <c r="A2191" s="5">
        <v>45717</v>
      </c>
      <c r="B2191" s="6">
        <v>2025</v>
      </c>
      <c r="C2191" s="6" t="s">
        <v>94</v>
      </c>
      <c r="D2191" s="6" t="s">
        <v>75</v>
      </c>
      <c r="E2191" s="6" t="s">
        <v>76</v>
      </c>
      <c r="F2191" s="6" t="s">
        <v>82</v>
      </c>
      <c r="G2191" s="6" t="s">
        <v>79</v>
      </c>
      <c r="H2191" s="7">
        <v>974093.1</v>
      </c>
      <c r="I2191" s="7">
        <v>923059.37</v>
      </c>
      <c r="J2191" s="8">
        <v>5066</v>
      </c>
      <c r="K2191" s="8">
        <v>4838</v>
      </c>
      <c r="L2191" s="7">
        <v>596870.05000000005</v>
      </c>
      <c r="M2191" s="7">
        <v>24189.82</v>
      </c>
      <c r="N2191" s="7">
        <v>4843792.8499999996</v>
      </c>
      <c r="O2191" s="8">
        <v>26715</v>
      </c>
      <c r="P2191" s="8">
        <v>51</v>
      </c>
      <c r="Q2191" s="8">
        <v>48</v>
      </c>
    </row>
    <row r="2192" spans="1:17" ht="14.5">
      <c r="A2192" s="5">
        <v>45717</v>
      </c>
      <c r="B2192" s="6">
        <v>2025</v>
      </c>
      <c r="C2192" s="6" t="s">
        <v>94</v>
      </c>
      <c r="D2192" s="6" t="s">
        <v>75</v>
      </c>
      <c r="E2192" s="6" t="s">
        <v>76</v>
      </c>
      <c r="F2192" s="6" t="s">
        <v>82</v>
      </c>
      <c r="G2192" s="6" t="s">
        <v>80</v>
      </c>
      <c r="H2192" s="7">
        <v>295696.07</v>
      </c>
      <c r="I2192" s="7">
        <v>260118.27</v>
      </c>
      <c r="J2192" s="8">
        <v>2000</v>
      </c>
      <c r="K2192" s="8">
        <v>1745</v>
      </c>
      <c r="L2192" s="7">
        <v>190784.38</v>
      </c>
      <c r="M2192" s="7">
        <v>17694.150000000001</v>
      </c>
      <c r="N2192" s="7">
        <v>1645954.67</v>
      </c>
      <c r="O2192" s="8">
        <v>11962</v>
      </c>
      <c r="P2192" s="8">
        <v>15</v>
      </c>
      <c r="Q2192" s="8">
        <v>17</v>
      </c>
    </row>
    <row r="2193" spans="1:17" ht="14.5">
      <c r="A2193" s="5">
        <v>45717</v>
      </c>
      <c r="B2193" s="6">
        <v>2025</v>
      </c>
      <c r="C2193" s="6" t="s">
        <v>94</v>
      </c>
      <c r="D2193" s="6" t="s">
        <v>75</v>
      </c>
      <c r="E2193" s="6" t="s">
        <v>76</v>
      </c>
      <c r="F2193" s="6" t="s">
        <v>82</v>
      </c>
      <c r="G2193" s="6" t="s">
        <v>81</v>
      </c>
      <c r="H2193" s="7">
        <v>386374.47</v>
      </c>
      <c r="I2193" s="7">
        <v>363791.5</v>
      </c>
      <c r="J2193" s="8">
        <v>3182</v>
      </c>
      <c r="K2193" s="8">
        <v>3026</v>
      </c>
      <c r="L2193" s="7">
        <v>227200.05</v>
      </c>
      <c r="M2193" s="7">
        <v>11906.82</v>
      </c>
      <c r="N2193" s="7">
        <v>2159820.0299999998</v>
      </c>
      <c r="O2193" s="8">
        <v>19937</v>
      </c>
      <c r="P2193" s="8">
        <v>17</v>
      </c>
      <c r="Q2193" s="8">
        <v>26</v>
      </c>
    </row>
    <row r="2194" spans="1:17" ht="14.5">
      <c r="A2194" s="5">
        <v>45717</v>
      </c>
      <c r="B2194" s="6">
        <v>2025</v>
      </c>
      <c r="C2194" s="6" t="s">
        <v>94</v>
      </c>
      <c r="D2194" s="6" t="s">
        <v>75</v>
      </c>
      <c r="E2194" s="6" t="s">
        <v>76</v>
      </c>
      <c r="F2194" s="6" t="s">
        <v>83</v>
      </c>
      <c r="G2194" s="6" t="s">
        <v>78</v>
      </c>
      <c r="H2194" s="7">
        <v>99668.28</v>
      </c>
      <c r="I2194" s="7">
        <v>100534.43</v>
      </c>
      <c r="J2194" s="8">
        <v>1311</v>
      </c>
      <c r="K2194" s="8">
        <v>1303</v>
      </c>
      <c r="L2194" s="7">
        <v>46969.43</v>
      </c>
      <c r="M2194" s="7">
        <v>1804.83</v>
      </c>
      <c r="N2194" s="7">
        <v>856979.3</v>
      </c>
      <c r="O2194" s="8">
        <v>11895</v>
      </c>
      <c r="P2194" s="8">
        <v>6</v>
      </c>
      <c r="Q2194" s="8">
        <v>32</v>
      </c>
    </row>
    <row r="2195" spans="1:17" ht="14.5">
      <c r="A2195" s="5">
        <v>45717</v>
      </c>
      <c r="B2195" s="6">
        <v>2025</v>
      </c>
      <c r="C2195" s="6" t="s">
        <v>94</v>
      </c>
      <c r="D2195" s="6" t="s">
        <v>75</v>
      </c>
      <c r="E2195" s="6" t="s">
        <v>76</v>
      </c>
      <c r="F2195" s="6" t="s">
        <v>83</v>
      </c>
      <c r="G2195" s="6" t="s">
        <v>79</v>
      </c>
      <c r="H2195" s="7">
        <v>106887.8</v>
      </c>
      <c r="I2195" s="7">
        <v>97775.71</v>
      </c>
      <c r="J2195" s="8">
        <v>556</v>
      </c>
      <c r="K2195" s="8">
        <v>519</v>
      </c>
      <c r="L2195" s="7">
        <v>58375.88</v>
      </c>
      <c r="M2195" s="7">
        <v>2478.52</v>
      </c>
      <c r="N2195" s="7">
        <v>758085.01</v>
      </c>
      <c r="O2195" s="8">
        <v>4046</v>
      </c>
      <c r="P2195" s="8">
        <v>5</v>
      </c>
      <c r="Q2195" s="8">
        <v>13</v>
      </c>
    </row>
    <row r="2196" spans="1:17" ht="14.5">
      <c r="A2196" s="5">
        <v>45717</v>
      </c>
      <c r="B2196" s="6">
        <v>2025</v>
      </c>
      <c r="C2196" s="6" t="s">
        <v>94</v>
      </c>
      <c r="D2196" s="6" t="s">
        <v>75</v>
      </c>
      <c r="E2196" s="6" t="s">
        <v>76</v>
      </c>
      <c r="F2196" s="6" t="s">
        <v>83</v>
      </c>
      <c r="G2196" s="6" t="s">
        <v>80</v>
      </c>
      <c r="H2196" s="7">
        <v>28881.84</v>
      </c>
      <c r="I2196" s="7">
        <v>24973.29</v>
      </c>
      <c r="J2196" s="8">
        <v>195</v>
      </c>
      <c r="K2196" s="8">
        <v>170</v>
      </c>
      <c r="L2196" s="7">
        <v>16870.32</v>
      </c>
      <c r="M2196" s="7">
        <v>1464.94</v>
      </c>
      <c r="N2196" s="7">
        <v>248847.17</v>
      </c>
      <c r="O2196" s="8">
        <v>1776</v>
      </c>
      <c r="P2196" s="8">
        <v>1</v>
      </c>
      <c r="Q2196" s="8">
        <v>6</v>
      </c>
    </row>
    <row r="2197" spans="1:17" ht="14.5">
      <c r="A2197" s="5">
        <v>45717</v>
      </c>
      <c r="B2197" s="6">
        <v>2025</v>
      </c>
      <c r="C2197" s="6" t="s">
        <v>94</v>
      </c>
      <c r="D2197" s="6" t="s">
        <v>75</v>
      </c>
      <c r="E2197" s="6" t="s">
        <v>76</v>
      </c>
      <c r="F2197" s="6" t="s">
        <v>83</v>
      </c>
      <c r="G2197" s="6" t="s">
        <v>81</v>
      </c>
      <c r="H2197" s="7">
        <v>45492.12</v>
      </c>
      <c r="I2197" s="7">
        <v>43007.58</v>
      </c>
      <c r="J2197" s="8">
        <v>375</v>
      </c>
      <c r="K2197" s="8">
        <v>352</v>
      </c>
      <c r="L2197" s="7">
        <v>24371.38</v>
      </c>
      <c r="M2197" s="7">
        <v>1296.8800000000001</v>
      </c>
      <c r="N2197" s="7">
        <v>355707.3</v>
      </c>
      <c r="O2197" s="8">
        <v>3245</v>
      </c>
      <c r="P2197" s="8">
        <v>2</v>
      </c>
      <c r="Q2197" s="8">
        <v>7</v>
      </c>
    </row>
    <row r="2198" spans="1:17" ht="14.5">
      <c r="A2198" s="5">
        <v>45717</v>
      </c>
      <c r="B2198" s="6">
        <v>2025</v>
      </c>
      <c r="C2198" s="6" t="s">
        <v>94</v>
      </c>
      <c r="D2198" s="6" t="s">
        <v>84</v>
      </c>
      <c r="E2198" s="6" t="s">
        <v>85</v>
      </c>
      <c r="F2198" s="6" t="s">
        <v>77</v>
      </c>
      <c r="G2198" s="6" t="s">
        <v>78</v>
      </c>
      <c r="H2198" s="7">
        <v>576154.36</v>
      </c>
      <c r="I2198" s="7">
        <v>615075.76</v>
      </c>
      <c r="J2198" s="8">
        <v>7578</v>
      </c>
      <c r="K2198" s="8">
        <v>8230</v>
      </c>
      <c r="L2198" s="7">
        <v>327094.77</v>
      </c>
      <c r="M2198" s="7">
        <v>11199.76</v>
      </c>
      <c r="N2198" s="7">
        <v>4912138.34</v>
      </c>
      <c r="O2198" s="8">
        <v>67890</v>
      </c>
      <c r="P2198" s="8">
        <v>27</v>
      </c>
      <c r="Q2198" s="8">
        <v>132</v>
      </c>
    </row>
    <row r="2199" spans="1:17" ht="14.5">
      <c r="A2199" s="5">
        <v>45717</v>
      </c>
      <c r="B2199" s="6">
        <v>2025</v>
      </c>
      <c r="C2199" s="6" t="s">
        <v>94</v>
      </c>
      <c r="D2199" s="6" t="s">
        <v>84</v>
      </c>
      <c r="E2199" s="6" t="s">
        <v>85</v>
      </c>
      <c r="F2199" s="6" t="s">
        <v>77</v>
      </c>
      <c r="G2199" s="6" t="s">
        <v>79</v>
      </c>
      <c r="H2199" s="7">
        <v>573032.19999999995</v>
      </c>
      <c r="I2199" s="7">
        <v>619439.99</v>
      </c>
      <c r="J2199" s="8">
        <v>2980</v>
      </c>
      <c r="K2199" s="8">
        <v>3216</v>
      </c>
      <c r="L2199" s="7">
        <v>379585.89</v>
      </c>
      <c r="M2199" s="7">
        <v>14327.24</v>
      </c>
      <c r="N2199" s="7">
        <v>4104754.42</v>
      </c>
      <c r="O2199" s="8">
        <v>22243</v>
      </c>
      <c r="P2199" s="8">
        <v>29</v>
      </c>
      <c r="Q2199" s="8">
        <v>36</v>
      </c>
    </row>
    <row r="2200" spans="1:17" ht="14.5">
      <c r="A2200" s="5">
        <v>45717</v>
      </c>
      <c r="B2200" s="6">
        <v>2025</v>
      </c>
      <c r="C2200" s="6" t="s">
        <v>94</v>
      </c>
      <c r="D2200" s="6" t="s">
        <v>84</v>
      </c>
      <c r="E2200" s="6" t="s">
        <v>85</v>
      </c>
      <c r="F2200" s="6" t="s">
        <v>77</v>
      </c>
      <c r="G2200" s="6" t="s">
        <v>80</v>
      </c>
      <c r="H2200" s="7">
        <v>182240.34</v>
      </c>
      <c r="I2200" s="7">
        <v>186888.43</v>
      </c>
      <c r="J2200" s="8">
        <v>1233</v>
      </c>
      <c r="K2200" s="8">
        <v>1263</v>
      </c>
      <c r="L2200" s="7">
        <v>126831.05</v>
      </c>
      <c r="M2200" s="7">
        <v>9346.19</v>
      </c>
      <c r="N2200" s="7">
        <v>1402083.12</v>
      </c>
      <c r="O2200" s="8">
        <v>10086</v>
      </c>
      <c r="P2200" s="8">
        <v>7</v>
      </c>
      <c r="Q2200" s="8">
        <v>27</v>
      </c>
    </row>
    <row r="2201" spans="1:17" ht="14.5">
      <c r="A2201" s="5">
        <v>45717</v>
      </c>
      <c r="B2201" s="6">
        <v>2025</v>
      </c>
      <c r="C2201" s="6" t="s">
        <v>94</v>
      </c>
      <c r="D2201" s="6" t="s">
        <v>84</v>
      </c>
      <c r="E2201" s="6" t="s">
        <v>85</v>
      </c>
      <c r="F2201" s="6" t="s">
        <v>77</v>
      </c>
      <c r="G2201" s="6" t="s">
        <v>81</v>
      </c>
      <c r="H2201" s="7">
        <v>255015.58</v>
      </c>
      <c r="I2201" s="7">
        <v>272842.08</v>
      </c>
      <c r="J2201" s="8">
        <v>2100</v>
      </c>
      <c r="K2201" s="8">
        <v>2285</v>
      </c>
      <c r="L2201" s="7">
        <v>160785.85999999999</v>
      </c>
      <c r="M2201" s="7">
        <v>7282.6</v>
      </c>
      <c r="N2201" s="7">
        <v>1981388.31</v>
      </c>
      <c r="O2201" s="8">
        <v>17819</v>
      </c>
      <c r="P2201" s="8">
        <v>13</v>
      </c>
      <c r="Q2201" s="8">
        <v>37</v>
      </c>
    </row>
    <row r="2202" spans="1:17" ht="14.5">
      <c r="A2202" s="5">
        <v>45717</v>
      </c>
      <c r="B2202" s="6">
        <v>2025</v>
      </c>
      <c r="C2202" s="6" t="s">
        <v>94</v>
      </c>
      <c r="D2202" s="6" t="s">
        <v>84</v>
      </c>
      <c r="E2202" s="6" t="s">
        <v>85</v>
      </c>
      <c r="F2202" s="6" t="s">
        <v>82</v>
      </c>
      <c r="G2202" s="6" t="s">
        <v>78</v>
      </c>
      <c r="H2202" s="7">
        <v>540204.02</v>
      </c>
      <c r="I2202" s="7">
        <v>599740.42000000004</v>
      </c>
      <c r="J2202" s="8">
        <v>7105</v>
      </c>
      <c r="K2202" s="8">
        <v>7738</v>
      </c>
      <c r="L2202" s="7">
        <v>280801.94</v>
      </c>
      <c r="M2202" s="7">
        <v>10403.75</v>
      </c>
      <c r="N2202" s="7">
        <v>4682235.22</v>
      </c>
      <c r="O2202" s="8">
        <v>68868</v>
      </c>
      <c r="P2202" s="8">
        <v>28</v>
      </c>
      <c r="Q2202" s="8">
        <v>144</v>
      </c>
    </row>
    <row r="2203" spans="1:17" ht="14.5">
      <c r="A2203" s="5">
        <v>45717</v>
      </c>
      <c r="B2203" s="6">
        <v>2025</v>
      </c>
      <c r="C2203" s="6" t="s">
        <v>94</v>
      </c>
      <c r="D2203" s="6" t="s">
        <v>84</v>
      </c>
      <c r="E2203" s="6" t="s">
        <v>85</v>
      </c>
      <c r="F2203" s="6" t="s">
        <v>82</v>
      </c>
      <c r="G2203" s="6" t="s">
        <v>79</v>
      </c>
      <c r="H2203" s="7">
        <v>543099.05000000005</v>
      </c>
      <c r="I2203" s="7">
        <v>577533.34</v>
      </c>
      <c r="J2203" s="8">
        <v>2825</v>
      </c>
      <c r="K2203" s="8">
        <v>3053</v>
      </c>
      <c r="L2203" s="7">
        <v>335260.44</v>
      </c>
      <c r="M2203" s="7">
        <v>14649.14</v>
      </c>
      <c r="N2203" s="7">
        <v>3901849.9</v>
      </c>
      <c r="O2203" s="8">
        <v>22505</v>
      </c>
      <c r="P2203" s="8">
        <v>20</v>
      </c>
      <c r="Q2203" s="8">
        <v>59</v>
      </c>
    </row>
    <row r="2204" spans="1:17" ht="14.5">
      <c r="A2204" s="5">
        <v>45717</v>
      </c>
      <c r="B2204" s="6">
        <v>2025</v>
      </c>
      <c r="C2204" s="6" t="s">
        <v>94</v>
      </c>
      <c r="D2204" s="6" t="s">
        <v>84</v>
      </c>
      <c r="E2204" s="6" t="s">
        <v>85</v>
      </c>
      <c r="F2204" s="6" t="s">
        <v>82</v>
      </c>
      <c r="G2204" s="6" t="s">
        <v>80</v>
      </c>
      <c r="H2204" s="7">
        <v>170696.23</v>
      </c>
      <c r="I2204" s="7">
        <v>176975.61</v>
      </c>
      <c r="J2204" s="8">
        <v>1155</v>
      </c>
      <c r="K2204" s="8">
        <v>1220</v>
      </c>
      <c r="L2204" s="7">
        <v>110771.36</v>
      </c>
      <c r="M2204" s="7">
        <v>9667.65</v>
      </c>
      <c r="N2204" s="7">
        <v>1362831.83</v>
      </c>
      <c r="O2204" s="8">
        <v>9701</v>
      </c>
      <c r="P2204" s="8">
        <v>7</v>
      </c>
      <c r="Q2204" s="8">
        <v>23</v>
      </c>
    </row>
    <row r="2205" spans="1:17" ht="14.5">
      <c r="A2205" s="5">
        <v>45717</v>
      </c>
      <c r="B2205" s="6">
        <v>2025</v>
      </c>
      <c r="C2205" s="6" t="s">
        <v>94</v>
      </c>
      <c r="D2205" s="6" t="s">
        <v>84</v>
      </c>
      <c r="E2205" s="6" t="s">
        <v>85</v>
      </c>
      <c r="F2205" s="6" t="s">
        <v>82</v>
      </c>
      <c r="G2205" s="6" t="s">
        <v>81</v>
      </c>
      <c r="H2205" s="7">
        <v>232338.07</v>
      </c>
      <c r="I2205" s="7">
        <v>246321.84</v>
      </c>
      <c r="J2205" s="8">
        <v>1913</v>
      </c>
      <c r="K2205" s="8">
        <v>2037</v>
      </c>
      <c r="L2205" s="7">
        <v>136704.26999999999</v>
      </c>
      <c r="M2205" s="7">
        <v>7078.72</v>
      </c>
      <c r="N2205" s="7">
        <v>1880087.81</v>
      </c>
      <c r="O2205" s="8">
        <v>17572</v>
      </c>
      <c r="P2205" s="8">
        <v>11</v>
      </c>
      <c r="Q2205" s="8">
        <v>21</v>
      </c>
    </row>
    <row r="2206" spans="1:17" ht="14.5">
      <c r="A2206" s="5">
        <v>45717</v>
      </c>
      <c r="B2206" s="6">
        <v>2025</v>
      </c>
      <c r="C2206" s="6" t="s">
        <v>94</v>
      </c>
      <c r="D2206" s="6" t="s">
        <v>84</v>
      </c>
      <c r="E2206" s="6" t="s">
        <v>85</v>
      </c>
      <c r="F2206" s="6" t="s">
        <v>83</v>
      </c>
      <c r="G2206" s="6" t="s">
        <v>78</v>
      </c>
      <c r="H2206" s="7">
        <v>59276.11</v>
      </c>
      <c r="I2206" s="7">
        <v>65169.16</v>
      </c>
      <c r="J2206" s="8">
        <v>780</v>
      </c>
      <c r="K2206" s="8">
        <v>842</v>
      </c>
      <c r="L2206" s="7">
        <v>28253.09</v>
      </c>
      <c r="M2206" s="7">
        <v>1133.01</v>
      </c>
      <c r="N2206" s="7">
        <v>709542.79</v>
      </c>
      <c r="O2206" s="8">
        <v>10179</v>
      </c>
      <c r="P2206" s="8">
        <v>2</v>
      </c>
      <c r="Q2206" s="8">
        <v>12</v>
      </c>
    </row>
    <row r="2207" spans="1:17" ht="14.5">
      <c r="A2207" s="5">
        <v>45717</v>
      </c>
      <c r="B2207" s="6">
        <v>2025</v>
      </c>
      <c r="C2207" s="6" t="s">
        <v>94</v>
      </c>
      <c r="D2207" s="6" t="s">
        <v>84</v>
      </c>
      <c r="E2207" s="6" t="s">
        <v>85</v>
      </c>
      <c r="F2207" s="6" t="s">
        <v>83</v>
      </c>
      <c r="G2207" s="6" t="s">
        <v>79</v>
      </c>
      <c r="H2207" s="7">
        <v>54218.5</v>
      </c>
      <c r="I2207" s="7">
        <v>56631.23</v>
      </c>
      <c r="J2207" s="8">
        <v>282</v>
      </c>
      <c r="K2207" s="8">
        <v>295</v>
      </c>
      <c r="L2207" s="7">
        <v>29936.75</v>
      </c>
      <c r="M2207" s="7">
        <v>1438.83</v>
      </c>
      <c r="N2207" s="7">
        <v>557908.57999999996</v>
      </c>
      <c r="O2207" s="8">
        <v>3208</v>
      </c>
      <c r="P2207" s="8">
        <v>2</v>
      </c>
      <c r="Q2207" s="8">
        <v>8</v>
      </c>
    </row>
    <row r="2208" spans="1:17" ht="14.5">
      <c r="A2208" s="5">
        <v>45717</v>
      </c>
      <c r="B2208" s="6">
        <v>2025</v>
      </c>
      <c r="C2208" s="6" t="s">
        <v>94</v>
      </c>
      <c r="D2208" s="6" t="s">
        <v>84</v>
      </c>
      <c r="E2208" s="6" t="s">
        <v>85</v>
      </c>
      <c r="F2208" s="6" t="s">
        <v>83</v>
      </c>
      <c r="G2208" s="6" t="s">
        <v>80</v>
      </c>
      <c r="H2208" s="7">
        <v>18287.900000000001</v>
      </c>
      <c r="I2208" s="7">
        <v>17820.439999999999</v>
      </c>
      <c r="J2208" s="8">
        <v>124</v>
      </c>
      <c r="K2208" s="8">
        <v>121</v>
      </c>
      <c r="L2208" s="7">
        <v>10737.12</v>
      </c>
      <c r="M2208" s="7">
        <v>952.06</v>
      </c>
      <c r="N2208" s="7">
        <v>203797.58</v>
      </c>
      <c r="O2208" s="8">
        <v>1424</v>
      </c>
      <c r="P2208" s="8">
        <v>1</v>
      </c>
      <c r="Q2208" s="8">
        <v>4</v>
      </c>
    </row>
    <row r="2209" spans="1:17" ht="14.5">
      <c r="A2209" s="5">
        <v>45717</v>
      </c>
      <c r="B2209" s="6">
        <v>2025</v>
      </c>
      <c r="C2209" s="6" t="s">
        <v>94</v>
      </c>
      <c r="D2209" s="6" t="s">
        <v>84</v>
      </c>
      <c r="E2209" s="6" t="s">
        <v>85</v>
      </c>
      <c r="F2209" s="6" t="s">
        <v>83</v>
      </c>
      <c r="G2209" s="6" t="s">
        <v>81</v>
      </c>
      <c r="H2209" s="7">
        <v>23271.5</v>
      </c>
      <c r="I2209" s="7">
        <v>25557.16</v>
      </c>
      <c r="J2209" s="8">
        <v>192</v>
      </c>
      <c r="K2209" s="8">
        <v>207</v>
      </c>
      <c r="L2209" s="7">
        <v>12198.73</v>
      </c>
      <c r="M2209" s="7">
        <v>767.07</v>
      </c>
      <c r="N2209" s="7">
        <v>265355.65000000002</v>
      </c>
      <c r="O2209" s="8">
        <v>2239</v>
      </c>
      <c r="P2209" s="8">
        <v>1</v>
      </c>
      <c r="Q2209" s="8">
        <v>4</v>
      </c>
    </row>
    <row r="2210" spans="1:17" ht="14.5">
      <c r="A2210" s="5">
        <v>45717</v>
      </c>
      <c r="B2210" s="6">
        <v>2025</v>
      </c>
      <c r="C2210" s="6" t="s">
        <v>94</v>
      </c>
      <c r="D2210" s="6" t="s">
        <v>86</v>
      </c>
      <c r="E2210" s="6" t="s">
        <v>87</v>
      </c>
      <c r="F2210" s="6" t="s">
        <v>77</v>
      </c>
      <c r="G2210" s="6" t="s">
        <v>78</v>
      </c>
      <c r="H2210" s="7">
        <v>406361.32</v>
      </c>
      <c r="I2210" s="7">
        <v>404323.53</v>
      </c>
      <c r="J2210" s="8">
        <v>5345</v>
      </c>
      <c r="K2210" s="8">
        <v>5231</v>
      </c>
      <c r="L2210" s="7">
        <v>227096.29</v>
      </c>
      <c r="M2210" s="7">
        <v>7672.12</v>
      </c>
      <c r="N2210" s="7">
        <v>3801324.68</v>
      </c>
      <c r="O2210" s="8">
        <v>54056</v>
      </c>
      <c r="P2210" s="8">
        <v>19</v>
      </c>
      <c r="Q2210" s="8">
        <v>48</v>
      </c>
    </row>
    <row r="2211" spans="1:17" ht="14.5">
      <c r="A2211" s="5">
        <v>45717</v>
      </c>
      <c r="B2211" s="6">
        <v>2025</v>
      </c>
      <c r="C2211" s="6" t="s">
        <v>94</v>
      </c>
      <c r="D2211" s="6" t="s">
        <v>86</v>
      </c>
      <c r="E2211" s="6" t="s">
        <v>87</v>
      </c>
      <c r="F2211" s="6" t="s">
        <v>77</v>
      </c>
      <c r="G2211" s="6" t="s">
        <v>79</v>
      </c>
      <c r="H2211" s="7">
        <v>444746.92</v>
      </c>
      <c r="I2211" s="7">
        <v>442762.26</v>
      </c>
      <c r="J2211" s="8">
        <v>2313</v>
      </c>
      <c r="K2211" s="8">
        <v>2339</v>
      </c>
      <c r="L2211" s="7">
        <v>288198.51</v>
      </c>
      <c r="M2211" s="7">
        <v>11323.87</v>
      </c>
      <c r="N2211" s="7">
        <v>3242144.09</v>
      </c>
      <c r="O2211" s="8">
        <v>18831</v>
      </c>
      <c r="P2211" s="8">
        <v>17</v>
      </c>
      <c r="Q2211" s="8">
        <v>30</v>
      </c>
    </row>
    <row r="2212" spans="1:17" ht="14.5">
      <c r="A2212" s="5">
        <v>45717</v>
      </c>
      <c r="B2212" s="6">
        <v>2025</v>
      </c>
      <c r="C2212" s="6" t="s">
        <v>94</v>
      </c>
      <c r="D2212" s="6" t="s">
        <v>86</v>
      </c>
      <c r="E2212" s="6" t="s">
        <v>87</v>
      </c>
      <c r="F2212" s="6" t="s">
        <v>77</v>
      </c>
      <c r="G2212" s="6" t="s">
        <v>80</v>
      </c>
      <c r="H2212" s="7">
        <v>136673.62</v>
      </c>
      <c r="I2212" s="7">
        <v>128231.77</v>
      </c>
      <c r="J2212" s="8">
        <v>924</v>
      </c>
      <c r="K2212" s="8">
        <v>854</v>
      </c>
      <c r="L2212" s="7">
        <v>94551.34</v>
      </c>
      <c r="M2212" s="7">
        <v>7986.26</v>
      </c>
      <c r="N2212" s="7">
        <v>1161200.75</v>
      </c>
      <c r="O2212" s="8">
        <v>8193</v>
      </c>
      <c r="P2212" s="8">
        <v>6</v>
      </c>
      <c r="Q2212" s="8">
        <v>9</v>
      </c>
    </row>
    <row r="2213" spans="1:17" ht="14.5">
      <c r="A2213" s="5">
        <v>45717</v>
      </c>
      <c r="B2213" s="6">
        <v>2025</v>
      </c>
      <c r="C2213" s="6" t="s">
        <v>94</v>
      </c>
      <c r="D2213" s="6" t="s">
        <v>86</v>
      </c>
      <c r="E2213" s="6" t="s">
        <v>87</v>
      </c>
      <c r="F2213" s="6" t="s">
        <v>77</v>
      </c>
      <c r="G2213" s="6" t="s">
        <v>81</v>
      </c>
      <c r="H2213" s="7">
        <v>184851.49</v>
      </c>
      <c r="I2213" s="7">
        <v>191501.04</v>
      </c>
      <c r="J2213" s="8">
        <v>1522</v>
      </c>
      <c r="K2213" s="8">
        <v>1571</v>
      </c>
      <c r="L2213" s="7">
        <v>117045.62</v>
      </c>
      <c r="M2213" s="7">
        <v>5846.89</v>
      </c>
      <c r="N2213" s="7">
        <v>1509327.82</v>
      </c>
      <c r="O2213" s="8">
        <v>13449</v>
      </c>
      <c r="P2213" s="8">
        <v>7</v>
      </c>
      <c r="Q2213" s="8">
        <v>20</v>
      </c>
    </row>
    <row r="2214" spans="1:17" ht="14.5">
      <c r="A2214" s="5">
        <v>45717</v>
      </c>
      <c r="B2214" s="6">
        <v>2025</v>
      </c>
      <c r="C2214" s="6" t="s">
        <v>94</v>
      </c>
      <c r="D2214" s="6" t="s">
        <v>86</v>
      </c>
      <c r="E2214" s="6" t="s">
        <v>87</v>
      </c>
      <c r="F2214" s="6" t="s">
        <v>82</v>
      </c>
      <c r="G2214" s="6" t="s">
        <v>78</v>
      </c>
      <c r="H2214" s="7">
        <v>338215.11</v>
      </c>
      <c r="I2214" s="7">
        <v>361433.88</v>
      </c>
      <c r="J2214" s="8">
        <v>4448</v>
      </c>
      <c r="K2214" s="8">
        <v>4740</v>
      </c>
      <c r="L2214" s="7">
        <v>178894.51</v>
      </c>
      <c r="M2214" s="7">
        <v>6043.85</v>
      </c>
      <c r="N2214" s="7">
        <v>3339900.17</v>
      </c>
      <c r="O2214" s="8">
        <v>44847</v>
      </c>
      <c r="P2214" s="8">
        <v>18</v>
      </c>
      <c r="Q2214" s="8">
        <v>66</v>
      </c>
    </row>
    <row r="2215" spans="1:17" ht="14.5">
      <c r="A2215" s="5">
        <v>45717</v>
      </c>
      <c r="B2215" s="6">
        <v>2025</v>
      </c>
      <c r="C2215" s="6" t="s">
        <v>94</v>
      </c>
      <c r="D2215" s="6" t="s">
        <v>86</v>
      </c>
      <c r="E2215" s="6" t="s">
        <v>87</v>
      </c>
      <c r="F2215" s="6" t="s">
        <v>82</v>
      </c>
      <c r="G2215" s="6" t="s">
        <v>79</v>
      </c>
      <c r="H2215" s="7">
        <v>374460.98</v>
      </c>
      <c r="I2215" s="7">
        <v>359363.08</v>
      </c>
      <c r="J2215" s="8">
        <v>1948</v>
      </c>
      <c r="K2215" s="8">
        <v>1869</v>
      </c>
      <c r="L2215" s="7">
        <v>230361.66</v>
      </c>
      <c r="M2215" s="7">
        <v>8830.75</v>
      </c>
      <c r="N2215" s="7">
        <v>2978648.65</v>
      </c>
      <c r="O2215" s="8">
        <v>17241</v>
      </c>
      <c r="P2215" s="8">
        <v>15</v>
      </c>
      <c r="Q2215" s="8">
        <v>16</v>
      </c>
    </row>
    <row r="2216" spans="1:17" ht="14.5">
      <c r="A2216" s="5">
        <v>45717</v>
      </c>
      <c r="B2216" s="6">
        <v>2025</v>
      </c>
      <c r="C2216" s="6" t="s">
        <v>94</v>
      </c>
      <c r="D2216" s="6" t="s">
        <v>86</v>
      </c>
      <c r="E2216" s="6" t="s">
        <v>87</v>
      </c>
      <c r="F2216" s="6" t="s">
        <v>82</v>
      </c>
      <c r="G2216" s="6" t="s">
        <v>80</v>
      </c>
      <c r="H2216" s="7">
        <v>115829.68</v>
      </c>
      <c r="I2216" s="7">
        <v>105046.92</v>
      </c>
      <c r="J2216" s="8">
        <v>783</v>
      </c>
      <c r="K2216" s="8">
        <v>704</v>
      </c>
      <c r="L2216" s="7">
        <v>74911.73</v>
      </c>
      <c r="M2216" s="7">
        <v>6374.78</v>
      </c>
      <c r="N2216" s="7">
        <v>1011601.44</v>
      </c>
      <c r="O2216" s="8">
        <v>7308</v>
      </c>
      <c r="P2216" s="8">
        <v>5</v>
      </c>
      <c r="Q2216" s="8">
        <v>7</v>
      </c>
    </row>
    <row r="2217" spans="1:17" ht="14.5">
      <c r="A2217" s="5">
        <v>45717</v>
      </c>
      <c r="B2217" s="6">
        <v>2025</v>
      </c>
      <c r="C2217" s="6" t="s">
        <v>94</v>
      </c>
      <c r="D2217" s="6" t="s">
        <v>86</v>
      </c>
      <c r="E2217" s="6" t="s">
        <v>87</v>
      </c>
      <c r="F2217" s="6" t="s">
        <v>82</v>
      </c>
      <c r="G2217" s="6" t="s">
        <v>81</v>
      </c>
      <c r="H2217" s="7">
        <v>157728.82999999999</v>
      </c>
      <c r="I2217" s="7">
        <v>157833.69</v>
      </c>
      <c r="J2217" s="8">
        <v>1299</v>
      </c>
      <c r="K2217" s="8">
        <v>1324</v>
      </c>
      <c r="L2217" s="7">
        <v>91507.44</v>
      </c>
      <c r="M2217" s="7">
        <v>4758.4399999999996</v>
      </c>
      <c r="N2217" s="7">
        <v>1347165.23</v>
      </c>
      <c r="O2217" s="8">
        <v>12190</v>
      </c>
      <c r="P2217" s="8">
        <v>6</v>
      </c>
      <c r="Q2217" s="8">
        <v>20</v>
      </c>
    </row>
    <row r="2218" spans="1:17" ht="14.5">
      <c r="A2218" s="5">
        <v>45717</v>
      </c>
      <c r="B2218" s="6">
        <v>2025</v>
      </c>
      <c r="C2218" s="6" t="s">
        <v>94</v>
      </c>
      <c r="D2218" s="6" t="s">
        <v>86</v>
      </c>
      <c r="E2218" s="6" t="s">
        <v>87</v>
      </c>
      <c r="F2218" s="6" t="s">
        <v>83</v>
      </c>
      <c r="G2218" s="6" t="s">
        <v>78</v>
      </c>
      <c r="H2218" s="7">
        <v>38732.230000000003</v>
      </c>
      <c r="I2218" s="7">
        <v>40414.35</v>
      </c>
      <c r="J2218" s="8">
        <v>509</v>
      </c>
      <c r="K2218" s="8">
        <v>521</v>
      </c>
      <c r="L2218" s="7">
        <v>18267.89</v>
      </c>
      <c r="M2218" s="7">
        <v>628.9</v>
      </c>
      <c r="N2218" s="7">
        <v>517509.17</v>
      </c>
      <c r="O2218" s="8">
        <v>7676</v>
      </c>
      <c r="P2218" s="8">
        <v>2</v>
      </c>
      <c r="Q2218" s="8">
        <v>12</v>
      </c>
    </row>
    <row r="2219" spans="1:17" ht="14.5">
      <c r="A2219" s="5">
        <v>45717</v>
      </c>
      <c r="B2219" s="6">
        <v>2025</v>
      </c>
      <c r="C2219" s="6" t="s">
        <v>94</v>
      </c>
      <c r="D2219" s="6" t="s">
        <v>86</v>
      </c>
      <c r="E2219" s="6" t="s">
        <v>87</v>
      </c>
      <c r="F2219" s="6" t="s">
        <v>83</v>
      </c>
      <c r="G2219" s="6" t="s">
        <v>79</v>
      </c>
      <c r="H2219" s="7">
        <v>40594.18</v>
      </c>
      <c r="I2219" s="7">
        <v>40018.53</v>
      </c>
      <c r="J2219" s="8">
        <v>211</v>
      </c>
      <c r="K2219" s="8">
        <v>205</v>
      </c>
      <c r="L2219" s="7">
        <v>22396.21</v>
      </c>
      <c r="M2219" s="7">
        <v>1060.8499999999999</v>
      </c>
      <c r="N2219" s="7">
        <v>463800.29</v>
      </c>
      <c r="O2219" s="8">
        <v>2565</v>
      </c>
      <c r="P2219" s="8">
        <v>2</v>
      </c>
      <c r="Q2219" s="8">
        <v>3</v>
      </c>
    </row>
    <row r="2220" spans="1:17" ht="14.5">
      <c r="A2220" s="5">
        <v>45717</v>
      </c>
      <c r="B2220" s="6">
        <v>2025</v>
      </c>
      <c r="C2220" s="6" t="s">
        <v>94</v>
      </c>
      <c r="D2220" s="6" t="s">
        <v>86</v>
      </c>
      <c r="E2220" s="6" t="s">
        <v>87</v>
      </c>
      <c r="F2220" s="6" t="s">
        <v>83</v>
      </c>
      <c r="G2220" s="6" t="s">
        <v>80</v>
      </c>
      <c r="H2220" s="7">
        <v>12241.85</v>
      </c>
      <c r="I2220" s="7">
        <v>11880.6</v>
      </c>
      <c r="J2220" s="8">
        <v>83</v>
      </c>
      <c r="K2220" s="8">
        <v>82</v>
      </c>
      <c r="L2220" s="7">
        <v>7157.43</v>
      </c>
      <c r="M2220" s="7">
        <v>718.53</v>
      </c>
      <c r="N2220" s="7">
        <v>153683.20000000001</v>
      </c>
      <c r="O2220" s="8">
        <v>1147</v>
      </c>
      <c r="P2220" s="8">
        <v>1</v>
      </c>
      <c r="Q2220" s="8">
        <v>1</v>
      </c>
    </row>
    <row r="2221" spans="1:17" ht="14.5">
      <c r="A2221" s="5">
        <v>45717</v>
      </c>
      <c r="B2221" s="6">
        <v>2025</v>
      </c>
      <c r="C2221" s="6" t="s">
        <v>94</v>
      </c>
      <c r="D2221" s="6" t="s">
        <v>86</v>
      </c>
      <c r="E2221" s="6" t="s">
        <v>87</v>
      </c>
      <c r="F2221" s="6" t="s">
        <v>83</v>
      </c>
      <c r="G2221" s="6" t="s">
        <v>81</v>
      </c>
      <c r="H2221" s="7">
        <v>17875.939999999999</v>
      </c>
      <c r="I2221" s="7">
        <v>18119.310000000001</v>
      </c>
      <c r="J2221" s="8">
        <v>147</v>
      </c>
      <c r="K2221" s="8">
        <v>152</v>
      </c>
      <c r="L2221" s="7">
        <v>9408.31</v>
      </c>
      <c r="M2221" s="7">
        <v>555.52</v>
      </c>
      <c r="N2221" s="7">
        <v>218328.31</v>
      </c>
      <c r="O2221" s="8">
        <v>1984</v>
      </c>
      <c r="P2221" s="8">
        <v>1</v>
      </c>
      <c r="Q2221" s="8">
        <v>4</v>
      </c>
    </row>
    <row r="2222" spans="1:17" ht="14.5">
      <c r="A2222" s="5">
        <v>45717</v>
      </c>
      <c r="B2222" s="6">
        <v>2025</v>
      </c>
      <c r="C2222" s="6" t="s">
        <v>94</v>
      </c>
      <c r="D2222" s="6" t="s">
        <v>88</v>
      </c>
      <c r="E2222" s="6" t="s">
        <v>87</v>
      </c>
      <c r="F2222" s="6" t="s">
        <v>77</v>
      </c>
      <c r="G2222" s="6" t="s">
        <v>78</v>
      </c>
      <c r="H2222" s="7">
        <v>333573.68</v>
      </c>
      <c r="I2222" s="7">
        <v>329890.96999999997</v>
      </c>
      <c r="J2222" s="8">
        <v>4387</v>
      </c>
      <c r="K2222" s="8">
        <v>4264</v>
      </c>
      <c r="L2222" s="7">
        <v>187474.51</v>
      </c>
      <c r="M2222" s="7">
        <v>6405.71</v>
      </c>
      <c r="N2222" s="7">
        <v>3223683.74</v>
      </c>
      <c r="O2222" s="8">
        <v>43455</v>
      </c>
      <c r="P2222" s="8">
        <v>16</v>
      </c>
      <c r="Q2222" s="8">
        <v>81</v>
      </c>
    </row>
    <row r="2223" spans="1:17" ht="14.5">
      <c r="A2223" s="5">
        <v>45717</v>
      </c>
      <c r="B2223" s="6">
        <v>2025</v>
      </c>
      <c r="C2223" s="6" t="s">
        <v>94</v>
      </c>
      <c r="D2223" s="6" t="s">
        <v>88</v>
      </c>
      <c r="E2223" s="6" t="s">
        <v>87</v>
      </c>
      <c r="F2223" s="6" t="s">
        <v>77</v>
      </c>
      <c r="G2223" s="6" t="s">
        <v>79</v>
      </c>
      <c r="H2223" s="7">
        <v>371589.49</v>
      </c>
      <c r="I2223" s="7">
        <v>338520.54</v>
      </c>
      <c r="J2223" s="8">
        <v>1933</v>
      </c>
      <c r="K2223" s="8">
        <v>1730</v>
      </c>
      <c r="L2223" s="7">
        <v>242947.32</v>
      </c>
      <c r="M2223" s="7">
        <v>8838.9500000000007</v>
      </c>
      <c r="N2223" s="7">
        <v>2707204.89</v>
      </c>
      <c r="O2223" s="8">
        <v>15222</v>
      </c>
      <c r="P2223" s="8">
        <v>19</v>
      </c>
      <c r="Q2223" s="8">
        <v>24</v>
      </c>
    </row>
    <row r="2224" spans="1:17" ht="14.5">
      <c r="A2224" s="5">
        <v>45717</v>
      </c>
      <c r="B2224" s="6">
        <v>2025</v>
      </c>
      <c r="C2224" s="6" t="s">
        <v>94</v>
      </c>
      <c r="D2224" s="6" t="s">
        <v>88</v>
      </c>
      <c r="E2224" s="6" t="s">
        <v>87</v>
      </c>
      <c r="F2224" s="6" t="s">
        <v>77</v>
      </c>
      <c r="G2224" s="6" t="s">
        <v>80</v>
      </c>
      <c r="H2224" s="7">
        <v>112176.92</v>
      </c>
      <c r="I2224" s="7">
        <v>95576.66</v>
      </c>
      <c r="J2224" s="8">
        <v>759</v>
      </c>
      <c r="K2224" s="8">
        <v>649</v>
      </c>
      <c r="L2224" s="7">
        <v>77880.259999999995</v>
      </c>
      <c r="M2224" s="7">
        <v>6169.5</v>
      </c>
      <c r="N2224" s="7">
        <v>973640.48</v>
      </c>
      <c r="O2224" s="8">
        <v>6929</v>
      </c>
      <c r="P2224" s="8">
        <v>5</v>
      </c>
      <c r="Q2224" s="8">
        <v>7</v>
      </c>
    </row>
    <row r="2225" spans="1:17" ht="14.5">
      <c r="A2225" s="5">
        <v>45717</v>
      </c>
      <c r="B2225" s="6">
        <v>2025</v>
      </c>
      <c r="C2225" s="6" t="s">
        <v>94</v>
      </c>
      <c r="D2225" s="6" t="s">
        <v>88</v>
      </c>
      <c r="E2225" s="6" t="s">
        <v>87</v>
      </c>
      <c r="F2225" s="6" t="s">
        <v>77</v>
      </c>
      <c r="G2225" s="6" t="s">
        <v>81</v>
      </c>
      <c r="H2225" s="7">
        <v>152209.32999999999</v>
      </c>
      <c r="I2225" s="7">
        <v>149502.79</v>
      </c>
      <c r="J2225" s="8">
        <v>1253</v>
      </c>
      <c r="K2225" s="8">
        <v>1213</v>
      </c>
      <c r="L2225" s="7">
        <v>95055.47</v>
      </c>
      <c r="M2225" s="7">
        <v>4244.05</v>
      </c>
      <c r="N2225" s="7">
        <v>1235340.96</v>
      </c>
      <c r="O2225" s="8">
        <v>10991</v>
      </c>
      <c r="P2225" s="8">
        <v>7</v>
      </c>
      <c r="Q2225" s="8">
        <v>25</v>
      </c>
    </row>
    <row r="2226" spans="1:17" ht="14.5">
      <c r="A2226" s="5">
        <v>45717</v>
      </c>
      <c r="B2226" s="6">
        <v>2025</v>
      </c>
      <c r="C2226" s="6" t="s">
        <v>94</v>
      </c>
      <c r="D2226" s="6" t="s">
        <v>88</v>
      </c>
      <c r="E2226" s="6" t="s">
        <v>87</v>
      </c>
      <c r="F2226" s="6" t="s">
        <v>82</v>
      </c>
      <c r="G2226" s="6" t="s">
        <v>78</v>
      </c>
      <c r="H2226" s="7">
        <v>300929.28999999998</v>
      </c>
      <c r="I2226" s="7">
        <v>289079.63</v>
      </c>
      <c r="J2226" s="8">
        <v>3958</v>
      </c>
      <c r="K2226" s="8">
        <v>3861</v>
      </c>
      <c r="L2226" s="7">
        <v>156094.93</v>
      </c>
      <c r="M2226" s="7">
        <v>5897.4</v>
      </c>
      <c r="N2226" s="7">
        <v>3040370.42</v>
      </c>
      <c r="O2226" s="8">
        <v>41524</v>
      </c>
      <c r="P2226" s="8">
        <v>16</v>
      </c>
      <c r="Q2226" s="8">
        <v>78</v>
      </c>
    </row>
    <row r="2227" spans="1:17" ht="14.5">
      <c r="A2227" s="5">
        <v>45717</v>
      </c>
      <c r="B2227" s="6">
        <v>2025</v>
      </c>
      <c r="C2227" s="6" t="s">
        <v>94</v>
      </c>
      <c r="D2227" s="6" t="s">
        <v>88</v>
      </c>
      <c r="E2227" s="6" t="s">
        <v>87</v>
      </c>
      <c r="F2227" s="6" t="s">
        <v>82</v>
      </c>
      <c r="G2227" s="6" t="s">
        <v>79</v>
      </c>
      <c r="H2227" s="7">
        <v>331981.18</v>
      </c>
      <c r="I2227" s="7">
        <v>316812.36</v>
      </c>
      <c r="J2227" s="8">
        <v>1727</v>
      </c>
      <c r="K2227" s="8">
        <v>1671</v>
      </c>
      <c r="L2227" s="7">
        <v>203523.39</v>
      </c>
      <c r="M2227" s="7">
        <v>9077.5499999999993</v>
      </c>
      <c r="N2227" s="7">
        <v>2650528.0299999998</v>
      </c>
      <c r="O2227" s="8">
        <v>14237</v>
      </c>
      <c r="P2227" s="8">
        <v>17</v>
      </c>
      <c r="Q2227" s="8">
        <v>18</v>
      </c>
    </row>
    <row r="2228" spans="1:17" ht="14.5">
      <c r="A2228" s="5">
        <v>45717</v>
      </c>
      <c r="B2228" s="6">
        <v>2025</v>
      </c>
      <c r="C2228" s="6" t="s">
        <v>94</v>
      </c>
      <c r="D2228" s="6" t="s">
        <v>88</v>
      </c>
      <c r="E2228" s="6" t="s">
        <v>87</v>
      </c>
      <c r="F2228" s="6" t="s">
        <v>82</v>
      </c>
      <c r="G2228" s="6" t="s">
        <v>80</v>
      </c>
      <c r="H2228" s="7">
        <v>96492.07</v>
      </c>
      <c r="I2228" s="7">
        <v>86900.51</v>
      </c>
      <c r="J2228" s="8">
        <v>653</v>
      </c>
      <c r="K2228" s="8">
        <v>596</v>
      </c>
      <c r="L2228" s="7">
        <v>62399.040000000001</v>
      </c>
      <c r="M2228" s="7">
        <v>5205.33</v>
      </c>
      <c r="N2228" s="7">
        <v>902249.49</v>
      </c>
      <c r="O2228" s="8">
        <v>6616</v>
      </c>
      <c r="P2228" s="8">
        <v>4</v>
      </c>
      <c r="Q2228" s="8">
        <v>6</v>
      </c>
    </row>
    <row r="2229" spans="1:17" ht="14.5">
      <c r="A2229" s="5">
        <v>45717</v>
      </c>
      <c r="B2229" s="6">
        <v>2025</v>
      </c>
      <c r="C2229" s="6" t="s">
        <v>94</v>
      </c>
      <c r="D2229" s="6" t="s">
        <v>88</v>
      </c>
      <c r="E2229" s="6" t="s">
        <v>87</v>
      </c>
      <c r="F2229" s="6" t="s">
        <v>82</v>
      </c>
      <c r="G2229" s="6" t="s">
        <v>81</v>
      </c>
      <c r="H2229" s="7">
        <v>134214.81</v>
      </c>
      <c r="I2229" s="7">
        <v>126133.51</v>
      </c>
      <c r="J2229" s="8">
        <v>1105</v>
      </c>
      <c r="K2229" s="8">
        <v>1024</v>
      </c>
      <c r="L2229" s="7">
        <v>78948.39</v>
      </c>
      <c r="M2229" s="7">
        <v>3768.08</v>
      </c>
      <c r="N2229" s="7">
        <v>1232500.93</v>
      </c>
      <c r="O2229" s="8">
        <v>10833</v>
      </c>
      <c r="P2229" s="8">
        <v>6</v>
      </c>
      <c r="Q2229" s="8">
        <v>24</v>
      </c>
    </row>
    <row r="2230" spans="1:17" ht="14.5">
      <c r="A2230" s="5">
        <v>45717</v>
      </c>
      <c r="B2230" s="6">
        <v>2025</v>
      </c>
      <c r="C2230" s="6" t="s">
        <v>94</v>
      </c>
      <c r="D2230" s="6" t="s">
        <v>88</v>
      </c>
      <c r="E2230" s="6" t="s">
        <v>87</v>
      </c>
      <c r="F2230" s="6" t="s">
        <v>83</v>
      </c>
      <c r="G2230" s="6" t="s">
        <v>78</v>
      </c>
      <c r="H2230" s="7">
        <v>32661.61</v>
      </c>
      <c r="I2230" s="7">
        <v>32974.370000000003</v>
      </c>
      <c r="J2230" s="8">
        <v>430</v>
      </c>
      <c r="K2230" s="8">
        <v>431</v>
      </c>
      <c r="L2230" s="7">
        <v>15743.97</v>
      </c>
      <c r="M2230" s="7">
        <v>560.41</v>
      </c>
      <c r="N2230" s="7">
        <v>456236.27</v>
      </c>
      <c r="O2230" s="8">
        <v>6420</v>
      </c>
      <c r="P2230" s="8">
        <v>2</v>
      </c>
      <c r="Q2230" s="8">
        <v>6</v>
      </c>
    </row>
    <row r="2231" spans="1:17" ht="14.5">
      <c r="A2231" s="5">
        <v>45717</v>
      </c>
      <c r="B2231" s="6">
        <v>2025</v>
      </c>
      <c r="C2231" s="6" t="s">
        <v>94</v>
      </c>
      <c r="D2231" s="6" t="s">
        <v>88</v>
      </c>
      <c r="E2231" s="6" t="s">
        <v>87</v>
      </c>
      <c r="F2231" s="6" t="s">
        <v>83</v>
      </c>
      <c r="G2231" s="6" t="s">
        <v>79</v>
      </c>
      <c r="H2231" s="7">
        <v>35317.03</v>
      </c>
      <c r="I2231" s="7">
        <v>31852.77</v>
      </c>
      <c r="J2231" s="8">
        <v>184</v>
      </c>
      <c r="K2231" s="8">
        <v>165</v>
      </c>
      <c r="L2231" s="7">
        <v>19805.05</v>
      </c>
      <c r="M2231" s="7">
        <v>928.74</v>
      </c>
      <c r="N2231" s="7">
        <v>393493.5</v>
      </c>
      <c r="O2231" s="8">
        <v>2214</v>
      </c>
      <c r="P2231" s="8">
        <v>1</v>
      </c>
      <c r="Q2231" s="8">
        <v>6</v>
      </c>
    </row>
    <row r="2232" spans="1:17" ht="14.5">
      <c r="A2232" s="5">
        <v>45717</v>
      </c>
      <c r="B2232" s="6">
        <v>2025</v>
      </c>
      <c r="C2232" s="6" t="s">
        <v>94</v>
      </c>
      <c r="D2232" s="6" t="s">
        <v>88</v>
      </c>
      <c r="E2232" s="6" t="s">
        <v>87</v>
      </c>
      <c r="F2232" s="6" t="s">
        <v>83</v>
      </c>
      <c r="G2232" s="6" t="s">
        <v>80</v>
      </c>
      <c r="H2232" s="7">
        <v>11245.94</v>
      </c>
      <c r="I2232" s="7">
        <v>9534.77</v>
      </c>
      <c r="J2232" s="8">
        <v>76</v>
      </c>
      <c r="K2232" s="8">
        <v>64</v>
      </c>
      <c r="L2232" s="7">
        <v>6567.94</v>
      </c>
      <c r="M2232" s="7">
        <v>673.13</v>
      </c>
      <c r="N2232" s="7">
        <v>136014.48000000001</v>
      </c>
      <c r="O2232" s="8">
        <v>1024</v>
      </c>
      <c r="P2232" s="8">
        <v>0</v>
      </c>
      <c r="Q2232" s="8">
        <v>2</v>
      </c>
    </row>
    <row r="2233" spans="1:17" ht="14.5">
      <c r="A2233" s="5">
        <v>45717</v>
      </c>
      <c r="B2233" s="6">
        <v>2025</v>
      </c>
      <c r="C2233" s="6" t="s">
        <v>94</v>
      </c>
      <c r="D2233" s="6" t="s">
        <v>88</v>
      </c>
      <c r="E2233" s="6" t="s">
        <v>87</v>
      </c>
      <c r="F2233" s="6" t="s">
        <v>83</v>
      </c>
      <c r="G2233" s="6" t="s">
        <v>81</v>
      </c>
      <c r="H2233" s="7">
        <v>14788.61</v>
      </c>
      <c r="I2233" s="7">
        <v>13837.59</v>
      </c>
      <c r="J2233" s="8">
        <v>122</v>
      </c>
      <c r="K2233" s="8">
        <v>116</v>
      </c>
      <c r="L2233" s="7">
        <v>7743.7</v>
      </c>
      <c r="M2233" s="7">
        <v>409.33</v>
      </c>
      <c r="N2233" s="7">
        <v>184725.45</v>
      </c>
      <c r="O2233" s="8">
        <v>1556</v>
      </c>
      <c r="P2233" s="8">
        <v>1</v>
      </c>
      <c r="Q2233" s="8">
        <v>3</v>
      </c>
    </row>
    <row r="2234" spans="1:17" ht="14.5">
      <c r="A2234" s="5">
        <v>45717</v>
      </c>
      <c r="B2234" s="6">
        <v>2025</v>
      </c>
      <c r="C2234" s="6" t="s">
        <v>94</v>
      </c>
      <c r="D2234" s="6" t="s">
        <v>89</v>
      </c>
      <c r="E2234" s="6" t="s">
        <v>85</v>
      </c>
      <c r="F2234" s="6" t="s">
        <v>77</v>
      </c>
      <c r="G2234" s="6" t="s">
        <v>78</v>
      </c>
      <c r="H2234" s="7">
        <v>252011.24</v>
      </c>
      <c r="I2234" s="7">
        <v>264817.98</v>
      </c>
      <c r="J2234" s="8">
        <v>3315</v>
      </c>
      <c r="K2234" s="8">
        <v>3538</v>
      </c>
      <c r="L2234" s="7">
        <v>140350.39999999999</v>
      </c>
      <c r="M2234" s="7">
        <v>4593.2</v>
      </c>
      <c r="N2234" s="7">
        <v>1890051.39</v>
      </c>
      <c r="O2234" s="8">
        <v>25678</v>
      </c>
      <c r="P2234" s="8">
        <v>11</v>
      </c>
      <c r="Q2234" s="8">
        <v>29</v>
      </c>
    </row>
    <row r="2235" spans="1:17" ht="14.5">
      <c r="A2235" s="5">
        <v>45717</v>
      </c>
      <c r="B2235" s="6">
        <v>2025</v>
      </c>
      <c r="C2235" s="6" t="s">
        <v>94</v>
      </c>
      <c r="D2235" s="6" t="s">
        <v>89</v>
      </c>
      <c r="E2235" s="6" t="s">
        <v>85</v>
      </c>
      <c r="F2235" s="6" t="s">
        <v>77</v>
      </c>
      <c r="G2235" s="6" t="s">
        <v>79</v>
      </c>
      <c r="H2235" s="7">
        <v>267706.62</v>
      </c>
      <c r="I2235" s="7">
        <v>264807.57</v>
      </c>
      <c r="J2235" s="8">
        <v>1392</v>
      </c>
      <c r="K2235" s="8">
        <v>1353</v>
      </c>
      <c r="L2235" s="7">
        <v>177962.1</v>
      </c>
      <c r="M2235" s="7">
        <v>6458.49</v>
      </c>
      <c r="N2235" s="7">
        <v>1552809.88</v>
      </c>
      <c r="O2235" s="8">
        <v>8501</v>
      </c>
      <c r="P2235" s="8">
        <v>13</v>
      </c>
      <c r="Q2235" s="8">
        <v>14</v>
      </c>
    </row>
    <row r="2236" spans="1:17" ht="14.5">
      <c r="A2236" s="5">
        <v>45717</v>
      </c>
      <c r="B2236" s="6">
        <v>2025</v>
      </c>
      <c r="C2236" s="6" t="s">
        <v>94</v>
      </c>
      <c r="D2236" s="6" t="s">
        <v>89</v>
      </c>
      <c r="E2236" s="6" t="s">
        <v>85</v>
      </c>
      <c r="F2236" s="6" t="s">
        <v>77</v>
      </c>
      <c r="G2236" s="6" t="s">
        <v>80</v>
      </c>
      <c r="H2236" s="7">
        <v>82776.53</v>
      </c>
      <c r="I2236" s="7">
        <v>77132.14</v>
      </c>
      <c r="J2236" s="8">
        <v>560</v>
      </c>
      <c r="K2236" s="8">
        <v>525</v>
      </c>
      <c r="L2236" s="7">
        <v>56887.56</v>
      </c>
      <c r="M2236" s="7">
        <v>4176.66</v>
      </c>
      <c r="N2236" s="7">
        <v>556604.17000000004</v>
      </c>
      <c r="O2236" s="8">
        <v>4255</v>
      </c>
      <c r="P2236" s="8">
        <v>4</v>
      </c>
      <c r="Q2236" s="8">
        <v>7</v>
      </c>
    </row>
    <row r="2237" spans="1:17" ht="14.5">
      <c r="A2237" s="5">
        <v>45717</v>
      </c>
      <c r="B2237" s="6">
        <v>2025</v>
      </c>
      <c r="C2237" s="6" t="s">
        <v>94</v>
      </c>
      <c r="D2237" s="6" t="s">
        <v>89</v>
      </c>
      <c r="E2237" s="6" t="s">
        <v>85</v>
      </c>
      <c r="F2237" s="6" t="s">
        <v>77</v>
      </c>
      <c r="G2237" s="6" t="s">
        <v>81</v>
      </c>
      <c r="H2237" s="7">
        <v>115211.19</v>
      </c>
      <c r="I2237" s="7">
        <v>112131.11</v>
      </c>
      <c r="J2237" s="8">
        <v>949</v>
      </c>
      <c r="K2237" s="8">
        <v>922</v>
      </c>
      <c r="L2237" s="7">
        <v>71739.17</v>
      </c>
      <c r="M2237" s="7">
        <v>3197.41</v>
      </c>
      <c r="N2237" s="7">
        <v>746905.98</v>
      </c>
      <c r="O2237" s="8">
        <v>6855</v>
      </c>
      <c r="P2237" s="8">
        <v>5</v>
      </c>
      <c r="Q2237" s="8">
        <v>12</v>
      </c>
    </row>
    <row r="2238" spans="1:17" ht="14.5">
      <c r="A2238" s="5">
        <v>45717</v>
      </c>
      <c r="B2238" s="6">
        <v>2025</v>
      </c>
      <c r="C2238" s="6" t="s">
        <v>94</v>
      </c>
      <c r="D2238" s="6" t="s">
        <v>89</v>
      </c>
      <c r="E2238" s="6" t="s">
        <v>85</v>
      </c>
      <c r="F2238" s="6" t="s">
        <v>82</v>
      </c>
      <c r="G2238" s="6" t="s">
        <v>78</v>
      </c>
      <c r="H2238" s="7">
        <v>230154.85</v>
      </c>
      <c r="I2238" s="7">
        <v>232259.5</v>
      </c>
      <c r="J2238" s="8">
        <v>3027</v>
      </c>
      <c r="K2238" s="8">
        <v>3103</v>
      </c>
      <c r="L2238" s="7">
        <v>119845.24</v>
      </c>
      <c r="M2238" s="7">
        <v>4538.2</v>
      </c>
      <c r="N2238" s="7">
        <v>1694083.55</v>
      </c>
      <c r="O2238" s="8">
        <v>25252</v>
      </c>
      <c r="P2238" s="8">
        <v>12</v>
      </c>
      <c r="Q2238" s="8">
        <v>49</v>
      </c>
    </row>
    <row r="2239" spans="1:17" ht="14.5">
      <c r="A2239" s="5">
        <v>45717</v>
      </c>
      <c r="B2239" s="6">
        <v>2025</v>
      </c>
      <c r="C2239" s="6" t="s">
        <v>94</v>
      </c>
      <c r="D2239" s="6" t="s">
        <v>89</v>
      </c>
      <c r="E2239" s="6" t="s">
        <v>85</v>
      </c>
      <c r="F2239" s="6" t="s">
        <v>82</v>
      </c>
      <c r="G2239" s="6" t="s">
        <v>79</v>
      </c>
      <c r="H2239" s="7">
        <v>228475.17</v>
      </c>
      <c r="I2239" s="7">
        <v>228526.63</v>
      </c>
      <c r="J2239" s="8">
        <v>1188</v>
      </c>
      <c r="K2239" s="8">
        <v>1198</v>
      </c>
      <c r="L2239" s="7">
        <v>139814.39999999999</v>
      </c>
      <c r="M2239" s="7">
        <v>5484.95</v>
      </c>
      <c r="N2239" s="7">
        <v>1409382.36</v>
      </c>
      <c r="O2239" s="8">
        <v>7599</v>
      </c>
      <c r="P2239" s="8">
        <v>13</v>
      </c>
      <c r="Q2239" s="8">
        <v>22</v>
      </c>
    </row>
    <row r="2240" spans="1:17" ht="14.5">
      <c r="A2240" s="5">
        <v>45717</v>
      </c>
      <c r="B2240" s="6">
        <v>2025</v>
      </c>
      <c r="C2240" s="6" t="s">
        <v>94</v>
      </c>
      <c r="D2240" s="6" t="s">
        <v>89</v>
      </c>
      <c r="E2240" s="6" t="s">
        <v>85</v>
      </c>
      <c r="F2240" s="6" t="s">
        <v>82</v>
      </c>
      <c r="G2240" s="6" t="s">
        <v>80</v>
      </c>
      <c r="H2240" s="7">
        <v>62118.13</v>
      </c>
      <c r="I2240" s="7">
        <v>56609.15</v>
      </c>
      <c r="J2240" s="8">
        <v>420</v>
      </c>
      <c r="K2240" s="8">
        <v>383</v>
      </c>
      <c r="L2240" s="7">
        <v>39183.71</v>
      </c>
      <c r="M2240" s="7">
        <v>3563.32</v>
      </c>
      <c r="N2240" s="7">
        <v>463555.82</v>
      </c>
      <c r="O2240" s="8">
        <v>3497</v>
      </c>
      <c r="P2240" s="8">
        <v>3</v>
      </c>
      <c r="Q2240" s="8">
        <v>7</v>
      </c>
    </row>
    <row r="2241" spans="1:17" ht="14.5">
      <c r="A2241" s="5">
        <v>45717</v>
      </c>
      <c r="B2241" s="6">
        <v>2025</v>
      </c>
      <c r="C2241" s="6" t="s">
        <v>94</v>
      </c>
      <c r="D2241" s="6" t="s">
        <v>89</v>
      </c>
      <c r="E2241" s="6" t="s">
        <v>85</v>
      </c>
      <c r="F2241" s="6" t="s">
        <v>82</v>
      </c>
      <c r="G2241" s="6" t="s">
        <v>81</v>
      </c>
      <c r="H2241" s="7">
        <v>101151.79</v>
      </c>
      <c r="I2241" s="7">
        <v>99037.35</v>
      </c>
      <c r="J2241" s="8">
        <v>833</v>
      </c>
      <c r="K2241" s="8">
        <v>812</v>
      </c>
      <c r="L2241" s="7">
        <v>59358.9</v>
      </c>
      <c r="M2241" s="7">
        <v>3304.32</v>
      </c>
      <c r="N2241" s="7">
        <v>661683.03</v>
      </c>
      <c r="O2241" s="8">
        <v>5813</v>
      </c>
      <c r="P2241" s="8">
        <v>4</v>
      </c>
      <c r="Q2241" s="8">
        <v>10</v>
      </c>
    </row>
    <row r="2242" spans="1:17" ht="14.5">
      <c r="A2242" s="5">
        <v>45717</v>
      </c>
      <c r="B2242" s="6">
        <v>2025</v>
      </c>
      <c r="C2242" s="6" t="s">
        <v>94</v>
      </c>
      <c r="D2242" s="6" t="s">
        <v>89</v>
      </c>
      <c r="E2242" s="6" t="s">
        <v>85</v>
      </c>
      <c r="F2242" s="6" t="s">
        <v>83</v>
      </c>
      <c r="G2242" s="6" t="s">
        <v>78</v>
      </c>
      <c r="H2242" s="7">
        <v>28810.91</v>
      </c>
      <c r="I2242" s="7">
        <v>30068.04</v>
      </c>
      <c r="J2242" s="8">
        <v>379</v>
      </c>
      <c r="K2242" s="8">
        <v>400</v>
      </c>
      <c r="L2242" s="7">
        <v>13854.73</v>
      </c>
      <c r="M2242" s="7">
        <v>502.88</v>
      </c>
      <c r="N2242" s="7">
        <v>306517.39</v>
      </c>
      <c r="O2242" s="8">
        <v>4402</v>
      </c>
      <c r="P2242" s="8">
        <v>1</v>
      </c>
      <c r="Q2242" s="8">
        <v>6</v>
      </c>
    </row>
    <row r="2243" spans="1:17" ht="14.5">
      <c r="A2243" s="5">
        <v>45717</v>
      </c>
      <c r="B2243" s="6">
        <v>2025</v>
      </c>
      <c r="C2243" s="6" t="s">
        <v>94</v>
      </c>
      <c r="D2243" s="6" t="s">
        <v>89</v>
      </c>
      <c r="E2243" s="6" t="s">
        <v>85</v>
      </c>
      <c r="F2243" s="6" t="s">
        <v>83</v>
      </c>
      <c r="G2243" s="6" t="s">
        <v>79</v>
      </c>
      <c r="H2243" s="7">
        <v>31204.73</v>
      </c>
      <c r="I2243" s="7">
        <v>29760.37</v>
      </c>
      <c r="J2243" s="8">
        <v>162</v>
      </c>
      <c r="K2243" s="8">
        <v>154</v>
      </c>
      <c r="L2243" s="7">
        <v>17510.55</v>
      </c>
      <c r="M2243" s="7">
        <v>827.76</v>
      </c>
      <c r="N2243" s="7">
        <v>257947.43</v>
      </c>
      <c r="O2243" s="8">
        <v>1486</v>
      </c>
      <c r="P2243" s="8">
        <v>1</v>
      </c>
      <c r="Q2243" s="8">
        <v>5</v>
      </c>
    </row>
    <row r="2244" spans="1:17" ht="14.5">
      <c r="A2244" s="5">
        <v>45717</v>
      </c>
      <c r="B2244" s="6">
        <v>2025</v>
      </c>
      <c r="C2244" s="6" t="s">
        <v>94</v>
      </c>
      <c r="D2244" s="6" t="s">
        <v>89</v>
      </c>
      <c r="E2244" s="6" t="s">
        <v>85</v>
      </c>
      <c r="F2244" s="6" t="s">
        <v>83</v>
      </c>
      <c r="G2244" s="6" t="s">
        <v>80</v>
      </c>
      <c r="H2244" s="7">
        <v>9196.61</v>
      </c>
      <c r="I2244" s="7">
        <v>8675.56</v>
      </c>
      <c r="J2244" s="8">
        <v>62</v>
      </c>
      <c r="K2244" s="8">
        <v>58</v>
      </c>
      <c r="L2244" s="7">
        <v>5376.31</v>
      </c>
      <c r="M2244" s="7">
        <v>546.02</v>
      </c>
      <c r="N2244" s="7">
        <v>92002.559999999998</v>
      </c>
      <c r="O2244" s="8">
        <v>665</v>
      </c>
      <c r="P2244" s="8">
        <v>0</v>
      </c>
      <c r="Q2244" s="8">
        <v>2</v>
      </c>
    </row>
    <row r="2245" spans="1:17" ht="14.5">
      <c r="A2245" s="5">
        <v>45717</v>
      </c>
      <c r="B2245" s="6">
        <v>2025</v>
      </c>
      <c r="C2245" s="6" t="s">
        <v>94</v>
      </c>
      <c r="D2245" s="6" t="s">
        <v>89</v>
      </c>
      <c r="E2245" s="6" t="s">
        <v>85</v>
      </c>
      <c r="F2245" s="6" t="s">
        <v>83</v>
      </c>
      <c r="G2245" s="6" t="s">
        <v>81</v>
      </c>
      <c r="H2245" s="7">
        <v>12884.86</v>
      </c>
      <c r="I2245" s="7">
        <v>12650.53</v>
      </c>
      <c r="J2245" s="8">
        <v>106</v>
      </c>
      <c r="K2245" s="8">
        <v>106</v>
      </c>
      <c r="L2245" s="7">
        <v>6740.68</v>
      </c>
      <c r="M2245" s="7">
        <v>407.86</v>
      </c>
      <c r="N2245" s="7">
        <v>127195.63</v>
      </c>
      <c r="O2245" s="8">
        <v>1169</v>
      </c>
      <c r="P2245" s="8">
        <v>1</v>
      </c>
      <c r="Q2245" s="8">
        <v>2</v>
      </c>
    </row>
    <row r="2246" spans="1:17" ht="14.5">
      <c r="A2246" s="5">
        <v>45717</v>
      </c>
      <c r="B2246" s="6">
        <v>2025</v>
      </c>
      <c r="C2246" s="6" t="s">
        <v>94</v>
      </c>
      <c r="D2246" s="6" t="s">
        <v>90</v>
      </c>
      <c r="E2246" s="6" t="s">
        <v>91</v>
      </c>
      <c r="F2246" s="6" t="s">
        <v>77</v>
      </c>
      <c r="G2246" s="6" t="s">
        <v>78</v>
      </c>
      <c r="H2246" s="7">
        <v>199134.8</v>
      </c>
      <c r="I2246" s="7">
        <v>191452.34</v>
      </c>
      <c r="J2246" s="8">
        <v>2619</v>
      </c>
      <c r="K2246" s="8">
        <v>2519</v>
      </c>
      <c r="L2246" s="7">
        <v>111959.59</v>
      </c>
      <c r="M2246" s="7">
        <v>3474.61</v>
      </c>
      <c r="N2246" s="7">
        <v>2371426.8199999998</v>
      </c>
      <c r="O2246" s="8">
        <v>32383</v>
      </c>
      <c r="P2246" s="8">
        <v>10</v>
      </c>
      <c r="Q2246" s="8">
        <v>25</v>
      </c>
    </row>
    <row r="2247" spans="1:17" ht="14.5">
      <c r="A2247" s="5">
        <v>45717</v>
      </c>
      <c r="B2247" s="6">
        <v>2025</v>
      </c>
      <c r="C2247" s="6" t="s">
        <v>94</v>
      </c>
      <c r="D2247" s="6" t="s">
        <v>90</v>
      </c>
      <c r="E2247" s="6" t="s">
        <v>91</v>
      </c>
      <c r="F2247" s="6" t="s">
        <v>77</v>
      </c>
      <c r="G2247" s="6" t="s">
        <v>79</v>
      </c>
      <c r="H2247" s="7">
        <v>226512.79</v>
      </c>
      <c r="I2247" s="7">
        <v>213715.94</v>
      </c>
      <c r="J2247" s="8">
        <v>1178</v>
      </c>
      <c r="K2247" s="8">
        <v>1118</v>
      </c>
      <c r="L2247" s="7">
        <v>146587.79</v>
      </c>
      <c r="M2247" s="7">
        <v>6092.86</v>
      </c>
      <c r="N2247" s="7">
        <v>2052728.59</v>
      </c>
      <c r="O2247" s="8">
        <v>10998</v>
      </c>
      <c r="P2247" s="8">
        <v>12</v>
      </c>
      <c r="Q2247" s="8">
        <v>16</v>
      </c>
    </row>
    <row r="2248" spans="1:17" ht="14.5">
      <c r="A2248" s="5">
        <v>45717</v>
      </c>
      <c r="B2248" s="6">
        <v>2025</v>
      </c>
      <c r="C2248" s="6" t="s">
        <v>94</v>
      </c>
      <c r="D2248" s="6" t="s">
        <v>90</v>
      </c>
      <c r="E2248" s="6" t="s">
        <v>91</v>
      </c>
      <c r="F2248" s="6" t="s">
        <v>77</v>
      </c>
      <c r="G2248" s="6" t="s">
        <v>80</v>
      </c>
      <c r="H2248" s="7">
        <v>74976.91</v>
      </c>
      <c r="I2248" s="7">
        <v>64538.89</v>
      </c>
      <c r="J2248" s="8">
        <v>507</v>
      </c>
      <c r="K2248" s="8">
        <v>430</v>
      </c>
      <c r="L2248" s="7">
        <v>52161.05</v>
      </c>
      <c r="M2248" s="7">
        <v>3808.6</v>
      </c>
      <c r="N2248" s="7">
        <v>704645.4</v>
      </c>
      <c r="O2248" s="8">
        <v>5232</v>
      </c>
      <c r="P2248" s="8">
        <v>3</v>
      </c>
      <c r="Q2248" s="8">
        <v>7</v>
      </c>
    </row>
    <row r="2249" spans="1:17" ht="14.5">
      <c r="A2249" s="5">
        <v>45717</v>
      </c>
      <c r="B2249" s="6">
        <v>2025</v>
      </c>
      <c r="C2249" s="6" t="s">
        <v>94</v>
      </c>
      <c r="D2249" s="6" t="s">
        <v>90</v>
      </c>
      <c r="E2249" s="6" t="s">
        <v>91</v>
      </c>
      <c r="F2249" s="6" t="s">
        <v>77</v>
      </c>
      <c r="G2249" s="6" t="s">
        <v>81</v>
      </c>
      <c r="H2249" s="7">
        <v>85868.96</v>
      </c>
      <c r="I2249" s="7">
        <v>80010.86</v>
      </c>
      <c r="J2249" s="8">
        <v>707</v>
      </c>
      <c r="K2249" s="8">
        <v>657</v>
      </c>
      <c r="L2249" s="7">
        <v>54235.53</v>
      </c>
      <c r="M2249" s="7">
        <v>2516.27</v>
      </c>
      <c r="N2249" s="7">
        <v>928735.76</v>
      </c>
      <c r="O2249" s="8">
        <v>7883</v>
      </c>
      <c r="P2249" s="8">
        <v>4</v>
      </c>
      <c r="Q2249" s="8">
        <v>11</v>
      </c>
    </row>
    <row r="2250" spans="1:17" ht="14.5">
      <c r="A2250" s="5">
        <v>45717</v>
      </c>
      <c r="B2250" s="6">
        <v>2025</v>
      </c>
      <c r="C2250" s="6" t="s">
        <v>94</v>
      </c>
      <c r="D2250" s="6" t="s">
        <v>90</v>
      </c>
      <c r="E2250" s="6" t="s">
        <v>91</v>
      </c>
      <c r="F2250" s="6" t="s">
        <v>82</v>
      </c>
      <c r="G2250" s="6" t="s">
        <v>78</v>
      </c>
      <c r="H2250" s="7">
        <v>190682.83</v>
      </c>
      <c r="I2250" s="7">
        <v>181938.12</v>
      </c>
      <c r="J2250" s="8">
        <v>2508</v>
      </c>
      <c r="K2250" s="8">
        <v>2436</v>
      </c>
      <c r="L2250" s="7">
        <v>98674.48</v>
      </c>
      <c r="M2250" s="7">
        <v>3179.98</v>
      </c>
      <c r="N2250" s="7">
        <v>2119710.04</v>
      </c>
      <c r="O2250" s="8">
        <v>30867</v>
      </c>
      <c r="P2250" s="8">
        <v>8</v>
      </c>
      <c r="Q2250" s="8">
        <v>37</v>
      </c>
    </row>
    <row r="2251" spans="1:17" ht="14.5">
      <c r="A2251" s="5">
        <v>45717</v>
      </c>
      <c r="B2251" s="6">
        <v>2025</v>
      </c>
      <c r="C2251" s="6" t="s">
        <v>94</v>
      </c>
      <c r="D2251" s="6" t="s">
        <v>90</v>
      </c>
      <c r="E2251" s="6" t="s">
        <v>91</v>
      </c>
      <c r="F2251" s="6" t="s">
        <v>82</v>
      </c>
      <c r="G2251" s="6" t="s">
        <v>79</v>
      </c>
      <c r="H2251" s="7">
        <v>192464.09</v>
      </c>
      <c r="I2251" s="7">
        <v>174596.88</v>
      </c>
      <c r="J2251" s="8">
        <v>1001</v>
      </c>
      <c r="K2251" s="8">
        <v>909</v>
      </c>
      <c r="L2251" s="7">
        <v>118867.3</v>
      </c>
      <c r="M2251" s="7">
        <v>4594.18</v>
      </c>
      <c r="N2251" s="7">
        <v>1791422.71</v>
      </c>
      <c r="O2251" s="8">
        <v>10293</v>
      </c>
      <c r="P2251" s="8">
        <v>9</v>
      </c>
      <c r="Q2251" s="8">
        <v>21</v>
      </c>
    </row>
    <row r="2252" spans="1:17" ht="14.5">
      <c r="A2252" s="5">
        <v>45717</v>
      </c>
      <c r="B2252" s="6">
        <v>2025</v>
      </c>
      <c r="C2252" s="6" t="s">
        <v>94</v>
      </c>
      <c r="D2252" s="6" t="s">
        <v>90</v>
      </c>
      <c r="E2252" s="6" t="s">
        <v>91</v>
      </c>
      <c r="F2252" s="6" t="s">
        <v>82</v>
      </c>
      <c r="G2252" s="6" t="s">
        <v>80</v>
      </c>
      <c r="H2252" s="7">
        <v>63796.76</v>
      </c>
      <c r="I2252" s="7">
        <v>57772.52</v>
      </c>
      <c r="J2252" s="8">
        <v>432</v>
      </c>
      <c r="K2252" s="8">
        <v>391</v>
      </c>
      <c r="L2252" s="7">
        <v>41089.24</v>
      </c>
      <c r="M2252" s="7">
        <v>3782.76</v>
      </c>
      <c r="N2252" s="7">
        <v>608593.68999999994</v>
      </c>
      <c r="O2252" s="8">
        <v>4393</v>
      </c>
      <c r="P2252" s="8">
        <v>3</v>
      </c>
      <c r="Q2252" s="8">
        <v>4</v>
      </c>
    </row>
    <row r="2253" spans="1:17" ht="14.5">
      <c r="A2253" s="5">
        <v>45717</v>
      </c>
      <c r="B2253" s="6">
        <v>2025</v>
      </c>
      <c r="C2253" s="6" t="s">
        <v>94</v>
      </c>
      <c r="D2253" s="6" t="s">
        <v>90</v>
      </c>
      <c r="E2253" s="6" t="s">
        <v>91</v>
      </c>
      <c r="F2253" s="6" t="s">
        <v>82</v>
      </c>
      <c r="G2253" s="6" t="s">
        <v>81</v>
      </c>
      <c r="H2253" s="7">
        <v>77597.17</v>
      </c>
      <c r="I2253" s="7">
        <v>75820.77</v>
      </c>
      <c r="J2253" s="8">
        <v>639</v>
      </c>
      <c r="K2253" s="8">
        <v>619</v>
      </c>
      <c r="L2253" s="7">
        <v>45206.32</v>
      </c>
      <c r="M2253" s="7">
        <v>2220.17</v>
      </c>
      <c r="N2253" s="7">
        <v>821447.32</v>
      </c>
      <c r="O2253" s="8">
        <v>7632</v>
      </c>
      <c r="P2253" s="8">
        <v>3</v>
      </c>
      <c r="Q2253" s="8">
        <v>11</v>
      </c>
    </row>
    <row r="2254" spans="1:17" ht="14.5">
      <c r="A2254" s="5">
        <v>45717</v>
      </c>
      <c r="B2254" s="6">
        <v>2025</v>
      </c>
      <c r="C2254" s="6" t="s">
        <v>94</v>
      </c>
      <c r="D2254" s="6" t="s">
        <v>90</v>
      </c>
      <c r="E2254" s="6" t="s">
        <v>91</v>
      </c>
      <c r="F2254" s="6" t="s">
        <v>83</v>
      </c>
      <c r="G2254" s="6" t="s">
        <v>78</v>
      </c>
      <c r="H2254" s="7">
        <v>21529.64</v>
      </c>
      <c r="I2254" s="7">
        <v>20745.61</v>
      </c>
      <c r="J2254" s="8">
        <v>283</v>
      </c>
      <c r="K2254" s="8">
        <v>271</v>
      </c>
      <c r="L2254" s="7">
        <v>10186.26</v>
      </c>
      <c r="M2254" s="7">
        <v>373.41</v>
      </c>
      <c r="N2254" s="7">
        <v>337221.07</v>
      </c>
      <c r="O2254" s="8">
        <v>4981</v>
      </c>
      <c r="P2254" s="8">
        <v>1</v>
      </c>
      <c r="Q2254" s="8">
        <v>7</v>
      </c>
    </row>
    <row r="2255" spans="1:17" ht="14.5">
      <c r="A2255" s="5">
        <v>45717</v>
      </c>
      <c r="B2255" s="6">
        <v>2025</v>
      </c>
      <c r="C2255" s="6" t="s">
        <v>94</v>
      </c>
      <c r="D2255" s="6" t="s">
        <v>90</v>
      </c>
      <c r="E2255" s="6" t="s">
        <v>91</v>
      </c>
      <c r="F2255" s="6" t="s">
        <v>83</v>
      </c>
      <c r="G2255" s="6" t="s">
        <v>79</v>
      </c>
      <c r="H2255" s="7">
        <v>20909.25</v>
      </c>
      <c r="I2255" s="7">
        <v>19755.259999999998</v>
      </c>
      <c r="J2255" s="8">
        <v>109</v>
      </c>
      <c r="K2255" s="8">
        <v>102</v>
      </c>
      <c r="L2255" s="7">
        <v>11598.15</v>
      </c>
      <c r="M2255" s="7">
        <v>516.63</v>
      </c>
      <c r="N2255" s="7">
        <v>273509.57</v>
      </c>
      <c r="O2255" s="8">
        <v>1455</v>
      </c>
      <c r="P2255" s="8">
        <v>1</v>
      </c>
      <c r="Q2255" s="8">
        <v>2</v>
      </c>
    </row>
    <row r="2256" spans="1:17" ht="14.5">
      <c r="A2256" s="5">
        <v>45717</v>
      </c>
      <c r="B2256" s="6">
        <v>2025</v>
      </c>
      <c r="C2256" s="6" t="s">
        <v>94</v>
      </c>
      <c r="D2256" s="6" t="s">
        <v>90</v>
      </c>
      <c r="E2256" s="6" t="s">
        <v>91</v>
      </c>
      <c r="F2256" s="6" t="s">
        <v>83</v>
      </c>
      <c r="G2256" s="6" t="s">
        <v>80</v>
      </c>
      <c r="H2256" s="7">
        <v>7129.12</v>
      </c>
      <c r="I2256" s="7">
        <v>6545.5</v>
      </c>
      <c r="J2256" s="8">
        <v>48</v>
      </c>
      <c r="K2256" s="8">
        <v>45</v>
      </c>
      <c r="L2256" s="7">
        <v>4185.3100000000004</v>
      </c>
      <c r="M2256" s="7">
        <v>364.92</v>
      </c>
      <c r="N2256" s="7">
        <v>96268.2</v>
      </c>
      <c r="O2256" s="8">
        <v>678</v>
      </c>
      <c r="P2256" s="8">
        <v>0</v>
      </c>
      <c r="Q2256" s="8">
        <v>1</v>
      </c>
    </row>
    <row r="2257" spans="1:17" ht="14.5">
      <c r="A2257" s="5">
        <v>45717</v>
      </c>
      <c r="B2257" s="6">
        <v>2025</v>
      </c>
      <c r="C2257" s="6" t="s">
        <v>94</v>
      </c>
      <c r="D2257" s="6" t="s">
        <v>90</v>
      </c>
      <c r="E2257" s="6" t="s">
        <v>91</v>
      </c>
      <c r="F2257" s="6" t="s">
        <v>83</v>
      </c>
      <c r="G2257" s="6" t="s">
        <v>81</v>
      </c>
      <c r="H2257" s="7">
        <v>8953.61</v>
      </c>
      <c r="I2257" s="7">
        <v>8401.74</v>
      </c>
      <c r="J2257" s="8">
        <v>74</v>
      </c>
      <c r="K2257" s="8">
        <v>71</v>
      </c>
      <c r="L2257" s="7">
        <v>4768.8100000000004</v>
      </c>
      <c r="M2257" s="7">
        <v>273.48</v>
      </c>
      <c r="N2257" s="7">
        <v>128790.78</v>
      </c>
      <c r="O2257" s="8">
        <v>1141</v>
      </c>
      <c r="P2257" s="8">
        <v>0</v>
      </c>
      <c r="Q2257" s="8">
        <v>2</v>
      </c>
    </row>
    <row r="2258" spans="1:17" ht="14.5">
      <c r="A2258" s="5">
        <v>45717</v>
      </c>
      <c r="B2258" s="6">
        <v>2025</v>
      </c>
      <c r="C2258" s="6" t="s">
        <v>94</v>
      </c>
      <c r="D2258" s="6" t="s">
        <v>92</v>
      </c>
      <c r="E2258" s="6" t="s">
        <v>76</v>
      </c>
      <c r="F2258" s="6" t="s">
        <v>77</v>
      </c>
      <c r="G2258" s="6" t="s">
        <v>78</v>
      </c>
      <c r="H2258" s="7">
        <v>221126.48</v>
      </c>
      <c r="I2258" s="7">
        <v>227257.07</v>
      </c>
      <c r="J2258" s="8">
        <v>2908</v>
      </c>
      <c r="K2258" s="8">
        <v>2973</v>
      </c>
      <c r="L2258" s="7">
        <v>125412.25</v>
      </c>
      <c r="M2258" s="7">
        <v>3740.09</v>
      </c>
      <c r="N2258" s="7">
        <v>1429397.84</v>
      </c>
      <c r="O2258" s="8">
        <v>20089</v>
      </c>
      <c r="P2258" s="8">
        <v>9</v>
      </c>
      <c r="Q2258" s="8">
        <v>47</v>
      </c>
    </row>
    <row r="2259" spans="1:17" ht="14.5">
      <c r="A2259" s="5">
        <v>45717</v>
      </c>
      <c r="B2259" s="6">
        <v>2025</v>
      </c>
      <c r="C2259" s="6" t="s">
        <v>94</v>
      </c>
      <c r="D2259" s="6" t="s">
        <v>92</v>
      </c>
      <c r="E2259" s="6" t="s">
        <v>76</v>
      </c>
      <c r="F2259" s="6" t="s">
        <v>77</v>
      </c>
      <c r="G2259" s="6" t="s">
        <v>79</v>
      </c>
      <c r="H2259" s="7">
        <v>214574.1</v>
      </c>
      <c r="I2259" s="7">
        <v>200427.83</v>
      </c>
      <c r="J2259" s="8">
        <v>1116</v>
      </c>
      <c r="K2259" s="8">
        <v>1034</v>
      </c>
      <c r="L2259" s="7">
        <v>141084.57999999999</v>
      </c>
      <c r="M2259" s="7">
        <v>4889.24</v>
      </c>
      <c r="N2259" s="7">
        <v>1194825.8</v>
      </c>
      <c r="O2259" s="8">
        <v>6848</v>
      </c>
      <c r="P2259" s="8">
        <v>11</v>
      </c>
      <c r="Q2259" s="8">
        <v>24</v>
      </c>
    </row>
    <row r="2260" spans="1:17" ht="14.5">
      <c r="A2260" s="5">
        <v>45717</v>
      </c>
      <c r="B2260" s="6">
        <v>2025</v>
      </c>
      <c r="C2260" s="6" t="s">
        <v>94</v>
      </c>
      <c r="D2260" s="6" t="s">
        <v>92</v>
      </c>
      <c r="E2260" s="6" t="s">
        <v>76</v>
      </c>
      <c r="F2260" s="6" t="s">
        <v>77</v>
      </c>
      <c r="G2260" s="6" t="s">
        <v>80</v>
      </c>
      <c r="H2260" s="7">
        <v>67950.3</v>
      </c>
      <c r="I2260" s="7">
        <v>61406.06</v>
      </c>
      <c r="J2260" s="8">
        <v>460</v>
      </c>
      <c r="K2260" s="8">
        <v>417</v>
      </c>
      <c r="L2260" s="7">
        <v>46645.919999999998</v>
      </c>
      <c r="M2260" s="7">
        <v>3949.83</v>
      </c>
      <c r="N2260" s="7">
        <v>433718.05</v>
      </c>
      <c r="O2260" s="8">
        <v>3002</v>
      </c>
      <c r="P2260" s="8">
        <v>4</v>
      </c>
      <c r="Q2260" s="8">
        <v>7</v>
      </c>
    </row>
    <row r="2261" spans="1:17" ht="14.5">
      <c r="A2261" s="5">
        <v>45717</v>
      </c>
      <c r="B2261" s="6">
        <v>2025</v>
      </c>
      <c r="C2261" s="6" t="s">
        <v>94</v>
      </c>
      <c r="D2261" s="6" t="s">
        <v>92</v>
      </c>
      <c r="E2261" s="6" t="s">
        <v>76</v>
      </c>
      <c r="F2261" s="6" t="s">
        <v>77</v>
      </c>
      <c r="G2261" s="6" t="s">
        <v>81</v>
      </c>
      <c r="H2261" s="7">
        <v>90944.11</v>
      </c>
      <c r="I2261" s="7">
        <v>87692.78</v>
      </c>
      <c r="J2261" s="8">
        <v>749</v>
      </c>
      <c r="K2261" s="8">
        <v>714</v>
      </c>
      <c r="L2261" s="7">
        <v>57249.2</v>
      </c>
      <c r="M2261" s="7">
        <v>2529.14</v>
      </c>
      <c r="N2261" s="7">
        <v>557283.9</v>
      </c>
      <c r="O2261" s="8">
        <v>5142</v>
      </c>
      <c r="P2261" s="8">
        <v>4</v>
      </c>
      <c r="Q2261" s="8">
        <v>10</v>
      </c>
    </row>
    <row r="2262" spans="1:17" ht="14.5">
      <c r="A2262" s="5">
        <v>45717</v>
      </c>
      <c r="B2262" s="6">
        <v>2025</v>
      </c>
      <c r="C2262" s="6" t="s">
        <v>94</v>
      </c>
      <c r="D2262" s="6" t="s">
        <v>92</v>
      </c>
      <c r="E2262" s="6" t="s">
        <v>76</v>
      </c>
      <c r="F2262" s="6" t="s">
        <v>82</v>
      </c>
      <c r="G2262" s="6" t="s">
        <v>78</v>
      </c>
      <c r="H2262" s="7">
        <v>171053.46</v>
      </c>
      <c r="I2262" s="7">
        <v>170839.55</v>
      </c>
      <c r="J2262" s="8">
        <v>2250</v>
      </c>
      <c r="K2262" s="8">
        <v>2230</v>
      </c>
      <c r="L2262" s="7">
        <v>89074.04</v>
      </c>
      <c r="M2262" s="7">
        <v>2904.51</v>
      </c>
      <c r="N2262" s="7">
        <v>1228584.29</v>
      </c>
      <c r="O2262" s="8">
        <v>17217</v>
      </c>
      <c r="P2262" s="8">
        <v>9</v>
      </c>
      <c r="Q2262" s="8">
        <v>21</v>
      </c>
    </row>
    <row r="2263" spans="1:17" ht="14.5">
      <c r="A2263" s="5">
        <v>45717</v>
      </c>
      <c r="B2263" s="6">
        <v>2025</v>
      </c>
      <c r="C2263" s="6" t="s">
        <v>94</v>
      </c>
      <c r="D2263" s="6" t="s">
        <v>92</v>
      </c>
      <c r="E2263" s="6" t="s">
        <v>76</v>
      </c>
      <c r="F2263" s="6" t="s">
        <v>82</v>
      </c>
      <c r="G2263" s="6" t="s">
        <v>79</v>
      </c>
      <c r="H2263" s="7">
        <v>166753.75</v>
      </c>
      <c r="I2263" s="7">
        <v>165829.85999999999</v>
      </c>
      <c r="J2263" s="8">
        <v>867</v>
      </c>
      <c r="K2263" s="8">
        <v>874</v>
      </c>
      <c r="L2263" s="7">
        <v>100935.85</v>
      </c>
      <c r="M2263" s="7">
        <v>4044.08</v>
      </c>
      <c r="N2263" s="7">
        <v>999240.96</v>
      </c>
      <c r="O2263" s="8">
        <v>5339</v>
      </c>
      <c r="P2263" s="8">
        <v>7</v>
      </c>
      <c r="Q2263" s="8">
        <v>17</v>
      </c>
    </row>
    <row r="2264" spans="1:17" ht="14.5">
      <c r="A2264" s="5">
        <v>45717</v>
      </c>
      <c r="B2264" s="6">
        <v>2025</v>
      </c>
      <c r="C2264" s="6" t="s">
        <v>94</v>
      </c>
      <c r="D2264" s="6" t="s">
        <v>92</v>
      </c>
      <c r="E2264" s="6" t="s">
        <v>76</v>
      </c>
      <c r="F2264" s="6" t="s">
        <v>82</v>
      </c>
      <c r="G2264" s="6" t="s">
        <v>80</v>
      </c>
      <c r="H2264" s="7">
        <v>55651.98</v>
      </c>
      <c r="I2264" s="7">
        <v>50469.08</v>
      </c>
      <c r="J2264" s="8">
        <v>376</v>
      </c>
      <c r="K2264" s="8">
        <v>340</v>
      </c>
      <c r="L2264" s="7">
        <v>36150.910000000003</v>
      </c>
      <c r="M2264" s="7">
        <v>3028.55</v>
      </c>
      <c r="N2264" s="7">
        <v>354597.33</v>
      </c>
      <c r="O2264" s="8">
        <v>2539</v>
      </c>
      <c r="P2264" s="8">
        <v>3</v>
      </c>
      <c r="Q2264" s="8">
        <v>8</v>
      </c>
    </row>
    <row r="2265" spans="1:17" ht="14.5">
      <c r="A2265" s="5">
        <v>45717</v>
      </c>
      <c r="B2265" s="6">
        <v>2025</v>
      </c>
      <c r="C2265" s="6" t="s">
        <v>94</v>
      </c>
      <c r="D2265" s="6" t="s">
        <v>92</v>
      </c>
      <c r="E2265" s="6" t="s">
        <v>76</v>
      </c>
      <c r="F2265" s="6" t="s">
        <v>82</v>
      </c>
      <c r="G2265" s="6" t="s">
        <v>81</v>
      </c>
      <c r="H2265" s="7">
        <v>76604.11</v>
      </c>
      <c r="I2265" s="7">
        <v>72932.52</v>
      </c>
      <c r="J2265" s="8">
        <v>631</v>
      </c>
      <c r="K2265" s="8">
        <v>607</v>
      </c>
      <c r="L2265" s="7">
        <v>44975.37</v>
      </c>
      <c r="M2265" s="7">
        <v>2181.23</v>
      </c>
      <c r="N2265" s="7">
        <v>464332.61</v>
      </c>
      <c r="O2265" s="8">
        <v>3988</v>
      </c>
      <c r="P2265" s="8">
        <v>4</v>
      </c>
      <c r="Q2265" s="8">
        <v>10</v>
      </c>
    </row>
    <row r="2266" spans="1:17" ht="14.5">
      <c r="A2266" s="5">
        <v>45717</v>
      </c>
      <c r="B2266" s="6">
        <v>2025</v>
      </c>
      <c r="C2266" s="6" t="s">
        <v>94</v>
      </c>
      <c r="D2266" s="6" t="s">
        <v>92</v>
      </c>
      <c r="E2266" s="6" t="s">
        <v>76</v>
      </c>
      <c r="F2266" s="6" t="s">
        <v>83</v>
      </c>
      <c r="G2266" s="6" t="s">
        <v>78</v>
      </c>
      <c r="H2266" s="7">
        <v>20246.990000000002</v>
      </c>
      <c r="I2266" s="7">
        <v>20686.34</v>
      </c>
      <c r="J2266" s="8">
        <v>266</v>
      </c>
      <c r="K2266" s="8">
        <v>268</v>
      </c>
      <c r="L2266" s="7">
        <v>9590.9</v>
      </c>
      <c r="M2266" s="7">
        <v>388.61</v>
      </c>
      <c r="N2266" s="7">
        <v>190392.57</v>
      </c>
      <c r="O2266" s="8">
        <v>2600</v>
      </c>
      <c r="P2266" s="8">
        <v>1</v>
      </c>
      <c r="Q2266" s="8">
        <v>5</v>
      </c>
    </row>
    <row r="2267" spans="1:17" ht="14.5">
      <c r="A2267" s="5">
        <v>45717</v>
      </c>
      <c r="B2267" s="6">
        <v>2025</v>
      </c>
      <c r="C2267" s="6" t="s">
        <v>94</v>
      </c>
      <c r="D2267" s="6" t="s">
        <v>92</v>
      </c>
      <c r="E2267" s="6" t="s">
        <v>76</v>
      </c>
      <c r="F2267" s="6" t="s">
        <v>83</v>
      </c>
      <c r="G2267" s="6" t="s">
        <v>79</v>
      </c>
      <c r="H2267" s="7">
        <v>20443.77</v>
      </c>
      <c r="I2267" s="7">
        <v>19149.580000000002</v>
      </c>
      <c r="J2267" s="8">
        <v>106</v>
      </c>
      <c r="K2267" s="8">
        <v>98</v>
      </c>
      <c r="L2267" s="7">
        <v>11491.41</v>
      </c>
      <c r="M2267" s="7">
        <v>496.92</v>
      </c>
      <c r="N2267" s="7">
        <v>156803.16</v>
      </c>
      <c r="O2267" s="8">
        <v>925</v>
      </c>
      <c r="P2267" s="8">
        <v>1</v>
      </c>
      <c r="Q2267" s="8">
        <v>3</v>
      </c>
    </row>
    <row r="2268" spans="1:17" ht="14.5">
      <c r="A2268" s="5">
        <v>45717</v>
      </c>
      <c r="B2268" s="6">
        <v>2025</v>
      </c>
      <c r="C2268" s="6" t="s">
        <v>94</v>
      </c>
      <c r="D2268" s="6" t="s">
        <v>92</v>
      </c>
      <c r="E2268" s="6" t="s">
        <v>76</v>
      </c>
      <c r="F2268" s="6" t="s">
        <v>83</v>
      </c>
      <c r="G2268" s="6" t="s">
        <v>80</v>
      </c>
      <c r="H2268" s="7">
        <v>5626.87</v>
      </c>
      <c r="I2268" s="7">
        <v>5154.2</v>
      </c>
      <c r="J2268" s="8">
        <v>38</v>
      </c>
      <c r="K2268" s="8">
        <v>35</v>
      </c>
      <c r="L2268" s="7">
        <v>3291.35</v>
      </c>
      <c r="M2268" s="7">
        <v>283.75</v>
      </c>
      <c r="N2268" s="7">
        <v>54090.09</v>
      </c>
      <c r="O2268" s="8">
        <v>410</v>
      </c>
      <c r="P2268" s="8">
        <v>0</v>
      </c>
      <c r="Q2268" s="8">
        <v>1</v>
      </c>
    </row>
    <row r="2269" spans="1:17" ht="14.5">
      <c r="A2269" s="5">
        <v>45717</v>
      </c>
      <c r="B2269" s="6">
        <v>2025</v>
      </c>
      <c r="C2269" s="6" t="s">
        <v>94</v>
      </c>
      <c r="D2269" s="6" t="s">
        <v>92</v>
      </c>
      <c r="E2269" s="6" t="s">
        <v>76</v>
      </c>
      <c r="F2269" s="6" t="s">
        <v>83</v>
      </c>
      <c r="G2269" s="6" t="s">
        <v>81</v>
      </c>
      <c r="H2269" s="7">
        <v>8202.74</v>
      </c>
      <c r="I2269" s="7">
        <v>8041.58</v>
      </c>
      <c r="J2269" s="8">
        <v>68</v>
      </c>
      <c r="K2269" s="8">
        <v>68</v>
      </c>
      <c r="L2269" s="7">
        <v>4277.3599999999997</v>
      </c>
      <c r="M2269" s="7">
        <v>250.6</v>
      </c>
      <c r="N2269" s="7">
        <v>73068.740000000005</v>
      </c>
      <c r="O2269" s="8">
        <v>618</v>
      </c>
      <c r="P2269" s="8">
        <v>0</v>
      </c>
      <c r="Q2269" s="8">
        <v>2</v>
      </c>
    </row>
    <row r="2270" spans="1:17" ht="14.5">
      <c r="A2270" s="5">
        <v>45748</v>
      </c>
      <c r="B2270" s="6">
        <v>2025</v>
      </c>
      <c r="C2270" s="6" t="s">
        <v>95</v>
      </c>
      <c r="D2270" s="6" t="s">
        <v>75</v>
      </c>
      <c r="E2270" s="6" t="s">
        <v>76</v>
      </c>
      <c r="F2270" s="6" t="s">
        <v>77</v>
      </c>
      <c r="G2270" s="6" t="s">
        <v>78</v>
      </c>
      <c r="H2270" s="7">
        <v>1129203.3500000001</v>
      </c>
      <c r="I2270" s="7">
        <v>1084231.46</v>
      </c>
      <c r="J2270" s="8">
        <v>14852</v>
      </c>
      <c r="K2270" s="8">
        <v>14303</v>
      </c>
      <c r="L2270" s="7">
        <v>625357.29</v>
      </c>
      <c r="M2270" s="7">
        <v>19919.04</v>
      </c>
      <c r="N2270" s="7">
        <v>6619112.1200000001</v>
      </c>
      <c r="O2270" s="8">
        <v>98315</v>
      </c>
      <c r="P2270" s="8">
        <v>58</v>
      </c>
      <c r="Q2270" s="8">
        <v>292</v>
      </c>
    </row>
    <row r="2271" spans="1:17" ht="14.5">
      <c r="A2271" s="5">
        <v>45748</v>
      </c>
      <c r="B2271" s="6">
        <v>2025</v>
      </c>
      <c r="C2271" s="6" t="s">
        <v>95</v>
      </c>
      <c r="D2271" s="6" t="s">
        <v>75</v>
      </c>
      <c r="E2271" s="6" t="s">
        <v>76</v>
      </c>
      <c r="F2271" s="6" t="s">
        <v>77</v>
      </c>
      <c r="G2271" s="6" t="s">
        <v>79</v>
      </c>
      <c r="H2271" s="7">
        <v>1274118.3500000001</v>
      </c>
      <c r="I2271" s="7">
        <v>1204116.53</v>
      </c>
      <c r="J2271" s="8">
        <v>6627</v>
      </c>
      <c r="K2271" s="8">
        <v>6225</v>
      </c>
      <c r="L2271" s="7">
        <v>832070.59</v>
      </c>
      <c r="M2271" s="7">
        <v>30058.93</v>
      </c>
      <c r="N2271" s="7">
        <v>5948890.5199999996</v>
      </c>
      <c r="O2271" s="8">
        <v>34271</v>
      </c>
      <c r="P2271" s="8">
        <v>47</v>
      </c>
      <c r="Q2271" s="8">
        <v>106</v>
      </c>
    </row>
    <row r="2272" spans="1:17" ht="14.5">
      <c r="A2272" s="5">
        <v>45748</v>
      </c>
      <c r="B2272" s="6">
        <v>2025</v>
      </c>
      <c r="C2272" s="6" t="s">
        <v>95</v>
      </c>
      <c r="D2272" s="6" t="s">
        <v>75</v>
      </c>
      <c r="E2272" s="6" t="s">
        <v>76</v>
      </c>
      <c r="F2272" s="6" t="s">
        <v>77</v>
      </c>
      <c r="G2272" s="6" t="s">
        <v>80</v>
      </c>
      <c r="H2272" s="7">
        <v>339023.67</v>
      </c>
      <c r="I2272" s="7">
        <v>309599.53000000003</v>
      </c>
      <c r="J2272" s="8">
        <v>2293</v>
      </c>
      <c r="K2272" s="8">
        <v>2131</v>
      </c>
      <c r="L2272" s="7">
        <v>229844.48000000001</v>
      </c>
      <c r="M2272" s="7">
        <v>19862.650000000001</v>
      </c>
      <c r="N2272" s="7">
        <v>1942726.58</v>
      </c>
      <c r="O2272" s="8">
        <v>13593</v>
      </c>
      <c r="P2272" s="8">
        <v>17</v>
      </c>
      <c r="Q2272" s="8">
        <v>25</v>
      </c>
    </row>
    <row r="2273" spans="1:17" ht="14.5">
      <c r="A2273" s="5">
        <v>45748</v>
      </c>
      <c r="B2273" s="6">
        <v>2025</v>
      </c>
      <c r="C2273" s="6" t="s">
        <v>95</v>
      </c>
      <c r="D2273" s="6" t="s">
        <v>75</v>
      </c>
      <c r="E2273" s="6" t="s">
        <v>76</v>
      </c>
      <c r="F2273" s="6" t="s">
        <v>77</v>
      </c>
      <c r="G2273" s="6" t="s">
        <v>81</v>
      </c>
      <c r="H2273" s="7">
        <v>477527.78</v>
      </c>
      <c r="I2273" s="7">
        <v>453380.41</v>
      </c>
      <c r="J2273" s="8">
        <v>3932</v>
      </c>
      <c r="K2273" s="8">
        <v>3674</v>
      </c>
      <c r="L2273" s="7">
        <v>293618.8</v>
      </c>
      <c r="M2273" s="7">
        <v>15577.5</v>
      </c>
      <c r="N2273" s="7">
        <v>2615538.8199999998</v>
      </c>
      <c r="O2273" s="8">
        <v>24099</v>
      </c>
      <c r="P2273" s="8">
        <v>18</v>
      </c>
      <c r="Q2273" s="8">
        <v>55</v>
      </c>
    </row>
    <row r="2274" spans="1:17" ht="14.5">
      <c r="A2274" s="5">
        <v>45748</v>
      </c>
      <c r="B2274" s="6">
        <v>2025</v>
      </c>
      <c r="C2274" s="6" t="s">
        <v>95</v>
      </c>
      <c r="D2274" s="6" t="s">
        <v>75</v>
      </c>
      <c r="E2274" s="6" t="s">
        <v>76</v>
      </c>
      <c r="F2274" s="6" t="s">
        <v>82</v>
      </c>
      <c r="G2274" s="6" t="s">
        <v>78</v>
      </c>
      <c r="H2274" s="7">
        <v>874707.19</v>
      </c>
      <c r="I2274" s="7">
        <v>874394.63</v>
      </c>
      <c r="J2274" s="8">
        <v>11504</v>
      </c>
      <c r="K2274" s="8">
        <v>11584</v>
      </c>
      <c r="L2274" s="7">
        <v>456095.64</v>
      </c>
      <c r="M2274" s="7">
        <v>17004.080000000002</v>
      </c>
      <c r="N2274" s="7">
        <v>5646141.21</v>
      </c>
      <c r="O2274" s="8">
        <v>80109</v>
      </c>
      <c r="P2274" s="8">
        <v>35</v>
      </c>
      <c r="Q2274" s="8">
        <v>121</v>
      </c>
    </row>
    <row r="2275" spans="1:17" ht="14.5">
      <c r="A2275" s="5">
        <v>45748</v>
      </c>
      <c r="B2275" s="6">
        <v>2025</v>
      </c>
      <c r="C2275" s="6" t="s">
        <v>95</v>
      </c>
      <c r="D2275" s="6" t="s">
        <v>75</v>
      </c>
      <c r="E2275" s="6" t="s">
        <v>76</v>
      </c>
      <c r="F2275" s="6" t="s">
        <v>82</v>
      </c>
      <c r="G2275" s="6" t="s">
        <v>79</v>
      </c>
      <c r="H2275" s="7">
        <v>983050.37</v>
      </c>
      <c r="I2275" s="7">
        <v>909944.59</v>
      </c>
      <c r="J2275" s="8">
        <v>5113</v>
      </c>
      <c r="K2275" s="8">
        <v>4737</v>
      </c>
      <c r="L2275" s="7">
        <v>600320.52</v>
      </c>
      <c r="M2275" s="7">
        <v>24184.14</v>
      </c>
      <c r="N2275" s="7">
        <v>5019470.12</v>
      </c>
      <c r="O2275" s="8">
        <v>28844</v>
      </c>
      <c r="P2275" s="8">
        <v>53</v>
      </c>
      <c r="Q2275" s="8">
        <v>56</v>
      </c>
    </row>
    <row r="2276" spans="1:17" ht="14.5">
      <c r="A2276" s="5">
        <v>45748</v>
      </c>
      <c r="B2276" s="6">
        <v>2025</v>
      </c>
      <c r="C2276" s="6" t="s">
        <v>95</v>
      </c>
      <c r="D2276" s="6" t="s">
        <v>75</v>
      </c>
      <c r="E2276" s="6" t="s">
        <v>76</v>
      </c>
      <c r="F2276" s="6" t="s">
        <v>82</v>
      </c>
      <c r="G2276" s="6" t="s">
        <v>80</v>
      </c>
      <c r="H2276" s="7">
        <v>288852.58</v>
      </c>
      <c r="I2276" s="7">
        <v>256169.82</v>
      </c>
      <c r="J2276" s="8">
        <v>1954</v>
      </c>
      <c r="K2276" s="8">
        <v>1757</v>
      </c>
      <c r="L2276" s="7">
        <v>182399.23</v>
      </c>
      <c r="M2276" s="7">
        <v>15179.74</v>
      </c>
      <c r="N2276" s="7">
        <v>1665589.27</v>
      </c>
      <c r="O2276" s="8">
        <v>12099</v>
      </c>
      <c r="P2276" s="8">
        <v>12</v>
      </c>
      <c r="Q2276" s="8">
        <v>25</v>
      </c>
    </row>
    <row r="2277" spans="1:17" ht="14.5">
      <c r="A2277" s="5">
        <v>45748</v>
      </c>
      <c r="B2277" s="6">
        <v>2025</v>
      </c>
      <c r="C2277" s="6" t="s">
        <v>95</v>
      </c>
      <c r="D2277" s="6" t="s">
        <v>75</v>
      </c>
      <c r="E2277" s="6" t="s">
        <v>76</v>
      </c>
      <c r="F2277" s="6" t="s">
        <v>82</v>
      </c>
      <c r="G2277" s="6" t="s">
        <v>81</v>
      </c>
      <c r="H2277" s="7">
        <v>421912.31</v>
      </c>
      <c r="I2277" s="7">
        <v>395617.58</v>
      </c>
      <c r="J2277" s="8">
        <v>3474</v>
      </c>
      <c r="K2277" s="8">
        <v>3322</v>
      </c>
      <c r="L2277" s="7">
        <v>248027.35</v>
      </c>
      <c r="M2277" s="7">
        <v>12643.23</v>
      </c>
      <c r="N2277" s="7">
        <v>2265007.56</v>
      </c>
      <c r="O2277" s="8">
        <v>19263</v>
      </c>
      <c r="P2277" s="8">
        <v>18</v>
      </c>
      <c r="Q2277" s="8">
        <v>37</v>
      </c>
    </row>
    <row r="2278" spans="1:17" ht="14.5">
      <c r="A2278" s="5">
        <v>45748</v>
      </c>
      <c r="B2278" s="6">
        <v>2025</v>
      </c>
      <c r="C2278" s="6" t="s">
        <v>95</v>
      </c>
      <c r="D2278" s="6" t="s">
        <v>75</v>
      </c>
      <c r="E2278" s="6" t="s">
        <v>76</v>
      </c>
      <c r="F2278" s="6" t="s">
        <v>83</v>
      </c>
      <c r="G2278" s="6" t="s">
        <v>78</v>
      </c>
      <c r="H2278" s="7">
        <v>99615.17</v>
      </c>
      <c r="I2278" s="7">
        <v>99397.25</v>
      </c>
      <c r="J2278" s="8">
        <v>1310</v>
      </c>
      <c r="K2278" s="8">
        <v>1300</v>
      </c>
      <c r="L2278" s="7">
        <v>47063.97</v>
      </c>
      <c r="M2278" s="7">
        <v>1890.44</v>
      </c>
      <c r="N2278" s="7">
        <v>879748.64</v>
      </c>
      <c r="O2278" s="8">
        <v>12077</v>
      </c>
      <c r="P2278" s="8">
        <v>4</v>
      </c>
      <c r="Q2278" s="8">
        <v>26</v>
      </c>
    </row>
    <row r="2279" spans="1:17" ht="14.5">
      <c r="A2279" s="5">
        <v>45748</v>
      </c>
      <c r="B2279" s="6">
        <v>2025</v>
      </c>
      <c r="C2279" s="6" t="s">
        <v>95</v>
      </c>
      <c r="D2279" s="6" t="s">
        <v>75</v>
      </c>
      <c r="E2279" s="6" t="s">
        <v>76</v>
      </c>
      <c r="F2279" s="6" t="s">
        <v>83</v>
      </c>
      <c r="G2279" s="6" t="s">
        <v>79</v>
      </c>
      <c r="H2279" s="7">
        <v>108375.41</v>
      </c>
      <c r="I2279" s="7">
        <v>100807.27</v>
      </c>
      <c r="J2279" s="8">
        <v>564</v>
      </c>
      <c r="K2279" s="8">
        <v>522</v>
      </c>
      <c r="L2279" s="7">
        <v>59882.75</v>
      </c>
      <c r="M2279" s="7">
        <v>2576.91</v>
      </c>
      <c r="N2279" s="7">
        <v>770628.01</v>
      </c>
      <c r="O2279" s="8">
        <v>4187</v>
      </c>
      <c r="P2279" s="8">
        <v>4</v>
      </c>
      <c r="Q2279" s="8">
        <v>18</v>
      </c>
    </row>
    <row r="2280" spans="1:17" ht="14.5">
      <c r="A2280" s="5">
        <v>45748</v>
      </c>
      <c r="B2280" s="6">
        <v>2025</v>
      </c>
      <c r="C2280" s="6" t="s">
        <v>95</v>
      </c>
      <c r="D2280" s="6" t="s">
        <v>75</v>
      </c>
      <c r="E2280" s="6" t="s">
        <v>76</v>
      </c>
      <c r="F2280" s="6" t="s">
        <v>83</v>
      </c>
      <c r="G2280" s="6" t="s">
        <v>80</v>
      </c>
      <c r="H2280" s="7">
        <v>30853.62</v>
      </c>
      <c r="I2280" s="7">
        <v>28189.13</v>
      </c>
      <c r="J2280" s="8">
        <v>209</v>
      </c>
      <c r="K2280" s="8">
        <v>190</v>
      </c>
      <c r="L2280" s="7">
        <v>18103.68</v>
      </c>
      <c r="M2280" s="7">
        <v>1573.69</v>
      </c>
      <c r="N2280" s="7">
        <v>259307.83</v>
      </c>
      <c r="O2280" s="8">
        <v>1883</v>
      </c>
      <c r="P2280" s="8">
        <v>2</v>
      </c>
      <c r="Q2280" s="8">
        <v>3</v>
      </c>
    </row>
    <row r="2281" spans="1:17" ht="14.5">
      <c r="A2281" s="5">
        <v>45748</v>
      </c>
      <c r="B2281" s="6">
        <v>2025</v>
      </c>
      <c r="C2281" s="6" t="s">
        <v>95</v>
      </c>
      <c r="D2281" s="6" t="s">
        <v>75</v>
      </c>
      <c r="E2281" s="6" t="s">
        <v>76</v>
      </c>
      <c r="F2281" s="6" t="s">
        <v>83</v>
      </c>
      <c r="G2281" s="6" t="s">
        <v>81</v>
      </c>
      <c r="H2281" s="7">
        <v>44116.91</v>
      </c>
      <c r="I2281" s="7">
        <v>41533.81</v>
      </c>
      <c r="J2281" s="8">
        <v>363</v>
      </c>
      <c r="K2281" s="8">
        <v>347</v>
      </c>
      <c r="L2281" s="7">
        <v>23400.53</v>
      </c>
      <c r="M2281" s="7">
        <v>1450.37</v>
      </c>
      <c r="N2281" s="7">
        <v>358662.09</v>
      </c>
      <c r="O2281" s="8">
        <v>3049</v>
      </c>
      <c r="P2281" s="8">
        <v>2</v>
      </c>
      <c r="Q2281" s="8">
        <v>7</v>
      </c>
    </row>
    <row r="2282" spans="1:17" ht="14.5">
      <c r="A2282" s="5">
        <v>45748</v>
      </c>
      <c r="B2282" s="6">
        <v>2025</v>
      </c>
      <c r="C2282" s="6" t="s">
        <v>95</v>
      </c>
      <c r="D2282" s="6" t="s">
        <v>84</v>
      </c>
      <c r="E2282" s="6" t="s">
        <v>85</v>
      </c>
      <c r="F2282" s="6" t="s">
        <v>77</v>
      </c>
      <c r="G2282" s="6" t="s">
        <v>78</v>
      </c>
      <c r="H2282" s="7">
        <v>626620.06999999995</v>
      </c>
      <c r="I2282" s="7">
        <v>716885.07</v>
      </c>
      <c r="J2282" s="8">
        <v>8242</v>
      </c>
      <c r="K2282" s="8">
        <v>9325</v>
      </c>
      <c r="L2282" s="7">
        <v>348472.18</v>
      </c>
      <c r="M2282" s="7">
        <v>11032.86</v>
      </c>
      <c r="N2282" s="7">
        <v>5023212.34</v>
      </c>
      <c r="O2282" s="8">
        <v>68834</v>
      </c>
      <c r="P2282" s="8">
        <v>30</v>
      </c>
      <c r="Q2282" s="8">
        <v>68</v>
      </c>
    </row>
    <row r="2283" spans="1:17" ht="14.5">
      <c r="A2283" s="5">
        <v>45748</v>
      </c>
      <c r="B2283" s="6">
        <v>2025</v>
      </c>
      <c r="C2283" s="6" t="s">
        <v>95</v>
      </c>
      <c r="D2283" s="6" t="s">
        <v>84</v>
      </c>
      <c r="E2283" s="6" t="s">
        <v>85</v>
      </c>
      <c r="F2283" s="6" t="s">
        <v>77</v>
      </c>
      <c r="G2283" s="6" t="s">
        <v>79</v>
      </c>
      <c r="H2283" s="7">
        <v>584996.03</v>
      </c>
      <c r="I2283" s="7">
        <v>608093.91</v>
      </c>
      <c r="J2283" s="8">
        <v>3043</v>
      </c>
      <c r="K2283" s="8">
        <v>3173</v>
      </c>
      <c r="L2283" s="7">
        <v>383676.11</v>
      </c>
      <c r="M2283" s="7">
        <v>13928.32</v>
      </c>
      <c r="N2283" s="7">
        <v>4258887.4000000004</v>
      </c>
      <c r="O2283" s="8">
        <v>23226</v>
      </c>
      <c r="P2283" s="8">
        <v>31</v>
      </c>
      <c r="Q2283" s="8">
        <v>51</v>
      </c>
    </row>
    <row r="2284" spans="1:17" ht="14.5">
      <c r="A2284" s="5">
        <v>45748</v>
      </c>
      <c r="B2284" s="6">
        <v>2025</v>
      </c>
      <c r="C2284" s="6" t="s">
        <v>95</v>
      </c>
      <c r="D2284" s="6" t="s">
        <v>84</v>
      </c>
      <c r="E2284" s="6" t="s">
        <v>85</v>
      </c>
      <c r="F2284" s="6" t="s">
        <v>77</v>
      </c>
      <c r="G2284" s="6" t="s">
        <v>80</v>
      </c>
      <c r="H2284" s="7">
        <v>179183.79</v>
      </c>
      <c r="I2284" s="7">
        <v>182197.11</v>
      </c>
      <c r="J2284" s="8">
        <v>1212</v>
      </c>
      <c r="K2284" s="8">
        <v>1209</v>
      </c>
      <c r="L2284" s="7">
        <v>124674.97</v>
      </c>
      <c r="M2284" s="7">
        <v>9899.56</v>
      </c>
      <c r="N2284" s="7">
        <v>1448540.28</v>
      </c>
      <c r="O2284" s="8">
        <v>10488</v>
      </c>
      <c r="P2284" s="8">
        <v>8</v>
      </c>
      <c r="Q2284" s="8">
        <v>16</v>
      </c>
    </row>
    <row r="2285" spans="1:17" ht="14.5">
      <c r="A2285" s="5">
        <v>45748</v>
      </c>
      <c r="B2285" s="6">
        <v>2025</v>
      </c>
      <c r="C2285" s="6" t="s">
        <v>95</v>
      </c>
      <c r="D2285" s="6" t="s">
        <v>84</v>
      </c>
      <c r="E2285" s="6" t="s">
        <v>85</v>
      </c>
      <c r="F2285" s="6" t="s">
        <v>77</v>
      </c>
      <c r="G2285" s="6" t="s">
        <v>81</v>
      </c>
      <c r="H2285" s="7">
        <v>256743.24</v>
      </c>
      <c r="I2285" s="7">
        <v>273277.09000000003</v>
      </c>
      <c r="J2285" s="8">
        <v>2114</v>
      </c>
      <c r="K2285" s="8">
        <v>2253</v>
      </c>
      <c r="L2285" s="7">
        <v>161919.47</v>
      </c>
      <c r="M2285" s="7">
        <v>8285.32</v>
      </c>
      <c r="N2285" s="7">
        <v>1971222.56</v>
      </c>
      <c r="O2285" s="8">
        <v>17667</v>
      </c>
      <c r="P2285" s="8">
        <v>12</v>
      </c>
      <c r="Q2285" s="8">
        <v>37</v>
      </c>
    </row>
    <row r="2286" spans="1:17" ht="14.5">
      <c r="A2286" s="5">
        <v>45748</v>
      </c>
      <c r="B2286" s="6">
        <v>2025</v>
      </c>
      <c r="C2286" s="6" t="s">
        <v>95</v>
      </c>
      <c r="D2286" s="6" t="s">
        <v>84</v>
      </c>
      <c r="E2286" s="6" t="s">
        <v>85</v>
      </c>
      <c r="F2286" s="6" t="s">
        <v>82</v>
      </c>
      <c r="G2286" s="6" t="s">
        <v>78</v>
      </c>
      <c r="H2286" s="7">
        <v>533217.72</v>
      </c>
      <c r="I2286" s="7">
        <v>597782.18000000005</v>
      </c>
      <c r="J2286" s="8">
        <v>7013</v>
      </c>
      <c r="K2286" s="8">
        <v>7977</v>
      </c>
      <c r="L2286" s="7">
        <v>281889.68</v>
      </c>
      <c r="M2286" s="7">
        <v>10489.9</v>
      </c>
      <c r="N2286" s="7">
        <v>4696979.49</v>
      </c>
      <c r="O2286" s="8">
        <v>67348</v>
      </c>
      <c r="P2286" s="8">
        <v>29</v>
      </c>
      <c r="Q2286" s="8">
        <v>65</v>
      </c>
    </row>
    <row r="2287" spans="1:17" ht="14.5">
      <c r="A2287" s="5">
        <v>45748</v>
      </c>
      <c r="B2287" s="6">
        <v>2025</v>
      </c>
      <c r="C2287" s="6" t="s">
        <v>95</v>
      </c>
      <c r="D2287" s="6" t="s">
        <v>84</v>
      </c>
      <c r="E2287" s="6" t="s">
        <v>85</v>
      </c>
      <c r="F2287" s="6" t="s">
        <v>82</v>
      </c>
      <c r="G2287" s="6" t="s">
        <v>79</v>
      </c>
      <c r="H2287" s="7">
        <v>554318.51</v>
      </c>
      <c r="I2287" s="7">
        <v>598593.66</v>
      </c>
      <c r="J2287" s="8">
        <v>2883</v>
      </c>
      <c r="K2287" s="8">
        <v>3135</v>
      </c>
      <c r="L2287" s="7">
        <v>334003.90999999997</v>
      </c>
      <c r="M2287" s="7">
        <v>12637.94</v>
      </c>
      <c r="N2287" s="7">
        <v>4042303.91</v>
      </c>
      <c r="O2287" s="8">
        <v>23861</v>
      </c>
      <c r="P2287" s="8">
        <v>22</v>
      </c>
      <c r="Q2287" s="8">
        <v>57</v>
      </c>
    </row>
    <row r="2288" spans="1:17" ht="14.5">
      <c r="A2288" s="5">
        <v>45748</v>
      </c>
      <c r="B2288" s="6">
        <v>2025</v>
      </c>
      <c r="C2288" s="6" t="s">
        <v>95</v>
      </c>
      <c r="D2288" s="6" t="s">
        <v>84</v>
      </c>
      <c r="E2288" s="6" t="s">
        <v>85</v>
      </c>
      <c r="F2288" s="6" t="s">
        <v>82</v>
      </c>
      <c r="G2288" s="6" t="s">
        <v>80</v>
      </c>
      <c r="H2288" s="7">
        <v>163338.51</v>
      </c>
      <c r="I2288" s="7">
        <v>162029.51</v>
      </c>
      <c r="J2288" s="8">
        <v>1105</v>
      </c>
      <c r="K2288" s="8">
        <v>1104</v>
      </c>
      <c r="L2288" s="7">
        <v>105188.9</v>
      </c>
      <c r="M2288" s="7">
        <v>9252.7900000000009</v>
      </c>
      <c r="N2288" s="7">
        <v>1407022.14</v>
      </c>
      <c r="O2288" s="8">
        <v>10331</v>
      </c>
      <c r="P2288" s="8">
        <v>7</v>
      </c>
      <c r="Q2288" s="8">
        <v>12</v>
      </c>
    </row>
    <row r="2289" spans="1:17" ht="14.5">
      <c r="A2289" s="5">
        <v>45748</v>
      </c>
      <c r="B2289" s="6">
        <v>2025</v>
      </c>
      <c r="C2289" s="6" t="s">
        <v>95</v>
      </c>
      <c r="D2289" s="6" t="s">
        <v>84</v>
      </c>
      <c r="E2289" s="6" t="s">
        <v>85</v>
      </c>
      <c r="F2289" s="6" t="s">
        <v>82</v>
      </c>
      <c r="G2289" s="6" t="s">
        <v>81</v>
      </c>
      <c r="H2289" s="7">
        <v>223749.18</v>
      </c>
      <c r="I2289" s="7">
        <v>242288.54</v>
      </c>
      <c r="J2289" s="8">
        <v>1842</v>
      </c>
      <c r="K2289" s="8">
        <v>2030</v>
      </c>
      <c r="L2289" s="7">
        <v>131782.44</v>
      </c>
      <c r="M2289" s="7">
        <v>6347.17</v>
      </c>
      <c r="N2289" s="7">
        <v>1945630.24</v>
      </c>
      <c r="O2289" s="8">
        <v>17779</v>
      </c>
      <c r="P2289" s="8">
        <v>10</v>
      </c>
      <c r="Q2289" s="8">
        <v>28</v>
      </c>
    </row>
    <row r="2290" spans="1:17" ht="14.5">
      <c r="A2290" s="5">
        <v>45748</v>
      </c>
      <c r="B2290" s="6">
        <v>2025</v>
      </c>
      <c r="C2290" s="6" t="s">
        <v>95</v>
      </c>
      <c r="D2290" s="6" t="s">
        <v>84</v>
      </c>
      <c r="E2290" s="6" t="s">
        <v>85</v>
      </c>
      <c r="F2290" s="6" t="s">
        <v>83</v>
      </c>
      <c r="G2290" s="6" t="s">
        <v>78</v>
      </c>
      <c r="H2290" s="7">
        <v>57395.66</v>
      </c>
      <c r="I2290" s="7">
        <v>64773.79</v>
      </c>
      <c r="J2290" s="8">
        <v>755</v>
      </c>
      <c r="K2290" s="8">
        <v>846</v>
      </c>
      <c r="L2290" s="7">
        <v>27410.14</v>
      </c>
      <c r="M2290" s="7">
        <v>934.41</v>
      </c>
      <c r="N2290" s="7">
        <v>694649.32</v>
      </c>
      <c r="O2290" s="8">
        <v>9387</v>
      </c>
      <c r="P2290" s="8">
        <v>3</v>
      </c>
      <c r="Q2290" s="8">
        <v>11</v>
      </c>
    </row>
    <row r="2291" spans="1:17" ht="14.5">
      <c r="A2291" s="5">
        <v>45748</v>
      </c>
      <c r="B2291" s="6">
        <v>2025</v>
      </c>
      <c r="C2291" s="6" t="s">
        <v>95</v>
      </c>
      <c r="D2291" s="6" t="s">
        <v>84</v>
      </c>
      <c r="E2291" s="6" t="s">
        <v>85</v>
      </c>
      <c r="F2291" s="6" t="s">
        <v>83</v>
      </c>
      <c r="G2291" s="6" t="s">
        <v>79</v>
      </c>
      <c r="H2291" s="7">
        <v>53837.34</v>
      </c>
      <c r="I2291" s="7">
        <v>54731.26</v>
      </c>
      <c r="J2291" s="8">
        <v>280</v>
      </c>
      <c r="K2291" s="8">
        <v>282</v>
      </c>
      <c r="L2291" s="7">
        <v>29767.11</v>
      </c>
      <c r="M2291" s="7">
        <v>1442.2</v>
      </c>
      <c r="N2291" s="7">
        <v>574224.25</v>
      </c>
      <c r="O2291" s="8">
        <v>3120</v>
      </c>
      <c r="P2291" s="8">
        <v>3</v>
      </c>
      <c r="Q2291" s="8">
        <v>7</v>
      </c>
    </row>
    <row r="2292" spans="1:17" ht="14.5">
      <c r="A2292" s="5">
        <v>45748</v>
      </c>
      <c r="B2292" s="6">
        <v>2025</v>
      </c>
      <c r="C2292" s="6" t="s">
        <v>95</v>
      </c>
      <c r="D2292" s="6" t="s">
        <v>84</v>
      </c>
      <c r="E2292" s="6" t="s">
        <v>85</v>
      </c>
      <c r="F2292" s="6" t="s">
        <v>83</v>
      </c>
      <c r="G2292" s="6" t="s">
        <v>80</v>
      </c>
      <c r="H2292" s="7">
        <v>17729.080000000002</v>
      </c>
      <c r="I2292" s="7">
        <v>17607.419999999998</v>
      </c>
      <c r="J2292" s="8">
        <v>120</v>
      </c>
      <c r="K2292" s="8">
        <v>118</v>
      </c>
      <c r="L2292" s="7">
        <v>10275.700000000001</v>
      </c>
      <c r="M2292" s="7">
        <v>920.11</v>
      </c>
      <c r="N2292" s="7">
        <v>204295.54</v>
      </c>
      <c r="O2292" s="8">
        <v>1491</v>
      </c>
      <c r="P2292" s="8">
        <v>1</v>
      </c>
      <c r="Q2292" s="8">
        <v>2</v>
      </c>
    </row>
    <row r="2293" spans="1:17" ht="14.5">
      <c r="A2293" s="5">
        <v>45748</v>
      </c>
      <c r="B2293" s="6">
        <v>2025</v>
      </c>
      <c r="C2293" s="6" t="s">
        <v>95</v>
      </c>
      <c r="D2293" s="6" t="s">
        <v>84</v>
      </c>
      <c r="E2293" s="6" t="s">
        <v>85</v>
      </c>
      <c r="F2293" s="6" t="s">
        <v>83</v>
      </c>
      <c r="G2293" s="6" t="s">
        <v>81</v>
      </c>
      <c r="H2293" s="7">
        <v>23357.51</v>
      </c>
      <c r="I2293" s="7">
        <v>24422.73</v>
      </c>
      <c r="J2293" s="8">
        <v>192</v>
      </c>
      <c r="K2293" s="8">
        <v>203</v>
      </c>
      <c r="L2293" s="7">
        <v>12260.5</v>
      </c>
      <c r="M2293" s="7">
        <v>744.62</v>
      </c>
      <c r="N2293" s="7">
        <v>269047.53000000003</v>
      </c>
      <c r="O2293" s="8">
        <v>2387</v>
      </c>
      <c r="P2293" s="8">
        <v>1</v>
      </c>
      <c r="Q2293" s="8">
        <v>4</v>
      </c>
    </row>
    <row r="2294" spans="1:17" ht="14.5">
      <c r="A2294" s="5">
        <v>45748</v>
      </c>
      <c r="B2294" s="6">
        <v>2025</v>
      </c>
      <c r="C2294" s="6" t="s">
        <v>95</v>
      </c>
      <c r="D2294" s="6" t="s">
        <v>86</v>
      </c>
      <c r="E2294" s="6" t="s">
        <v>87</v>
      </c>
      <c r="F2294" s="6" t="s">
        <v>77</v>
      </c>
      <c r="G2294" s="6" t="s">
        <v>78</v>
      </c>
      <c r="H2294" s="7">
        <v>442647.76</v>
      </c>
      <c r="I2294" s="7">
        <v>446626.16</v>
      </c>
      <c r="J2294" s="8">
        <v>5822</v>
      </c>
      <c r="K2294" s="8">
        <v>5960</v>
      </c>
      <c r="L2294" s="7">
        <v>247210.65</v>
      </c>
      <c r="M2294" s="7">
        <v>8755.27</v>
      </c>
      <c r="N2294" s="7">
        <v>3901691.63</v>
      </c>
      <c r="O2294" s="8">
        <v>57413</v>
      </c>
      <c r="P2294" s="8">
        <v>22</v>
      </c>
      <c r="Q2294" s="8">
        <v>71</v>
      </c>
    </row>
    <row r="2295" spans="1:17" ht="14.5">
      <c r="A2295" s="5">
        <v>45748</v>
      </c>
      <c r="B2295" s="6">
        <v>2025</v>
      </c>
      <c r="C2295" s="6" t="s">
        <v>95</v>
      </c>
      <c r="D2295" s="6" t="s">
        <v>86</v>
      </c>
      <c r="E2295" s="6" t="s">
        <v>87</v>
      </c>
      <c r="F2295" s="6" t="s">
        <v>77</v>
      </c>
      <c r="G2295" s="6" t="s">
        <v>79</v>
      </c>
      <c r="H2295" s="7">
        <v>459668.25</v>
      </c>
      <c r="I2295" s="7">
        <v>448878.06</v>
      </c>
      <c r="J2295" s="8">
        <v>2391</v>
      </c>
      <c r="K2295" s="8">
        <v>2311</v>
      </c>
      <c r="L2295" s="7">
        <v>297187.23</v>
      </c>
      <c r="M2295" s="7">
        <v>11831.66</v>
      </c>
      <c r="N2295" s="7">
        <v>3395207.15</v>
      </c>
      <c r="O2295" s="8">
        <v>19191</v>
      </c>
      <c r="P2295" s="8">
        <v>24</v>
      </c>
      <c r="Q2295" s="8">
        <v>37</v>
      </c>
    </row>
    <row r="2296" spans="1:17" ht="14.5">
      <c r="A2296" s="5">
        <v>45748</v>
      </c>
      <c r="B2296" s="6">
        <v>2025</v>
      </c>
      <c r="C2296" s="6" t="s">
        <v>95</v>
      </c>
      <c r="D2296" s="6" t="s">
        <v>86</v>
      </c>
      <c r="E2296" s="6" t="s">
        <v>87</v>
      </c>
      <c r="F2296" s="6" t="s">
        <v>77</v>
      </c>
      <c r="G2296" s="6" t="s">
        <v>80</v>
      </c>
      <c r="H2296" s="7">
        <v>128033.29</v>
      </c>
      <c r="I2296" s="7">
        <v>116509.56</v>
      </c>
      <c r="J2296" s="8">
        <v>866</v>
      </c>
      <c r="K2296" s="8">
        <v>780</v>
      </c>
      <c r="L2296" s="7">
        <v>87594.03</v>
      </c>
      <c r="M2296" s="7">
        <v>6600.76</v>
      </c>
      <c r="N2296" s="7">
        <v>1172145.3500000001</v>
      </c>
      <c r="O2296" s="8">
        <v>8122</v>
      </c>
      <c r="P2296" s="8">
        <v>7</v>
      </c>
      <c r="Q2296" s="8">
        <v>14</v>
      </c>
    </row>
    <row r="2297" spans="1:17" ht="14.5">
      <c r="A2297" s="5">
        <v>45748</v>
      </c>
      <c r="B2297" s="6">
        <v>2025</v>
      </c>
      <c r="C2297" s="6" t="s">
        <v>95</v>
      </c>
      <c r="D2297" s="6" t="s">
        <v>86</v>
      </c>
      <c r="E2297" s="6" t="s">
        <v>87</v>
      </c>
      <c r="F2297" s="6" t="s">
        <v>77</v>
      </c>
      <c r="G2297" s="6" t="s">
        <v>81</v>
      </c>
      <c r="H2297" s="7">
        <v>179005.45</v>
      </c>
      <c r="I2297" s="7">
        <v>180629.65</v>
      </c>
      <c r="J2297" s="8">
        <v>1474</v>
      </c>
      <c r="K2297" s="8">
        <v>1488</v>
      </c>
      <c r="L2297" s="7">
        <v>110666.15</v>
      </c>
      <c r="M2297" s="7">
        <v>5702.67</v>
      </c>
      <c r="N2297" s="7">
        <v>1596300.4</v>
      </c>
      <c r="O2297" s="8">
        <v>13876</v>
      </c>
      <c r="P2297" s="8">
        <v>8</v>
      </c>
      <c r="Q2297" s="8">
        <v>24</v>
      </c>
    </row>
    <row r="2298" spans="1:17" ht="14.5">
      <c r="A2298" s="5">
        <v>45748</v>
      </c>
      <c r="B2298" s="6">
        <v>2025</v>
      </c>
      <c r="C2298" s="6" t="s">
        <v>95</v>
      </c>
      <c r="D2298" s="6" t="s">
        <v>86</v>
      </c>
      <c r="E2298" s="6" t="s">
        <v>87</v>
      </c>
      <c r="F2298" s="6" t="s">
        <v>82</v>
      </c>
      <c r="G2298" s="6" t="s">
        <v>78</v>
      </c>
      <c r="H2298" s="7">
        <v>375308.06</v>
      </c>
      <c r="I2298" s="7">
        <v>377468.47</v>
      </c>
      <c r="J2298" s="8">
        <v>4936</v>
      </c>
      <c r="K2298" s="8">
        <v>5039</v>
      </c>
      <c r="L2298" s="7">
        <v>194579.64</v>
      </c>
      <c r="M2298" s="7">
        <v>6242.12</v>
      </c>
      <c r="N2298" s="7">
        <v>3558771.71</v>
      </c>
      <c r="O2298" s="8">
        <v>48896</v>
      </c>
      <c r="P2298" s="8">
        <v>21</v>
      </c>
      <c r="Q2298" s="8">
        <v>93</v>
      </c>
    </row>
    <row r="2299" spans="1:17" ht="14.5">
      <c r="A2299" s="5">
        <v>45748</v>
      </c>
      <c r="B2299" s="6">
        <v>2025</v>
      </c>
      <c r="C2299" s="6" t="s">
        <v>95</v>
      </c>
      <c r="D2299" s="6" t="s">
        <v>86</v>
      </c>
      <c r="E2299" s="6" t="s">
        <v>87</v>
      </c>
      <c r="F2299" s="6" t="s">
        <v>82</v>
      </c>
      <c r="G2299" s="6" t="s">
        <v>79</v>
      </c>
      <c r="H2299" s="7">
        <v>349112.37</v>
      </c>
      <c r="I2299" s="7">
        <v>351754.13</v>
      </c>
      <c r="J2299" s="8">
        <v>1816</v>
      </c>
      <c r="K2299" s="8">
        <v>1804</v>
      </c>
      <c r="L2299" s="7">
        <v>214862.87</v>
      </c>
      <c r="M2299" s="7">
        <v>9464.5300000000007</v>
      </c>
      <c r="N2299" s="7">
        <v>2913946.42</v>
      </c>
      <c r="O2299" s="8">
        <v>16464</v>
      </c>
      <c r="P2299" s="8">
        <v>15</v>
      </c>
      <c r="Q2299" s="8">
        <v>21</v>
      </c>
    </row>
    <row r="2300" spans="1:17" ht="14.5">
      <c r="A2300" s="5">
        <v>45748</v>
      </c>
      <c r="B2300" s="6">
        <v>2025</v>
      </c>
      <c r="C2300" s="6" t="s">
        <v>95</v>
      </c>
      <c r="D2300" s="6" t="s">
        <v>86</v>
      </c>
      <c r="E2300" s="6" t="s">
        <v>87</v>
      </c>
      <c r="F2300" s="6" t="s">
        <v>82</v>
      </c>
      <c r="G2300" s="6" t="s">
        <v>80</v>
      </c>
      <c r="H2300" s="7">
        <v>106028.57</v>
      </c>
      <c r="I2300" s="7">
        <v>97572.43</v>
      </c>
      <c r="J2300" s="8">
        <v>717</v>
      </c>
      <c r="K2300" s="8">
        <v>653</v>
      </c>
      <c r="L2300" s="7">
        <v>68323.34</v>
      </c>
      <c r="M2300" s="7">
        <v>5938.12</v>
      </c>
      <c r="N2300" s="7">
        <v>1019165.99</v>
      </c>
      <c r="O2300" s="8">
        <v>7203</v>
      </c>
      <c r="P2300" s="8">
        <v>6</v>
      </c>
      <c r="Q2300" s="8">
        <v>7</v>
      </c>
    </row>
    <row r="2301" spans="1:17" ht="14.5">
      <c r="A2301" s="5">
        <v>45748</v>
      </c>
      <c r="B2301" s="6">
        <v>2025</v>
      </c>
      <c r="C2301" s="6" t="s">
        <v>95</v>
      </c>
      <c r="D2301" s="6" t="s">
        <v>86</v>
      </c>
      <c r="E2301" s="6" t="s">
        <v>87</v>
      </c>
      <c r="F2301" s="6" t="s">
        <v>82</v>
      </c>
      <c r="G2301" s="6" t="s">
        <v>81</v>
      </c>
      <c r="H2301" s="7">
        <v>159813.38</v>
      </c>
      <c r="I2301" s="7">
        <v>161097.12</v>
      </c>
      <c r="J2301" s="8">
        <v>1316</v>
      </c>
      <c r="K2301" s="8">
        <v>1330</v>
      </c>
      <c r="L2301" s="7">
        <v>94377.45</v>
      </c>
      <c r="M2301" s="7">
        <v>4891.7299999999996</v>
      </c>
      <c r="N2301" s="7">
        <v>1443502.37</v>
      </c>
      <c r="O2301" s="8">
        <v>12894</v>
      </c>
      <c r="P2301" s="8">
        <v>8</v>
      </c>
      <c r="Q2301" s="8">
        <v>22</v>
      </c>
    </row>
    <row r="2302" spans="1:17" ht="14.5">
      <c r="A2302" s="5">
        <v>45748</v>
      </c>
      <c r="B2302" s="6">
        <v>2025</v>
      </c>
      <c r="C2302" s="6" t="s">
        <v>95</v>
      </c>
      <c r="D2302" s="6" t="s">
        <v>86</v>
      </c>
      <c r="E2302" s="6" t="s">
        <v>87</v>
      </c>
      <c r="F2302" s="6" t="s">
        <v>83</v>
      </c>
      <c r="G2302" s="6" t="s">
        <v>78</v>
      </c>
      <c r="H2302" s="7">
        <v>39263.980000000003</v>
      </c>
      <c r="I2302" s="7">
        <v>39432.53</v>
      </c>
      <c r="J2302" s="8">
        <v>516</v>
      </c>
      <c r="K2302" s="8">
        <v>519</v>
      </c>
      <c r="L2302" s="7">
        <v>18478.919999999998</v>
      </c>
      <c r="M2302" s="7">
        <v>723.28</v>
      </c>
      <c r="N2302" s="7">
        <v>526928.41</v>
      </c>
      <c r="O2302" s="8">
        <v>7367</v>
      </c>
      <c r="P2302" s="8">
        <v>1</v>
      </c>
      <c r="Q2302" s="8">
        <v>9</v>
      </c>
    </row>
    <row r="2303" spans="1:17" ht="14.5">
      <c r="A2303" s="5">
        <v>45748</v>
      </c>
      <c r="B2303" s="6">
        <v>2025</v>
      </c>
      <c r="C2303" s="6" t="s">
        <v>95</v>
      </c>
      <c r="D2303" s="6" t="s">
        <v>86</v>
      </c>
      <c r="E2303" s="6" t="s">
        <v>87</v>
      </c>
      <c r="F2303" s="6" t="s">
        <v>83</v>
      </c>
      <c r="G2303" s="6" t="s">
        <v>79</v>
      </c>
      <c r="H2303" s="7">
        <v>43097.54</v>
      </c>
      <c r="I2303" s="7">
        <v>43504.83</v>
      </c>
      <c r="J2303" s="8">
        <v>224</v>
      </c>
      <c r="K2303" s="8">
        <v>225</v>
      </c>
      <c r="L2303" s="7">
        <v>23701.18</v>
      </c>
      <c r="M2303" s="7">
        <v>1166.32</v>
      </c>
      <c r="N2303" s="7">
        <v>448204.37</v>
      </c>
      <c r="O2303" s="8">
        <v>2455</v>
      </c>
      <c r="P2303" s="8">
        <v>2</v>
      </c>
      <c r="Q2303" s="8">
        <v>7</v>
      </c>
    </row>
    <row r="2304" spans="1:17" ht="14.5">
      <c r="A2304" s="5">
        <v>45748</v>
      </c>
      <c r="B2304" s="6">
        <v>2025</v>
      </c>
      <c r="C2304" s="6" t="s">
        <v>95</v>
      </c>
      <c r="D2304" s="6" t="s">
        <v>86</v>
      </c>
      <c r="E2304" s="6" t="s">
        <v>87</v>
      </c>
      <c r="F2304" s="6" t="s">
        <v>83</v>
      </c>
      <c r="G2304" s="6" t="s">
        <v>80</v>
      </c>
      <c r="H2304" s="7">
        <v>13318.79</v>
      </c>
      <c r="I2304" s="7">
        <v>12469.25</v>
      </c>
      <c r="J2304" s="8">
        <v>90</v>
      </c>
      <c r="K2304" s="8">
        <v>83</v>
      </c>
      <c r="L2304" s="7">
        <v>7810.28</v>
      </c>
      <c r="M2304" s="7">
        <v>670.32</v>
      </c>
      <c r="N2304" s="7">
        <v>163973.04</v>
      </c>
      <c r="O2304" s="8">
        <v>1260</v>
      </c>
      <c r="P2304" s="8">
        <v>1</v>
      </c>
      <c r="Q2304" s="8">
        <v>3</v>
      </c>
    </row>
    <row r="2305" spans="1:17" ht="14.5">
      <c r="A2305" s="5">
        <v>45748</v>
      </c>
      <c r="B2305" s="6">
        <v>2025</v>
      </c>
      <c r="C2305" s="6" t="s">
        <v>95</v>
      </c>
      <c r="D2305" s="6" t="s">
        <v>86</v>
      </c>
      <c r="E2305" s="6" t="s">
        <v>87</v>
      </c>
      <c r="F2305" s="6" t="s">
        <v>83</v>
      </c>
      <c r="G2305" s="6" t="s">
        <v>81</v>
      </c>
      <c r="H2305" s="7">
        <v>18746.96</v>
      </c>
      <c r="I2305" s="7">
        <v>18603.580000000002</v>
      </c>
      <c r="J2305" s="8">
        <v>154</v>
      </c>
      <c r="K2305" s="8">
        <v>156</v>
      </c>
      <c r="L2305" s="7">
        <v>9830.42</v>
      </c>
      <c r="M2305" s="7">
        <v>531.12</v>
      </c>
      <c r="N2305" s="7">
        <v>217748.18</v>
      </c>
      <c r="O2305" s="8">
        <v>1876</v>
      </c>
      <c r="P2305" s="8">
        <v>1</v>
      </c>
      <c r="Q2305" s="8">
        <v>5</v>
      </c>
    </row>
    <row r="2306" spans="1:17" ht="14.5">
      <c r="A2306" s="5">
        <v>45748</v>
      </c>
      <c r="B2306" s="6">
        <v>2025</v>
      </c>
      <c r="C2306" s="6" t="s">
        <v>95</v>
      </c>
      <c r="D2306" s="6" t="s">
        <v>88</v>
      </c>
      <c r="E2306" s="6" t="s">
        <v>87</v>
      </c>
      <c r="F2306" s="6" t="s">
        <v>77</v>
      </c>
      <c r="G2306" s="6" t="s">
        <v>78</v>
      </c>
      <c r="H2306" s="7">
        <v>359515.08</v>
      </c>
      <c r="I2306" s="7">
        <v>348885.36</v>
      </c>
      <c r="J2306" s="8">
        <v>4728</v>
      </c>
      <c r="K2306" s="8">
        <v>4665</v>
      </c>
      <c r="L2306" s="7">
        <v>202815.21</v>
      </c>
      <c r="M2306" s="7">
        <v>6151.07</v>
      </c>
      <c r="N2306" s="7">
        <v>3440430.44</v>
      </c>
      <c r="O2306" s="8">
        <v>47863</v>
      </c>
      <c r="P2306" s="8">
        <v>18</v>
      </c>
      <c r="Q2306" s="8">
        <v>97</v>
      </c>
    </row>
    <row r="2307" spans="1:17" ht="14.5">
      <c r="A2307" s="5">
        <v>45748</v>
      </c>
      <c r="B2307" s="6">
        <v>2025</v>
      </c>
      <c r="C2307" s="6" t="s">
        <v>95</v>
      </c>
      <c r="D2307" s="6" t="s">
        <v>88</v>
      </c>
      <c r="E2307" s="6" t="s">
        <v>87</v>
      </c>
      <c r="F2307" s="6" t="s">
        <v>77</v>
      </c>
      <c r="G2307" s="6" t="s">
        <v>79</v>
      </c>
      <c r="H2307" s="7">
        <v>335275.93</v>
      </c>
      <c r="I2307" s="7">
        <v>305066.61</v>
      </c>
      <c r="J2307" s="8">
        <v>1744</v>
      </c>
      <c r="K2307" s="8">
        <v>1602</v>
      </c>
      <c r="L2307" s="7">
        <v>222569.06</v>
      </c>
      <c r="M2307" s="7">
        <v>8842.42</v>
      </c>
      <c r="N2307" s="7">
        <v>2708357.87</v>
      </c>
      <c r="O2307" s="8">
        <v>14937</v>
      </c>
      <c r="P2307" s="8">
        <v>16</v>
      </c>
      <c r="Q2307" s="8">
        <v>18</v>
      </c>
    </row>
    <row r="2308" spans="1:17" ht="14.5">
      <c r="A2308" s="5">
        <v>45748</v>
      </c>
      <c r="B2308" s="6">
        <v>2025</v>
      </c>
      <c r="C2308" s="6" t="s">
        <v>95</v>
      </c>
      <c r="D2308" s="6" t="s">
        <v>88</v>
      </c>
      <c r="E2308" s="6" t="s">
        <v>87</v>
      </c>
      <c r="F2308" s="6" t="s">
        <v>77</v>
      </c>
      <c r="G2308" s="6" t="s">
        <v>80</v>
      </c>
      <c r="H2308" s="7">
        <v>113090.48</v>
      </c>
      <c r="I2308" s="7">
        <v>102303.63</v>
      </c>
      <c r="J2308" s="8">
        <v>765</v>
      </c>
      <c r="K2308" s="8">
        <v>694</v>
      </c>
      <c r="L2308" s="7">
        <v>76935.03</v>
      </c>
      <c r="M2308" s="7">
        <v>6236.37</v>
      </c>
      <c r="N2308" s="7">
        <v>938801.53</v>
      </c>
      <c r="O2308" s="8">
        <v>7163</v>
      </c>
      <c r="P2308" s="8">
        <v>6</v>
      </c>
      <c r="Q2308" s="8">
        <v>16</v>
      </c>
    </row>
    <row r="2309" spans="1:17" ht="14.5">
      <c r="A2309" s="5">
        <v>45748</v>
      </c>
      <c r="B2309" s="6">
        <v>2025</v>
      </c>
      <c r="C2309" s="6" t="s">
        <v>95</v>
      </c>
      <c r="D2309" s="6" t="s">
        <v>88</v>
      </c>
      <c r="E2309" s="6" t="s">
        <v>87</v>
      </c>
      <c r="F2309" s="6" t="s">
        <v>77</v>
      </c>
      <c r="G2309" s="6" t="s">
        <v>81</v>
      </c>
      <c r="H2309" s="7">
        <v>144590.48000000001</v>
      </c>
      <c r="I2309" s="7">
        <v>135347.18</v>
      </c>
      <c r="J2309" s="8">
        <v>1191</v>
      </c>
      <c r="K2309" s="8">
        <v>1101</v>
      </c>
      <c r="L2309" s="7">
        <v>89319.34</v>
      </c>
      <c r="M2309" s="7">
        <v>4724.53</v>
      </c>
      <c r="N2309" s="7">
        <v>1273599.08</v>
      </c>
      <c r="O2309" s="8">
        <v>10876</v>
      </c>
      <c r="P2309" s="8">
        <v>8</v>
      </c>
      <c r="Q2309" s="8">
        <v>23</v>
      </c>
    </row>
    <row r="2310" spans="1:17" ht="14.5">
      <c r="A2310" s="5">
        <v>45748</v>
      </c>
      <c r="B2310" s="6">
        <v>2025</v>
      </c>
      <c r="C2310" s="6" t="s">
        <v>95</v>
      </c>
      <c r="D2310" s="6" t="s">
        <v>88</v>
      </c>
      <c r="E2310" s="6" t="s">
        <v>87</v>
      </c>
      <c r="F2310" s="6" t="s">
        <v>82</v>
      </c>
      <c r="G2310" s="6" t="s">
        <v>78</v>
      </c>
      <c r="H2310" s="7">
        <v>344727.89</v>
      </c>
      <c r="I2310" s="7">
        <v>331413.73</v>
      </c>
      <c r="J2310" s="8">
        <v>4534</v>
      </c>
      <c r="K2310" s="8">
        <v>4399</v>
      </c>
      <c r="L2310" s="7">
        <v>181437.98</v>
      </c>
      <c r="M2310" s="7">
        <v>5608.47</v>
      </c>
      <c r="N2310" s="7">
        <v>3131059.4</v>
      </c>
      <c r="O2310" s="8">
        <v>43973</v>
      </c>
      <c r="P2310" s="8">
        <v>17</v>
      </c>
      <c r="Q2310" s="8">
        <v>58</v>
      </c>
    </row>
    <row r="2311" spans="1:17" ht="14.5">
      <c r="A2311" s="5">
        <v>45748</v>
      </c>
      <c r="B2311" s="6">
        <v>2025</v>
      </c>
      <c r="C2311" s="6" t="s">
        <v>95</v>
      </c>
      <c r="D2311" s="6" t="s">
        <v>88</v>
      </c>
      <c r="E2311" s="6" t="s">
        <v>87</v>
      </c>
      <c r="F2311" s="6" t="s">
        <v>82</v>
      </c>
      <c r="G2311" s="6" t="s">
        <v>79</v>
      </c>
      <c r="H2311" s="7">
        <v>337354.8</v>
      </c>
      <c r="I2311" s="7">
        <v>304289.23</v>
      </c>
      <c r="J2311" s="8">
        <v>1755</v>
      </c>
      <c r="K2311" s="8">
        <v>1579</v>
      </c>
      <c r="L2311" s="7">
        <v>204769.73</v>
      </c>
      <c r="M2311" s="7">
        <v>7717.43</v>
      </c>
      <c r="N2311" s="7">
        <v>2700949.2</v>
      </c>
      <c r="O2311" s="8">
        <v>14945</v>
      </c>
      <c r="P2311" s="8">
        <v>16</v>
      </c>
      <c r="Q2311" s="8">
        <v>17</v>
      </c>
    </row>
    <row r="2312" spans="1:17" ht="14.5">
      <c r="A2312" s="5">
        <v>45748</v>
      </c>
      <c r="B2312" s="6">
        <v>2025</v>
      </c>
      <c r="C2312" s="6" t="s">
        <v>95</v>
      </c>
      <c r="D2312" s="6" t="s">
        <v>88</v>
      </c>
      <c r="E2312" s="6" t="s">
        <v>87</v>
      </c>
      <c r="F2312" s="6" t="s">
        <v>82</v>
      </c>
      <c r="G2312" s="6" t="s">
        <v>80</v>
      </c>
      <c r="H2312" s="7">
        <v>109750.35</v>
      </c>
      <c r="I2312" s="7">
        <v>97991.78</v>
      </c>
      <c r="J2312" s="8">
        <v>742</v>
      </c>
      <c r="K2312" s="8">
        <v>660</v>
      </c>
      <c r="L2312" s="7">
        <v>69569.72</v>
      </c>
      <c r="M2312" s="7">
        <v>6002.77</v>
      </c>
      <c r="N2312" s="7">
        <v>958967.1</v>
      </c>
      <c r="O2312" s="8">
        <v>7357</v>
      </c>
      <c r="P2312" s="8">
        <v>4</v>
      </c>
      <c r="Q2312" s="8">
        <v>7</v>
      </c>
    </row>
    <row r="2313" spans="1:17" ht="14.5">
      <c r="A2313" s="5">
        <v>45748</v>
      </c>
      <c r="B2313" s="6">
        <v>2025</v>
      </c>
      <c r="C2313" s="6" t="s">
        <v>95</v>
      </c>
      <c r="D2313" s="6" t="s">
        <v>88</v>
      </c>
      <c r="E2313" s="6" t="s">
        <v>87</v>
      </c>
      <c r="F2313" s="6" t="s">
        <v>82</v>
      </c>
      <c r="G2313" s="6" t="s">
        <v>81</v>
      </c>
      <c r="H2313" s="7">
        <v>141630.03</v>
      </c>
      <c r="I2313" s="7">
        <v>137640.79</v>
      </c>
      <c r="J2313" s="8">
        <v>1166</v>
      </c>
      <c r="K2313" s="8">
        <v>1113</v>
      </c>
      <c r="L2313" s="7">
        <v>82764</v>
      </c>
      <c r="M2313" s="7">
        <v>4507.63</v>
      </c>
      <c r="N2313" s="7">
        <v>1261534.94</v>
      </c>
      <c r="O2313" s="8">
        <v>11440</v>
      </c>
      <c r="P2313" s="8">
        <v>7</v>
      </c>
      <c r="Q2313" s="8">
        <v>24</v>
      </c>
    </row>
    <row r="2314" spans="1:17" ht="14.5">
      <c r="A2314" s="5">
        <v>45748</v>
      </c>
      <c r="B2314" s="6">
        <v>2025</v>
      </c>
      <c r="C2314" s="6" t="s">
        <v>95</v>
      </c>
      <c r="D2314" s="6" t="s">
        <v>88</v>
      </c>
      <c r="E2314" s="6" t="s">
        <v>87</v>
      </c>
      <c r="F2314" s="6" t="s">
        <v>83</v>
      </c>
      <c r="G2314" s="6" t="s">
        <v>78</v>
      </c>
      <c r="H2314" s="7">
        <v>35322.480000000003</v>
      </c>
      <c r="I2314" s="7">
        <v>33114.71</v>
      </c>
      <c r="J2314" s="8">
        <v>465</v>
      </c>
      <c r="K2314" s="8">
        <v>441</v>
      </c>
      <c r="L2314" s="7">
        <v>16725.560000000001</v>
      </c>
      <c r="M2314" s="7">
        <v>655</v>
      </c>
      <c r="N2314" s="7">
        <v>452989.66</v>
      </c>
      <c r="O2314" s="8">
        <v>6417</v>
      </c>
      <c r="P2314" s="8">
        <v>2</v>
      </c>
      <c r="Q2314" s="8">
        <v>14</v>
      </c>
    </row>
    <row r="2315" spans="1:17" ht="14.5">
      <c r="A2315" s="5">
        <v>45748</v>
      </c>
      <c r="B2315" s="6">
        <v>2025</v>
      </c>
      <c r="C2315" s="6" t="s">
        <v>95</v>
      </c>
      <c r="D2315" s="6" t="s">
        <v>88</v>
      </c>
      <c r="E2315" s="6" t="s">
        <v>87</v>
      </c>
      <c r="F2315" s="6" t="s">
        <v>83</v>
      </c>
      <c r="G2315" s="6" t="s">
        <v>79</v>
      </c>
      <c r="H2315" s="7">
        <v>32499.38</v>
      </c>
      <c r="I2315" s="7">
        <v>29193.99</v>
      </c>
      <c r="J2315" s="8">
        <v>169</v>
      </c>
      <c r="K2315" s="8">
        <v>153</v>
      </c>
      <c r="L2315" s="7">
        <v>18145.099999999999</v>
      </c>
      <c r="M2315" s="7">
        <v>779.21</v>
      </c>
      <c r="N2315" s="7">
        <v>374389.9</v>
      </c>
      <c r="O2315" s="8">
        <v>2123</v>
      </c>
      <c r="P2315" s="8">
        <v>1</v>
      </c>
      <c r="Q2315" s="8">
        <v>5</v>
      </c>
    </row>
    <row r="2316" spans="1:17" ht="14.5">
      <c r="A2316" s="5">
        <v>45748</v>
      </c>
      <c r="B2316" s="6">
        <v>2025</v>
      </c>
      <c r="C2316" s="6" t="s">
        <v>95</v>
      </c>
      <c r="D2316" s="6" t="s">
        <v>88</v>
      </c>
      <c r="E2316" s="6" t="s">
        <v>87</v>
      </c>
      <c r="F2316" s="6" t="s">
        <v>83</v>
      </c>
      <c r="G2316" s="6" t="s">
        <v>80</v>
      </c>
      <c r="H2316" s="7">
        <v>10025.58</v>
      </c>
      <c r="I2316" s="7">
        <v>8988.36</v>
      </c>
      <c r="J2316" s="8">
        <v>68</v>
      </c>
      <c r="K2316" s="8">
        <v>61</v>
      </c>
      <c r="L2316" s="7">
        <v>5751.24</v>
      </c>
      <c r="M2316" s="7">
        <v>598.39</v>
      </c>
      <c r="N2316" s="7">
        <v>134683.85999999999</v>
      </c>
      <c r="O2316" s="8">
        <v>938</v>
      </c>
      <c r="P2316" s="8">
        <v>0</v>
      </c>
      <c r="Q2316" s="8">
        <v>1</v>
      </c>
    </row>
    <row r="2317" spans="1:17" ht="14.5">
      <c r="A2317" s="5">
        <v>45748</v>
      </c>
      <c r="B2317" s="6">
        <v>2025</v>
      </c>
      <c r="C2317" s="6" t="s">
        <v>95</v>
      </c>
      <c r="D2317" s="6" t="s">
        <v>88</v>
      </c>
      <c r="E2317" s="6" t="s">
        <v>87</v>
      </c>
      <c r="F2317" s="6" t="s">
        <v>83</v>
      </c>
      <c r="G2317" s="6" t="s">
        <v>81</v>
      </c>
      <c r="H2317" s="7">
        <v>14727.02</v>
      </c>
      <c r="I2317" s="7">
        <v>13370.27</v>
      </c>
      <c r="J2317" s="8">
        <v>121</v>
      </c>
      <c r="K2317" s="8">
        <v>109</v>
      </c>
      <c r="L2317" s="7">
        <v>7849.66</v>
      </c>
      <c r="M2317" s="7">
        <v>459.86</v>
      </c>
      <c r="N2317" s="7">
        <v>183323.43</v>
      </c>
      <c r="O2317" s="8">
        <v>1553</v>
      </c>
      <c r="P2317" s="8">
        <v>1</v>
      </c>
      <c r="Q2317" s="8">
        <v>2</v>
      </c>
    </row>
    <row r="2318" spans="1:17" ht="14.5">
      <c r="A2318" s="5">
        <v>45748</v>
      </c>
      <c r="B2318" s="6">
        <v>2025</v>
      </c>
      <c r="C2318" s="6" t="s">
        <v>95</v>
      </c>
      <c r="D2318" s="6" t="s">
        <v>89</v>
      </c>
      <c r="E2318" s="6" t="s">
        <v>85</v>
      </c>
      <c r="F2318" s="6" t="s">
        <v>77</v>
      </c>
      <c r="G2318" s="6" t="s">
        <v>78</v>
      </c>
      <c r="H2318" s="7">
        <v>256170.01</v>
      </c>
      <c r="I2318" s="7">
        <v>269314.51</v>
      </c>
      <c r="J2318" s="8">
        <v>3369</v>
      </c>
      <c r="K2318" s="8">
        <v>3472</v>
      </c>
      <c r="L2318" s="7">
        <v>142280.94</v>
      </c>
      <c r="M2318" s="7">
        <v>4855.3100000000004</v>
      </c>
      <c r="N2318" s="7">
        <v>1834619.91</v>
      </c>
      <c r="O2318" s="8">
        <v>26157</v>
      </c>
      <c r="P2318" s="8">
        <v>11</v>
      </c>
      <c r="Q2318" s="8">
        <v>60</v>
      </c>
    </row>
    <row r="2319" spans="1:17" ht="14.5">
      <c r="A2319" s="5">
        <v>45748</v>
      </c>
      <c r="B2319" s="6">
        <v>2025</v>
      </c>
      <c r="C2319" s="6" t="s">
        <v>95</v>
      </c>
      <c r="D2319" s="6" t="s">
        <v>89</v>
      </c>
      <c r="E2319" s="6" t="s">
        <v>85</v>
      </c>
      <c r="F2319" s="6" t="s">
        <v>77</v>
      </c>
      <c r="G2319" s="6" t="s">
        <v>79</v>
      </c>
      <c r="H2319" s="7">
        <v>253437.95</v>
      </c>
      <c r="I2319" s="7">
        <v>241297.6</v>
      </c>
      <c r="J2319" s="8">
        <v>1318</v>
      </c>
      <c r="K2319" s="8">
        <v>1275</v>
      </c>
      <c r="L2319" s="7">
        <v>166215.88</v>
      </c>
      <c r="M2319" s="7">
        <v>6259.43</v>
      </c>
      <c r="N2319" s="7">
        <v>1569180.03</v>
      </c>
      <c r="O2319" s="8">
        <v>8437</v>
      </c>
      <c r="P2319" s="8">
        <v>13</v>
      </c>
      <c r="Q2319" s="8">
        <v>28</v>
      </c>
    </row>
    <row r="2320" spans="1:17" ht="14.5">
      <c r="A2320" s="5">
        <v>45748</v>
      </c>
      <c r="B2320" s="6">
        <v>2025</v>
      </c>
      <c r="C2320" s="6" t="s">
        <v>95</v>
      </c>
      <c r="D2320" s="6" t="s">
        <v>89</v>
      </c>
      <c r="E2320" s="6" t="s">
        <v>85</v>
      </c>
      <c r="F2320" s="6" t="s">
        <v>77</v>
      </c>
      <c r="G2320" s="6" t="s">
        <v>80</v>
      </c>
      <c r="H2320" s="7">
        <v>81133.5</v>
      </c>
      <c r="I2320" s="7">
        <v>73884.509999999995</v>
      </c>
      <c r="J2320" s="8">
        <v>549</v>
      </c>
      <c r="K2320" s="8">
        <v>492</v>
      </c>
      <c r="L2320" s="7">
        <v>56320.19</v>
      </c>
      <c r="M2320" s="7">
        <v>4471.29</v>
      </c>
      <c r="N2320" s="7">
        <v>560450.05000000005</v>
      </c>
      <c r="O2320" s="8">
        <v>4077</v>
      </c>
      <c r="P2320" s="8">
        <v>4</v>
      </c>
      <c r="Q2320" s="8">
        <v>8</v>
      </c>
    </row>
    <row r="2321" spans="1:17" ht="14.5">
      <c r="A2321" s="5">
        <v>45748</v>
      </c>
      <c r="B2321" s="6">
        <v>2025</v>
      </c>
      <c r="C2321" s="6" t="s">
        <v>95</v>
      </c>
      <c r="D2321" s="6" t="s">
        <v>89</v>
      </c>
      <c r="E2321" s="6" t="s">
        <v>85</v>
      </c>
      <c r="F2321" s="6" t="s">
        <v>77</v>
      </c>
      <c r="G2321" s="6" t="s">
        <v>81</v>
      </c>
      <c r="H2321" s="7">
        <v>109481.44</v>
      </c>
      <c r="I2321" s="7">
        <v>105035.99</v>
      </c>
      <c r="J2321" s="8">
        <v>902</v>
      </c>
      <c r="K2321" s="8">
        <v>878</v>
      </c>
      <c r="L2321" s="7">
        <v>68751.520000000004</v>
      </c>
      <c r="M2321" s="7">
        <v>3226.05</v>
      </c>
      <c r="N2321" s="7">
        <v>734857.98</v>
      </c>
      <c r="O2321" s="8">
        <v>6575</v>
      </c>
      <c r="P2321" s="8">
        <v>4</v>
      </c>
      <c r="Q2321" s="8">
        <v>8</v>
      </c>
    </row>
    <row r="2322" spans="1:17" ht="14.5">
      <c r="A2322" s="5">
        <v>45748</v>
      </c>
      <c r="B2322" s="6">
        <v>2025</v>
      </c>
      <c r="C2322" s="6" t="s">
        <v>95</v>
      </c>
      <c r="D2322" s="6" t="s">
        <v>89</v>
      </c>
      <c r="E2322" s="6" t="s">
        <v>85</v>
      </c>
      <c r="F2322" s="6" t="s">
        <v>82</v>
      </c>
      <c r="G2322" s="6" t="s">
        <v>78</v>
      </c>
      <c r="H2322" s="7">
        <v>233457.95</v>
      </c>
      <c r="I2322" s="7">
        <v>241875.15</v>
      </c>
      <c r="J2322" s="8">
        <v>3071</v>
      </c>
      <c r="K2322" s="8">
        <v>3241</v>
      </c>
      <c r="L2322" s="7">
        <v>124010.07</v>
      </c>
      <c r="M2322" s="7">
        <v>4124.71</v>
      </c>
      <c r="N2322" s="7">
        <v>1673983.71</v>
      </c>
      <c r="O2322" s="8">
        <v>23713</v>
      </c>
      <c r="P2322" s="8">
        <v>11</v>
      </c>
      <c r="Q2322" s="8">
        <v>49</v>
      </c>
    </row>
    <row r="2323" spans="1:17" ht="14.5">
      <c r="A2323" s="5">
        <v>45748</v>
      </c>
      <c r="B2323" s="6">
        <v>2025</v>
      </c>
      <c r="C2323" s="6" t="s">
        <v>95</v>
      </c>
      <c r="D2323" s="6" t="s">
        <v>89</v>
      </c>
      <c r="E2323" s="6" t="s">
        <v>85</v>
      </c>
      <c r="F2323" s="6" t="s">
        <v>82</v>
      </c>
      <c r="G2323" s="6" t="s">
        <v>79</v>
      </c>
      <c r="H2323" s="7">
        <v>247279.06</v>
      </c>
      <c r="I2323" s="7">
        <v>232959.05</v>
      </c>
      <c r="J2323" s="8">
        <v>1286</v>
      </c>
      <c r="K2323" s="8">
        <v>1190</v>
      </c>
      <c r="L2323" s="7">
        <v>152948.60999999999</v>
      </c>
      <c r="M2323" s="7">
        <v>5730.55</v>
      </c>
      <c r="N2323" s="7">
        <v>1458595.35</v>
      </c>
      <c r="O2323" s="8">
        <v>8461</v>
      </c>
      <c r="P2323" s="8">
        <v>12</v>
      </c>
      <c r="Q2323" s="8">
        <v>17</v>
      </c>
    </row>
    <row r="2324" spans="1:17" ht="14.5">
      <c r="A2324" s="5">
        <v>45748</v>
      </c>
      <c r="B2324" s="6">
        <v>2025</v>
      </c>
      <c r="C2324" s="6" t="s">
        <v>95</v>
      </c>
      <c r="D2324" s="6" t="s">
        <v>89</v>
      </c>
      <c r="E2324" s="6" t="s">
        <v>85</v>
      </c>
      <c r="F2324" s="6" t="s">
        <v>82</v>
      </c>
      <c r="G2324" s="6" t="s">
        <v>80</v>
      </c>
      <c r="H2324" s="7">
        <v>70173.89</v>
      </c>
      <c r="I2324" s="7">
        <v>61866.45</v>
      </c>
      <c r="J2324" s="8">
        <v>475</v>
      </c>
      <c r="K2324" s="8">
        <v>427</v>
      </c>
      <c r="L2324" s="7">
        <v>44266.38</v>
      </c>
      <c r="M2324" s="7">
        <v>3795.46</v>
      </c>
      <c r="N2324" s="7">
        <v>488033.1</v>
      </c>
      <c r="O2324" s="8">
        <v>3677</v>
      </c>
      <c r="P2324" s="8">
        <v>4</v>
      </c>
      <c r="Q2324" s="8">
        <v>8</v>
      </c>
    </row>
    <row r="2325" spans="1:17" ht="14.5">
      <c r="A2325" s="5">
        <v>45748</v>
      </c>
      <c r="B2325" s="6">
        <v>2025</v>
      </c>
      <c r="C2325" s="6" t="s">
        <v>95</v>
      </c>
      <c r="D2325" s="6" t="s">
        <v>89</v>
      </c>
      <c r="E2325" s="6" t="s">
        <v>85</v>
      </c>
      <c r="F2325" s="6" t="s">
        <v>82</v>
      </c>
      <c r="G2325" s="6" t="s">
        <v>81</v>
      </c>
      <c r="H2325" s="7">
        <v>97848.6</v>
      </c>
      <c r="I2325" s="7">
        <v>94588.41</v>
      </c>
      <c r="J2325" s="8">
        <v>806</v>
      </c>
      <c r="K2325" s="8">
        <v>772</v>
      </c>
      <c r="L2325" s="7">
        <v>57776.93</v>
      </c>
      <c r="M2325" s="7">
        <v>3175.39</v>
      </c>
      <c r="N2325" s="7">
        <v>681173.01</v>
      </c>
      <c r="O2325" s="8">
        <v>5965</v>
      </c>
      <c r="P2325" s="8">
        <v>4</v>
      </c>
      <c r="Q2325" s="8">
        <v>17</v>
      </c>
    </row>
    <row r="2326" spans="1:17" ht="14.5">
      <c r="A2326" s="5">
        <v>45748</v>
      </c>
      <c r="B2326" s="6">
        <v>2025</v>
      </c>
      <c r="C2326" s="6" t="s">
        <v>95</v>
      </c>
      <c r="D2326" s="6" t="s">
        <v>89</v>
      </c>
      <c r="E2326" s="6" t="s">
        <v>85</v>
      </c>
      <c r="F2326" s="6" t="s">
        <v>83</v>
      </c>
      <c r="G2326" s="6" t="s">
        <v>78</v>
      </c>
      <c r="H2326" s="7">
        <v>32886.94</v>
      </c>
      <c r="I2326" s="7">
        <v>34294.61</v>
      </c>
      <c r="J2326" s="8">
        <v>433</v>
      </c>
      <c r="K2326" s="8">
        <v>446</v>
      </c>
      <c r="L2326" s="7">
        <v>15494.41</v>
      </c>
      <c r="M2326" s="7">
        <v>621.74</v>
      </c>
      <c r="N2326" s="7">
        <v>336398.86</v>
      </c>
      <c r="O2326" s="8">
        <v>4652</v>
      </c>
      <c r="P2326" s="8">
        <v>1</v>
      </c>
      <c r="Q2326" s="8">
        <v>10</v>
      </c>
    </row>
    <row r="2327" spans="1:17" ht="14.5">
      <c r="A2327" s="5">
        <v>45748</v>
      </c>
      <c r="B2327" s="6">
        <v>2025</v>
      </c>
      <c r="C2327" s="6" t="s">
        <v>95</v>
      </c>
      <c r="D2327" s="6" t="s">
        <v>89</v>
      </c>
      <c r="E2327" s="6" t="s">
        <v>85</v>
      </c>
      <c r="F2327" s="6" t="s">
        <v>83</v>
      </c>
      <c r="G2327" s="6" t="s">
        <v>79</v>
      </c>
      <c r="H2327" s="7">
        <v>30537.47</v>
      </c>
      <c r="I2327" s="7">
        <v>30503.43</v>
      </c>
      <c r="J2327" s="8">
        <v>159</v>
      </c>
      <c r="K2327" s="8">
        <v>158</v>
      </c>
      <c r="L2327" s="7">
        <v>17141.439999999999</v>
      </c>
      <c r="M2327" s="7">
        <v>753.33</v>
      </c>
      <c r="N2327" s="7">
        <v>272017.03999999998</v>
      </c>
      <c r="O2327" s="8">
        <v>1451</v>
      </c>
      <c r="P2327" s="8">
        <v>1</v>
      </c>
      <c r="Q2327" s="8">
        <v>2</v>
      </c>
    </row>
    <row r="2328" spans="1:17" ht="14.5">
      <c r="A2328" s="5">
        <v>45748</v>
      </c>
      <c r="B2328" s="6">
        <v>2025</v>
      </c>
      <c r="C2328" s="6" t="s">
        <v>95</v>
      </c>
      <c r="D2328" s="6" t="s">
        <v>89</v>
      </c>
      <c r="E2328" s="6" t="s">
        <v>85</v>
      </c>
      <c r="F2328" s="6" t="s">
        <v>83</v>
      </c>
      <c r="G2328" s="6" t="s">
        <v>80</v>
      </c>
      <c r="H2328" s="7">
        <v>10411.799999999999</v>
      </c>
      <c r="I2328" s="7">
        <v>9165.35</v>
      </c>
      <c r="J2328" s="8">
        <v>70</v>
      </c>
      <c r="K2328" s="8">
        <v>62</v>
      </c>
      <c r="L2328" s="7">
        <v>6103.98</v>
      </c>
      <c r="M2328" s="7">
        <v>526.34</v>
      </c>
      <c r="N2328" s="7">
        <v>97397.36</v>
      </c>
      <c r="O2328" s="8">
        <v>742</v>
      </c>
      <c r="P2328" s="8">
        <v>0</v>
      </c>
      <c r="Q2328" s="8">
        <v>2</v>
      </c>
    </row>
    <row r="2329" spans="1:17" ht="14.5">
      <c r="A2329" s="5">
        <v>45748</v>
      </c>
      <c r="B2329" s="6">
        <v>2025</v>
      </c>
      <c r="C2329" s="6" t="s">
        <v>95</v>
      </c>
      <c r="D2329" s="6" t="s">
        <v>89</v>
      </c>
      <c r="E2329" s="6" t="s">
        <v>85</v>
      </c>
      <c r="F2329" s="6" t="s">
        <v>83</v>
      </c>
      <c r="G2329" s="6" t="s">
        <v>81</v>
      </c>
      <c r="H2329" s="7">
        <v>13771.16</v>
      </c>
      <c r="I2329" s="7">
        <v>14039.89</v>
      </c>
      <c r="J2329" s="8">
        <v>113</v>
      </c>
      <c r="K2329" s="8">
        <v>114</v>
      </c>
      <c r="L2329" s="7">
        <v>7168.51</v>
      </c>
      <c r="M2329" s="7">
        <v>445.92</v>
      </c>
      <c r="N2329" s="7">
        <v>132737.75</v>
      </c>
      <c r="O2329" s="8">
        <v>1123</v>
      </c>
      <c r="P2329" s="8">
        <v>1</v>
      </c>
      <c r="Q2329" s="8">
        <v>3</v>
      </c>
    </row>
    <row r="2330" spans="1:17" ht="14.5">
      <c r="A2330" s="5">
        <v>45748</v>
      </c>
      <c r="B2330" s="6">
        <v>2025</v>
      </c>
      <c r="C2330" s="6" t="s">
        <v>95</v>
      </c>
      <c r="D2330" s="6" t="s">
        <v>90</v>
      </c>
      <c r="E2330" s="6" t="s">
        <v>91</v>
      </c>
      <c r="F2330" s="6" t="s">
        <v>77</v>
      </c>
      <c r="G2330" s="6" t="s">
        <v>78</v>
      </c>
      <c r="H2330" s="7">
        <v>213938.89</v>
      </c>
      <c r="I2330" s="7">
        <v>210025.74</v>
      </c>
      <c r="J2330" s="8">
        <v>2814</v>
      </c>
      <c r="K2330" s="8">
        <v>2711</v>
      </c>
      <c r="L2330" s="7">
        <v>121038.35</v>
      </c>
      <c r="M2330" s="7">
        <v>3517.67</v>
      </c>
      <c r="N2330" s="7">
        <v>2363902.29</v>
      </c>
      <c r="O2330" s="8">
        <v>32150</v>
      </c>
      <c r="P2330" s="8">
        <v>11</v>
      </c>
      <c r="Q2330" s="8">
        <v>56</v>
      </c>
    </row>
    <row r="2331" spans="1:17" ht="14.5">
      <c r="A2331" s="5">
        <v>45748</v>
      </c>
      <c r="B2331" s="6">
        <v>2025</v>
      </c>
      <c r="C2331" s="6" t="s">
        <v>95</v>
      </c>
      <c r="D2331" s="6" t="s">
        <v>90</v>
      </c>
      <c r="E2331" s="6" t="s">
        <v>91</v>
      </c>
      <c r="F2331" s="6" t="s">
        <v>77</v>
      </c>
      <c r="G2331" s="6" t="s">
        <v>79</v>
      </c>
      <c r="H2331" s="7">
        <v>224906.08</v>
      </c>
      <c r="I2331" s="7">
        <v>208228.12</v>
      </c>
      <c r="J2331" s="8">
        <v>1170</v>
      </c>
      <c r="K2331" s="8">
        <v>1067</v>
      </c>
      <c r="L2331" s="7">
        <v>146110.6</v>
      </c>
      <c r="M2331" s="7">
        <v>5193.32</v>
      </c>
      <c r="N2331" s="7">
        <v>2083952.88</v>
      </c>
      <c r="O2331" s="8">
        <v>11487</v>
      </c>
      <c r="P2331" s="8">
        <v>10</v>
      </c>
      <c r="Q2331" s="8">
        <v>12</v>
      </c>
    </row>
    <row r="2332" spans="1:17" ht="14.5">
      <c r="A2332" s="5">
        <v>45748</v>
      </c>
      <c r="B2332" s="6">
        <v>2025</v>
      </c>
      <c r="C2332" s="6" t="s">
        <v>95</v>
      </c>
      <c r="D2332" s="6" t="s">
        <v>90</v>
      </c>
      <c r="E2332" s="6" t="s">
        <v>91</v>
      </c>
      <c r="F2332" s="6" t="s">
        <v>77</v>
      </c>
      <c r="G2332" s="6" t="s">
        <v>80</v>
      </c>
      <c r="H2332" s="7">
        <v>71705.94</v>
      </c>
      <c r="I2332" s="7">
        <v>62782.6</v>
      </c>
      <c r="J2332" s="8">
        <v>485</v>
      </c>
      <c r="K2332" s="8">
        <v>422</v>
      </c>
      <c r="L2332" s="7">
        <v>49353.97</v>
      </c>
      <c r="M2332" s="7">
        <v>3975.49</v>
      </c>
      <c r="N2332" s="7">
        <v>714714.86</v>
      </c>
      <c r="O2332" s="8">
        <v>5043</v>
      </c>
      <c r="P2332" s="8">
        <v>3</v>
      </c>
      <c r="Q2332" s="8">
        <v>5</v>
      </c>
    </row>
    <row r="2333" spans="1:17" ht="14.5">
      <c r="A2333" s="5">
        <v>45748</v>
      </c>
      <c r="B2333" s="6">
        <v>2025</v>
      </c>
      <c r="C2333" s="6" t="s">
        <v>95</v>
      </c>
      <c r="D2333" s="6" t="s">
        <v>90</v>
      </c>
      <c r="E2333" s="6" t="s">
        <v>91</v>
      </c>
      <c r="F2333" s="6" t="s">
        <v>77</v>
      </c>
      <c r="G2333" s="6" t="s">
        <v>81</v>
      </c>
      <c r="H2333" s="7">
        <v>91308.54</v>
      </c>
      <c r="I2333" s="7">
        <v>90011.57</v>
      </c>
      <c r="J2333" s="8">
        <v>752</v>
      </c>
      <c r="K2333" s="8">
        <v>750</v>
      </c>
      <c r="L2333" s="7">
        <v>57674.93</v>
      </c>
      <c r="M2333" s="7">
        <v>2645.85</v>
      </c>
      <c r="N2333" s="7">
        <v>990620.01</v>
      </c>
      <c r="O2333" s="8">
        <v>8928</v>
      </c>
      <c r="P2333" s="8">
        <v>3</v>
      </c>
      <c r="Q2333" s="8">
        <v>8</v>
      </c>
    </row>
    <row r="2334" spans="1:17" ht="14.5">
      <c r="A2334" s="5">
        <v>45748</v>
      </c>
      <c r="B2334" s="6">
        <v>2025</v>
      </c>
      <c r="C2334" s="6" t="s">
        <v>95</v>
      </c>
      <c r="D2334" s="6" t="s">
        <v>90</v>
      </c>
      <c r="E2334" s="6" t="s">
        <v>91</v>
      </c>
      <c r="F2334" s="6" t="s">
        <v>82</v>
      </c>
      <c r="G2334" s="6" t="s">
        <v>78</v>
      </c>
      <c r="H2334" s="7">
        <v>183643.64</v>
      </c>
      <c r="I2334" s="7">
        <v>173855.67</v>
      </c>
      <c r="J2334" s="8">
        <v>2415</v>
      </c>
      <c r="K2334" s="8">
        <v>2306</v>
      </c>
      <c r="L2334" s="7">
        <v>96147.75</v>
      </c>
      <c r="M2334" s="7">
        <v>3257.08</v>
      </c>
      <c r="N2334" s="7">
        <v>2142458.2200000002</v>
      </c>
      <c r="O2334" s="8">
        <v>29033</v>
      </c>
      <c r="P2334" s="8">
        <v>9</v>
      </c>
      <c r="Q2334" s="8">
        <v>28</v>
      </c>
    </row>
    <row r="2335" spans="1:17" ht="14.5">
      <c r="A2335" s="5">
        <v>45748</v>
      </c>
      <c r="B2335" s="6">
        <v>2025</v>
      </c>
      <c r="C2335" s="6" t="s">
        <v>95</v>
      </c>
      <c r="D2335" s="6" t="s">
        <v>90</v>
      </c>
      <c r="E2335" s="6" t="s">
        <v>91</v>
      </c>
      <c r="F2335" s="6" t="s">
        <v>82</v>
      </c>
      <c r="G2335" s="6" t="s">
        <v>79</v>
      </c>
      <c r="H2335" s="7">
        <v>195630.06</v>
      </c>
      <c r="I2335" s="7">
        <v>180894.04</v>
      </c>
      <c r="J2335" s="8">
        <v>1017</v>
      </c>
      <c r="K2335" s="8">
        <v>947</v>
      </c>
      <c r="L2335" s="7">
        <v>119794.79</v>
      </c>
      <c r="M2335" s="7">
        <v>5357.1</v>
      </c>
      <c r="N2335" s="7">
        <v>1826881.18</v>
      </c>
      <c r="O2335" s="8">
        <v>9708</v>
      </c>
      <c r="P2335" s="8">
        <v>11</v>
      </c>
      <c r="Q2335" s="8">
        <v>9</v>
      </c>
    </row>
    <row r="2336" spans="1:17" ht="14.5">
      <c r="A2336" s="5">
        <v>45748</v>
      </c>
      <c r="B2336" s="6">
        <v>2025</v>
      </c>
      <c r="C2336" s="6" t="s">
        <v>95</v>
      </c>
      <c r="D2336" s="6" t="s">
        <v>90</v>
      </c>
      <c r="E2336" s="6" t="s">
        <v>91</v>
      </c>
      <c r="F2336" s="6" t="s">
        <v>82</v>
      </c>
      <c r="G2336" s="6" t="s">
        <v>80</v>
      </c>
      <c r="H2336" s="7">
        <v>63667.34</v>
      </c>
      <c r="I2336" s="7">
        <v>56508.14</v>
      </c>
      <c r="J2336" s="8">
        <v>431</v>
      </c>
      <c r="K2336" s="8">
        <v>390</v>
      </c>
      <c r="L2336" s="7">
        <v>41223.69</v>
      </c>
      <c r="M2336" s="7">
        <v>3211.18</v>
      </c>
      <c r="N2336" s="7">
        <v>634343.98</v>
      </c>
      <c r="O2336" s="8">
        <v>4660</v>
      </c>
      <c r="P2336" s="8">
        <v>4</v>
      </c>
      <c r="Q2336" s="8">
        <v>6</v>
      </c>
    </row>
    <row r="2337" spans="1:17" ht="14.5">
      <c r="A2337" s="5">
        <v>45748</v>
      </c>
      <c r="B2337" s="6">
        <v>2025</v>
      </c>
      <c r="C2337" s="6" t="s">
        <v>95</v>
      </c>
      <c r="D2337" s="6" t="s">
        <v>90</v>
      </c>
      <c r="E2337" s="6" t="s">
        <v>91</v>
      </c>
      <c r="F2337" s="6" t="s">
        <v>82</v>
      </c>
      <c r="G2337" s="6" t="s">
        <v>81</v>
      </c>
      <c r="H2337" s="7">
        <v>76776.86</v>
      </c>
      <c r="I2337" s="7">
        <v>72041.240000000005</v>
      </c>
      <c r="J2337" s="8">
        <v>632</v>
      </c>
      <c r="K2337" s="8">
        <v>587</v>
      </c>
      <c r="L2337" s="7">
        <v>44780.480000000003</v>
      </c>
      <c r="M2337" s="7">
        <v>2523.58</v>
      </c>
      <c r="N2337" s="7">
        <v>833728.74</v>
      </c>
      <c r="O2337" s="8">
        <v>7173</v>
      </c>
      <c r="P2337" s="8">
        <v>4</v>
      </c>
      <c r="Q2337" s="8">
        <v>11</v>
      </c>
    </row>
    <row r="2338" spans="1:17" ht="14.5">
      <c r="A2338" s="5">
        <v>45748</v>
      </c>
      <c r="B2338" s="6">
        <v>2025</v>
      </c>
      <c r="C2338" s="6" t="s">
        <v>95</v>
      </c>
      <c r="D2338" s="6" t="s">
        <v>90</v>
      </c>
      <c r="E2338" s="6" t="s">
        <v>91</v>
      </c>
      <c r="F2338" s="6" t="s">
        <v>83</v>
      </c>
      <c r="G2338" s="6" t="s">
        <v>78</v>
      </c>
      <c r="H2338" s="7">
        <v>20048.080000000002</v>
      </c>
      <c r="I2338" s="7">
        <v>19440.669999999998</v>
      </c>
      <c r="J2338" s="8">
        <v>264</v>
      </c>
      <c r="K2338" s="8">
        <v>252</v>
      </c>
      <c r="L2338" s="7">
        <v>9454.7999999999993</v>
      </c>
      <c r="M2338" s="7">
        <v>392.58</v>
      </c>
      <c r="N2338" s="7">
        <v>348193.45</v>
      </c>
      <c r="O2338" s="8">
        <v>5162</v>
      </c>
      <c r="P2338" s="8">
        <v>1</v>
      </c>
      <c r="Q2338" s="8">
        <v>5</v>
      </c>
    </row>
    <row r="2339" spans="1:17" ht="14.5">
      <c r="A2339" s="5">
        <v>45748</v>
      </c>
      <c r="B2339" s="6">
        <v>2025</v>
      </c>
      <c r="C2339" s="6" t="s">
        <v>95</v>
      </c>
      <c r="D2339" s="6" t="s">
        <v>90</v>
      </c>
      <c r="E2339" s="6" t="s">
        <v>91</v>
      </c>
      <c r="F2339" s="6" t="s">
        <v>83</v>
      </c>
      <c r="G2339" s="6" t="s">
        <v>79</v>
      </c>
      <c r="H2339" s="7">
        <v>20804.39</v>
      </c>
      <c r="I2339" s="7">
        <v>18994.37</v>
      </c>
      <c r="J2339" s="8">
        <v>108</v>
      </c>
      <c r="K2339" s="8">
        <v>99</v>
      </c>
      <c r="L2339" s="7">
        <v>11470.2</v>
      </c>
      <c r="M2339" s="7">
        <v>510.2</v>
      </c>
      <c r="N2339" s="7">
        <v>277932.05</v>
      </c>
      <c r="O2339" s="8">
        <v>1629</v>
      </c>
      <c r="P2339" s="8">
        <v>1</v>
      </c>
      <c r="Q2339" s="8">
        <v>3</v>
      </c>
    </row>
    <row r="2340" spans="1:17" ht="14.5">
      <c r="A2340" s="5">
        <v>45748</v>
      </c>
      <c r="B2340" s="6">
        <v>2025</v>
      </c>
      <c r="C2340" s="6" t="s">
        <v>95</v>
      </c>
      <c r="D2340" s="6" t="s">
        <v>90</v>
      </c>
      <c r="E2340" s="6" t="s">
        <v>91</v>
      </c>
      <c r="F2340" s="6" t="s">
        <v>83</v>
      </c>
      <c r="G2340" s="6" t="s">
        <v>80</v>
      </c>
      <c r="H2340" s="7">
        <v>7283.73</v>
      </c>
      <c r="I2340" s="7">
        <v>6718.2</v>
      </c>
      <c r="J2340" s="8">
        <v>49</v>
      </c>
      <c r="K2340" s="8">
        <v>45</v>
      </c>
      <c r="L2340" s="7">
        <v>4195.59</v>
      </c>
      <c r="M2340" s="7">
        <v>367.45</v>
      </c>
      <c r="N2340" s="7">
        <v>103063.38</v>
      </c>
      <c r="O2340" s="8">
        <v>763</v>
      </c>
      <c r="P2340" s="8">
        <v>0</v>
      </c>
      <c r="Q2340" s="8">
        <v>1</v>
      </c>
    </row>
    <row r="2341" spans="1:17" ht="14.5">
      <c r="A2341" s="5">
        <v>45748</v>
      </c>
      <c r="B2341" s="6">
        <v>2025</v>
      </c>
      <c r="C2341" s="6" t="s">
        <v>95</v>
      </c>
      <c r="D2341" s="6" t="s">
        <v>90</v>
      </c>
      <c r="E2341" s="6" t="s">
        <v>91</v>
      </c>
      <c r="F2341" s="6" t="s">
        <v>83</v>
      </c>
      <c r="G2341" s="6" t="s">
        <v>81</v>
      </c>
      <c r="H2341" s="7">
        <v>9251.34</v>
      </c>
      <c r="I2341" s="7">
        <v>8751.42</v>
      </c>
      <c r="J2341" s="8">
        <v>76</v>
      </c>
      <c r="K2341" s="8">
        <v>71</v>
      </c>
      <c r="L2341" s="7">
        <v>4899.0200000000004</v>
      </c>
      <c r="M2341" s="7">
        <v>253.73</v>
      </c>
      <c r="N2341" s="7">
        <v>134546.21</v>
      </c>
      <c r="O2341" s="8">
        <v>1218</v>
      </c>
      <c r="P2341" s="8">
        <v>0</v>
      </c>
      <c r="Q2341" s="8">
        <v>1</v>
      </c>
    </row>
    <row r="2342" spans="1:17" ht="14.5">
      <c r="A2342" s="5">
        <v>45748</v>
      </c>
      <c r="B2342" s="6">
        <v>2025</v>
      </c>
      <c r="C2342" s="6" t="s">
        <v>95</v>
      </c>
      <c r="D2342" s="6" t="s">
        <v>92</v>
      </c>
      <c r="E2342" s="6" t="s">
        <v>76</v>
      </c>
      <c r="F2342" s="6" t="s">
        <v>77</v>
      </c>
      <c r="G2342" s="6" t="s">
        <v>78</v>
      </c>
      <c r="H2342" s="7">
        <v>212136.39</v>
      </c>
      <c r="I2342" s="7">
        <v>218310.33</v>
      </c>
      <c r="J2342" s="8">
        <v>2790</v>
      </c>
      <c r="K2342" s="8">
        <v>2843</v>
      </c>
      <c r="L2342" s="7">
        <v>120909.63</v>
      </c>
      <c r="M2342" s="7">
        <v>3646.67</v>
      </c>
      <c r="N2342" s="7">
        <v>1428672.39</v>
      </c>
      <c r="O2342" s="8">
        <v>20355</v>
      </c>
      <c r="P2342" s="8">
        <v>8</v>
      </c>
      <c r="Q2342" s="8">
        <v>33</v>
      </c>
    </row>
    <row r="2343" spans="1:17" ht="14.5">
      <c r="A2343" s="5">
        <v>45748</v>
      </c>
      <c r="B2343" s="6">
        <v>2025</v>
      </c>
      <c r="C2343" s="6" t="s">
        <v>95</v>
      </c>
      <c r="D2343" s="6" t="s">
        <v>92</v>
      </c>
      <c r="E2343" s="6" t="s">
        <v>76</v>
      </c>
      <c r="F2343" s="6" t="s">
        <v>77</v>
      </c>
      <c r="G2343" s="6" t="s">
        <v>79</v>
      </c>
      <c r="H2343" s="7">
        <v>236577.14</v>
      </c>
      <c r="I2343" s="7">
        <v>223322.81</v>
      </c>
      <c r="J2343" s="8">
        <v>1230</v>
      </c>
      <c r="K2343" s="8">
        <v>1165</v>
      </c>
      <c r="L2343" s="7">
        <v>154614.65</v>
      </c>
      <c r="M2343" s="7">
        <v>5475.19</v>
      </c>
      <c r="N2343" s="7">
        <v>1227326.8999999999</v>
      </c>
      <c r="O2343" s="8">
        <v>6725</v>
      </c>
      <c r="P2343" s="8">
        <v>13</v>
      </c>
      <c r="Q2343" s="8">
        <v>25</v>
      </c>
    </row>
    <row r="2344" spans="1:17" ht="14.5">
      <c r="A2344" s="5">
        <v>45748</v>
      </c>
      <c r="B2344" s="6">
        <v>2025</v>
      </c>
      <c r="C2344" s="6" t="s">
        <v>95</v>
      </c>
      <c r="D2344" s="6" t="s">
        <v>92</v>
      </c>
      <c r="E2344" s="6" t="s">
        <v>76</v>
      </c>
      <c r="F2344" s="6" t="s">
        <v>77</v>
      </c>
      <c r="G2344" s="6" t="s">
        <v>80</v>
      </c>
      <c r="H2344" s="7">
        <v>66974.41</v>
      </c>
      <c r="I2344" s="7">
        <v>62072.18</v>
      </c>
      <c r="J2344" s="8">
        <v>453</v>
      </c>
      <c r="K2344" s="8">
        <v>426</v>
      </c>
      <c r="L2344" s="7">
        <v>46353.8</v>
      </c>
      <c r="M2344" s="7">
        <v>3763.38</v>
      </c>
      <c r="N2344" s="7">
        <v>428128.17</v>
      </c>
      <c r="O2344" s="8">
        <v>3000</v>
      </c>
      <c r="P2344" s="8">
        <v>4</v>
      </c>
      <c r="Q2344" s="8">
        <v>8</v>
      </c>
    </row>
    <row r="2345" spans="1:17" ht="14.5">
      <c r="A2345" s="5">
        <v>45748</v>
      </c>
      <c r="B2345" s="6">
        <v>2025</v>
      </c>
      <c r="C2345" s="6" t="s">
        <v>95</v>
      </c>
      <c r="D2345" s="6" t="s">
        <v>92</v>
      </c>
      <c r="E2345" s="6" t="s">
        <v>76</v>
      </c>
      <c r="F2345" s="6" t="s">
        <v>77</v>
      </c>
      <c r="G2345" s="6" t="s">
        <v>81</v>
      </c>
      <c r="H2345" s="7">
        <v>93567.91</v>
      </c>
      <c r="I2345" s="7">
        <v>90767.18</v>
      </c>
      <c r="J2345" s="8">
        <v>770</v>
      </c>
      <c r="K2345" s="8">
        <v>752</v>
      </c>
      <c r="L2345" s="7">
        <v>58728.07</v>
      </c>
      <c r="M2345" s="7">
        <v>3065.85</v>
      </c>
      <c r="N2345" s="7">
        <v>598502.66</v>
      </c>
      <c r="O2345" s="8">
        <v>5367</v>
      </c>
      <c r="P2345" s="8">
        <v>4</v>
      </c>
      <c r="Q2345" s="8">
        <v>9</v>
      </c>
    </row>
    <row r="2346" spans="1:17" ht="14.5">
      <c r="A2346" s="5">
        <v>45748</v>
      </c>
      <c r="B2346" s="6">
        <v>2025</v>
      </c>
      <c r="C2346" s="6" t="s">
        <v>95</v>
      </c>
      <c r="D2346" s="6" t="s">
        <v>92</v>
      </c>
      <c r="E2346" s="6" t="s">
        <v>76</v>
      </c>
      <c r="F2346" s="6" t="s">
        <v>82</v>
      </c>
      <c r="G2346" s="6" t="s">
        <v>78</v>
      </c>
      <c r="H2346" s="7">
        <v>176857.27</v>
      </c>
      <c r="I2346" s="7">
        <v>175697.14</v>
      </c>
      <c r="J2346" s="8">
        <v>2326</v>
      </c>
      <c r="K2346" s="8">
        <v>2335</v>
      </c>
      <c r="L2346" s="7">
        <v>93510.33</v>
      </c>
      <c r="M2346" s="7">
        <v>3220.58</v>
      </c>
      <c r="N2346" s="7">
        <v>1291452.3</v>
      </c>
      <c r="O2346" s="8">
        <v>17825</v>
      </c>
      <c r="P2346" s="8">
        <v>8</v>
      </c>
      <c r="Q2346" s="8">
        <v>43</v>
      </c>
    </row>
    <row r="2347" spans="1:17" ht="14.5">
      <c r="A2347" s="5">
        <v>45748</v>
      </c>
      <c r="B2347" s="6">
        <v>2025</v>
      </c>
      <c r="C2347" s="6" t="s">
        <v>95</v>
      </c>
      <c r="D2347" s="6" t="s">
        <v>92</v>
      </c>
      <c r="E2347" s="6" t="s">
        <v>76</v>
      </c>
      <c r="F2347" s="6" t="s">
        <v>82</v>
      </c>
      <c r="G2347" s="6" t="s">
        <v>79</v>
      </c>
      <c r="H2347" s="7">
        <v>182612.02</v>
      </c>
      <c r="I2347" s="7">
        <v>174194.44</v>
      </c>
      <c r="J2347" s="8">
        <v>950</v>
      </c>
      <c r="K2347" s="8">
        <v>892</v>
      </c>
      <c r="L2347" s="7">
        <v>112716.29</v>
      </c>
      <c r="M2347" s="7">
        <v>4346.6899999999996</v>
      </c>
      <c r="N2347" s="7">
        <v>1072537.5</v>
      </c>
      <c r="O2347" s="8">
        <v>5893</v>
      </c>
      <c r="P2347" s="8">
        <v>9</v>
      </c>
      <c r="Q2347" s="8">
        <v>11</v>
      </c>
    </row>
    <row r="2348" spans="1:17" ht="14.5">
      <c r="A2348" s="5">
        <v>45748</v>
      </c>
      <c r="B2348" s="6">
        <v>2025</v>
      </c>
      <c r="C2348" s="6" t="s">
        <v>95</v>
      </c>
      <c r="D2348" s="6" t="s">
        <v>92</v>
      </c>
      <c r="E2348" s="6" t="s">
        <v>76</v>
      </c>
      <c r="F2348" s="6" t="s">
        <v>82</v>
      </c>
      <c r="G2348" s="6" t="s">
        <v>80</v>
      </c>
      <c r="H2348" s="7">
        <v>54228.78</v>
      </c>
      <c r="I2348" s="7">
        <v>51581.4</v>
      </c>
      <c r="J2348" s="8">
        <v>367</v>
      </c>
      <c r="K2348" s="8">
        <v>351</v>
      </c>
      <c r="L2348" s="7">
        <v>34708.82</v>
      </c>
      <c r="M2348" s="7">
        <v>2966.35</v>
      </c>
      <c r="N2348" s="7">
        <v>376662.76</v>
      </c>
      <c r="O2348" s="8">
        <v>2891</v>
      </c>
      <c r="P2348" s="8">
        <v>2</v>
      </c>
      <c r="Q2348" s="8">
        <v>7</v>
      </c>
    </row>
    <row r="2349" spans="1:17" ht="14.5">
      <c r="A2349" s="5">
        <v>45748</v>
      </c>
      <c r="B2349" s="6">
        <v>2025</v>
      </c>
      <c r="C2349" s="6" t="s">
        <v>95</v>
      </c>
      <c r="D2349" s="6" t="s">
        <v>92</v>
      </c>
      <c r="E2349" s="6" t="s">
        <v>76</v>
      </c>
      <c r="F2349" s="6" t="s">
        <v>82</v>
      </c>
      <c r="G2349" s="6" t="s">
        <v>81</v>
      </c>
      <c r="H2349" s="7">
        <v>79067.929999999993</v>
      </c>
      <c r="I2349" s="7">
        <v>75939.539999999994</v>
      </c>
      <c r="J2349" s="8">
        <v>651</v>
      </c>
      <c r="K2349" s="8">
        <v>614</v>
      </c>
      <c r="L2349" s="7">
        <v>45489.11</v>
      </c>
      <c r="M2349" s="7">
        <v>2265.91</v>
      </c>
      <c r="N2349" s="7">
        <v>482176.57</v>
      </c>
      <c r="O2349" s="8">
        <v>4248</v>
      </c>
      <c r="P2349" s="8">
        <v>4</v>
      </c>
      <c r="Q2349" s="8">
        <v>12</v>
      </c>
    </row>
    <row r="2350" spans="1:17" ht="14.5">
      <c r="A2350" s="5">
        <v>45748</v>
      </c>
      <c r="B2350" s="6">
        <v>2025</v>
      </c>
      <c r="C2350" s="6" t="s">
        <v>95</v>
      </c>
      <c r="D2350" s="6" t="s">
        <v>92</v>
      </c>
      <c r="E2350" s="6" t="s">
        <v>76</v>
      </c>
      <c r="F2350" s="6" t="s">
        <v>83</v>
      </c>
      <c r="G2350" s="6" t="s">
        <v>78</v>
      </c>
      <c r="H2350" s="7">
        <v>20298.54</v>
      </c>
      <c r="I2350" s="7">
        <v>21066.68</v>
      </c>
      <c r="J2350" s="8">
        <v>267</v>
      </c>
      <c r="K2350" s="8">
        <v>280</v>
      </c>
      <c r="L2350" s="7">
        <v>9508.16</v>
      </c>
      <c r="M2350" s="7">
        <v>344.11</v>
      </c>
      <c r="N2350" s="7">
        <v>187581.41</v>
      </c>
      <c r="O2350" s="8">
        <v>2791</v>
      </c>
      <c r="P2350" s="8">
        <v>1</v>
      </c>
      <c r="Q2350" s="8">
        <v>8</v>
      </c>
    </row>
    <row r="2351" spans="1:17" ht="14.5">
      <c r="A2351" s="5">
        <v>45748</v>
      </c>
      <c r="B2351" s="6">
        <v>2025</v>
      </c>
      <c r="C2351" s="6" t="s">
        <v>95</v>
      </c>
      <c r="D2351" s="6" t="s">
        <v>92</v>
      </c>
      <c r="E2351" s="6" t="s">
        <v>76</v>
      </c>
      <c r="F2351" s="6" t="s">
        <v>83</v>
      </c>
      <c r="G2351" s="6" t="s">
        <v>79</v>
      </c>
      <c r="H2351" s="7">
        <v>21323.23</v>
      </c>
      <c r="I2351" s="7">
        <v>21514.61</v>
      </c>
      <c r="J2351" s="8">
        <v>111</v>
      </c>
      <c r="K2351" s="8">
        <v>112</v>
      </c>
      <c r="L2351" s="7">
        <v>11837.2</v>
      </c>
      <c r="M2351" s="7">
        <v>522.35</v>
      </c>
      <c r="N2351" s="7">
        <v>162124.25</v>
      </c>
      <c r="O2351" s="8">
        <v>912</v>
      </c>
      <c r="P2351" s="8">
        <v>1</v>
      </c>
      <c r="Q2351" s="8">
        <v>1</v>
      </c>
    </row>
    <row r="2352" spans="1:17" ht="14.5">
      <c r="A2352" s="5">
        <v>45748</v>
      </c>
      <c r="B2352" s="6">
        <v>2025</v>
      </c>
      <c r="C2352" s="6" t="s">
        <v>95</v>
      </c>
      <c r="D2352" s="6" t="s">
        <v>92</v>
      </c>
      <c r="E2352" s="6" t="s">
        <v>76</v>
      </c>
      <c r="F2352" s="6" t="s">
        <v>83</v>
      </c>
      <c r="G2352" s="6" t="s">
        <v>80</v>
      </c>
      <c r="H2352" s="7">
        <v>5940.25</v>
      </c>
      <c r="I2352" s="7">
        <v>5615.56</v>
      </c>
      <c r="J2352" s="8">
        <v>40</v>
      </c>
      <c r="K2352" s="8">
        <v>38</v>
      </c>
      <c r="L2352" s="7">
        <v>3431.64</v>
      </c>
      <c r="M2352" s="7">
        <v>333.78</v>
      </c>
      <c r="N2352" s="7">
        <v>56554.17</v>
      </c>
      <c r="O2352" s="8">
        <v>402</v>
      </c>
      <c r="P2352" s="8">
        <v>0</v>
      </c>
      <c r="Q2352" s="8">
        <v>1</v>
      </c>
    </row>
    <row r="2353" spans="1:17" ht="14.5">
      <c r="A2353" s="5">
        <v>45748</v>
      </c>
      <c r="B2353" s="6">
        <v>2025</v>
      </c>
      <c r="C2353" s="6" t="s">
        <v>95</v>
      </c>
      <c r="D2353" s="6" t="s">
        <v>92</v>
      </c>
      <c r="E2353" s="6" t="s">
        <v>76</v>
      </c>
      <c r="F2353" s="6" t="s">
        <v>83</v>
      </c>
      <c r="G2353" s="6" t="s">
        <v>81</v>
      </c>
      <c r="H2353" s="7">
        <v>8042.97</v>
      </c>
      <c r="I2353" s="7">
        <v>7878.36</v>
      </c>
      <c r="J2353" s="8">
        <v>66</v>
      </c>
      <c r="K2353" s="8">
        <v>64</v>
      </c>
      <c r="L2353" s="7">
        <v>4213.1400000000003</v>
      </c>
      <c r="M2353" s="7">
        <v>251.95</v>
      </c>
      <c r="N2353" s="7">
        <v>73962.850000000006</v>
      </c>
      <c r="O2353" s="8">
        <v>669</v>
      </c>
      <c r="P2353" s="8">
        <v>0</v>
      </c>
      <c r="Q2353" s="8">
        <v>2</v>
      </c>
    </row>
    <row r="2354" spans="1:17" ht="14.5">
      <c r="A2354" s="5">
        <v>45778</v>
      </c>
      <c r="B2354" s="6">
        <v>2025</v>
      </c>
      <c r="C2354" s="6" t="s">
        <v>96</v>
      </c>
      <c r="D2354" s="6" t="s">
        <v>75</v>
      </c>
      <c r="E2354" s="6" t="s">
        <v>76</v>
      </c>
      <c r="F2354" s="6" t="s">
        <v>77</v>
      </c>
      <c r="G2354" s="6" t="s">
        <v>78</v>
      </c>
      <c r="H2354" s="7">
        <v>1185750.98</v>
      </c>
      <c r="I2354" s="7">
        <v>1166722</v>
      </c>
      <c r="J2354" s="8">
        <v>15595</v>
      </c>
      <c r="K2354" s="8">
        <v>15075</v>
      </c>
      <c r="L2354" s="7">
        <v>666062.16</v>
      </c>
      <c r="M2354" s="7">
        <v>19437.21</v>
      </c>
      <c r="N2354" s="7">
        <v>6936169.71</v>
      </c>
      <c r="O2354" s="8">
        <v>96997</v>
      </c>
      <c r="P2354" s="8">
        <v>44</v>
      </c>
      <c r="Q2354" s="8">
        <v>282</v>
      </c>
    </row>
    <row r="2355" spans="1:17" ht="14.5">
      <c r="A2355" s="5">
        <v>45778</v>
      </c>
      <c r="B2355" s="6">
        <v>2025</v>
      </c>
      <c r="C2355" s="6" t="s">
        <v>96</v>
      </c>
      <c r="D2355" s="6" t="s">
        <v>75</v>
      </c>
      <c r="E2355" s="6" t="s">
        <v>76</v>
      </c>
      <c r="F2355" s="6" t="s">
        <v>77</v>
      </c>
      <c r="G2355" s="6" t="s">
        <v>79</v>
      </c>
      <c r="H2355" s="7">
        <v>1227582.1299999999</v>
      </c>
      <c r="I2355" s="7">
        <v>1115272.04</v>
      </c>
      <c r="J2355" s="8">
        <v>6385</v>
      </c>
      <c r="K2355" s="8">
        <v>5883</v>
      </c>
      <c r="L2355" s="7">
        <v>806642.25</v>
      </c>
      <c r="M2355" s="7">
        <v>27872.41</v>
      </c>
      <c r="N2355" s="7">
        <v>5667464.1100000003</v>
      </c>
      <c r="O2355" s="8">
        <v>30581</v>
      </c>
      <c r="P2355" s="8">
        <v>62</v>
      </c>
      <c r="Q2355" s="8">
        <v>59</v>
      </c>
    </row>
    <row r="2356" spans="1:17" ht="14.5">
      <c r="A2356" s="5">
        <v>45778</v>
      </c>
      <c r="B2356" s="6">
        <v>2025</v>
      </c>
      <c r="C2356" s="6" t="s">
        <v>96</v>
      </c>
      <c r="D2356" s="6" t="s">
        <v>75</v>
      </c>
      <c r="E2356" s="6" t="s">
        <v>76</v>
      </c>
      <c r="F2356" s="6" t="s">
        <v>77</v>
      </c>
      <c r="G2356" s="6" t="s">
        <v>80</v>
      </c>
      <c r="H2356" s="7">
        <v>369239.82</v>
      </c>
      <c r="I2356" s="7">
        <v>321181.42</v>
      </c>
      <c r="J2356" s="8">
        <v>2498</v>
      </c>
      <c r="K2356" s="8">
        <v>2173</v>
      </c>
      <c r="L2356" s="7">
        <v>257088.85</v>
      </c>
      <c r="M2356" s="7">
        <v>21793.34</v>
      </c>
      <c r="N2356" s="7">
        <v>2026409.53</v>
      </c>
      <c r="O2356" s="8">
        <v>14915</v>
      </c>
      <c r="P2356" s="8">
        <v>20</v>
      </c>
      <c r="Q2356" s="8">
        <v>25</v>
      </c>
    </row>
    <row r="2357" spans="1:17" ht="14.5">
      <c r="A2357" s="5">
        <v>45778</v>
      </c>
      <c r="B2357" s="6">
        <v>2025</v>
      </c>
      <c r="C2357" s="6" t="s">
        <v>96</v>
      </c>
      <c r="D2357" s="6" t="s">
        <v>75</v>
      </c>
      <c r="E2357" s="6" t="s">
        <v>76</v>
      </c>
      <c r="F2357" s="6" t="s">
        <v>77</v>
      </c>
      <c r="G2357" s="6" t="s">
        <v>81</v>
      </c>
      <c r="H2357" s="7">
        <v>464821.32</v>
      </c>
      <c r="I2357" s="7">
        <v>436344.94</v>
      </c>
      <c r="J2357" s="8">
        <v>3828</v>
      </c>
      <c r="K2357" s="8">
        <v>3538</v>
      </c>
      <c r="L2357" s="7">
        <v>288096.57</v>
      </c>
      <c r="M2357" s="7">
        <v>13494.24</v>
      </c>
      <c r="N2357" s="7">
        <v>2569343.0499999998</v>
      </c>
      <c r="O2357" s="8">
        <v>23721</v>
      </c>
      <c r="P2357" s="8">
        <v>21</v>
      </c>
      <c r="Q2357" s="8">
        <v>41</v>
      </c>
    </row>
    <row r="2358" spans="1:17" ht="14.5">
      <c r="A2358" s="5">
        <v>45778</v>
      </c>
      <c r="B2358" s="6">
        <v>2025</v>
      </c>
      <c r="C2358" s="6" t="s">
        <v>96</v>
      </c>
      <c r="D2358" s="6" t="s">
        <v>75</v>
      </c>
      <c r="E2358" s="6" t="s">
        <v>76</v>
      </c>
      <c r="F2358" s="6" t="s">
        <v>82</v>
      </c>
      <c r="G2358" s="6" t="s">
        <v>78</v>
      </c>
      <c r="H2358" s="7">
        <v>928469.35</v>
      </c>
      <c r="I2358" s="7">
        <v>903034.67</v>
      </c>
      <c r="J2358" s="8">
        <v>12212</v>
      </c>
      <c r="K2358" s="8">
        <v>11815</v>
      </c>
      <c r="L2358" s="7">
        <v>483345.22</v>
      </c>
      <c r="M2358" s="7">
        <v>16561.439999999999</v>
      </c>
      <c r="N2358" s="7">
        <v>5771872.9199999999</v>
      </c>
      <c r="O2358" s="8">
        <v>80754</v>
      </c>
      <c r="P2358" s="8">
        <v>37</v>
      </c>
      <c r="Q2358" s="8">
        <v>151</v>
      </c>
    </row>
    <row r="2359" spans="1:17" ht="14.5">
      <c r="A2359" s="5">
        <v>45778</v>
      </c>
      <c r="B2359" s="6">
        <v>2025</v>
      </c>
      <c r="C2359" s="6" t="s">
        <v>96</v>
      </c>
      <c r="D2359" s="6" t="s">
        <v>75</v>
      </c>
      <c r="E2359" s="6" t="s">
        <v>76</v>
      </c>
      <c r="F2359" s="6" t="s">
        <v>82</v>
      </c>
      <c r="G2359" s="6" t="s">
        <v>79</v>
      </c>
      <c r="H2359" s="7">
        <v>883295.42</v>
      </c>
      <c r="I2359" s="7">
        <v>822701.64</v>
      </c>
      <c r="J2359" s="8">
        <v>4594</v>
      </c>
      <c r="K2359" s="8">
        <v>4216</v>
      </c>
      <c r="L2359" s="7">
        <v>539415.98</v>
      </c>
      <c r="M2359" s="7">
        <v>21078.240000000002</v>
      </c>
      <c r="N2359" s="7">
        <v>4807146.8099999996</v>
      </c>
      <c r="O2359" s="8">
        <v>28230</v>
      </c>
      <c r="P2359" s="8">
        <v>45</v>
      </c>
      <c r="Q2359" s="8">
        <v>98</v>
      </c>
    </row>
    <row r="2360" spans="1:17" ht="14.5">
      <c r="A2360" s="5">
        <v>45778</v>
      </c>
      <c r="B2360" s="6">
        <v>2025</v>
      </c>
      <c r="C2360" s="6" t="s">
        <v>96</v>
      </c>
      <c r="D2360" s="6" t="s">
        <v>75</v>
      </c>
      <c r="E2360" s="6" t="s">
        <v>76</v>
      </c>
      <c r="F2360" s="6" t="s">
        <v>82</v>
      </c>
      <c r="G2360" s="6" t="s">
        <v>80</v>
      </c>
      <c r="H2360" s="7">
        <v>300864.25</v>
      </c>
      <c r="I2360" s="7">
        <v>261164.43</v>
      </c>
      <c r="J2360" s="8">
        <v>2035</v>
      </c>
      <c r="K2360" s="8">
        <v>1757</v>
      </c>
      <c r="L2360" s="7">
        <v>194188.34</v>
      </c>
      <c r="M2360" s="7">
        <v>17932.669999999998</v>
      </c>
      <c r="N2360" s="7">
        <v>1681555.98</v>
      </c>
      <c r="O2360" s="8">
        <v>11915</v>
      </c>
      <c r="P2360" s="8">
        <v>16</v>
      </c>
      <c r="Q2360" s="8">
        <v>25</v>
      </c>
    </row>
    <row r="2361" spans="1:17" ht="14.5">
      <c r="A2361" s="5">
        <v>45778</v>
      </c>
      <c r="B2361" s="6">
        <v>2025</v>
      </c>
      <c r="C2361" s="6" t="s">
        <v>96</v>
      </c>
      <c r="D2361" s="6" t="s">
        <v>75</v>
      </c>
      <c r="E2361" s="6" t="s">
        <v>76</v>
      </c>
      <c r="F2361" s="6" t="s">
        <v>82</v>
      </c>
      <c r="G2361" s="6" t="s">
        <v>81</v>
      </c>
      <c r="H2361" s="7">
        <v>409869.5</v>
      </c>
      <c r="I2361" s="7">
        <v>389875.48</v>
      </c>
      <c r="J2361" s="8">
        <v>3375</v>
      </c>
      <c r="K2361" s="8">
        <v>3251</v>
      </c>
      <c r="L2361" s="7">
        <v>240184.24</v>
      </c>
      <c r="M2361" s="7">
        <v>12484.41</v>
      </c>
      <c r="N2361" s="7">
        <v>2311795.54</v>
      </c>
      <c r="O2361" s="8">
        <v>21312</v>
      </c>
      <c r="P2361" s="8">
        <v>22</v>
      </c>
      <c r="Q2361" s="8">
        <v>74</v>
      </c>
    </row>
    <row r="2362" spans="1:17" ht="14.5">
      <c r="A2362" s="5">
        <v>45778</v>
      </c>
      <c r="B2362" s="6">
        <v>2025</v>
      </c>
      <c r="C2362" s="6" t="s">
        <v>96</v>
      </c>
      <c r="D2362" s="6" t="s">
        <v>75</v>
      </c>
      <c r="E2362" s="6" t="s">
        <v>76</v>
      </c>
      <c r="F2362" s="6" t="s">
        <v>83</v>
      </c>
      <c r="G2362" s="6" t="s">
        <v>78</v>
      </c>
      <c r="H2362" s="7">
        <v>99973.6</v>
      </c>
      <c r="I2362" s="7">
        <v>100252.69</v>
      </c>
      <c r="J2362" s="8">
        <v>1315</v>
      </c>
      <c r="K2362" s="8">
        <v>1297</v>
      </c>
      <c r="L2362" s="7">
        <v>47796.95</v>
      </c>
      <c r="M2362" s="7">
        <v>1826.96</v>
      </c>
      <c r="N2362" s="7">
        <v>879745.3</v>
      </c>
      <c r="O2362" s="8">
        <v>12598</v>
      </c>
      <c r="P2362" s="8">
        <v>6</v>
      </c>
      <c r="Q2362" s="8">
        <v>20</v>
      </c>
    </row>
    <row r="2363" spans="1:17" ht="14.5">
      <c r="A2363" s="5">
        <v>45778</v>
      </c>
      <c r="B2363" s="6">
        <v>2025</v>
      </c>
      <c r="C2363" s="6" t="s">
        <v>96</v>
      </c>
      <c r="D2363" s="6" t="s">
        <v>75</v>
      </c>
      <c r="E2363" s="6" t="s">
        <v>76</v>
      </c>
      <c r="F2363" s="6" t="s">
        <v>83</v>
      </c>
      <c r="G2363" s="6" t="s">
        <v>79</v>
      </c>
      <c r="H2363" s="7">
        <v>104290.04</v>
      </c>
      <c r="I2363" s="7">
        <v>99826.34</v>
      </c>
      <c r="J2363" s="8">
        <v>542</v>
      </c>
      <c r="K2363" s="8">
        <v>529</v>
      </c>
      <c r="L2363" s="7">
        <v>57176.160000000003</v>
      </c>
      <c r="M2363" s="7">
        <v>2600.04</v>
      </c>
      <c r="N2363" s="7">
        <v>759790.46</v>
      </c>
      <c r="O2363" s="8">
        <v>4295</v>
      </c>
      <c r="P2363" s="8">
        <v>4</v>
      </c>
      <c r="Q2363" s="8">
        <v>11</v>
      </c>
    </row>
    <row r="2364" spans="1:17" ht="14.5">
      <c r="A2364" s="5">
        <v>45778</v>
      </c>
      <c r="B2364" s="6">
        <v>2025</v>
      </c>
      <c r="C2364" s="6" t="s">
        <v>96</v>
      </c>
      <c r="D2364" s="6" t="s">
        <v>75</v>
      </c>
      <c r="E2364" s="6" t="s">
        <v>76</v>
      </c>
      <c r="F2364" s="6" t="s">
        <v>83</v>
      </c>
      <c r="G2364" s="6" t="s">
        <v>80</v>
      </c>
      <c r="H2364" s="7">
        <v>32676.86</v>
      </c>
      <c r="I2364" s="7">
        <v>28796.85</v>
      </c>
      <c r="J2364" s="8">
        <v>221</v>
      </c>
      <c r="K2364" s="8">
        <v>196</v>
      </c>
      <c r="L2364" s="7">
        <v>18918.009999999998</v>
      </c>
      <c r="M2364" s="7">
        <v>1632.43</v>
      </c>
      <c r="N2364" s="7">
        <v>255979.01</v>
      </c>
      <c r="O2364" s="8">
        <v>1817</v>
      </c>
      <c r="P2364" s="8">
        <v>1</v>
      </c>
      <c r="Q2364" s="8">
        <v>3</v>
      </c>
    </row>
    <row r="2365" spans="1:17" ht="14.5">
      <c r="A2365" s="5">
        <v>45778</v>
      </c>
      <c r="B2365" s="6">
        <v>2025</v>
      </c>
      <c r="C2365" s="6" t="s">
        <v>96</v>
      </c>
      <c r="D2365" s="6" t="s">
        <v>75</v>
      </c>
      <c r="E2365" s="6" t="s">
        <v>76</v>
      </c>
      <c r="F2365" s="6" t="s">
        <v>83</v>
      </c>
      <c r="G2365" s="6" t="s">
        <v>81</v>
      </c>
      <c r="H2365" s="7">
        <v>43239.7</v>
      </c>
      <c r="I2365" s="7">
        <v>42785.65</v>
      </c>
      <c r="J2365" s="8">
        <v>356</v>
      </c>
      <c r="K2365" s="8">
        <v>356</v>
      </c>
      <c r="L2365" s="7">
        <v>22921.85</v>
      </c>
      <c r="M2365" s="7">
        <v>1236.48</v>
      </c>
      <c r="N2365" s="7">
        <v>359451.85</v>
      </c>
      <c r="O2365" s="8">
        <v>3153</v>
      </c>
      <c r="P2365" s="8">
        <v>2</v>
      </c>
      <c r="Q2365" s="8">
        <v>11</v>
      </c>
    </row>
    <row r="2366" spans="1:17" ht="14.5">
      <c r="A2366" s="5">
        <v>45778</v>
      </c>
      <c r="B2366" s="6">
        <v>2025</v>
      </c>
      <c r="C2366" s="6" t="s">
        <v>96</v>
      </c>
      <c r="D2366" s="6" t="s">
        <v>84</v>
      </c>
      <c r="E2366" s="6" t="s">
        <v>85</v>
      </c>
      <c r="F2366" s="6" t="s">
        <v>77</v>
      </c>
      <c r="G2366" s="6" t="s">
        <v>78</v>
      </c>
      <c r="H2366" s="7">
        <v>629235.36</v>
      </c>
      <c r="I2366" s="7">
        <v>724508.51</v>
      </c>
      <c r="J2366" s="8">
        <v>8276</v>
      </c>
      <c r="K2366" s="8">
        <v>9699</v>
      </c>
      <c r="L2366" s="7">
        <v>348700.22</v>
      </c>
      <c r="M2366" s="7">
        <v>11871.66</v>
      </c>
      <c r="N2366" s="7">
        <v>5018544.1399999997</v>
      </c>
      <c r="O2366" s="8">
        <v>72224</v>
      </c>
      <c r="P2366" s="8">
        <v>25</v>
      </c>
      <c r="Q2366" s="8">
        <v>137</v>
      </c>
    </row>
    <row r="2367" spans="1:17" ht="14.5">
      <c r="A2367" s="5">
        <v>45778</v>
      </c>
      <c r="B2367" s="6">
        <v>2025</v>
      </c>
      <c r="C2367" s="6" t="s">
        <v>96</v>
      </c>
      <c r="D2367" s="6" t="s">
        <v>84</v>
      </c>
      <c r="E2367" s="6" t="s">
        <v>85</v>
      </c>
      <c r="F2367" s="6" t="s">
        <v>77</v>
      </c>
      <c r="G2367" s="6" t="s">
        <v>79</v>
      </c>
      <c r="H2367" s="7">
        <v>623926.23</v>
      </c>
      <c r="I2367" s="7">
        <v>648878.42000000004</v>
      </c>
      <c r="J2367" s="8">
        <v>3245</v>
      </c>
      <c r="K2367" s="8">
        <v>3384</v>
      </c>
      <c r="L2367" s="7">
        <v>408306.74</v>
      </c>
      <c r="M2367" s="7">
        <v>15195.81</v>
      </c>
      <c r="N2367" s="7">
        <v>4253409.96</v>
      </c>
      <c r="O2367" s="8">
        <v>23412</v>
      </c>
      <c r="P2367" s="8">
        <v>26</v>
      </c>
      <c r="Q2367" s="8">
        <v>31</v>
      </c>
    </row>
    <row r="2368" spans="1:17" ht="14.5">
      <c r="A2368" s="5">
        <v>45778</v>
      </c>
      <c r="B2368" s="6">
        <v>2025</v>
      </c>
      <c r="C2368" s="6" t="s">
        <v>96</v>
      </c>
      <c r="D2368" s="6" t="s">
        <v>84</v>
      </c>
      <c r="E2368" s="6" t="s">
        <v>85</v>
      </c>
      <c r="F2368" s="6" t="s">
        <v>77</v>
      </c>
      <c r="G2368" s="6" t="s">
        <v>80</v>
      </c>
      <c r="H2368" s="7">
        <v>174559.86</v>
      </c>
      <c r="I2368" s="7">
        <v>181610.96</v>
      </c>
      <c r="J2368" s="8">
        <v>1181</v>
      </c>
      <c r="K2368" s="8">
        <v>1245</v>
      </c>
      <c r="L2368" s="7">
        <v>118198.69</v>
      </c>
      <c r="M2368" s="7">
        <v>10016.709999999999</v>
      </c>
      <c r="N2368" s="7">
        <v>1422000.01</v>
      </c>
      <c r="O2368" s="8">
        <v>10004</v>
      </c>
      <c r="P2368" s="8">
        <v>10</v>
      </c>
      <c r="Q2368" s="8">
        <v>15</v>
      </c>
    </row>
    <row r="2369" spans="1:17" ht="14.5">
      <c r="A2369" s="5">
        <v>45778</v>
      </c>
      <c r="B2369" s="6">
        <v>2025</v>
      </c>
      <c r="C2369" s="6" t="s">
        <v>96</v>
      </c>
      <c r="D2369" s="6" t="s">
        <v>84</v>
      </c>
      <c r="E2369" s="6" t="s">
        <v>85</v>
      </c>
      <c r="F2369" s="6" t="s">
        <v>77</v>
      </c>
      <c r="G2369" s="6" t="s">
        <v>81</v>
      </c>
      <c r="H2369" s="7">
        <v>244381.12</v>
      </c>
      <c r="I2369" s="7">
        <v>255639.36</v>
      </c>
      <c r="J2369" s="8">
        <v>2012</v>
      </c>
      <c r="K2369" s="8">
        <v>2107</v>
      </c>
      <c r="L2369" s="7">
        <v>151678.04</v>
      </c>
      <c r="M2369" s="7">
        <v>7787.92</v>
      </c>
      <c r="N2369" s="7">
        <v>1958610.21</v>
      </c>
      <c r="O2369" s="8">
        <v>16893</v>
      </c>
      <c r="P2369" s="8">
        <v>10</v>
      </c>
      <c r="Q2369" s="8">
        <v>25</v>
      </c>
    </row>
    <row r="2370" spans="1:17" ht="14.5">
      <c r="A2370" s="5">
        <v>45778</v>
      </c>
      <c r="B2370" s="6">
        <v>2025</v>
      </c>
      <c r="C2370" s="6" t="s">
        <v>96</v>
      </c>
      <c r="D2370" s="6" t="s">
        <v>84</v>
      </c>
      <c r="E2370" s="6" t="s">
        <v>85</v>
      </c>
      <c r="F2370" s="6" t="s">
        <v>82</v>
      </c>
      <c r="G2370" s="6" t="s">
        <v>78</v>
      </c>
      <c r="H2370" s="7">
        <v>541356.32999999996</v>
      </c>
      <c r="I2370" s="7">
        <v>608099.03</v>
      </c>
      <c r="J2370" s="8">
        <v>7120</v>
      </c>
      <c r="K2370" s="8">
        <v>7950</v>
      </c>
      <c r="L2370" s="7">
        <v>281736.13</v>
      </c>
      <c r="M2370" s="7">
        <v>9411.89</v>
      </c>
      <c r="N2370" s="7">
        <v>4928473.4000000004</v>
      </c>
      <c r="O2370" s="8">
        <v>68101</v>
      </c>
      <c r="P2370" s="8">
        <v>20</v>
      </c>
      <c r="Q2370" s="8">
        <v>113</v>
      </c>
    </row>
    <row r="2371" spans="1:17" ht="14.5">
      <c r="A2371" s="5">
        <v>45778</v>
      </c>
      <c r="B2371" s="6">
        <v>2025</v>
      </c>
      <c r="C2371" s="6" t="s">
        <v>96</v>
      </c>
      <c r="D2371" s="6" t="s">
        <v>84</v>
      </c>
      <c r="E2371" s="6" t="s">
        <v>85</v>
      </c>
      <c r="F2371" s="6" t="s">
        <v>82</v>
      </c>
      <c r="G2371" s="6" t="s">
        <v>79</v>
      </c>
      <c r="H2371" s="7">
        <v>535264.12</v>
      </c>
      <c r="I2371" s="7">
        <v>567961.25</v>
      </c>
      <c r="J2371" s="8">
        <v>2784</v>
      </c>
      <c r="K2371" s="8">
        <v>2926</v>
      </c>
      <c r="L2371" s="7">
        <v>325631.78999999998</v>
      </c>
      <c r="M2371" s="7">
        <v>12609.11</v>
      </c>
      <c r="N2371" s="7">
        <v>4027910.81</v>
      </c>
      <c r="O2371" s="8">
        <v>22756</v>
      </c>
      <c r="P2371" s="8">
        <v>28</v>
      </c>
      <c r="Q2371" s="8">
        <v>38</v>
      </c>
    </row>
    <row r="2372" spans="1:17" ht="14.5">
      <c r="A2372" s="5">
        <v>45778</v>
      </c>
      <c r="B2372" s="6">
        <v>2025</v>
      </c>
      <c r="C2372" s="6" t="s">
        <v>96</v>
      </c>
      <c r="D2372" s="6" t="s">
        <v>84</v>
      </c>
      <c r="E2372" s="6" t="s">
        <v>85</v>
      </c>
      <c r="F2372" s="6" t="s">
        <v>82</v>
      </c>
      <c r="G2372" s="6" t="s">
        <v>80</v>
      </c>
      <c r="H2372" s="7">
        <v>171620.47</v>
      </c>
      <c r="I2372" s="7">
        <v>179203.67</v>
      </c>
      <c r="J2372" s="8">
        <v>1161</v>
      </c>
      <c r="K2372" s="8">
        <v>1205</v>
      </c>
      <c r="L2372" s="7">
        <v>110483.95</v>
      </c>
      <c r="M2372" s="7">
        <v>8777.27</v>
      </c>
      <c r="N2372" s="7">
        <v>1432315.3</v>
      </c>
      <c r="O2372" s="8">
        <v>10994</v>
      </c>
      <c r="P2372" s="8">
        <v>7</v>
      </c>
      <c r="Q2372" s="8">
        <v>16</v>
      </c>
    </row>
    <row r="2373" spans="1:17" ht="14.5">
      <c r="A2373" s="5">
        <v>45778</v>
      </c>
      <c r="B2373" s="6">
        <v>2025</v>
      </c>
      <c r="C2373" s="6" t="s">
        <v>96</v>
      </c>
      <c r="D2373" s="6" t="s">
        <v>84</v>
      </c>
      <c r="E2373" s="6" t="s">
        <v>85</v>
      </c>
      <c r="F2373" s="6" t="s">
        <v>82</v>
      </c>
      <c r="G2373" s="6" t="s">
        <v>81</v>
      </c>
      <c r="H2373" s="7">
        <v>233714.32</v>
      </c>
      <c r="I2373" s="7">
        <v>259731.64</v>
      </c>
      <c r="J2373" s="8">
        <v>1925</v>
      </c>
      <c r="K2373" s="8">
        <v>2179</v>
      </c>
      <c r="L2373" s="7">
        <v>137290.23999999999</v>
      </c>
      <c r="M2373" s="7">
        <v>7488.71</v>
      </c>
      <c r="N2373" s="7">
        <v>1939783.44</v>
      </c>
      <c r="O2373" s="8">
        <v>16529</v>
      </c>
      <c r="P2373" s="8">
        <v>11</v>
      </c>
      <c r="Q2373" s="8">
        <v>23</v>
      </c>
    </row>
    <row r="2374" spans="1:17" ht="14.5">
      <c r="A2374" s="5">
        <v>45778</v>
      </c>
      <c r="B2374" s="6">
        <v>2025</v>
      </c>
      <c r="C2374" s="6" t="s">
        <v>96</v>
      </c>
      <c r="D2374" s="6" t="s">
        <v>84</v>
      </c>
      <c r="E2374" s="6" t="s">
        <v>85</v>
      </c>
      <c r="F2374" s="6" t="s">
        <v>83</v>
      </c>
      <c r="G2374" s="6" t="s">
        <v>78</v>
      </c>
      <c r="H2374" s="7">
        <v>54262.46</v>
      </c>
      <c r="I2374" s="7">
        <v>59110.29</v>
      </c>
      <c r="J2374" s="8">
        <v>714</v>
      </c>
      <c r="K2374" s="8">
        <v>790</v>
      </c>
      <c r="L2374" s="7">
        <v>26111.58</v>
      </c>
      <c r="M2374" s="7">
        <v>882.18</v>
      </c>
      <c r="N2374" s="7">
        <v>674470.71</v>
      </c>
      <c r="O2374" s="8">
        <v>10050</v>
      </c>
      <c r="P2374" s="8">
        <v>2</v>
      </c>
      <c r="Q2374" s="8">
        <v>17</v>
      </c>
    </row>
    <row r="2375" spans="1:17" ht="14.5">
      <c r="A2375" s="5">
        <v>45778</v>
      </c>
      <c r="B2375" s="6">
        <v>2025</v>
      </c>
      <c r="C2375" s="6" t="s">
        <v>96</v>
      </c>
      <c r="D2375" s="6" t="s">
        <v>84</v>
      </c>
      <c r="E2375" s="6" t="s">
        <v>85</v>
      </c>
      <c r="F2375" s="6" t="s">
        <v>83</v>
      </c>
      <c r="G2375" s="6" t="s">
        <v>79</v>
      </c>
      <c r="H2375" s="7">
        <v>54257.97</v>
      </c>
      <c r="I2375" s="7">
        <v>57380.33</v>
      </c>
      <c r="J2375" s="8">
        <v>282</v>
      </c>
      <c r="K2375" s="8">
        <v>301</v>
      </c>
      <c r="L2375" s="7">
        <v>29633.35</v>
      </c>
      <c r="M2375" s="7">
        <v>1340.5</v>
      </c>
      <c r="N2375" s="7">
        <v>577583.99</v>
      </c>
      <c r="O2375" s="8">
        <v>3378</v>
      </c>
      <c r="P2375" s="8">
        <v>2</v>
      </c>
      <c r="Q2375" s="8">
        <v>7</v>
      </c>
    </row>
    <row r="2376" spans="1:17" ht="14.5">
      <c r="A2376" s="5">
        <v>45778</v>
      </c>
      <c r="B2376" s="6">
        <v>2025</v>
      </c>
      <c r="C2376" s="6" t="s">
        <v>96</v>
      </c>
      <c r="D2376" s="6" t="s">
        <v>84</v>
      </c>
      <c r="E2376" s="6" t="s">
        <v>85</v>
      </c>
      <c r="F2376" s="6" t="s">
        <v>83</v>
      </c>
      <c r="G2376" s="6" t="s">
        <v>80</v>
      </c>
      <c r="H2376" s="7">
        <v>16896.21</v>
      </c>
      <c r="I2376" s="7">
        <v>16389.84</v>
      </c>
      <c r="J2376" s="8">
        <v>114</v>
      </c>
      <c r="K2376" s="8">
        <v>109</v>
      </c>
      <c r="L2376" s="7">
        <v>9795.67</v>
      </c>
      <c r="M2376" s="7">
        <v>847.86</v>
      </c>
      <c r="N2376" s="7">
        <v>201842.94</v>
      </c>
      <c r="O2376" s="8">
        <v>1496</v>
      </c>
      <c r="P2376" s="8">
        <v>1</v>
      </c>
      <c r="Q2376" s="8">
        <v>2</v>
      </c>
    </row>
    <row r="2377" spans="1:17" ht="14.5">
      <c r="A2377" s="5">
        <v>45778</v>
      </c>
      <c r="B2377" s="6">
        <v>2025</v>
      </c>
      <c r="C2377" s="6" t="s">
        <v>96</v>
      </c>
      <c r="D2377" s="6" t="s">
        <v>84</v>
      </c>
      <c r="E2377" s="6" t="s">
        <v>85</v>
      </c>
      <c r="F2377" s="6" t="s">
        <v>83</v>
      </c>
      <c r="G2377" s="6" t="s">
        <v>81</v>
      </c>
      <c r="H2377" s="7">
        <v>23153.06</v>
      </c>
      <c r="I2377" s="7">
        <v>24657.200000000001</v>
      </c>
      <c r="J2377" s="8">
        <v>191</v>
      </c>
      <c r="K2377" s="8">
        <v>201</v>
      </c>
      <c r="L2377" s="7">
        <v>12301.7</v>
      </c>
      <c r="M2377" s="7">
        <v>759.69</v>
      </c>
      <c r="N2377" s="7">
        <v>271611.02</v>
      </c>
      <c r="O2377" s="8">
        <v>2356</v>
      </c>
      <c r="P2377" s="8">
        <v>1</v>
      </c>
      <c r="Q2377" s="8">
        <v>6</v>
      </c>
    </row>
    <row r="2378" spans="1:17" ht="14.5">
      <c r="A2378" s="5">
        <v>45778</v>
      </c>
      <c r="B2378" s="6">
        <v>2025</v>
      </c>
      <c r="C2378" s="6" t="s">
        <v>96</v>
      </c>
      <c r="D2378" s="6" t="s">
        <v>86</v>
      </c>
      <c r="E2378" s="6" t="s">
        <v>87</v>
      </c>
      <c r="F2378" s="6" t="s">
        <v>77</v>
      </c>
      <c r="G2378" s="6" t="s">
        <v>78</v>
      </c>
      <c r="H2378" s="7">
        <v>444437.4</v>
      </c>
      <c r="I2378" s="7">
        <v>462846.58</v>
      </c>
      <c r="J2378" s="8">
        <v>5845</v>
      </c>
      <c r="K2378" s="8">
        <v>5990</v>
      </c>
      <c r="L2378" s="7">
        <v>246259.55</v>
      </c>
      <c r="M2378" s="7">
        <v>8356.16</v>
      </c>
      <c r="N2378" s="7">
        <v>4046942.78</v>
      </c>
      <c r="O2378" s="8">
        <v>57081</v>
      </c>
      <c r="P2378" s="8">
        <v>17</v>
      </c>
      <c r="Q2378" s="8">
        <v>99</v>
      </c>
    </row>
    <row r="2379" spans="1:17" ht="14.5">
      <c r="A2379" s="5">
        <v>45778</v>
      </c>
      <c r="B2379" s="6">
        <v>2025</v>
      </c>
      <c r="C2379" s="6" t="s">
        <v>96</v>
      </c>
      <c r="D2379" s="6" t="s">
        <v>86</v>
      </c>
      <c r="E2379" s="6" t="s">
        <v>87</v>
      </c>
      <c r="F2379" s="6" t="s">
        <v>77</v>
      </c>
      <c r="G2379" s="6" t="s">
        <v>79</v>
      </c>
      <c r="H2379" s="7">
        <v>430712.4</v>
      </c>
      <c r="I2379" s="7">
        <v>411197.51</v>
      </c>
      <c r="J2379" s="8">
        <v>2240</v>
      </c>
      <c r="K2379" s="8">
        <v>2151</v>
      </c>
      <c r="L2379" s="7">
        <v>286134.61</v>
      </c>
      <c r="M2379" s="7">
        <v>11708.33</v>
      </c>
      <c r="N2379" s="7">
        <v>3295971.9</v>
      </c>
      <c r="O2379" s="8">
        <v>17700</v>
      </c>
      <c r="P2379" s="8">
        <v>18</v>
      </c>
      <c r="Q2379" s="8">
        <v>28</v>
      </c>
    </row>
    <row r="2380" spans="1:17" ht="14.5">
      <c r="A2380" s="5">
        <v>45778</v>
      </c>
      <c r="B2380" s="6">
        <v>2025</v>
      </c>
      <c r="C2380" s="6" t="s">
        <v>96</v>
      </c>
      <c r="D2380" s="6" t="s">
        <v>86</v>
      </c>
      <c r="E2380" s="6" t="s">
        <v>87</v>
      </c>
      <c r="F2380" s="6" t="s">
        <v>77</v>
      </c>
      <c r="G2380" s="6" t="s">
        <v>80</v>
      </c>
      <c r="H2380" s="7">
        <v>127726.78</v>
      </c>
      <c r="I2380" s="7">
        <v>119181.46</v>
      </c>
      <c r="J2380" s="8">
        <v>864</v>
      </c>
      <c r="K2380" s="8">
        <v>795</v>
      </c>
      <c r="L2380" s="7">
        <v>87204.2</v>
      </c>
      <c r="M2380" s="7">
        <v>7175.69</v>
      </c>
      <c r="N2380" s="7">
        <v>1145296.1299999999</v>
      </c>
      <c r="O2380" s="8">
        <v>8796</v>
      </c>
      <c r="P2380" s="8">
        <v>6</v>
      </c>
      <c r="Q2380" s="8">
        <v>14</v>
      </c>
    </row>
    <row r="2381" spans="1:17" ht="14.5">
      <c r="A2381" s="5">
        <v>45778</v>
      </c>
      <c r="B2381" s="6">
        <v>2025</v>
      </c>
      <c r="C2381" s="6" t="s">
        <v>96</v>
      </c>
      <c r="D2381" s="6" t="s">
        <v>86</v>
      </c>
      <c r="E2381" s="6" t="s">
        <v>87</v>
      </c>
      <c r="F2381" s="6" t="s">
        <v>77</v>
      </c>
      <c r="G2381" s="6" t="s">
        <v>81</v>
      </c>
      <c r="H2381" s="7">
        <v>175148.95</v>
      </c>
      <c r="I2381" s="7">
        <v>178932.41</v>
      </c>
      <c r="J2381" s="8">
        <v>1442</v>
      </c>
      <c r="K2381" s="8">
        <v>1456</v>
      </c>
      <c r="L2381" s="7">
        <v>108262.54</v>
      </c>
      <c r="M2381" s="7">
        <v>4984.2700000000004</v>
      </c>
      <c r="N2381" s="7">
        <v>1555104.05</v>
      </c>
      <c r="O2381" s="8">
        <v>13707</v>
      </c>
      <c r="P2381" s="8">
        <v>8</v>
      </c>
      <c r="Q2381" s="8">
        <v>26</v>
      </c>
    </row>
    <row r="2382" spans="1:17" ht="14.5">
      <c r="A2382" s="5">
        <v>45778</v>
      </c>
      <c r="B2382" s="6">
        <v>2025</v>
      </c>
      <c r="C2382" s="6" t="s">
        <v>96</v>
      </c>
      <c r="D2382" s="6" t="s">
        <v>86</v>
      </c>
      <c r="E2382" s="6" t="s">
        <v>87</v>
      </c>
      <c r="F2382" s="6" t="s">
        <v>82</v>
      </c>
      <c r="G2382" s="6" t="s">
        <v>78</v>
      </c>
      <c r="H2382" s="7">
        <v>339178.4</v>
      </c>
      <c r="I2382" s="7">
        <v>339123.95</v>
      </c>
      <c r="J2382" s="8">
        <v>4461</v>
      </c>
      <c r="K2382" s="8">
        <v>4445</v>
      </c>
      <c r="L2382" s="7">
        <v>178420.56</v>
      </c>
      <c r="M2382" s="7">
        <v>6182.95</v>
      </c>
      <c r="N2382" s="7">
        <v>3433836.86</v>
      </c>
      <c r="O2382" s="8">
        <v>50239</v>
      </c>
      <c r="P2382" s="8">
        <v>15</v>
      </c>
      <c r="Q2382" s="8">
        <v>51</v>
      </c>
    </row>
    <row r="2383" spans="1:17" ht="14.5">
      <c r="A2383" s="5">
        <v>45778</v>
      </c>
      <c r="B2383" s="6">
        <v>2025</v>
      </c>
      <c r="C2383" s="6" t="s">
        <v>96</v>
      </c>
      <c r="D2383" s="6" t="s">
        <v>86</v>
      </c>
      <c r="E2383" s="6" t="s">
        <v>87</v>
      </c>
      <c r="F2383" s="6" t="s">
        <v>82</v>
      </c>
      <c r="G2383" s="6" t="s">
        <v>79</v>
      </c>
      <c r="H2383" s="7">
        <v>389644.81</v>
      </c>
      <c r="I2383" s="7">
        <v>397257.89</v>
      </c>
      <c r="J2383" s="8">
        <v>2027</v>
      </c>
      <c r="K2383" s="8">
        <v>2105</v>
      </c>
      <c r="L2383" s="7">
        <v>238852.74</v>
      </c>
      <c r="M2383" s="7">
        <v>9700.32</v>
      </c>
      <c r="N2383" s="7">
        <v>3023411.62</v>
      </c>
      <c r="O2383" s="8">
        <v>17301</v>
      </c>
      <c r="P2383" s="8">
        <v>19</v>
      </c>
      <c r="Q2383" s="8">
        <v>41</v>
      </c>
    </row>
    <row r="2384" spans="1:17" ht="14.5">
      <c r="A2384" s="5">
        <v>45778</v>
      </c>
      <c r="B2384" s="6">
        <v>2025</v>
      </c>
      <c r="C2384" s="6" t="s">
        <v>96</v>
      </c>
      <c r="D2384" s="6" t="s">
        <v>86</v>
      </c>
      <c r="E2384" s="6" t="s">
        <v>87</v>
      </c>
      <c r="F2384" s="6" t="s">
        <v>82</v>
      </c>
      <c r="G2384" s="6" t="s">
        <v>80</v>
      </c>
      <c r="H2384" s="7">
        <v>113811.34</v>
      </c>
      <c r="I2384" s="7">
        <v>110324.2</v>
      </c>
      <c r="J2384" s="8">
        <v>770</v>
      </c>
      <c r="K2384" s="8">
        <v>741</v>
      </c>
      <c r="L2384" s="7">
        <v>73783.490000000005</v>
      </c>
      <c r="M2384" s="7">
        <v>6036.98</v>
      </c>
      <c r="N2384" s="7">
        <v>988578.33</v>
      </c>
      <c r="O2384" s="8">
        <v>7221</v>
      </c>
      <c r="P2384" s="8">
        <v>6</v>
      </c>
      <c r="Q2384" s="8">
        <v>16</v>
      </c>
    </row>
    <row r="2385" spans="1:17" ht="14.5">
      <c r="A2385" s="5">
        <v>45778</v>
      </c>
      <c r="B2385" s="6">
        <v>2025</v>
      </c>
      <c r="C2385" s="6" t="s">
        <v>96</v>
      </c>
      <c r="D2385" s="6" t="s">
        <v>86</v>
      </c>
      <c r="E2385" s="6" t="s">
        <v>87</v>
      </c>
      <c r="F2385" s="6" t="s">
        <v>82</v>
      </c>
      <c r="G2385" s="6" t="s">
        <v>81</v>
      </c>
      <c r="H2385" s="7">
        <v>159621.85999999999</v>
      </c>
      <c r="I2385" s="7">
        <v>155816.72</v>
      </c>
      <c r="J2385" s="8">
        <v>1314</v>
      </c>
      <c r="K2385" s="8">
        <v>1260</v>
      </c>
      <c r="L2385" s="7">
        <v>92027.12</v>
      </c>
      <c r="M2385" s="7">
        <v>4468.1400000000003</v>
      </c>
      <c r="N2385" s="7">
        <v>1391942.59</v>
      </c>
      <c r="O2385" s="8">
        <v>12039</v>
      </c>
      <c r="P2385" s="8">
        <v>9</v>
      </c>
      <c r="Q2385" s="8">
        <v>13</v>
      </c>
    </row>
    <row r="2386" spans="1:17" ht="14.5">
      <c r="A2386" s="5">
        <v>45778</v>
      </c>
      <c r="B2386" s="6">
        <v>2025</v>
      </c>
      <c r="C2386" s="6" t="s">
        <v>96</v>
      </c>
      <c r="D2386" s="6" t="s">
        <v>86</v>
      </c>
      <c r="E2386" s="6" t="s">
        <v>87</v>
      </c>
      <c r="F2386" s="6" t="s">
        <v>83</v>
      </c>
      <c r="G2386" s="6" t="s">
        <v>78</v>
      </c>
      <c r="H2386" s="7">
        <v>42974.91</v>
      </c>
      <c r="I2386" s="7">
        <v>45685.87</v>
      </c>
      <c r="J2386" s="8">
        <v>565</v>
      </c>
      <c r="K2386" s="8">
        <v>591</v>
      </c>
      <c r="L2386" s="7">
        <v>20143.98</v>
      </c>
      <c r="M2386" s="7">
        <v>733.06</v>
      </c>
      <c r="N2386" s="7">
        <v>558287.73</v>
      </c>
      <c r="O2386" s="8">
        <v>8283</v>
      </c>
      <c r="P2386" s="8">
        <v>2</v>
      </c>
      <c r="Q2386" s="8">
        <v>19</v>
      </c>
    </row>
    <row r="2387" spans="1:17" ht="14.5">
      <c r="A2387" s="5">
        <v>45778</v>
      </c>
      <c r="B2387" s="6">
        <v>2025</v>
      </c>
      <c r="C2387" s="6" t="s">
        <v>96</v>
      </c>
      <c r="D2387" s="6" t="s">
        <v>86</v>
      </c>
      <c r="E2387" s="6" t="s">
        <v>87</v>
      </c>
      <c r="F2387" s="6" t="s">
        <v>83</v>
      </c>
      <c r="G2387" s="6" t="s">
        <v>79</v>
      </c>
      <c r="H2387" s="7">
        <v>40407.230000000003</v>
      </c>
      <c r="I2387" s="7">
        <v>40228.46</v>
      </c>
      <c r="J2387" s="8">
        <v>210</v>
      </c>
      <c r="K2387" s="8">
        <v>211</v>
      </c>
      <c r="L2387" s="7">
        <v>22602.29</v>
      </c>
      <c r="M2387" s="7">
        <v>1013.47</v>
      </c>
      <c r="N2387" s="7">
        <v>460437.18</v>
      </c>
      <c r="O2387" s="8">
        <v>2546</v>
      </c>
      <c r="P2387" s="8">
        <v>2</v>
      </c>
      <c r="Q2387" s="8">
        <v>6</v>
      </c>
    </row>
    <row r="2388" spans="1:17" ht="14.5">
      <c r="A2388" s="5">
        <v>45778</v>
      </c>
      <c r="B2388" s="6">
        <v>2025</v>
      </c>
      <c r="C2388" s="6" t="s">
        <v>96</v>
      </c>
      <c r="D2388" s="6" t="s">
        <v>86</v>
      </c>
      <c r="E2388" s="6" t="s">
        <v>87</v>
      </c>
      <c r="F2388" s="6" t="s">
        <v>83</v>
      </c>
      <c r="G2388" s="6" t="s">
        <v>80</v>
      </c>
      <c r="H2388" s="7">
        <v>13220.38</v>
      </c>
      <c r="I2388" s="7">
        <v>12762.05</v>
      </c>
      <c r="J2388" s="8">
        <v>89</v>
      </c>
      <c r="K2388" s="8">
        <v>84</v>
      </c>
      <c r="L2388" s="7">
        <v>7565.32</v>
      </c>
      <c r="M2388" s="7">
        <v>752.23</v>
      </c>
      <c r="N2388" s="7">
        <v>159109.53</v>
      </c>
      <c r="O2388" s="8">
        <v>1134</v>
      </c>
      <c r="P2388" s="8">
        <v>1</v>
      </c>
      <c r="Q2388" s="8">
        <v>3</v>
      </c>
    </row>
    <row r="2389" spans="1:17" ht="14.5">
      <c r="A2389" s="5">
        <v>45778</v>
      </c>
      <c r="B2389" s="6">
        <v>2025</v>
      </c>
      <c r="C2389" s="6" t="s">
        <v>96</v>
      </c>
      <c r="D2389" s="6" t="s">
        <v>86</v>
      </c>
      <c r="E2389" s="6" t="s">
        <v>87</v>
      </c>
      <c r="F2389" s="6" t="s">
        <v>83</v>
      </c>
      <c r="G2389" s="6" t="s">
        <v>81</v>
      </c>
      <c r="H2389" s="7">
        <v>16674.22</v>
      </c>
      <c r="I2389" s="7">
        <v>16754.43</v>
      </c>
      <c r="J2389" s="8">
        <v>137</v>
      </c>
      <c r="K2389" s="8">
        <v>139</v>
      </c>
      <c r="L2389" s="7">
        <v>8913.56</v>
      </c>
      <c r="M2389" s="7">
        <v>494.48</v>
      </c>
      <c r="N2389" s="7">
        <v>206977.71</v>
      </c>
      <c r="O2389" s="8">
        <v>1746</v>
      </c>
      <c r="P2389" s="8">
        <v>1</v>
      </c>
      <c r="Q2389" s="8">
        <v>2</v>
      </c>
    </row>
    <row r="2390" spans="1:17" ht="14.5">
      <c r="A2390" s="5">
        <v>45778</v>
      </c>
      <c r="B2390" s="6">
        <v>2025</v>
      </c>
      <c r="C2390" s="6" t="s">
        <v>96</v>
      </c>
      <c r="D2390" s="6" t="s">
        <v>88</v>
      </c>
      <c r="E2390" s="6" t="s">
        <v>87</v>
      </c>
      <c r="F2390" s="6" t="s">
        <v>77</v>
      </c>
      <c r="G2390" s="6" t="s">
        <v>78</v>
      </c>
      <c r="H2390" s="7">
        <v>329894.59999999998</v>
      </c>
      <c r="I2390" s="7">
        <v>321412.81</v>
      </c>
      <c r="J2390" s="8">
        <v>4339</v>
      </c>
      <c r="K2390" s="8">
        <v>4267</v>
      </c>
      <c r="L2390" s="7">
        <v>187115.96</v>
      </c>
      <c r="M2390" s="7">
        <v>6280.85</v>
      </c>
      <c r="N2390" s="7">
        <v>3196923.4</v>
      </c>
      <c r="O2390" s="8">
        <v>45542</v>
      </c>
      <c r="P2390" s="8">
        <v>13</v>
      </c>
      <c r="Q2390" s="8">
        <v>82</v>
      </c>
    </row>
    <row r="2391" spans="1:17" ht="14.5">
      <c r="A2391" s="5">
        <v>45778</v>
      </c>
      <c r="B2391" s="6">
        <v>2025</v>
      </c>
      <c r="C2391" s="6" t="s">
        <v>96</v>
      </c>
      <c r="D2391" s="6" t="s">
        <v>88</v>
      </c>
      <c r="E2391" s="6" t="s">
        <v>87</v>
      </c>
      <c r="F2391" s="6" t="s">
        <v>77</v>
      </c>
      <c r="G2391" s="6" t="s">
        <v>79</v>
      </c>
      <c r="H2391" s="7">
        <v>381037.95</v>
      </c>
      <c r="I2391" s="7">
        <v>359363.26</v>
      </c>
      <c r="J2391" s="8">
        <v>1982</v>
      </c>
      <c r="K2391" s="8">
        <v>1845</v>
      </c>
      <c r="L2391" s="7">
        <v>252753.88</v>
      </c>
      <c r="M2391" s="7">
        <v>9512.16</v>
      </c>
      <c r="N2391" s="7">
        <v>2800110.38</v>
      </c>
      <c r="O2391" s="8">
        <v>15288</v>
      </c>
      <c r="P2391" s="8">
        <v>21</v>
      </c>
      <c r="Q2391" s="8">
        <v>27</v>
      </c>
    </row>
    <row r="2392" spans="1:17" ht="14.5">
      <c r="A2392" s="5">
        <v>45778</v>
      </c>
      <c r="B2392" s="6">
        <v>2025</v>
      </c>
      <c r="C2392" s="6" t="s">
        <v>96</v>
      </c>
      <c r="D2392" s="6" t="s">
        <v>88</v>
      </c>
      <c r="E2392" s="6" t="s">
        <v>87</v>
      </c>
      <c r="F2392" s="6" t="s">
        <v>77</v>
      </c>
      <c r="G2392" s="6" t="s">
        <v>80</v>
      </c>
      <c r="H2392" s="7">
        <v>106637.09</v>
      </c>
      <c r="I2392" s="7">
        <v>97250.5</v>
      </c>
      <c r="J2392" s="8">
        <v>721</v>
      </c>
      <c r="K2392" s="8">
        <v>667</v>
      </c>
      <c r="L2392" s="7">
        <v>72972.66</v>
      </c>
      <c r="M2392" s="7">
        <v>6367.77</v>
      </c>
      <c r="N2392" s="7">
        <v>980431.64</v>
      </c>
      <c r="O2392" s="8">
        <v>7086</v>
      </c>
      <c r="P2392" s="8">
        <v>6</v>
      </c>
      <c r="Q2392" s="8">
        <v>6</v>
      </c>
    </row>
    <row r="2393" spans="1:17" ht="14.5">
      <c r="A2393" s="5">
        <v>45778</v>
      </c>
      <c r="B2393" s="6">
        <v>2025</v>
      </c>
      <c r="C2393" s="6" t="s">
        <v>96</v>
      </c>
      <c r="D2393" s="6" t="s">
        <v>88</v>
      </c>
      <c r="E2393" s="6" t="s">
        <v>87</v>
      </c>
      <c r="F2393" s="6" t="s">
        <v>77</v>
      </c>
      <c r="G2393" s="6" t="s">
        <v>81</v>
      </c>
      <c r="H2393" s="7">
        <v>145984.31</v>
      </c>
      <c r="I2393" s="7">
        <v>135646.35</v>
      </c>
      <c r="J2393" s="8">
        <v>1202</v>
      </c>
      <c r="K2393" s="8">
        <v>1113</v>
      </c>
      <c r="L2393" s="7">
        <v>89822.22</v>
      </c>
      <c r="M2393" s="7">
        <v>4479.7</v>
      </c>
      <c r="N2393" s="7">
        <v>1250138.0900000001</v>
      </c>
      <c r="O2393" s="8">
        <v>11586</v>
      </c>
      <c r="P2393" s="8">
        <v>6</v>
      </c>
      <c r="Q2393" s="8">
        <v>20</v>
      </c>
    </row>
    <row r="2394" spans="1:17" ht="14.5">
      <c r="A2394" s="5">
        <v>45778</v>
      </c>
      <c r="B2394" s="6">
        <v>2025</v>
      </c>
      <c r="C2394" s="6" t="s">
        <v>96</v>
      </c>
      <c r="D2394" s="6" t="s">
        <v>88</v>
      </c>
      <c r="E2394" s="6" t="s">
        <v>87</v>
      </c>
      <c r="F2394" s="6" t="s">
        <v>82</v>
      </c>
      <c r="G2394" s="6" t="s">
        <v>78</v>
      </c>
      <c r="H2394" s="7">
        <v>342781.84</v>
      </c>
      <c r="I2394" s="7">
        <v>335589.95</v>
      </c>
      <c r="J2394" s="8">
        <v>4508</v>
      </c>
      <c r="K2394" s="8">
        <v>4441</v>
      </c>
      <c r="L2394" s="7">
        <v>181117.05</v>
      </c>
      <c r="M2394" s="7">
        <v>5920.2</v>
      </c>
      <c r="N2394" s="7">
        <v>3225892.79</v>
      </c>
      <c r="O2394" s="8">
        <v>43883</v>
      </c>
      <c r="P2394" s="8">
        <v>14</v>
      </c>
      <c r="Q2394" s="8">
        <v>79</v>
      </c>
    </row>
    <row r="2395" spans="1:17" ht="14.5">
      <c r="A2395" s="5">
        <v>45778</v>
      </c>
      <c r="B2395" s="6">
        <v>2025</v>
      </c>
      <c r="C2395" s="6" t="s">
        <v>96</v>
      </c>
      <c r="D2395" s="6" t="s">
        <v>88</v>
      </c>
      <c r="E2395" s="6" t="s">
        <v>87</v>
      </c>
      <c r="F2395" s="6" t="s">
        <v>82</v>
      </c>
      <c r="G2395" s="6" t="s">
        <v>79</v>
      </c>
      <c r="H2395" s="7">
        <v>341214.44</v>
      </c>
      <c r="I2395" s="7">
        <v>323416.68</v>
      </c>
      <c r="J2395" s="8">
        <v>1775</v>
      </c>
      <c r="K2395" s="8">
        <v>1667</v>
      </c>
      <c r="L2395" s="7">
        <v>208555.8</v>
      </c>
      <c r="M2395" s="7">
        <v>8407.57</v>
      </c>
      <c r="N2395" s="7">
        <v>2639108.09</v>
      </c>
      <c r="O2395" s="8">
        <v>14872</v>
      </c>
      <c r="P2395" s="8">
        <v>19</v>
      </c>
      <c r="Q2395" s="8">
        <v>35</v>
      </c>
    </row>
    <row r="2396" spans="1:17" ht="14.5">
      <c r="A2396" s="5">
        <v>45778</v>
      </c>
      <c r="B2396" s="6">
        <v>2025</v>
      </c>
      <c r="C2396" s="6" t="s">
        <v>96</v>
      </c>
      <c r="D2396" s="6" t="s">
        <v>88</v>
      </c>
      <c r="E2396" s="6" t="s">
        <v>87</v>
      </c>
      <c r="F2396" s="6" t="s">
        <v>82</v>
      </c>
      <c r="G2396" s="6" t="s">
        <v>80</v>
      </c>
      <c r="H2396" s="7">
        <v>102307.84</v>
      </c>
      <c r="I2396" s="7">
        <v>93221.65</v>
      </c>
      <c r="J2396" s="8">
        <v>692</v>
      </c>
      <c r="K2396" s="8">
        <v>638</v>
      </c>
      <c r="L2396" s="7">
        <v>64996.639999999999</v>
      </c>
      <c r="M2396" s="7">
        <v>5519.84</v>
      </c>
      <c r="N2396" s="7">
        <v>895565.52</v>
      </c>
      <c r="O2396" s="8">
        <v>6304</v>
      </c>
      <c r="P2396" s="8">
        <v>4</v>
      </c>
      <c r="Q2396" s="8">
        <v>14</v>
      </c>
    </row>
    <row r="2397" spans="1:17" ht="14.5">
      <c r="A2397" s="5">
        <v>45778</v>
      </c>
      <c r="B2397" s="6">
        <v>2025</v>
      </c>
      <c r="C2397" s="6" t="s">
        <v>96</v>
      </c>
      <c r="D2397" s="6" t="s">
        <v>88</v>
      </c>
      <c r="E2397" s="6" t="s">
        <v>87</v>
      </c>
      <c r="F2397" s="6" t="s">
        <v>82</v>
      </c>
      <c r="G2397" s="6" t="s">
        <v>81</v>
      </c>
      <c r="H2397" s="7">
        <v>146089.03</v>
      </c>
      <c r="I2397" s="7">
        <v>137102.14000000001</v>
      </c>
      <c r="J2397" s="8">
        <v>1203</v>
      </c>
      <c r="K2397" s="8">
        <v>1138</v>
      </c>
      <c r="L2397" s="7">
        <v>84417.69</v>
      </c>
      <c r="M2397" s="7">
        <v>4305.21</v>
      </c>
      <c r="N2397" s="7">
        <v>1227382.49</v>
      </c>
      <c r="O2397" s="8">
        <v>10700</v>
      </c>
      <c r="P2397" s="8">
        <v>6</v>
      </c>
      <c r="Q2397" s="8">
        <v>20</v>
      </c>
    </row>
    <row r="2398" spans="1:17" ht="14.5">
      <c r="A2398" s="5">
        <v>45778</v>
      </c>
      <c r="B2398" s="6">
        <v>2025</v>
      </c>
      <c r="C2398" s="6" t="s">
        <v>96</v>
      </c>
      <c r="D2398" s="6" t="s">
        <v>88</v>
      </c>
      <c r="E2398" s="6" t="s">
        <v>87</v>
      </c>
      <c r="F2398" s="6" t="s">
        <v>83</v>
      </c>
      <c r="G2398" s="6" t="s">
        <v>78</v>
      </c>
      <c r="H2398" s="7">
        <v>33817.81</v>
      </c>
      <c r="I2398" s="7">
        <v>33841.74</v>
      </c>
      <c r="J2398" s="8">
        <v>445</v>
      </c>
      <c r="K2398" s="8">
        <v>441</v>
      </c>
      <c r="L2398" s="7">
        <v>15934.07</v>
      </c>
      <c r="M2398" s="7">
        <v>619.32000000000005</v>
      </c>
      <c r="N2398" s="7">
        <v>448243.79</v>
      </c>
      <c r="O2398" s="8">
        <v>6200</v>
      </c>
      <c r="P2398" s="8">
        <v>2</v>
      </c>
      <c r="Q2398" s="8">
        <v>14</v>
      </c>
    </row>
    <row r="2399" spans="1:17" ht="14.5">
      <c r="A2399" s="5">
        <v>45778</v>
      </c>
      <c r="B2399" s="6">
        <v>2025</v>
      </c>
      <c r="C2399" s="6" t="s">
        <v>96</v>
      </c>
      <c r="D2399" s="6" t="s">
        <v>88</v>
      </c>
      <c r="E2399" s="6" t="s">
        <v>87</v>
      </c>
      <c r="F2399" s="6" t="s">
        <v>83</v>
      </c>
      <c r="G2399" s="6" t="s">
        <v>79</v>
      </c>
      <c r="H2399" s="7">
        <v>36228.1</v>
      </c>
      <c r="I2399" s="7">
        <v>34681.57</v>
      </c>
      <c r="J2399" s="8">
        <v>188</v>
      </c>
      <c r="K2399" s="8">
        <v>179</v>
      </c>
      <c r="L2399" s="7">
        <v>19830.22</v>
      </c>
      <c r="M2399" s="7">
        <v>923.59</v>
      </c>
      <c r="N2399" s="7">
        <v>396579.21</v>
      </c>
      <c r="O2399" s="8">
        <v>2263</v>
      </c>
      <c r="P2399" s="8">
        <v>2</v>
      </c>
      <c r="Q2399" s="8">
        <v>5</v>
      </c>
    </row>
    <row r="2400" spans="1:17" ht="14.5">
      <c r="A2400" s="5">
        <v>45778</v>
      </c>
      <c r="B2400" s="6">
        <v>2025</v>
      </c>
      <c r="C2400" s="6" t="s">
        <v>96</v>
      </c>
      <c r="D2400" s="6" t="s">
        <v>88</v>
      </c>
      <c r="E2400" s="6" t="s">
        <v>87</v>
      </c>
      <c r="F2400" s="6" t="s">
        <v>83</v>
      </c>
      <c r="G2400" s="6" t="s">
        <v>80</v>
      </c>
      <c r="H2400" s="7">
        <v>10917.2</v>
      </c>
      <c r="I2400" s="7">
        <v>9701.9</v>
      </c>
      <c r="J2400" s="8">
        <v>74</v>
      </c>
      <c r="K2400" s="8">
        <v>65</v>
      </c>
      <c r="L2400" s="7">
        <v>6359.2</v>
      </c>
      <c r="M2400" s="7">
        <v>636.53</v>
      </c>
      <c r="N2400" s="7">
        <v>132363.24</v>
      </c>
      <c r="O2400" s="8">
        <v>993</v>
      </c>
      <c r="P2400" s="8">
        <v>1</v>
      </c>
      <c r="Q2400" s="8">
        <v>2</v>
      </c>
    </row>
    <row r="2401" spans="1:17" ht="14.5">
      <c r="A2401" s="5">
        <v>45778</v>
      </c>
      <c r="B2401" s="6">
        <v>2025</v>
      </c>
      <c r="C2401" s="6" t="s">
        <v>96</v>
      </c>
      <c r="D2401" s="6" t="s">
        <v>88</v>
      </c>
      <c r="E2401" s="6" t="s">
        <v>87</v>
      </c>
      <c r="F2401" s="6" t="s">
        <v>83</v>
      </c>
      <c r="G2401" s="6" t="s">
        <v>81</v>
      </c>
      <c r="H2401" s="7">
        <v>13763.7</v>
      </c>
      <c r="I2401" s="7">
        <v>13381.51</v>
      </c>
      <c r="J2401" s="8">
        <v>113</v>
      </c>
      <c r="K2401" s="8">
        <v>108</v>
      </c>
      <c r="L2401" s="7">
        <v>7286.96</v>
      </c>
      <c r="M2401" s="7">
        <v>445.38</v>
      </c>
      <c r="N2401" s="7">
        <v>175216.39</v>
      </c>
      <c r="O2401" s="8">
        <v>1482</v>
      </c>
      <c r="P2401" s="8">
        <v>1</v>
      </c>
      <c r="Q2401" s="8">
        <v>3</v>
      </c>
    </row>
    <row r="2402" spans="1:17" ht="14.5">
      <c r="A2402" s="5">
        <v>45778</v>
      </c>
      <c r="B2402" s="6">
        <v>2025</v>
      </c>
      <c r="C2402" s="6" t="s">
        <v>96</v>
      </c>
      <c r="D2402" s="6" t="s">
        <v>89</v>
      </c>
      <c r="E2402" s="6" t="s">
        <v>85</v>
      </c>
      <c r="F2402" s="6" t="s">
        <v>77</v>
      </c>
      <c r="G2402" s="6" t="s">
        <v>78</v>
      </c>
      <c r="H2402" s="7">
        <v>267315.63</v>
      </c>
      <c r="I2402" s="7">
        <v>278737.46999999997</v>
      </c>
      <c r="J2402" s="8">
        <v>3516</v>
      </c>
      <c r="K2402" s="8">
        <v>3617</v>
      </c>
      <c r="L2402" s="7">
        <v>150847.45000000001</v>
      </c>
      <c r="M2402" s="7">
        <v>5206.46</v>
      </c>
      <c r="N2402" s="7">
        <v>1852279.78</v>
      </c>
      <c r="O2402" s="8">
        <v>27633</v>
      </c>
      <c r="P2402" s="8">
        <v>15</v>
      </c>
      <c r="Q2402" s="8">
        <v>39</v>
      </c>
    </row>
    <row r="2403" spans="1:17" ht="14.5">
      <c r="A2403" s="5">
        <v>45778</v>
      </c>
      <c r="B2403" s="6">
        <v>2025</v>
      </c>
      <c r="C2403" s="6" t="s">
        <v>96</v>
      </c>
      <c r="D2403" s="6" t="s">
        <v>89</v>
      </c>
      <c r="E2403" s="6" t="s">
        <v>85</v>
      </c>
      <c r="F2403" s="6" t="s">
        <v>77</v>
      </c>
      <c r="G2403" s="6" t="s">
        <v>79</v>
      </c>
      <c r="H2403" s="7">
        <v>258292.36</v>
      </c>
      <c r="I2403" s="7">
        <v>243596.39</v>
      </c>
      <c r="J2403" s="8">
        <v>1343</v>
      </c>
      <c r="K2403" s="8">
        <v>1273</v>
      </c>
      <c r="L2403" s="7">
        <v>168981.49</v>
      </c>
      <c r="M2403" s="7">
        <v>6768.95</v>
      </c>
      <c r="N2403" s="7">
        <v>1578628.33</v>
      </c>
      <c r="O2403" s="8">
        <v>8743</v>
      </c>
      <c r="P2403" s="8">
        <v>10</v>
      </c>
      <c r="Q2403" s="8">
        <v>14</v>
      </c>
    </row>
    <row r="2404" spans="1:17" ht="14.5">
      <c r="A2404" s="5">
        <v>45778</v>
      </c>
      <c r="B2404" s="6">
        <v>2025</v>
      </c>
      <c r="C2404" s="6" t="s">
        <v>96</v>
      </c>
      <c r="D2404" s="6" t="s">
        <v>89</v>
      </c>
      <c r="E2404" s="6" t="s">
        <v>85</v>
      </c>
      <c r="F2404" s="6" t="s">
        <v>77</v>
      </c>
      <c r="G2404" s="6" t="s">
        <v>80</v>
      </c>
      <c r="H2404" s="7">
        <v>84722.71</v>
      </c>
      <c r="I2404" s="7">
        <v>74579.97</v>
      </c>
      <c r="J2404" s="8">
        <v>573</v>
      </c>
      <c r="K2404" s="8">
        <v>507</v>
      </c>
      <c r="L2404" s="7">
        <v>58919.63</v>
      </c>
      <c r="M2404" s="7">
        <v>4473.5200000000004</v>
      </c>
      <c r="N2404" s="7">
        <v>542200.66</v>
      </c>
      <c r="O2404" s="8">
        <v>3960</v>
      </c>
      <c r="P2404" s="8">
        <v>3</v>
      </c>
      <c r="Q2404" s="8">
        <v>8</v>
      </c>
    </row>
    <row r="2405" spans="1:17" ht="14.5">
      <c r="A2405" s="5">
        <v>45778</v>
      </c>
      <c r="B2405" s="6">
        <v>2025</v>
      </c>
      <c r="C2405" s="6" t="s">
        <v>96</v>
      </c>
      <c r="D2405" s="6" t="s">
        <v>89</v>
      </c>
      <c r="E2405" s="6" t="s">
        <v>85</v>
      </c>
      <c r="F2405" s="6" t="s">
        <v>77</v>
      </c>
      <c r="G2405" s="6" t="s">
        <v>81</v>
      </c>
      <c r="H2405" s="7">
        <v>111173.86</v>
      </c>
      <c r="I2405" s="7">
        <v>108781.32</v>
      </c>
      <c r="J2405" s="8">
        <v>915</v>
      </c>
      <c r="K2405" s="8">
        <v>879</v>
      </c>
      <c r="L2405" s="7">
        <v>70095.16</v>
      </c>
      <c r="M2405" s="7">
        <v>3518.22</v>
      </c>
      <c r="N2405" s="7">
        <v>726923.79</v>
      </c>
      <c r="O2405" s="8">
        <v>6339</v>
      </c>
      <c r="P2405" s="8">
        <v>4</v>
      </c>
      <c r="Q2405" s="8">
        <v>13</v>
      </c>
    </row>
    <row r="2406" spans="1:17" ht="14.5">
      <c r="A2406" s="5">
        <v>45778</v>
      </c>
      <c r="B2406" s="6">
        <v>2025</v>
      </c>
      <c r="C2406" s="6" t="s">
        <v>96</v>
      </c>
      <c r="D2406" s="6" t="s">
        <v>89</v>
      </c>
      <c r="E2406" s="6" t="s">
        <v>85</v>
      </c>
      <c r="F2406" s="6" t="s">
        <v>82</v>
      </c>
      <c r="G2406" s="6" t="s">
        <v>78</v>
      </c>
      <c r="H2406" s="7">
        <v>215069.9</v>
      </c>
      <c r="I2406" s="7">
        <v>218592.79</v>
      </c>
      <c r="J2406" s="8">
        <v>2829</v>
      </c>
      <c r="K2406" s="8">
        <v>2896</v>
      </c>
      <c r="L2406" s="7">
        <v>113185.11</v>
      </c>
      <c r="M2406" s="7">
        <v>4237.12</v>
      </c>
      <c r="N2406" s="7">
        <v>1682382.6</v>
      </c>
      <c r="O2406" s="8">
        <v>22608</v>
      </c>
      <c r="P2406" s="8">
        <v>8</v>
      </c>
      <c r="Q2406" s="8">
        <v>50</v>
      </c>
    </row>
    <row r="2407" spans="1:17" ht="14.5">
      <c r="A2407" s="5">
        <v>45778</v>
      </c>
      <c r="B2407" s="6">
        <v>2025</v>
      </c>
      <c r="C2407" s="6" t="s">
        <v>96</v>
      </c>
      <c r="D2407" s="6" t="s">
        <v>89</v>
      </c>
      <c r="E2407" s="6" t="s">
        <v>85</v>
      </c>
      <c r="F2407" s="6" t="s">
        <v>82</v>
      </c>
      <c r="G2407" s="6" t="s">
        <v>79</v>
      </c>
      <c r="H2407" s="7">
        <v>227030.26</v>
      </c>
      <c r="I2407" s="7">
        <v>217441.3</v>
      </c>
      <c r="J2407" s="8">
        <v>1181</v>
      </c>
      <c r="K2407" s="8">
        <v>1113</v>
      </c>
      <c r="L2407" s="7">
        <v>139052.57999999999</v>
      </c>
      <c r="M2407" s="7">
        <v>5528.28</v>
      </c>
      <c r="N2407" s="7">
        <v>1364843</v>
      </c>
      <c r="O2407" s="8">
        <v>7341</v>
      </c>
      <c r="P2407" s="8">
        <v>11</v>
      </c>
      <c r="Q2407" s="8">
        <v>18</v>
      </c>
    </row>
    <row r="2408" spans="1:17" ht="14.5">
      <c r="A2408" s="5">
        <v>45778</v>
      </c>
      <c r="B2408" s="6">
        <v>2025</v>
      </c>
      <c r="C2408" s="6" t="s">
        <v>96</v>
      </c>
      <c r="D2408" s="6" t="s">
        <v>89</v>
      </c>
      <c r="E2408" s="6" t="s">
        <v>85</v>
      </c>
      <c r="F2408" s="6" t="s">
        <v>82</v>
      </c>
      <c r="G2408" s="6" t="s">
        <v>80</v>
      </c>
      <c r="H2408" s="7">
        <v>63870.86</v>
      </c>
      <c r="I2408" s="7">
        <v>58224.3</v>
      </c>
      <c r="J2408" s="8">
        <v>432</v>
      </c>
      <c r="K2408" s="8">
        <v>399</v>
      </c>
      <c r="L2408" s="7">
        <v>41110.25</v>
      </c>
      <c r="M2408" s="7">
        <v>3523.66</v>
      </c>
      <c r="N2408" s="7">
        <v>477854.36</v>
      </c>
      <c r="O2408" s="8">
        <v>3594</v>
      </c>
      <c r="P2408" s="8">
        <v>3</v>
      </c>
      <c r="Q2408" s="8">
        <v>8</v>
      </c>
    </row>
    <row r="2409" spans="1:17" ht="14.5">
      <c r="A2409" s="5">
        <v>45778</v>
      </c>
      <c r="B2409" s="6">
        <v>2025</v>
      </c>
      <c r="C2409" s="6" t="s">
        <v>96</v>
      </c>
      <c r="D2409" s="6" t="s">
        <v>89</v>
      </c>
      <c r="E2409" s="6" t="s">
        <v>85</v>
      </c>
      <c r="F2409" s="6" t="s">
        <v>82</v>
      </c>
      <c r="G2409" s="6" t="s">
        <v>81</v>
      </c>
      <c r="H2409" s="7">
        <v>93715.43</v>
      </c>
      <c r="I2409" s="7">
        <v>94456</v>
      </c>
      <c r="J2409" s="8">
        <v>772</v>
      </c>
      <c r="K2409" s="8">
        <v>770</v>
      </c>
      <c r="L2409" s="7">
        <v>53730.31</v>
      </c>
      <c r="M2409" s="7">
        <v>2879.44</v>
      </c>
      <c r="N2409" s="7">
        <v>663348.73</v>
      </c>
      <c r="O2409" s="8">
        <v>5667</v>
      </c>
      <c r="P2409" s="8">
        <v>4</v>
      </c>
      <c r="Q2409" s="8">
        <v>7</v>
      </c>
    </row>
    <row r="2410" spans="1:17" ht="14.5">
      <c r="A2410" s="5">
        <v>45778</v>
      </c>
      <c r="B2410" s="6">
        <v>2025</v>
      </c>
      <c r="C2410" s="6" t="s">
        <v>96</v>
      </c>
      <c r="D2410" s="6" t="s">
        <v>89</v>
      </c>
      <c r="E2410" s="6" t="s">
        <v>85</v>
      </c>
      <c r="F2410" s="6" t="s">
        <v>83</v>
      </c>
      <c r="G2410" s="6" t="s">
        <v>78</v>
      </c>
      <c r="H2410" s="7">
        <v>31525.439999999999</v>
      </c>
      <c r="I2410" s="7">
        <v>31180.31</v>
      </c>
      <c r="J2410" s="8">
        <v>415</v>
      </c>
      <c r="K2410" s="8">
        <v>413</v>
      </c>
      <c r="L2410" s="7">
        <v>14943.67</v>
      </c>
      <c r="M2410" s="7">
        <v>554.30999999999995</v>
      </c>
      <c r="N2410" s="7">
        <v>310189.07</v>
      </c>
      <c r="O2410" s="8">
        <v>4280</v>
      </c>
      <c r="P2410" s="8">
        <v>1</v>
      </c>
      <c r="Q2410" s="8">
        <v>13</v>
      </c>
    </row>
    <row r="2411" spans="1:17" ht="14.5">
      <c r="A2411" s="5">
        <v>45778</v>
      </c>
      <c r="B2411" s="6">
        <v>2025</v>
      </c>
      <c r="C2411" s="6" t="s">
        <v>96</v>
      </c>
      <c r="D2411" s="6" t="s">
        <v>89</v>
      </c>
      <c r="E2411" s="6" t="s">
        <v>85</v>
      </c>
      <c r="F2411" s="6" t="s">
        <v>83</v>
      </c>
      <c r="G2411" s="6" t="s">
        <v>79</v>
      </c>
      <c r="H2411" s="7">
        <v>31649.42</v>
      </c>
      <c r="I2411" s="7">
        <v>31555.4</v>
      </c>
      <c r="J2411" s="8">
        <v>165</v>
      </c>
      <c r="K2411" s="8">
        <v>165</v>
      </c>
      <c r="L2411" s="7">
        <v>17429.46</v>
      </c>
      <c r="M2411" s="7">
        <v>791.12</v>
      </c>
      <c r="N2411" s="7">
        <v>274426.65999999997</v>
      </c>
      <c r="O2411" s="8">
        <v>1558</v>
      </c>
      <c r="P2411" s="8">
        <v>1</v>
      </c>
      <c r="Q2411" s="8">
        <v>5</v>
      </c>
    </row>
    <row r="2412" spans="1:17" ht="14.5">
      <c r="A2412" s="5">
        <v>45778</v>
      </c>
      <c r="B2412" s="6">
        <v>2025</v>
      </c>
      <c r="C2412" s="6" t="s">
        <v>96</v>
      </c>
      <c r="D2412" s="6" t="s">
        <v>89</v>
      </c>
      <c r="E2412" s="6" t="s">
        <v>85</v>
      </c>
      <c r="F2412" s="6" t="s">
        <v>83</v>
      </c>
      <c r="G2412" s="6" t="s">
        <v>80</v>
      </c>
      <c r="H2412" s="7">
        <v>9141.5</v>
      </c>
      <c r="I2412" s="7">
        <v>8104.48</v>
      </c>
      <c r="J2412" s="8">
        <v>62</v>
      </c>
      <c r="K2412" s="8">
        <v>54</v>
      </c>
      <c r="L2412" s="7">
        <v>5383.62</v>
      </c>
      <c r="M2412" s="7">
        <v>478.12</v>
      </c>
      <c r="N2412" s="7">
        <v>94087.45</v>
      </c>
      <c r="O2412" s="8">
        <v>696</v>
      </c>
      <c r="P2412" s="8">
        <v>0</v>
      </c>
      <c r="Q2412" s="8">
        <v>1</v>
      </c>
    </row>
    <row r="2413" spans="1:17" ht="14.5">
      <c r="A2413" s="5">
        <v>45778</v>
      </c>
      <c r="B2413" s="6">
        <v>2025</v>
      </c>
      <c r="C2413" s="6" t="s">
        <v>96</v>
      </c>
      <c r="D2413" s="6" t="s">
        <v>89</v>
      </c>
      <c r="E2413" s="6" t="s">
        <v>85</v>
      </c>
      <c r="F2413" s="6" t="s">
        <v>83</v>
      </c>
      <c r="G2413" s="6" t="s">
        <v>81</v>
      </c>
      <c r="H2413" s="7">
        <v>13443.49</v>
      </c>
      <c r="I2413" s="7">
        <v>12920.42</v>
      </c>
      <c r="J2413" s="8">
        <v>111</v>
      </c>
      <c r="K2413" s="8">
        <v>105</v>
      </c>
      <c r="L2413" s="7">
        <v>7104.75</v>
      </c>
      <c r="M2413" s="7">
        <v>373.69</v>
      </c>
      <c r="N2413" s="7">
        <v>129383.4</v>
      </c>
      <c r="O2413" s="8">
        <v>1168</v>
      </c>
      <c r="P2413" s="8">
        <v>1</v>
      </c>
      <c r="Q2413" s="8">
        <v>2</v>
      </c>
    </row>
    <row r="2414" spans="1:17" ht="14.5">
      <c r="A2414" s="5">
        <v>45778</v>
      </c>
      <c r="B2414" s="6">
        <v>2025</v>
      </c>
      <c r="C2414" s="6" t="s">
        <v>96</v>
      </c>
      <c r="D2414" s="6" t="s">
        <v>90</v>
      </c>
      <c r="E2414" s="6" t="s">
        <v>91</v>
      </c>
      <c r="F2414" s="6" t="s">
        <v>77</v>
      </c>
      <c r="G2414" s="6" t="s">
        <v>78</v>
      </c>
      <c r="H2414" s="7">
        <v>218880.43</v>
      </c>
      <c r="I2414" s="7">
        <v>211644.85</v>
      </c>
      <c r="J2414" s="8">
        <v>2879</v>
      </c>
      <c r="K2414" s="8">
        <v>2827</v>
      </c>
      <c r="L2414" s="7">
        <v>124256.63</v>
      </c>
      <c r="M2414" s="7">
        <v>3750.74</v>
      </c>
      <c r="N2414" s="7">
        <v>2342322.4500000002</v>
      </c>
      <c r="O2414" s="8">
        <v>34445</v>
      </c>
      <c r="P2414" s="8">
        <v>10</v>
      </c>
      <c r="Q2414" s="8">
        <v>35</v>
      </c>
    </row>
    <row r="2415" spans="1:17" ht="14.5">
      <c r="A2415" s="5">
        <v>45778</v>
      </c>
      <c r="B2415" s="6">
        <v>2025</v>
      </c>
      <c r="C2415" s="6" t="s">
        <v>96</v>
      </c>
      <c r="D2415" s="6" t="s">
        <v>90</v>
      </c>
      <c r="E2415" s="6" t="s">
        <v>91</v>
      </c>
      <c r="F2415" s="6" t="s">
        <v>77</v>
      </c>
      <c r="G2415" s="6" t="s">
        <v>79</v>
      </c>
      <c r="H2415" s="7">
        <v>215070.64</v>
      </c>
      <c r="I2415" s="7">
        <v>207714.69</v>
      </c>
      <c r="J2415" s="8">
        <v>1119</v>
      </c>
      <c r="K2415" s="8">
        <v>1077</v>
      </c>
      <c r="L2415" s="7">
        <v>141038.07</v>
      </c>
      <c r="M2415" s="7">
        <v>5819.97</v>
      </c>
      <c r="N2415" s="7">
        <v>2082676.55</v>
      </c>
      <c r="O2415" s="8">
        <v>11259</v>
      </c>
      <c r="P2415" s="8">
        <v>11</v>
      </c>
      <c r="Q2415" s="8">
        <v>22</v>
      </c>
    </row>
    <row r="2416" spans="1:17" ht="14.5">
      <c r="A2416" s="5">
        <v>45778</v>
      </c>
      <c r="B2416" s="6">
        <v>2025</v>
      </c>
      <c r="C2416" s="6" t="s">
        <v>96</v>
      </c>
      <c r="D2416" s="6" t="s">
        <v>90</v>
      </c>
      <c r="E2416" s="6" t="s">
        <v>91</v>
      </c>
      <c r="F2416" s="6" t="s">
        <v>77</v>
      </c>
      <c r="G2416" s="6" t="s">
        <v>80</v>
      </c>
      <c r="H2416" s="7">
        <v>78308.740000000005</v>
      </c>
      <c r="I2416" s="7">
        <v>72219.850000000006</v>
      </c>
      <c r="J2416" s="8">
        <v>530</v>
      </c>
      <c r="K2416" s="8">
        <v>481</v>
      </c>
      <c r="L2416" s="7">
        <v>53674.74</v>
      </c>
      <c r="M2416" s="7">
        <v>4701.79</v>
      </c>
      <c r="N2416" s="7">
        <v>726040.73</v>
      </c>
      <c r="O2416" s="8">
        <v>5416</v>
      </c>
      <c r="P2416" s="8">
        <v>4</v>
      </c>
      <c r="Q2416" s="8">
        <v>10</v>
      </c>
    </row>
    <row r="2417" spans="1:17" ht="14.5">
      <c r="A2417" s="5">
        <v>45778</v>
      </c>
      <c r="B2417" s="6">
        <v>2025</v>
      </c>
      <c r="C2417" s="6" t="s">
        <v>96</v>
      </c>
      <c r="D2417" s="6" t="s">
        <v>90</v>
      </c>
      <c r="E2417" s="6" t="s">
        <v>91</v>
      </c>
      <c r="F2417" s="6" t="s">
        <v>77</v>
      </c>
      <c r="G2417" s="6" t="s">
        <v>81</v>
      </c>
      <c r="H2417" s="7">
        <v>94530.76</v>
      </c>
      <c r="I2417" s="7">
        <v>88003.53</v>
      </c>
      <c r="J2417" s="8">
        <v>778</v>
      </c>
      <c r="K2417" s="8">
        <v>726</v>
      </c>
      <c r="L2417" s="7">
        <v>58830.080000000002</v>
      </c>
      <c r="M2417" s="7">
        <v>2650.66</v>
      </c>
      <c r="N2417" s="7">
        <v>979219.62</v>
      </c>
      <c r="O2417" s="8">
        <v>8638</v>
      </c>
      <c r="P2417" s="8">
        <v>4</v>
      </c>
      <c r="Q2417" s="8">
        <v>13</v>
      </c>
    </row>
    <row r="2418" spans="1:17" ht="14.5">
      <c r="A2418" s="5">
        <v>45778</v>
      </c>
      <c r="B2418" s="6">
        <v>2025</v>
      </c>
      <c r="C2418" s="6" t="s">
        <v>96</v>
      </c>
      <c r="D2418" s="6" t="s">
        <v>90</v>
      </c>
      <c r="E2418" s="6" t="s">
        <v>91</v>
      </c>
      <c r="F2418" s="6" t="s">
        <v>82</v>
      </c>
      <c r="G2418" s="6" t="s">
        <v>78</v>
      </c>
      <c r="H2418" s="7">
        <v>179680.6</v>
      </c>
      <c r="I2418" s="7">
        <v>178626.91</v>
      </c>
      <c r="J2418" s="8">
        <v>2363</v>
      </c>
      <c r="K2418" s="8">
        <v>2378</v>
      </c>
      <c r="L2418" s="7">
        <v>95168.87</v>
      </c>
      <c r="M2418" s="7">
        <v>3393.83</v>
      </c>
      <c r="N2418" s="7">
        <v>2086667.54</v>
      </c>
      <c r="O2418" s="8">
        <v>29079</v>
      </c>
      <c r="P2418" s="8">
        <v>7</v>
      </c>
      <c r="Q2418" s="8">
        <v>44</v>
      </c>
    </row>
    <row r="2419" spans="1:17" ht="14.5">
      <c r="A2419" s="5">
        <v>45778</v>
      </c>
      <c r="B2419" s="6">
        <v>2025</v>
      </c>
      <c r="C2419" s="6" t="s">
        <v>96</v>
      </c>
      <c r="D2419" s="6" t="s">
        <v>90</v>
      </c>
      <c r="E2419" s="6" t="s">
        <v>91</v>
      </c>
      <c r="F2419" s="6" t="s">
        <v>82</v>
      </c>
      <c r="G2419" s="6" t="s">
        <v>79</v>
      </c>
      <c r="H2419" s="7">
        <v>190269.2</v>
      </c>
      <c r="I2419" s="7">
        <v>175411.96</v>
      </c>
      <c r="J2419" s="8">
        <v>990</v>
      </c>
      <c r="K2419" s="8">
        <v>895</v>
      </c>
      <c r="L2419" s="7">
        <v>116220.46</v>
      </c>
      <c r="M2419" s="7">
        <v>5084.6000000000004</v>
      </c>
      <c r="N2419" s="7">
        <v>1870855.35</v>
      </c>
      <c r="O2419" s="8">
        <v>10650</v>
      </c>
      <c r="P2419" s="8">
        <v>9</v>
      </c>
      <c r="Q2419" s="8">
        <v>20</v>
      </c>
    </row>
    <row r="2420" spans="1:17" ht="14.5">
      <c r="A2420" s="5">
        <v>45778</v>
      </c>
      <c r="B2420" s="6">
        <v>2025</v>
      </c>
      <c r="C2420" s="6" t="s">
        <v>96</v>
      </c>
      <c r="D2420" s="6" t="s">
        <v>90</v>
      </c>
      <c r="E2420" s="6" t="s">
        <v>91</v>
      </c>
      <c r="F2420" s="6" t="s">
        <v>82</v>
      </c>
      <c r="G2420" s="6" t="s">
        <v>80</v>
      </c>
      <c r="H2420" s="7">
        <v>59978.92</v>
      </c>
      <c r="I2420" s="7">
        <v>55524.1</v>
      </c>
      <c r="J2420" s="8">
        <v>406</v>
      </c>
      <c r="K2420" s="8">
        <v>370</v>
      </c>
      <c r="L2420" s="7">
        <v>38064.14</v>
      </c>
      <c r="M2420" s="7">
        <v>3225.76</v>
      </c>
      <c r="N2420" s="7">
        <v>617157.04</v>
      </c>
      <c r="O2420" s="8">
        <v>4636</v>
      </c>
      <c r="P2420" s="8">
        <v>3</v>
      </c>
      <c r="Q2420" s="8">
        <v>3</v>
      </c>
    </row>
    <row r="2421" spans="1:17" ht="14.5">
      <c r="A2421" s="5">
        <v>45778</v>
      </c>
      <c r="B2421" s="6">
        <v>2025</v>
      </c>
      <c r="C2421" s="6" t="s">
        <v>96</v>
      </c>
      <c r="D2421" s="6" t="s">
        <v>90</v>
      </c>
      <c r="E2421" s="6" t="s">
        <v>91</v>
      </c>
      <c r="F2421" s="6" t="s">
        <v>82</v>
      </c>
      <c r="G2421" s="6" t="s">
        <v>81</v>
      </c>
      <c r="H2421" s="7">
        <v>78710.490000000005</v>
      </c>
      <c r="I2421" s="7">
        <v>73833.649999999994</v>
      </c>
      <c r="J2421" s="8">
        <v>648</v>
      </c>
      <c r="K2421" s="8">
        <v>609</v>
      </c>
      <c r="L2421" s="7">
        <v>46072.41</v>
      </c>
      <c r="M2421" s="7">
        <v>2266.46</v>
      </c>
      <c r="N2421" s="7">
        <v>870189.87</v>
      </c>
      <c r="O2421" s="8">
        <v>7591</v>
      </c>
      <c r="P2421" s="8">
        <v>4</v>
      </c>
      <c r="Q2421" s="8">
        <v>10</v>
      </c>
    </row>
    <row r="2422" spans="1:17" ht="14.5">
      <c r="A2422" s="5">
        <v>45778</v>
      </c>
      <c r="B2422" s="6">
        <v>2025</v>
      </c>
      <c r="C2422" s="6" t="s">
        <v>96</v>
      </c>
      <c r="D2422" s="6" t="s">
        <v>90</v>
      </c>
      <c r="E2422" s="6" t="s">
        <v>91</v>
      </c>
      <c r="F2422" s="6" t="s">
        <v>83</v>
      </c>
      <c r="G2422" s="6" t="s">
        <v>78</v>
      </c>
      <c r="H2422" s="7">
        <v>19473.900000000001</v>
      </c>
      <c r="I2422" s="7">
        <v>18475.48</v>
      </c>
      <c r="J2422" s="8">
        <v>256</v>
      </c>
      <c r="K2422" s="8">
        <v>240</v>
      </c>
      <c r="L2422" s="7">
        <v>9120.42</v>
      </c>
      <c r="M2422" s="7">
        <v>339.09</v>
      </c>
      <c r="N2422" s="7">
        <v>327992.96000000002</v>
      </c>
      <c r="O2422" s="8">
        <v>4673</v>
      </c>
      <c r="P2422" s="8">
        <v>1</v>
      </c>
      <c r="Q2422" s="8">
        <v>7</v>
      </c>
    </row>
    <row r="2423" spans="1:17" ht="14.5">
      <c r="A2423" s="5">
        <v>45778</v>
      </c>
      <c r="B2423" s="6">
        <v>2025</v>
      </c>
      <c r="C2423" s="6" t="s">
        <v>96</v>
      </c>
      <c r="D2423" s="6" t="s">
        <v>90</v>
      </c>
      <c r="E2423" s="6" t="s">
        <v>91</v>
      </c>
      <c r="F2423" s="6" t="s">
        <v>83</v>
      </c>
      <c r="G2423" s="6" t="s">
        <v>79</v>
      </c>
      <c r="H2423" s="7">
        <v>20453.93</v>
      </c>
      <c r="I2423" s="7">
        <v>18862.36</v>
      </c>
      <c r="J2423" s="8">
        <v>106</v>
      </c>
      <c r="K2423" s="8">
        <v>100</v>
      </c>
      <c r="L2423" s="7">
        <v>11261.5</v>
      </c>
      <c r="M2423" s="7">
        <v>526.76</v>
      </c>
      <c r="N2423" s="7">
        <v>274656.2</v>
      </c>
      <c r="O2423" s="8">
        <v>1471</v>
      </c>
      <c r="P2423" s="8">
        <v>1</v>
      </c>
      <c r="Q2423" s="8">
        <v>2</v>
      </c>
    </row>
    <row r="2424" spans="1:17" ht="14.5">
      <c r="A2424" s="5">
        <v>45778</v>
      </c>
      <c r="B2424" s="6">
        <v>2025</v>
      </c>
      <c r="C2424" s="6" t="s">
        <v>96</v>
      </c>
      <c r="D2424" s="6" t="s">
        <v>90</v>
      </c>
      <c r="E2424" s="6" t="s">
        <v>91</v>
      </c>
      <c r="F2424" s="6" t="s">
        <v>83</v>
      </c>
      <c r="G2424" s="6" t="s">
        <v>80</v>
      </c>
      <c r="H2424" s="7">
        <v>7349.6</v>
      </c>
      <c r="I2424" s="7">
        <v>6533.33</v>
      </c>
      <c r="J2424" s="8">
        <v>50</v>
      </c>
      <c r="K2424" s="8">
        <v>45</v>
      </c>
      <c r="L2424" s="7">
        <v>4247.1499999999996</v>
      </c>
      <c r="M2424" s="7">
        <v>386.47</v>
      </c>
      <c r="N2424" s="7">
        <v>98997.759999999995</v>
      </c>
      <c r="O2424" s="8">
        <v>757</v>
      </c>
      <c r="P2424" s="8">
        <v>0</v>
      </c>
      <c r="Q2424" s="8">
        <v>1</v>
      </c>
    </row>
    <row r="2425" spans="1:17" ht="14.5">
      <c r="A2425" s="5">
        <v>45778</v>
      </c>
      <c r="B2425" s="6">
        <v>2025</v>
      </c>
      <c r="C2425" s="6" t="s">
        <v>96</v>
      </c>
      <c r="D2425" s="6" t="s">
        <v>90</v>
      </c>
      <c r="E2425" s="6" t="s">
        <v>91</v>
      </c>
      <c r="F2425" s="6" t="s">
        <v>83</v>
      </c>
      <c r="G2425" s="6" t="s">
        <v>81</v>
      </c>
      <c r="H2425" s="7">
        <v>8687.1</v>
      </c>
      <c r="I2425" s="7">
        <v>8443.26</v>
      </c>
      <c r="J2425" s="8">
        <v>72</v>
      </c>
      <c r="K2425" s="8">
        <v>69</v>
      </c>
      <c r="L2425" s="7">
        <v>4609.49</v>
      </c>
      <c r="M2425" s="7">
        <v>259.11</v>
      </c>
      <c r="N2425" s="7">
        <v>127691.15</v>
      </c>
      <c r="O2425" s="8">
        <v>1180</v>
      </c>
      <c r="P2425" s="8">
        <v>0</v>
      </c>
      <c r="Q2425" s="8">
        <v>2</v>
      </c>
    </row>
    <row r="2426" spans="1:17" ht="14.5">
      <c r="A2426" s="5">
        <v>45778</v>
      </c>
      <c r="B2426" s="6">
        <v>2025</v>
      </c>
      <c r="C2426" s="6" t="s">
        <v>96</v>
      </c>
      <c r="D2426" s="6" t="s">
        <v>92</v>
      </c>
      <c r="E2426" s="6" t="s">
        <v>76</v>
      </c>
      <c r="F2426" s="6" t="s">
        <v>77</v>
      </c>
      <c r="G2426" s="6" t="s">
        <v>78</v>
      </c>
      <c r="H2426" s="7">
        <v>217964.13</v>
      </c>
      <c r="I2426" s="7">
        <v>224714.36</v>
      </c>
      <c r="J2426" s="8">
        <v>2867</v>
      </c>
      <c r="K2426" s="8">
        <v>2972</v>
      </c>
      <c r="L2426" s="7">
        <v>122134.56</v>
      </c>
      <c r="M2426" s="7">
        <v>3740.77</v>
      </c>
      <c r="N2426" s="7">
        <v>1429306.94</v>
      </c>
      <c r="O2426" s="8">
        <v>20166</v>
      </c>
      <c r="P2426" s="8">
        <v>9</v>
      </c>
      <c r="Q2426" s="8">
        <v>23</v>
      </c>
    </row>
    <row r="2427" spans="1:17" ht="14.5">
      <c r="A2427" s="5">
        <v>45778</v>
      </c>
      <c r="B2427" s="6">
        <v>2025</v>
      </c>
      <c r="C2427" s="6" t="s">
        <v>96</v>
      </c>
      <c r="D2427" s="6" t="s">
        <v>92</v>
      </c>
      <c r="E2427" s="6" t="s">
        <v>76</v>
      </c>
      <c r="F2427" s="6" t="s">
        <v>77</v>
      </c>
      <c r="G2427" s="6" t="s">
        <v>79</v>
      </c>
      <c r="H2427" s="7">
        <v>236290.82</v>
      </c>
      <c r="I2427" s="7">
        <v>232500.74</v>
      </c>
      <c r="J2427" s="8">
        <v>1229</v>
      </c>
      <c r="K2427" s="8">
        <v>1223</v>
      </c>
      <c r="L2427" s="7">
        <v>153981.73000000001</v>
      </c>
      <c r="M2427" s="7">
        <v>6074.31</v>
      </c>
      <c r="N2427" s="7">
        <v>1242756.77</v>
      </c>
      <c r="O2427" s="8">
        <v>6898</v>
      </c>
      <c r="P2427" s="8">
        <v>12</v>
      </c>
      <c r="Q2427" s="8">
        <v>15</v>
      </c>
    </row>
    <row r="2428" spans="1:17" ht="14.5">
      <c r="A2428" s="5">
        <v>45778</v>
      </c>
      <c r="B2428" s="6">
        <v>2025</v>
      </c>
      <c r="C2428" s="6" t="s">
        <v>96</v>
      </c>
      <c r="D2428" s="6" t="s">
        <v>92</v>
      </c>
      <c r="E2428" s="6" t="s">
        <v>76</v>
      </c>
      <c r="F2428" s="6" t="s">
        <v>77</v>
      </c>
      <c r="G2428" s="6" t="s">
        <v>80</v>
      </c>
      <c r="H2428" s="7">
        <v>67248.83</v>
      </c>
      <c r="I2428" s="7">
        <v>60754.33</v>
      </c>
      <c r="J2428" s="8">
        <v>455</v>
      </c>
      <c r="K2428" s="8">
        <v>404</v>
      </c>
      <c r="L2428" s="7">
        <v>45771.55</v>
      </c>
      <c r="M2428" s="7">
        <v>4047.16</v>
      </c>
      <c r="N2428" s="7">
        <v>413389.24</v>
      </c>
      <c r="O2428" s="8">
        <v>2938</v>
      </c>
      <c r="P2428" s="8">
        <v>3</v>
      </c>
      <c r="Q2428" s="8">
        <v>7</v>
      </c>
    </row>
    <row r="2429" spans="1:17" ht="14.5">
      <c r="A2429" s="5">
        <v>45778</v>
      </c>
      <c r="B2429" s="6">
        <v>2025</v>
      </c>
      <c r="C2429" s="6" t="s">
        <v>96</v>
      </c>
      <c r="D2429" s="6" t="s">
        <v>92</v>
      </c>
      <c r="E2429" s="6" t="s">
        <v>76</v>
      </c>
      <c r="F2429" s="6" t="s">
        <v>77</v>
      </c>
      <c r="G2429" s="6" t="s">
        <v>81</v>
      </c>
      <c r="H2429" s="7">
        <v>91973.82</v>
      </c>
      <c r="I2429" s="7">
        <v>90232.41</v>
      </c>
      <c r="J2429" s="8">
        <v>757</v>
      </c>
      <c r="K2429" s="8">
        <v>751</v>
      </c>
      <c r="L2429" s="7">
        <v>57253.91</v>
      </c>
      <c r="M2429" s="7">
        <v>2748.49</v>
      </c>
      <c r="N2429" s="7">
        <v>582722.65</v>
      </c>
      <c r="O2429" s="8">
        <v>5051</v>
      </c>
      <c r="P2429" s="8">
        <v>5</v>
      </c>
      <c r="Q2429" s="8">
        <v>11</v>
      </c>
    </row>
    <row r="2430" spans="1:17" ht="14.5">
      <c r="A2430" s="5">
        <v>45778</v>
      </c>
      <c r="B2430" s="6">
        <v>2025</v>
      </c>
      <c r="C2430" s="6" t="s">
        <v>96</v>
      </c>
      <c r="D2430" s="6" t="s">
        <v>92</v>
      </c>
      <c r="E2430" s="6" t="s">
        <v>76</v>
      </c>
      <c r="F2430" s="6" t="s">
        <v>82</v>
      </c>
      <c r="G2430" s="6" t="s">
        <v>78</v>
      </c>
      <c r="H2430" s="7">
        <v>170281.14</v>
      </c>
      <c r="I2430" s="7">
        <v>170637.42</v>
      </c>
      <c r="J2430" s="8">
        <v>2240</v>
      </c>
      <c r="K2430" s="8">
        <v>2269</v>
      </c>
      <c r="L2430" s="7">
        <v>89435.03</v>
      </c>
      <c r="M2430" s="7">
        <v>3161.43</v>
      </c>
      <c r="N2430" s="7">
        <v>1220975.3899999999</v>
      </c>
      <c r="O2430" s="8">
        <v>17213</v>
      </c>
      <c r="P2430" s="8">
        <v>7</v>
      </c>
      <c r="Q2430" s="8">
        <v>49</v>
      </c>
    </row>
    <row r="2431" spans="1:17" ht="14.5">
      <c r="A2431" s="5">
        <v>45778</v>
      </c>
      <c r="B2431" s="6">
        <v>2025</v>
      </c>
      <c r="C2431" s="6" t="s">
        <v>96</v>
      </c>
      <c r="D2431" s="6" t="s">
        <v>92</v>
      </c>
      <c r="E2431" s="6" t="s">
        <v>76</v>
      </c>
      <c r="F2431" s="6" t="s">
        <v>82</v>
      </c>
      <c r="G2431" s="6" t="s">
        <v>79</v>
      </c>
      <c r="H2431" s="7">
        <v>191949.1</v>
      </c>
      <c r="I2431" s="7">
        <v>179406.77</v>
      </c>
      <c r="J2431" s="8">
        <v>998</v>
      </c>
      <c r="K2431" s="8">
        <v>928</v>
      </c>
      <c r="L2431" s="7">
        <v>117190.09</v>
      </c>
      <c r="M2431" s="7">
        <v>4799.3500000000004</v>
      </c>
      <c r="N2431" s="7">
        <v>1069236.6100000001</v>
      </c>
      <c r="O2431" s="8">
        <v>6085</v>
      </c>
      <c r="P2431" s="8">
        <v>8</v>
      </c>
      <c r="Q2431" s="8">
        <v>13</v>
      </c>
    </row>
    <row r="2432" spans="1:17" ht="14.5">
      <c r="A2432" s="5">
        <v>45778</v>
      </c>
      <c r="B2432" s="6">
        <v>2025</v>
      </c>
      <c r="C2432" s="6" t="s">
        <v>96</v>
      </c>
      <c r="D2432" s="6" t="s">
        <v>92</v>
      </c>
      <c r="E2432" s="6" t="s">
        <v>76</v>
      </c>
      <c r="F2432" s="6" t="s">
        <v>82</v>
      </c>
      <c r="G2432" s="6" t="s">
        <v>80</v>
      </c>
      <c r="H2432" s="7">
        <v>54909.58</v>
      </c>
      <c r="I2432" s="7">
        <v>50863.71</v>
      </c>
      <c r="J2432" s="8">
        <v>371</v>
      </c>
      <c r="K2432" s="8">
        <v>340</v>
      </c>
      <c r="L2432" s="7">
        <v>35251.949999999997</v>
      </c>
      <c r="M2432" s="7">
        <v>2732.16</v>
      </c>
      <c r="N2432" s="7">
        <v>355414.22</v>
      </c>
      <c r="O2432" s="8">
        <v>2665</v>
      </c>
      <c r="P2432" s="8">
        <v>2</v>
      </c>
      <c r="Q2432" s="8">
        <v>7</v>
      </c>
    </row>
    <row r="2433" spans="1:17" ht="14.5">
      <c r="A2433" s="5">
        <v>45778</v>
      </c>
      <c r="B2433" s="6">
        <v>2025</v>
      </c>
      <c r="C2433" s="6" t="s">
        <v>96</v>
      </c>
      <c r="D2433" s="6" t="s">
        <v>92</v>
      </c>
      <c r="E2433" s="6" t="s">
        <v>76</v>
      </c>
      <c r="F2433" s="6" t="s">
        <v>82</v>
      </c>
      <c r="G2433" s="6" t="s">
        <v>81</v>
      </c>
      <c r="H2433" s="7">
        <v>75309.61</v>
      </c>
      <c r="I2433" s="7">
        <v>75129.279999999999</v>
      </c>
      <c r="J2433" s="8">
        <v>620</v>
      </c>
      <c r="K2433" s="8">
        <v>619</v>
      </c>
      <c r="L2433" s="7">
        <v>43833.59</v>
      </c>
      <c r="M2433" s="7">
        <v>2295.11</v>
      </c>
      <c r="N2433" s="7">
        <v>483789</v>
      </c>
      <c r="O2433" s="8">
        <v>4250</v>
      </c>
      <c r="P2433" s="8">
        <v>3</v>
      </c>
      <c r="Q2433" s="8">
        <v>11</v>
      </c>
    </row>
    <row r="2434" spans="1:17" ht="14.5">
      <c r="A2434" s="5">
        <v>45778</v>
      </c>
      <c r="B2434" s="6">
        <v>2025</v>
      </c>
      <c r="C2434" s="6" t="s">
        <v>96</v>
      </c>
      <c r="D2434" s="6" t="s">
        <v>92</v>
      </c>
      <c r="E2434" s="6" t="s">
        <v>76</v>
      </c>
      <c r="F2434" s="6" t="s">
        <v>83</v>
      </c>
      <c r="G2434" s="6" t="s">
        <v>78</v>
      </c>
      <c r="H2434" s="7">
        <v>19885.63</v>
      </c>
      <c r="I2434" s="7">
        <v>20729.03</v>
      </c>
      <c r="J2434" s="8">
        <v>262</v>
      </c>
      <c r="K2434" s="8">
        <v>268</v>
      </c>
      <c r="L2434" s="7">
        <v>9524.19</v>
      </c>
      <c r="M2434" s="7">
        <v>352.82</v>
      </c>
      <c r="N2434" s="7">
        <v>183589.67</v>
      </c>
      <c r="O2434" s="8">
        <v>2611</v>
      </c>
      <c r="P2434" s="8">
        <v>1</v>
      </c>
      <c r="Q2434" s="8">
        <v>7</v>
      </c>
    </row>
    <row r="2435" spans="1:17" ht="14.5">
      <c r="A2435" s="5">
        <v>45778</v>
      </c>
      <c r="B2435" s="6">
        <v>2025</v>
      </c>
      <c r="C2435" s="6" t="s">
        <v>96</v>
      </c>
      <c r="D2435" s="6" t="s">
        <v>92</v>
      </c>
      <c r="E2435" s="6" t="s">
        <v>76</v>
      </c>
      <c r="F2435" s="6" t="s">
        <v>83</v>
      </c>
      <c r="G2435" s="6" t="s">
        <v>79</v>
      </c>
      <c r="H2435" s="7">
        <v>20494.21</v>
      </c>
      <c r="I2435" s="7">
        <v>20543.09</v>
      </c>
      <c r="J2435" s="8">
        <v>107</v>
      </c>
      <c r="K2435" s="8">
        <v>108</v>
      </c>
      <c r="L2435" s="7">
        <v>11467.63</v>
      </c>
      <c r="M2435" s="7">
        <v>562</v>
      </c>
      <c r="N2435" s="7">
        <v>162569.10999999999</v>
      </c>
      <c r="O2435" s="8">
        <v>917</v>
      </c>
      <c r="P2435" s="8">
        <v>1</v>
      </c>
      <c r="Q2435" s="8">
        <v>3</v>
      </c>
    </row>
    <row r="2436" spans="1:17" ht="14.5">
      <c r="A2436" s="5">
        <v>45778</v>
      </c>
      <c r="B2436" s="6">
        <v>2025</v>
      </c>
      <c r="C2436" s="6" t="s">
        <v>96</v>
      </c>
      <c r="D2436" s="6" t="s">
        <v>92</v>
      </c>
      <c r="E2436" s="6" t="s">
        <v>76</v>
      </c>
      <c r="F2436" s="6" t="s">
        <v>83</v>
      </c>
      <c r="G2436" s="6" t="s">
        <v>80</v>
      </c>
      <c r="H2436" s="7">
        <v>5813.19</v>
      </c>
      <c r="I2436" s="7">
        <v>5213.6400000000003</v>
      </c>
      <c r="J2436" s="8">
        <v>39</v>
      </c>
      <c r="K2436" s="8">
        <v>35</v>
      </c>
      <c r="L2436" s="7">
        <v>3378.81</v>
      </c>
      <c r="M2436" s="7">
        <v>350.98</v>
      </c>
      <c r="N2436" s="7">
        <v>54993.46</v>
      </c>
      <c r="O2436" s="8">
        <v>402</v>
      </c>
      <c r="P2436" s="8">
        <v>0</v>
      </c>
      <c r="Q2436" s="8">
        <v>1</v>
      </c>
    </row>
    <row r="2437" spans="1:17" ht="14.5">
      <c r="A2437" s="5">
        <v>45778</v>
      </c>
      <c r="B2437" s="6">
        <v>2025</v>
      </c>
      <c r="C2437" s="6" t="s">
        <v>96</v>
      </c>
      <c r="D2437" s="6" t="s">
        <v>92</v>
      </c>
      <c r="E2437" s="6" t="s">
        <v>76</v>
      </c>
      <c r="F2437" s="6" t="s">
        <v>83</v>
      </c>
      <c r="G2437" s="6" t="s">
        <v>81</v>
      </c>
      <c r="H2437" s="7">
        <v>8274.92</v>
      </c>
      <c r="I2437" s="7">
        <v>8214.64</v>
      </c>
      <c r="J2437" s="8">
        <v>68</v>
      </c>
      <c r="K2437" s="8">
        <v>67</v>
      </c>
      <c r="L2437" s="7">
        <v>4349.8500000000004</v>
      </c>
      <c r="M2437" s="7">
        <v>226.64</v>
      </c>
      <c r="N2437" s="7">
        <v>73265.67</v>
      </c>
      <c r="O2437" s="8">
        <v>616</v>
      </c>
      <c r="P2437" s="8">
        <v>0</v>
      </c>
      <c r="Q2437" s="8">
        <v>1</v>
      </c>
    </row>
    <row r="2438" spans="1:17" ht="14.5">
      <c r="A2438" s="5">
        <v>45809</v>
      </c>
      <c r="B2438" s="6">
        <v>2025</v>
      </c>
      <c r="C2438" s="6" t="s">
        <v>97</v>
      </c>
      <c r="D2438" s="6" t="s">
        <v>75</v>
      </c>
      <c r="E2438" s="6" t="s">
        <v>76</v>
      </c>
      <c r="F2438" s="6" t="s">
        <v>77</v>
      </c>
      <c r="G2438" s="6" t="s">
        <v>78</v>
      </c>
      <c r="H2438" s="7">
        <v>1171729.18</v>
      </c>
      <c r="I2438" s="7">
        <v>1187920.8899999999</v>
      </c>
      <c r="J2438" s="8">
        <v>15411</v>
      </c>
      <c r="K2438" s="8">
        <v>15670</v>
      </c>
      <c r="L2438" s="7">
        <v>651482.05000000005</v>
      </c>
      <c r="M2438" s="7">
        <v>22469.53</v>
      </c>
      <c r="N2438" s="7">
        <v>6753650.8300000001</v>
      </c>
      <c r="O2438" s="8">
        <v>95255</v>
      </c>
      <c r="P2438" s="8">
        <v>55</v>
      </c>
      <c r="Q2438" s="8">
        <v>212</v>
      </c>
    </row>
    <row r="2439" spans="1:17" ht="14.5">
      <c r="A2439" s="5">
        <v>45809</v>
      </c>
      <c r="B2439" s="6">
        <v>2025</v>
      </c>
      <c r="C2439" s="6" t="s">
        <v>97</v>
      </c>
      <c r="D2439" s="6" t="s">
        <v>75</v>
      </c>
      <c r="E2439" s="6" t="s">
        <v>76</v>
      </c>
      <c r="F2439" s="6" t="s">
        <v>77</v>
      </c>
      <c r="G2439" s="6" t="s">
        <v>79</v>
      </c>
      <c r="H2439" s="7">
        <v>1238667.17</v>
      </c>
      <c r="I2439" s="7">
        <v>1131824.03</v>
      </c>
      <c r="J2439" s="8">
        <v>6442</v>
      </c>
      <c r="K2439" s="8">
        <v>5979</v>
      </c>
      <c r="L2439" s="7">
        <v>816085.01</v>
      </c>
      <c r="M2439" s="7">
        <v>30338.639999999999</v>
      </c>
      <c r="N2439" s="7">
        <v>5724713.3899999997</v>
      </c>
      <c r="O2439" s="8">
        <v>30583</v>
      </c>
      <c r="P2439" s="8">
        <v>62</v>
      </c>
      <c r="Q2439" s="8">
        <v>68</v>
      </c>
    </row>
    <row r="2440" spans="1:17" ht="14.5">
      <c r="A2440" s="5">
        <v>45809</v>
      </c>
      <c r="B2440" s="6">
        <v>2025</v>
      </c>
      <c r="C2440" s="6" t="s">
        <v>97</v>
      </c>
      <c r="D2440" s="6" t="s">
        <v>75</v>
      </c>
      <c r="E2440" s="6" t="s">
        <v>76</v>
      </c>
      <c r="F2440" s="6" t="s">
        <v>77</v>
      </c>
      <c r="G2440" s="6" t="s">
        <v>80</v>
      </c>
      <c r="H2440" s="7">
        <v>359850.65</v>
      </c>
      <c r="I2440" s="7">
        <v>314071.58</v>
      </c>
      <c r="J2440" s="8">
        <v>2434</v>
      </c>
      <c r="K2440" s="8">
        <v>2154</v>
      </c>
      <c r="L2440" s="7">
        <v>247979.87</v>
      </c>
      <c r="M2440" s="7">
        <v>19133.669999999998</v>
      </c>
      <c r="N2440" s="7">
        <v>1981102.33</v>
      </c>
      <c r="O2440" s="8">
        <v>14306</v>
      </c>
      <c r="P2440" s="8">
        <v>17</v>
      </c>
      <c r="Q2440" s="8">
        <v>25</v>
      </c>
    </row>
    <row r="2441" spans="1:17" ht="14.5">
      <c r="A2441" s="5">
        <v>45809</v>
      </c>
      <c r="B2441" s="6">
        <v>2025</v>
      </c>
      <c r="C2441" s="6" t="s">
        <v>97</v>
      </c>
      <c r="D2441" s="6" t="s">
        <v>75</v>
      </c>
      <c r="E2441" s="6" t="s">
        <v>76</v>
      </c>
      <c r="F2441" s="6" t="s">
        <v>77</v>
      </c>
      <c r="G2441" s="6" t="s">
        <v>81</v>
      </c>
      <c r="H2441" s="7">
        <v>492717.94</v>
      </c>
      <c r="I2441" s="7">
        <v>484133.75</v>
      </c>
      <c r="J2441" s="8">
        <v>4057</v>
      </c>
      <c r="K2441" s="8">
        <v>3940</v>
      </c>
      <c r="L2441" s="7">
        <v>306413.40999999997</v>
      </c>
      <c r="M2441" s="7">
        <v>15241.73</v>
      </c>
      <c r="N2441" s="7">
        <v>2662365.02</v>
      </c>
      <c r="O2441" s="8">
        <v>23202</v>
      </c>
      <c r="P2441" s="8">
        <v>19</v>
      </c>
      <c r="Q2441" s="8">
        <v>78</v>
      </c>
    </row>
    <row r="2442" spans="1:17" ht="14.5">
      <c r="A2442" s="5">
        <v>45809</v>
      </c>
      <c r="B2442" s="6">
        <v>2025</v>
      </c>
      <c r="C2442" s="6" t="s">
        <v>97</v>
      </c>
      <c r="D2442" s="6" t="s">
        <v>75</v>
      </c>
      <c r="E2442" s="6" t="s">
        <v>76</v>
      </c>
      <c r="F2442" s="6" t="s">
        <v>82</v>
      </c>
      <c r="G2442" s="6" t="s">
        <v>78</v>
      </c>
      <c r="H2442" s="7">
        <v>958758.97</v>
      </c>
      <c r="I2442" s="7">
        <v>942797.06</v>
      </c>
      <c r="J2442" s="8">
        <v>12610</v>
      </c>
      <c r="K2442" s="8">
        <v>12582</v>
      </c>
      <c r="L2442" s="7">
        <v>500510.93</v>
      </c>
      <c r="M2442" s="7">
        <v>18156.53</v>
      </c>
      <c r="N2442" s="7">
        <v>5611275.6500000004</v>
      </c>
      <c r="O2442" s="8">
        <v>82626</v>
      </c>
      <c r="P2442" s="8">
        <v>37</v>
      </c>
      <c r="Q2442" s="8">
        <v>181</v>
      </c>
    </row>
    <row r="2443" spans="1:17" ht="14.5">
      <c r="A2443" s="5">
        <v>45809</v>
      </c>
      <c r="B2443" s="6">
        <v>2025</v>
      </c>
      <c r="C2443" s="6" t="s">
        <v>97</v>
      </c>
      <c r="D2443" s="6" t="s">
        <v>75</v>
      </c>
      <c r="E2443" s="6" t="s">
        <v>76</v>
      </c>
      <c r="F2443" s="6" t="s">
        <v>82</v>
      </c>
      <c r="G2443" s="6" t="s">
        <v>79</v>
      </c>
      <c r="H2443" s="7">
        <v>882162.34</v>
      </c>
      <c r="I2443" s="7">
        <v>856068.86</v>
      </c>
      <c r="J2443" s="8">
        <v>4588</v>
      </c>
      <c r="K2443" s="8">
        <v>4388</v>
      </c>
      <c r="L2443" s="7">
        <v>539976.27</v>
      </c>
      <c r="M2443" s="7">
        <v>21558.38</v>
      </c>
      <c r="N2443" s="7">
        <v>4716919.2</v>
      </c>
      <c r="O2443" s="8">
        <v>25926</v>
      </c>
      <c r="P2443" s="8">
        <v>37</v>
      </c>
      <c r="Q2443" s="8">
        <v>82</v>
      </c>
    </row>
    <row r="2444" spans="1:17" ht="14.5">
      <c r="A2444" s="5">
        <v>45809</v>
      </c>
      <c r="B2444" s="6">
        <v>2025</v>
      </c>
      <c r="C2444" s="6" t="s">
        <v>97</v>
      </c>
      <c r="D2444" s="6" t="s">
        <v>75</v>
      </c>
      <c r="E2444" s="6" t="s">
        <v>76</v>
      </c>
      <c r="F2444" s="6" t="s">
        <v>82</v>
      </c>
      <c r="G2444" s="6" t="s">
        <v>80</v>
      </c>
      <c r="H2444" s="7">
        <v>294457.96000000002</v>
      </c>
      <c r="I2444" s="7">
        <v>265535.69</v>
      </c>
      <c r="J2444" s="8">
        <v>1992</v>
      </c>
      <c r="K2444" s="8">
        <v>1815</v>
      </c>
      <c r="L2444" s="7">
        <v>189119.78</v>
      </c>
      <c r="M2444" s="7">
        <v>16046.59</v>
      </c>
      <c r="N2444" s="7">
        <v>1690380.26</v>
      </c>
      <c r="O2444" s="8">
        <v>12347</v>
      </c>
      <c r="P2444" s="8">
        <v>11</v>
      </c>
      <c r="Q2444" s="8">
        <v>30</v>
      </c>
    </row>
    <row r="2445" spans="1:17" ht="14.5">
      <c r="A2445" s="5">
        <v>45809</v>
      </c>
      <c r="B2445" s="6">
        <v>2025</v>
      </c>
      <c r="C2445" s="6" t="s">
        <v>97</v>
      </c>
      <c r="D2445" s="6" t="s">
        <v>75</v>
      </c>
      <c r="E2445" s="6" t="s">
        <v>76</v>
      </c>
      <c r="F2445" s="6" t="s">
        <v>82</v>
      </c>
      <c r="G2445" s="6" t="s">
        <v>81</v>
      </c>
      <c r="H2445" s="7">
        <v>408928.93</v>
      </c>
      <c r="I2445" s="7">
        <v>390426.35</v>
      </c>
      <c r="J2445" s="8">
        <v>3367</v>
      </c>
      <c r="K2445" s="8">
        <v>3257</v>
      </c>
      <c r="L2445" s="7">
        <v>240016.81</v>
      </c>
      <c r="M2445" s="7">
        <v>13163.5</v>
      </c>
      <c r="N2445" s="7">
        <v>2229579.73</v>
      </c>
      <c r="O2445" s="8">
        <v>19124</v>
      </c>
      <c r="P2445" s="8">
        <v>18</v>
      </c>
      <c r="Q2445" s="8">
        <v>48</v>
      </c>
    </row>
    <row r="2446" spans="1:17" ht="14.5">
      <c r="A2446" s="5">
        <v>45809</v>
      </c>
      <c r="B2446" s="6">
        <v>2025</v>
      </c>
      <c r="C2446" s="6" t="s">
        <v>97</v>
      </c>
      <c r="D2446" s="6" t="s">
        <v>75</v>
      </c>
      <c r="E2446" s="6" t="s">
        <v>76</v>
      </c>
      <c r="F2446" s="6" t="s">
        <v>83</v>
      </c>
      <c r="G2446" s="6" t="s">
        <v>78</v>
      </c>
      <c r="H2446" s="7">
        <v>104266.48</v>
      </c>
      <c r="I2446" s="7">
        <v>103485.49</v>
      </c>
      <c r="J2446" s="8">
        <v>1371</v>
      </c>
      <c r="K2446" s="8">
        <v>1357</v>
      </c>
      <c r="L2446" s="7">
        <v>49942.73</v>
      </c>
      <c r="M2446" s="7">
        <v>2004.37</v>
      </c>
      <c r="N2446" s="7">
        <v>864915.47</v>
      </c>
      <c r="O2446" s="8">
        <v>12061</v>
      </c>
      <c r="P2446" s="8">
        <v>4</v>
      </c>
      <c r="Q2446" s="8">
        <v>27</v>
      </c>
    </row>
    <row r="2447" spans="1:17" ht="14.5">
      <c r="A2447" s="5">
        <v>45809</v>
      </c>
      <c r="B2447" s="6">
        <v>2025</v>
      </c>
      <c r="C2447" s="6" t="s">
        <v>97</v>
      </c>
      <c r="D2447" s="6" t="s">
        <v>75</v>
      </c>
      <c r="E2447" s="6" t="s">
        <v>76</v>
      </c>
      <c r="F2447" s="6" t="s">
        <v>83</v>
      </c>
      <c r="G2447" s="6" t="s">
        <v>79</v>
      </c>
      <c r="H2447" s="7">
        <v>107611.18</v>
      </c>
      <c r="I2447" s="7">
        <v>99611.63</v>
      </c>
      <c r="J2447" s="8">
        <v>560</v>
      </c>
      <c r="K2447" s="8">
        <v>526</v>
      </c>
      <c r="L2447" s="7">
        <v>59552.21</v>
      </c>
      <c r="M2447" s="7">
        <v>2908.23</v>
      </c>
      <c r="N2447" s="7">
        <v>741471.12</v>
      </c>
      <c r="O2447" s="8">
        <v>4070</v>
      </c>
      <c r="P2447" s="8">
        <v>5</v>
      </c>
      <c r="Q2447" s="8">
        <v>14</v>
      </c>
    </row>
    <row r="2448" spans="1:17" ht="14.5">
      <c r="A2448" s="5">
        <v>45809</v>
      </c>
      <c r="B2448" s="6">
        <v>2025</v>
      </c>
      <c r="C2448" s="6" t="s">
        <v>97</v>
      </c>
      <c r="D2448" s="6" t="s">
        <v>75</v>
      </c>
      <c r="E2448" s="6" t="s">
        <v>76</v>
      </c>
      <c r="F2448" s="6" t="s">
        <v>83</v>
      </c>
      <c r="G2448" s="6" t="s">
        <v>80</v>
      </c>
      <c r="H2448" s="7">
        <v>31964.27</v>
      </c>
      <c r="I2448" s="7">
        <v>28584.61</v>
      </c>
      <c r="J2448" s="8">
        <v>216</v>
      </c>
      <c r="K2448" s="8">
        <v>195</v>
      </c>
      <c r="L2448" s="7">
        <v>18682.310000000001</v>
      </c>
      <c r="M2448" s="7">
        <v>1680.74</v>
      </c>
      <c r="N2448" s="7">
        <v>259273.96</v>
      </c>
      <c r="O2448" s="8">
        <v>1795</v>
      </c>
      <c r="P2448" s="8">
        <v>1</v>
      </c>
      <c r="Q2448" s="8">
        <v>4</v>
      </c>
    </row>
    <row r="2449" spans="1:17" ht="14.5">
      <c r="A2449" s="5">
        <v>45809</v>
      </c>
      <c r="B2449" s="6">
        <v>2025</v>
      </c>
      <c r="C2449" s="6" t="s">
        <v>97</v>
      </c>
      <c r="D2449" s="6" t="s">
        <v>75</v>
      </c>
      <c r="E2449" s="6" t="s">
        <v>76</v>
      </c>
      <c r="F2449" s="6" t="s">
        <v>83</v>
      </c>
      <c r="G2449" s="6" t="s">
        <v>81</v>
      </c>
      <c r="H2449" s="7">
        <v>41627.07</v>
      </c>
      <c r="I2449" s="7">
        <v>39037.879999999997</v>
      </c>
      <c r="J2449" s="8">
        <v>343</v>
      </c>
      <c r="K2449" s="8">
        <v>326</v>
      </c>
      <c r="L2449" s="7">
        <v>21968.15</v>
      </c>
      <c r="M2449" s="7">
        <v>1136.77</v>
      </c>
      <c r="N2449" s="7">
        <v>336660</v>
      </c>
      <c r="O2449" s="8">
        <v>2934</v>
      </c>
      <c r="P2449" s="8">
        <v>2</v>
      </c>
      <c r="Q2449" s="8">
        <v>6</v>
      </c>
    </row>
    <row r="2450" spans="1:17" ht="14.5">
      <c r="A2450" s="5">
        <v>45809</v>
      </c>
      <c r="B2450" s="6">
        <v>2025</v>
      </c>
      <c r="C2450" s="6" t="s">
        <v>97</v>
      </c>
      <c r="D2450" s="6" t="s">
        <v>84</v>
      </c>
      <c r="E2450" s="6" t="s">
        <v>85</v>
      </c>
      <c r="F2450" s="6" t="s">
        <v>77</v>
      </c>
      <c r="G2450" s="6" t="s">
        <v>78</v>
      </c>
      <c r="H2450" s="7">
        <v>539414.76</v>
      </c>
      <c r="I2450" s="7">
        <v>588624.81000000006</v>
      </c>
      <c r="J2450" s="8">
        <v>7095</v>
      </c>
      <c r="K2450" s="8">
        <v>7842</v>
      </c>
      <c r="L2450" s="7">
        <v>302031.94</v>
      </c>
      <c r="M2450" s="7">
        <v>10661.93</v>
      </c>
      <c r="N2450" s="7">
        <v>4814778.2</v>
      </c>
      <c r="O2450" s="8">
        <v>67845</v>
      </c>
      <c r="P2450" s="8">
        <v>24</v>
      </c>
      <c r="Q2450" s="8">
        <v>150</v>
      </c>
    </row>
    <row r="2451" spans="1:17" ht="14.5">
      <c r="A2451" s="5">
        <v>45809</v>
      </c>
      <c r="B2451" s="6">
        <v>2025</v>
      </c>
      <c r="C2451" s="6" t="s">
        <v>97</v>
      </c>
      <c r="D2451" s="6" t="s">
        <v>84</v>
      </c>
      <c r="E2451" s="6" t="s">
        <v>85</v>
      </c>
      <c r="F2451" s="6" t="s">
        <v>77</v>
      </c>
      <c r="G2451" s="6" t="s">
        <v>79</v>
      </c>
      <c r="H2451" s="7">
        <v>532695.98</v>
      </c>
      <c r="I2451" s="7">
        <v>557951.81999999995</v>
      </c>
      <c r="J2451" s="8">
        <v>2771</v>
      </c>
      <c r="K2451" s="8">
        <v>2887</v>
      </c>
      <c r="L2451" s="7">
        <v>350476.47</v>
      </c>
      <c r="M2451" s="7">
        <v>14325.1</v>
      </c>
      <c r="N2451" s="7">
        <v>3968251.78</v>
      </c>
      <c r="O2451" s="8">
        <v>22851</v>
      </c>
      <c r="P2451" s="8">
        <v>20</v>
      </c>
      <c r="Q2451" s="8">
        <v>56</v>
      </c>
    </row>
    <row r="2452" spans="1:17" ht="14.5">
      <c r="A2452" s="5">
        <v>45809</v>
      </c>
      <c r="B2452" s="6">
        <v>2025</v>
      </c>
      <c r="C2452" s="6" t="s">
        <v>97</v>
      </c>
      <c r="D2452" s="6" t="s">
        <v>84</v>
      </c>
      <c r="E2452" s="6" t="s">
        <v>85</v>
      </c>
      <c r="F2452" s="6" t="s">
        <v>77</v>
      </c>
      <c r="G2452" s="6" t="s">
        <v>80</v>
      </c>
      <c r="H2452" s="7">
        <v>191309.14</v>
      </c>
      <c r="I2452" s="7">
        <v>190154.01</v>
      </c>
      <c r="J2452" s="8">
        <v>1294</v>
      </c>
      <c r="K2452" s="8">
        <v>1300</v>
      </c>
      <c r="L2452" s="7">
        <v>131817.12</v>
      </c>
      <c r="M2452" s="7">
        <v>10221.41</v>
      </c>
      <c r="N2452" s="7">
        <v>1484130.84</v>
      </c>
      <c r="O2452" s="8">
        <v>11040</v>
      </c>
      <c r="P2452" s="8">
        <v>11</v>
      </c>
      <c r="Q2452" s="8">
        <v>21</v>
      </c>
    </row>
    <row r="2453" spans="1:17" ht="14.5">
      <c r="A2453" s="5">
        <v>45809</v>
      </c>
      <c r="B2453" s="6">
        <v>2025</v>
      </c>
      <c r="C2453" s="6" t="s">
        <v>97</v>
      </c>
      <c r="D2453" s="6" t="s">
        <v>84</v>
      </c>
      <c r="E2453" s="6" t="s">
        <v>85</v>
      </c>
      <c r="F2453" s="6" t="s">
        <v>77</v>
      </c>
      <c r="G2453" s="6" t="s">
        <v>81</v>
      </c>
      <c r="H2453" s="7">
        <v>268840.73</v>
      </c>
      <c r="I2453" s="7">
        <v>279024.03999999998</v>
      </c>
      <c r="J2453" s="8">
        <v>2214</v>
      </c>
      <c r="K2453" s="8">
        <v>2276</v>
      </c>
      <c r="L2453" s="7">
        <v>169364.07</v>
      </c>
      <c r="M2453" s="7">
        <v>7941.43</v>
      </c>
      <c r="N2453" s="7">
        <v>1985065.94</v>
      </c>
      <c r="O2453" s="8">
        <v>18126</v>
      </c>
      <c r="P2453" s="8">
        <v>14</v>
      </c>
      <c r="Q2453" s="8">
        <v>20</v>
      </c>
    </row>
    <row r="2454" spans="1:17" ht="14.5">
      <c r="A2454" s="5">
        <v>45809</v>
      </c>
      <c r="B2454" s="6">
        <v>2025</v>
      </c>
      <c r="C2454" s="6" t="s">
        <v>97</v>
      </c>
      <c r="D2454" s="6" t="s">
        <v>84</v>
      </c>
      <c r="E2454" s="6" t="s">
        <v>85</v>
      </c>
      <c r="F2454" s="6" t="s">
        <v>82</v>
      </c>
      <c r="G2454" s="6" t="s">
        <v>78</v>
      </c>
      <c r="H2454" s="7">
        <v>499155.99</v>
      </c>
      <c r="I2454" s="7">
        <v>572245.43999999994</v>
      </c>
      <c r="J2454" s="8">
        <v>6565</v>
      </c>
      <c r="K2454" s="8">
        <v>7394</v>
      </c>
      <c r="L2454" s="7">
        <v>259250.91</v>
      </c>
      <c r="M2454" s="7">
        <v>8982.31</v>
      </c>
      <c r="N2454" s="7">
        <v>4523224.4000000004</v>
      </c>
      <c r="O2454" s="8">
        <v>64904</v>
      </c>
      <c r="P2454" s="8">
        <v>22</v>
      </c>
      <c r="Q2454" s="8">
        <v>139</v>
      </c>
    </row>
    <row r="2455" spans="1:17" ht="14.5">
      <c r="A2455" s="5">
        <v>45809</v>
      </c>
      <c r="B2455" s="6">
        <v>2025</v>
      </c>
      <c r="C2455" s="6" t="s">
        <v>97</v>
      </c>
      <c r="D2455" s="6" t="s">
        <v>84</v>
      </c>
      <c r="E2455" s="6" t="s">
        <v>85</v>
      </c>
      <c r="F2455" s="6" t="s">
        <v>82</v>
      </c>
      <c r="G2455" s="6" t="s">
        <v>79</v>
      </c>
      <c r="H2455" s="7">
        <v>517255.2</v>
      </c>
      <c r="I2455" s="7">
        <v>564726.44999999995</v>
      </c>
      <c r="J2455" s="8">
        <v>2690</v>
      </c>
      <c r="K2455" s="8">
        <v>2995</v>
      </c>
      <c r="L2455" s="7">
        <v>319982.73</v>
      </c>
      <c r="M2455" s="7">
        <v>13369.39</v>
      </c>
      <c r="N2455" s="7">
        <v>3983788.54</v>
      </c>
      <c r="O2455" s="8">
        <v>21642</v>
      </c>
      <c r="P2455" s="8">
        <v>24</v>
      </c>
      <c r="Q2455" s="8">
        <v>58</v>
      </c>
    </row>
    <row r="2456" spans="1:17" ht="14.5">
      <c r="A2456" s="5">
        <v>45809</v>
      </c>
      <c r="B2456" s="6">
        <v>2025</v>
      </c>
      <c r="C2456" s="6" t="s">
        <v>97</v>
      </c>
      <c r="D2456" s="6" t="s">
        <v>84</v>
      </c>
      <c r="E2456" s="6" t="s">
        <v>85</v>
      </c>
      <c r="F2456" s="6" t="s">
        <v>82</v>
      </c>
      <c r="G2456" s="6" t="s">
        <v>80</v>
      </c>
      <c r="H2456" s="7">
        <v>149050.87</v>
      </c>
      <c r="I2456" s="7">
        <v>151925.17000000001</v>
      </c>
      <c r="J2456" s="8">
        <v>1008</v>
      </c>
      <c r="K2456" s="8">
        <v>1013</v>
      </c>
      <c r="L2456" s="7">
        <v>95608.25</v>
      </c>
      <c r="M2456" s="7">
        <v>7523.49</v>
      </c>
      <c r="N2456" s="7">
        <v>1332356.95</v>
      </c>
      <c r="O2456" s="8">
        <v>9200</v>
      </c>
      <c r="P2456" s="8">
        <v>7</v>
      </c>
      <c r="Q2456" s="8">
        <v>17</v>
      </c>
    </row>
    <row r="2457" spans="1:17" ht="14.5">
      <c r="A2457" s="5">
        <v>45809</v>
      </c>
      <c r="B2457" s="6">
        <v>2025</v>
      </c>
      <c r="C2457" s="6" t="s">
        <v>97</v>
      </c>
      <c r="D2457" s="6" t="s">
        <v>84</v>
      </c>
      <c r="E2457" s="6" t="s">
        <v>85</v>
      </c>
      <c r="F2457" s="6" t="s">
        <v>82</v>
      </c>
      <c r="G2457" s="6" t="s">
        <v>81</v>
      </c>
      <c r="H2457" s="7">
        <v>209894.11</v>
      </c>
      <c r="I2457" s="7">
        <v>229380.36</v>
      </c>
      <c r="J2457" s="8">
        <v>1728</v>
      </c>
      <c r="K2457" s="8">
        <v>1875</v>
      </c>
      <c r="L2457" s="7">
        <v>120657.55</v>
      </c>
      <c r="M2457" s="7">
        <v>6743.31</v>
      </c>
      <c r="N2457" s="7">
        <v>1792838.98</v>
      </c>
      <c r="O2457" s="8">
        <v>15811</v>
      </c>
      <c r="P2457" s="8">
        <v>9</v>
      </c>
      <c r="Q2457" s="8">
        <v>32</v>
      </c>
    </row>
    <row r="2458" spans="1:17" ht="14.5">
      <c r="A2458" s="5">
        <v>45809</v>
      </c>
      <c r="B2458" s="6">
        <v>2025</v>
      </c>
      <c r="C2458" s="6" t="s">
        <v>97</v>
      </c>
      <c r="D2458" s="6" t="s">
        <v>84</v>
      </c>
      <c r="E2458" s="6" t="s">
        <v>85</v>
      </c>
      <c r="F2458" s="6" t="s">
        <v>83</v>
      </c>
      <c r="G2458" s="6" t="s">
        <v>78</v>
      </c>
      <c r="H2458" s="7">
        <v>57580.639999999999</v>
      </c>
      <c r="I2458" s="7">
        <v>61716.62</v>
      </c>
      <c r="J2458" s="8">
        <v>757</v>
      </c>
      <c r="K2458" s="8">
        <v>803</v>
      </c>
      <c r="L2458" s="7">
        <v>26971.56</v>
      </c>
      <c r="M2458" s="7">
        <v>1029.52</v>
      </c>
      <c r="N2458" s="7">
        <v>684575.21</v>
      </c>
      <c r="O2458" s="8">
        <v>9944</v>
      </c>
      <c r="P2458" s="8">
        <v>3</v>
      </c>
      <c r="Q2458" s="8">
        <v>17</v>
      </c>
    </row>
    <row r="2459" spans="1:17" ht="14.5">
      <c r="A2459" s="5">
        <v>45809</v>
      </c>
      <c r="B2459" s="6">
        <v>2025</v>
      </c>
      <c r="C2459" s="6" t="s">
        <v>97</v>
      </c>
      <c r="D2459" s="6" t="s">
        <v>84</v>
      </c>
      <c r="E2459" s="6" t="s">
        <v>85</v>
      </c>
      <c r="F2459" s="6" t="s">
        <v>83</v>
      </c>
      <c r="G2459" s="6" t="s">
        <v>79</v>
      </c>
      <c r="H2459" s="7">
        <v>51843.99</v>
      </c>
      <c r="I2459" s="7">
        <v>55160.07</v>
      </c>
      <c r="J2459" s="8">
        <v>270</v>
      </c>
      <c r="K2459" s="8">
        <v>293</v>
      </c>
      <c r="L2459" s="7">
        <v>28951.85</v>
      </c>
      <c r="M2459" s="7">
        <v>1314.84</v>
      </c>
      <c r="N2459" s="7">
        <v>557208.68000000005</v>
      </c>
      <c r="O2459" s="8">
        <v>3038</v>
      </c>
      <c r="P2459" s="8">
        <v>3</v>
      </c>
      <c r="Q2459" s="8">
        <v>6</v>
      </c>
    </row>
    <row r="2460" spans="1:17" ht="14.5">
      <c r="A2460" s="5">
        <v>45809</v>
      </c>
      <c r="B2460" s="6">
        <v>2025</v>
      </c>
      <c r="C2460" s="6" t="s">
        <v>97</v>
      </c>
      <c r="D2460" s="6" t="s">
        <v>84</v>
      </c>
      <c r="E2460" s="6" t="s">
        <v>85</v>
      </c>
      <c r="F2460" s="6" t="s">
        <v>83</v>
      </c>
      <c r="G2460" s="6" t="s">
        <v>80</v>
      </c>
      <c r="H2460" s="7">
        <v>17785.54</v>
      </c>
      <c r="I2460" s="7">
        <v>18440.59</v>
      </c>
      <c r="J2460" s="8">
        <v>120</v>
      </c>
      <c r="K2460" s="8">
        <v>125</v>
      </c>
      <c r="L2460" s="7">
        <v>10306.5</v>
      </c>
      <c r="M2460" s="7">
        <v>966.85</v>
      </c>
      <c r="N2460" s="7">
        <v>205851.17</v>
      </c>
      <c r="O2460" s="8">
        <v>1471</v>
      </c>
      <c r="P2460" s="8">
        <v>1</v>
      </c>
      <c r="Q2460" s="8">
        <v>2</v>
      </c>
    </row>
    <row r="2461" spans="1:17" ht="14.5">
      <c r="A2461" s="5">
        <v>45809</v>
      </c>
      <c r="B2461" s="6">
        <v>2025</v>
      </c>
      <c r="C2461" s="6" t="s">
        <v>97</v>
      </c>
      <c r="D2461" s="6" t="s">
        <v>84</v>
      </c>
      <c r="E2461" s="6" t="s">
        <v>85</v>
      </c>
      <c r="F2461" s="6" t="s">
        <v>83</v>
      </c>
      <c r="G2461" s="6" t="s">
        <v>81</v>
      </c>
      <c r="H2461" s="7">
        <v>23430.49</v>
      </c>
      <c r="I2461" s="7">
        <v>24267.09</v>
      </c>
      <c r="J2461" s="8">
        <v>193</v>
      </c>
      <c r="K2461" s="8">
        <v>200</v>
      </c>
      <c r="L2461" s="7">
        <v>12425.31</v>
      </c>
      <c r="M2461" s="7">
        <v>765.16</v>
      </c>
      <c r="N2461" s="7">
        <v>265475.3</v>
      </c>
      <c r="O2461" s="8">
        <v>2409</v>
      </c>
      <c r="P2461" s="8">
        <v>1</v>
      </c>
      <c r="Q2461" s="8">
        <v>4</v>
      </c>
    </row>
    <row r="2462" spans="1:17" ht="14.5">
      <c r="A2462" s="5">
        <v>45809</v>
      </c>
      <c r="B2462" s="6">
        <v>2025</v>
      </c>
      <c r="C2462" s="6" t="s">
        <v>97</v>
      </c>
      <c r="D2462" s="6" t="s">
        <v>86</v>
      </c>
      <c r="E2462" s="6" t="s">
        <v>87</v>
      </c>
      <c r="F2462" s="6" t="s">
        <v>77</v>
      </c>
      <c r="G2462" s="6" t="s">
        <v>78</v>
      </c>
      <c r="H2462" s="7">
        <v>430356.85</v>
      </c>
      <c r="I2462" s="7">
        <v>435574.7</v>
      </c>
      <c r="J2462" s="8">
        <v>5660</v>
      </c>
      <c r="K2462" s="8">
        <v>5657</v>
      </c>
      <c r="L2462" s="7">
        <v>238487.78</v>
      </c>
      <c r="M2462" s="7">
        <v>7887.1</v>
      </c>
      <c r="N2462" s="7">
        <v>3812400.27</v>
      </c>
      <c r="O2462" s="8">
        <v>56813</v>
      </c>
      <c r="P2462" s="8">
        <v>20</v>
      </c>
      <c r="Q2462" s="8">
        <v>81</v>
      </c>
    </row>
    <row r="2463" spans="1:17" ht="14.5">
      <c r="A2463" s="5">
        <v>45809</v>
      </c>
      <c r="B2463" s="6">
        <v>2025</v>
      </c>
      <c r="C2463" s="6" t="s">
        <v>97</v>
      </c>
      <c r="D2463" s="6" t="s">
        <v>86</v>
      </c>
      <c r="E2463" s="6" t="s">
        <v>87</v>
      </c>
      <c r="F2463" s="6" t="s">
        <v>77</v>
      </c>
      <c r="G2463" s="6" t="s">
        <v>79</v>
      </c>
      <c r="H2463" s="7">
        <v>446657.36</v>
      </c>
      <c r="I2463" s="7">
        <v>437996.75</v>
      </c>
      <c r="J2463" s="8">
        <v>2323</v>
      </c>
      <c r="K2463" s="8">
        <v>2278</v>
      </c>
      <c r="L2463" s="7">
        <v>294572.31</v>
      </c>
      <c r="M2463" s="7">
        <v>10329.790000000001</v>
      </c>
      <c r="N2463" s="7">
        <v>3339431.42</v>
      </c>
      <c r="O2463" s="8">
        <v>18148</v>
      </c>
      <c r="P2463" s="8">
        <v>25</v>
      </c>
      <c r="Q2463" s="8">
        <v>50</v>
      </c>
    </row>
    <row r="2464" spans="1:17" ht="14.5">
      <c r="A2464" s="5">
        <v>45809</v>
      </c>
      <c r="B2464" s="6">
        <v>2025</v>
      </c>
      <c r="C2464" s="6" t="s">
        <v>97</v>
      </c>
      <c r="D2464" s="6" t="s">
        <v>86</v>
      </c>
      <c r="E2464" s="6" t="s">
        <v>87</v>
      </c>
      <c r="F2464" s="6" t="s">
        <v>77</v>
      </c>
      <c r="G2464" s="6" t="s">
        <v>80</v>
      </c>
      <c r="H2464" s="7">
        <v>119338.6</v>
      </c>
      <c r="I2464" s="7">
        <v>107714.32</v>
      </c>
      <c r="J2464" s="8">
        <v>807</v>
      </c>
      <c r="K2464" s="8">
        <v>725</v>
      </c>
      <c r="L2464" s="7">
        <v>83048.710000000006</v>
      </c>
      <c r="M2464" s="7">
        <v>6740.07</v>
      </c>
      <c r="N2464" s="7">
        <v>1075876.81</v>
      </c>
      <c r="O2464" s="8">
        <v>7923</v>
      </c>
      <c r="P2464" s="8">
        <v>6</v>
      </c>
      <c r="Q2464" s="8">
        <v>14</v>
      </c>
    </row>
    <row r="2465" spans="1:17" ht="14.5">
      <c r="A2465" s="5">
        <v>45809</v>
      </c>
      <c r="B2465" s="6">
        <v>2025</v>
      </c>
      <c r="C2465" s="6" t="s">
        <v>97</v>
      </c>
      <c r="D2465" s="6" t="s">
        <v>86</v>
      </c>
      <c r="E2465" s="6" t="s">
        <v>87</v>
      </c>
      <c r="F2465" s="6" t="s">
        <v>77</v>
      </c>
      <c r="G2465" s="6" t="s">
        <v>81</v>
      </c>
      <c r="H2465" s="7">
        <v>174991.7</v>
      </c>
      <c r="I2465" s="7">
        <v>173124.64</v>
      </c>
      <c r="J2465" s="8">
        <v>1441</v>
      </c>
      <c r="K2465" s="8">
        <v>1412</v>
      </c>
      <c r="L2465" s="7">
        <v>110474.67</v>
      </c>
      <c r="M2465" s="7">
        <v>5161.1499999999996</v>
      </c>
      <c r="N2465" s="7">
        <v>1540535.55</v>
      </c>
      <c r="O2465" s="8">
        <v>13768</v>
      </c>
      <c r="P2465" s="8">
        <v>9</v>
      </c>
      <c r="Q2465" s="8">
        <v>31</v>
      </c>
    </row>
    <row r="2466" spans="1:17" ht="14.5">
      <c r="A2466" s="5">
        <v>45809</v>
      </c>
      <c r="B2466" s="6">
        <v>2025</v>
      </c>
      <c r="C2466" s="6" t="s">
        <v>97</v>
      </c>
      <c r="D2466" s="6" t="s">
        <v>86</v>
      </c>
      <c r="E2466" s="6" t="s">
        <v>87</v>
      </c>
      <c r="F2466" s="6" t="s">
        <v>82</v>
      </c>
      <c r="G2466" s="6" t="s">
        <v>78</v>
      </c>
      <c r="H2466" s="7">
        <v>351559.31</v>
      </c>
      <c r="I2466" s="7">
        <v>358875.91</v>
      </c>
      <c r="J2466" s="8">
        <v>4624</v>
      </c>
      <c r="K2466" s="8">
        <v>4630</v>
      </c>
      <c r="L2466" s="7">
        <v>186894.5</v>
      </c>
      <c r="M2466" s="7">
        <v>6640.17</v>
      </c>
      <c r="N2466" s="7">
        <v>3561217.78</v>
      </c>
      <c r="O2466" s="8">
        <v>52425</v>
      </c>
      <c r="P2466" s="8">
        <v>19</v>
      </c>
      <c r="Q2466" s="8">
        <v>97</v>
      </c>
    </row>
    <row r="2467" spans="1:17" ht="14.5">
      <c r="A2467" s="5">
        <v>45809</v>
      </c>
      <c r="B2467" s="6">
        <v>2025</v>
      </c>
      <c r="C2467" s="6" t="s">
        <v>97</v>
      </c>
      <c r="D2467" s="6" t="s">
        <v>86</v>
      </c>
      <c r="E2467" s="6" t="s">
        <v>87</v>
      </c>
      <c r="F2467" s="6" t="s">
        <v>82</v>
      </c>
      <c r="G2467" s="6" t="s">
        <v>79</v>
      </c>
      <c r="H2467" s="7">
        <v>357689.43</v>
      </c>
      <c r="I2467" s="7">
        <v>352287.46</v>
      </c>
      <c r="J2467" s="8">
        <v>1860</v>
      </c>
      <c r="K2467" s="8">
        <v>1817</v>
      </c>
      <c r="L2467" s="7">
        <v>219764.69</v>
      </c>
      <c r="M2467" s="7">
        <v>9798.6299999999992</v>
      </c>
      <c r="N2467" s="7">
        <v>2971448.36</v>
      </c>
      <c r="O2467" s="8">
        <v>17155</v>
      </c>
      <c r="P2467" s="8">
        <v>13</v>
      </c>
      <c r="Q2467" s="8">
        <v>38</v>
      </c>
    </row>
    <row r="2468" spans="1:17" ht="14.5">
      <c r="A2468" s="5">
        <v>45809</v>
      </c>
      <c r="B2468" s="6">
        <v>2025</v>
      </c>
      <c r="C2468" s="6" t="s">
        <v>97</v>
      </c>
      <c r="D2468" s="6" t="s">
        <v>86</v>
      </c>
      <c r="E2468" s="6" t="s">
        <v>87</v>
      </c>
      <c r="F2468" s="6" t="s">
        <v>82</v>
      </c>
      <c r="G2468" s="6" t="s">
        <v>80</v>
      </c>
      <c r="H2468" s="7">
        <v>109369.18</v>
      </c>
      <c r="I2468" s="7">
        <v>104391.03</v>
      </c>
      <c r="J2468" s="8">
        <v>740</v>
      </c>
      <c r="K2468" s="8">
        <v>693</v>
      </c>
      <c r="L2468" s="7">
        <v>69431.48</v>
      </c>
      <c r="M2468" s="7">
        <v>5920.23</v>
      </c>
      <c r="N2468" s="7">
        <v>1001216.71</v>
      </c>
      <c r="O2468" s="8">
        <v>7194</v>
      </c>
      <c r="P2468" s="8">
        <v>4</v>
      </c>
      <c r="Q2468" s="8">
        <v>15</v>
      </c>
    </row>
    <row r="2469" spans="1:17" ht="14.5">
      <c r="A2469" s="5">
        <v>45809</v>
      </c>
      <c r="B2469" s="6">
        <v>2025</v>
      </c>
      <c r="C2469" s="6" t="s">
        <v>97</v>
      </c>
      <c r="D2469" s="6" t="s">
        <v>86</v>
      </c>
      <c r="E2469" s="6" t="s">
        <v>87</v>
      </c>
      <c r="F2469" s="6" t="s">
        <v>82</v>
      </c>
      <c r="G2469" s="6" t="s">
        <v>81</v>
      </c>
      <c r="H2469" s="7">
        <v>153656.9</v>
      </c>
      <c r="I2469" s="7">
        <v>152263.81</v>
      </c>
      <c r="J2469" s="8">
        <v>1265</v>
      </c>
      <c r="K2469" s="8">
        <v>1277</v>
      </c>
      <c r="L2469" s="7">
        <v>88827.57</v>
      </c>
      <c r="M2469" s="7">
        <v>4520.84</v>
      </c>
      <c r="N2469" s="7">
        <v>1333293.42</v>
      </c>
      <c r="O2469" s="8">
        <v>11367</v>
      </c>
      <c r="P2469" s="8">
        <v>6</v>
      </c>
      <c r="Q2469" s="8">
        <v>14</v>
      </c>
    </row>
    <row r="2470" spans="1:17" ht="14.5">
      <c r="A2470" s="5">
        <v>45809</v>
      </c>
      <c r="B2470" s="6">
        <v>2025</v>
      </c>
      <c r="C2470" s="6" t="s">
        <v>97</v>
      </c>
      <c r="D2470" s="6" t="s">
        <v>86</v>
      </c>
      <c r="E2470" s="6" t="s">
        <v>87</v>
      </c>
      <c r="F2470" s="6" t="s">
        <v>83</v>
      </c>
      <c r="G2470" s="6" t="s">
        <v>78</v>
      </c>
      <c r="H2470" s="7">
        <v>37878.76</v>
      </c>
      <c r="I2470" s="7">
        <v>39168.75</v>
      </c>
      <c r="J2470" s="8">
        <v>498</v>
      </c>
      <c r="K2470" s="8">
        <v>506</v>
      </c>
      <c r="L2470" s="7">
        <v>17943.53</v>
      </c>
      <c r="M2470" s="7">
        <v>662.79</v>
      </c>
      <c r="N2470" s="7">
        <v>513107.33</v>
      </c>
      <c r="O2470" s="8">
        <v>7574</v>
      </c>
      <c r="P2470" s="8">
        <v>2</v>
      </c>
      <c r="Q2470" s="8">
        <v>15</v>
      </c>
    </row>
    <row r="2471" spans="1:17" ht="14.5">
      <c r="A2471" s="5">
        <v>45809</v>
      </c>
      <c r="B2471" s="6">
        <v>2025</v>
      </c>
      <c r="C2471" s="6" t="s">
        <v>97</v>
      </c>
      <c r="D2471" s="6" t="s">
        <v>86</v>
      </c>
      <c r="E2471" s="6" t="s">
        <v>87</v>
      </c>
      <c r="F2471" s="6" t="s">
        <v>83</v>
      </c>
      <c r="G2471" s="6" t="s">
        <v>79</v>
      </c>
      <c r="H2471" s="7">
        <v>40145.089999999997</v>
      </c>
      <c r="I2471" s="7">
        <v>39344.99</v>
      </c>
      <c r="J2471" s="8">
        <v>209</v>
      </c>
      <c r="K2471" s="8">
        <v>204</v>
      </c>
      <c r="L2471" s="7">
        <v>22008.21</v>
      </c>
      <c r="M2471" s="7">
        <v>947.06</v>
      </c>
      <c r="N2471" s="7">
        <v>443068.46</v>
      </c>
      <c r="O2471" s="8">
        <v>2510</v>
      </c>
      <c r="P2471" s="8">
        <v>2</v>
      </c>
      <c r="Q2471" s="8">
        <v>7</v>
      </c>
    </row>
    <row r="2472" spans="1:17" ht="14.5">
      <c r="A2472" s="5">
        <v>45809</v>
      </c>
      <c r="B2472" s="6">
        <v>2025</v>
      </c>
      <c r="C2472" s="6" t="s">
        <v>97</v>
      </c>
      <c r="D2472" s="6" t="s">
        <v>86</v>
      </c>
      <c r="E2472" s="6" t="s">
        <v>87</v>
      </c>
      <c r="F2472" s="6" t="s">
        <v>83</v>
      </c>
      <c r="G2472" s="6" t="s">
        <v>80</v>
      </c>
      <c r="H2472" s="7">
        <v>12221.45</v>
      </c>
      <c r="I2472" s="7">
        <v>11790.71</v>
      </c>
      <c r="J2472" s="8">
        <v>83</v>
      </c>
      <c r="K2472" s="8">
        <v>81</v>
      </c>
      <c r="L2472" s="7">
        <v>7115.82</v>
      </c>
      <c r="M2472" s="7">
        <v>626.20000000000005</v>
      </c>
      <c r="N2472" s="7">
        <v>157074.1</v>
      </c>
      <c r="O2472" s="8">
        <v>1105</v>
      </c>
      <c r="P2472" s="8">
        <v>1</v>
      </c>
      <c r="Q2472" s="8">
        <v>3</v>
      </c>
    </row>
    <row r="2473" spans="1:17" ht="14.5">
      <c r="A2473" s="5">
        <v>45809</v>
      </c>
      <c r="B2473" s="6">
        <v>2025</v>
      </c>
      <c r="C2473" s="6" t="s">
        <v>97</v>
      </c>
      <c r="D2473" s="6" t="s">
        <v>86</v>
      </c>
      <c r="E2473" s="6" t="s">
        <v>87</v>
      </c>
      <c r="F2473" s="6" t="s">
        <v>83</v>
      </c>
      <c r="G2473" s="6" t="s">
        <v>81</v>
      </c>
      <c r="H2473" s="7">
        <v>15885.2</v>
      </c>
      <c r="I2473" s="7">
        <v>16449.89</v>
      </c>
      <c r="J2473" s="8">
        <v>131</v>
      </c>
      <c r="K2473" s="8">
        <v>136</v>
      </c>
      <c r="L2473" s="7">
        <v>8316.01</v>
      </c>
      <c r="M2473" s="7">
        <v>510.71</v>
      </c>
      <c r="N2473" s="7">
        <v>205793.94</v>
      </c>
      <c r="O2473" s="8">
        <v>1776</v>
      </c>
      <c r="P2473" s="8">
        <v>1</v>
      </c>
      <c r="Q2473" s="8">
        <v>4</v>
      </c>
    </row>
    <row r="2474" spans="1:17" ht="14.5">
      <c r="A2474" s="5">
        <v>45809</v>
      </c>
      <c r="B2474" s="6">
        <v>2025</v>
      </c>
      <c r="C2474" s="6" t="s">
        <v>97</v>
      </c>
      <c r="D2474" s="6" t="s">
        <v>88</v>
      </c>
      <c r="E2474" s="6" t="s">
        <v>87</v>
      </c>
      <c r="F2474" s="6" t="s">
        <v>77</v>
      </c>
      <c r="G2474" s="6" t="s">
        <v>78</v>
      </c>
      <c r="H2474" s="7">
        <v>331542.68</v>
      </c>
      <c r="I2474" s="7">
        <v>317789.69</v>
      </c>
      <c r="J2474" s="8">
        <v>4361</v>
      </c>
      <c r="K2474" s="8">
        <v>4137</v>
      </c>
      <c r="L2474" s="7">
        <v>187434.46</v>
      </c>
      <c r="M2474" s="7">
        <v>5619.59</v>
      </c>
      <c r="N2474" s="7">
        <v>3188578.52</v>
      </c>
      <c r="O2474" s="8">
        <v>46310</v>
      </c>
      <c r="P2474" s="8">
        <v>17</v>
      </c>
      <c r="Q2474" s="8">
        <v>91</v>
      </c>
    </row>
    <row r="2475" spans="1:17" ht="14.5">
      <c r="A2475" s="5">
        <v>45809</v>
      </c>
      <c r="B2475" s="6">
        <v>2025</v>
      </c>
      <c r="C2475" s="6" t="s">
        <v>97</v>
      </c>
      <c r="D2475" s="6" t="s">
        <v>88</v>
      </c>
      <c r="E2475" s="6" t="s">
        <v>87</v>
      </c>
      <c r="F2475" s="6" t="s">
        <v>77</v>
      </c>
      <c r="G2475" s="6" t="s">
        <v>79</v>
      </c>
      <c r="H2475" s="7">
        <v>358468.49</v>
      </c>
      <c r="I2475" s="7">
        <v>325723.95</v>
      </c>
      <c r="J2475" s="8">
        <v>1864</v>
      </c>
      <c r="K2475" s="8">
        <v>1722</v>
      </c>
      <c r="L2475" s="7">
        <v>232617.82</v>
      </c>
      <c r="M2475" s="7">
        <v>9697.66</v>
      </c>
      <c r="N2475" s="7">
        <v>2728661.56</v>
      </c>
      <c r="O2475" s="8">
        <v>15711</v>
      </c>
      <c r="P2475" s="8">
        <v>16</v>
      </c>
      <c r="Q2475" s="8">
        <v>21</v>
      </c>
    </row>
    <row r="2476" spans="1:17" ht="14.5">
      <c r="A2476" s="5">
        <v>45809</v>
      </c>
      <c r="B2476" s="6">
        <v>2025</v>
      </c>
      <c r="C2476" s="6" t="s">
        <v>97</v>
      </c>
      <c r="D2476" s="6" t="s">
        <v>88</v>
      </c>
      <c r="E2476" s="6" t="s">
        <v>87</v>
      </c>
      <c r="F2476" s="6" t="s">
        <v>77</v>
      </c>
      <c r="G2476" s="6" t="s">
        <v>80</v>
      </c>
      <c r="H2476" s="7">
        <v>105063.16</v>
      </c>
      <c r="I2476" s="7">
        <v>91327.84</v>
      </c>
      <c r="J2476" s="8">
        <v>711</v>
      </c>
      <c r="K2476" s="8">
        <v>616</v>
      </c>
      <c r="L2476" s="7">
        <v>71851.350000000006</v>
      </c>
      <c r="M2476" s="7">
        <v>6054.61</v>
      </c>
      <c r="N2476" s="7">
        <v>927364.06</v>
      </c>
      <c r="O2476" s="8">
        <v>7010</v>
      </c>
      <c r="P2476" s="8">
        <v>4</v>
      </c>
      <c r="Q2476" s="8">
        <v>14</v>
      </c>
    </row>
    <row r="2477" spans="1:17" ht="14.5">
      <c r="A2477" s="5">
        <v>45809</v>
      </c>
      <c r="B2477" s="6">
        <v>2025</v>
      </c>
      <c r="C2477" s="6" t="s">
        <v>97</v>
      </c>
      <c r="D2477" s="6" t="s">
        <v>88</v>
      </c>
      <c r="E2477" s="6" t="s">
        <v>87</v>
      </c>
      <c r="F2477" s="6" t="s">
        <v>77</v>
      </c>
      <c r="G2477" s="6" t="s">
        <v>81</v>
      </c>
      <c r="H2477" s="7">
        <v>141543.12</v>
      </c>
      <c r="I2477" s="7">
        <v>133896.21</v>
      </c>
      <c r="J2477" s="8">
        <v>1166</v>
      </c>
      <c r="K2477" s="8">
        <v>1116</v>
      </c>
      <c r="L2477" s="7">
        <v>89069.24</v>
      </c>
      <c r="M2477" s="7">
        <v>4210.6099999999997</v>
      </c>
      <c r="N2477" s="7">
        <v>1229737.49</v>
      </c>
      <c r="O2477" s="8">
        <v>10467</v>
      </c>
      <c r="P2477" s="8">
        <v>6</v>
      </c>
      <c r="Q2477" s="8">
        <v>10</v>
      </c>
    </row>
    <row r="2478" spans="1:17" ht="14.5">
      <c r="A2478" s="5">
        <v>45809</v>
      </c>
      <c r="B2478" s="6">
        <v>2025</v>
      </c>
      <c r="C2478" s="6" t="s">
        <v>97</v>
      </c>
      <c r="D2478" s="6" t="s">
        <v>88</v>
      </c>
      <c r="E2478" s="6" t="s">
        <v>87</v>
      </c>
      <c r="F2478" s="6" t="s">
        <v>82</v>
      </c>
      <c r="G2478" s="6" t="s">
        <v>78</v>
      </c>
      <c r="H2478" s="7">
        <v>291416.58</v>
      </c>
      <c r="I2478" s="7">
        <v>289096.15999999997</v>
      </c>
      <c r="J2478" s="8">
        <v>3833</v>
      </c>
      <c r="K2478" s="8">
        <v>3822</v>
      </c>
      <c r="L2478" s="7">
        <v>151829.94</v>
      </c>
      <c r="M2478" s="7">
        <v>4976.78</v>
      </c>
      <c r="N2478" s="7">
        <v>2961396.91</v>
      </c>
      <c r="O2478" s="8">
        <v>41006</v>
      </c>
      <c r="P2478" s="8">
        <v>11</v>
      </c>
      <c r="Q2478" s="8">
        <v>41</v>
      </c>
    </row>
    <row r="2479" spans="1:17" ht="14.5">
      <c r="A2479" s="5">
        <v>45809</v>
      </c>
      <c r="B2479" s="6">
        <v>2025</v>
      </c>
      <c r="C2479" s="6" t="s">
        <v>97</v>
      </c>
      <c r="D2479" s="6" t="s">
        <v>88</v>
      </c>
      <c r="E2479" s="6" t="s">
        <v>87</v>
      </c>
      <c r="F2479" s="6" t="s">
        <v>82</v>
      </c>
      <c r="G2479" s="6" t="s">
        <v>79</v>
      </c>
      <c r="H2479" s="7">
        <v>333150.78999999998</v>
      </c>
      <c r="I2479" s="7">
        <v>304807.44</v>
      </c>
      <c r="J2479" s="8">
        <v>1733</v>
      </c>
      <c r="K2479" s="8">
        <v>1556</v>
      </c>
      <c r="L2479" s="7">
        <v>200899.7</v>
      </c>
      <c r="M2479" s="7">
        <v>8700.3799999999992</v>
      </c>
      <c r="N2479" s="7">
        <v>2656051.9300000002</v>
      </c>
      <c r="O2479" s="8">
        <v>15549</v>
      </c>
      <c r="P2479" s="8">
        <v>13</v>
      </c>
      <c r="Q2479" s="8">
        <v>19</v>
      </c>
    </row>
    <row r="2480" spans="1:17" ht="14.5">
      <c r="A2480" s="5">
        <v>45809</v>
      </c>
      <c r="B2480" s="6">
        <v>2025</v>
      </c>
      <c r="C2480" s="6" t="s">
        <v>97</v>
      </c>
      <c r="D2480" s="6" t="s">
        <v>88</v>
      </c>
      <c r="E2480" s="6" t="s">
        <v>87</v>
      </c>
      <c r="F2480" s="6" t="s">
        <v>82</v>
      </c>
      <c r="G2480" s="6" t="s">
        <v>80</v>
      </c>
      <c r="H2480" s="7">
        <v>90800.22</v>
      </c>
      <c r="I2480" s="7">
        <v>81156.06</v>
      </c>
      <c r="J2480" s="8">
        <v>614</v>
      </c>
      <c r="K2480" s="8">
        <v>558</v>
      </c>
      <c r="L2480" s="7">
        <v>57657.42</v>
      </c>
      <c r="M2480" s="7">
        <v>4975.42</v>
      </c>
      <c r="N2480" s="7">
        <v>873109.79</v>
      </c>
      <c r="O2480" s="8">
        <v>6153</v>
      </c>
      <c r="P2480" s="8">
        <v>5</v>
      </c>
      <c r="Q2480" s="8">
        <v>5</v>
      </c>
    </row>
    <row r="2481" spans="1:17" ht="14.5">
      <c r="A2481" s="5">
        <v>45809</v>
      </c>
      <c r="B2481" s="6">
        <v>2025</v>
      </c>
      <c r="C2481" s="6" t="s">
        <v>97</v>
      </c>
      <c r="D2481" s="6" t="s">
        <v>88</v>
      </c>
      <c r="E2481" s="6" t="s">
        <v>87</v>
      </c>
      <c r="F2481" s="6" t="s">
        <v>82</v>
      </c>
      <c r="G2481" s="6" t="s">
        <v>81</v>
      </c>
      <c r="H2481" s="7">
        <v>131541.22</v>
      </c>
      <c r="I2481" s="7">
        <v>125235.9</v>
      </c>
      <c r="J2481" s="8">
        <v>1083</v>
      </c>
      <c r="K2481" s="8">
        <v>1021</v>
      </c>
      <c r="L2481" s="7">
        <v>75512.759999999995</v>
      </c>
      <c r="M2481" s="7">
        <v>4081.5</v>
      </c>
      <c r="N2481" s="7">
        <v>1171697.02</v>
      </c>
      <c r="O2481" s="8">
        <v>10426</v>
      </c>
      <c r="P2481" s="8">
        <v>6</v>
      </c>
      <c r="Q2481" s="8">
        <v>14</v>
      </c>
    </row>
    <row r="2482" spans="1:17" ht="14.5">
      <c r="A2482" s="5">
        <v>45809</v>
      </c>
      <c r="B2482" s="6">
        <v>2025</v>
      </c>
      <c r="C2482" s="6" t="s">
        <v>97</v>
      </c>
      <c r="D2482" s="6" t="s">
        <v>88</v>
      </c>
      <c r="E2482" s="6" t="s">
        <v>87</v>
      </c>
      <c r="F2482" s="6" t="s">
        <v>83</v>
      </c>
      <c r="G2482" s="6" t="s">
        <v>78</v>
      </c>
      <c r="H2482" s="7">
        <v>33199.58</v>
      </c>
      <c r="I2482" s="7">
        <v>31986.98</v>
      </c>
      <c r="J2482" s="8">
        <v>437</v>
      </c>
      <c r="K2482" s="8">
        <v>419</v>
      </c>
      <c r="L2482" s="7">
        <v>15848.24</v>
      </c>
      <c r="M2482" s="7">
        <v>538.11</v>
      </c>
      <c r="N2482" s="7">
        <v>433839.99</v>
      </c>
      <c r="O2482" s="8">
        <v>5938</v>
      </c>
      <c r="P2482" s="8">
        <v>2</v>
      </c>
      <c r="Q2482" s="8">
        <v>8</v>
      </c>
    </row>
    <row r="2483" spans="1:17" ht="14.5">
      <c r="A2483" s="5">
        <v>45809</v>
      </c>
      <c r="B2483" s="6">
        <v>2025</v>
      </c>
      <c r="C2483" s="6" t="s">
        <v>97</v>
      </c>
      <c r="D2483" s="6" t="s">
        <v>88</v>
      </c>
      <c r="E2483" s="6" t="s">
        <v>87</v>
      </c>
      <c r="F2483" s="6" t="s">
        <v>83</v>
      </c>
      <c r="G2483" s="6" t="s">
        <v>79</v>
      </c>
      <c r="H2483" s="7">
        <v>34749.96</v>
      </c>
      <c r="I2483" s="7">
        <v>31316.27</v>
      </c>
      <c r="J2483" s="8">
        <v>181</v>
      </c>
      <c r="K2483" s="8">
        <v>166</v>
      </c>
      <c r="L2483" s="7">
        <v>19079.97</v>
      </c>
      <c r="M2483" s="7">
        <v>910.98</v>
      </c>
      <c r="N2483" s="7">
        <v>365490.56</v>
      </c>
      <c r="O2483" s="8">
        <v>1948</v>
      </c>
      <c r="P2483" s="8">
        <v>1</v>
      </c>
      <c r="Q2483" s="8">
        <v>2</v>
      </c>
    </row>
    <row r="2484" spans="1:17" ht="14.5">
      <c r="A2484" s="5">
        <v>45809</v>
      </c>
      <c r="B2484" s="6">
        <v>2025</v>
      </c>
      <c r="C2484" s="6" t="s">
        <v>97</v>
      </c>
      <c r="D2484" s="6" t="s">
        <v>88</v>
      </c>
      <c r="E2484" s="6" t="s">
        <v>87</v>
      </c>
      <c r="F2484" s="6" t="s">
        <v>83</v>
      </c>
      <c r="G2484" s="6" t="s">
        <v>80</v>
      </c>
      <c r="H2484" s="7">
        <v>10145.66</v>
      </c>
      <c r="I2484" s="7">
        <v>9087.74</v>
      </c>
      <c r="J2484" s="8">
        <v>69</v>
      </c>
      <c r="K2484" s="8">
        <v>62</v>
      </c>
      <c r="L2484" s="7">
        <v>5918.59</v>
      </c>
      <c r="M2484" s="7">
        <v>607.38</v>
      </c>
      <c r="N2484" s="7">
        <v>131013.07</v>
      </c>
      <c r="O2484" s="8">
        <v>988</v>
      </c>
      <c r="P2484" s="8">
        <v>0</v>
      </c>
      <c r="Q2484" s="8">
        <v>2</v>
      </c>
    </row>
    <row r="2485" spans="1:17" ht="14.5">
      <c r="A2485" s="5">
        <v>45809</v>
      </c>
      <c r="B2485" s="6">
        <v>2025</v>
      </c>
      <c r="C2485" s="6" t="s">
        <v>97</v>
      </c>
      <c r="D2485" s="6" t="s">
        <v>88</v>
      </c>
      <c r="E2485" s="6" t="s">
        <v>87</v>
      </c>
      <c r="F2485" s="6" t="s">
        <v>83</v>
      </c>
      <c r="G2485" s="6" t="s">
        <v>81</v>
      </c>
      <c r="H2485" s="7">
        <v>13948.63</v>
      </c>
      <c r="I2485" s="7">
        <v>13349.83</v>
      </c>
      <c r="J2485" s="8">
        <v>115</v>
      </c>
      <c r="K2485" s="8">
        <v>111</v>
      </c>
      <c r="L2485" s="7">
        <v>7428.56</v>
      </c>
      <c r="M2485" s="7">
        <v>378.9</v>
      </c>
      <c r="N2485" s="7">
        <v>180405.54</v>
      </c>
      <c r="O2485" s="8">
        <v>1557</v>
      </c>
      <c r="P2485" s="8">
        <v>1</v>
      </c>
      <c r="Q2485" s="8">
        <v>2</v>
      </c>
    </row>
    <row r="2486" spans="1:17" ht="14.5">
      <c r="A2486" s="5">
        <v>45809</v>
      </c>
      <c r="B2486" s="6">
        <v>2025</v>
      </c>
      <c r="C2486" s="6" t="s">
        <v>97</v>
      </c>
      <c r="D2486" s="6" t="s">
        <v>89</v>
      </c>
      <c r="E2486" s="6" t="s">
        <v>85</v>
      </c>
      <c r="F2486" s="6" t="s">
        <v>77</v>
      </c>
      <c r="G2486" s="6" t="s">
        <v>78</v>
      </c>
      <c r="H2486" s="7">
        <v>243190.71</v>
      </c>
      <c r="I2486" s="7">
        <v>238422.96</v>
      </c>
      <c r="J2486" s="8">
        <v>3199</v>
      </c>
      <c r="K2486" s="8">
        <v>3184</v>
      </c>
      <c r="L2486" s="7">
        <v>138555.31</v>
      </c>
      <c r="M2486" s="7">
        <v>4291.46</v>
      </c>
      <c r="N2486" s="7">
        <v>1820701.6</v>
      </c>
      <c r="O2486" s="8">
        <v>26799</v>
      </c>
      <c r="P2486" s="8">
        <v>13</v>
      </c>
      <c r="Q2486" s="8">
        <v>32</v>
      </c>
    </row>
    <row r="2487" spans="1:17" ht="14.5">
      <c r="A2487" s="5">
        <v>45809</v>
      </c>
      <c r="B2487" s="6">
        <v>2025</v>
      </c>
      <c r="C2487" s="6" t="s">
        <v>97</v>
      </c>
      <c r="D2487" s="6" t="s">
        <v>89</v>
      </c>
      <c r="E2487" s="6" t="s">
        <v>85</v>
      </c>
      <c r="F2487" s="6" t="s">
        <v>77</v>
      </c>
      <c r="G2487" s="6" t="s">
        <v>79</v>
      </c>
      <c r="H2487" s="7">
        <v>237617.98</v>
      </c>
      <c r="I2487" s="7">
        <v>226436.81</v>
      </c>
      <c r="J2487" s="8">
        <v>1236</v>
      </c>
      <c r="K2487" s="8">
        <v>1197</v>
      </c>
      <c r="L2487" s="7">
        <v>157981.57</v>
      </c>
      <c r="M2487" s="7">
        <v>5622.17</v>
      </c>
      <c r="N2487" s="7">
        <v>1479043.15</v>
      </c>
      <c r="O2487" s="8">
        <v>8382</v>
      </c>
      <c r="P2487" s="8">
        <v>12</v>
      </c>
      <c r="Q2487" s="8">
        <v>11</v>
      </c>
    </row>
    <row r="2488" spans="1:17" ht="14.5">
      <c r="A2488" s="5">
        <v>45809</v>
      </c>
      <c r="B2488" s="6">
        <v>2025</v>
      </c>
      <c r="C2488" s="6" t="s">
        <v>97</v>
      </c>
      <c r="D2488" s="6" t="s">
        <v>89</v>
      </c>
      <c r="E2488" s="6" t="s">
        <v>85</v>
      </c>
      <c r="F2488" s="6" t="s">
        <v>77</v>
      </c>
      <c r="G2488" s="6" t="s">
        <v>80</v>
      </c>
      <c r="H2488" s="7">
        <v>76022.759999999995</v>
      </c>
      <c r="I2488" s="7">
        <v>70727.539999999994</v>
      </c>
      <c r="J2488" s="8">
        <v>514</v>
      </c>
      <c r="K2488" s="8">
        <v>485</v>
      </c>
      <c r="L2488" s="7">
        <v>52437.59</v>
      </c>
      <c r="M2488" s="7">
        <v>4276.54</v>
      </c>
      <c r="N2488" s="7">
        <v>536827.69999999995</v>
      </c>
      <c r="O2488" s="8">
        <v>3987</v>
      </c>
      <c r="P2488" s="8">
        <v>4</v>
      </c>
      <c r="Q2488" s="8">
        <v>6</v>
      </c>
    </row>
    <row r="2489" spans="1:17" ht="14.5">
      <c r="A2489" s="5">
        <v>45809</v>
      </c>
      <c r="B2489" s="6">
        <v>2025</v>
      </c>
      <c r="C2489" s="6" t="s">
        <v>97</v>
      </c>
      <c r="D2489" s="6" t="s">
        <v>89</v>
      </c>
      <c r="E2489" s="6" t="s">
        <v>85</v>
      </c>
      <c r="F2489" s="6" t="s">
        <v>77</v>
      </c>
      <c r="G2489" s="6" t="s">
        <v>81</v>
      </c>
      <c r="H2489" s="7">
        <v>101549.87</v>
      </c>
      <c r="I2489" s="7">
        <v>99087.55</v>
      </c>
      <c r="J2489" s="8">
        <v>836</v>
      </c>
      <c r="K2489" s="8">
        <v>806</v>
      </c>
      <c r="L2489" s="7">
        <v>62849.71</v>
      </c>
      <c r="M2489" s="7">
        <v>2848.05</v>
      </c>
      <c r="N2489" s="7">
        <v>696689.54</v>
      </c>
      <c r="O2489" s="8">
        <v>6404</v>
      </c>
      <c r="P2489" s="8">
        <v>6</v>
      </c>
      <c r="Q2489" s="8">
        <v>16</v>
      </c>
    </row>
    <row r="2490" spans="1:17" ht="14.5">
      <c r="A2490" s="5">
        <v>45809</v>
      </c>
      <c r="B2490" s="6">
        <v>2025</v>
      </c>
      <c r="C2490" s="6" t="s">
        <v>97</v>
      </c>
      <c r="D2490" s="6" t="s">
        <v>89</v>
      </c>
      <c r="E2490" s="6" t="s">
        <v>85</v>
      </c>
      <c r="F2490" s="6" t="s">
        <v>82</v>
      </c>
      <c r="G2490" s="6" t="s">
        <v>78</v>
      </c>
      <c r="H2490" s="7">
        <v>217534.66</v>
      </c>
      <c r="I2490" s="7">
        <v>214978.83</v>
      </c>
      <c r="J2490" s="8">
        <v>2861</v>
      </c>
      <c r="K2490" s="8">
        <v>2823</v>
      </c>
      <c r="L2490" s="7">
        <v>115080.93</v>
      </c>
      <c r="M2490" s="7">
        <v>3846.49</v>
      </c>
      <c r="N2490" s="7">
        <v>1660348.9</v>
      </c>
      <c r="O2490" s="8">
        <v>24001</v>
      </c>
      <c r="P2490" s="8">
        <v>9</v>
      </c>
      <c r="Q2490" s="8">
        <v>43</v>
      </c>
    </row>
    <row r="2491" spans="1:17" ht="14.5">
      <c r="A2491" s="5">
        <v>45809</v>
      </c>
      <c r="B2491" s="6">
        <v>2025</v>
      </c>
      <c r="C2491" s="6" t="s">
        <v>97</v>
      </c>
      <c r="D2491" s="6" t="s">
        <v>89</v>
      </c>
      <c r="E2491" s="6" t="s">
        <v>85</v>
      </c>
      <c r="F2491" s="6" t="s">
        <v>82</v>
      </c>
      <c r="G2491" s="6" t="s">
        <v>79</v>
      </c>
      <c r="H2491" s="7">
        <v>230492.17</v>
      </c>
      <c r="I2491" s="7">
        <v>227042.73</v>
      </c>
      <c r="J2491" s="8">
        <v>1199</v>
      </c>
      <c r="K2491" s="8">
        <v>1178</v>
      </c>
      <c r="L2491" s="7">
        <v>140550.35</v>
      </c>
      <c r="M2491" s="7">
        <v>5191.8100000000004</v>
      </c>
      <c r="N2491" s="7">
        <v>1404352.84</v>
      </c>
      <c r="O2491" s="8">
        <v>7652</v>
      </c>
      <c r="P2491" s="8">
        <v>10</v>
      </c>
      <c r="Q2491" s="8">
        <v>14</v>
      </c>
    </row>
    <row r="2492" spans="1:17" ht="14.5">
      <c r="A2492" s="5">
        <v>45809</v>
      </c>
      <c r="B2492" s="6">
        <v>2025</v>
      </c>
      <c r="C2492" s="6" t="s">
        <v>97</v>
      </c>
      <c r="D2492" s="6" t="s">
        <v>89</v>
      </c>
      <c r="E2492" s="6" t="s">
        <v>85</v>
      </c>
      <c r="F2492" s="6" t="s">
        <v>82</v>
      </c>
      <c r="G2492" s="6" t="s">
        <v>80</v>
      </c>
      <c r="H2492" s="7">
        <v>69578.86</v>
      </c>
      <c r="I2492" s="7">
        <v>62584.34</v>
      </c>
      <c r="J2492" s="8">
        <v>471</v>
      </c>
      <c r="K2492" s="8">
        <v>430</v>
      </c>
      <c r="L2492" s="7">
        <v>44352.77</v>
      </c>
      <c r="M2492" s="7">
        <v>3778.82</v>
      </c>
      <c r="N2492" s="7">
        <v>485995.6</v>
      </c>
      <c r="O2492" s="8">
        <v>3635</v>
      </c>
      <c r="P2492" s="8">
        <v>3</v>
      </c>
      <c r="Q2492" s="8">
        <v>9</v>
      </c>
    </row>
    <row r="2493" spans="1:17" ht="14.5">
      <c r="A2493" s="5">
        <v>45809</v>
      </c>
      <c r="B2493" s="6">
        <v>2025</v>
      </c>
      <c r="C2493" s="6" t="s">
        <v>97</v>
      </c>
      <c r="D2493" s="6" t="s">
        <v>89</v>
      </c>
      <c r="E2493" s="6" t="s">
        <v>85</v>
      </c>
      <c r="F2493" s="6" t="s">
        <v>82</v>
      </c>
      <c r="G2493" s="6" t="s">
        <v>81</v>
      </c>
      <c r="H2493" s="7">
        <v>95267.04</v>
      </c>
      <c r="I2493" s="7">
        <v>92057.8</v>
      </c>
      <c r="J2493" s="8">
        <v>784</v>
      </c>
      <c r="K2493" s="8">
        <v>762</v>
      </c>
      <c r="L2493" s="7">
        <v>55653.48</v>
      </c>
      <c r="M2493" s="7">
        <v>2673.58</v>
      </c>
      <c r="N2493" s="7">
        <v>649500.65</v>
      </c>
      <c r="O2493" s="8">
        <v>5855</v>
      </c>
      <c r="P2493" s="8">
        <v>4</v>
      </c>
      <c r="Q2493" s="8">
        <v>15</v>
      </c>
    </row>
    <row r="2494" spans="1:17" ht="14.5">
      <c r="A2494" s="5">
        <v>45809</v>
      </c>
      <c r="B2494" s="6">
        <v>2025</v>
      </c>
      <c r="C2494" s="6" t="s">
        <v>97</v>
      </c>
      <c r="D2494" s="6" t="s">
        <v>89</v>
      </c>
      <c r="E2494" s="6" t="s">
        <v>85</v>
      </c>
      <c r="F2494" s="6" t="s">
        <v>83</v>
      </c>
      <c r="G2494" s="6" t="s">
        <v>78</v>
      </c>
      <c r="H2494" s="7">
        <v>29432.19</v>
      </c>
      <c r="I2494" s="7">
        <v>30245.74</v>
      </c>
      <c r="J2494" s="8">
        <v>387</v>
      </c>
      <c r="K2494" s="8">
        <v>402</v>
      </c>
      <c r="L2494" s="7">
        <v>14179.11</v>
      </c>
      <c r="M2494" s="7">
        <v>516.1</v>
      </c>
      <c r="N2494" s="7">
        <v>307087.88</v>
      </c>
      <c r="O2494" s="8">
        <v>4395</v>
      </c>
      <c r="P2494" s="8">
        <v>1</v>
      </c>
      <c r="Q2494" s="8">
        <v>11</v>
      </c>
    </row>
    <row r="2495" spans="1:17" ht="14.5">
      <c r="A2495" s="5">
        <v>45809</v>
      </c>
      <c r="B2495" s="6">
        <v>2025</v>
      </c>
      <c r="C2495" s="6" t="s">
        <v>97</v>
      </c>
      <c r="D2495" s="6" t="s">
        <v>89</v>
      </c>
      <c r="E2495" s="6" t="s">
        <v>85</v>
      </c>
      <c r="F2495" s="6" t="s">
        <v>83</v>
      </c>
      <c r="G2495" s="6" t="s">
        <v>79</v>
      </c>
      <c r="H2495" s="7">
        <v>31116.31</v>
      </c>
      <c r="I2495" s="7">
        <v>30182.06</v>
      </c>
      <c r="J2495" s="8">
        <v>162</v>
      </c>
      <c r="K2495" s="8">
        <v>156</v>
      </c>
      <c r="L2495" s="7">
        <v>17443.580000000002</v>
      </c>
      <c r="M2495" s="7">
        <v>779.6</v>
      </c>
      <c r="N2495" s="7">
        <v>257874.5</v>
      </c>
      <c r="O2495" s="8">
        <v>1400</v>
      </c>
      <c r="P2495" s="8">
        <v>1</v>
      </c>
      <c r="Q2495" s="8">
        <v>3</v>
      </c>
    </row>
    <row r="2496" spans="1:17" ht="14.5">
      <c r="A2496" s="5">
        <v>45809</v>
      </c>
      <c r="B2496" s="6">
        <v>2025</v>
      </c>
      <c r="C2496" s="6" t="s">
        <v>97</v>
      </c>
      <c r="D2496" s="6" t="s">
        <v>89</v>
      </c>
      <c r="E2496" s="6" t="s">
        <v>85</v>
      </c>
      <c r="F2496" s="6" t="s">
        <v>83</v>
      </c>
      <c r="G2496" s="6" t="s">
        <v>80</v>
      </c>
      <c r="H2496" s="7">
        <v>9040.2900000000009</v>
      </c>
      <c r="I2496" s="7">
        <v>8407.61</v>
      </c>
      <c r="J2496" s="8">
        <v>61</v>
      </c>
      <c r="K2496" s="8">
        <v>58</v>
      </c>
      <c r="L2496" s="7">
        <v>5305.58</v>
      </c>
      <c r="M2496" s="7">
        <v>516.9</v>
      </c>
      <c r="N2496" s="7">
        <v>91326.65</v>
      </c>
      <c r="O2496" s="8">
        <v>635</v>
      </c>
      <c r="P2496" s="8">
        <v>0</v>
      </c>
      <c r="Q2496" s="8">
        <v>2</v>
      </c>
    </row>
    <row r="2497" spans="1:17" ht="14.5">
      <c r="A2497" s="5">
        <v>45809</v>
      </c>
      <c r="B2497" s="6">
        <v>2025</v>
      </c>
      <c r="C2497" s="6" t="s">
        <v>97</v>
      </c>
      <c r="D2497" s="6" t="s">
        <v>89</v>
      </c>
      <c r="E2497" s="6" t="s">
        <v>85</v>
      </c>
      <c r="F2497" s="6" t="s">
        <v>83</v>
      </c>
      <c r="G2497" s="6" t="s">
        <v>81</v>
      </c>
      <c r="H2497" s="7">
        <v>13246.72</v>
      </c>
      <c r="I2497" s="7">
        <v>13021.52</v>
      </c>
      <c r="J2497" s="8">
        <v>109</v>
      </c>
      <c r="K2497" s="8">
        <v>106</v>
      </c>
      <c r="L2497" s="7">
        <v>7029.29</v>
      </c>
      <c r="M2497" s="7">
        <v>384.53</v>
      </c>
      <c r="N2497" s="7">
        <v>122947</v>
      </c>
      <c r="O2497" s="8">
        <v>1059</v>
      </c>
      <c r="P2497" s="8">
        <v>1</v>
      </c>
      <c r="Q2497" s="8">
        <v>2</v>
      </c>
    </row>
    <row r="2498" spans="1:17" ht="14.5">
      <c r="A2498" s="5">
        <v>45809</v>
      </c>
      <c r="B2498" s="6">
        <v>2025</v>
      </c>
      <c r="C2498" s="6" t="s">
        <v>97</v>
      </c>
      <c r="D2498" s="6" t="s">
        <v>90</v>
      </c>
      <c r="E2498" s="6" t="s">
        <v>91</v>
      </c>
      <c r="F2498" s="6" t="s">
        <v>77</v>
      </c>
      <c r="G2498" s="6" t="s">
        <v>78</v>
      </c>
      <c r="H2498" s="7">
        <v>219205.43</v>
      </c>
      <c r="I2498" s="7">
        <v>212281.13</v>
      </c>
      <c r="J2498" s="8">
        <v>2883</v>
      </c>
      <c r="K2498" s="8">
        <v>2804</v>
      </c>
      <c r="L2498" s="7">
        <v>124539.55</v>
      </c>
      <c r="M2498" s="7">
        <v>4141.3599999999997</v>
      </c>
      <c r="N2498" s="7">
        <v>2433716.36</v>
      </c>
      <c r="O2498" s="8">
        <v>34837</v>
      </c>
      <c r="P2498" s="8">
        <v>12</v>
      </c>
      <c r="Q2498" s="8">
        <v>54</v>
      </c>
    </row>
    <row r="2499" spans="1:17" ht="14.5">
      <c r="A2499" s="5">
        <v>45809</v>
      </c>
      <c r="B2499" s="6">
        <v>2025</v>
      </c>
      <c r="C2499" s="6" t="s">
        <v>97</v>
      </c>
      <c r="D2499" s="6" t="s">
        <v>90</v>
      </c>
      <c r="E2499" s="6" t="s">
        <v>91</v>
      </c>
      <c r="F2499" s="6" t="s">
        <v>77</v>
      </c>
      <c r="G2499" s="6" t="s">
        <v>79</v>
      </c>
      <c r="H2499" s="7">
        <v>210750.96</v>
      </c>
      <c r="I2499" s="7">
        <v>201718.13</v>
      </c>
      <c r="J2499" s="8">
        <v>1096</v>
      </c>
      <c r="K2499" s="8">
        <v>1057</v>
      </c>
      <c r="L2499" s="7">
        <v>136440.51999999999</v>
      </c>
      <c r="M2499" s="7">
        <v>5242.24</v>
      </c>
      <c r="N2499" s="7">
        <v>2053877.94</v>
      </c>
      <c r="O2499" s="8">
        <v>10955</v>
      </c>
      <c r="P2499" s="8">
        <v>10</v>
      </c>
      <c r="Q2499" s="8">
        <v>23</v>
      </c>
    </row>
    <row r="2500" spans="1:17" ht="14.5">
      <c r="A2500" s="5">
        <v>45809</v>
      </c>
      <c r="B2500" s="6">
        <v>2025</v>
      </c>
      <c r="C2500" s="6" t="s">
        <v>97</v>
      </c>
      <c r="D2500" s="6" t="s">
        <v>90</v>
      </c>
      <c r="E2500" s="6" t="s">
        <v>91</v>
      </c>
      <c r="F2500" s="6" t="s">
        <v>77</v>
      </c>
      <c r="G2500" s="6" t="s">
        <v>80</v>
      </c>
      <c r="H2500" s="7">
        <v>74417.22</v>
      </c>
      <c r="I2500" s="7">
        <v>67653.009999999995</v>
      </c>
      <c r="J2500" s="8">
        <v>503</v>
      </c>
      <c r="K2500" s="8">
        <v>463</v>
      </c>
      <c r="L2500" s="7">
        <v>50657.97</v>
      </c>
      <c r="M2500" s="7">
        <v>3905.86</v>
      </c>
      <c r="N2500" s="7">
        <v>705038.21</v>
      </c>
      <c r="O2500" s="8">
        <v>5167</v>
      </c>
      <c r="P2500" s="8">
        <v>4</v>
      </c>
      <c r="Q2500" s="8">
        <v>8</v>
      </c>
    </row>
    <row r="2501" spans="1:17" ht="14.5">
      <c r="A2501" s="5">
        <v>45809</v>
      </c>
      <c r="B2501" s="6">
        <v>2025</v>
      </c>
      <c r="C2501" s="6" t="s">
        <v>97</v>
      </c>
      <c r="D2501" s="6" t="s">
        <v>90</v>
      </c>
      <c r="E2501" s="6" t="s">
        <v>91</v>
      </c>
      <c r="F2501" s="6" t="s">
        <v>77</v>
      </c>
      <c r="G2501" s="6" t="s">
        <v>81</v>
      </c>
      <c r="H2501" s="7">
        <v>85601.600000000006</v>
      </c>
      <c r="I2501" s="7">
        <v>82835.740000000005</v>
      </c>
      <c r="J2501" s="8">
        <v>705</v>
      </c>
      <c r="K2501" s="8">
        <v>671</v>
      </c>
      <c r="L2501" s="7">
        <v>53871.77</v>
      </c>
      <c r="M2501" s="7">
        <v>2513.2399999999998</v>
      </c>
      <c r="N2501" s="7">
        <v>941619.72</v>
      </c>
      <c r="O2501" s="8">
        <v>8235</v>
      </c>
      <c r="P2501" s="8">
        <v>4</v>
      </c>
      <c r="Q2501" s="8">
        <v>12</v>
      </c>
    </row>
    <row r="2502" spans="1:17" ht="14.5">
      <c r="A2502" s="5">
        <v>45809</v>
      </c>
      <c r="B2502" s="6">
        <v>2025</v>
      </c>
      <c r="C2502" s="6" t="s">
        <v>97</v>
      </c>
      <c r="D2502" s="6" t="s">
        <v>90</v>
      </c>
      <c r="E2502" s="6" t="s">
        <v>91</v>
      </c>
      <c r="F2502" s="6" t="s">
        <v>82</v>
      </c>
      <c r="G2502" s="6" t="s">
        <v>78</v>
      </c>
      <c r="H2502" s="7">
        <v>190046.67</v>
      </c>
      <c r="I2502" s="7">
        <v>180056.69</v>
      </c>
      <c r="J2502" s="8">
        <v>2500</v>
      </c>
      <c r="K2502" s="8">
        <v>2366</v>
      </c>
      <c r="L2502" s="7">
        <v>100404.52</v>
      </c>
      <c r="M2502" s="7">
        <v>3131.55</v>
      </c>
      <c r="N2502" s="7">
        <v>2168468.7599999998</v>
      </c>
      <c r="O2502" s="8">
        <v>32040</v>
      </c>
      <c r="P2502" s="8">
        <v>10</v>
      </c>
      <c r="Q2502" s="8">
        <v>38</v>
      </c>
    </row>
    <row r="2503" spans="1:17" ht="14.5">
      <c r="A2503" s="5">
        <v>45809</v>
      </c>
      <c r="B2503" s="6">
        <v>2025</v>
      </c>
      <c r="C2503" s="6" t="s">
        <v>97</v>
      </c>
      <c r="D2503" s="6" t="s">
        <v>90</v>
      </c>
      <c r="E2503" s="6" t="s">
        <v>91</v>
      </c>
      <c r="F2503" s="6" t="s">
        <v>82</v>
      </c>
      <c r="G2503" s="6" t="s">
        <v>79</v>
      </c>
      <c r="H2503" s="7">
        <v>188499.15</v>
      </c>
      <c r="I2503" s="7">
        <v>183061.66</v>
      </c>
      <c r="J2503" s="8">
        <v>980</v>
      </c>
      <c r="K2503" s="8">
        <v>946</v>
      </c>
      <c r="L2503" s="7">
        <v>114143.82</v>
      </c>
      <c r="M2503" s="7">
        <v>4676.57</v>
      </c>
      <c r="N2503" s="7">
        <v>1844650.97</v>
      </c>
      <c r="O2503" s="8">
        <v>10452</v>
      </c>
      <c r="P2503" s="8">
        <v>10</v>
      </c>
      <c r="Q2503" s="8">
        <v>14</v>
      </c>
    </row>
    <row r="2504" spans="1:17" ht="14.5">
      <c r="A2504" s="5">
        <v>45809</v>
      </c>
      <c r="B2504" s="6">
        <v>2025</v>
      </c>
      <c r="C2504" s="6" t="s">
        <v>97</v>
      </c>
      <c r="D2504" s="6" t="s">
        <v>90</v>
      </c>
      <c r="E2504" s="6" t="s">
        <v>91</v>
      </c>
      <c r="F2504" s="6" t="s">
        <v>82</v>
      </c>
      <c r="G2504" s="6" t="s">
        <v>80</v>
      </c>
      <c r="H2504" s="7">
        <v>59580.03</v>
      </c>
      <c r="I2504" s="7">
        <v>53719.08</v>
      </c>
      <c r="J2504" s="8">
        <v>403</v>
      </c>
      <c r="K2504" s="8">
        <v>369</v>
      </c>
      <c r="L2504" s="7">
        <v>38520.86</v>
      </c>
      <c r="M2504" s="7">
        <v>2951.88</v>
      </c>
      <c r="N2504" s="7">
        <v>620921.78</v>
      </c>
      <c r="O2504" s="8">
        <v>4490</v>
      </c>
      <c r="P2504" s="8">
        <v>3</v>
      </c>
      <c r="Q2504" s="8">
        <v>6</v>
      </c>
    </row>
    <row r="2505" spans="1:17" ht="14.5">
      <c r="A2505" s="5">
        <v>45809</v>
      </c>
      <c r="B2505" s="6">
        <v>2025</v>
      </c>
      <c r="C2505" s="6" t="s">
        <v>97</v>
      </c>
      <c r="D2505" s="6" t="s">
        <v>90</v>
      </c>
      <c r="E2505" s="6" t="s">
        <v>91</v>
      </c>
      <c r="F2505" s="6" t="s">
        <v>82</v>
      </c>
      <c r="G2505" s="6" t="s">
        <v>81</v>
      </c>
      <c r="H2505" s="7">
        <v>78583.509999999995</v>
      </c>
      <c r="I2505" s="7">
        <v>75783.75</v>
      </c>
      <c r="J2505" s="8">
        <v>647</v>
      </c>
      <c r="K2505" s="8">
        <v>625</v>
      </c>
      <c r="L2505" s="7">
        <v>45241.57</v>
      </c>
      <c r="M2505" s="7">
        <v>2466.85</v>
      </c>
      <c r="N2505" s="7">
        <v>850322.31</v>
      </c>
      <c r="O2505" s="8">
        <v>7612</v>
      </c>
      <c r="P2505" s="8">
        <v>4</v>
      </c>
      <c r="Q2505" s="8">
        <v>14</v>
      </c>
    </row>
    <row r="2506" spans="1:17" ht="14.5">
      <c r="A2506" s="5">
        <v>45809</v>
      </c>
      <c r="B2506" s="6">
        <v>2025</v>
      </c>
      <c r="C2506" s="6" t="s">
        <v>97</v>
      </c>
      <c r="D2506" s="6" t="s">
        <v>90</v>
      </c>
      <c r="E2506" s="6" t="s">
        <v>91</v>
      </c>
      <c r="F2506" s="6" t="s">
        <v>83</v>
      </c>
      <c r="G2506" s="6" t="s">
        <v>78</v>
      </c>
      <c r="H2506" s="7">
        <v>20269.25</v>
      </c>
      <c r="I2506" s="7">
        <v>19884.77</v>
      </c>
      <c r="J2506" s="8">
        <v>267</v>
      </c>
      <c r="K2506" s="8">
        <v>262</v>
      </c>
      <c r="L2506" s="7">
        <v>9713.7199999999993</v>
      </c>
      <c r="M2506" s="7">
        <v>360.62</v>
      </c>
      <c r="N2506" s="7">
        <v>320869.48</v>
      </c>
      <c r="O2506" s="8">
        <v>4310</v>
      </c>
      <c r="P2506" s="8">
        <v>1</v>
      </c>
      <c r="Q2506" s="8">
        <v>8</v>
      </c>
    </row>
    <row r="2507" spans="1:17" ht="14.5">
      <c r="A2507" s="5">
        <v>45809</v>
      </c>
      <c r="B2507" s="6">
        <v>2025</v>
      </c>
      <c r="C2507" s="6" t="s">
        <v>97</v>
      </c>
      <c r="D2507" s="6" t="s">
        <v>90</v>
      </c>
      <c r="E2507" s="6" t="s">
        <v>91</v>
      </c>
      <c r="F2507" s="6" t="s">
        <v>83</v>
      </c>
      <c r="G2507" s="6" t="s">
        <v>79</v>
      </c>
      <c r="H2507" s="7">
        <v>20255.259999999998</v>
      </c>
      <c r="I2507" s="7">
        <v>18432.330000000002</v>
      </c>
      <c r="J2507" s="8">
        <v>105</v>
      </c>
      <c r="K2507" s="8">
        <v>95</v>
      </c>
      <c r="L2507" s="7">
        <v>11297.75</v>
      </c>
      <c r="M2507" s="7">
        <v>490.63</v>
      </c>
      <c r="N2507" s="7">
        <v>279543.84999999998</v>
      </c>
      <c r="O2507" s="8">
        <v>1627</v>
      </c>
      <c r="P2507" s="8">
        <v>1</v>
      </c>
      <c r="Q2507" s="8">
        <v>2</v>
      </c>
    </row>
    <row r="2508" spans="1:17" ht="14.5">
      <c r="A2508" s="5">
        <v>45809</v>
      </c>
      <c r="B2508" s="6">
        <v>2025</v>
      </c>
      <c r="C2508" s="6" t="s">
        <v>97</v>
      </c>
      <c r="D2508" s="6" t="s">
        <v>90</v>
      </c>
      <c r="E2508" s="6" t="s">
        <v>91</v>
      </c>
      <c r="F2508" s="6" t="s">
        <v>83</v>
      </c>
      <c r="G2508" s="6" t="s">
        <v>80</v>
      </c>
      <c r="H2508" s="7">
        <v>7478.55</v>
      </c>
      <c r="I2508" s="7">
        <v>6525.98</v>
      </c>
      <c r="J2508" s="8">
        <v>51</v>
      </c>
      <c r="K2508" s="8">
        <v>45</v>
      </c>
      <c r="L2508" s="7">
        <v>4355.09</v>
      </c>
      <c r="M2508" s="7">
        <v>444.17</v>
      </c>
      <c r="N2508" s="7">
        <v>99600.68</v>
      </c>
      <c r="O2508" s="8">
        <v>712</v>
      </c>
      <c r="P2508" s="8">
        <v>0</v>
      </c>
      <c r="Q2508" s="8">
        <v>1</v>
      </c>
    </row>
    <row r="2509" spans="1:17" ht="14.5">
      <c r="A2509" s="5">
        <v>45809</v>
      </c>
      <c r="B2509" s="6">
        <v>2025</v>
      </c>
      <c r="C2509" s="6" t="s">
        <v>97</v>
      </c>
      <c r="D2509" s="6" t="s">
        <v>90</v>
      </c>
      <c r="E2509" s="6" t="s">
        <v>91</v>
      </c>
      <c r="F2509" s="6" t="s">
        <v>83</v>
      </c>
      <c r="G2509" s="6" t="s">
        <v>81</v>
      </c>
      <c r="H2509" s="7">
        <v>8471.91</v>
      </c>
      <c r="I2509" s="7">
        <v>7960.34</v>
      </c>
      <c r="J2509" s="8">
        <v>70</v>
      </c>
      <c r="K2509" s="8">
        <v>66</v>
      </c>
      <c r="L2509" s="7">
        <v>4492.2299999999996</v>
      </c>
      <c r="M2509" s="7">
        <v>264.45</v>
      </c>
      <c r="N2509" s="7">
        <v>134471.71</v>
      </c>
      <c r="O2509" s="8">
        <v>1197</v>
      </c>
      <c r="P2509" s="8">
        <v>0</v>
      </c>
      <c r="Q2509" s="8">
        <v>2</v>
      </c>
    </row>
    <row r="2510" spans="1:17" ht="14.5">
      <c r="A2510" s="5">
        <v>45809</v>
      </c>
      <c r="B2510" s="6">
        <v>2025</v>
      </c>
      <c r="C2510" s="6" t="s">
        <v>97</v>
      </c>
      <c r="D2510" s="6" t="s">
        <v>92</v>
      </c>
      <c r="E2510" s="6" t="s">
        <v>76</v>
      </c>
      <c r="F2510" s="6" t="s">
        <v>77</v>
      </c>
      <c r="G2510" s="6" t="s">
        <v>78</v>
      </c>
      <c r="H2510" s="7">
        <v>217317.55</v>
      </c>
      <c r="I2510" s="7">
        <v>222128.28</v>
      </c>
      <c r="J2510" s="8">
        <v>2858</v>
      </c>
      <c r="K2510" s="8">
        <v>2945</v>
      </c>
      <c r="L2510" s="7">
        <v>123469.83</v>
      </c>
      <c r="M2510" s="7">
        <v>3695.94</v>
      </c>
      <c r="N2510" s="7">
        <v>1442660.54</v>
      </c>
      <c r="O2510" s="8">
        <v>21302</v>
      </c>
      <c r="P2510" s="8">
        <v>8</v>
      </c>
      <c r="Q2510" s="8">
        <v>61</v>
      </c>
    </row>
    <row r="2511" spans="1:17" ht="14.5">
      <c r="A2511" s="5">
        <v>45809</v>
      </c>
      <c r="B2511" s="6">
        <v>2025</v>
      </c>
      <c r="C2511" s="6" t="s">
        <v>97</v>
      </c>
      <c r="D2511" s="6" t="s">
        <v>92</v>
      </c>
      <c r="E2511" s="6" t="s">
        <v>76</v>
      </c>
      <c r="F2511" s="6" t="s">
        <v>77</v>
      </c>
      <c r="G2511" s="6" t="s">
        <v>79</v>
      </c>
      <c r="H2511" s="7">
        <v>223143.89</v>
      </c>
      <c r="I2511" s="7">
        <v>224210.08</v>
      </c>
      <c r="J2511" s="8">
        <v>1161</v>
      </c>
      <c r="K2511" s="8">
        <v>1181</v>
      </c>
      <c r="L2511" s="7">
        <v>144131.60999999999</v>
      </c>
      <c r="M2511" s="7">
        <v>5468.53</v>
      </c>
      <c r="N2511" s="7">
        <v>1182575.8700000001</v>
      </c>
      <c r="O2511" s="8">
        <v>6433</v>
      </c>
      <c r="P2511" s="8">
        <v>9</v>
      </c>
      <c r="Q2511" s="8">
        <v>19</v>
      </c>
    </row>
    <row r="2512" spans="1:17" ht="14.5">
      <c r="A2512" s="5">
        <v>45809</v>
      </c>
      <c r="B2512" s="6">
        <v>2025</v>
      </c>
      <c r="C2512" s="6" t="s">
        <v>97</v>
      </c>
      <c r="D2512" s="6" t="s">
        <v>92</v>
      </c>
      <c r="E2512" s="6" t="s">
        <v>76</v>
      </c>
      <c r="F2512" s="6" t="s">
        <v>77</v>
      </c>
      <c r="G2512" s="6" t="s">
        <v>80</v>
      </c>
      <c r="H2512" s="7">
        <v>62261.33</v>
      </c>
      <c r="I2512" s="7">
        <v>58890.49</v>
      </c>
      <c r="J2512" s="8">
        <v>421</v>
      </c>
      <c r="K2512" s="8">
        <v>391</v>
      </c>
      <c r="L2512" s="7">
        <v>42444.09</v>
      </c>
      <c r="M2512" s="7">
        <v>3268.15</v>
      </c>
      <c r="N2512" s="7">
        <v>402688.06</v>
      </c>
      <c r="O2512" s="8">
        <v>3025</v>
      </c>
      <c r="P2512" s="8">
        <v>3</v>
      </c>
      <c r="Q2512" s="8">
        <v>7</v>
      </c>
    </row>
    <row r="2513" spans="1:17" ht="14.5">
      <c r="A2513" s="5">
        <v>45809</v>
      </c>
      <c r="B2513" s="6">
        <v>2025</v>
      </c>
      <c r="C2513" s="6" t="s">
        <v>97</v>
      </c>
      <c r="D2513" s="6" t="s">
        <v>92</v>
      </c>
      <c r="E2513" s="6" t="s">
        <v>76</v>
      </c>
      <c r="F2513" s="6" t="s">
        <v>77</v>
      </c>
      <c r="G2513" s="6" t="s">
        <v>81</v>
      </c>
      <c r="H2513" s="7">
        <v>93790.1</v>
      </c>
      <c r="I2513" s="7">
        <v>94945.03</v>
      </c>
      <c r="J2513" s="8">
        <v>772</v>
      </c>
      <c r="K2513" s="8">
        <v>783</v>
      </c>
      <c r="L2513" s="7">
        <v>57823.41</v>
      </c>
      <c r="M2513" s="7">
        <v>2557.9899999999998</v>
      </c>
      <c r="N2513" s="7">
        <v>568112.9</v>
      </c>
      <c r="O2513" s="8">
        <v>4796</v>
      </c>
      <c r="P2513" s="8">
        <v>4</v>
      </c>
      <c r="Q2513" s="8">
        <v>14</v>
      </c>
    </row>
    <row r="2514" spans="1:17" ht="14.5">
      <c r="A2514" s="5">
        <v>45809</v>
      </c>
      <c r="B2514" s="6">
        <v>2025</v>
      </c>
      <c r="C2514" s="6" t="s">
        <v>97</v>
      </c>
      <c r="D2514" s="6" t="s">
        <v>92</v>
      </c>
      <c r="E2514" s="6" t="s">
        <v>76</v>
      </c>
      <c r="F2514" s="6" t="s">
        <v>82</v>
      </c>
      <c r="G2514" s="6" t="s">
        <v>78</v>
      </c>
      <c r="H2514" s="7">
        <v>180174</v>
      </c>
      <c r="I2514" s="7">
        <v>191252.05</v>
      </c>
      <c r="J2514" s="8">
        <v>2370</v>
      </c>
      <c r="K2514" s="8">
        <v>2510</v>
      </c>
      <c r="L2514" s="7">
        <v>93572.51</v>
      </c>
      <c r="M2514" s="7">
        <v>2966.76</v>
      </c>
      <c r="N2514" s="7">
        <v>1243530.77</v>
      </c>
      <c r="O2514" s="8">
        <v>18007</v>
      </c>
      <c r="P2514" s="8">
        <v>7</v>
      </c>
      <c r="Q2514" s="8">
        <v>19</v>
      </c>
    </row>
    <row r="2515" spans="1:17" ht="14.5">
      <c r="A2515" s="5">
        <v>45809</v>
      </c>
      <c r="B2515" s="6">
        <v>2025</v>
      </c>
      <c r="C2515" s="6" t="s">
        <v>97</v>
      </c>
      <c r="D2515" s="6" t="s">
        <v>92</v>
      </c>
      <c r="E2515" s="6" t="s">
        <v>76</v>
      </c>
      <c r="F2515" s="6" t="s">
        <v>82</v>
      </c>
      <c r="G2515" s="6" t="s">
        <v>79</v>
      </c>
      <c r="H2515" s="7">
        <v>180957.32</v>
      </c>
      <c r="I2515" s="7">
        <v>170948.14</v>
      </c>
      <c r="J2515" s="8">
        <v>941</v>
      </c>
      <c r="K2515" s="8">
        <v>894</v>
      </c>
      <c r="L2515" s="7">
        <v>111106.17</v>
      </c>
      <c r="M2515" s="7">
        <v>4769.7299999999996</v>
      </c>
      <c r="N2515" s="7">
        <v>1028834.3</v>
      </c>
      <c r="O2515" s="8">
        <v>5510</v>
      </c>
      <c r="P2515" s="8">
        <v>10</v>
      </c>
      <c r="Q2515" s="8">
        <v>10</v>
      </c>
    </row>
    <row r="2516" spans="1:17" ht="14.5">
      <c r="A2516" s="5">
        <v>45809</v>
      </c>
      <c r="B2516" s="6">
        <v>2025</v>
      </c>
      <c r="C2516" s="6" t="s">
        <v>97</v>
      </c>
      <c r="D2516" s="6" t="s">
        <v>92</v>
      </c>
      <c r="E2516" s="6" t="s">
        <v>76</v>
      </c>
      <c r="F2516" s="6" t="s">
        <v>82</v>
      </c>
      <c r="G2516" s="6" t="s">
        <v>80</v>
      </c>
      <c r="H2516" s="7">
        <v>52741.66</v>
      </c>
      <c r="I2516" s="7">
        <v>48789.919999999998</v>
      </c>
      <c r="J2516" s="8">
        <v>357</v>
      </c>
      <c r="K2516" s="8">
        <v>335</v>
      </c>
      <c r="L2516" s="7">
        <v>34151.85</v>
      </c>
      <c r="M2516" s="7">
        <v>3105.71</v>
      </c>
      <c r="N2516" s="7">
        <v>343863.86</v>
      </c>
      <c r="O2516" s="8">
        <v>2382</v>
      </c>
      <c r="P2516" s="8">
        <v>3</v>
      </c>
      <c r="Q2516" s="8">
        <v>3</v>
      </c>
    </row>
    <row r="2517" spans="1:17" ht="14.5">
      <c r="A2517" s="5">
        <v>45809</v>
      </c>
      <c r="B2517" s="6">
        <v>2025</v>
      </c>
      <c r="C2517" s="6" t="s">
        <v>97</v>
      </c>
      <c r="D2517" s="6" t="s">
        <v>92</v>
      </c>
      <c r="E2517" s="6" t="s">
        <v>76</v>
      </c>
      <c r="F2517" s="6" t="s">
        <v>82</v>
      </c>
      <c r="G2517" s="6" t="s">
        <v>81</v>
      </c>
      <c r="H2517" s="7">
        <v>77612.55</v>
      </c>
      <c r="I2517" s="7">
        <v>77066.27</v>
      </c>
      <c r="J2517" s="8">
        <v>639</v>
      </c>
      <c r="K2517" s="8">
        <v>647</v>
      </c>
      <c r="L2517" s="7">
        <v>44826.91</v>
      </c>
      <c r="M2517" s="7">
        <v>2162.77</v>
      </c>
      <c r="N2517" s="7">
        <v>489604.35</v>
      </c>
      <c r="O2517" s="8">
        <v>4142</v>
      </c>
      <c r="P2517" s="8">
        <v>3</v>
      </c>
      <c r="Q2517" s="8">
        <v>13</v>
      </c>
    </row>
    <row r="2518" spans="1:17" ht="14.5">
      <c r="A2518" s="5">
        <v>45809</v>
      </c>
      <c r="B2518" s="6">
        <v>2025</v>
      </c>
      <c r="C2518" s="6" t="s">
        <v>97</v>
      </c>
      <c r="D2518" s="6" t="s">
        <v>92</v>
      </c>
      <c r="E2518" s="6" t="s">
        <v>76</v>
      </c>
      <c r="F2518" s="6" t="s">
        <v>83</v>
      </c>
      <c r="G2518" s="6" t="s">
        <v>78</v>
      </c>
      <c r="H2518" s="7">
        <v>18656.39</v>
      </c>
      <c r="I2518" s="7">
        <v>19399.73</v>
      </c>
      <c r="J2518" s="8">
        <v>245</v>
      </c>
      <c r="K2518" s="8">
        <v>252</v>
      </c>
      <c r="L2518" s="7">
        <v>8774.01</v>
      </c>
      <c r="M2518" s="7">
        <v>306.26</v>
      </c>
      <c r="N2518" s="7">
        <v>183974.5</v>
      </c>
      <c r="O2518" s="8">
        <v>2473</v>
      </c>
      <c r="P2518" s="8">
        <v>1</v>
      </c>
      <c r="Q2518" s="8">
        <v>6</v>
      </c>
    </row>
    <row r="2519" spans="1:17" ht="14.5">
      <c r="A2519" s="5">
        <v>45809</v>
      </c>
      <c r="B2519" s="6">
        <v>2025</v>
      </c>
      <c r="C2519" s="6" t="s">
        <v>97</v>
      </c>
      <c r="D2519" s="6" t="s">
        <v>92</v>
      </c>
      <c r="E2519" s="6" t="s">
        <v>76</v>
      </c>
      <c r="F2519" s="6" t="s">
        <v>83</v>
      </c>
      <c r="G2519" s="6" t="s">
        <v>79</v>
      </c>
      <c r="H2519" s="7">
        <v>19832.93</v>
      </c>
      <c r="I2519" s="7">
        <v>19743.259999999998</v>
      </c>
      <c r="J2519" s="8">
        <v>103</v>
      </c>
      <c r="K2519" s="8">
        <v>103</v>
      </c>
      <c r="L2519" s="7">
        <v>11136.6</v>
      </c>
      <c r="M2519" s="7">
        <v>456.13</v>
      </c>
      <c r="N2519" s="7">
        <v>152149.79999999999</v>
      </c>
      <c r="O2519" s="8">
        <v>889</v>
      </c>
      <c r="P2519" s="8">
        <v>1</v>
      </c>
      <c r="Q2519" s="8">
        <v>3</v>
      </c>
    </row>
    <row r="2520" spans="1:17" ht="14.5">
      <c r="A2520" s="5">
        <v>45809</v>
      </c>
      <c r="B2520" s="6">
        <v>2025</v>
      </c>
      <c r="C2520" s="6" t="s">
        <v>97</v>
      </c>
      <c r="D2520" s="6" t="s">
        <v>92</v>
      </c>
      <c r="E2520" s="6" t="s">
        <v>76</v>
      </c>
      <c r="F2520" s="6" t="s">
        <v>83</v>
      </c>
      <c r="G2520" s="6" t="s">
        <v>80</v>
      </c>
      <c r="H2520" s="7">
        <v>5793.8</v>
      </c>
      <c r="I2520" s="7">
        <v>5432.24</v>
      </c>
      <c r="J2520" s="8">
        <v>39</v>
      </c>
      <c r="K2520" s="8">
        <v>36</v>
      </c>
      <c r="L2520" s="7">
        <v>3364.59</v>
      </c>
      <c r="M2520" s="7">
        <v>299.75</v>
      </c>
      <c r="N2520" s="7">
        <v>55613.66</v>
      </c>
      <c r="O2520" s="8">
        <v>390</v>
      </c>
      <c r="P2520" s="8">
        <v>0</v>
      </c>
      <c r="Q2520" s="8">
        <v>1</v>
      </c>
    </row>
    <row r="2521" spans="1:17" ht="14.5">
      <c r="A2521" s="5">
        <v>45809</v>
      </c>
      <c r="B2521" s="6">
        <v>2025</v>
      </c>
      <c r="C2521" s="6" t="s">
        <v>97</v>
      </c>
      <c r="D2521" s="6" t="s">
        <v>92</v>
      </c>
      <c r="E2521" s="6" t="s">
        <v>76</v>
      </c>
      <c r="F2521" s="6" t="s">
        <v>83</v>
      </c>
      <c r="G2521" s="6" t="s">
        <v>81</v>
      </c>
      <c r="H2521" s="7">
        <v>7621.5</v>
      </c>
      <c r="I2521" s="7">
        <v>7272.61</v>
      </c>
      <c r="J2521" s="8">
        <v>63</v>
      </c>
      <c r="K2521" s="8">
        <v>61</v>
      </c>
      <c r="L2521" s="7">
        <v>4073.19</v>
      </c>
      <c r="M2521" s="7">
        <v>236.37</v>
      </c>
      <c r="N2521" s="7">
        <v>70688.38</v>
      </c>
      <c r="O2521" s="8">
        <v>655</v>
      </c>
      <c r="P2521" s="8">
        <v>0</v>
      </c>
      <c r="Q2521" s="8">
        <v>2</v>
      </c>
    </row>
    <row r="2522" spans="1:17" ht="14.5">
      <c r="A2522" s="5">
        <v>45839</v>
      </c>
      <c r="B2522" s="6">
        <v>2025</v>
      </c>
      <c r="C2522" s="6" t="s">
        <v>98</v>
      </c>
      <c r="D2522" s="6" t="s">
        <v>75</v>
      </c>
      <c r="E2522" s="6" t="s">
        <v>76</v>
      </c>
      <c r="F2522" s="6" t="s">
        <v>77</v>
      </c>
      <c r="G2522" s="6" t="s">
        <v>78</v>
      </c>
      <c r="H2522" s="7">
        <v>993030.13</v>
      </c>
      <c r="I2522" s="7">
        <v>989464.73</v>
      </c>
      <c r="J2522" s="8">
        <v>13061</v>
      </c>
      <c r="K2522" s="8">
        <v>12819</v>
      </c>
      <c r="L2522" s="7">
        <v>558248.16</v>
      </c>
      <c r="M2522" s="7">
        <v>19129.64</v>
      </c>
      <c r="N2522" s="7">
        <v>6079090.0300000003</v>
      </c>
      <c r="O2522" s="8">
        <v>83524</v>
      </c>
      <c r="P2522" s="8">
        <v>46</v>
      </c>
      <c r="Q2522" s="8">
        <v>232</v>
      </c>
    </row>
    <row r="2523" spans="1:17" ht="14.5">
      <c r="A2523" s="5">
        <v>45839</v>
      </c>
      <c r="B2523" s="6">
        <v>2025</v>
      </c>
      <c r="C2523" s="6" t="s">
        <v>98</v>
      </c>
      <c r="D2523" s="6" t="s">
        <v>75</v>
      </c>
      <c r="E2523" s="6" t="s">
        <v>76</v>
      </c>
      <c r="F2523" s="6" t="s">
        <v>77</v>
      </c>
      <c r="G2523" s="6" t="s">
        <v>79</v>
      </c>
      <c r="H2523" s="7">
        <v>1154871.21</v>
      </c>
      <c r="I2523" s="7">
        <v>1073409.83</v>
      </c>
      <c r="J2523" s="8">
        <v>6007</v>
      </c>
      <c r="K2523" s="8">
        <v>5621</v>
      </c>
      <c r="L2523" s="7">
        <v>756136.73</v>
      </c>
      <c r="M2523" s="7">
        <v>28929.97</v>
      </c>
      <c r="N2523" s="7">
        <v>5331210.29</v>
      </c>
      <c r="O2523" s="8">
        <v>30677</v>
      </c>
      <c r="P2523" s="8">
        <v>52</v>
      </c>
      <c r="Q2523" s="8">
        <v>99</v>
      </c>
    </row>
    <row r="2524" spans="1:17" ht="14.5">
      <c r="A2524" s="5">
        <v>45839</v>
      </c>
      <c r="B2524" s="6">
        <v>2025</v>
      </c>
      <c r="C2524" s="6" t="s">
        <v>98</v>
      </c>
      <c r="D2524" s="6" t="s">
        <v>75</v>
      </c>
      <c r="E2524" s="6" t="s">
        <v>76</v>
      </c>
      <c r="F2524" s="6" t="s">
        <v>77</v>
      </c>
      <c r="G2524" s="6" t="s">
        <v>80</v>
      </c>
      <c r="H2524" s="7">
        <v>320723.55</v>
      </c>
      <c r="I2524" s="7">
        <v>299576.32000000001</v>
      </c>
      <c r="J2524" s="8">
        <v>2169</v>
      </c>
      <c r="K2524" s="8">
        <v>2033</v>
      </c>
      <c r="L2524" s="7">
        <v>222905.06</v>
      </c>
      <c r="M2524" s="7">
        <v>17637.39</v>
      </c>
      <c r="N2524" s="7">
        <v>1882380.86</v>
      </c>
      <c r="O2524" s="8">
        <v>13578</v>
      </c>
      <c r="P2524" s="8">
        <v>18</v>
      </c>
      <c r="Q2524" s="8">
        <v>21</v>
      </c>
    </row>
    <row r="2525" spans="1:17" ht="14.5">
      <c r="A2525" s="5">
        <v>45839</v>
      </c>
      <c r="B2525" s="6">
        <v>2025</v>
      </c>
      <c r="C2525" s="6" t="s">
        <v>98</v>
      </c>
      <c r="D2525" s="6" t="s">
        <v>75</v>
      </c>
      <c r="E2525" s="6" t="s">
        <v>76</v>
      </c>
      <c r="F2525" s="6" t="s">
        <v>77</v>
      </c>
      <c r="G2525" s="6" t="s">
        <v>81</v>
      </c>
      <c r="H2525" s="7">
        <v>434960.61</v>
      </c>
      <c r="I2525" s="7">
        <v>433485.61</v>
      </c>
      <c r="J2525" s="8">
        <v>3582</v>
      </c>
      <c r="K2525" s="8">
        <v>3505</v>
      </c>
      <c r="L2525" s="7">
        <v>268579.82</v>
      </c>
      <c r="M2525" s="7">
        <v>12653.05</v>
      </c>
      <c r="N2525" s="7">
        <v>2429801.59</v>
      </c>
      <c r="O2525" s="8">
        <v>22188</v>
      </c>
      <c r="P2525" s="8">
        <v>18</v>
      </c>
      <c r="Q2525" s="8">
        <v>75</v>
      </c>
    </row>
    <row r="2526" spans="1:17" ht="14.5">
      <c r="A2526" s="5">
        <v>45839</v>
      </c>
      <c r="B2526" s="6">
        <v>2025</v>
      </c>
      <c r="C2526" s="6" t="s">
        <v>98</v>
      </c>
      <c r="D2526" s="6" t="s">
        <v>75</v>
      </c>
      <c r="E2526" s="6" t="s">
        <v>76</v>
      </c>
      <c r="F2526" s="6" t="s">
        <v>82</v>
      </c>
      <c r="G2526" s="6" t="s">
        <v>78</v>
      </c>
      <c r="H2526" s="7">
        <v>846937.37</v>
      </c>
      <c r="I2526" s="7">
        <v>851299.41</v>
      </c>
      <c r="J2526" s="8">
        <v>11139</v>
      </c>
      <c r="K2526" s="8">
        <v>11327</v>
      </c>
      <c r="L2526" s="7">
        <v>442738.66</v>
      </c>
      <c r="M2526" s="7">
        <v>15738.47</v>
      </c>
      <c r="N2526" s="7">
        <v>5144154.34</v>
      </c>
      <c r="O2526" s="8">
        <v>75450</v>
      </c>
      <c r="P2526" s="8">
        <v>35</v>
      </c>
      <c r="Q2526" s="8">
        <v>143</v>
      </c>
    </row>
    <row r="2527" spans="1:17" ht="14.5">
      <c r="A2527" s="5">
        <v>45839</v>
      </c>
      <c r="B2527" s="6">
        <v>2025</v>
      </c>
      <c r="C2527" s="6" t="s">
        <v>98</v>
      </c>
      <c r="D2527" s="6" t="s">
        <v>75</v>
      </c>
      <c r="E2527" s="6" t="s">
        <v>76</v>
      </c>
      <c r="F2527" s="6" t="s">
        <v>82</v>
      </c>
      <c r="G2527" s="6" t="s">
        <v>79</v>
      </c>
      <c r="H2527" s="7">
        <v>890800.57</v>
      </c>
      <c r="I2527" s="7">
        <v>828171.41</v>
      </c>
      <c r="J2527" s="8">
        <v>4633</v>
      </c>
      <c r="K2527" s="8">
        <v>4296</v>
      </c>
      <c r="L2527" s="7">
        <v>544316.75</v>
      </c>
      <c r="M2527" s="7">
        <v>21432.16</v>
      </c>
      <c r="N2527" s="7">
        <v>4424392.1900000004</v>
      </c>
      <c r="O2527" s="8">
        <v>23949</v>
      </c>
      <c r="P2527" s="8">
        <v>39</v>
      </c>
      <c r="Q2527" s="8">
        <v>69</v>
      </c>
    </row>
    <row r="2528" spans="1:17" ht="14.5">
      <c r="A2528" s="5">
        <v>45839</v>
      </c>
      <c r="B2528" s="6">
        <v>2025</v>
      </c>
      <c r="C2528" s="6" t="s">
        <v>98</v>
      </c>
      <c r="D2528" s="6" t="s">
        <v>75</v>
      </c>
      <c r="E2528" s="6" t="s">
        <v>76</v>
      </c>
      <c r="F2528" s="6" t="s">
        <v>82</v>
      </c>
      <c r="G2528" s="6" t="s">
        <v>80</v>
      </c>
      <c r="H2528" s="7">
        <v>275121.53999999998</v>
      </c>
      <c r="I2528" s="7">
        <v>240835.76</v>
      </c>
      <c r="J2528" s="8">
        <v>1861</v>
      </c>
      <c r="K2528" s="8">
        <v>1640</v>
      </c>
      <c r="L2528" s="7">
        <v>176358.99</v>
      </c>
      <c r="M2528" s="7">
        <v>15751.44</v>
      </c>
      <c r="N2528" s="7">
        <v>1616446.55</v>
      </c>
      <c r="O2528" s="8">
        <v>11626</v>
      </c>
      <c r="P2528" s="8">
        <v>15</v>
      </c>
      <c r="Q2528" s="8">
        <v>26</v>
      </c>
    </row>
    <row r="2529" spans="1:17" ht="14.5">
      <c r="A2529" s="5">
        <v>45839</v>
      </c>
      <c r="B2529" s="6">
        <v>2025</v>
      </c>
      <c r="C2529" s="6" t="s">
        <v>98</v>
      </c>
      <c r="D2529" s="6" t="s">
        <v>75</v>
      </c>
      <c r="E2529" s="6" t="s">
        <v>76</v>
      </c>
      <c r="F2529" s="6" t="s">
        <v>82</v>
      </c>
      <c r="G2529" s="6" t="s">
        <v>81</v>
      </c>
      <c r="H2529" s="7">
        <v>390474.91</v>
      </c>
      <c r="I2529" s="7">
        <v>373107.72</v>
      </c>
      <c r="J2529" s="8">
        <v>3215</v>
      </c>
      <c r="K2529" s="8">
        <v>3108</v>
      </c>
      <c r="L2529" s="7">
        <v>227923.74</v>
      </c>
      <c r="M2529" s="7">
        <v>12841.54</v>
      </c>
      <c r="N2529" s="7">
        <v>2100049.9900000002</v>
      </c>
      <c r="O2529" s="8">
        <v>18919</v>
      </c>
      <c r="P2529" s="8">
        <v>22</v>
      </c>
      <c r="Q2529" s="8">
        <v>57</v>
      </c>
    </row>
    <row r="2530" spans="1:17" ht="14.5">
      <c r="A2530" s="5">
        <v>45839</v>
      </c>
      <c r="B2530" s="6">
        <v>2025</v>
      </c>
      <c r="C2530" s="6" t="s">
        <v>98</v>
      </c>
      <c r="D2530" s="6" t="s">
        <v>75</v>
      </c>
      <c r="E2530" s="6" t="s">
        <v>76</v>
      </c>
      <c r="F2530" s="6" t="s">
        <v>83</v>
      </c>
      <c r="G2530" s="6" t="s">
        <v>78</v>
      </c>
      <c r="H2530" s="7">
        <v>101430.99</v>
      </c>
      <c r="I2530" s="7">
        <v>103188.62</v>
      </c>
      <c r="J2530" s="8">
        <v>1334</v>
      </c>
      <c r="K2530" s="8">
        <v>1380</v>
      </c>
      <c r="L2530" s="7">
        <v>48803.01</v>
      </c>
      <c r="M2530" s="7">
        <v>1719.21</v>
      </c>
      <c r="N2530" s="7">
        <v>822274.51</v>
      </c>
      <c r="O2530" s="8">
        <v>12038</v>
      </c>
      <c r="P2530" s="8">
        <v>6</v>
      </c>
      <c r="Q2530" s="8">
        <v>41</v>
      </c>
    </row>
    <row r="2531" spans="1:17" ht="14.5">
      <c r="A2531" s="5">
        <v>45839</v>
      </c>
      <c r="B2531" s="6">
        <v>2025</v>
      </c>
      <c r="C2531" s="6" t="s">
        <v>98</v>
      </c>
      <c r="D2531" s="6" t="s">
        <v>75</v>
      </c>
      <c r="E2531" s="6" t="s">
        <v>76</v>
      </c>
      <c r="F2531" s="6" t="s">
        <v>83</v>
      </c>
      <c r="G2531" s="6" t="s">
        <v>79</v>
      </c>
      <c r="H2531" s="7">
        <v>93813.17</v>
      </c>
      <c r="I2531" s="7">
        <v>85275.03</v>
      </c>
      <c r="J2531" s="8">
        <v>488</v>
      </c>
      <c r="K2531" s="8">
        <v>439</v>
      </c>
      <c r="L2531" s="7">
        <v>51473.38</v>
      </c>
      <c r="M2531" s="7">
        <v>2300.4</v>
      </c>
      <c r="N2531" s="7">
        <v>701998.31</v>
      </c>
      <c r="O2531" s="8">
        <v>3774</v>
      </c>
      <c r="P2531" s="8">
        <v>4</v>
      </c>
      <c r="Q2531" s="8">
        <v>9</v>
      </c>
    </row>
    <row r="2532" spans="1:17" ht="14.5">
      <c r="A2532" s="5">
        <v>45839</v>
      </c>
      <c r="B2532" s="6">
        <v>2025</v>
      </c>
      <c r="C2532" s="6" t="s">
        <v>98</v>
      </c>
      <c r="D2532" s="6" t="s">
        <v>75</v>
      </c>
      <c r="E2532" s="6" t="s">
        <v>76</v>
      </c>
      <c r="F2532" s="6" t="s">
        <v>83</v>
      </c>
      <c r="G2532" s="6" t="s">
        <v>80</v>
      </c>
      <c r="H2532" s="7">
        <v>30262.48</v>
      </c>
      <c r="I2532" s="7">
        <v>28265.45</v>
      </c>
      <c r="J2532" s="8">
        <v>205</v>
      </c>
      <c r="K2532" s="8">
        <v>195</v>
      </c>
      <c r="L2532" s="7">
        <v>17356.57</v>
      </c>
      <c r="M2532" s="7">
        <v>1783.95</v>
      </c>
      <c r="N2532" s="7">
        <v>241230.21</v>
      </c>
      <c r="O2532" s="8">
        <v>1696</v>
      </c>
      <c r="P2532" s="8">
        <v>2</v>
      </c>
      <c r="Q2532" s="8">
        <v>3</v>
      </c>
    </row>
    <row r="2533" spans="1:17" ht="14.5">
      <c r="A2533" s="5">
        <v>45839</v>
      </c>
      <c r="B2533" s="6">
        <v>2025</v>
      </c>
      <c r="C2533" s="6" t="s">
        <v>98</v>
      </c>
      <c r="D2533" s="6" t="s">
        <v>75</v>
      </c>
      <c r="E2533" s="6" t="s">
        <v>76</v>
      </c>
      <c r="F2533" s="6" t="s">
        <v>83</v>
      </c>
      <c r="G2533" s="6" t="s">
        <v>81</v>
      </c>
      <c r="H2533" s="7">
        <v>43375.12</v>
      </c>
      <c r="I2533" s="7">
        <v>41860.660000000003</v>
      </c>
      <c r="J2533" s="8">
        <v>357</v>
      </c>
      <c r="K2533" s="8">
        <v>343</v>
      </c>
      <c r="L2533" s="7">
        <v>22847.77</v>
      </c>
      <c r="M2533" s="7">
        <v>1217.98</v>
      </c>
      <c r="N2533" s="7">
        <v>324967.58</v>
      </c>
      <c r="O2533" s="8">
        <v>2765</v>
      </c>
      <c r="P2533" s="8">
        <v>2</v>
      </c>
      <c r="Q2533" s="8">
        <v>11</v>
      </c>
    </row>
    <row r="2534" spans="1:17" ht="14.5">
      <c r="A2534" s="5">
        <v>45839</v>
      </c>
      <c r="B2534" s="6">
        <v>2025</v>
      </c>
      <c r="C2534" s="6" t="s">
        <v>98</v>
      </c>
      <c r="D2534" s="6" t="s">
        <v>84</v>
      </c>
      <c r="E2534" s="6" t="s">
        <v>85</v>
      </c>
      <c r="F2534" s="6" t="s">
        <v>77</v>
      </c>
      <c r="G2534" s="6" t="s">
        <v>78</v>
      </c>
      <c r="H2534" s="7">
        <v>536462.61</v>
      </c>
      <c r="I2534" s="7">
        <v>588079.21</v>
      </c>
      <c r="J2534" s="8">
        <v>7056</v>
      </c>
      <c r="K2534" s="8">
        <v>7646</v>
      </c>
      <c r="L2534" s="7">
        <v>304103.96000000002</v>
      </c>
      <c r="M2534" s="7">
        <v>9480.93</v>
      </c>
      <c r="N2534" s="7">
        <v>4455528.74</v>
      </c>
      <c r="O2534" s="8">
        <v>65841</v>
      </c>
      <c r="P2534" s="8">
        <v>30</v>
      </c>
      <c r="Q2534" s="8">
        <v>136</v>
      </c>
    </row>
    <row r="2535" spans="1:17" ht="14.5">
      <c r="A2535" s="5">
        <v>45839</v>
      </c>
      <c r="B2535" s="6">
        <v>2025</v>
      </c>
      <c r="C2535" s="6" t="s">
        <v>98</v>
      </c>
      <c r="D2535" s="6" t="s">
        <v>84</v>
      </c>
      <c r="E2535" s="6" t="s">
        <v>85</v>
      </c>
      <c r="F2535" s="6" t="s">
        <v>77</v>
      </c>
      <c r="G2535" s="6" t="s">
        <v>79</v>
      </c>
      <c r="H2535" s="7">
        <v>515286.41</v>
      </c>
      <c r="I2535" s="7">
        <v>540758.75</v>
      </c>
      <c r="J2535" s="8">
        <v>2680</v>
      </c>
      <c r="K2535" s="8">
        <v>2803</v>
      </c>
      <c r="L2535" s="7">
        <v>337329.14</v>
      </c>
      <c r="M2535" s="7">
        <v>12028.07</v>
      </c>
      <c r="N2535" s="7">
        <v>3788861.54</v>
      </c>
      <c r="O2535" s="8">
        <v>21990</v>
      </c>
      <c r="P2535" s="8">
        <v>22</v>
      </c>
      <c r="Q2535" s="8">
        <v>51</v>
      </c>
    </row>
    <row r="2536" spans="1:17" ht="14.5">
      <c r="A2536" s="5">
        <v>45839</v>
      </c>
      <c r="B2536" s="6">
        <v>2025</v>
      </c>
      <c r="C2536" s="6" t="s">
        <v>98</v>
      </c>
      <c r="D2536" s="6" t="s">
        <v>84</v>
      </c>
      <c r="E2536" s="6" t="s">
        <v>85</v>
      </c>
      <c r="F2536" s="6" t="s">
        <v>77</v>
      </c>
      <c r="G2536" s="6" t="s">
        <v>80</v>
      </c>
      <c r="H2536" s="7">
        <v>166319.16</v>
      </c>
      <c r="I2536" s="7">
        <v>163989.31</v>
      </c>
      <c r="J2536" s="8">
        <v>1125</v>
      </c>
      <c r="K2536" s="8">
        <v>1130</v>
      </c>
      <c r="L2536" s="7">
        <v>113068.88</v>
      </c>
      <c r="M2536" s="7">
        <v>9250.1299999999992</v>
      </c>
      <c r="N2536" s="7">
        <v>1329051.8</v>
      </c>
      <c r="O2536" s="8">
        <v>9639</v>
      </c>
      <c r="P2536" s="8">
        <v>8</v>
      </c>
      <c r="Q2536" s="8">
        <v>23</v>
      </c>
    </row>
    <row r="2537" spans="1:17" ht="14.5">
      <c r="A2537" s="5">
        <v>45839</v>
      </c>
      <c r="B2537" s="6">
        <v>2025</v>
      </c>
      <c r="C2537" s="6" t="s">
        <v>98</v>
      </c>
      <c r="D2537" s="6" t="s">
        <v>84</v>
      </c>
      <c r="E2537" s="6" t="s">
        <v>85</v>
      </c>
      <c r="F2537" s="6" t="s">
        <v>77</v>
      </c>
      <c r="G2537" s="6" t="s">
        <v>81</v>
      </c>
      <c r="H2537" s="7">
        <v>233755.25</v>
      </c>
      <c r="I2537" s="7">
        <v>258347.42</v>
      </c>
      <c r="J2537" s="8">
        <v>1925</v>
      </c>
      <c r="K2537" s="8">
        <v>2113</v>
      </c>
      <c r="L2537" s="7">
        <v>146281.16</v>
      </c>
      <c r="M2537" s="7">
        <v>6356.2</v>
      </c>
      <c r="N2537" s="7">
        <v>1804471.62</v>
      </c>
      <c r="O2537" s="8">
        <v>15798</v>
      </c>
      <c r="P2537" s="8">
        <v>12</v>
      </c>
      <c r="Q2537" s="8">
        <v>23</v>
      </c>
    </row>
    <row r="2538" spans="1:17" ht="14.5">
      <c r="A2538" s="5">
        <v>45839</v>
      </c>
      <c r="B2538" s="6">
        <v>2025</v>
      </c>
      <c r="C2538" s="6" t="s">
        <v>98</v>
      </c>
      <c r="D2538" s="6" t="s">
        <v>84</v>
      </c>
      <c r="E2538" s="6" t="s">
        <v>85</v>
      </c>
      <c r="F2538" s="6" t="s">
        <v>82</v>
      </c>
      <c r="G2538" s="6" t="s">
        <v>78</v>
      </c>
      <c r="H2538" s="7">
        <v>476580.2</v>
      </c>
      <c r="I2538" s="7">
        <v>535715.86</v>
      </c>
      <c r="J2538" s="8">
        <v>6268</v>
      </c>
      <c r="K2538" s="8">
        <v>7167</v>
      </c>
      <c r="L2538" s="7">
        <v>251742.77</v>
      </c>
      <c r="M2538" s="7">
        <v>8929.36</v>
      </c>
      <c r="N2538" s="7">
        <v>4290373.79</v>
      </c>
      <c r="O2538" s="8">
        <v>58937</v>
      </c>
      <c r="P2538" s="8">
        <v>18</v>
      </c>
      <c r="Q2538" s="8">
        <v>125</v>
      </c>
    </row>
    <row r="2539" spans="1:17" ht="14.5">
      <c r="A2539" s="5">
        <v>45839</v>
      </c>
      <c r="B2539" s="6">
        <v>2025</v>
      </c>
      <c r="C2539" s="6" t="s">
        <v>98</v>
      </c>
      <c r="D2539" s="6" t="s">
        <v>84</v>
      </c>
      <c r="E2539" s="6" t="s">
        <v>85</v>
      </c>
      <c r="F2539" s="6" t="s">
        <v>82</v>
      </c>
      <c r="G2539" s="6" t="s">
        <v>79</v>
      </c>
      <c r="H2539" s="7">
        <v>519195.79</v>
      </c>
      <c r="I2539" s="7">
        <v>552005.36</v>
      </c>
      <c r="J2539" s="8">
        <v>2700</v>
      </c>
      <c r="K2539" s="8">
        <v>2836</v>
      </c>
      <c r="L2539" s="7">
        <v>321503.67</v>
      </c>
      <c r="M2539" s="7">
        <v>14090.05</v>
      </c>
      <c r="N2539" s="7">
        <v>3632047.04</v>
      </c>
      <c r="O2539" s="8">
        <v>21448</v>
      </c>
      <c r="P2539" s="8">
        <v>25</v>
      </c>
      <c r="Q2539" s="8">
        <v>57</v>
      </c>
    </row>
    <row r="2540" spans="1:17" ht="14.5">
      <c r="A2540" s="5">
        <v>45839</v>
      </c>
      <c r="B2540" s="6">
        <v>2025</v>
      </c>
      <c r="C2540" s="6" t="s">
        <v>98</v>
      </c>
      <c r="D2540" s="6" t="s">
        <v>84</v>
      </c>
      <c r="E2540" s="6" t="s">
        <v>85</v>
      </c>
      <c r="F2540" s="6" t="s">
        <v>82</v>
      </c>
      <c r="G2540" s="6" t="s">
        <v>80</v>
      </c>
      <c r="H2540" s="7">
        <v>154754.09</v>
      </c>
      <c r="I2540" s="7">
        <v>156040.70000000001</v>
      </c>
      <c r="J2540" s="8">
        <v>1047</v>
      </c>
      <c r="K2540" s="8">
        <v>1045</v>
      </c>
      <c r="L2540" s="7">
        <v>99488.36</v>
      </c>
      <c r="M2540" s="7">
        <v>9253.69</v>
      </c>
      <c r="N2540" s="7">
        <v>1340501.6200000001</v>
      </c>
      <c r="O2540" s="8">
        <v>9787</v>
      </c>
      <c r="P2540" s="8">
        <v>9</v>
      </c>
      <c r="Q2540" s="8">
        <v>17</v>
      </c>
    </row>
    <row r="2541" spans="1:17" ht="14.5">
      <c r="A2541" s="5">
        <v>45839</v>
      </c>
      <c r="B2541" s="6">
        <v>2025</v>
      </c>
      <c r="C2541" s="6" t="s">
        <v>98</v>
      </c>
      <c r="D2541" s="6" t="s">
        <v>84</v>
      </c>
      <c r="E2541" s="6" t="s">
        <v>85</v>
      </c>
      <c r="F2541" s="6" t="s">
        <v>82</v>
      </c>
      <c r="G2541" s="6" t="s">
        <v>81</v>
      </c>
      <c r="H2541" s="7">
        <v>198437.38</v>
      </c>
      <c r="I2541" s="7">
        <v>221368.8</v>
      </c>
      <c r="J2541" s="8">
        <v>1634</v>
      </c>
      <c r="K2541" s="8">
        <v>1842</v>
      </c>
      <c r="L2541" s="7">
        <v>115630.7</v>
      </c>
      <c r="M2541" s="7">
        <v>6371.61</v>
      </c>
      <c r="N2541" s="7">
        <v>1705076.96</v>
      </c>
      <c r="O2541" s="8">
        <v>14760</v>
      </c>
      <c r="P2541" s="8">
        <v>10</v>
      </c>
      <c r="Q2541" s="8">
        <v>34</v>
      </c>
    </row>
    <row r="2542" spans="1:17" ht="14.5">
      <c r="A2542" s="5">
        <v>45839</v>
      </c>
      <c r="B2542" s="6">
        <v>2025</v>
      </c>
      <c r="C2542" s="6" t="s">
        <v>98</v>
      </c>
      <c r="D2542" s="6" t="s">
        <v>84</v>
      </c>
      <c r="E2542" s="6" t="s">
        <v>85</v>
      </c>
      <c r="F2542" s="6" t="s">
        <v>83</v>
      </c>
      <c r="G2542" s="6" t="s">
        <v>78</v>
      </c>
      <c r="H2542" s="7">
        <v>50519.69</v>
      </c>
      <c r="I2542" s="7">
        <v>56468.91</v>
      </c>
      <c r="J2542" s="8">
        <v>664</v>
      </c>
      <c r="K2542" s="8">
        <v>730</v>
      </c>
      <c r="L2542" s="7">
        <v>24088.53</v>
      </c>
      <c r="M2542" s="7">
        <v>976.94</v>
      </c>
      <c r="N2542" s="7">
        <v>637236.77</v>
      </c>
      <c r="O2542" s="8">
        <v>8864</v>
      </c>
      <c r="P2542" s="8">
        <v>3</v>
      </c>
      <c r="Q2542" s="8">
        <v>10</v>
      </c>
    </row>
    <row r="2543" spans="1:17" ht="14.5">
      <c r="A2543" s="5">
        <v>45839</v>
      </c>
      <c r="B2543" s="6">
        <v>2025</v>
      </c>
      <c r="C2543" s="6" t="s">
        <v>98</v>
      </c>
      <c r="D2543" s="6" t="s">
        <v>84</v>
      </c>
      <c r="E2543" s="6" t="s">
        <v>85</v>
      </c>
      <c r="F2543" s="6" t="s">
        <v>83</v>
      </c>
      <c r="G2543" s="6" t="s">
        <v>79</v>
      </c>
      <c r="H2543" s="7">
        <v>52408.88</v>
      </c>
      <c r="I2543" s="7">
        <v>55652.55</v>
      </c>
      <c r="J2543" s="8">
        <v>273</v>
      </c>
      <c r="K2543" s="8">
        <v>284</v>
      </c>
      <c r="L2543" s="7">
        <v>29316.87</v>
      </c>
      <c r="M2543" s="7">
        <v>1254.6300000000001</v>
      </c>
      <c r="N2543" s="7">
        <v>534183.46</v>
      </c>
      <c r="O2543" s="8">
        <v>2984</v>
      </c>
      <c r="P2543" s="8">
        <v>2</v>
      </c>
      <c r="Q2543" s="8">
        <v>4</v>
      </c>
    </row>
    <row r="2544" spans="1:17" ht="14.5">
      <c r="A2544" s="5">
        <v>45839</v>
      </c>
      <c r="B2544" s="6">
        <v>2025</v>
      </c>
      <c r="C2544" s="6" t="s">
        <v>98</v>
      </c>
      <c r="D2544" s="6" t="s">
        <v>84</v>
      </c>
      <c r="E2544" s="6" t="s">
        <v>85</v>
      </c>
      <c r="F2544" s="6" t="s">
        <v>83</v>
      </c>
      <c r="G2544" s="6" t="s">
        <v>80</v>
      </c>
      <c r="H2544" s="7">
        <v>16416.23</v>
      </c>
      <c r="I2544" s="7">
        <v>16794.53</v>
      </c>
      <c r="J2544" s="8">
        <v>111</v>
      </c>
      <c r="K2544" s="8">
        <v>115</v>
      </c>
      <c r="L2544" s="7">
        <v>9397.98</v>
      </c>
      <c r="M2544" s="7">
        <v>852.69</v>
      </c>
      <c r="N2544" s="7">
        <v>189991.74</v>
      </c>
      <c r="O2544" s="8">
        <v>1456</v>
      </c>
      <c r="P2544" s="8">
        <v>1</v>
      </c>
      <c r="Q2544" s="8">
        <v>3</v>
      </c>
    </row>
    <row r="2545" spans="1:17" ht="14.5">
      <c r="A2545" s="5">
        <v>45839</v>
      </c>
      <c r="B2545" s="6">
        <v>2025</v>
      </c>
      <c r="C2545" s="6" t="s">
        <v>98</v>
      </c>
      <c r="D2545" s="6" t="s">
        <v>84</v>
      </c>
      <c r="E2545" s="6" t="s">
        <v>85</v>
      </c>
      <c r="F2545" s="6" t="s">
        <v>83</v>
      </c>
      <c r="G2545" s="6" t="s">
        <v>81</v>
      </c>
      <c r="H2545" s="7">
        <v>23076.91</v>
      </c>
      <c r="I2545" s="7">
        <v>25473.54</v>
      </c>
      <c r="J2545" s="8">
        <v>190</v>
      </c>
      <c r="K2545" s="8">
        <v>207</v>
      </c>
      <c r="L2545" s="7">
        <v>12215.75</v>
      </c>
      <c r="M2545" s="7">
        <v>639.05999999999995</v>
      </c>
      <c r="N2545" s="7">
        <v>264215.34999999998</v>
      </c>
      <c r="O2545" s="8">
        <v>2286</v>
      </c>
      <c r="P2545" s="8">
        <v>1</v>
      </c>
      <c r="Q2545" s="8">
        <v>5</v>
      </c>
    </row>
    <row r="2546" spans="1:17" ht="14.5">
      <c r="A2546" s="5">
        <v>45839</v>
      </c>
      <c r="B2546" s="6">
        <v>2025</v>
      </c>
      <c r="C2546" s="6" t="s">
        <v>98</v>
      </c>
      <c r="D2546" s="6" t="s">
        <v>86</v>
      </c>
      <c r="E2546" s="6" t="s">
        <v>87</v>
      </c>
      <c r="F2546" s="6" t="s">
        <v>77</v>
      </c>
      <c r="G2546" s="6" t="s">
        <v>78</v>
      </c>
      <c r="H2546" s="7">
        <v>411624.25</v>
      </c>
      <c r="I2546" s="7">
        <v>440858.8</v>
      </c>
      <c r="J2546" s="8">
        <v>5414</v>
      </c>
      <c r="K2546" s="8">
        <v>5706</v>
      </c>
      <c r="L2546" s="7">
        <v>229361.95</v>
      </c>
      <c r="M2546" s="7">
        <v>7735.98</v>
      </c>
      <c r="N2546" s="7">
        <v>3555340.14</v>
      </c>
      <c r="O2546" s="8">
        <v>47922</v>
      </c>
      <c r="P2546" s="8">
        <v>22</v>
      </c>
      <c r="Q2546" s="8">
        <v>85</v>
      </c>
    </row>
    <row r="2547" spans="1:17" ht="14.5">
      <c r="A2547" s="5">
        <v>45839</v>
      </c>
      <c r="B2547" s="6">
        <v>2025</v>
      </c>
      <c r="C2547" s="6" t="s">
        <v>98</v>
      </c>
      <c r="D2547" s="6" t="s">
        <v>86</v>
      </c>
      <c r="E2547" s="6" t="s">
        <v>87</v>
      </c>
      <c r="F2547" s="6" t="s">
        <v>77</v>
      </c>
      <c r="G2547" s="6" t="s">
        <v>79</v>
      </c>
      <c r="H2547" s="7">
        <v>431319.12</v>
      </c>
      <c r="I2547" s="7">
        <v>409616.74</v>
      </c>
      <c r="J2547" s="8">
        <v>2243</v>
      </c>
      <c r="K2547" s="8">
        <v>2150</v>
      </c>
      <c r="L2547" s="7">
        <v>283383.28999999998</v>
      </c>
      <c r="M2547" s="7">
        <v>10364.73</v>
      </c>
      <c r="N2547" s="7">
        <v>3152624.44</v>
      </c>
      <c r="O2547" s="8">
        <v>17194</v>
      </c>
      <c r="P2547" s="8">
        <v>18</v>
      </c>
      <c r="Q2547" s="8">
        <v>36</v>
      </c>
    </row>
    <row r="2548" spans="1:17" ht="14.5">
      <c r="A2548" s="5">
        <v>45839</v>
      </c>
      <c r="B2548" s="6">
        <v>2025</v>
      </c>
      <c r="C2548" s="6" t="s">
        <v>98</v>
      </c>
      <c r="D2548" s="6" t="s">
        <v>86</v>
      </c>
      <c r="E2548" s="6" t="s">
        <v>87</v>
      </c>
      <c r="F2548" s="6" t="s">
        <v>77</v>
      </c>
      <c r="G2548" s="6" t="s">
        <v>80</v>
      </c>
      <c r="H2548" s="7">
        <v>127798</v>
      </c>
      <c r="I2548" s="7">
        <v>117857.46</v>
      </c>
      <c r="J2548" s="8">
        <v>864</v>
      </c>
      <c r="K2548" s="8">
        <v>788</v>
      </c>
      <c r="L2548" s="7">
        <v>87536.14</v>
      </c>
      <c r="M2548" s="7">
        <v>7222.37</v>
      </c>
      <c r="N2548" s="7">
        <v>1090521.98</v>
      </c>
      <c r="O2548" s="8">
        <v>7895</v>
      </c>
      <c r="P2548" s="8">
        <v>5</v>
      </c>
      <c r="Q2548" s="8">
        <v>14</v>
      </c>
    </row>
    <row r="2549" spans="1:17" ht="14.5">
      <c r="A2549" s="5">
        <v>45839</v>
      </c>
      <c r="B2549" s="6">
        <v>2025</v>
      </c>
      <c r="C2549" s="6" t="s">
        <v>98</v>
      </c>
      <c r="D2549" s="6" t="s">
        <v>86</v>
      </c>
      <c r="E2549" s="6" t="s">
        <v>87</v>
      </c>
      <c r="F2549" s="6" t="s">
        <v>77</v>
      </c>
      <c r="G2549" s="6" t="s">
        <v>81</v>
      </c>
      <c r="H2549" s="7">
        <v>154832.54999999999</v>
      </c>
      <c r="I2549" s="7">
        <v>157423.23000000001</v>
      </c>
      <c r="J2549" s="8">
        <v>1275</v>
      </c>
      <c r="K2549" s="8">
        <v>1320</v>
      </c>
      <c r="L2549" s="7">
        <v>95306.77</v>
      </c>
      <c r="M2549" s="7">
        <v>4488.5</v>
      </c>
      <c r="N2549" s="7">
        <v>1371674.23</v>
      </c>
      <c r="O2549" s="8">
        <v>11652</v>
      </c>
      <c r="P2549" s="8">
        <v>8</v>
      </c>
      <c r="Q2549" s="8">
        <v>17</v>
      </c>
    </row>
    <row r="2550" spans="1:17" ht="14.5">
      <c r="A2550" s="5">
        <v>45839</v>
      </c>
      <c r="B2550" s="6">
        <v>2025</v>
      </c>
      <c r="C2550" s="6" t="s">
        <v>98</v>
      </c>
      <c r="D2550" s="6" t="s">
        <v>86</v>
      </c>
      <c r="E2550" s="6" t="s">
        <v>87</v>
      </c>
      <c r="F2550" s="6" t="s">
        <v>82</v>
      </c>
      <c r="G2550" s="6" t="s">
        <v>78</v>
      </c>
      <c r="H2550" s="7">
        <v>324159.88</v>
      </c>
      <c r="I2550" s="7">
        <v>342756.66</v>
      </c>
      <c r="J2550" s="8">
        <v>4263</v>
      </c>
      <c r="K2550" s="8">
        <v>4531</v>
      </c>
      <c r="L2550" s="7">
        <v>169510.5</v>
      </c>
      <c r="M2550" s="7">
        <v>5360.19</v>
      </c>
      <c r="N2550" s="7">
        <v>3156033.11</v>
      </c>
      <c r="O2550" s="8">
        <v>44386</v>
      </c>
      <c r="P2550" s="8">
        <v>12</v>
      </c>
      <c r="Q2550" s="8">
        <v>69</v>
      </c>
    </row>
    <row r="2551" spans="1:17" ht="14.5">
      <c r="A2551" s="5">
        <v>45839</v>
      </c>
      <c r="B2551" s="6">
        <v>2025</v>
      </c>
      <c r="C2551" s="6" t="s">
        <v>98</v>
      </c>
      <c r="D2551" s="6" t="s">
        <v>86</v>
      </c>
      <c r="E2551" s="6" t="s">
        <v>87</v>
      </c>
      <c r="F2551" s="6" t="s">
        <v>82</v>
      </c>
      <c r="G2551" s="6" t="s">
        <v>79</v>
      </c>
      <c r="H2551" s="7">
        <v>324762.21999999997</v>
      </c>
      <c r="I2551" s="7">
        <v>326225.64</v>
      </c>
      <c r="J2551" s="8">
        <v>1689</v>
      </c>
      <c r="K2551" s="8">
        <v>1666</v>
      </c>
      <c r="L2551" s="7">
        <v>195607.29</v>
      </c>
      <c r="M2551" s="7">
        <v>7762.39</v>
      </c>
      <c r="N2551" s="7">
        <v>2667108.16</v>
      </c>
      <c r="O2551" s="8">
        <v>14377</v>
      </c>
      <c r="P2551" s="8">
        <v>16</v>
      </c>
      <c r="Q2551" s="8">
        <v>29</v>
      </c>
    </row>
    <row r="2552" spans="1:17" ht="14.5">
      <c r="A2552" s="5">
        <v>45839</v>
      </c>
      <c r="B2552" s="6">
        <v>2025</v>
      </c>
      <c r="C2552" s="6" t="s">
        <v>98</v>
      </c>
      <c r="D2552" s="6" t="s">
        <v>86</v>
      </c>
      <c r="E2552" s="6" t="s">
        <v>87</v>
      </c>
      <c r="F2552" s="6" t="s">
        <v>82</v>
      </c>
      <c r="G2552" s="6" t="s">
        <v>80</v>
      </c>
      <c r="H2552" s="7">
        <v>101196.13</v>
      </c>
      <c r="I2552" s="7">
        <v>97161.37</v>
      </c>
      <c r="J2552" s="8">
        <v>684</v>
      </c>
      <c r="K2552" s="8">
        <v>658</v>
      </c>
      <c r="L2552" s="7">
        <v>65318.05</v>
      </c>
      <c r="M2552" s="7">
        <v>5564.56</v>
      </c>
      <c r="N2552" s="7">
        <v>940299.92</v>
      </c>
      <c r="O2552" s="8">
        <v>7003</v>
      </c>
      <c r="P2552" s="8">
        <v>5</v>
      </c>
      <c r="Q2552" s="8">
        <v>6</v>
      </c>
    </row>
    <row r="2553" spans="1:17" ht="14.5">
      <c r="A2553" s="5">
        <v>45839</v>
      </c>
      <c r="B2553" s="6">
        <v>2025</v>
      </c>
      <c r="C2553" s="6" t="s">
        <v>98</v>
      </c>
      <c r="D2553" s="6" t="s">
        <v>86</v>
      </c>
      <c r="E2553" s="6" t="s">
        <v>87</v>
      </c>
      <c r="F2553" s="6" t="s">
        <v>82</v>
      </c>
      <c r="G2553" s="6" t="s">
        <v>81</v>
      </c>
      <c r="H2553" s="7">
        <v>146122.91</v>
      </c>
      <c r="I2553" s="7">
        <v>144431.87</v>
      </c>
      <c r="J2553" s="8">
        <v>1203</v>
      </c>
      <c r="K2553" s="8">
        <v>1188</v>
      </c>
      <c r="L2553" s="7">
        <v>86066.49</v>
      </c>
      <c r="M2553" s="7">
        <v>4097.97</v>
      </c>
      <c r="N2553" s="7">
        <v>1251913.8400000001</v>
      </c>
      <c r="O2553" s="8">
        <v>10841</v>
      </c>
      <c r="P2553" s="8">
        <v>5</v>
      </c>
      <c r="Q2553" s="8">
        <v>11</v>
      </c>
    </row>
    <row r="2554" spans="1:17" ht="14.5">
      <c r="A2554" s="5">
        <v>45839</v>
      </c>
      <c r="B2554" s="6">
        <v>2025</v>
      </c>
      <c r="C2554" s="6" t="s">
        <v>98</v>
      </c>
      <c r="D2554" s="6" t="s">
        <v>86</v>
      </c>
      <c r="E2554" s="6" t="s">
        <v>87</v>
      </c>
      <c r="F2554" s="6" t="s">
        <v>83</v>
      </c>
      <c r="G2554" s="6" t="s">
        <v>78</v>
      </c>
      <c r="H2554" s="7">
        <v>38593.599999999999</v>
      </c>
      <c r="I2554" s="7">
        <v>40146.339999999997</v>
      </c>
      <c r="J2554" s="8">
        <v>508</v>
      </c>
      <c r="K2554" s="8">
        <v>534</v>
      </c>
      <c r="L2554" s="7">
        <v>18252.75</v>
      </c>
      <c r="M2554" s="7">
        <v>756.14</v>
      </c>
      <c r="N2554" s="7">
        <v>497358.35</v>
      </c>
      <c r="O2554" s="8">
        <v>7203</v>
      </c>
      <c r="P2554" s="8">
        <v>2</v>
      </c>
      <c r="Q2554" s="8">
        <v>10</v>
      </c>
    </row>
    <row r="2555" spans="1:17" ht="14.5">
      <c r="A2555" s="5">
        <v>45839</v>
      </c>
      <c r="B2555" s="6">
        <v>2025</v>
      </c>
      <c r="C2555" s="6" t="s">
        <v>98</v>
      </c>
      <c r="D2555" s="6" t="s">
        <v>86</v>
      </c>
      <c r="E2555" s="6" t="s">
        <v>87</v>
      </c>
      <c r="F2555" s="6" t="s">
        <v>83</v>
      </c>
      <c r="G2555" s="6" t="s">
        <v>79</v>
      </c>
      <c r="H2555" s="7">
        <v>42004.88</v>
      </c>
      <c r="I2555" s="7">
        <v>40352.629999999997</v>
      </c>
      <c r="J2555" s="8">
        <v>218</v>
      </c>
      <c r="K2555" s="8">
        <v>213</v>
      </c>
      <c r="L2555" s="7">
        <v>23206.58</v>
      </c>
      <c r="M2555" s="7">
        <v>1120.29</v>
      </c>
      <c r="N2555" s="7">
        <v>440389.51</v>
      </c>
      <c r="O2555" s="8">
        <v>2476</v>
      </c>
      <c r="P2555" s="8">
        <v>2</v>
      </c>
      <c r="Q2555" s="8">
        <v>3</v>
      </c>
    </row>
    <row r="2556" spans="1:17" ht="14.5">
      <c r="A2556" s="5">
        <v>45839</v>
      </c>
      <c r="B2556" s="6">
        <v>2025</v>
      </c>
      <c r="C2556" s="6" t="s">
        <v>98</v>
      </c>
      <c r="D2556" s="6" t="s">
        <v>86</v>
      </c>
      <c r="E2556" s="6" t="s">
        <v>87</v>
      </c>
      <c r="F2556" s="6" t="s">
        <v>83</v>
      </c>
      <c r="G2556" s="6" t="s">
        <v>80</v>
      </c>
      <c r="H2556" s="7">
        <v>11857.25</v>
      </c>
      <c r="I2556" s="7">
        <v>11025.46</v>
      </c>
      <c r="J2556" s="8">
        <v>80</v>
      </c>
      <c r="K2556" s="8">
        <v>74</v>
      </c>
      <c r="L2556" s="7">
        <v>6829.18</v>
      </c>
      <c r="M2556" s="7">
        <v>605.77</v>
      </c>
      <c r="N2556" s="7">
        <v>144805.20000000001</v>
      </c>
      <c r="O2556" s="8">
        <v>1086</v>
      </c>
      <c r="P2556" s="8">
        <v>1</v>
      </c>
      <c r="Q2556" s="8">
        <v>1</v>
      </c>
    </row>
    <row r="2557" spans="1:17" ht="14.5">
      <c r="A2557" s="5">
        <v>45839</v>
      </c>
      <c r="B2557" s="6">
        <v>2025</v>
      </c>
      <c r="C2557" s="6" t="s">
        <v>98</v>
      </c>
      <c r="D2557" s="6" t="s">
        <v>86</v>
      </c>
      <c r="E2557" s="6" t="s">
        <v>87</v>
      </c>
      <c r="F2557" s="6" t="s">
        <v>83</v>
      </c>
      <c r="G2557" s="6" t="s">
        <v>81</v>
      </c>
      <c r="H2557" s="7">
        <v>15945.63</v>
      </c>
      <c r="I2557" s="7">
        <v>16314.77</v>
      </c>
      <c r="J2557" s="8">
        <v>131</v>
      </c>
      <c r="K2557" s="8">
        <v>132</v>
      </c>
      <c r="L2557" s="7">
        <v>8525.7800000000007</v>
      </c>
      <c r="M2557" s="7">
        <v>443.86</v>
      </c>
      <c r="N2557" s="7">
        <v>192069.61</v>
      </c>
      <c r="O2557" s="8">
        <v>1682</v>
      </c>
      <c r="P2557" s="8">
        <v>1</v>
      </c>
      <c r="Q2557" s="8">
        <v>4</v>
      </c>
    </row>
    <row r="2558" spans="1:17" ht="14.5">
      <c r="A2558" s="5">
        <v>45839</v>
      </c>
      <c r="B2558" s="6">
        <v>2025</v>
      </c>
      <c r="C2558" s="6" t="s">
        <v>98</v>
      </c>
      <c r="D2558" s="6" t="s">
        <v>88</v>
      </c>
      <c r="E2558" s="6" t="s">
        <v>87</v>
      </c>
      <c r="F2558" s="6" t="s">
        <v>77</v>
      </c>
      <c r="G2558" s="6" t="s">
        <v>78</v>
      </c>
      <c r="H2558" s="7">
        <v>350152.47</v>
      </c>
      <c r="I2558" s="7">
        <v>342879.92</v>
      </c>
      <c r="J2558" s="8">
        <v>4605</v>
      </c>
      <c r="K2558" s="8">
        <v>4507</v>
      </c>
      <c r="L2558" s="7">
        <v>197767.44</v>
      </c>
      <c r="M2558" s="7">
        <v>6428.92</v>
      </c>
      <c r="N2558" s="7">
        <v>3043341.2</v>
      </c>
      <c r="O2558" s="8">
        <v>44779</v>
      </c>
      <c r="P2558" s="8">
        <v>15</v>
      </c>
      <c r="Q2558" s="8">
        <v>47</v>
      </c>
    </row>
    <row r="2559" spans="1:17" ht="14.5">
      <c r="A2559" s="5">
        <v>45839</v>
      </c>
      <c r="B2559" s="6">
        <v>2025</v>
      </c>
      <c r="C2559" s="6" t="s">
        <v>98</v>
      </c>
      <c r="D2559" s="6" t="s">
        <v>88</v>
      </c>
      <c r="E2559" s="6" t="s">
        <v>87</v>
      </c>
      <c r="F2559" s="6" t="s">
        <v>77</v>
      </c>
      <c r="G2559" s="6" t="s">
        <v>79</v>
      </c>
      <c r="H2559" s="7">
        <v>322103.59999999998</v>
      </c>
      <c r="I2559" s="7">
        <v>287314.67</v>
      </c>
      <c r="J2559" s="8">
        <v>1675</v>
      </c>
      <c r="K2559" s="8">
        <v>1469</v>
      </c>
      <c r="L2559" s="7">
        <v>210455.19</v>
      </c>
      <c r="M2559" s="7">
        <v>8119.55</v>
      </c>
      <c r="N2559" s="7">
        <v>2505822.1800000002</v>
      </c>
      <c r="O2559" s="8">
        <v>14520</v>
      </c>
      <c r="P2559" s="8">
        <v>14</v>
      </c>
      <c r="Q2559" s="8">
        <v>19</v>
      </c>
    </row>
    <row r="2560" spans="1:17" ht="14.5">
      <c r="A2560" s="5">
        <v>45839</v>
      </c>
      <c r="B2560" s="6">
        <v>2025</v>
      </c>
      <c r="C2560" s="6" t="s">
        <v>98</v>
      </c>
      <c r="D2560" s="6" t="s">
        <v>88</v>
      </c>
      <c r="E2560" s="6" t="s">
        <v>87</v>
      </c>
      <c r="F2560" s="6" t="s">
        <v>77</v>
      </c>
      <c r="G2560" s="6" t="s">
        <v>80</v>
      </c>
      <c r="H2560" s="7">
        <v>104055.75</v>
      </c>
      <c r="I2560" s="7">
        <v>93216.51</v>
      </c>
      <c r="J2560" s="8">
        <v>704</v>
      </c>
      <c r="K2560" s="8">
        <v>621</v>
      </c>
      <c r="L2560" s="7">
        <v>71369.95</v>
      </c>
      <c r="M2560" s="7">
        <v>6284.52</v>
      </c>
      <c r="N2560" s="7">
        <v>892027.76</v>
      </c>
      <c r="O2560" s="8">
        <v>6831</v>
      </c>
      <c r="P2560" s="8">
        <v>4</v>
      </c>
      <c r="Q2560" s="8">
        <v>9</v>
      </c>
    </row>
    <row r="2561" spans="1:17" ht="14.5">
      <c r="A2561" s="5">
        <v>45839</v>
      </c>
      <c r="B2561" s="6">
        <v>2025</v>
      </c>
      <c r="C2561" s="6" t="s">
        <v>98</v>
      </c>
      <c r="D2561" s="6" t="s">
        <v>88</v>
      </c>
      <c r="E2561" s="6" t="s">
        <v>87</v>
      </c>
      <c r="F2561" s="6" t="s">
        <v>77</v>
      </c>
      <c r="G2561" s="6" t="s">
        <v>81</v>
      </c>
      <c r="H2561" s="7">
        <v>145534.31</v>
      </c>
      <c r="I2561" s="7">
        <v>138621.76999999999</v>
      </c>
      <c r="J2561" s="8">
        <v>1198</v>
      </c>
      <c r="K2561" s="8">
        <v>1164</v>
      </c>
      <c r="L2561" s="7">
        <v>91048.71</v>
      </c>
      <c r="M2561" s="7">
        <v>4366.13</v>
      </c>
      <c r="N2561" s="7">
        <v>1180099.8600000001</v>
      </c>
      <c r="O2561" s="8">
        <v>10856</v>
      </c>
      <c r="P2561" s="8">
        <v>8</v>
      </c>
      <c r="Q2561" s="8">
        <v>10</v>
      </c>
    </row>
    <row r="2562" spans="1:17" ht="14.5">
      <c r="A2562" s="5">
        <v>45839</v>
      </c>
      <c r="B2562" s="6">
        <v>2025</v>
      </c>
      <c r="C2562" s="6" t="s">
        <v>98</v>
      </c>
      <c r="D2562" s="6" t="s">
        <v>88</v>
      </c>
      <c r="E2562" s="6" t="s">
        <v>87</v>
      </c>
      <c r="F2562" s="6" t="s">
        <v>82</v>
      </c>
      <c r="G2562" s="6" t="s">
        <v>78</v>
      </c>
      <c r="H2562" s="7">
        <v>310282.61</v>
      </c>
      <c r="I2562" s="7">
        <v>292680.78000000003</v>
      </c>
      <c r="J2562" s="8">
        <v>4081</v>
      </c>
      <c r="K2562" s="8">
        <v>3911</v>
      </c>
      <c r="L2562" s="7">
        <v>160325.82999999999</v>
      </c>
      <c r="M2562" s="7">
        <v>5670.49</v>
      </c>
      <c r="N2562" s="7">
        <v>2909363.24</v>
      </c>
      <c r="O2562" s="8">
        <v>41202</v>
      </c>
      <c r="P2562" s="8">
        <v>15</v>
      </c>
      <c r="Q2562" s="8">
        <v>61</v>
      </c>
    </row>
    <row r="2563" spans="1:17" ht="14.5">
      <c r="A2563" s="5">
        <v>45839</v>
      </c>
      <c r="B2563" s="6">
        <v>2025</v>
      </c>
      <c r="C2563" s="6" t="s">
        <v>98</v>
      </c>
      <c r="D2563" s="6" t="s">
        <v>88</v>
      </c>
      <c r="E2563" s="6" t="s">
        <v>87</v>
      </c>
      <c r="F2563" s="6" t="s">
        <v>82</v>
      </c>
      <c r="G2563" s="6" t="s">
        <v>79</v>
      </c>
      <c r="H2563" s="7">
        <v>292845.84999999998</v>
      </c>
      <c r="I2563" s="7">
        <v>261407.73</v>
      </c>
      <c r="J2563" s="8">
        <v>1523</v>
      </c>
      <c r="K2563" s="8">
        <v>1344</v>
      </c>
      <c r="L2563" s="7">
        <v>179742.62</v>
      </c>
      <c r="M2563" s="7">
        <v>6858.17</v>
      </c>
      <c r="N2563" s="7">
        <v>2483701.44</v>
      </c>
      <c r="O2563" s="8">
        <v>13398</v>
      </c>
      <c r="P2563" s="8">
        <v>11</v>
      </c>
      <c r="Q2563" s="8">
        <v>15</v>
      </c>
    </row>
    <row r="2564" spans="1:17" ht="14.5">
      <c r="A2564" s="5">
        <v>45839</v>
      </c>
      <c r="B2564" s="6">
        <v>2025</v>
      </c>
      <c r="C2564" s="6" t="s">
        <v>98</v>
      </c>
      <c r="D2564" s="6" t="s">
        <v>88</v>
      </c>
      <c r="E2564" s="6" t="s">
        <v>87</v>
      </c>
      <c r="F2564" s="6" t="s">
        <v>82</v>
      </c>
      <c r="G2564" s="6" t="s">
        <v>80</v>
      </c>
      <c r="H2564" s="7">
        <v>95589.21</v>
      </c>
      <c r="I2564" s="7">
        <v>85873.23</v>
      </c>
      <c r="J2564" s="8">
        <v>647</v>
      </c>
      <c r="K2564" s="8">
        <v>574</v>
      </c>
      <c r="L2564" s="7">
        <v>60793.74</v>
      </c>
      <c r="M2564" s="7">
        <v>5249.24</v>
      </c>
      <c r="N2564" s="7">
        <v>848967.69</v>
      </c>
      <c r="O2564" s="8">
        <v>6028</v>
      </c>
      <c r="P2564" s="8">
        <v>5</v>
      </c>
      <c r="Q2564" s="8">
        <v>8</v>
      </c>
    </row>
    <row r="2565" spans="1:17" ht="14.5">
      <c r="A2565" s="5">
        <v>45839</v>
      </c>
      <c r="B2565" s="6">
        <v>2025</v>
      </c>
      <c r="C2565" s="6" t="s">
        <v>98</v>
      </c>
      <c r="D2565" s="6" t="s">
        <v>88</v>
      </c>
      <c r="E2565" s="6" t="s">
        <v>87</v>
      </c>
      <c r="F2565" s="6" t="s">
        <v>82</v>
      </c>
      <c r="G2565" s="6" t="s">
        <v>81</v>
      </c>
      <c r="H2565" s="7">
        <v>132754.88</v>
      </c>
      <c r="I2565" s="7">
        <v>126840.87</v>
      </c>
      <c r="J2565" s="8">
        <v>1093</v>
      </c>
      <c r="K2565" s="8">
        <v>1053</v>
      </c>
      <c r="L2565" s="7">
        <v>78187.070000000007</v>
      </c>
      <c r="M2565" s="7">
        <v>3765.12</v>
      </c>
      <c r="N2565" s="7">
        <v>1159355.1499999999</v>
      </c>
      <c r="O2565" s="8">
        <v>10683</v>
      </c>
      <c r="P2565" s="8">
        <v>7</v>
      </c>
      <c r="Q2565" s="8">
        <v>24</v>
      </c>
    </row>
    <row r="2566" spans="1:17" ht="14.5">
      <c r="A2566" s="5">
        <v>45839</v>
      </c>
      <c r="B2566" s="6">
        <v>2025</v>
      </c>
      <c r="C2566" s="6" t="s">
        <v>98</v>
      </c>
      <c r="D2566" s="6" t="s">
        <v>88</v>
      </c>
      <c r="E2566" s="6" t="s">
        <v>87</v>
      </c>
      <c r="F2566" s="6" t="s">
        <v>83</v>
      </c>
      <c r="G2566" s="6" t="s">
        <v>78</v>
      </c>
      <c r="H2566" s="7">
        <v>33223.35</v>
      </c>
      <c r="I2566" s="7">
        <v>31302.240000000002</v>
      </c>
      <c r="J2566" s="8">
        <v>437</v>
      </c>
      <c r="K2566" s="8">
        <v>414</v>
      </c>
      <c r="L2566" s="7">
        <v>15859.2</v>
      </c>
      <c r="M2566" s="7">
        <v>594.28</v>
      </c>
      <c r="N2566" s="7">
        <v>418352.8</v>
      </c>
      <c r="O2566" s="8">
        <v>6053</v>
      </c>
      <c r="P2566" s="8">
        <v>1</v>
      </c>
      <c r="Q2566" s="8">
        <v>9</v>
      </c>
    </row>
    <row r="2567" spans="1:17" ht="14.5">
      <c r="A2567" s="5">
        <v>45839</v>
      </c>
      <c r="B2567" s="6">
        <v>2025</v>
      </c>
      <c r="C2567" s="6" t="s">
        <v>98</v>
      </c>
      <c r="D2567" s="6" t="s">
        <v>88</v>
      </c>
      <c r="E2567" s="6" t="s">
        <v>87</v>
      </c>
      <c r="F2567" s="6" t="s">
        <v>83</v>
      </c>
      <c r="G2567" s="6" t="s">
        <v>79</v>
      </c>
      <c r="H2567" s="7">
        <v>34408.79</v>
      </c>
      <c r="I2567" s="7">
        <v>31539.88</v>
      </c>
      <c r="J2567" s="8">
        <v>179</v>
      </c>
      <c r="K2567" s="8">
        <v>166</v>
      </c>
      <c r="L2567" s="7">
        <v>19044.150000000001</v>
      </c>
      <c r="M2567" s="7">
        <v>908.8</v>
      </c>
      <c r="N2567" s="7">
        <v>366251.06</v>
      </c>
      <c r="O2567" s="8">
        <v>2023</v>
      </c>
      <c r="P2567" s="8">
        <v>2</v>
      </c>
      <c r="Q2567" s="8">
        <v>3</v>
      </c>
    </row>
    <row r="2568" spans="1:17" ht="14.5">
      <c r="A2568" s="5">
        <v>45839</v>
      </c>
      <c r="B2568" s="6">
        <v>2025</v>
      </c>
      <c r="C2568" s="6" t="s">
        <v>98</v>
      </c>
      <c r="D2568" s="6" t="s">
        <v>88</v>
      </c>
      <c r="E2568" s="6" t="s">
        <v>87</v>
      </c>
      <c r="F2568" s="6" t="s">
        <v>83</v>
      </c>
      <c r="G2568" s="6" t="s">
        <v>80</v>
      </c>
      <c r="H2568" s="7">
        <v>10727.72</v>
      </c>
      <c r="I2568" s="7">
        <v>9604.2099999999991</v>
      </c>
      <c r="J2568" s="8">
        <v>73</v>
      </c>
      <c r="K2568" s="8">
        <v>65</v>
      </c>
      <c r="L2568" s="7">
        <v>6262.45</v>
      </c>
      <c r="M2568" s="7">
        <v>645.96</v>
      </c>
      <c r="N2568" s="7">
        <v>129275.03</v>
      </c>
      <c r="O2568" s="8">
        <v>974</v>
      </c>
      <c r="P2568" s="8">
        <v>0</v>
      </c>
      <c r="Q2568" s="8">
        <v>1</v>
      </c>
    </row>
    <row r="2569" spans="1:17" ht="14.5">
      <c r="A2569" s="5">
        <v>45839</v>
      </c>
      <c r="B2569" s="6">
        <v>2025</v>
      </c>
      <c r="C2569" s="6" t="s">
        <v>98</v>
      </c>
      <c r="D2569" s="6" t="s">
        <v>88</v>
      </c>
      <c r="E2569" s="6" t="s">
        <v>87</v>
      </c>
      <c r="F2569" s="6" t="s">
        <v>83</v>
      </c>
      <c r="G2569" s="6" t="s">
        <v>81</v>
      </c>
      <c r="H2569" s="7">
        <v>14279.85</v>
      </c>
      <c r="I2569" s="7">
        <v>13803.23</v>
      </c>
      <c r="J2569" s="8">
        <v>118</v>
      </c>
      <c r="K2569" s="8">
        <v>114</v>
      </c>
      <c r="L2569" s="7">
        <v>7521.23</v>
      </c>
      <c r="M2569" s="7">
        <v>396.27</v>
      </c>
      <c r="N2569" s="7">
        <v>167753.75</v>
      </c>
      <c r="O2569" s="8">
        <v>1514</v>
      </c>
      <c r="P2569" s="8">
        <v>1</v>
      </c>
      <c r="Q2569" s="8">
        <v>3</v>
      </c>
    </row>
    <row r="2570" spans="1:17" ht="14.5">
      <c r="A2570" s="5">
        <v>45839</v>
      </c>
      <c r="B2570" s="6">
        <v>2025</v>
      </c>
      <c r="C2570" s="6" t="s">
        <v>98</v>
      </c>
      <c r="D2570" s="6" t="s">
        <v>89</v>
      </c>
      <c r="E2570" s="6" t="s">
        <v>85</v>
      </c>
      <c r="F2570" s="6" t="s">
        <v>77</v>
      </c>
      <c r="G2570" s="6" t="s">
        <v>78</v>
      </c>
      <c r="H2570" s="7">
        <v>242071.94</v>
      </c>
      <c r="I2570" s="7">
        <v>235832.01</v>
      </c>
      <c r="J2570" s="8">
        <v>3184</v>
      </c>
      <c r="K2570" s="8">
        <v>3045</v>
      </c>
      <c r="L2570" s="7">
        <v>134210.92000000001</v>
      </c>
      <c r="M2570" s="7">
        <v>4550.2</v>
      </c>
      <c r="N2570" s="7">
        <v>1727058.22</v>
      </c>
      <c r="O2570" s="8">
        <v>24481</v>
      </c>
      <c r="P2570" s="8">
        <v>9</v>
      </c>
      <c r="Q2570" s="8">
        <v>31</v>
      </c>
    </row>
    <row r="2571" spans="1:17" ht="14.5">
      <c r="A2571" s="5">
        <v>45839</v>
      </c>
      <c r="B2571" s="6">
        <v>2025</v>
      </c>
      <c r="C2571" s="6" t="s">
        <v>98</v>
      </c>
      <c r="D2571" s="6" t="s">
        <v>89</v>
      </c>
      <c r="E2571" s="6" t="s">
        <v>85</v>
      </c>
      <c r="F2571" s="6" t="s">
        <v>77</v>
      </c>
      <c r="G2571" s="6" t="s">
        <v>79</v>
      </c>
      <c r="H2571" s="7">
        <v>259760.78</v>
      </c>
      <c r="I2571" s="7">
        <v>242195.78</v>
      </c>
      <c r="J2571" s="8">
        <v>1351</v>
      </c>
      <c r="K2571" s="8">
        <v>1242</v>
      </c>
      <c r="L2571" s="7">
        <v>167765.07999999999</v>
      </c>
      <c r="M2571" s="7">
        <v>6661.82</v>
      </c>
      <c r="N2571" s="7">
        <v>1452611.58</v>
      </c>
      <c r="O2571" s="8">
        <v>8396</v>
      </c>
      <c r="P2571" s="8">
        <v>11</v>
      </c>
      <c r="Q2571" s="8">
        <v>13</v>
      </c>
    </row>
    <row r="2572" spans="1:17" ht="14.5">
      <c r="A2572" s="5">
        <v>45839</v>
      </c>
      <c r="B2572" s="6">
        <v>2025</v>
      </c>
      <c r="C2572" s="6" t="s">
        <v>98</v>
      </c>
      <c r="D2572" s="6" t="s">
        <v>89</v>
      </c>
      <c r="E2572" s="6" t="s">
        <v>85</v>
      </c>
      <c r="F2572" s="6" t="s">
        <v>77</v>
      </c>
      <c r="G2572" s="6" t="s">
        <v>80</v>
      </c>
      <c r="H2572" s="7">
        <v>75244.960000000006</v>
      </c>
      <c r="I2572" s="7">
        <v>68518.89</v>
      </c>
      <c r="J2572" s="8">
        <v>509</v>
      </c>
      <c r="K2572" s="8">
        <v>466</v>
      </c>
      <c r="L2572" s="7">
        <v>51781.04</v>
      </c>
      <c r="M2572" s="7">
        <v>3783.9</v>
      </c>
      <c r="N2572" s="7">
        <v>503187.02</v>
      </c>
      <c r="O2572" s="8">
        <v>3655</v>
      </c>
      <c r="P2572" s="8">
        <v>4</v>
      </c>
      <c r="Q2572" s="8">
        <v>6</v>
      </c>
    </row>
    <row r="2573" spans="1:17" ht="14.5">
      <c r="A2573" s="5">
        <v>45839</v>
      </c>
      <c r="B2573" s="6">
        <v>2025</v>
      </c>
      <c r="C2573" s="6" t="s">
        <v>98</v>
      </c>
      <c r="D2573" s="6" t="s">
        <v>89</v>
      </c>
      <c r="E2573" s="6" t="s">
        <v>85</v>
      </c>
      <c r="F2573" s="6" t="s">
        <v>77</v>
      </c>
      <c r="G2573" s="6" t="s">
        <v>81</v>
      </c>
      <c r="H2573" s="7">
        <v>107984.85</v>
      </c>
      <c r="I2573" s="7">
        <v>103291.68</v>
      </c>
      <c r="J2573" s="8">
        <v>889</v>
      </c>
      <c r="K2573" s="8">
        <v>856</v>
      </c>
      <c r="L2573" s="7">
        <v>66541.179999999993</v>
      </c>
      <c r="M2573" s="7">
        <v>3100.94</v>
      </c>
      <c r="N2573" s="7">
        <v>672167.51</v>
      </c>
      <c r="O2573" s="8">
        <v>5798</v>
      </c>
      <c r="P2573" s="8">
        <v>4</v>
      </c>
      <c r="Q2573" s="8">
        <v>7</v>
      </c>
    </row>
    <row r="2574" spans="1:17" ht="14.5">
      <c r="A2574" s="5">
        <v>45839</v>
      </c>
      <c r="B2574" s="6">
        <v>2025</v>
      </c>
      <c r="C2574" s="6" t="s">
        <v>98</v>
      </c>
      <c r="D2574" s="6" t="s">
        <v>89</v>
      </c>
      <c r="E2574" s="6" t="s">
        <v>85</v>
      </c>
      <c r="F2574" s="6" t="s">
        <v>82</v>
      </c>
      <c r="G2574" s="6" t="s">
        <v>78</v>
      </c>
      <c r="H2574" s="7">
        <v>204185.09</v>
      </c>
      <c r="I2574" s="7">
        <v>203533.64</v>
      </c>
      <c r="J2574" s="8">
        <v>2686</v>
      </c>
      <c r="K2574" s="8">
        <v>2641</v>
      </c>
      <c r="L2574" s="7">
        <v>108262.31</v>
      </c>
      <c r="M2574" s="7">
        <v>3726.64</v>
      </c>
      <c r="N2574" s="7">
        <v>1542722.22</v>
      </c>
      <c r="O2574" s="8">
        <v>21364</v>
      </c>
      <c r="P2574" s="8">
        <v>8</v>
      </c>
      <c r="Q2574" s="8">
        <v>31</v>
      </c>
    </row>
    <row r="2575" spans="1:17" ht="14.5">
      <c r="A2575" s="5">
        <v>45839</v>
      </c>
      <c r="B2575" s="6">
        <v>2025</v>
      </c>
      <c r="C2575" s="6" t="s">
        <v>98</v>
      </c>
      <c r="D2575" s="6" t="s">
        <v>89</v>
      </c>
      <c r="E2575" s="6" t="s">
        <v>85</v>
      </c>
      <c r="F2575" s="6" t="s">
        <v>82</v>
      </c>
      <c r="G2575" s="6" t="s">
        <v>79</v>
      </c>
      <c r="H2575" s="7">
        <v>200110.2</v>
      </c>
      <c r="I2575" s="7">
        <v>185607.99</v>
      </c>
      <c r="J2575" s="8">
        <v>1041</v>
      </c>
      <c r="K2575" s="8">
        <v>966</v>
      </c>
      <c r="L2575" s="7">
        <v>121717.17</v>
      </c>
      <c r="M2575" s="7">
        <v>5161.55</v>
      </c>
      <c r="N2575" s="7">
        <v>1271932.78</v>
      </c>
      <c r="O2575" s="8">
        <v>7130</v>
      </c>
      <c r="P2575" s="8">
        <v>10</v>
      </c>
      <c r="Q2575" s="8">
        <v>10</v>
      </c>
    </row>
    <row r="2576" spans="1:17" ht="14.5">
      <c r="A2576" s="5">
        <v>45839</v>
      </c>
      <c r="B2576" s="6">
        <v>2025</v>
      </c>
      <c r="C2576" s="6" t="s">
        <v>98</v>
      </c>
      <c r="D2576" s="6" t="s">
        <v>89</v>
      </c>
      <c r="E2576" s="6" t="s">
        <v>85</v>
      </c>
      <c r="F2576" s="6" t="s">
        <v>82</v>
      </c>
      <c r="G2576" s="6" t="s">
        <v>80</v>
      </c>
      <c r="H2576" s="7">
        <v>68360.789999999994</v>
      </c>
      <c r="I2576" s="7">
        <v>63979.79</v>
      </c>
      <c r="J2576" s="8">
        <v>462</v>
      </c>
      <c r="K2576" s="8">
        <v>437</v>
      </c>
      <c r="L2576" s="7">
        <v>43243.71</v>
      </c>
      <c r="M2576" s="7">
        <v>3879.49</v>
      </c>
      <c r="N2576" s="7">
        <v>470210.35</v>
      </c>
      <c r="O2576" s="8">
        <v>3285</v>
      </c>
      <c r="P2576" s="8">
        <v>3</v>
      </c>
      <c r="Q2576" s="8">
        <v>7</v>
      </c>
    </row>
    <row r="2577" spans="1:17" ht="14.5">
      <c r="A2577" s="5">
        <v>45839</v>
      </c>
      <c r="B2577" s="6">
        <v>2025</v>
      </c>
      <c r="C2577" s="6" t="s">
        <v>98</v>
      </c>
      <c r="D2577" s="6" t="s">
        <v>89</v>
      </c>
      <c r="E2577" s="6" t="s">
        <v>85</v>
      </c>
      <c r="F2577" s="6" t="s">
        <v>82</v>
      </c>
      <c r="G2577" s="6" t="s">
        <v>81</v>
      </c>
      <c r="H2577" s="7">
        <v>84633.27</v>
      </c>
      <c r="I2577" s="7">
        <v>81171.41</v>
      </c>
      <c r="J2577" s="8">
        <v>697</v>
      </c>
      <c r="K2577" s="8">
        <v>663</v>
      </c>
      <c r="L2577" s="7">
        <v>49291.72</v>
      </c>
      <c r="M2577" s="7">
        <v>2306.04</v>
      </c>
      <c r="N2577" s="7">
        <v>601380.82999999996</v>
      </c>
      <c r="O2577" s="8">
        <v>5156</v>
      </c>
      <c r="P2577" s="8">
        <v>5</v>
      </c>
      <c r="Q2577" s="8">
        <v>14</v>
      </c>
    </row>
    <row r="2578" spans="1:17" ht="14.5">
      <c r="A2578" s="5">
        <v>45839</v>
      </c>
      <c r="B2578" s="6">
        <v>2025</v>
      </c>
      <c r="C2578" s="6" t="s">
        <v>98</v>
      </c>
      <c r="D2578" s="6" t="s">
        <v>89</v>
      </c>
      <c r="E2578" s="6" t="s">
        <v>85</v>
      </c>
      <c r="F2578" s="6" t="s">
        <v>83</v>
      </c>
      <c r="G2578" s="6" t="s">
        <v>78</v>
      </c>
      <c r="H2578" s="7">
        <v>28079.32</v>
      </c>
      <c r="I2578" s="7">
        <v>29047.16</v>
      </c>
      <c r="J2578" s="8">
        <v>369</v>
      </c>
      <c r="K2578" s="8">
        <v>389</v>
      </c>
      <c r="L2578" s="7">
        <v>13260.36</v>
      </c>
      <c r="M2578" s="7">
        <v>498.46</v>
      </c>
      <c r="N2578" s="7">
        <v>291400.58</v>
      </c>
      <c r="O2578" s="8">
        <v>3990</v>
      </c>
      <c r="P2578" s="8">
        <v>2</v>
      </c>
      <c r="Q2578" s="8">
        <v>8</v>
      </c>
    </row>
    <row r="2579" spans="1:17" ht="14.5">
      <c r="A2579" s="5">
        <v>45839</v>
      </c>
      <c r="B2579" s="6">
        <v>2025</v>
      </c>
      <c r="C2579" s="6" t="s">
        <v>98</v>
      </c>
      <c r="D2579" s="6" t="s">
        <v>89</v>
      </c>
      <c r="E2579" s="6" t="s">
        <v>85</v>
      </c>
      <c r="F2579" s="6" t="s">
        <v>83</v>
      </c>
      <c r="G2579" s="6" t="s">
        <v>79</v>
      </c>
      <c r="H2579" s="7">
        <v>31088.37</v>
      </c>
      <c r="I2579" s="7">
        <v>29245.43</v>
      </c>
      <c r="J2579" s="8">
        <v>162</v>
      </c>
      <c r="K2579" s="8">
        <v>153</v>
      </c>
      <c r="L2579" s="7">
        <v>17140.21</v>
      </c>
      <c r="M2579" s="7">
        <v>753.18</v>
      </c>
      <c r="N2579" s="7">
        <v>251633.29</v>
      </c>
      <c r="O2579" s="8">
        <v>1382</v>
      </c>
      <c r="P2579" s="8">
        <v>1</v>
      </c>
      <c r="Q2579" s="8">
        <v>5</v>
      </c>
    </row>
    <row r="2580" spans="1:17" ht="14.5">
      <c r="A2580" s="5">
        <v>45839</v>
      </c>
      <c r="B2580" s="6">
        <v>2025</v>
      </c>
      <c r="C2580" s="6" t="s">
        <v>98</v>
      </c>
      <c r="D2580" s="6" t="s">
        <v>89</v>
      </c>
      <c r="E2580" s="6" t="s">
        <v>85</v>
      </c>
      <c r="F2580" s="6" t="s">
        <v>83</v>
      </c>
      <c r="G2580" s="6" t="s">
        <v>80</v>
      </c>
      <c r="H2580" s="7">
        <v>9080.9599999999991</v>
      </c>
      <c r="I2580" s="7">
        <v>7999.5</v>
      </c>
      <c r="J2580" s="8">
        <v>61</v>
      </c>
      <c r="K2580" s="8">
        <v>54</v>
      </c>
      <c r="L2580" s="7">
        <v>5292.19</v>
      </c>
      <c r="M2580" s="7">
        <v>547.14</v>
      </c>
      <c r="N2580" s="7">
        <v>86371.32</v>
      </c>
      <c r="O2580" s="8">
        <v>652</v>
      </c>
      <c r="P2580" s="8">
        <v>0</v>
      </c>
      <c r="Q2580" s="8">
        <v>1</v>
      </c>
    </row>
    <row r="2581" spans="1:17" ht="14.5">
      <c r="A2581" s="5">
        <v>45839</v>
      </c>
      <c r="B2581" s="6">
        <v>2025</v>
      </c>
      <c r="C2581" s="6" t="s">
        <v>98</v>
      </c>
      <c r="D2581" s="6" t="s">
        <v>89</v>
      </c>
      <c r="E2581" s="6" t="s">
        <v>85</v>
      </c>
      <c r="F2581" s="6" t="s">
        <v>83</v>
      </c>
      <c r="G2581" s="6" t="s">
        <v>81</v>
      </c>
      <c r="H2581" s="7">
        <v>12795.29</v>
      </c>
      <c r="I2581" s="7">
        <v>12198.04</v>
      </c>
      <c r="J2581" s="8">
        <v>105</v>
      </c>
      <c r="K2581" s="8">
        <v>98</v>
      </c>
      <c r="L2581" s="7">
        <v>6798.1</v>
      </c>
      <c r="M2581" s="7">
        <v>409.23</v>
      </c>
      <c r="N2581" s="7">
        <v>120760.94</v>
      </c>
      <c r="O2581" s="8">
        <v>1079</v>
      </c>
      <c r="P2581" s="8">
        <v>1</v>
      </c>
      <c r="Q2581" s="8">
        <v>1</v>
      </c>
    </row>
    <row r="2582" spans="1:17" ht="14.5">
      <c r="A2582" s="5">
        <v>45839</v>
      </c>
      <c r="B2582" s="6">
        <v>2025</v>
      </c>
      <c r="C2582" s="6" t="s">
        <v>98</v>
      </c>
      <c r="D2582" s="6" t="s">
        <v>90</v>
      </c>
      <c r="E2582" s="6" t="s">
        <v>91</v>
      </c>
      <c r="F2582" s="6" t="s">
        <v>77</v>
      </c>
      <c r="G2582" s="6" t="s">
        <v>78</v>
      </c>
      <c r="H2582" s="7">
        <v>195889.95</v>
      </c>
      <c r="I2582" s="7">
        <v>194035.97</v>
      </c>
      <c r="J2582" s="8">
        <v>2576</v>
      </c>
      <c r="K2582" s="8">
        <v>2584</v>
      </c>
      <c r="L2582" s="7">
        <v>109440.8</v>
      </c>
      <c r="M2582" s="7">
        <v>3549.88</v>
      </c>
      <c r="N2582" s="7">
        <v>2177214.4500000002</v>
      </c>
      <c r="O2582" s="8">
        <v>31052</v>
      </c>
      <c r="P2582" s="8">
        <v>10</v>
      </c>
      <c r="Q2582" s="8">
        <v>23</v>
      </c>
    </row>
    <row r="2583" spans="1:17" ht="14.5">
      <c r="A2583" s="5">
        <v>45839</v>
      </c>
      <c r="B2583" s="6">
        <v>2025</v>
      </c>
      <c r="C2583" s="6" t="s">
        <v>98</v>
      </c>
      <c r="D2583" s="6" t="s">
        <v>90</v>
      </c>
      <c r="E2583" s="6" t="s">
        <v>91</v>
      </c>
      <c r="F2583" s="6" t="s">
        <v>77</v>
      </c>
      <c r="G2583" s="6" t="s">
        <v>79</v>
      </c>
      <c r="H2583" s="7">
        <v>194838.35</v>
      </c>
      <c r="I2583" s="7">
        <v>175025.35</v>
      </c>
      <c r="J2583" s="8">
        <v>1013</v>
      </c>
      <c r="K2583" s="8">
        <v>922</v>
      </c>
      <c r="L2583" s="7">
        <v>127343.63</v>
      </c>
      <c r="M2583" s="7">
        <v>4863.3500000000004</v>
      </c>
      <c r="N2583" s="7">
        <v>1830794.72</v>
      </c>
      <c r="O2583" s="8">
        <v>10304</v>
      </c>
      <c r="P2583" s="8">
        <v>8</v>
      </c>
      <c r="Q2583" s="8">
        <v>8</v>
      </c>
    </row>
    <row r="2584" spans="1:17" ht="14.5">
      <c r="A2584" s="5">
        <v>45839</v>
      </c>
      <c r="B2584" s="6">
        <v>2025</v>
      </c>
      <c r="C2584" s="6" t="s">
        <v>98</v>
      </c>
      <c r="D2584" s="6" t="s">
        <v>90</v>
      </c>
      <c r="E2584" s="6" t="s">
        <v>91</v>
      </c>
      <c r="F2584" s="6" t="s">
        <v>77</v>
      </c>
      <c r="G2584" s="6" t="s">
        <v>80</v>
      </c>
      <c r="H2584" s="7">
        <v>68427.89</v>
      </c>
      <c r="I2584" s="7">
        <v>62105.77</v>
      </c>
      <c r="J2584" s="8">
        <v>463</v>
      </c>
      <c r="K2584" s="8">
        <v>426</v>
      </c>
      <c r="L2584" s="7">
        <v>47500.59</v>
      </c>
      <c r="M2584" s="7">
        <v>4039.38</v>
      </c>
      <c r="N2584" s="7">
        <v>671503.71</v>
      </c>
      <c r="O2584" s="8">
        <v>4803</v>
      </c>
      <c r="P2584" s="8">
        <v>3</v>
      </c>
      <c r="Q2584" s="8">
        <v>9</v>
      </c>
    </row>
    <row r="2585" spans="1:17" ht="14.5">
      <c r="A2585" s="5">
        <v>45839</v>
      </c>
      <c r="B2585" s="6">
        <v>2025</v>
      </c>
      <c r="C2585" s="6" t="s">
        <v>98</v>
      </c>
      <c r="D2585" s="6" t="s">
        <v>90</v>
      </c>
      <c r="E2585" s="6" t="s">
        <v>91</v>
      </c>
      <c r="F2585" s="6" t="s">
        <v>77</v>
      </c>
      <c r="G2585" s="6" t="s">
        <v>81</v>
      </c>
      <c r="H2585" s="7">
        <v>84497.47</v>
      </c>
      <c r="I2585" s="7">
        <v>77567.86</v>
      </c>
      <c r="J2585" s="8">
        <v>696</v>
      </c>
      <c r="K2585" s="8">
        <v>648</v>
      </c>
      <c r="L2585" s="7">
        <v>53181.07</v>
      </c>
      <c r="M2585" s="7">
        <v>2429.83</v>
      </c>
      <c r="N2585" s="7">
        <v>910939.88</v>
      </c>
      <c r="O2585" s="8">
        <v>7897</v>
      </c>
      <c r="P2585" s="8">
        <v>5</v>
      </c>
      <c r="Q2585" s="8">
        <v>15</v>
      </c>
    </row>
    <row r="2586" spans="1:17" ht="14.5">
      <c r="A2586" s="5">
        <v>45839</v>
      </c>
      <c r="B2586" s="6">
        <v>2025</v>
      </c>
      <c r="C2586" s="6" t="s">
        <v>98</v>
      </c>
      <c r="D2586" s="6" t="s">
        <v>90</v>
      </c>
      <c r="E2586" s="6" t="s">
        <v>91</v>
      </c>
      <c r="F2586" s="6" t="s">
        <v>82</v>
      </c>
      <c r="G2586" s="6" t="s">
        <v>78</v>
      </c>
      <c r="H2586" s="7">
        <v>164443.14000000001</v>
      </c>
      <c r="I2586" s="7">
        <v>158900.10999999999</v>
      </c>
      <c r="J2586" s="8">
        <v>2163</v>
      </c>
      <c r="K2586" s="8">
        <v>2049</v>
      </c>
      <c r="L2586" s="7">
        <v>87196.61</v>
      </c>
      <c r="M2586" s="7">
        <v>3239.67</v>
      </c>
      <c r="N2586" s="7">
        <v>2056470.52</v>
      </c>
      <c r="O2586" s="8">
        <v>27988</v>
      </c>
      <c r="P2586" s="8">
        <v>9</v>
      </c>
      <c r="Q2586" s="8">
        <v>29</v>
      </c>
    </row>
    <row r="2587" spans="1:17" ht="14.5">
      <c r="A2587" s="5">
        <v>45839</v>
      </c>
      <c r="B2587" s="6">
        <v>2025</v>
      </c>
      <c r="C2587" s="6" t="s">
        <v>98</v>
      </c>
      <c r="D2587" s="6" t="s">
        <v>90</v>
      </c>
      <c r="E2587" s="6" t="s">
        <v>91</v>
      </c>
      <c r="F2587" s="6" t="s">
        <v>82</v>
      </c>
      <c r="G2587" s="6" t="s">
        <v>79</v>
      </c>
      <c r="H2587" s="7">
        <v>173530.41</v>
      </c>
      <c r="I2587" s="7">
        <v>161498.84</v>
      </c>
      <c r="J2587" s="8">
        <v>903</v>
      </c>
      <c r="K2587" s="8">
        <v>824</v>
      </c>
      <c r="L2587" s="7">
        <v>105913.86</v>
      </c>
      <c r="M2587" s="7">
        <v>4081.1</v>
      </c>
      <c r="N2587" s="7">
        <v>1670126.17</v>
      </c>
      <c r="O2587" s="8">
        <v>9162</v>
      </c>
      <c r="P2587" s="8">
        <v>7</v>
      </c>
      <c r="Q2587" s="8">
        <v>13</v>
      </c>
    </row>
    <row r="2588" spans="1:17" ht="14.5">
      <c r="A2588" s="5">
        <v>45839</v>
      </c>
      <c r="B2588" s="6">
        <v>2025</v>
      </c>
      <c r="C2588" s="6" t="s">
        <v>98</v>
      </c>
      <c r="D2588" s="6" t="s">
        <v>90</v>
      </c>
      <c r="E2588" s="6" t="s">
        <v>91</v>
      </c>
      <c r="F2588" s="6" t="s">
        <v>82</v>
      </c>
      <c r="G2588" s="6" t="s">
        <v>80</v>
      </c>
      <c r="H2588" s="7">
        <v>64773.97</v>
      </c>
      <c r="I2588" s="7">
        <v>56832.83</v>
      </c>
      <c r="J2588" s="8">
        <v>438</v>
      </c>
      <c r="K2588" s="8">
        <v>386</v>
      </c>
      <c r="L2588" s="7">
        <v>41025.440000000002</v>
      </c>
      <c r="M2588" s="7">
        <v>3379.46</v>
      </c>
      <c r="N2588" s="7">
        <v>612356.51</v>
      </c>
      <c r="O2588" s="8">
        <v>4422</v>
      </c>
      <c r="P2588" s="8">
        <v>3</v>
      </c>
      <c r="Q2588" s="8">
        <v>4</v>
      </c>
    </row>
    <row r="2589" spans="1:17" ht="14.5">
      <c r="A2589" s="5">
        <v>45839</v>
      </c>
      <c r="B2589" s="6">
        <v>2025</v>
      </c>
      <c r="C2589" s="6" t="s">
        <v>98</v>
      </c>
      <c r="D2589" s="6" t="s">
        <v>90</v>
      </c>
      <c r="E2589" s="6" t="s">
        <v>91</v>
      </c>
      <c r="F2589" s="6" t="s">
        <v>82</v>
      </c>
      <c r="G2589" s="6" t="s">
        <v>81</v>
      </c>
      <c r="H2589" s="7">
        <v>72477.039999999994</v>
      </c>
      <c r="I2589" s="7">
        <v>66493.66</v>
      </c>
      <c r="J2589" s="8">
        <v>597</v>
      </c>
      <c r="K2589" s="8">
        <v>555</v>
      </c>
      <c r="L2589" s="7">
        <v>42457.21</v>
      </c>
      <c r="M2589" s="7">
        <v>2128.52</v>
      </c>
      <c r="N2589" s="7">
        <v>807271.22</v>
      </c>
      <c r="O2589" s="8">
        <v>7049</v>
      </c>
      <c r="P2589" s="8">
        <v>3</v>
      </c>
      <c r="Q2589" s="8">
        <v>6</v>
      </c>
    </row>
    <row r="2590" spans="1:17" ht="14.5">
      <c r="A2590" s="5">
        <v>45839</v>
      </c>
      <c r="B2590" s="6">
        <v>2025</v>
      </c>
      <c r="C2590" s="6" t="s">
        <v>98</v>
      </c>
      <c r="D2590" s="6" t="s">
        <v>90</v>
      </c>
      <c r="E2590" s="6" t="s">
        <v>91</v>
      </c>
      <c r="F2590" s="6" t="s">
        <v>83</v>
      </c>
      <c r="G2590" s="6" t="s">
        <v>78</v>
      </c>
      <c r="H2590" s="7">
        <v>20192.03</v>
      </c>
      <c r="I2590" s="7">
        <v>19797.53</v>
      </c>
      <c r="J2590" s="8">
        <v>266</v>
      </c>
      <c r="K2590" s="8">
        <v>257</v>
      </c>
      <c r="L2590" s="7">
        <v>9676.9500000000007</v>
      </c>
      <c r="M2590" s="7">
        <v>385.85</v>
      </c>
      <c r="N2590" s="7">
        <v>316683.76</v>
      </c>
      <c r="O2590" s="8">
        <v>4342</v>
      </c>
      <c r="P2590" s="8">
        <v>1</v>
      </c>
      <c r="Q2590" s="8">
        <v>4</v>
      </c>
    </row>
    <row r="2591" spans="1:17" ht="14.5">
      <c r="A2591" s="5">
        <v>45839</v>
      </c>
      <c r="B2591" s="6">
        <v>2025</v>
      </c>
      <c r="C2591" s="6" t="s">
        <v>98</v>
      </c>
      <c r="D2591" s="6" t="s">
        <v>90</v>
      </c>
      <c r="E2591" s="6" t="s">
        <v>91</v>
      </c>
      <c r="F2591" s="6" t="s">
        <v>83</v>
      </c>
      <c r="G2591" s="6" t="s">
        <v>79</v>
      </c>
      <c r="H2591" s="7">
        <v>19484.41</v>
      </c>
      <c r="I2591" s="7">
        <v>18010.150000000001</v>
      </c>
      <c r="J2591" s="8">
        <v>101</v>
      </c>
      <c r="K2591" s="8">
        <v>93</v>
      </c>
      <c r="L2591" s="7">
        <v>10912.67</v>
      </c>
      <c r="M2591" s="7">
        <v>525.24</v>
      </c>
      <c r="N2591" s="7">
        <v>255449.09</v>
      </c>
      <c r="O2591" s="8">
        <v>1446</v>
      </c>
      <c r="P2591" s="8">
        <v>1</v>
      </c>
      <c r="Q2591" s="8">
        <v>2</v>
      </c>
    </row>
    <row r="2592" spans="1:17" ht="14.5">
      <c r="A2592" s="5">
        <v>45839</v>
      </c>
      <c r="B2592" s="6">
        <v>2025</v>
      </c>
      <c r="C2592" s="6" t="s">
        <v>98</v>
      </c>
      <c r="D2592" s="6" t="s">
        <v>90</v>
      </c>
      <c r="E2592" s="6" t="s">
        <v>91</v>
      </c>
      <c r="F2592" s="6" t="s">
        <v>83</v>
      </c>
      <c r="G2592" s="6" t="s">
        <v>80</v>
      </c>
      <c r="H2592" s="7">
        <v>6812.94</v>
      </c>
      <c r="I2592" s="7">
        <v>6119.94</v>
      </c>
      <c r="J2592" s="8">
        <v>46</v>
      </c>
      <c r="K2592" s="8">
        <v>41</v>
      </c>
      <c r="L2592" s="7">
        <v>3962.07</v>
      </c>
      <c r="M2592" s="7">
        <v>352.57</v>
      </c>
      <c r="N2592" s="7">
        <v>89662.16</v>
      </c>
      <c r="O2592" s="8">
        <v>687</v>
      </c>
      <c r="P2592" s="8">
        <v>0</v>
      </c>
      <c r="Q2592" s="8">
        <v>1</v>
      </c>
    </row>
    <row r="2593" spans="1:17" ht="14.5">
      <c r="A2593" s="5">
        <v>45839</v>
      </c>
      <c r="B2593" s="6">
        <v>2025</v>
      </c>
      <c r="C2593" s="6" t="s">
        <v>98</v>
      </c>
      <c r="D2593" s="6" t="s">
        <v>90</v>
      </c>
      <c r="E2593" s="6" t="s">
        <v>91</v>
      </c>
      <c r="F2593" s="6" t="s">
        <v>83</v>
      </c>
      <c r="G2593" s="6" t="s">
        <v>81</v>
      </c>
      <c r="H2593" s="7">
        <v>7978.67</v>
      </c>
      <c r="I2593" s="7">
        <v>7521.48</v>
      </c>
      <c r="J2593" s="8">
        <v>66</v>
      </c>
      <c r="K2593" s="8">
        <v>63</v>
      </c>
      <c r="L2593" s="7">
        <v>4273.0600000000004</v>
      </c>
      <c r="M2593" s="7">
        <v>241.29</v>
      </c>
      <c r="N2593" s="7">
        <v>125747.45</v>
      </c>
      <c r="O2593" s="8">
        <v>1128</v>
      </c>
      <c r="P2593" s="8">
        <v>0</v>
      </c>
      <c r="Q2593" s="8">
        <v>2</v>
      </c>
    </row>
    <row r="2594" spans="1:17" ht="14.5">
      <c r="A2594" s="5">
        <v>45839</v>
      </c>
      <c r="B2594" s="6">
        <v>2025</v>
      </c>
      <c r="C2594" s="6" t="s">
        <v>98</v>
      </c>
      <c r="D2594" s="6" t="s">
        <v>92</v>
      </c>
      <c r="E2594" s="6" t="s">
        <v>76</v>
      </c>
      <c r="F2594" s="6" t="s">
        <v>77</v>
      </c>
      <c r="G2594" s="6" t="s">
        <v>78</v>
      </c>
      <c r="H2594" s="7">
        <v>215178.04</v>
      </c>
      <c r="I2594" s="7">
        <v>212504.4</v>
      </c>
      <c r="J2594" s="8">
        <v>2830</v>
      </c>
      <c r="K2594" s="8">
        <v>2846</v>
      </c>
      <c r="L2594" s="7">
        <v>119949.24</v>
      </c>
      <c r="M2594" s="7">
        <v>4196.5</v>
      </c>
      <c r="N2594" s="7">
        <v>1389950.14</v>
      </c>
      <c r="O2594" s="8">
        <v>18682</v>
      </c>
      <c r="P2594" s="8">
        <v>10</v>
      </c>
      <c r="Q2594" s="8">
        <v>24</v>
      </c>
    </row>
    <row r="2595" spans="1:17" ht="14.5">
      <c r="A2595" s="5">
        <v>45839</v>
      </c>
      <c r="B2595" s="6">
        <v>2025</v>
      </c>
      <c r="C2595" s="6" t="s">
        <v>98</v>
      </c>
      <c r="D2595" s="6" t="s">
        <v>92</v>
      </c>
      <c r="E2595" s="6" t="s">
        <v>76</v>
      </c>
      <c r="F2595" s="6" t="s">
        <v>77</v>
      </c>
      <c r="G2595" s="6" t="s">
        <v>79</v>
      </c>
      <c r="H2595" s="7">
        <v>209013.23</v>
      </c>
      <c r="I2595" s="7">
        <v>200291.45</v>
      </c>
      <c r="J2595" s="8">
        <v>1087</v>
      </c>
      <c r="K2595" s="8">
        <v>1022</v>
      </c>
      <c r="L2595" s="7">
        <v>137829.54999999999</v>
      </c>
      <c r="M2595" s="7">
        <v>4757.1400000000003</v>
      </c>
      <c r="N2595" s="7">
        <v>1175055.32</v>
      </c>
      <c r="O2595" s="8">
        <v>6872</v>
      </c>
      <c r="P2595" s="8">
        <v>10</v>
      </c>
      <c r="Q2595" s="8">
        <v>20</v>
      </c>
    </row>
    <row r="2596" spans="1:17" ht="14.5">
      <c r="A2596" s="5">
        <v>45839</v>
      </c>
      <c r="B2596" s="6">
        <v>2025</v>
      </c>
      <c r="C2596" s="6" t="s">
        <v>98</v>
      </c>
      <c r="D2596" s="6" t="s">
        <v>92</v>
      </c>
      <c r="E2596" s="6" t="s">
        <v>76</v>
      </c>
      <c r="F2596" s="6" t="s">
        <v>77</v>
      </c>
      <c r="G2596" s="6" t="s">
        <v>80</v>
      </c>
      <c r="H2596" s="7">
        <v>61425.08</v>
      </c>
      <c r="I2596" s="7">
        <v>54721.35</v>
      </c>
      <c r="J2596" s="8">
        <v>415</v>
      </c>
      <c r="K2596" s="8">
        <v>375</v>
      </c>
      <c r="L2596" s="7">
        <v>41592.879999999997</v>
      </c>
      <c r="M2596" s="7">
        <v>3481.81</v>
      </c>
      <c r="N2596" s="7">
        <v>397835.83</v>
      </c>
      <c r="O2596" s="8">
        <v>2928</v>
      </c>
      <c r="P2596" s="8">
        <v>2</v>
      </c>
      <c r="Q2596" s="8">
        <v>5</v>
      </c>
    </row>
    <row r="2597" spans="1:17" ht="14.5">
      <c r="A2597" s="5">
        <v>45839</v>
      </c>
      <c r="B2597" s="6">
        <v>2025</v>
      </c>
      <c r="C2597" s="6" t="s">
        <v>98</v>
      </c>
      <c r="D2597" s="6" t="s">
        <v>92</v>
      </c>
      <c r="E2597" s="6" t="s">
        <v>76</v>
      </c>
      <c r="F2597" s="6" t="s">
        <v>77</v>
      </c>
      <c r="G2597" s="6" t="s">
        <v>81</v>
      </c>
      <c r="H2597" s="7">
        <v>90278.29</v>
      </c>
      <c r="I2597" s="7">
        <v>86042.98</v>
      </c>
      <c r="J2597" s="8">
        <v>743</v>
      </c>
      <c r="K2597" s="8">
        <v>717</v>
      </c>
      <c r="L2597" s="7">
        <v>56385.36</v>
      </c>
      <c r="M2597" s="7">
        <v>2811.77</v>
      </c>
      <c r="N2597" s="7">
        <v>530753.4</v>
      </c>
      <c r="O2597" s="8">
        <v>4687</v>
      </c>
      <c r="P2597" s="8">
        <v>5</v>
      </c>
      <c r="Q2597" s="8">
        <v>8</v>
      </c>
    </row>
    <row r="2598" spans="1:17" ht="14.5">
      <c r="A2598" s="5">
        <v>45839</v>
      </c>
      <c r="B2598" s="6">
        <v>2025</v>
      </c>
      <c r="C2598" s="6" t="s">
        <v>98</v>
      </c>
      <c r="D2598" s="6" t="s">
        <v>92</v>
      </c>
      <c r="E2598" s="6" t="s">
        <v>76</v>
      </c>
      <c r="F2598" s="6" t="s">
        <v>82</v>
      </c>
      <c r="G2598" s="6" t="s">
        <v>78</v>
      </c>
      <c r="H2598" s="7">
        <v>169340.92</v>
      </c>
      <c r="I2598" s="7">
        <v>176674.51</v>
      </c>
      <c r="J2598" s="8">
        <v>2227</v>
      </c>
      <c r="K2598" s="8">
        <v>2356</v>
      </c>
      <c r="L2598" s="7">
        <v>89308.160000000003</v>
      </c>
      <c r="M2598" s="7">
        <v>2765.1</v>
      </c>
      <c r="N2598" s="7">
        <v>1148718.47</v>
      </c>
      <c r="O2598" s="8">
        <v>17045</v>
      </c>
      <c r="P2598" s="8">
        <v>7</v>
      </c>
      <c r="Q2598" s="8">
        <v>26</v>
      </c>
    </row>
    <row r="2599" spans="1:17" ht="14.5">
      <c r="A2599" s="5">
        <v>45839</v>
      </c>
      <c r="B2599" s="6">
        <v>2025</v>
      </c>
      <c r="C2599" s="6" t="s">
        <v>98</v>
      </c>
      <c r="D2599" s="6" t="s">
        <v>92</v>
      </c>
      <c r="E2599" s="6" t="s">
        <v>76</v>
      </c>
      <c r="F2599" s="6" t="s">
        <v>82</v>
      </c>
      <c r="G2599" s="6" t="s">
        <v>79</v>
      </c>
      <c r="H2599" s="7">
        <v>174597.96</v>
      </c>
      <c r="I2599" s="7">
        <v>163789.59</v>
      </c>
      <c r="J2599" s="8">
        <v>908</v>
      </c>
      <c r="K2599" s="8">
        <v>836</v>
      </c>
      <c r="L2599" s="7">
        <v>106184.45</v>
      </c>
      <c r="M2599" s="7">
        <v>4528.29</v>
      </c>
      <c r="N2599" s="7">
        <v>958177.09</v>
      </c>
      <c r="O2599" s="8">
        <v>5350</v>
      </c>
      <c r="P2599" s="8">
        <v>9</v>
      </c>
      <c r="Q2599" s="8">
        <v>9</v>
      </c>
    </row>
    <row r="2600" spans="1:17" ht="14.5">
      <c r="A2600" s="5">
        <v>45839</v>
      </c>
      <c r="B2600" s="6">
        <v>2025</v>
      </c>
      <c r="C2600" s="6" t="s">
        <v>98</v>
      </c>
      <c r="D2600" s="6" t="s">
        <v>92</v>
      </c>
      <c r="E2600" s="6" t="s">
        <v>76</v>
      </c>
      <c r="F2600" s="6" t="s">
        <v>82</v>
      </c>
      <c r="G2600" s="6" t="s">
        <v>80</v>
      </c>
      <c r="H2600" s="7">
        <v>48870.28</v>
      </c>
      <c r="I2600" s="7">
        <v>44454.52</v>
      </c>
      <c r="J2600" s="8">
        <v>331</v>
      </c>
      <c r="K2600" s="8">
        <v>297</v>
      </c>
      <c r="L2600" s="7">
        <v>31117.54</v>
      </c>
      <c r="M2600" s="7">
        <v>2690.92</v>
      </c>
      <c r="N2600" s="7">
        <v>328464.43</v>
      </c>
      <c r="O2600" s="8">
        <v>2385</v>
      </c>
      <c r="P2600" s="8">
        <v>2</v>
      </c>
      <c r="Q2600" s="8">
        <v>7</v>
      </c>
    </row>
    <row r="2601" spans="1:17" ht="14.5">
      <c r="A2601" s="5">
        <v>45839</v>
      </c>
      <c r="B2601" s="6">
        <v>2025</v>
      </c>
      <c r="C2601" s="6" t="s">
        <v>98</v>
      </c>
      <c r="D2601" s="6" t="s">
        <v>92</v>
      </c>
      <c r="E2601" s="6" t="s">
        <v>76</v>
      </c>
      <c r="F2601" s="6" t="s">
        <v>82</v>
      </c>
      <c r="G2601" s="6" t="s">
        <v>81</v>
      </c>
      <c r="H2601" s="7">
        <v>67855.38</v>
      </c>
      <c r="I2601" s="7">
        <v>69347.179999999993</v>
      </c>
      <c r="J2601" s="8">
        <v>559</v>
      </c>
      <c r="K2601" s="8">
        <v>582</v>
      </c>
      <c r="L2601" s="7">
        <v>39029.769999999997</v>
      </c>
      <c r="M2601" s="7">
        <v>2174.41</v>
      </c>
      <c r="N2601" s="7">
        <v>444952.77</v>
      </c>
      <c r="O2601" s="8">
        <v>4146</v>
      </c>
      <c r="P2601" s="8">
        <v>3</v>
      </c>
      <c r="Q2601" s="8">
        <v>12</v>
      </c>
    </row>
    <row r="2602" spans="1:17" ht="14.5">
      <c r="A2602" s="5">
        <v>45839</v>
      </c>
      <c r="B2602" s="6">
        <v>2025</v>
      </c>
      <c r="C2602" s="6" t="s">
        <v>98</v>
      </c>
      <c r="D2602" s="6" t="s">
        <v>92</v>
      </c>
      <c r="E2602" s="6" t="s">
        <v>76</v>
      </c>
      <c r="F2602" s="6" t="s">
        <v>83</v>
      </c>
      <c r="G2602" s="6" t="s">
        <v>78</v>
      </c>
      <c r="H2602" s="7">
        <v>19782</v>
      </c>
      <c r="I2602" s="7">
        <v>20109.63</v>
      </c>
      <c r="J2602" s="8">
        <v>260</v>
      </c>
      <c r="K2602" s="8">
        <v>261</v>
      </c>
      <c r="L2602" s="7">
        <v>9444.7000000000007</v>
      </c>
      <c r="M2602" s="7">
        <v>349.3</v>
      </c>
      <c r="N2602" s="7">
        <v>183103.93</v>
      </c>
      <c r="O2602" s="8">
        <v>2535</v>
      </c>
      <c r="P2602" s="8">
        <v>1</v>
      </c>
      <c r="Q2602" s="8">
        <v>4</v>
      </c>
    </row>
    <row r="2603" spans="1:17" ht="14.5">
      <c r="A2603" s="5">
        <v>45839</v>
      </c>
      <c r="B2603" s="6">
        <v>2025</v>
      </c>
      <c r="C2603" s="6" t="s">
        <v>98</v>
      </c>
      <c r="D2603" s="6" t="s">
        <v>92</v>
      </c>
      <c r="E2603" s="6" t="s">
        <v>76</v>
      </c>
      <c r="F2603" s="6" t="s">
        <v>83</v>
      </c>
      <c r="G2603" s="6" t="s">
        <v>79</v>
      </c>
      <c r="H2603" s="7">
        <v>17738.259999999998</v>
      </c>
      <c r="I2603" s="7">
        <v>17239.29</v>
      </c>
      <c r="J2603" s="8">
        <v>92</v>
      </c>
      <c r="K2603" s="8">
        <v>90</v>
      </c>
      <c r="L2603" s="7">
        <v>9838.7999999999993</v>
      </c>
      <c r="M2603" s="7">
        <v>433.63</v>
      </c>
      <c r="N2603" s="7">
        <v>148602.29</v>
      </c>
      <c r="O2603" s="8">
        <v>825</v>
      </c>
      <c r="P2603" s="8">
        <v>1</v>
      </c>
      <c r="Q2603" s="8">
        <v>1</v>
      </c>
    </row>
    <row r="2604" spans="1:17" ht="14.5">
      <c r="A2604" s="5">
        <v>45839</v>
      </c>
      <c r="B2604" s="6">
        <v>2025</v>
      </c>
      <c r="C2604" s="6" t="s">
        <v>98</v>
      </c>
      <c r="D2604" s="6" t="s">
        <v>92</v>
      </c>
      <c r="E2604" s="6" t="s">
        <v>76</v>
      </c>
      <c r="F2604" s="6" t="s">
        <v>83</v>
      </c>
      <c r="G2604" s="6" t="s">
        <v>80</v>
      </c>
      <c r="H2604" s="7">
        <v>5767.97</v>
      </c>
      <c r="I2604" s="7">
        <v>5227.29</v>
      </c>
      <c r="J2604" s="8">
        <v>39</v>
      </c>
      <c r="K2604" s="8">
        <v>35</v>
      </c>
      <c r="L2604" s="7">
        <v>3335.59</v>
      </c>
      <c r="M2604" s="7">
        <v>332.2</v>
      </c>
      <c r="N2604" s="7">
        <v>53351.71</v>
      </c>
      <c r="O2604" s="8">
        <v>373</v>
      </c>
      <c r="P2604" s="8">
        <v>0</v>
      </c>
      <c r="Q2604" s="8">
        <v>1</v>
      </c>
    </row>
    <row r="2605" spans="1:17" ht="14.5">
      <c r="A2605" s="5">
        <v>45839</v>
      </c>
      <c r="B2605" s="6">
        <v>2025</v>
      </c>
      <c r="C2605" s="6" t="s">
        <v>98</v>
      </c>
      <c r="D2605" s="6" t="s">
        <v>92</v>
      </c>
      <c r="E2605" s="6" t="s">
        <v>76</v>
      </c>
      <c r="F2605" s="6" t="s">
        <v>83</v>
      </c>
      <c r="G2605" s="6" t="s">
        <v>81</v>
      </c>
      <c r="H2605" s="7">
        <v>8365.74</v>
      </c>
      <c r="I2605" s="7">
        <v>8425.41</v>
      </c>
      <c r="J2605" s="8">
        <v>69</v>
      </c>
      <c r="K2605" s="8">
        <v>70</v>
      </c>
      <c r="L2605" s="7">
        <v>4394.96</v>
      </c>
      <c r="M2605" s="7">
        <v>275.02</v>
      </c>
      <c r="N2605" s="7">
        <v>71083.839999999997</v>
      </c>
      <c r="O2605" s="8">
        <v>623</v>
      </c>
      <c r="P2605" s="8">
        <v>0</v>
      </c>
      <c r="Q2605" s="8">
        <v>2</v>
      </c>
    </row>
    <row r="2606" spans="1:17" ht="14.5">
      <c r="A2606" s="5">
        <v>45870</v>
      </c>
      <c r="B2606" s="6">
        <v>2025</v>
      </c>
      <c r="C2606" s="6" t="s">
        <v>99</v>
      </c>
      <c r="D2606" s="6" t="s">
        <v>75</v>
      </c>
      <c r="E2606" s="6" t="s">
        <v>76</v>
      </c>
      <c r="F2606" s="6" t="s">
        <v>77</v>
      </c>
      <c r="G2606" s="6" t="s">
        <v>78</v>
      </c>
      <c r="H2606" s="7">
        <v>981403.98</v>
      </c>
      <c r="I2606" s="7">
        <v>959613.18</v>
      </c>
      <c r="J2606" s="8">
        <v>12908</v>
      </c>
      <c r="K2606" s="8">
        <v>12724</v>
      </c>
      <c r="L2606" s="7">
        <v>545368.53</v>
      </c>
      <c r="M2606" s="7">
        <v>17204.62</v>
      </c>
      <c r="N2606" s="7">
        <v>5784819.8399999999</v>
      </c>
      <c r="O2606" s="8">
        <v>79499</v>
      </c>
      <c r="P2606" s="8">
        <v>41</v>
      </c>
      <c r="Q2606" s="8">
        <v>222</v>
      </c>
    </row>
    <row r="2607" spans="1:17" ht="14.5">
      <c r="A2607" s="5">
        <v>45870</v>
      </c>
      <c r="B2607" s="6">
        <v>2025</v>
      </c>
      <c r="C2607" s="6" t="s">
        <v>99</v>
      </c>
      <c r="D2607" s="6" t="s">
        <v>75</v>
      </c>
      <c r="E2607" s="6" t="s">
        <v>76</v>
      </c>
      <c r="F2607" s="6" t="s">
        <v>77</v>
      </c>
      <c r="G2607" s="6" t="s">
        <v>79</v>
      </c>
      <c r="H2607" s="7">
        <v>978536.12</v>
      </c>
      <c r="I2607" s="7">
        <v>898985.14</v>
      </c>
      <c r="J2607" s="8">
        <v>5089</v>
      </c>
      <c r="K2607" s="8">
        <v>4679</v>
      </c>
      <c r="L2607" s="7">
        <v>638980.65</v>
      </c>
      <c r="M2607" s="7">
        <v>25243.58</v>
      </c>
      <c r="N2607" s="7">
        <v>4899844.09</v>
      </c>
      <c r="O2607" s="8">
        <v>28818</v>
      </c>
      <c r="P2607" s="8">
        <v>50</v>
      </c>
      <c r="Q2607" s="8">
        <v>65</v>
      </c>
    </row>
    <row r="2608" spans="1:17" ht="14.5">
      <c r="A2608" s="5">
        <v>45870</v>
      </c>
      <c r="B2608" s="6">
        <v>2025</v>
      </c>
      <c r="C2608" s="6" t="s">
        <v>99</v>
      </c>
      <c r="D2608" s="6" t="s">
        <v>75</v>
      </c>
      <c r="E2608" s="6" t="s">
        <v>76</v>
      </c>
      <c r="F2608" s="6" t="s">
        <v>77</v>
      </c>
      <c r="G2608" s="6" t="s">
        <v>80</v>
      </c>
      <c r="H2608" s="7">
        <v>311714.38</v>
      </c>
      <c r="I2608" s="7">
        <v>276324.51</v>
      </c>
      <c r="J2608" s="8">
        <v>2108</v>
      </c>
      <c r="K2608" s="8">
        <v>1874</v>
      </c>
      <c r="L2608" s="7">
        <v>212469.56</v>
      </c>
      <c r="M2608" s="7">
        <v>16888.23</v>
      </c>
      <c r="N2608" s="7">
        <v>1729049.36</v>
      </c>
      <c r="O2608" s="8">
        <v>12213</v>
      </c>
      <c r="P2608" s="8">
        <v>13</v>
      </c>
      <c r="Q2608" s="8">
        <v>41</v>
      </c>
    </row>
    <row r="2609" spans="1:17" ht="14.5">
      <c r="A2609" s="5">
        <v>45870</v>
      </c>
      <c r="B2609" s="6">
        <v>2025</v>
      </c>
      <c r="C2609" s="6" t="s">
        <v>99</v>
      </c>
      <c r="D2609" s="6" t="s">
        <v>75</v>
      </c>
      <c r="E2609" s="6" t="s">
        <v>76</v>
      </c>
      <c r="F2609" s="6" t="s">
        <v>77</v>
      </c>
      <c r="G2609" s="6" t="s">
        <v>81</v>
      </c>
      <c r="H2609" s="7">
        <v>420000.22</v>
      </c>
      <c r="I2609" s="7">
        <v>414526.29</v>
      </c>
      <c r="J2609" s="8">
        <v>3458</v>
      </c>
      <c r="K2609" s="8">
        <v>3384</v>
      </c>
      <c r="L2609" s="7">
        <v>260829.8</v>
      </c>
      <c r="M2609" s="7">
        <v>11737.13</v>
      </c>
      <c r="N2609" s="7">
        <v>2199504.6</v>
      </c>
      <c r="O2609" s="8">
        <v>19350</v>
      </c>
      <c r="P2609" s="8">
        <v>22</v>
      </c>
      <c r="Q2609" s="8">
        <v>48</v>
      </c>
    </row>
    <row r="2610" spans="1:17" ht="14.5">
      <c r="A2610" s="5">
        <v>45870</v>
      </c>
      <c r="B2610" s="6">
        <v>2025</v>
      </c>
      <c r="C2610" s="6" t="s">
        <v>99</v>
      </c>
      <c r="D2610" s="6" t="s">
        <v>75</v>
      </c>
      <c r="E2610" s="6" t="s">
        <v>76</v>
      </c>
      <c r="F2610" s="6" t="s">
        <v>82</v>
      </c>
      <c r="G2610" s="6" t="s">
        <v>78</v>
      </c>
      <c r="H2610" s="7">
        <v>789948.64</v>
      </c>
      <c r="I2610" s="7">
        <v>794961.58</v>
      </c>
      <c r="J2610" s="8">
        <v>10390</v>
      </c>
      <c r="K2610" s="8">
        <v>10644</v>
      </c>
      <c r="L2610" s="7">
        <v>408432.84</v>
      </c>
      <c r="M2610" s="7">
        <v>13852.15</v>
      </c>
      <c r="N2610" s="7">
        <v>5000749.37</v>
      </c>
      <c r="O2610" s="8">
        <v>71720</v>
      </c>
      <c r="P2610" s="8">
        <v>34</v>
      </c>
      <c r="Q2610" s="8">
        <v>210</v>
      </c>
    </row>
    <row r="2611" spans="1:17" ht="14.5">
      <c r="A2611" s="5">
        <v>45870</v>
      </c>
      <c r="B2611" s="6">
        <v>2025</v>
      </c>
      <c r="C2611" s="6" t="s">
        <v>99</v>
      </c>
      <c r="D2611" s="6" t="s">
        <v>75</v>
      </c>
      <c r="E2611" s="6" t="s">
        <v>76</v>
      </c>
      <c r="F2611" s="6" t="s">
        <v>82</v>
      </c>
      <c r="G2611" s="6" t="s">
        <v>79</v>
      </c>
      <c r="H2611" s="7">
        <v>761173.38</v>
      </c>
      <c r="I2611" s="7">
        <v>719266.66</v>
      </c>
      <c r="J2611" s="8">
        <v>3959</v>
      </c>
      <c r="K2611" s="8">
        <v>3686</v>
      </c>
      <c r="L2611" s="7">
        <v>461504.67</v>
      </c>
      <c r="M2611" s="7">
        <v>20185.53</v>
      </c>
      <c r="N2611" s="7">
        <v>4090618.46</v>
      </c>
      <c r="O2611" s="8">
        <v>22720</v>
      </c>
      <c r="P2611" s="8">
        <v>42</v>
      </c>
      <c r="Q2611" s="8">
        <v>61</v>
      </c>
    </row>
    <row r="2612" spans="1:17" ht="14.5">
      <c r="A2612" s="5">
        <v>45870</v>
      </c>
      <c r="B2612" s="6">
        <v>2025</v>
      </c>
      <c r="C2612" s="6" t="s">
        <v>99</v>
      </c>
      <c r="D2612" s="6" t="s">
        <v>75</v>
      </c>
      <c r="E2612" s="6" t="s">
        <v>76</v>
      </c>
      <c r="F2612" s="6" t="s">
        <v>82</v>
      </c>
      <c r="G2612" s="6" t="s">
        <v>80</v>
      </c>
      <c r="H2612" s="7">
        <v>258158.92</v>
      </c>
      <c r="I2612" s="7">
        <v>223085.66</v>
      </c>
      <c r="J2612" s="8">
        <v>1746</v>
      </c>
      <c r="K2612" s="8">
        <v>1486</v>
      </c>
      <c r="L2612" s="7">
        <v>166970.88</v>
      </c>
      <c r="M2612" s="7">
        <v>14593.21</v>
      </c>
      <c r="N2612" s="7">
        <v>1443817.36</v>
      </c>
      <c r="O2612" s="8">
        <v>10016</v>
      </c>
      <c r="P2612" s="8">
        <v>14</v>
      </c>
      <c r="Q2612" s="8">
        <v>35</v>
      </c>
    </row>
    <row r="2613" spans="1:17" ht="14.5">
      <c r="A2613" s="5">
        <v>45870</v>
      </c>
      <c r="B2613" s="6">
        <v>2025</v>
      </c>
      <c r="C2613" s="6" t="s">
        <v>99</v>
      </c>
      <c r="D2613" s="6" t="s">
        <v>75</v>
      </c>
      <c r="E2613" s="6" t="s">
        <v>76</v>
      </c>
      <c r="F2613" s="6" t="s">
        <v>82</v>
      </c>
      <c r="G2613" s="6" t="s">
        <v>81</v>
      </c>
      <c r="H2613" s="7">
        <v>348469.46</v>
      </c>
      <c r="I2613" s="7">
        <v>348700.54</v>
      </c>
      <c r="J2613" s="8">
        <v>2869</v>
      </c>
      <c r="K2613" s="8">
        <v>2917</v>
      </c>
      <c r="L2613" s="7">
        <v>205363.73</v>
      </c>
      <c r="M2613" s="7">
        <v>11395.22</v>
      </c>
      <c r="N2613" s="7">
        <v>1989899.28</v>
      </c>
      <c r="O2613" s="8">
        <v>18353</v>
      </c>
      <c r="P2613" s="8">
        <v>16</v>
      </c>
      <c r="Q2613" s="8">
        <v>29</v>
      </c>
    </row>
    <row r="2614" spans="1:17" ht="14.5">
      <c r="A2614" s="5">
        <v>45870</v>
      </c>
      <c r="B2614" s="6">
        <v>2025</v>
      </c>
      <c r="C2614" s="6" t="s">
        <v>99</v>
      </c>
      <c r="D2614" s="6" t="s">
        <v>75</v>
      </c>
      <c r="E2614" s="6" t="s">
        <v>76</v>
      </c>
      <c r="F2614" s="6" t="s">
        <v>83</v>
      </c>
      <c r="G2614" s="6" t="s">
        <v>78</v>
      </c>
      <c r="H2614" s="7">
        <v>92939.05</v>
      </c>
      <c r="I2614" s="7">
        <v>92140.63</v>
      </c>
      <c r="J2614" s="8">
        <v>1222</v>
      </c>
      <c r="K2614" s="8">
        <v>1214</v>
      </c>
      <c r="L2614" s="7">
        <v>44723.15</v>
      </c>
      <c r="M2614" s="7">
        <v>1572</v>
      </c>
      <c r="N2614" s="7">
        <v>778879.65</v>
      </c>
      <c r="O2614" s="8">
        <v>11545</v>
      </c>
      <c r="P2614" s="8">
        <v>4</v>
      </c>
      <c r="Q2614" s="8">
        <v>17</v>
      </c>
    </row>
    <row r="2615" spans="1:17" ht="14.5">
      <c r="A2615" s="5">
        <v>45870</v>
      </c>
      <c r="B2615" s="6">
        <v>2025</v>
      </c>
      <c r="C2615" s="6" t="s">
        <v>99</v>
      </c>
      <c r="D2615" s="6" t="s">
        <v>75</v>
      </c>
      <c r="E2615" s="6" t="s">
        <v>76</v>
      </c>
      <c r="F2615" s="6" t="s">
        <v>83</v>
      </c>
      <c r="G2615" s="6" t="s">
        <v>79</v>
      </c>
      <c r="H2615" s="7">
        <v>95216.25</v>
      </c>
      <c r="I2615" s="7">
        <v>92816.63</v>
      </c>
      <c r="J2615" s="8">
        <v>495</v>
      </c>
      <c r="K2615" s="8">
        <v>484</v>
      </c>
      <c r="L2615" s="7">
        <v>52437.36</v>
      </c>
      <c r="M2615" s="7">
        <v>2234.4699999999998</v>
      </c>
      <c r="N2615" s="7">
        <v>660003.38</v>
      </c>
      <c r="O2615" s="8">
        <v>3752</v>
      </c>
      <c r="P2615" s="8">
        <v>5</v>
      </c>
      <c r="Q2615" s="8">
        <v>16</v>
      </c>
    </row>
    <row r="2616" spans="1:17" ht="14.5">
      <c r="A2616" s="5">
        <v>45870</v>
      </c>
      <c r="B2616" s="6">
        <v>2025</v>
      </c>
      <c r="C2616" s="6" t="s">
        <v>99</v>
      </c>
      <c r="D2616" s="6" t="s">
        <v>75</v>
      </c>
      <c r="E2616" s="6" t="s">
        <v>76</v>
      </c>
      <c r="F2616" s="6" t="s">
        <v>83</v>
      </c>
      <c r="G2616" s="6" t="s">
        <v>80</v>
      </c>
      <c r="H2616" s="7">
        <v>29062.78</v>
      </c>
      <c r="I2616" s="7">
        <v>26019.94</v>
      </c>
      <c r="J2616" s="8">
        <v>197</v>
      </c>
      <c r="K2616" s="8">
        <v>179</v>
      </c>
      <c r="L2616" s="7">
        <v>16976.759999999998</v>
      </c>
      <c r="M2616" s="7">
        <v>1581.52</v>
      </c>
      <c r="N2616" s="7">
        <v>226719.24</v>
      </c>
      <c r="O2616" s="8">
        <v>1580</v>
      </c>
      <c r="P2616" s="8">
        <v>2</v>
      </c>
      <c r="Q2616" s="8">
        <v>6</v>
      </c>
    </row>
    <row r="2617" spans="1:17" ht="14.5">
      <c r="A2617" s="5">
        <v>45870</v>
      </c>
      <c r="B2617" s="6">
        <v>2025</v>
      </c>
      <c r="C2617" s="6" t="s">
        <v>99</v>
      </c>
      <c r="D2617" s="6" t="s">
        <v>75</v>
      </c>
      <c r="E2617" s="6" t="s">
        <v>76</v>
      </c>
      <c r="F2617" s="6" t="s">
        <v>83</v>
      </c>
      <c r="G2617" s="6" t="s">
        <v>81</v>
      </c>
      <c r="H2617" s="7">
        <v>40232.06</v>
      </c>
      <c r="I2617" s="7">
        <v>37807.230000000003</v>
      </c>
      <c r="J2617" s="8">
        <v>331</v>
      </c>
      <c r="K2617" s="8">
        <v>317</v>
      </c>
      <c r="L2617" s="7">
        <v>21295.15</v>
      </c>
      <c r="M2617" s="7">
        <v>1200.8599999999999</v>
      </c>
      <c r="N2617" s="7">
        <v>311260.19</v>
      </c>
      <c r="O2617" s="8">
        <v>2785</v>
      </c>
      <c r="P2617" s="8">
        <v>2</v>
      </c>
      <c r="Q2617" s="8">
        <v>10</v>
      </c>
    </row>
    <row r="2618" spans="1:17" ht="14.5">
      <c r="A2618" s="5">
        <v>45870</v>
      </c>
      <c r="B2618" s="6">
        <v>2025</v>
      </c>
      <c r="C2618" s="6" t="s">
        <v>99</v>
      </c>
      <c r="D2618" s="6" t="s">
        <v>84</v>
      </c>
      <c r="E2618" s="6" t="s">
        <v>85</v>
      </c>
      <c r="F2618" s="6" t="s">
        <v>77</v>
      </c>
      <c r="G2618" s="6" t="s">
        <v>78</v>
      </c>
      <c r="H2618" s="7">
        <v>494811.79</v>
      </c>
      <c r="I2618" s="7">
        <v>540440.89</v>
      </c>
      <c r="J2618" s="8">
        <v>6508</v>
      </c>
      <c r="K2618" s="8">
        <v>7034</v>
      </c>
      <c r="L2618" s="7">
        <v>278780.45</v>
      </c>
      <c r="M2618" s="7">
        <v>9304.61</v>
      </c>
      <c r="N2618" s="7">
        <v>4282582.12</v>
      </c>
      <c r="O2618" s="8">
        <v>63890</v>
      </c>
      <c r="P2618" s="8">
        <v>20</v>
      </c>
      <c r="Q2618" s="8">
        <v>123</v>
      </c>
    </row>
    <row r="2619" spans="1:17" ht="14.5">
      <c r="A2619" s="5">
        <v>45870</v>
      </c>
      <c r="B2619" s="6">
        <v>2025</v>
      </c>
      <c r="C2619" s="6" t="s">
        <v>99</v>
      </c>
      <c r="D2619" s="6" t="s">
        <v>84</v>
      </c>
      <c r="E2619" s="6" t="s">
        <v>85</v>
      </c>
      <c r="F2619" s="6" t="s">
        <v>77</v>
      </c>
      <c r="G2619" s="6" t="s">
        <v>79</v>
      </c>
      <c r="H2619" s="7">
        <v>510232.44</v>
      </c>
      <c r="I2619" s="7">
        <v>517884.92</v>
      </c>
      <c r="J2619" s="8">
        <v>2654</v>
      </c>
      <c r="K2619" s="8">
        <v>2740</v>
      </c>
      <c r="L2619" s="7">
        <v>330909.2</v>
      </c>
      <c r="M2619" s="7">
        <v>13582.69</v>
      </c>
      <c r="N2619" s="7">
        <v>3648332.77</v>
      </c>
      <c r="O2619" s="8">
        <v>20705</v>
      </c>
      <c r="P2619" s="8">
        <v>26</v>
      </c>
      <c r="Q2619" s="8">
        <v>47</v>
      </c>
    </row>
    <row r="2620" spans="1:17" ht="14.5">
      <c r="A2620" s="5">
        <v>45870</v>
      </c>
      <c r="B2620" s="6">
        <v>2025</v>
      </c>
      <c r="C2620" s="6" t="s">
        <v>99</v>
      </c>
      <c r="D2620" s="6" t="s">
        <v>84</v>
      </c>
      <c r="E2620" s="6" t="s">
        <v>85</v>
      </c>
      <c r="F2620" s="6" t="s">
        <v>77</v>
      </c>
      <c r="G2620" s="6" t="s">
        <v>80</v>
      </c>
      <c r="H2620" s="7">
        <v>162386.07999999999</v>
      </c>
      <c r="I2620" s="7">
        <v>164772.68</v>
      </c>
      <c r="J2620" s="8">
        <v>1098</v>
      </c>
      <c r="K2620" s="8">
        <v>1117</v>
      </c>
      <c r="L2620" s="7">
        <v>112990.57</v>
      </c>
      <c r="M2620" s="7">
        <v>8363.74</v>
      </c>
      <c r="N2620" s="7">
        <v>1286586.7</v>
      </c>
      <c r="O2620" s="8">
        <v>9235</v>
      </c>
      <c r="P2620" s="8">
        <v>8</v>
      </c>
      <c r="Q2620" s="8">
        <v>13</v>
      </c>
    </row>
    <row r="2621" spans="1:17" ht="14.5">
      <c r="A2621" s="5">
        <v>45870</v>
      </c>
      <c r="B2621" s="6">
        <v>2025</v>
      </c>
      <c r="C2621" s="6" t="s">
        <v>99</v>
      </c>
      <c r="D2621" s="6" t="s">
        <v>84</v>
      </c>
      <c r="E2621" s="6" t="s">
        <v>85</v>
      </c>
      <c r="F2621" s="6" t="s">
        <v>77</v>
      </c>
      <c r="G2621" s="6" t="s">
        <v>81</v>
      </c>
      <c r="H2621" s="7">
        <v>195908.06</v>
      </c>
      <c r="I2621" s="7">
        <v>211937.83</v>
      </c>
      <c r="J2621" s="8">
        <v>1613</v>
      </c>
      <c r="K2621" s="8">
        <v>1759</v>
      </c>
      <c r="L2621" s="7">
        <v>122955.46</v>
      </c>
      <c r="M2621" s="7">
        <v>5851.66</v>
      </c>
      <c r="N2621" s="7">
        <v>1624896.4</v>
      </c>
      <c r="O2621" s="8">
        <v>14173</v>
      </c>
      <c r="P2621" s="8">
        <v>8</v>
      </c>
      <c r="Q2621" s="8">
        <v>24</v>
      </c>
    </row>
    <row r="2622" spans="1:17" ht="14.5">
      <c r="A2622" s="5">
        <v>45870</v>
      </c>
      <c r="B2622" s="6">
        <v>2025</v>
      </c>
      <c r="C2622" s="6" t="s">
        <v>99</v>
      </c>
      <c r="D2622" s="6" t="s">
        <v>84</v>
      </c>
      <c r="E2622" s="6" t="s">
        <v>85</v>
      </c>
      <c r="F2622" s="6" t="s">
        <v>82</v>
      </c>
      <c r="G2622" s="6" t="s">
        <v>78</v>
      </c>
      <c r="H2622" s="7">
        <v>470176.56</v>
      </c>
      <c r="I2622" s="7">
        <v>507329.55</v>
      </c>
      <c r="J2622" s="8">
        <v>6184</v>
      </c>
      <c r="K2622" s="8">
        <v>6745</v>
      </c>
      <c r="L2622" s="7">
        <v>245013.25</v>
      </c>
      <c r="M2622" s="7">
        <v>8878.25</v>
      </c>
      <c r="N2622" s="7">
        <v>3973738.25</v>
      </c>
      <c r="O2622" s="8">
        <v>56691</v>
      </c>
      <c r="P2622" s="8">
        <v>24</v>
      </c>
      <c r="Q2622" s="8">
        <v>128</v>
      </c>
    </row>
    <row r="2623" spans="1:17" ht="14.5">
      <c r="A2623" s="5">
        <v>45870</v>
      </c>
      <c r="B2623" s="6">
        <v>2025</v>
      </c>
      <c r="C2623" s="6" t="s">
        <v>99</v>
      </c>
      <c r="D2623" s="6" t="s">
        <v>84</v>
      </c>
      <c r="E2623" s="6" t="s">
        <v>85</v>
      </c>
      <c r="F2623" s="6" t="s">
        <v>82</v>
      </c>
      <c r="G2623" s="6" t="s">
        <v>79</v>
      </c>
      <c r="H2623" s="7">
        <v>424106.54</v>
      </c>
      <c r="I2623" s="7">
        <v>464630.28</v>
      </c>
      <c r="J2623" s="8">
        <v>2206</v>
      </c>
      <c r="K2623" s="8">
        <v>2457</v>
      </c>
      <c r="L2623" s="7">
        <v>258404.3</v>
      </c>
      <c r="M2623" s="7">
        <v>10731.01</v>
      </c>
      <c r="N2623" s="7">
        <v>3319309.71</v>
      </c>
      <c r="O2623" s="8">
        <v>18370</v>
      </c>
      <c r="P2623" s="8">
        <v>23</v>
      </c>
      <c r="Q2623" s="8">
        <v>46</v>
      </c>
    </row>
    <row r="2624" spans="1:17" ht="14.5">
      <c r="A2624" s="5">
        <v>45870</v>
      </c>
      <c r="B2624" s="6">
        <v>2025</v>
      </c>
      <c r="C2624" s="6" t="s">
        <v>99</v>
      </c>
      <c r="D2624" s="6" t="s">
        <v>84</v>
      </c>
      <c r="E2624" s="6" t="s">
        <v>85</v>
      </c>
      <c r="F2624" s="6" t="s">
        <v>82</v>
      </c>
      <c r="G2624" s="6" t="s">
        <v>80</v>
      </c>
      <c r="H2624" s="7">
        <v>153668.35</v>
      </c>
      <c r="I2624" s="7">
        <v>148709.97</v>
      </c>
      <c r="J2624" s="8">
        <v>1039</v>
      </c>
      <c r="K2624" s="8">
        <v>1024</v>
      </c>
      <c r="L2624" s="7">
        <v>97502.83</v>
      </c>
      <c r="M2624" s="7">
        <v>8145.2</v>
      </c>
      <c r="N2624" s="7">
        <v>1235392.75</v>
      </c>
      <c r="O2624" s="8">
        <v>8890</v>
      </c>
      <c r="P2624" s="8">
        <v>7</v>
      </c>
      <c r="Q2624" s="8">
        <v>21</v>
      </c>
    </row>
    <row r="2625" spans="1:17" ht="14.5">
      <c r="A2625" s="5">
        <v>45870</v>
      </c>
      <c r="B2625" s="6">
        <v>2025</v>
      </c>
      <c r="C2625" s="6" t="s">
        <v>99</v>
      </c>
      <c r="D2625" s="6" t="s">
        <v>84</v>
      </c>
      <c r="E2625" s="6" t="s">
        <v>85</v>
      </c>
      <c r="F2625" s="6" t="s">
        <v>82</v>
      </c>
      <c r="G2625" s="6" t="s">
        <v>81</v>
      </c>
      <c r="H2625" s="7">
        <v>191940.49</v>
      </c>
      <c r="I2625" s="7">
        <v>206269.24</v>
      </c>
      <c r="J2625" s="8">
        <v>1581</v>
      </c>
      <c r="K2625" s="8">
        <v>1723</v>
      </c>
      <c r="L2625" s="7">
        <v>111615.51</v>
      </c>
      <c r="M2625" s="7">
        <v>5287.53</v>
      </c>
      <c r="N2625" s="7">
        <v>1562346.63</v>
      </c>
      <c r="O2625" s="8">
        <v>13964</v>
      </c>
      <c r="P2625" s="8">
        <v>10</v>
      </c>
      <c r="Q2625" s="8">
        <v>24</v>
      </c>
    </row>
    <row r="2626" spans="1:17" ht="14.5">
      <c r="A2626" s="5">
        <v>45870</v>
      </c>
      <c r="B2626" s="6">
        <v>2025</v>
      </c>
      <c r="C2626" s="6" t="s">
        <v>99</v>
      </c>
      <c r="D2626" s="6" t="s">
        <v>84</v>
      </c>
      <c r="E2626" s="6" t="s">
        <v>85</v>
      </c>
      <c r="F2626" s="6" t="s">
        <v>83</v>
      </c>
      <c r="G2626" s="6" t="s">
        <v>78</v>
      </c>
      <c r="H2626" s="7">
        <v>51204.2</v>
      </c>
      <c r="I2626" s="7">
        <v>56479.040000000001</v>
      </c>
      <c r="J2626" s="8">
        <v>673</v>
      </c>
      <c r="K2626" s="8">
        <v>747</v>
      </c>
      <c r="L2626" s="7">
        <v>24462.74</v>
      </c>
      <c r="M2626" s="7">
        <v>873.76</v>
      </c>
      <c r="N2626" s="7">
        <v>604843.55000000005</v>
      </c>
      <c r="O2626" s="8">
        <v>8559</v>
      </c>
      <c r="P2626" s="8">
        <v>2</v>
      </c>
      <c r="Q2626" s="8">
        <v>23</v>
      </c>
    </row>
    <row r="2627" spans="1:17" ht="14.5">
      <c r="A2627" s="5">
        <v>45870</v>
      </c>
      <c r="B2627" s="6">
        <v>2025</v>
      </c>
      <c r="C2627" s="6" t="s">
        <v>99</v>
      </c>
      <c r="D2627" s="6" t="s">
        <v>84</v>
      </c>
      <c r="E2627" s="6" t="s">
        <v>85</v>
      </c>
      <c r="F2627" s="6" t="s">
        <v>83</v>
      </c>
      <c r="G2627" s="6" t="s">
        <v>79</v>
      </c>
      <c r="H2627" s="7">
        <v>48539.27</v>
      </c>
      <c r="I2627" s="7">
        <v>51773.81</v>
      </c>
      <c r="J2627" s="8">
        <v>252</v>
      </c>
      <c r="K2627" s="8">
        <v>270</v>
      </c>
      <c r="L2627" s="7">
        <v>26848.240000000002</v>
      </c>
      <c r="M2627" s="7">
        <v>1127.6300000000001</v>
      </c>
      <c r="N2627" s="7">
        <v>488814.34</v>
      </c>
      <c r="O2627" s="8">
        <v>2624</v>
      </c>
      <c r="P2627" s="8">
        <v>2</v>
      </c>
      <c r="Q2627" s="8">
        <v>5</v>
      </c>
    </row>
    <row r="2628" spans="1:17" ht="14.5">
      <c r="A2628" s="5">
        <v>45870</v>
      </c>
      <c r="B2628" s="6">
        <v>2025</v>
      </c>
      <c r="C2628" s="6" t="s">
        <v>99</v>
      </c>
      <c r="D2628" s="6" t="s">
        <v>84</v>
      </c>
      <c r="E2628" s="6" t="s">
        <v>85</v>
      </c>
      <c r="F2628" s="6" t="s">
        <v>83</v>
      </c>
      <c r="G2628" s="6" t="s">
        <v>80</v>
      </c>
      <c r="H2628" s="7">
        <v>16325.89</v>
      </c>
      <c r="I2628" s="7">
        <v>16079.66</v>
      </c>
      <c r="J2628" s="8">
        <v>110</v>
      </c>
      <c r="K2628" s="8">
        <v>108</v>
      </c>
      <c r="L2628" s="7">
        <v>9481.5300000000007</v>
      </c>
      <c r="M2628" s="7">
        <v>831.21</v>
      </c>
      <c r="N2628" s="7">
        <v>180844.76</v>
      </c>
      <c r="O2628" s="8">
        <v>1293</v>
      </c>
      <c r="P2628" s="8">
        <v>1</v>
      </c>
      <c r="Q2628" s="8">
        <v>3</v>
      </c>
    </row>
    <row r="2629" spans="1:17" ht="14.5">
      <c r="A2629" s="5">
        <v>45870</v>
      </c>
      <c r="B2629" s="6">
        <v>2025</v>
      </c>
      <c r="C2629" s="6" t="s">
        <v>99</v>
      </c>
      <c r="D2629" s="6" t="s">
        <v>84</v>
      </c>
      <c r="E2629" s="6" t="s">
        <v>85</v>
      </c>
      <c r="F2629" s="6" t="s">
        <v>83</v>
      </c>
      <c r="G2629" s="6" t="s">
        <v>81</v>
      </c>
      <c r="H2629" s="7">
        <v>19598.14</v>
      </c>
      <c r="I2629" s="7">
        <v>20289.8</v>
      </c>
      <c r="J2629" s="8">
        <v>161</v>
      </c>
      <c r="K2629" s="8">
        <v>166</v>
      </c>
      <c r="L2629" s="7">
        <v>10208</v>
      </c>
      <c r="M2629" s="7">
        <v>564.91999999999996</v>
      </c>
      <c r="N2629" s="7">
        <v>226391.94</v>
      </c>
      <c r="O2629" s="8">
        <v>1992</v>
      </c>
      <c r="P2629" s="8">
        <v>1</v>
      </c>
      <c r="Q2629" s="8">
        <v>4</v>
      </c>
    </row>
    <row r="2630" spans="1:17" ht="14.5">
      <c r="A2630" s="5">
        <v>45870</v>
      </c>
      <c r="B2630" s="6">
        <v>2025</v>
      </c>
      <c r="C2630" s="6" t="s">
        <v>99</v>
      </c>
      <c r="D2630" s="6" t="s">
        <v>86</v>
      </c>
      <c r="E2630" s="6" t="s">
        <v>87</v>
      </c>
      <c r="F2630" s="6" t="s">
        <v>77</v>
      </c>
      <c r="G2630" s="6" t="s">
        <v>78</v>
      </c>
      <c r="H2630" s="7">
        <v>352889.61</v>
      </c>
      <c r="I2630" s="7">
        <v>370674.48</v>
      </c>
      <c r="J2630" s="8">
        <v>4641</v>
      </c>
      <c r="K2630" s="8">
        <v>4820</v>
      </c>
      <c r="L2630" s="7">
        <v>196061.7</v>
      </c>
      <c r="M2630" s="7">
        <v>6831.48</v>
      </c>
      <c r="N2630" s="7">
        <v>3316847.48</v>
      </c>
      <c r="O2630" s="8">
        <v>45939</v>
      </c>
      <c r="P2630" s="8">
        <v>18</v>
      </c>
      <c r="Q2630" s="8">
        <v>94</v>
      </c>
    </row>
    <row r="2631" spans="1:17" ht="14.5">
      <c r="A2631" s="5">
        <v>45870</v>
      </c>
      <c r="B2631" s="6">
        <v>2025</v>
      </c>
      <c r="C2631" s="6" t="s">
        <v>99</v>
      </c>
      <c r="D2631" s="6" t="s">
        <v>86</v>
      </c>
      <c r="E2631" s="6" t="s">
        <v>87</v>
      </c>
      <c r="F2631" s="6" t="s">
        <v>77</v>
      </c>
      <c r="G2631" s="6" t="s">
        <v>79</v>
      </c>
      <c r="H2631" s="7">
        <v>353287.59</v>
      </c>
      <c r="I2631" s="7">
        <v>336125.88</v>
      </c>
      <c r="J2631" s="8">
        <v>1837</v>
      </c>
      <c r="K2631" s="8">
        <v>1720</v>
      </c>
      <c r="L2631" s="7">
        <v>234242</v>
      </c>
      <c r="M2631" s="7">
        <v>9441.64</v>
      </c>
      <c r="N2631" s="7">
        <v>2758239.02</v>
      </c>
      <c r="O2631" s="8">
        <v>15939</v>
      </c>
      <c r="P2631" s="8">
        <v>18</v>
      </c>
      <c r="Q2631" s="8">
        <v>36</v>
      </c>
    </row>
    <row r="2632" spans="1:17" ht="14.5">
      <c r="A2632" s="5">
        <v>45870</v>
      </c>
      <c r="B2632" s="6">
        <v>2025</v>
      </c>
      <c r="C2632" s="6" t="s">
        <v>99</v>
      </c>
      <c r="D2632" s="6" t="s">
        <v>86</v>
      </c>
      <c r="E2632" s="6" t="s">
        <v>87</v>
      </c>
      <c r="F2632" s="6" t="s">
        <v>77</v>
      </c>
      <c r="G2632" s="6" t="s">
        <v>80</v>
      </c>
      <c r="H2632" s="7">
        <v>114803.45</v>
      </c>
      <c r="I2632" s="7">
        <v>107194.36</v>
      </c>
      <c r="J2632" s="8">
        <v>777</v>
      </c>
      <c r="K2632" s="8">
        <v>734</v>
      </c>
      <c r="L2632" s="7">
        <v>77753.5</v>
      </c>
      <c r="M2632" s="7">
        <v>5730.4</v>
      </c>
      <c r="N2632" s="7">
        <v>945527.33</v>
      </c>
      <c r="O2632" s="8">
        <v>6919</v>
      </c>
      <c r="P2632" s="8">
        <v>6</v>
      </c>
      <c r="Q2632" s="8">
        <v>7</v>
      </c>
    </row>
    <row r="2633" spans="1:17" ht="14.5">
      <c r="A2633" s="5">
        <v>45870</v>
      </c>
      <c r="B2633" s="6">
        <v>2025</v>
      </c>
      <c r="C2633" s="6" t="s">
        <v>99</v>
      </c>
      <c r="D2633" s="6" t="s">
        <v>86</v>
      </c>
      <c r="E2633" s="6" t="s">
        <v>87</v>
      </c>
      <c r="F2633" s="6" t="s">
        <v>77</v>
      </c>
      <c r="G2633" s="6" t="s">
        <v>81</v>
      </c>
      <c r="H2633" s="7">
        <v>143452.32999999999</v>
      </c>
      <c r="I2633" s="7">
        <v>140445.38</v>
      </c>
      <c r="J2633" s="8">
        <v>1181</v>
      </c>
      <c r="K2633" s="8">
        <v>1180</v>
      </c>
      <c r="L2633" s="7">
        <v>90697.22</v>
      </c>
      <c r="M2633" s="7">
        <v>4607.93</v>
      </c>
      <c r="N2633" s="7">
        <v>1281092.69</v>
      </c>
      <c r="O2633" s="8">
        <v>11682</v>
      </c>
      <c r="P2633" s="8">
        <v>7</v>
      </c>
      <c r="Q2633" s="8">
        <v>26</v>
      </c>
    </row>
    <row r="2634" spans="1:17" ht="14.5">
      <c r="A2634" s="5">
        <v>45870</v>
      </c>
      <c r="B2634" s="6">
        <v>2025</v>
      </c>
      <c r="C2634" s="6" t="s">
        <v>99</v>
      </c>
      <c r="D2634" s="6" t="s">
        <v>86</v>
      </c>
      <c r="E2634" s="6" t="s">
        <v>87</v>
      </c>
      <c r="F2634" s="6" t="s">
        <v>82</v>
      </c>
      <c r="G2634" s="6" t="s">
        <v>78</v>
      </c>
      <c r="H2634" s="7">
        <v>314047.55</v>
      </c>
      <c r="I2634" s="7">
        <v>333418.08</v>
      </c>
      <c r="J2634" s="8">
        <v>4130</v>
      </c>
      <c r="K2634" s="8">
        <v>4401</v>
      </c>
      <c r="L2634" s="7">
        <v>163684.35</v>
      </c>
      <c r="M2634" s="7">
        <v>6083.36</v>
      </c>
      <c r="N2634" s="7">
        <v>3072530.93</v>
      </c>
      <c r="O2634" s="8">
        <v>44751</v>
      </c>
      <c r="P2634" s="8">
        <v>16</v>
      </c>
      <c r="Q2634" s="8">
        <v>69</v>
      </c>
    </row>
    <row r="2635" spans="1:17" ht="14.5">
      <c r="A2635" s="5">
        <v>45870</v>
      </c>
      <c r="B2635" s="6">
        <v>2025</v>
      </c>
      <c r="C2635" s="6" t="s">
        <v>99</v>
      </c>
      <c r="D2635" s="6" t="s">
        <v>86</v>
      </c>
      <c r="E2635" s="6" t="s">
        <v>87</v>
      </c>
      <c r="F2635" s="6" t="s">
        <v>82</v>
      </c>
      <c r="G2635" s="6" t="s">
        <v>79</v>
      </c>
      <c r="H2635" s="7">
        <v>339585.6</v>
      </c>
      <c r="I2635" s="7">
        <v>321412.45</v>
      </c>
      <c r="J2635" s="8">
        <v>1766</v>
      </c>
      <c r="K2635" s="8">
        <v>1670</v>
      </c>
      <c r="L2635" s="7">
        <v>208350.99</v>
      </c>
      <c r="M2635" s="7">
        <v>8348.98</v>
      </c>
      <c r="N2635" s="7">
        <v>2630022.19</v>
      </c>
      <c r="O2635" s="8">
        <v>14486</v>
      </c>
      <c r="P2635" s="8">
        <v>15</v>
      </c>
      <c r="Q2635" s="8">
        <v>27</v>
      </c>
    </row>
    <row r="2636" spans="1:17" ht="14.5">
      <c r="A2636" s="5">
        <v>45870</v>
      </c>
      <c r="B2636" s="6">
        <v>2025</v>
      </c>
      <c r="C2636" s="6" t="s">
        <v>99</v>
      </c>
      <c r="D2636" s="6" t="s">
        <v>86</v>
      </c>
      <c r="E2636" s="6" t="s">
        <v>87</v>
      </c>
      <c r="F2636" s="6" t="s">
        <v>82</v>
      </c>
      <c r="G2636" s="6" t="s">
        <v>80</v>
      </c>
      <c r="H2636" s="7">
        <v>101361.13</v>
      </c>
      <c r="I2636" s="7">
        <v>95077.67</v>
      </c>
      <c r="J2636" s="8">
        <v>686</v>
      </c>
      <c r="K2636" s="8">
        <v>648</v>
      </c>
      <c r="L2636" s="7">
        <v>64191.21</v>
      </c>
      <c r="M2636" s="7">
        <v>5170.24</v>
      </c>
      <c r="N2636" s="7">
        <v>886321.75</v>
      </c>
      <c r="O2636" s="8">
        <v>6270</v>
      </c>
      <c r="P2636" s="8">
        <v>4</v>
      </c>
      <c r="Q2636" s="8">
        <v>15</v>
      </c>
    </row>
    <row r="2637" spans="1:17" ht="14.5">
      <c r="A2637" s="5">
        <v>45870</v>
      </c>
      <c r="B2637" s="6">
        <v>2025</v>
      </c>
      <c r="C2637" s="6" t="s">
        <v>99</v>
      </c>
      <c r="D2637" s="6" t="s">
        <v>86</v>
      </c>
      <c r="E2637" s="6" t="s">
        <v>87</v>
      </c>
      <c r="F2637" s="6" t="s">
        <v>82</v>
      </c>
      <c r="G2637" s="6" t="s">
        <v>81</v>
      </c>
      <c r="H2637" s="7">
        <v>132134.26999999999</v>
      </c>
      <c r="I2637" s="7">
        <v>135635.07</v>
      </c>
      <c r="J2637" s="8">
        <v>1088</v>
      </c>
      <c r="K2637" s="8">
        <v>1102</v>
      </c>
      <c r="L2637" s="7">
        <v>77357.58</v>
      </c>
      <c r="M2637" s="7">
        <v>3770.93</v>
      </c>
      <c r="N2637" s="7">
        <v>1170985.58</v>
      </c>
      <c r="O2637" s="8">
        <v>10866</v>
      </c>
      <c r="P2637" s="8">
        <v>6</v>
      </c>
      <c r="Q2637" s="8">
        <v>20</v>
      </c>
    </row>
    <row r="2638" spans="1:17" ht="14.5">
      <c r="A2638" s="5">
        <v>45870</v>
      </c>
      <c r="B2638" s="6">
        <v>2025</v>
      </c>
      <c r="C2638" s="6" t="s">
        <v>99</v>
      </c>
      <c r="D2638" s="6" t="s">
        <v>86</v>
      </c>
      <c r="E2638" s="6" t="s">
        <v>87</v>
      </c>
      <c r="F2638" s="6" t="s">
        <v>83</v>
      </c>
      <c r="G2638" s="6" t="s">
        <v>78</v>
      </c>
      <c r="H2638" s="7">
        <v>38471.25</v>
      </c>
      <c r="I2638" s="7">
        <v>39483.46</v>
      </c>
      <c r="J2638" s="8">
        <v>506</v>
      </c>
      <c r="K2638" s="8">
        <v>530</v>
      </c>
      <c r="L2638" s="7">
        <v>18027.240000000002</v>
      </c>
      <c r="M2638" s="7">
        <v>671.55</v>
      </c>
      <c r="N2638" s="7">
        <v>480190.51</v>
      </c>
      <c r="O2638" s="8">
        <v>6537</v>
      </c>
      <c r="P2638" s="8">
        <v>2</v>
      </c>
      <c r="Q2638" s="8">
        <v>9</v>
      </c>
    </row>
    <row r="2639" spans="1:17" ht="14.5">
      <c r="A2639" s="5">
        <v>45870</v>
      </c>
      <c r="B2639" s="6">
        <v>2025</v>
      </c>
      <c r="C2639" s="6" t="s">
        <v>99</v>
      </c>
      <c r="D2639" s="6" t="s">
        <v>86</v>
      </c>
      <c r="E2639" s="6" t="s">
        <v>87</v>
      </c>
      <c r="F2639" s="6" t="s">
        <v>83</v>
      </c>
      <c r="G2639" s="6" t="s">
        <v>79</v>
      </c>
      <c r="H2639" s="7">
        <v>37343.31</v>
      </c>
      <c r="I2639" s="7">
        <v>37341.33</v>
      </c>
      <c r="J2639" s="8">
        <v>194</v>
      </c>
      <c r="K2639" s="8">
        <v>195</v>
      </c>
      <c r="L2639" s="7">
        <v>20768.14</v>
      </c>
      <c r="M2639" s="7">
        <v>955.75</v>
      </c>
      <c r="N2639" s="7">
        <v>391440.5</v>
      </c>
      <c r="O2639" s="8">
        <v>2133</v>
      </c>
      <c r="P2639" s="8">
        <v>2</v>
      </c>
      <c r="Q2639" s="8">
        <v>7</v>
      </c>
    </row>
    <row r="2640" spans="1:17" ht="14.5">
      <c r="A2640" s="5">
        <v>45870</v>
      </c>
      <c r="B2640" s="6">
        <v>2025</v>
      </c>
      <c r="C2640" s="6" t="s">
        <v>99</v>
      </c>
      <c r="D2640" s="6" t="s">
        <v>86</v>
      </c>
      <c r="E2640" s="6" t="s">
        <v>87</v>
      </c>
      <c r="F2640" s="6" t="s">
        <v>83</v>
      </c>
      <c r="G2640" s="6" t="s">
        <v>80</v>
      </c>
      <c r="H2640" s="7">
        <v>10462.719999999999</v>
      </c>
      <c r="I2640" s="7">
        <v>9752.5499999999993</v>
      </c>
      <c r="J2640" s="8">
        <v>71</v>
      </c>
      <c r="K2640" s="8">
        <v>67</v>
      </c>
      <c r="L2640" s="7">
        <v>6028.04</v>
      </c>
      <c r="M2640" s="7">
        <v>632.84</v>
      </c>
      <c r="N2640" s="7">
        <v>133047.82</v>
      </c>
      <c r="O2640" s="8">
        <v>978</v>
      </c>
      <c r="P2640" s="8">
        <v>0</v>
      </c>
      <c r="Q2640" s="8">
        <v>2</v>
      </c>
    </row>
    <row r="2641" spans="1:17" ht="14.5">
      <c r="A2641" s="5">
        <v>45870</v>
      </c>
      <c r="B2641" s="6">
        <v>2025</v>
      </c>
      <c r="C2641" s="6" t="s">
        <v>99</v>
      </c>
      <c r="D2641" s="6" t="s">
        <v>86</v>
      </c>
      <c r="E2641" s="6" t="s">
        <v>87</v>
      </c>
      <c r="F2641" s="6" t="s">
        <v>83</v>
      </c>
      <c r="G2641" s="6" t="s">
        <v>81</v>
      </c>
      <c r="H2641" s="7">
        <v>14973.46</v>
      </c>
      <c r="I2641" s="7">
        <v>14768.09</v>
      </c>
      <c r="J2641" s="8">
        <v>123</v>
      </c>
      <c r="K2641" s="8">
        <v>123</v>
      </c>
      <c r="L2641" s="7">
        <v>7992.98</v>
      </c>
      <c r="M2641" s="7">
        <v>450.02</v>
      </c>
      <c r="N2641" s="7">
        <v>183855.08</v>
      </c>
      <c r="O2641" s="8">
        <v>1575</v>
      </c>
      <c r="P2641" s="8">
        <v>1</v>
      </c>
      <c r="Q2641" s="8">
        <v>3</v>
      </c>
    </row>
    <row r="2642" spans="1:17" ht="14.5">
      <c r="A2642" s="5">
        <v>45870</v>
      </c>
      <c r="B2642" s="6">
        <v>2025</v>
      </c>
      <c r="C2642" s="6" t="s">
        <v>99</v>
      </c>
      <c r="D2642" s="6" t="s">
        <v>88</v>
      </c>
      <c r="E2642" s="6" t="s">
        <v>87</v>
      </c>
      <c r="F2642" s="6" t="s">
        <v>77</v>
      </c>
      <c r="G2642" s="6" t="s">
        <v>78</v>
      </c>
      <c r="H2642" s="7">
        <v>320562.19</v>
      </c>
      <c r="I2642" s="7">
        <v>324262.17</v>
      </c>
      <c r="J2642" s="8">
        <v>4216</v>
      </c>
      <c r="K2642" s="8">
        <v>4350</v>
      </c>
      <c r="L2642" s="7">
        <v>179662.86</v>
      </c>
      <c r="M2642" s="7">
        <v>5800.08</v>
      </c>
      <c r="N2642" s="7">
        <v>2779155.95</v>
      </c>
      <c r="O2642" s="8">
        <v>37764</v>
      </c>
      <c r="P2642" s="8">
        <v>12</v>
      </c>
      <c r="Q2642" s="8">
        <v>72</v>
      </c>
    </row>
    <row r="2643" spans="1:17" ht="14.5">
      <c r="A2643" s="5">
        <v>45870</v>
      </c>
      <c r="B2643" s="6">
        <v>2025</v>
      </c>
      <c r="C2643" s="6" t="s">
        <v>99</v>
      </c>
      <c r="D2643" s="6" t="s">
        <v>88</v>
      </c>
      <c r="E2643" s="6" t="s">
        <v>87</v>
      </c>
      <c r="F2643" s="6" t="s">
        <v>77</v>
      </c>
      <c r="G2643" s="6" t="s">
        <v>79</v>
      </c>
      <c r="H2643" s="7">
        <v>308956.33</v>
      </c>
      <c r="I2643" s="7">
        <v>283054.71999999997</v>
      </c>
      <c r="J2643" s="8">
        <v>1607</v>
      </c>
      <c r="K2643" s="8">
        <v>1498</v>
      </c>
      <c r="L2643" s="7">
        <v>205005.01</v>
      </c>
      <c r="M2643" s="7">
        <v>7217.06</v>
      </c>
      <c r="N2643" s="7">
        <v>2445803.17</v>
      </c>
      <c r="O2643" s="8">
        <v>13403</v>
      </c>
      <c r="P2643" s="8">
        <v>14</v>
      </c>
      <c r="Q2643" s="8">
        <v>24</v>
      </c>
    </row>
    <row r="2644" spans="1:17" ht="14.5">
      <c r="A2644" s="5">
        <v>45870</v>
      </c>
      <c r="B2644" s="6">
        <v>2025</v>
      </c>
      <c r="C2644" s="6" t="s">
        <v>99</v>
      </c>
      <c r="D2644" s="6" t="s">
        <v>88</v>
      </c>
      <c r="E2644" s="6" t="s">
        <v>87</v>
      </c>
      <c r="F2644" s="6" t="s">
        <v>77</v>
      </c>
      <c r="G2644" s="6" t="s">
        <v>80</v>
      </c>
      <c r="H2644" s="7">
        <v>94372.1</v>
      </c>
      <c r="I2644" s="7">
        <v>84872.06</v>
      </c>
      <c r="J2644" s="8">
        <v>638</v>
      </c>
      <c r="K2644" s="8">
        <v>564</v>
      </c>
      <c r="L2644" s="7">
        <v>64183.75</v>
      </c>
      <c r="M2644" s="7">
        <v>5339.52</v>
      </c>
      <c r="N2644" s="7">
        <v>799995.6</v>
      </c>
      <c r="O2644" s="8">
        <v>5787</v>
      </c>
      <c r="P2644" s="8">
        <v>5</v>
      </c>
      <c r="Q2644" s="8">
        <v>7</v>
      </c>
    </row>
    <row r="2645" spans="1:17" ht="14.5">
      <c r="A2645" s="5">
        <v>45870</v>
      </c>
      <c r="B2645" s="6">
        <v>2025</v>
      </c>
      <c r="C2645" s="6" t="s">
        <v>99</v>
      </c>
      <c r="D2645" s="6" t="s">
        <v>88</v>
      </c>
      <c r="E2645" s="6" t="s">
        <v>87</v>
      </c>
      <c r="F2645" s="6" t="s">
        <v>77</v>
      </c>
      <c r="G2645" s="6" t="s">
        <v>81</v>
      </c>
      <c r="H2645" s="7">
        <v>136882.76999999999</v>
      </c>
      <c r="I2645" s="7">
        <v>130068.62</v>
      </c>
      <c r="J2645" s="8">
        <v>1127</v>
      </c>
      <c r="K2645" s="8">
        <v>1071</v>
      </c>
      <c r="L2645" s="7">
        <v>85963.54</v>
      </c>
      <c r="M2645" s="7">
        <v>4490.3999999999996</v>
      </c>
      <c r="N2645" s="7">
        <v>1131211.4099999999</v>
      </c>
      <c r="O2645" s="8">
        <v>9946</v>
      </c>
      <c r="P2645" s="8">
        <v>7</v>
      </c>
      <c r="Q2645" s="8">
        <v>22</v>
      </c>
    </row>
    <row r="2646" spans="1:17" ht="14.5">
      <c r="A2646" s="5">
        <v>45870</v>
      </c>
      <c r="B2646" s="6">
        <v>2025</v>
      </c>
      <c r="C2646" s="6" t="s">
        <v>99</v>
      </c>
      <c r="D2646" s="6" t="s">
        <v>88</v>
      </c>
      <c r="E2646" s="6" t="s">
        <v>87</v>
      </c>
      <c r="F2646" s="6" t="s">
        <v>82</v>
      </c>
      <c r="G2646" s="6" t="s">
        <v>78</v>
      </c>
      <c r="H2646" s="7">
        <v>268738.33</v>
      </c>
      <c r="I2646" s="7">
        <v>252320.59</v>
      </c>
      <c r="J2646" s="8">
        <v>3535</v>
      </c>
      <c r="K2646" s="8">
        <v>3316</v>
      </c>
      <c r="L2646" s="7">
        <v>141282.39000000001</v>
      </c>
      <c r="M2646" s="7">
        <v>4818.2</v>
      </c>
      <c r="N2646" s="7">
        <v>2627318.21</v>
      </c>
      <c r="O2646" s="8">
        <v>37988</v>
      </c>
      <c r="P2646" s="8">
        <v>13</v>
      </c>
      <c r="Q2646" s="8">
        <v>53</v>
      </c>
    </row>
    <row r="2647" spans="1:17" ht="14.5">
      <c r="A2647" s="5">
        <v>45870</v>
      </c>
      <c r="B2647" s="6">
        <v>2025</v>
      </c>
      <c r="C2647" s="6" t="s">
        <v>99</v>
      </c>
      <c r="D2647" s="6" t="s">
        <v>88</v>
      </c>
      <c r="E2647" s="6" t="s">
        <v>87</v>
      </c>
      <c r="F2647" s="6" t="s">
        <v>82</v>
      </c>
      <c r="G2647" s="6" t="s">
        <v>79</v>
      </c>
      <c r="H2647" s="7">
        <v>276499.40000000002</v>
      </c>
      <c r="I2647" s="7">
        <v>250047.38</v>
      </c>
      <c r="J2647" s="8">
        <v>1438</v>
      </c>
      <c r="K2647" s="8">
        <v>1288</v>
      </c>
      <c r="L2647" s="7">
        <v>169257.94</v>
      </c>
      <c r="M2647" s="7">
        <v>7547.87</v>
      </c>
      <c r="N2647" s="7">
        <v>2290714.5</v>
      </c>
      <c r="O2647" s="8">
        <v>12231</v>
      </c>
      <c r="P2647" s="8">
        <v>15</v>
      </c>
      <c r="Q2647" s="8">
        <v>30</v>
      </c>
    </row>
    <row r="2648" spans="1:17" ht="14.5">
      <c r="A2648" s="5">
        <v>45870</v>
      </c>
      <c r="B2648" s="6">
        <v>2025</v>
      </c>
      <c r="C2648" s="6" t="s">
        <v>99</v>
      </c>
      <c r="D2648" s="6" t="s">
        <v>88</v>
      </c>
      <c r="E2648" s="6" t="s">
        <v>87</v>
      </c>
      <c r="F2648" s="6" t="s">
        <v>82</v>
      </c>
      <c r="G2648" s="6" t="s">
        <v>80</v>
      </c>
      <c r="H2648" s="7">
        <v>88501.22</v>
      </c>
      <c r="I2648" s="7">
        <v>75561.990000000005</v>
      </c>
      <c r="J2648" s="8">
        <v>599</v>
      </c>
      <c r="K2648" s="8">
        <v>519</v>
      </c>
      <c r="L2648" s="7">
        <v>55994.49</v>
      </c>
      <c r="M2648" s="7">
        <v>5302.95</v>
      </c>
      <c r="N2648" s="7">
        <v>780969.05</v>
      </c>
      <c r="O2648" s="8">
        <v>5416</v>
      </c>
      <c r="P2648" s="8">
        <v>4</v>
      </c>
      <c r="Q2648" s="8">
        <v>10</v>
      </c>
    </row>
    <row r="2649" spans="1:17" ht="14.5">
      <c r="A2649" s="5">
        <v>45870</v>
      </c>
      <c r="B2649" s="6">
        <v>2025</v>
      </c>
      <c r="C2649" s="6" t="s">
        <v>99</v>
      </c>
      <c r="D2649" s="6" t="s">
        <v>88</v>
      </c>
      <c r="E2649" s="6" t="s">
        <v>87</v>
      </c>
      <c r="F2649" s="6" t="s">
        <v>82</v>
      </c>
      <c r="G2649" s="6" t="s">
        <v>81</v>
      </c>
      <c r="H2649" s="7">
        <v>123379.26</v>
      </c>
      <c r="I2649" s="7">
        <v>120946.79</v>
      </c>
      <c r="J2649" s="8">
        <v>1016</v>
      </c>
      <c r="K2649" s="8">
        <v>1010</v>
      </c>
      <c r="L2649" s="7">
        <v>72588.639999999999</v>
      </c>
      <c r="M2649" s="7">
        <v>3973.36</v>
      </c>
      <c r="N2649" s="7">
        <v>1036340.26</v>
      </c>
      <c r="O2649" s="8">
        <v>9573</v>
      </c>
      <c r="P2649" s="8">
        <v>6</v>
      </c>
      <c r="Q2649" s="8">
        <v>9</v>
      </c>
    </row>
    <row r="2650" spans="1:17" ht="14.5">
      <c r="A2650" s="5">
        <v>45870</v>
      </c>
      <c r="B2650" s="6">
        <v>2025</v>
      </c>
      <c r="C2650" s="6" t="s">
        <v>99</v>
      </c>
      <c r="D2650" s="6" t="s">
        <v>88</v>
      </c>
      <c r="E2650" s="6" t="s">
        <v>87</v>
      </c>
      <c r="F2650" s="6" t="s">
        <v>83</v>
      </c>
      <c r="G2650" s="6" t="s">
        <v>78</v>
      </c>
      <c r="H2650" s="7">
        <v>31022.41</v>
      </c>
      <c r="I2650" s="7">
        <v>30852.1</v>
      </c>
      <c r="J2650" s="8">
        <v>408</v>
      </c>
      <c r="K2650" s="8">
        <v>403</v>
      </c>
      <c r="L2650" s="7">
        <v>14538.14</v>
      </c>
      <c r="M2650" s="7">
        <v>600.05999999999995</v>
      </c>
      <c r="N2650" s="7">
        <v>411050.91</v>
      </c>
      <c r="O2650" s="8">
        <v>5961</v>
      </c>
      <c r="P2650" s="8">
        <v>2</v>
      </c>
      <c r="Q2650" s="8">
        <v>7</v>
      </c>
    </row>
    <row r="2651" spans="1:17" ht="14.5">
      <c r="A2651" s="5">
        <v>45870</v>
      </c>
      <c r="B2651" s="6">
        <v>2025</v>
      </c>
      <c r="C2651" s="6" t="s">
        <v>99</v>
      </c>
      <c r="D2651" s="6" t="s">
        <v>88</v>
      </c>
      <c r="E2651" s="6" t="s">
        <v>87</v>
      </c>
      <c r="F2651" s="6" t="s">
        <v>83</v>
      </c>
      <c r="G2651" s="6" t="s">
        <v>79</v>
      </c>
      <c r="H2651" s="7">
        <v>29389.52</v>
      </c>
      <c r="I2651" s="7">
        <v>26704.95</v>
      </c>
      <c r="J2651" s="8">
        <v>153</v>
      </c>
      <c r="K2651" s="8">
        <v>137</v>
      </c>
      <c r="L2651" s="7">
        <v>16512.48</v>
      </c>
      <c r="M2651" s="7">
        <v>743.73</v>
      </c>
      <c r="N2651" s="7">
        <v>338467.23</v>
      </c>
      <c r="O2651" s="8">
        <v>1949</v>
      </c>
      <c r="P2651" s="8">
        <v>1</v>
      </c>
      <c r="Q2651" s="8">
        <v>2</v>
      </c>
    </row>
    <row r="2652" spans="1:17" ht="14.5">
      <c r="A2652" s="5">
        <v>45870</v>
      </c>
      <c r="B2652" s="6">
        <v>2025</v>
      </c>
      <c r="C2652" s="6" t="s">
        <v>99</v>
      </c>
      <c r="D2652" s="6" t="s">
        <v>88</v>
      </c>
      <c r="E2652" s="6" t="s">
        <v>87</v>
      </c>
      <c r="F2652" s="6" t="s">
        <v>83</v>
      </c>
      <c r="G2652" s="6" t="s">
        <v>80</v>
      </c>
      <c r="H2652" s="7">
        <v>8425.18</v>
      </c>
      <c r="I2652" s="7">
        <v>7518.7</v>
      </c>
      <c r="J2652" s="8">
        <v>57</v>
      </c>
      <c r="K2652" s="8">
        <v>52</v>
      </c>
      <c r="L2652" s="7">
        <v>4848.74</v>
      </c>
      <c r="M2652" s="7">
        <v>428.49</v>
      </c>
      <c r="N2652" s="7">
        <v>111442.09</v>
      </c>
      <c r="O2652" s="8">
        <v>810</v>
      </c>
      <c r="P2652" s="8">
        <v>0</v>
      </c>
      <c r="Q2652" s="8">
        <v>1</v>
      </c>
    </row>
    <row r="2653" spans="1:17" ht="14.5">
      <c r="A2653" s="5">
        <v>45870</v>
      </c>
      <c r="B2653" s="6">
        <v>2025</v>
      </c>
      <c r="C2653" s="6" t="s">
        <v>99</v>
      </c>
      <c r="D2653" s="6" t="s">
        <v>88</v>
      </c>
      <c r="E2653" s="6" t="s">
        <v>87</v>
      </c>
      <c r="F2653" s="6" t="s">
        <v>83</v>
      </c>
      <c r="G2653" s="6" t="s">
        <v>81</v>
      </c>
      <c r="H2653" s="7">
        <v>12272.92</v>
      </c>
      <c r="I2653" s="7">
        <v>11355.7</v>
      </c>
      <c r="J2653" s="8">
        <v>101</v>
      </c>
      <c r="K2653" s="8">
        <v>95</v>
      </c>
      <c r="L2653" s="7">
        <v>6436.41</v>
      </c>
      <c r="M2653" s="7">
        <v>373.46</v>
      </c>
      <c r="N2653" s="7">
        <v>159937.03</v>
      </c>
      <c r="O2653" s="8">
        <v>1345</v>
      </c>
      <c r="P2653" s="8">
        <v>1</v>
      </c>
      <c r="Q2653" s="8">
        <v>2</v>
      </c>
    </row>
    <row r="2654" spans="1:17" ht="14.5">
      <c r="A2654" s="5">
        <v>45870</v>
      </c>
      <c r="B2654" s="6">
        <v>2025</v>
      </c>
      <c r="C2654" s="6" t="s">
        <v>99</v>
      </c>
      <c r="D2654" s="6" t="s">
        <v>89</v>
      </c>
      <c r="E2654" s="6" t="s">
        <v>85</v>
      </c>
      <c r="F2654" s="6" t="s">
        <v>77</v>
      </c>
      <c r="G2654" s="6" t="s">
        <v>78</v>
      </c>
      <c r="H2654" s="7">
        <v>229064.42</v>
      </c>
      <c r="I2654" s="7">
        <v>230366.71</v>
      </c>
      <c r="J2654" s="8">
        <v>3013</v>
      </c>
      <c r="K2654" s="8">
        <v>3036</v>
      </c>
      <c r="L2654" s="7">
        <v>128287.81</v>
      </c>
      <c r="M2654" s="7">
        <v>3884.69</v>
      </c>
      <c r="N2654" s="7">
        <v>1550664.11</v>
      </c>
      <c r="O2654" s="8">
        <v>23140</v>
      </c>
      <c r="P2654" s="8">
        <v>10</v>
      </c>
      <c r="Q2654" s="8">
        <v>61</v>
      </c>
    </row>
    <row r="2655" spans="1:17" ht="14.5">
      <c r="A2655" s="5">
        <v>45870</v>
      </c>
      <c r="B2655" s="6">
        <v>2025</v>
      </c>
      <c r="C2655" s="6" t="s">
        <v>99</v>
      </c>
      <c r="D2655" s="6" t="s">
        <v>89</v>
      </c>
      <c r="E2655" s="6" t="s">
        <v>85</v>
      </c>
      <c r="F2655" s="6" t="s">
        <v>77</v>
      </c>
      <c r="G2655" s="6" t="s">
        <v>79</v>
      </c>
      <c r="H2655" s="7">
        <v>240212.3</v>
      </c>
      <c r="I2655" s="7">
        <v>223840.89</v>
      </c>
      <c r="J2655" s="8">
        <v>1249</v>
      </c>
      <c r="K2655" s="8">
        <v>1172</v>
      </c>
      <c r="L2655" s="7">
        <v>155119.84</v>
      </c>
      <c r="M2655" s="7">
        <v>5568.24</v>
      </c>
      <c r="N2655" s="7">
        <v>1389024.16</v>
      </c>
      <c r="O2655" s="8">
        <v>8082</v>
      </c>
      <c r="P2655" s="8">
        <v>11</v>
      </c>
      <c r="Q2655" s="8">
        <v>22</v>
      </c>
    </row>
    <row r="2656" spans="1:17" ht="14.5">
      <c r="A2656" s="5">
        <v>45870</v>
      </c>
      <c r="B2656" s="6">
        <v>2025</v>
      </c>
      <c r="C2656" s="6" t="s">
        <v>99</v>
      </c>
      <c r="D2656" s="6" t="s">
        <v>89</v>
      </c>
      <c r="E2656" s="6" t="s">
        <v>85</v>
      </c>
      <c r="F2656" s="6" t="s">
        <v>77</v>
      </c>
      <c r="G2656" s="6" t="s">
        <v>80</v>
      </c>
      <c r="H2656" s="7">
        <v>71200.259999999995</v>
      </c>
      <c r="I2656" s="7">
        <v>64835.42</v>
      </c>
      <c r="J2656" s="8">
        <v>482</v>
      </c>
      <c r="K2656" s="8">
        <v>438</v>
      </c>
      <c r="L2656" s="7">
        <v>48671.7</v>
      </c>
      <c r="M2656" s="7">
        <v>3892.18</v>
      </c>
      <c r="N2656" s="7">
        <v>474152.94</v>
      </c>
      <c r="O2656" s="8">
        <v>3514</v>
      </c>
      <c r="P2656" s="8">
        <v>4</v>
      </c>
      <c r="Q2656" s="8">
        <v>9</v>
      </c>
    </row>
    <row r="2657" spans="1:17" ht="14.5">
      <c r="A2657" s="5">
        <v>45870</v>
      </c>
      <c r="B2657" s="6">
        <v>2025</v>
      </c>
      <c r="C2657" s="6" t="s">
        <v>99</v>
      </c>
      <c r="D2657" s="6" t="s">
        <v>89</v>
      </c>
      <c r="E2657" s="6" t="s">
        <v>85</v>
      </c>
      <c r="F2657" s="6" t="s">
        <v>77</v>
      </c>
      <c r="G2657" s="6" t="s">
        <v>81</v>
      </c>
      <c r="H2657" s="7">
        <v>101189.12</v>
      </c>
      <c r="I2657" s="7">
        <v>101589.05</v>
      </c>
      <c r="J2657" s="8">
        <v>833</v>
      </c>
      <c r="K2657" s="8">
        <v>827</v>
      </c>
      <c r="L2657" s="7">
        <v>63723.1</v>
      </c>
      <c r="M2657" s="7">
        <v>3195.13</v>
      </c>
      <c r="N2657" s="7">
        <v>646214.88</v>
      </c>
      <c r="O2657" s="8">
        <v>5779</v>
      </c>
      <c r="P2657" s="8">
        <v>6</v>
      </c>
      <c r="Q2657" s="8">
        <v>11</v>
      </c>
    </row>
    <row r="2658" spans="1:17" ht="14.5">
      <c r="A2658" s="5">
        <v>45870</v>
      </c>
      <c r="B2658" s="6">
        <v>2025</v>
      </c>
      <c r="C2658" s="6" t="s">
        <v>99</v>
      </c>
      <c r="D2658" s="6" t="s">
        <v>89</v>
      </c>
      <c r="E2658" s="6" t="s">
        <v>85</v>
      </c>
      <c r="F2658" s="6" t="s">
        <v>82</v>
      </c>
      <c r="G2658" s="6" t="s">
        <v>78</v>
      </c>
      <c r="H2658" s="7">
        <v>197837.5</v>
      </c>
      <c r="I2658" s="7">
        <v>199214.1</v>
      </c>
      <c r="J2658" s="8">
        <v>2602</v>
      </c>
      <c r="K2658" s="8">
        <v>2667</v>
      </c>
      <c r="L2658" s="7">
        <v>102227.38</v>
      </c>
      <c r="M2658" s="7">
        <v>3475.92</v>
      </c>
      <c r="N2658" s="7">
        <v>1466160.1</v>
      </c>
      <c r="O2658" s="8">
        <v>19799</v>
      </c>
      <c r="P2658" s="8">
        <v>9</v>
      </c>
      <c r="Q2658" s="8">
        <v>32</v>
      </c>
    </row>
    <row r="2659" spans="1:17" ht="14.5">
      <c r="A2659" s="5">
        <v>45870</v>
      </c>
      <c r="B2659" s="6">
        <v>2025</v>
      </c>
      <c r="C2659" s="6" t="s">
        <v>99</v>
      </c>
      <c r="D2659" s="6" t="s">
        <v>89</v>
      </c>
      <c r="E2659" s="6" t="s">
        <v>85</v>
      </c>
      <c r="F2659" s="6" t="s">
        <v>82</v>
      </c>
      <c r="G2659" s="6" t="s">
        <v>79</v>
      </c>
      <c r="H2659" s="7">
        <v>187162.59</v>
      </c>
      <c r="I2659" s="7">
        <v>186593.96</v>
      </c>
      <c r="J2659" s="8">
        <v>973</v>
      </c>
      <c r="K2659" s="8">
        <v>968</v>
      </c>
      <c r="L2659" s="7">
        <v>112884.46</v>
      </c>
      <c r="M2659" s="7">
        <v>4567.53</v>
      </c>
      <c r="N2659" s="7">
        <v>1179339.78</v>
      </c>
      <c r="O2659" s="8">
        <v>6701</v>
      </c>
      <c r="P2659" s="8">
        <v>9</v>
      </c>
      <c r="Q2659" s="8">
        <v>19</v>
      </c>
    </row>
    <row r="2660" spans="1:17" ht="14.5">
      <c r="A2660" s="5">
        <v>45870</v>
      </c>
      <c r="B2660" s="6">
        <v>2025</v>
      </c>
      <c r="C2660" s="6" t="s">
        <v>99</v>
      </c>
      <c r="D2660" s="6" t="s">
        <v>89</v>
      </c>
      <c r="E2660" s="6" t="s">
        <v>85</v>
      </c>
      <c r="F2660" s="6" t="s">
        <v>82</v>
      </c>
      <c r="G2660" s="6" t="s">
        <v>80</v>
      </c>
      <c r="H2660" s="7">
        <v>59093.09</v>
      </c>
      <c r="I2660" s="7">
        <v>53186.51</v>
      </c>
      <c r="J2660" s="8">
        <v>400</v>
      </c>
      <c r="K2660" s="8">
        <v>365</v>
      </c>
      <c r="L2660" s="7">
        <v>38112.339999999997</v>
      </c>
      <c r="M2660" s="7">
        <v>3099.1</v>
      </c>
      <c r="N2660" s="7">
        <v>432524.67</v>
      </c>
      <c r="O2660" s="8">
        <v>3004</v>
      </c>
      <c r="P2660" s="8">
        <v>3</v>
      </c>
      <c r="Q2660" s="8">
        <v>4</v>
      </c>
    </row>
    <row r="2661" spans="1:17" ht="14.5">
      <c r="A2661" s="5">
        <v>45870</v>
      </c>
      <c r="B2661" s="6">
        <v>2025</v>
      </c>
      <c r="C2661" s="6" t="s">
        <v>99</v>
      </c>
      <c r="D2661" s="6" t="s">
        <v>89</v>
      </c>
      <c r="E2661" s="6" t="s">
        <v>85</v>
      </c>
      <c r="F2661" s="6" t="s">
        <v>82</v>
      </c>
      <c r="G2661" s="6" t="s">
        <v>81</v>
      </c>
      <c r="H2661" s="7">
        <v>81760.72</v>
      </c>
      <c r="I2661" s="7">
        <v>79852.639999999999</v>
      </c>
      <c r="J2661" s="8">
        <v>673</v>
      </c>
      <c r="K2661" s="8">
        <v>657</v>
      </c>
      <c r="L2661" s="7">
        <v>47483.32</v>
      </c>
      <c r="M2661" s="7">
        <v>2286.04</v>
      </c>
      <c r="N2661" s="7">
        <v>557625.89</v>
      </c>
      <c r="O2661" s="8">
        <v>5046</v>
      </c>
      <c r="P2661" s="8">
        <v>4</v>
      </c>
      <c r="Q2661" s="8">
        <v>9</v>
      </c>
    </row>
    <row r="2662" spans="1:17" ht="14.5">
      <c r="A2662" s="5">
        <v>45870</v>
      </c>
      <c r="B2662" s="6">
        <v>2025</v>
      </c>
      <c r="C2662" s="6" t="s">
        <v>99</v>
      </c>
      <c r="D2662" s="6" t="s">
        <v>89</v>
      </c>
      <c r="E2662" s="6" t="s">
        <v>85</v>
      </c>
      <c r="F2662" s="6" t="s">
        <v>83</v>
      </c>
      <c r="G2662" s="6" t="s">
        <v>78</v>
      </c>
      <c r="H2662" s="7">
        <v>25457.68</v>
      </c>
      <c r="I2662" s="7">
        <v>25115.14</v>
      </c>
      <c r="J2662" s="8">
        <v>335</v>
      </c>
      <c r="K2662" s="8">
        <v>325</v>
      </c>
      <c r="L2662" s="7">
        <v>12228.39</v>
      </c>
      <c r="M2662" s="7">
        <v>486.78</v>
      </c>
      <c r="N2662" s="7">
        <v>273247.07</v>
      </c>
      <c r="O2662" s="8">
        <v>3820</v>
      </c>
      <c r="P2662" s="8">
        <v>1</v>
      </c>
      <c r="Q2662" s="8">
        <v>8</v>
      </c>
    </row>
    <row r="2663" spans="1:17" ht="14.5">
      <c r="A2663" s="5">
        <v>45870</v>
      </c>
      <c r="B2663" s="6">
        <v>2025</v>
      </c>
      <c r="C2663" s="6" t="s">
        <v>99</v>
      </c>
      <c r="D2663" s="6" t="s">
        <v>89</v>
      </c>
      <c r="E2663" s="6" t="s">
        <v>85</v>
      </c>
      <c r="F2663" s="6" t="s">
        <v>83</v>
      </c>
      <c r="G2663" s="6" t="s">
        <v>79</v>
      </c>
      <c r="H2663" s="7">
        <v>27530</v>
      </c>
      <c r="I2663" s="7">
        <v>27116.81</v>
      </c>
      <c r="J2663" s="8">
        <v>143</v>
      </c>
      <c r="K2663" s="8">
        <v>143</v>
      </c>
      <c r="L2663" s="7">
        <v>15331.52</v>
      </c>
      <c r="M2663" s="7">
        <v>725.62</v>
      </c>
      <c r="N2663" s="7">
        <v>228534.74</v>
      </c>
      <c r="O2663" s="8">
        <v>1314</v>
      </c>
      <c r="P2663" s="8">
        <v>1</v>
      </c>
      <c r="Q2663" s="8">
        <v>3</v>
      </c>
    </row>
    <row r="2664" spans="1:17" ht="14.5">
      <c r="A2664" s="5">
        <v>45870</v>
      </c>
      <c r="B2664" s="6">
        <v>2025</v>
      </c>
      <c r="C2664" s="6" t="s">
        <v>99</v>
      </c>
      <c r="D2664" s="6" t="s">
        <v>89</v>
      </c>
      <c r="E2664" s="6" t="s">
        <v>85</v>
      </c>
      <c r="F2664" s="6" t="s">
        <v>83</v>
      </c>
      <c r="G2664" s="6" t="s">
        <v>80</v>
      </c>
      <c r="H2664" s="7">
        <v>8532.4599999999991</v>
      </c>
      <c r="I2664" s="7">
        <v>8031.42</v>
      </c>
      <c r="J2664" s="8">
        <v>58</v>
      </c>
      <c r="K2664" s="8">
        <v>56</v>
      </c>
      <c r="L2664" s="7">
        <v>4970.09</v>
      </c>
      <c r="M2664" s="7">
        <v>454.01</v>
      </c>
      <c r="N2664" s="7">
        <v>84304.28</v>
      </c>
      <c r="O2664" s="8">
        <v>625</v>
      </c>
      <c r="P2664" s="8">
        <v>0</v>
      </c>
      <c r="Q2664" s="8">
        <v>2</v>
      </c>
    </row>
    <row r="2665" spans="1:17" ht="14.5">
      <c r="A2665" s="5">
        <v>45870</v>
      </c>
      <c r="B2665" s="6">
        <v>2025</v>
      </c>
      <c r="C2665" s="6" t="s">
        <v>99</v>
      </c>
      <c r="D2665" s="6" t="s">
        <v>89</v>
      </c>
      <c r="E2665" s="6" t="s">
        <v>85</v>
      </c>
      <c r="F2665" s="6" t="s">
        <v>83</v>
      </c>
      <c r="G2665" s="6" t="s">
        <v>81</v>
      </c>
      <c r="H2665" s="7">
        <v>11707.24</v>
      </c>
      <c r="I2665" s="7">
        <v>11756.26</v>
      </c>
      <c r="J2665" s="8">
        <v>96</v>
      </c>
      <c r="K2665" s="8">
        <v>96</v>
      </c>
      <c r="L2665" s="7">
        <v>6094.61</v>
      </c>
      <c r="M2665" s="7">
        <v>328.38</v>
      </c>
      <c r="N2665" s="7">
        <v>105275.63</v>
      </c>
      <c r="O2665" s="8">
        <v>936</v>
      </c>
      <c r="P2665" s="8">
        <v>1</v>
      </c>
      <c r="Q2665" s="8">
        <v>1</v>
      </c>
    </row>
    <row r="2666" spans="1:17" ht="14.5">
      <c r="A2666" s="5">
        <v>45870</v>
      </c>
      <c r="B2666" s="6">
        <v>2025</v>
      </c>
      <c r="C2666" s="6" t="s">
        <v>99</v>
      </c>
      <c r="D2666" s="6" t="s">
        <v>90</v>
      </c>
      <c r="E2666" s="6" t="s">
        <v>91</v>
      </c>
      <c r="F2666" s="6" t="s">
        <v>77</v>
      </c>
      <c r="G2666" s="6" t="s">
        <v>78</v>
      </c>
      <c r="H2666" s="7">
        <v>191371.22</v>
      </c>
      <c r="I2666" s="7">
        <v>182771.1</v>
      </c>
      <c r="J2666" s="8">
        <v>2517</v>
      </c>
      <c r="K2666" s="8">
        <v>2368</v>
      </c>
      <c r="L2666" s="7">
        <v>108306.44</v>
      </c>
      <c r="M2666" s="7">
        <v>3622.76</v>
      </c>
      <c r="N2666" s="7">
        <v>2041853.33</v>
      </c>
      <c r="O2666" s="8">
        <v>28908</v>
      </c>
      <c r="P2666" s="8">
        <v>9</v>
      </c>
      <c r="Q2666" s="8">
        <v>52</v>
      </c>
    </row>
    <row r="2667" spans="1:17" ht="14.5">
      <c r="A2667" s="5">
        <v>45870</v>
      </c>
      <c r="B2667" s="6">
        <v>2025</v>
      </c>
      <c r="C2667" s="6" t="s">
        <v>99</v>
      </c>
      <c r="D2667" s="6" t="s">
        <v>90</v>
      </c>
      <c r="E2667" s="6" t="s">
        <v>91</v>
      </c>
      <c r="F2667" s="6" t="s">
        <v>77</v>
      </c>
      <c r="G2667" s="6" t="s">
        <v>79</v>
      </c>
      <c r="H2667" s="7">
        <v>192165.57</v>
      </c>
      <c r="I2667" s="7">
        <v>177565.3</v>
      </c>
      <c r="J2667" s="8">
        <v>999</v>
      </c>
      <c r="K2667" s="8">
        <v>936</v>
      </c>
      <c r="L2667" s="7">
        <v>125207.09</v>
      </c>
      <c r="M2667" s="7">
        <v>4933.79</v>
      </c>
      <c r="N2667" s="7">
        <v>1698062.48</v>
      </c>
      <c r="O2667" s="8">
        <v>9433</v>
      </c>
      <c r="P2667" s="8">
        <v>11</v>
      </c>
      <c r="Q2667" s="8">
        <v>8</v>
      </c>
    </row>
    <row r="2668" spans="1:17" ht="14.5">
      <c r="A2668" s="5">
        <v>45870</v>
      </c>
      <c r="B2668" s="6">
        <v>2025</v>
      </c>
      <c r="C2668" s="6" t="s">
        <v>99</v>
      </c>
      <c r="D2668" s="6" t="s">
        <v>90</v>
      </c>
      <c r="E2668" s="6" t="s">
        <v>91</v>
      </c>
      <c r="F2668" s="6" t="s">
        <v>77</v>
      </c>
      <c r="G2668" s="6" t="s">
        <v>80</v>
      </c>
      <c r="H2668" s="7">
        <v>60881.83</v>
      </c>
      <c r="I2668" s="7">
        <v>55108.33</v>
      </c>
      <c r="J2668" s="8">
        <v>412</v>
      </c>
      <c r="K2668" s="8">
        <v>370</v>
      </c>
      <c r="L2668" s="7">
        <v>41582.54</v>
      </c>
      <c r="M2668" s="7">
        <v>3678.53</v>
      </c>
      <c r="N2668" s="7">
        <v>585560.23</v>
      </c>
      <c r="O2668" s="8">
        <v>4498</v>
      </c>
      <c r="P2668" s="8">
        <v>2</v>
      </c>
      <c r="Q2668" s="8">
        <v>7</v>
      </c>
    </row>
    <row r="2669" spans="1:17" ht="14.5">
      <c r="A2669" s="5">
        <v>45870</v>
      </c>
      <c r="B2669" s="6">
        <v>2025</v>
      </c>
      <c r="C2669" s="6" t="s">
        <v>99</v>
      </c>
      <c r="D2669" s="6" t="s">
        <v>90</v>
      </c>
      <c r="E2669" s="6" t="s">
        <v>91</v>
      </c>
      <c r="F2669" s="6" t="s">
        <v>77</v>
      </c>
      <c r="G2669" s="6" t="s">
        <v>81</v>
      </c>
      <c r="H2669" s="7">
        <v>77224.929999999993</v>
      </c>
      <c r="I2669" s="7">
        <v>74456.160000000003</v>
      </c>
      <c r="J2669" s="8">
        <v>636</v>
      </c>
      <c r="K2669" s="8">
        <v>608</v>
      </c>
      <c r="L2669" s="7">
        <v>47732.959999999999</v>
      </c>
      <c r="M2669" s="7">
        <v>2345.63</v>
      </c>
      <c r="N2669" s="7">
        <v>849797.69</v>
      </c>
      <c r="O2669" s="8">
        <v>7554</v>
      </c>
      <c r="P2669" s="8">
        <v>4</v>
      </c>
      <c r="Q2669" s="8">
        <v>6</v>
      </c>
    </row>
    <row r="2670" spans="1:17" ht="14.5">
      <c r="A2670" s="5">
        <v>45870</v>
      </c>
      <c r="B2670" s="6">
        <v>2025</v>
      </c>
      <c r="C2670" s="6" t="s">
        <v>99</v>
      </c>
      <c r="D2670" s="6" t="s">
        <v>90</v>
      </c>
      <c r="E2670" s="6" t="s">
        <v>91</v>
      </c>
      <c r="F2670" s="6" t="s">
        <v>82</v>
      </c>
      <c r="G2670" s="6" t="s">
        <v>78</v>
      </c>
      <c r="H2670" s="7">
        <v>159444.56</v>
      </c>
      <c r="I2670" s="7">
        <v>152897.12</v>
      </c>
      <c r="J2670" s="8">
        <v>2097</v>
      </c>
      <c r="K2670" s="8">
        <v>2039</v>
      </c>
      <c r="L2670" s="7">
        <v>83948.85</v>
      </c>
      <c r="M2670" s="7">
        <v>2716.48</v>
      </c>
      <c r="N2670" s="7">
        <v>1835342.42</v>
      </c>
      <c r="O2670" s="8">
        <v>26857</v>
      </c>
      <c r="P2670" s="8">
        <v>9</v>
      </c>
      <c r="Q2670" s="8">
        <v>39</v>
      </c>
    </row>
    <row r="2671" spans="1:17" ht="14.5">
      <c r="A2671" s="5">
        <v>45870</v>
      </c>
      <c r="B2671" s="6">
        <v>2025</v>
      </c>
      <c r="C2671" s="6" t="s">
        <v>99</v>
      </c>
      <c r="D2671" s="6" t="s">
        <v>90</v>
      </c>
      <c r="E2671" s="6" t="s">
        <v>91</v>
      </c>
      <c r="F2671" s="6" t="s">
        <v>82</v>
      </c>
      <c r="G2671" s="6" t="s">
        <v>79</v>
      </c>
      <c r="H2671" s="7">
        <v>168732.87</v>
      </c>
      <c r="I2671" s="7">
        <v>157477.41</v>
      </c>
      <c r="J2671" s="8">
        <v>878</v>
      </c>
      <c r="K2671" s="8">
        <v>832</v>
      </c>
      <c r="L2671" s="7">
        <v>101877.07</v>
      </c>
      <c r="M2671" s="7">
        <v>3916.49</v>
      </c>
      <c r="N2671" s="7">
        <v>1610775.43</v>
      </c>
      <c r="O2671" s="8">
        <v>9105</v>
      </c>
      <c r="P2671" s="8">
        <v>7</v>
      </c>
      <c r="Q2671" s="8">
        <v>18</v>
      </c>
    </row>
    <row r="2672" spans="1:17" ht="14.5">
      <c r="A2672" s="5">
        <v>45870</v>
      </c>
      <c r="B2672" s="6">
        <v>2025</v>
      </c>
      <c r="C2672" s="6" t="s">
        <v>99</v>
      </c>
      <c r="D2672" s="6" t="s">
        <v>90</v>
      </c>
      <c r="E2672" s="6" t="s">
        <v>91</v>
      </c>
      <c r="F2672" s="6" t="s">
        <v>82</v>
      </c>
      <c r="G2672" s="6" t="s">
        <v>80</v>
      </c>
      <c r="H2672" s="7">
        <v>53111.33</v>
      </c>
      <c r="I2672" s="7">
        <v>47112.2</v>
      </c>
      <c r="J2672" s="8">
        <v>359</v>
      </c>
      <c r="K2672" s="8">
        <v>320</v>
      </c>
      <c r="L2672" s="7">
        <v>33761.339999999997</v>
      </c>
      <c r="M2672" s="7">
        <v>2951.13</v>
      </c>
      <c r="N2672" s="7">
        <v>533842.18999999994</v>
      </c>
      <c r="O2672" s="8">
        <v>4052</v>
      </c>
      <c r="P2672" s="8">
        <v>2</v>
      </c>
      <c r="Q2672" s="8">
        <v>6</v>
      </c>
    </row>
    <row r="2673" spans="1:17" ht="14.5">
      <c r="A2673" s="5">
        <v>45870</v>
      </c>
      <c r="B2673" s="6">
        <v>2025</v>
      </c>
      <c r="C2673" s="6" t="s">
        <v>99</v>
      </c>
      <c r="D2673" s="6" t="s">
        <v>90</v>
      </c>
      <c r="E2673" s="6" t="s">
        <v>91</v>
      </c>
      <c r="F2673" s="6" t="s">
        <v>82</v>
      </c>
      <c r="G2673" s="6" t="s">
        <v>81</v>
      </c>
      <c r="H2673" s="7">
        <v>64056.43</v>
      </c>
      <c r="I2673" s="7">
        <v>60947.86</v>
      </c>
      <c r="J2673" s="8">
        <v>527</v>
      </c>
      <c r="K2673" s="8">
        <v>505</v>
      </c>
      <c r="L2673" s="7">
        <v>36971.54</v>
      </c>
      <c r="M2673" s="7">
        <v>1803.49</v>
      </c>
      <c r="N2673" s="7">
        <v>709404.44</v>
      </c>
      <c r="O2673" s="8">
        <v>6448</v>
      </c>
      <c r="P2673" s="8">
        <v>3</v>
      </c>
      <c r="Q2673" s="8">
        <v>11</v>
      </c>
    </row>
    <row r="2674" spans="1:17" ht="14.5">
      <c r="A2674" s="5">
        <v>45870</v>
      </c>
      <c r="B2674" s="6">
        <v>2025</v>
      </c>
      <c r="C2674" s="6" t="s">
        <v>99</v>
      </c>
      <c r="D2674" s="6" t="s">
        <v>90</v>
      </c>
      <c r="E2674" s="6" t="s">
        <v>91</v>
      </c>
      <c r="F2674" s="6" t="s">
        <v>83</v>
      </c>
      <c r="G2674" s="6" t="s">
        <v>78</v>
      </c>
      <c r="H2674" s="7">
        <v>19108.53</v>
      </c>
      <c r="I2674" s="7">
        <v>18577.46</v>
      </c>
      <c r="J2674" s="8">
        <v>251</v>
      </c>
      <c r="K2674" s="8">
        <v>243</v>
      </c>
      <c r="L2674" s="7">
        <v>9161.6</v>
      </c>
      <c r="M2674" s="7">
        <v>366.23</v>
      </c>
      <c r="N2674" s="7">
        <v>295333.15999999997</v>
      </c>
      <c r="O2674" s="8">
        <v>4104</v>
      </c>
      <c r="P2674" s="8">
        <v>1</v>
      </c>
      <c r="Q2674" s="8">
        <v>4</v>
      </c>
    </row>
    <row r="2675" spans="1:17" ht="14.5">
      <c r="A2675" s="5">
        <v>45870</v>
      </c>
      <c r="B2675" s="6">
        <v>2025</v>
      </c>
      <c r="C2675" s="6" t="s">
        <v>99</v>
      </c>
      <c r="D2675" s="6" t="s">
        <v>90</v>
      </c>
      <c r="E2675" s="6" t="s">
        <v>91</v>
      </c>
      <c r="F2675" s="6" t="s">
        <v>83</v>
      </c>
      <c r="G2675" s="6" t="s">
        <v>79</v>
      </c>
      <c r="H2675" s="7">
        <v>18135.400000000001</v>
      </c>
      <c r="I2675" s="7">
        <v>16923.73</v>
      </c>
      <c r="J2675" s="8">
        <v>94</v>
      </c>
      <c r="K2675" s="8">
        <v>87</v>
      </c>
      <c r="L2675" s="7">
        <v>10011.280000000001</v>
      </c>
      <c r="M2675" s="7">
        <v>476.58</v>
      </c>
      <c r="N2675" s="7">
        <v>251652.07</v>
      </c>
      <c r="O2675" s="8">
        <v>1465</v>
      </c>
      <c r="P2675" s="8">
        <v>1</v>
      </c>
      <c r="Q2675" s="8">
        <v>3</v>
      </c>
    </row>
    <row r="2676" spans="1:17" ht="14.5">
      <c r="A2676" s="5">
        <v>45870</v>
      </c>
      <c r="B2676" s="6">
        <v>2025</v>
      </c>
      <c r="C2676" s="6" t="s">
        <v>99</v>
      </c>
      <c r="D2676" s="6" t="s">
        <v>90</v>
      </c>
      <c r="E2676" s="6" t="s">
        <v>91</v>
      </c>
      <c r="F2676" s="6" t="s">
        <v>83</v>
      </c>
      <c r="G2676" s="6" t="s">
        <v>80</v>
      </c>
      <c r="H2676" s="7">
        <v>6191.36</v>
      </c>
      <c r="I2676" s="7">
        <v>5380.69</v>
      </c>
      <c r="J2676" s="8">
        <v>42</v>
      </c>
      <c r="K2676" s="8">
        <v>36</v>
      </c>
      <c r="L2676" s="7">
        <v>3586.85</v>
      </c>
      <c r="M2676" s="7">
        <v>320.08</v>
      </c>
      <c r="N2676" s="7">
        <v>82603.7</v>
      </c>
      <c r="O2676" s="8">
        <v>629</v>
      </c>
      <c r="P2676" s="8">
        <v>0</v>
      </c>
      <c r="Q2676" s="8">
        <v>1</v>
      </c>
    </row>
    <row r="2677" spans="1:17" ht="14.5">
      <c r="A2677" s="5">
        <v>45870</v>
      </c>
      <c r="B2677" s="6">
        <v>2025</v>
      </c>
      <c r="C2677" s="6" t="s">
        <v>99</v>
      </c>
      <c r="D2677" s="6" t="s">
        <v>90</v>
      </c>
      <c r="E2677" s="6" t="s">
        <v>91</v>
      </c>
      <c r="F2677" s="6" t="s">
        <v>83</v>
      </c>
      <c r="G2677" s="6" t="s">
        <v>81</v>
      </c>
      <c r="H2677" s="7">
        <v>7392.86</v>
      </c>
      <c r="I2677" s="7">
        <v>6960.96</v>
      </c>
      <c r="J2677" s="8">
        <v>61</v>
      </c>
      <c r="K2677" s="8">
        <v>59</v>
      </c>
      <c r="L2677" s="7">
        <v>3957.69</v>
      </c>
      <c r="M2677" s="7">
        <v>231.51</v>
      </c>
      <c r="N2677" s="7">
        <v>112178.45</v>
      </c>
      <c r="O2677" s="8">
        <v>1038</v>
      </c>
      <c r="P2677" s="8">
        <v>0</v>
      </c>
      <c r="Q2677" s="8">
        <v>1</v>
      </c>
    </row>
    <row r="2678" spans="1:17" ht="14.5">
      <c r="A2678" s="5">
        <v>45870</v>
      </c>
      <c r="B2678" s="6">
        <v>2025</v>
      </c>
      <c r="C2678" s="6" t="s">
        <v>99</v>
      </c>
      <c r="D2678" s="6" t="s">
        <v>92</v>
      </c>
      <c r="E2678" s="6" t="s">
        <v>76</v>
      </c>
      <c r="F2678" s="6" t="s">
        <v>77</v>
      </c>
      <c r="G2678" s="6" t="s">
        <v>78</v>
      </c>
      <c r="H2678" s="7">
        <v>183523.12</v>
      </c>
      <c r="I2678" s="7">
        <v>193153.87</v>
      </c>
      <c r="J2678" s="8">
        <v>2414</v>
      </c>
      <c r="K2678" s="8">
        <v>2507</v>
      </c>
      <c r="L2678" s="7">
        <v>102316.89</v>
      </c>
      <c r="M2678" s="7">
        <v>3051.38</v>
      </c>
      <c r="N2678" s="7">
        <v>1277658.3400000001</v>
      </c>
      <c r="O2678" s="8">
        <v>17836</v>
      </c>
      <c r="P2678" s="8">
        <v>8</v>
      </c>
      <c r="Q2678" s="8">
        <v>20</v>
      </c>
    </row>
    <row r="2679" spans="1:17" ht="14.5">
      <c r="A2679" s="5">
        <v>45870</v>
      </c>
      <c r="B2679" s="6">
        <v>2025</v>
      </c>
      <c r="C2679" s="6" t="s">
        <v>99</v>
      </c>
      <c r="D2679" s="6" t="s">
        <v>92</v>
      </c>
      <c r="E2679" s="6" t="s">
        <v>76</v>
      </c>
      <c r="F2679" s="6" t="s">
        <v>77</v>
      </c>
      <c r="G2679" s="6" t="s">
        <v>79</v>
      </c>
      <c r="H2679" s="7">
        <v>187236.74</v>
      </c>
      <c r="I2679" s="7">
        <v>183935.28</v>
      </c>
      <c r="J2679" s="8">
        <v>974</v>
      </c>
      <c r="K2679" s="8">
        <v>949</v>
      </c>
      <c r="L2679" s="7">
        <v>121145.89</v>
      </c>
      <c r="M2679" s="7">
        <v>4991.97</v>
      </c>
      <c r="N2679" s="7">
        <v>1016171.42</v>
      </c>
      <c r="O2679" s="8">
        <v>5785</v>
      </c>
      <c r="P2679" s="8">
        <v>8</v>
      </c>
      <c r="Q2679" s="8">
        <v>16</v>
      </c>
    </row>
    <row r="2680" spans="1:17" ht="14.5">
      <c r="A2680" s="5">
        <v>45870</v>
      </c>
      <c r="B2680" s="6">
        <v>2025</v>
      </c>
      <c r="C2680" s="6" t="s">
        <v>99</v>
      </c>
      <c r="D2680" s="6" t="s">
        <v>92</v>
      </c>
      <c r="E2680" s="6" t="s">
        <v>76</v>
      </c>
      <c r="F2680" s="6" t="s">
        <v>77</v>
      </c>
      <c r="G2680" s="6" t="s">
        <v>80</v>
      </c>
      <c r="H2680" s="7">
        <v>58276.99</v>
      </c>
      <c r="I2680" s="7">
        <v>52231.68</v>
      </c>
      <c r="J2680" s="8">
        <v>394</v>
      </c>
      <c r="K2680" s="8">
        <v>350</v>
      </c>
      <c r="L2680" s="7">
        <v>40530.57</v>
      </c>
      <c r="M2680" s="7">
        <v>3083.93</v>
      </c>
      <c r="N2680" s="7">
        <v>354144.03</v>
      </c>
      <c r="O2680" s="8">
        <v>2679</v>
      </c>
      <c r="P2680" s="8">
        <v>3</v>
      </c>
      <c r="Q2680" s="8">
        <v>6</v>
      </c>
    </row>
    <row r="2681" spans="1:17" ht="14.5">
      <c r="A2681" s="5">
        <v>45870</v>
      </c>
      <c r="B2681" s="6">
        <v>2025</v>
      </c>
      <c r="C2681" s="6" t="s">
        <v>99</v>
      </c>
      <c r="D2681" s="6" t="s">
        <v>92</v>
      </c>
      <c r="E2681" s="6" t="s">
        <v>76</v>
      </c>
      <c r="F2681" s="6" t="s">
        <v>77</v>
      </c>
      <c r="G2681" s="6" t="s">
        <v>81</v>
      </c>
      <c r="H2681" s="7">
        <v>87212.66</v>
      </c>
      <c r="I2681" s="7">
        <v>83221.37</v>
      </c>
      <c r="J2681" s="8">
        <v>718</v>
      </c>
      <c r="K2681" s="8">
        <v>672</v>
      </c>
      <c r="L2681" s="7">
        <v>54753.59</v>
      </c>
      <c r="M2681" s="7">
        <v>2573.88</v>
      </c>
      <c r="N2681" s="7">
        <v>505269.05</v>
      </c>
      <c r="O2681" s="8">
        <v>4615</v>
      </c>
      <c r="P2681" s="8">
        <v>5</v>
      </c>
      <c r="Q2681" s="8">
        <v>15</v>
      </c>
    </row>
    <row r="2682" spans="1:17" ht="14.5">
      <c r="A2682" s="5">
        <v>45870</v>
      </c>
      <c r="B2682" s="6">
        <v>2025</v>
      </c>
      <c r="C2682" s="6" t="s">
        <v>99</v>
      </c>
      <c r="D2682" s="6" t="s">
        <v>92</v>
      </c>
      <c r="E2682" s="6" t="s">
        <v>76</v>
      </c>
      <c r="F2682" s="6" t="s">
        <v>82</v>
      </c>
      <c r="G2682" s="6" t="s">
        <v>78</v>
      </c>
      <c r="H2682" s="7">
        <v>163847.64000000001</v>
      </c>
      <c r="I2682" s="7">
        <v>173630.28</v>
      </c>
      <c r="J2682" s="8">
        <v>2155</v>
      </c>
      <c r="K2682" s="8">
        <v>2276</v>
      </c>
      <c r="L2682" s="7">
        <v>85903.25</v>
      </c>
      <c r="M2682" s="7">
        <v>2982.32</v>
      </c>
      <c r="N2682" s="7">
        <v>1087218.8899999999</v>
      </c>
      <c r="O2682" s="8">
        <v>15120</v>
      </c>
      <c r="P2682" s="8">
        <v>7</v>
      </c>
      <c r="Q2682" s="8">
        <v>45</v>
      </c>
    </row>
    <row r="2683" spans="1:17" ht="14.5">
      <c r="A2683" s="5">
        <v>45870</v>
      </c>
      <c r="B2683" s="6">
        <v>2025</v>
      </c>
      <c r="C2683" s="6" t="s">
        <v>99</v>
      </c>
      <c r="D2683" s="6" t="s">
        <v>92</v>
      </c>
      <c r="E2683" s="6" t="s">
        <v>76</v>
      </c>
      <c r="F2683" s="6" t="s">
        <v>82</v>
      </c>
      <c r="G2683" s="6" t="s">
        <v>79</v>
      </c>
      <c r="H2683" s="7">
        <v>149114.04999999999</v>
      </c>
      <c r="I2683" s="7">
        <v>141298.64000000001</v>
      </c>
      <c r="J2683" s="8">
        <v>776</v>
      </c>
      <c r="K2683" s="8">
        <v>734</v>
      </c>
      <c r="L2683" s="7">
        <v>90766.29</v>
      </c>
      <c r="M2683" s="7">
        <v>3963.38</v>
      </c>
      <c r="N2683" s="7">
        <v>905070.83</v>
      </c>
      <c r="O2683" s="8">
        <v>5245</v>
      </c>
      <c r="P2683" s="8">
        <v>8</v>
      </c>
      <c r="Q2683" s="8">
        <v>8</v>
      </c>
    </row>
    <row r="2684" spans="1:17" ht="14.5">
      <c r="A2684" s="5">
        <v>45870</v>
      </c>
      <c r="B2684" s="6">
        <v>2025</v>
      </c>
      <c r="C2684" s="6" t="s">
        <v>99</v>
      </c>
      <c r="D2684" s="6" t="s">
        <v>92</v>
      </c>
      <c r="E2684" s="6" t="s">
        <v>76</v>
      </c>
      <c r="F2684" s="6" t="s">
        <v>82</v>
      </c>
      <c r="G2684" s="6" t="s">
        <v>80</v>
      </c>
      <c r="H2684" s="7">
        <v>45964.51</v>
      </c>
      <c r="I2684" s="7">
        <v>42318.54</v>
      </c>
      <c r="J2684" s="8">
        <v>311</v>
      </c>
      <c r="K2684" s="8">
        <v>283</v>
      </c>
      <c r="L2684" s="7">
        <v>29210.5</v>
      </c>
      <c r="M2684" s="7">
        <v>2513.58</v>
      </c>
      <c r="N2684" s="7">
        <v>316841.21000000002</v>
      </c>
      <c r="O2684" s="8">
        <v>2418</v>
      </c>
      <c r="P2684" s="8">
        <v>2</v>
      </c>
      <c r="Q2684" s="8">
        <v>5</v>
      </c>
    </row>
    <row r="2685" spans="1:17" ht="14.5">
      <c r="A2685" s="5">
        <v>45870</v>
      </c>
      <c r="B2685" s="6">
        <v>2025</v>
      </c>
      <c r="C2685" s="6" t="s">
        <v>99</v>
      </c>
      <c r="D2685" s="6" t="s">
        <v>92</v>
      </c>
      <c r="E2685" s="6" t="s">
        <v>76</v>
      </c>
      <c r="F2685" s="6" t="s">
        <v>82</v>
      </c>
      <c r="G2685" s="6" t="s">
        <v>81</v>
      </c>
      <c r="H2685" s="7">
        <v>64987.33</v>
      </c>
      <c r="I2685" s="7">
        <v>61926.91</v>
      </c>
      <c r="J2685" s="8">
        <v>535</v>
      </c>
      <c r="K2685" s="8">
        <v>512</v>
      </c>
      <c r="L2685" s="7">
        <v>37282.839999999997</v>
      </c>
      <c r="M2685" s="7">
        <v>1865.88</v>
      </c>
      <c r="N2685" s="7">
        <v>425570.47</v>
      </c>
      <c r="O2685" s="8">
        <v>3710</v>
      </c>
      <c r="P2685" s="8">
        <v>3</v>
      </c>
      <c r="Q2685" s="8">
        <v>10</v>
      </c>
    </row>
    <row r="2686" spans="1:17" ht="14.5">
      <c r="A2686" s="5">
        <v>45870</v>
      </c>
      <c r="B2686" s="6">
        <v>2025</v>
      </c>
      <c r="C2686" s="6" t="s">
        <v>99</v>
      </c>
      <c r="D2686" s="6" t="s">
        <v>92</v>
      </c>
      <c r="E2686" s="6" t="s">
        <v>76</v>
      </c>
      <c r="F2686" s="6" t="s">
        <v>83</v>
      </c>
      <c r="G2686" s="6" t="s">
        <v>78</v>
      </c>
      <c r="H2686" s="7">
        <v>17601.72</v>
      </c>
      <c r="I2686" s="7">
        <v>17736.79</v>
      </c>
      <c r="J2686" s="8">
        <v>232</v>
      </c>
      <c r="K2686" s="8">
        <v>237</v>
      </c>
      <c r="L2686" s="7">
        <v>8332.35</v>
      </c>
      <c r="M2686" s="7">
        <v>343.15</v>
      </c>
      <c r="N2686" s="7">
        <v>161191.76999999999</v>
      </c>
      <c r="O2686" s="8">
        <v>2167</v>
      </c>
      <c r="P2686" s="8">
        <v>1</v>
      </c>
      <c r="Q2686" s="8">
        <v>4</v>
      </c>
    </row>
    <row r="2687" spans="1:17" ht="14.5">
      <c r="A2687" s="5">
        <v>45870</v>
      </c>
      <c r="B2687" s="6">
        <v>2025</v>
      </c>
      <c r="C2687" s="6" t="s">
        <v>99</v>
      </c>
      <c r="D2687" s="6" t="s">
        <v>92</v>
      </c>
      <c r="E2687" s="6" t="s">
        <v>76</v>
      </c>
      <c r="F2687" s="6" t="s">
        <v>83</v>
      </c>
      <c r="G2687" s="6" t="s">
        <v>79</v>
      </c>
      <c r="H2687" s="7">
        <v>16519.419999999998</v>
      </c>
      <c r="I2687" s="7">
        <v>15636.74</v>
      </c>
      <c r="J2687" s="8">
        <v>86</v>
      </c>
      <c r="K2687" s="8">
        <v>80</v>
      </c>
      <c r="L2687" s="7">
        <v>9197.52</v>
      </c>
      <c r="M2687" s="7">
        <v>398.18</v>
      </c>
      <c r="N2687" s="7">
        <v>138182.6</v>
      </c>
      <c r="O2687" s="8">
        <v>775</v>
      </c>
      <c r="P2687" s="8">
        <v>1</v>
      </c>
      <c r="Q2687" s="8">
        <v>2</v>
      </c>
    </row>
    <row r="2688" spans="1:17" ht="14.5">
      <c r="A2688" s="5">
        <v>45870</v>
      </c>
      <c r="B2688" s="6">
        <v>2025</v>
      </c>
      <c r="C2688" s="6" t="s">
        <v>99</v>
      </c>
      <c r="D2688" s="6" t="s">
        <v>92</v>
      </c>
      <c r="E2688" s="6" t="s">
        <v>76</v>
      </c>
      <c r="F2688" s="6" t="s">
        <v>83</v>
      </c>
      <c r="G2688" s="6" t="s">
        <v>80</v>
      </c>
      <c r="H2688" s="7">
        <v>5369.63</v>
      </c>
      <c r="I2688" s="7">
        <v>4973.6899999999996</v>
      </c>
      <c r="J2688" s="8">
        <v>36</v>
      </c>
      <c r="K2688" s="8">
        <v>34</v>
      </c>
      <c r="L2688" s="7">
        <v>3161.71</v>
      </c>
      <c r="M2688" s="7">
        <v>313.57</v>
      </c>
      <c r="N2688" s="7">
        <v>46723.08</v>
      </c>
      <c r="O2688" s="8">
        <v>343</v>
      </c>
      <c r="P2688" s="8">
        <v>0</v>
      </c>
      <c r="Q2688" s="8">
        <v>1</v>
      </c>
    </row>
    <row r="2689" spans="1:17" ht="14.5">
      <c r="A2689" s="5">
        <v>45870</v>
      </c>
      <c r="B2689" s="6">
        <v>2025</v>
      </c>
      <c r="C2689" s="6" t="s">
        <v>99</v>
      </c>
      <c r="D2689" s="6" t="s">
        <v>92</v>
      </c>
      <c r="E2689" s="6" t="s">
        <v>76</v>
      </c>
      <c r="F2689" s="6" t="s">
        <v>83</v>
      </c>
      <c r="G2689" s="6" t="s">
        <v>81</v>
      </c>
      <c r="H2689" s="7">
        <v>7034.19</v>
      </c>
      <c r="I2689" s="7">
        <v>6882.77</v>
      </c>
      <c r="J2689" s="8">
        <v>58</v>
      </c>
      <c r="K2689" s="8">
        <v>56</v>
      </c>
      <c r="L2689" s="7">
        <v>3664.31</v>
      </c>
      <c r="M2689" s="7">
        <v>211.17</v>
      </c>
      <c r="N2689" s="7">
        <v>65669.5</v>
      </c>
      <c r="O2689" s="8">
        <v>598</v>
      </c>
      <c r="P2689" s="8">
        <v>0</v>
      </c>
      <c r="Q2689" s="8">
        <v>1</v>
      </c>
    </row>
    <row r="2690" spans="1:17" ht="14.5">
      <c r="A2690" s="5">
        <v>45901</v>
      </c>
      <c r="B2690" s="6">
        <v>2025</v>
      </c>
      <c r="C2690" s="6" t="s">
        <v>100</v>
      </c>
      <c r="D2690" s="6" t="s">
        <v>75</v>
      </c>
      <c r="E2690" s="6" t="s">
        <v>76</v>
      </c>
      <c r="F2690" s="6" t="s">
        <v>77</v>
      </c>
      <c r="G2690" s="6" t="s">
        <v>78</v>
      </c>
      <c r="H2690" s="7">
        <v>1132527.99</v>
      </c>
      <c r="I2690" s="7">
        <v>1138350.97</v>
      </c>
      <c r="J2690" s="8">
        <v>14895</v>
      </c>
      <c r="K2690" s="8">
        <v>14709</v>
      </c>
      <c r="L2690" s="7">
        <v>632636.35</v>
      </c>
      <c r="M2690" s="7">
        <v>19235.07</v>
      </c>
      <c r="N2690" s="7">
        <v>6983033.0700000003</v>
      </c>
      <c r="O2690" s="8">
        <v>102769</v>
      </c>
      <c r="P2690" s="8">
        <v>44</v>
      </c>
      <c r="Q2690" s="8">
        <v>125</v>
      </c>
    </row>
    <row r="2691" spans="1:17" ht="14.5">
      <c r="A2691" s="5">
        <v>45901</v>
      </c>
      <c r="B2691" s="6">
        <v>2025</v>
      </c>
      <c r="C2691" s="6" t="s">
        <v>100</v>
      </c>
      <c r="D2691" s="6" t="s">
        <v>75</v>
      </c>
      <c r="E2691" s="6" t="s">
        <v>76</v>
      </c>
      <c r="F2691" s="6" t="s">
        <v>77</v>
      </c>
      <c r="G2691" s="6" t="s">
        <v>79</v>
      </c>
      <c r="H2691" s="7">
        <v>1192319.78</v>
      </c>
      <c r="I2691" s="7">
        <v>1138632.18</v>
      </c>
      <c r="J2691" s="8">
        <v>6201</v>
      </c>
      <c r="K2691" s="8">
        <v>5980</v>
      </c>
      <c r="L2691" s="7">
        <v>769512.74</v>
      </c>
      <c r="M2691" s="7">
        <v>30663.3</v>
      </c>
      <c r="N2691" s="7">
        <v>5848585.1200000001</v>
      </c>
      <c r="O2691" s="8">
        <v>33161</v>
      </c>
      <c r="P2691" s="8">
        <v>58</v>
      </c>
      <c r="Q2691" s="8">
        <v>113</v>
      </c>
    </row>
    <row r="2692" spans="1:17" ht="14.5">
      <c r="A2692" s="5">
        <v>45901</v>
      </c>
      <c r="B2692" s="6">
        <v>2025</v>
      </c>
      <c r="C2692" s="6" t="s">
        <v>100</v>
      </c>
      <c r="D2692" s="6" t="s">
        <v>75</v>
      </c>
      <c r="E2692" s="6" t="s">
        <v>76</v>
      </c>
      <c r="F2692" s="6" t="s">
        <v>77</v>
      </c>
      <c r="G2692" s="6" t="s">
        <v>80</v>
      </c>
      <c r="H2692" s="7">
        <v>345530.78</v>
      </c>
      <c r="I2692" s="7">
        <v>318097.78999999998</v>
      </c>
      <c r="J2692" s="8">
        <v>2337</v>
      </c>
      <c r="K2692" s="8">
        <v>2128</v>
      </c>
      <c r="L2692" s="7">
        <v>235875.91</v>
      </c>
      <c r="M2692" s="7">
        <v>17143.12</v>
      </c>
      <c r="N2692" s="7">
        <v>1984196.5</v>
      </c>
      <c r="O2692" s="8">
        <v>13970</v>
      </c>
      <c r="P2692" s="8">
        <v>18</v>
      </c>
      <c r="Q2692" s="8">
        <v>31</v>
      </c>
    </row>
    <row r="2693" spans="1:17" ht="14.5">
      <c r="A2693" s="5">
        <v>45901</v>
      </c>
      <c r="B2693" s="6">
        <v>2025</v>
      </c>
      <c r="C2693" s="6" t="s">
        <v>100</v>
      </c>
      <c r="D2693" s="6" t="s">
        <v>75</v>
      </c>
      <c r="E2693" s="6" t="s">
        <v>76</v>
      </c>
      <c r="F2693" s="6" t="s">
        <v>77</v>
      </c>
      <c r="G2693" s="6" t="s">
        <v>81</v>
      </c>
      <c r="H2693" s="7">
        <v>493607.23</v>
      </c>
      <c r="I2693" s="7">
        <v>484093.59</v>
      </c>
      <c r="J2693" s="8">
        <v>4065</v>
      </c>
      <c r="K2693" s="8">
        <v>3967</v>
      </c>
      <c r="L2693" s="7">
        <v>309054.31</v>
      </c>
      <c r="M2693" s="7">
        <v>15954.53</v>
      </c>
      <c r="N2693" s="7">
        <v>2676338.9300000002</v>
      </c>
      <c r="O2693" s="8">
        <v>23459</v>
      </c>
      <c r="P2693" s="8">
        <v>21</v>
      </c>
      <c r="Q2693" s="8">
        <v>36</v>
      </c>
    </row>
    <row r="2694" spans="1:17" ht="14.5">
      <c r="A2694" s="5">
        <v>45901</v>
      </c>
      <c r="B2694" s="6">
        <v>2025</v>
      </c>
      <c r="C2694" s="6" t="s">
        <v>100</v>
      </c>
      <c r="D2694" s="6" t="s">
        <v>75</v>
      </c>
      <c r="E2694" s="6" t="s">
        <v>76</v>
      </c>
      <c r="F2694" s="6" t="s">
        <v>82</v>
      </c>
      <c r="G2694" s="6" t="s">
        <v>78</v>
      </c>
      <c r="H2694" s="7">
        <v>954551.83</v>
      </c>
      <c r="I2694" s="7">
        <v>939669.07</v>
      </c>
      <c r="J2694" s="8">
        <v>12555</v>
      </c>
      <c r="K2694" s="8">
        <v>12461</v>
      </c>
      <c r="L2694" s="7">
        <v>498443.28</v>
      </c>
      <c r="M2694" s="7">
        <v>16280.71</v>
      </c>
      <c r="N2694" s="7">
        <v>5898701.3200000003</v>
      </c>
      <c r="O2694" s="8">
        <v>86147</v>
      </c>
      <c r="P2694" s="8">
        <v>47</v>
      </c>
      <c r="Q2694" s="8">
        <v>227</v>
      </c>
    </row>
    <row r="2695" spans="1:17" ht="14.5">
      <c r="A2695" s="5">
        <v>45901</v>
      </c>
      <c r="B2695" s="6">
        <v>2025</v>
      </c>
      <c r="C2695" s="6" t="s">
        <v>100</v>
      </c>
      <c r="D2695" s="6" t="s">
        <v>75</v>
      </c>
      <c r="E2695" s="6" t="s">
        <v>76</v>
      </c>
      <c r="F2695" s="6" t="s">
        <v>82</v>
      </c>
      <c r="G2695" s="6" t="s">
        <v>79</v>
      </c>
      <c r="H2695" s="7">
        <v>983519.45</v>
      </c>
      <c r="I2695" s="7">
        <v>923463.26</v>
      </c>
      <c r="J2695" s="8">
        <v>5115</v>
      </c>
      <c r="K2695" s="8">
        <v>4734</v>
      </c>
      <c r="L2695" s="7">
        <v>604263.84</v>
      </c>
      <c r="M2695" s="7">
        <v>23592.65</v>
      </c>
      <c r="N2695" s="7">
        <v>4923812.6900000004</v>
      </c>
      <c r="O2695" s="8">
        <v>27414</v>
      </c>
      <c r="P2695" s="8">
        <v>39</v>
      </c>
      <c r="Q2695" s="8">
        <v>97</v>
      </c>
    </row>
    <row r="2696" spans="1:17" ht="14.5">
      <c r="A2696" s="5">
        <v>45901</v>
      </c>
      <c r="B2696" s="6">
        <v>2025</v>
      </c>
      <c r="C2696" s="6" t="s">
        <v>100</v>
      </c>
      <c r="D2696" s="6" t="s">
        <v>75</v>
      </c>
      <c r="E2696" s="6" t="s">
        <v>76</v>
      </c>
      <c r="F2696" s="6" t="s">
        <v>82</v>
      </c>
      <c r="G2696" s="6" t="s">
        <v>80</v>
      </c>
      <c r="H2696" s="7">
        <v>270983.08</v>
      </c>
      <c r="I2696" s="7">
        <v>239334.3</v>
      </c>
      <c r="J2696" s="8">
        <v>1833</v>
      </c>
      <c r="K2696" s="8">
        <v>1620</v>
      </c>
      <c r="L2696" s="7">
        <v>172148.86</v>
      </c>
      <c r="M2696" s="7">
        <v>15051.5</v>
      </c>
      <c r="N2696" s="7">
        <v>1670849.26</v>
      </c>
      <c r="O2696" s="8">
        <v>12698</v>
      </c>
      <c r="P2696" s="8">
        <v>10</v>
      </c>
      <c r="Q2696" s="8">
        <v>34</v>
      </c>
    </row>
    <row r="2697" spans="1:17" ht="14.5">
      <c r="A2697" s="5">
        <v>45901</v>
      </c>
      <c r="B2697" s="6">
        <v>2025</v>
      </c>
      <c r="C2697" s="6" t="s">
        <v>100</v>
      </c>
      <c r="D2697" s="6" t="s">
        <v>75</v>
      </c>
      <c r="E2697" s="6" t="s">
        <v>76</v>
      </c>
      <c r="F2697" s="6" t="s">
        <v>82</v>
      </c>
      <c r="G2697" s="6" t="s">
        <v>81</v>
      </c>
      <c r="H2697" s="7">
        <v>393453.4</v>
      </c>
      <c r="I2697" s="7">
        <v>367775.98</v>
      </c>
      <c r="J2697" s="8">
        <v>3240</v>
      </c>
      <c r="K2697" s="8">
        <v>3031</v>
      </c>
      <c r="L2697" s="7">
        <v>226245.78</v>
      </c>
      <c r="M2697" s="7">
        <v>11356.26</v>
      </c>
      <c r="N2697" s="7">
        <v>2272461.86</v>
      </c>
      <c r="O2697" s="8">
        <v>20425</v>
      </c>
      <c r="P2697" s="8">
        <v>19</v>
      </c>
      <c r="Q2697" s="8">
        <v>51</v>
      </c>
    </row>
    <row r="2698" spans="1:17" ht="14.5">
      <c r="A2698" s="5">
        <v>45901</v>
      </c>
      <c r="B2698" s="6">
        <v>2025</v>
      </c>
      <c r="C2698" s="6" t="s">
        <v>100</v>
      </c>
      <c r="D2698" s="6" t="s">
        <v>75</v>
      </c>
      <c r="E2698" s="6" t="s">
        <v>76</v>
      </c>
      <c r="F2698" s="6" t="s">
        <v>83</v>
      </c>
      <c r="G2698" s="6" t="s">
        <v>78</v>
      </c>
      <c r="H2698" s="7">
        <v>98771.25</v>
      </c>
      <c r="I2698" s="7">
        <v>97995.26</v>
      </c>
      <c r="J2698" s="8">
        <v>1299</v>
      </c>
      <c r="K2698" s="8">
        <v>1299</v>
      </c>
      <c r="L2698" s="7">
        <v>47006.74</v>
      </c>
      <c r="M2698" s="7">
        <v>1670.14</v>
      </c>
      <c r="N2698" s="7">
        <v>893109.72</v>
      </c>
      <c r="O2698" s="8">
        <v>12334</v>
      </c>
      <c r="P2698" s="8">
        <v>5</v>
      </c>
      <c r="Q2698" s="8">
        <v>31</v>
      </c>
    </row>
    <row r="2699" spans="1:17" ht="14.5">
      <c r="A2699" s="5">
        <v>45901</v>
      </c>
      <c r="B2699" s="6">
        <v>2025</v>
      </c>
      <c r="C2699" s="6" t="s">
        <v>100</v>
      </c>
      <c r="D2699" s="6" t="s">
        <v>75</v>
      </c>
      <c r="E2699" s="6" t="s">
        <v>76</v>
      </c>
      <c r="F2699" s="6" t="s">
        <v>83</v>
      </c>
      <c r="G2699" s="6" t="s">
        <v>79</v>
      </c>
      <c r="H2699" s="7">
        <v>105458.58</v>
      </c>
      <c r="I2699" s="7">
        <v>96081.7</v>
      </c>
      <c r="J2699" s="8">
        <v>549</v>
      </c>
      <c r="K2699" s="8">
        <v>509</v>
      </c>
      <c r="L2699" s="7">
        <v>59064.51</v>
      </c>
      <c r="M2699" s="7">
        <v>2498.08</v>
      </c>
      <c r="N2699" s="7">
        <v>775832.91</v>
      </c>
      <c r="O2699" s="8">
        <v>4349</v>
      </c>
      <c r="P2699" s="8">
        <v>4</v>
      </c>
      <c r="Q2699" s="8">
        <v>18</v>
      </c>
    </row>
    <row r="2700" spans="1:17" ht="14.5">
      <c r="A2700" s="5">
        <v>45901</v>
      </c>
      <c r="B2700" s="6">
        <v>2025</v>
      </c>
      <c r="C2700" s="6" t="s">
        <v>100</v>
      </c>
      <c r="D2700" s="6" t="s">
        <v>75</v>
      </c>
      <c r="E2700" s="6" t="s">
        <v>76</v>
      </c>
      <c r="F2700" s="6" t="s">
        <v>83</v>
      </c>
      <c r="G2700" s="6" t="s">
        <v>80</v>
      </c>
      <c r="H2700" s="7">
        <v>31735.75</v>
      </c>
      <c r="I2700" s="7">
        <v>28951.56</v>
      </c>
      <c r="J2700" s="8">
        <v>215</v>
      </c>
      <c r="K2700" s="8">
        <v>200</v>
      </c>
      <c r="L2700" s="7">
        <v>18162.63</v>
      </c>
      <c r="M2700" s="7">
        <v>1832.42</v>
      </c>
      <c r="N2700" s="7">
        <v>261688.97</v>
      </c>
      <c r="O2700" s="8">
        <v>2001</v>
      </c>
      <c r="P2700" s="8">
        <v>1</v>
      </c>
      <c r="Q2700" s="8">
        <v>5</v>
      </c>
    </row>
    <row r="2701" spans="1:17" ht="14.5">
      <c r="A2701" s="5">
        <v>45901</v>
      </c>
      <c r="B2701" s="6">
        <v>2025</v>
      </c>
      <c r="C2701" s="6" t="s">
        <v>100</v>
      </c>
      <c r="D2701" s="6" t="s">
        <v>75</v>
      </c>
      <c r="E2701" s="6" t="s">
        <v>76</v>
      </c>
      <c r="F2701" s="6" t="s">
        <v>83</v>
      </c>
      <c r="G2701" s="6" t="s">
        <v>81</v>
      </c>
      <c r="H2701" s="7">
        <v>41745.83</v>
      </c>
      <c r="I2701" s="7">
        <v>39077.550000000003</v>
      </c>
      <c r="J2701" s="8">
        <v>344</v>
      </c>
      <c r="K2701" s="8">
        <v>319</v>
      </c>
      <c r="L2701" s="7">
        <v>21881.1</v>
      </c>
      <c r="M2701" s="7">
        <v>1306.8</v>
      </c>
      <c r="N2701" s="7">
        <v>345217.17</v>
      </c>
      <c r="O2701" s="8">
        <v>3079</v>
      </c>
      <c r="P2701" s="8">
        <v>2</v>
      </c>
      <c r="Q2701" s="8">
        <v>8</v>
      </c>
    </row>
    <row r="2702" spans="1:17" ht="14.5">
      <c r="A2702" s="5">
        <v>45901</v>
      </c>
      <c r="B2702" s="6">
        <v>2025</v>
      </c>
      <c r="C2702" s="6" t="s">
        <v>100</v>
      </c>
      <c r="D2702" s="6" t="s">
        <v>84</v>
      </c>
      <c r="E2702" s="6" t="s">
        <v>85</v>
      </c>
      <c r="F2702" s="6" t="s">
        <v>77</v>
      </c>
      <c r="G2702" s="6" t="s">
        <v>78</v>
      </c>
      <c r="H2702" s="7">
        <v>586520.89</v>
      </c>
      <c r="I2702" s="7">
        <v>656879.41</v>
      </c>
      <c r="J2702" s="8">
        <v>7714</v>
      </c>
      <c r="K2702" s="8">
        <v>8701</v>
      </c>
      <c r="L2702" s="7">
        <v>332298.09000000003</v>
      </c>
      <c r="M2702" s="7">
        <v>11179.11</v>
      </c>
      <c r="N2702" s="7">
        <v>5033482.0999999996</v>
      </c>
      <c r="O2702" s="8">
        <v>71502</v>
      </c>
      <c r="P2702" s="8">
        <v>25</v>
      </c>
      <c r="Q2702" s="8">
        <v>81</v>
      </c>
    </row>
    <row r="2703" spans="1:17" ht="14.5">
      <c r="A2703" s="5">
        <v>45901</v>
      </c>
      <c r="B2703" s="6">
        <v>2025</v>
      </c>
      <c r="C2703" s="6" t="s">
        <v>100</v>
      </c>
      <c r="D2703" s="6" t="s">
        <v>84</v>
      </c>
      <c r="E2703" s="6" t="s">
        <v>85</v>
      </c>
      <c r="F2703" s="6" t="s">
        <v>77</v>
      </c>
      <c r="G2703" s="6" t="s">
        <v>79</v>
      </c>
      <c r="H2703" s="7">
        <v>583585.74</v>
      </c>
      <c r="I2703" s="7">
        <v>638635.43999999994</v>
      </c>
      <c r="J2703" s="8">
        <v>3035</v>
      </c>
      <c r="K2703" s="8">
        <v>3313</v>
      </c>
      <c r="L2703" s="7">
        <v>377893.18</v>
      </c>
      <c r="M2703" s="7">
        <v>15409.82</v>
      </c>
      <c r="N2703" s="7">
        <v>4323479.95</v>
      </c>
      <c r="O2703" s="8">
        <v>24821</v>
      </c>
      <c r="P2703" s="8">
        <v>31</v>
      </c>
      <c r="Q2703" s="8">
        <v>37</v>
      </c>
    </row>
    <row r="2704" spans="1:17" ht="14.5">
      <c r="A2704" s="5">
        <v>45901</v>
      </c>
      <c r="B2704" s="6">
        <v>2025</v>
      </c>
      <c r="C2704" s="6" t="s">
        <v>100</v>
      </c>
      <c r="D2704" s="6" t="s">
        <v>84</v>
      </c>
      <c r="E2704" s="6" t="s">
        <v>85</v>
      </c>
      <c r="F2704" s="6" t="s">
        <v>77</v>
      </c>
      <c r="G2704" s="6" t="s">
        <v>80</v>
      </c>
      <c r="H2704" s="7">
        <v>187021.77</v>
      </c>
      <c r="I2704" s="7">
        <v>185467.97</v>
      </c>
      <c r="J2704" s="8">
        <v>1265</v>
      </c>
      <c r="K2704" s="8">
        <v>1241</v>
      </c>
      <c r="L2704" s="7">
        <v>126992.13</v>
      </c>
      <c r="M2704" s="7">
        <v>10071.07</v>
      </c>
      <c r="N2704" s="7">
        <v>1485047.66</v>
      </c>
      <c r="O2704" s="8">
        <v>10803</v>
      </c>
      <c r="P2704" s="8">
        <v>9</v>
      </c>
      <c r="Q2704" s="8">
        <v>18</v>
      </c>
    </row>
    <row r="2705" spans="1:17" ht="14.5">
      <c r="A2705" s="5">
        <v>45901</v>
      </c>
      <c r="B2705" s="6">
        <v>2025</v>
      </c>
      <c r="C2705" s="6" t="s">
        <v>100</v>
      </c>
      <c r="D2705" s="6" t="s">
        <v>84</v>
      </c>
      <c r="E2705" s="6" t="s">
        <v>85</v>
      </c>
      <c r="F2705" s="6" t="s">
        <v>77</v>
      </c>
      <c r="G2705" s="6" t="s">
        <v>81</v>
      </c>
      <c r="H2705" s="7">
        <v>250973.63</v>
      </c>
      <c r="I2705" s="7">
        <v>277245</v>
      </c>
      <c r="J2705" s="8">
        <v>2067</v>
      </c>
      <c r="K2705" s="8">
        <v>2270</v>
      </c>
      <c r="L2705" s="7">
        <v>157473.69</v>
      </c>
      <c r="M2705" s="7">
        <v>6951.46</v>
      </c>
      <c r="N2705" s="7">
        <v>1974793.12</v>
      </c>
      <c r="O2705" s="8">
        <v>17626</v>
      </c>
      <c r="P2705" s="8">
        <v>11</v>
      </c>
      <c r="Q2705" s="8">
        <v>21</v>
      </c>
    </row>
    <row r="2706" spans="1:17" ht="14.5">
      <c r="A2706" s="5">
        <v>45901</v>
      </c>
      <c r="B2706" s="6">
        <v>2025</v>
      </c>
      <c r="C2706" s="6" t="s">
        <v>100</v>
      </c>
      <c r="D2706" s="6" t="s">
        <v>84</v>
      </c>
      <c r="E2706" s="6" t="s">
        <v>85</v>
      </c>
      <c r="F2706" s="6" t="s">
        <v>82</v>
      </c>
      <c r="G2706" s="6" t="s">
        <v>78</v>
      </c>
      <c r="H2706" s="7">
        <v>548980.67000000004</v>
      </c>
      <c r="I2706" s="7">
        <v>607177.89</v>
      </c>
      <c r="J2706" s="8">
        <v>7220</v>
      </c>
      <c r="K2706" s="8">
        <v>7898</v>
      </c>
      <c r="L2706" s="7">
        <v>284402.78000000003</v>
      </c>
      <c r="M2706" s="7">
        <v>9687.43</v>
      </c>
      <c r="N2706" s="7">
        <v>4925487.5999999996</v>
      </c>
      <c r="O2706" s="8">
        <v>73405</v>
      </c>
      <c r="P2706" s="8">
        <v>25</v>
      </c>
      <c r="Q2706" s="8">
        <v>80</v>
      </c>
    </row>
    <row r="2707" spans="1:17" ht="14.5">
      <c r="A2707" s="5">
        <v>45901</v>
      </c>
      <c r="B2707" s="6">
        <v>2025</v>
      </c>
      <c r="C2707" s="6" t="s">
        <v>100</v>
      </c>
      <c r="D2707" s="6" t="s">
        <v>84</v>
      </c>
      <c r="E2707" s="6" t="s">
        <v>85</v>
      </c>
      <c r="F2707" s="6" t="s">
        <v>82</v>
      </c>
      <c r="G2707" s="6" t="s">
        <v>79</v>
      </c>
      <c r="H2707" s="7">
        <v>531586</v>
      </c>
      <c r="I2707" s="7">
        <v>573636.38</v>
      </c>
      <c r="J2707" s="8">
        <v>2765</v>
      </c>
      <c r="K2707" s="8">
        <v>3004</v>
      </c>
      <c r="L2707" s="7">
        <v>320938.83</v>
      </c>
      <c r="M2707" s="7">
        <v>13407.85</v>
      </c>
      <c r="N2707" s="7">
        <v>4070074.18</v>
      </c>
      <c r="O2707" s="8">
        <v>23611</v>
      </c>
      <c r="P2707" s="8">
        <v>22</v>
      </c>
      <c r="Q2707" s="8">
        <v>61</v>
      </c>
    </row>
    <row r="2708" spans="1:17" ht="14.5">
      <c r="A2708" s="5">
        <v>45901</v>
      </c>
      <c r="B2708" s="6">
        <v>2025</v>
      </c>
      <c r="C2708" s="6" t="s">
        <v>100</v>
      </c>
      <c r="D2708" s="6" t="s">
        <v>84</v>
      </c>
      <c r="E2708" s="6" t="s">
        <v>85</v>
      </c>
      <c r="F2708" s="6" t="s">
        <v>82</v>
      </c>
      <c r="G2708" s="6" t="s">
        <v>80</v>
      </c>
      <c r="H2708" s="7">
        <v>168468.71</v>
      </c>
      <c r="I2708" s="7">
        <v>167190.25</v>
      </c>
      <c r="J2708" s="8">
        <v>1140</v>
      </c>
      <c r="K2708" s="8">
        <v>1112</v>
      </c>
      <c r="L2708" s="7">
        <v>109237.31</v>
      </c>
      <c r="M2708" s="7">
        <v>9750.24</v>
      </c>
      <c r="N2708" s="7">
        <v>1391115.27</v>
      </c>
      <c r="O2708" s="8">
        <v>10238</v>
      </c>
      <c r="P2708" s="8">
        <v>6</v>
      </c>
      <c r="Q2708" s="8">
        <v>14</v>
      </c>
    </row>
    <row r="2709" spans="1:17" ht="14.5">
      <c r="A2709" s="5">
        <v>45901</v>
      </c>
      <c r="B2709" s="6">
        <v>2025</v>
      </c>
      <c r="C2709" s="6" t="s">
        <v>100</v>
      </c>
      <c r="D2709" s="6" t="s">
        <v>84</v>
      </c>
      <c r="E2709" s="6" t="s">
        <v>85</v>
      </c>
      <c r="F2709" s="6" t="s">
        <v>82</v>
      </c>
      <c r="G2709" s="6" t="s">
        <v>81</v>
      </c>
      <c r="H2709" s="7">
        <v>232068.59</v>
      </c>
      <c r="I2709" s="7">
        <v>256466.08</v>
      </c>
      <c r="J2709" s="8">
        <v>1911</v>
      </c>
      <c r="K2709" s="8">
        <v>2107</v>
      </c>
      <c r="L2709" s="7">
        <v>133867.76999999999</v>
      </c>
      <c r="M2709" s="7">
        <v>6569.97</v>
      </c>
      <c r="N2709" s="7">
        <v>1906267.52</v>
      </c>
      <c r="O2709" s="8">
        <v>16387</v>
      </c>
      <c r="P2709" s="8">
        <v>9</v>
      </c>
      <c r="Q2709" s="8">
        <v>28</v>
      </c>
    </row>
    <row r="2710" spans="1:17" ht="14.5">
      <c r="A2710" s="5">
        <v>45901</v>
      </c>
      <c r="B2710" s="6">
        <v>2025</v>
      </c>
      <c r="C2710" s="6" t="s">
        <v>100</v>
      </c>
      <c r="D2710" s="6" t="s">
        <v>84</v>
      </c>
      <c r="E2710" s="6" t="s">
        <v>85</v>
      </c>
      <c r="F2710" s="6" t="s">
        <v>83</v>
      </c>
      <c r="G2710" s="6" t="s">
        <v>78</v>
      </c>
      <c r="H2710" s="7">
        <v>56546.22</v>
      </c>
      <c r="I2710" s="7">
        <v>63408.66</v>
      </c>
      <c r="J2710" s="8">
        <v>744</v>
      </c>
      <c r="K2710" s="8">
        <v>841</v>
      </c>
      <c r="L2710" s="7">
        <v>27008.57</v>
      </c>
      <c r="M2710" s="7">
        <v>992.3</v>
      </c>
      <c r="N2710" s="7">
        <v>724580.41</v>
      </c>
      <c r="O2710" s="8">
        <v>9992</v>
      </c>
      <c r="P2710" s="8">
        <v>3</v>
      </c>
      <c r="Q2710" s="8">
        <v>25</v>
      </c>
    </row>
    <row r="2711" spans="1:17" ht="14.5">
      <c r="A2711" s="5">
        <v>45901</v>
      </c>
      <c r="B2711" s="6">
        <v>2025</v>
      </c>
      <c r="C2711" s="6" t="s">
        <v>100</v>
      </c>
      <c r="D2711" s="6" t="s">
        <v>84</v>
      </c>
      <c r="E2711" s="6" t="s">
        <v>85</v>
      </c>
      <c r="F2711" s="6" t="s">
        <v>83</v>
      </c>
      <c r="G2711" s="6" t="s">
        <v>79</v>
      </c>
      <c r="H2711" s="7">
        <v>60065.47</v>
      </c>
      <c r="I2711" s="7">
        <v>63896.46</v>
      </c>
      <c r="J2711" s="8">
        <v>312</v>
      </c>
      <c r="K2711" s="8">
        <v>333</v>
      </c>
      <c r="L2711" s="7">
        <v>33062.46</v>
      </c>
      <c r="M2711" s="7">
        <v>1359.65</v>
      </c>
      <c r="N2711" s="7">
        <v>586535.68999999994</v>
      </c>
      <c r="O2711" s="8">
        <v>3248</v>
      </c>
      <c r="P2711" s="8">
        <v>3</v>
      </c>
      <c r="Q2711" s="8">
        <v>8</v>
      </c>
    </row>
    <row r="2712" spans="1:17" ht="14.5">
      <c r="A2712" s="5">
        <v>45901</v>
      </c>
      <c r="B2712" s="6">
        <v>2025</v>
      </c>
      <c r="C2712" s="6" t="s">
        <v>100</v>
      </c>
      <c r="D2712" s="6" t="s">
        <v>84</v>
      </c>
      <c r="E2712" s="6" t="s">
        <v>85</v>
      </c>
      <c r="F2712" s="6" t="s">
        <v>83</v>
      </c>
      <c r="G2712" s="6" t="s">
        <v>80</v>
      </c>
      <c r="H2712" s="7">
        <v>19345.03</v>
      </c>
      <c r="I2712" s="7">
        <v>20056.240000000002</v>
      </c>
      <c r="J2712" s="8">
        <v>131</v>
      </c>
      <c r="K2712" s="8">
        <v>138</v>
      </c>
      <c r="L2712" s="7">
        <v>11140.02</v>
      </c>
      <c r="M2712" s="7">
        <v>1074.8699999999999</v>
      </c>
      <c r="N2712" s="7">
        <v>215793.27</v>
      </c>
      <c r="O2712" s="8">
        <v>1572</v>
      </c>
      <c r="P2712" s="8">
        <v>1</v>
      </c>
      <c r="Q2712" s="8">
        <v>3</v>
      </c>
    </row>
    <row r="2713" spans="1:17" ht="14.5">
      <c r="A2713" s="5">
        <v>45901</v>
      </c>
      <c r="B2713" s="6">
        <v>2025</v>
      </c>
      <c r="C2713" s="6" t="s">
        <v>100</v>
      </c>
      <c r="D2713" s="6" t="s">
        <v>84</v>
      </c>
      <c r="E2713" s="6" t="s">
        <v>85</v>
      </c>
      <c r="F2713" s="6" t="s">
        <v>83</v>
      </c>
      <c r="G2713" s="6" t="s">
        <v>81</v>
      </c>
      <c r="H2713" s="7">
        <v>25261.39</v>
      </c>
      <c r="I2713" s="7">
        <v>26946.31</v>
      </c>
      <c r="J2713" s="8">
        <v>208</v>
      </c>
      <c r="K2713" s="8">
        <v>219</v>
      </c>
      <c r="L2713" s="7">
        <v>13298.62</v>
      </c>
      <c r="M2713" s="7">
        <v>716.47</v>
      </c>
      <c r="N2713" s="7">
        <v>283217.82</v>
      </c>
      <c r="O2713" s="8">
        <v>2391</v>
      </c>
      <c r="P2713" s="8">
        <v>1</v>
      </c>
      <c r="Q2713" s="8">
        <v>3</v>
      </c>
    </row>
    <row r="2714" spans="1:17" ht="14.5">
      <c r="A2714" s="5">
        <v>45901</v>
      </c>
      <c r="B2714" s="6">
        <v>2025</v>
      </c>
      <c r="C2714" s="6" t="s">
        <v>100</v>
      </c>
      <c r="D2714" s="6" t="s">
        <v>86</v>
      </c>
      <c r="E2714" s="6" t="s">
        <v>87</v>
      </c>
      <c r="F2714" s="6" t="s">
        <v>77</v>
      </c>
      <c r="G2714" s="6" t="s">
        <v>78</v>
      </c>
      <c r="H2714" s="7">
        <v>463163.98</v>
      </c>
      <c r="I2714" s="7">
        <v>474384.09</v>
      </c>
      <c r="J2714" s="8">
        <v>6092</v>
      </c>
      <c r="K2714" s="8">
        <v>6258</v>
      </c>
      <c r="L2714" s="7">
        <v>263609.12</v>
      </c>
      <c r="M2714" s="7">
        <v>7692.7</v>
      </c>
      <c r="N2714" s="7">
        <v>4099234.98</v>
      </c>
      <c r="O2714" s="8">
        <v>59752</v>
      </c>
      <c r="P2714" s="8">
        <v>17</v>
      </c>
      <c r="Q2714" s="8">
        <v>77</v>
      </c>
    </row>
    <row r="2715" spans="1:17" ht="14.5">
      <c r="A2715" s="5">
        <v>45901</v>
      </c>
      <c r="B2715" s="6">
        <v>2025</v>
      </c>
      <c r="C2715" s="6" t="s">
        <v>100</v>
      </c>
      <c r="D2715" s="6" t="s">
        <v>86</v>
      </c>
      <c r="E2715" s="6" t="s">
        <v>87</v>
      </c>
      <c r="F2715" s="6" t="s">
        <v>77</v>
      </c>
      <c r="G2715" s="6" t="s">
        <v>79</v>
      </c>
      <c r="H2715" s="7">
        <v>451712.22</v>
      </c>
      <c r="I2715" s="7">
        <v>437420.71</v>
      </c>
      <c r="J2715" s="8">
        <v>2349</v>
      </c>
      <c r="K2715" s="8">
        <v>2295</v>
      </c>
      <c r="L2715" s="7">
        <v>291965.28999999998</v>
      </c>
      <c r="M2715" s="7">
        <v>11841.24</v>
      </c>
      <c r="N2715" s="7">
        <v>3254999.12</v>
      </c>
      <c r="O2715" s="8">
        <v>18962</v>
      </c>
      <c r="P2715" s="8">
        <v>17</v>
      </c>
      <c r="Q2715" s="8">
        <v>34</v>
      </c>
    </row>
    <row r="2716" spans="1:17" ht="14.5">
      <c r="A2716" s="5">
        <v>45901</v>
      </c>
      <c r="B2716" s="6">
        <v>2025</v>
      </c>
      <c r="C2716" s="6" t="s">
        <v>100</v>
      </c>
      <c r="D2716" s="6" t="s">
        <v>86</v>
      </c>
      <c r="E2716" s="6" t="s">
        <v>87</v>
      </c>
      <c r="F2716" s="6" t="s">
        <v>77</v>
      </c>
      <c r="G2716" s="6" t="s">
        <v>80</v>
      </c>
      <c r="H2716" s="7">
        <v>131847.19</v>
      </c>
      <c r="I2716" s="7">
        <v>125185.64</v>
      </c>
      <c r="J2716" s="8">
        <v>892</v>
      </c>
      <c r="K2716" s="8">
        <v>862</v>
      </c>
      <c r="L2716" s="7">
        <v>90550.39</v>
      </c>
      <c r="M2716" s="7">
        <v>6556.05</v>
      </c>
      <c r="N2716" s="7">
        <v>1141711.1299999999</v>
      </c>
      <c r="O2716" s="8">
        <v>8394</v>
      </c>
      <c r="P2716" s="8">
        <v>6</v>
      </c>
      <c r="Q2716" s="8">
        <v>19</v>
      </c>
    </row>
    <row r="2717" spans="1:17" ht="14.5">
      <c r="A2717" s="5">
        <v>45901</v>
      </c>
      <c r="B2717" s="6">
        <v>2025</v>
      </c>
      <c r="C2717" s="6" t="s">
        <v>100</v>
      </c>
      <c r="D2717" s="6" t="s">
        <v>86</v>
      </c>
      <c r="E2717" s="6" t="s">
        <v>87</v>
      </c>
      <c r="F2717" s="6" t="s">
        <v>77</v>
      </c>
      <c r="G2717" s="6" t="s">
        <v>81</v>
      </c>
      <c r="H2717" s="7">
        <v>188212.79</v>
      </c>
      <c r="I2717" s="7">
        <v>191486.07999999999</v>
      </c>
      <c r="J2717" s="8">
        <v>1550</v>
      </c>
      <c r="K2717" s="8">
        <v>1573</v>
      </c>
      <c r="L2717" s="7">
        <v>116862.25</v>
      </c>
      <c r="M2717" s="7">
        <v>5587.89</v>
      </c>
      <c r="N2717" s="7">
        <v>1520938.68</v>
      </c>
      <c r="O2717" s="8">
        <v>13002</v>
      </c>
      <c r="P2717" s="8">
        <v>10</v>
      </c>
      <c r="Q2717" s="8">
        <v>27</v>
      </c>
    </row>
    <row r="2718" spans="1:17" ht="14.5">
      <c r="A2718" s="5">
        <v>45901</v>
      </c>
      <c r="B2718" s="6">
        <v>2025</v>
      </c>
      <c r="C2718" s="6" t="s">
        <v>100</v>
      </c>
      <c r="D2718" s="6" t="s">
        <v>86</v>
      </c>
      <c r="E2718" s="6" t="s">
        <v>87</v>
      </c>
      <c r="F2718" s="6" t="s">
        <v>82</v>
      </c>
      <c r="G2718" s="6" t="s">
        <v>78</v>
      </c>
      <c r="H2718" s="7">
        <v>368446.97</v>
      </c>
      <c r="I2718" s="7">
        <v>368422.66</v>
      </c>
      <c r="J2718" s="8">
        <v>4846</v>
      </c>
      <c r="K2718" s="8">
        <v>4879</v>
      </c>
      <c r="L2718" s="7">
        <v>193654.3</v>
      </c>
      <c r="M2718" s="7">
        <v>6796.89</v>
      </c>
      <c r="N2718" s="7">
        <v>3602011.43</v>
      </c>
      <c r="O2718" s="8">
        <v>53086</v>
      </c>
      <c r="P2718" s="8">
        <v>20</v>
      </c>
      <c r="Q2718" s="8">
        <v>46</v>
      </c>
    </row>
    <row r="2719" spans="1:17" ht="14.5">
      <c r="A2719" s="5">
        <v>45901</v>
      </c>
      <c r="B2719" s="6">
        <v>2025</v>
      </c>
      <c r="C2719" s="6" t="s">
        <v>100</v>
      </c>
      <c r="D2719" s="6" t="s">
        <v>86</v>
      </c>
      <c r="E2719" s="6" t="s">
        <v>87</v>
      </c>
      <c r="F2719" s="6" t="s">
        <v>82</v>
      </c>
      <c r="G2719" s="6" t="s">
        <v>79</v>
      </c>
      <c r="H2719" s="7">
        <v>391631.34</v>
      </c>
      <c r="I2719" s="7">
        <v>375944.62</v>
      </c>
      <c r="J2719" s="8">
        <v>2037</v>
      </c>
      <c r="K2719" s="8">
        <v>1981</v>
      </c>
      <c r="L2719" s="7">
        <v>241411.83</v>
      </c>
      <c r="M2719" s="7">
        <v>10746.06</v>
      </c>
      <c r="N2719" s="7">
        <v>2981644.01</v>
      </c>
      <c r="O2719" s="8">
        <v>17421</v>
      </c>
      <c r="P2719" s="8">
        <v>19</v>
      </c>
      <c r="Q2719" s="8">
        <v>32</v>
      </c>
    </row>
    <row r="2720" spans="1:17" ht="14.5">
      <c r="A2720" s="5">
        <v>45901</v>
      </c>
      <c r="B2720" s="6">
        <v>2025</v>
      </c>
      <c r="C2720" s="6" t="s">
        <v>100</v>
      </c>
      <c r="D2720" s="6" t="s">
        <v>86</v>
      </c>
      <c r="E2720" s="6" t="s">
        <v>87</v>
      </c>
      <c r="F2720" s="6" t="s">
        <v>82</v>
      </c>
      <c r="G2720" s="6" t="s">
        <v>80</v>
      </c>
      <c r="H2720" s="7">
        <v>127359.3</v>
      </c>
      <c r="I2720" s="7">
        <v>121616.35</v>
      </c>
      <c r="J2720" s="8">
        <v>861</v>
      </c>
      <c r="K2720" s="8">
        <v>806</v>
      </c>
      <c r="L2720" s="7">
        <v>81370.73</v>
      </c>
      <c r="M2720" s="7">
        <v>6994.28</v>
      </c>
      <c r="N2720" s="7">
        <v>1093773.1599999999</v>
      </c>
      <c r="O2720" s="8">
        <v>8036</v>
      </c>
      <c r="P2720" s="8">
        <v>7</v>
      </c>
      <c r="Q2720" s="8">
        <v>15</v>
      </c>
    </row>
    <row r="2721" spans="1:17" ht="14.5">
      <c r="A2721" s="5">
        <v>45901</v>
      </c>
      <c r="B2721" s="6">
        <v>2025</v>
      </c>
      <c r="C2721" s="6" t="s">
        <v>100</v>
      </c>
      <c r="D2721" s="6" t="s">
        <v>86</v>
      </c>
      <c r="E2721" s="6" t="s">
        <v>87</v>
      </c>
      <c r="F2721" s="6" t="s">
        <v>82</v>
      </c>
      <c r="G2721" s="6" t="s">
        <v>81</v>
      </c>
      <c r="H2721" s="7">
        <v>167002.38</v>
      </c>
      <c r="I2721" s="7">
        <v>162349.12</v>
      </c>
      <c r="J2721" s="8">
        <v>1375</v>
      </c>
      <c r="K2721" s="8">
        <v>1341</v>
      </c>
      <c r="L2721" s="7">
        <v>96320.97</v>
      </c>
      <c r="M2721" s="7">
        <v>4603.37</v>
      </c>
      <c r="N2721" s="7">
        <v>1390402.32</v>
      </c>
      <c r="O2721" s="8">
        <v>11904</v>
      </c>
      <c r="P2721" s="8">
        <v>7</v>
      </c>
      <c r="Q2721" s="8">
        <v>18</v>
      </c>
    </row>
    <row r="2722" spans="1:17" ht="14.5">
      <c r="A2722" s="5">
        <v>45901</v>
      </c>
      <c r="B2722" s="6">
        <v>2025</v>
      </c>
      <c r="C2722" s="6" t="s">
        <v>100</v>
      </c>
      <c r="D2722" s="6" t="s">
        <v>86</v>
      </c>
      <c r="E2722" s="6" t="s">
        <v>87</v>
      </c>
      <c r="F2722" s="6" t="s">
        <v>83</v>
      </c>
      <c r="G2722" s="6" t="s">
        <v>78</v>
      </c>
      <c r="H2722" s="7">
        <v>44341.919999999998</v>
      </c>
      <c r="I2722" s="7">
        <v>44994.16</v>
      </c>
      <c r="J2722" s="8">
        <v>583</v>
      </c>
      <c r="K2722" s="8">
        <v>598</v>
      </c>
      <c r="L2722" s="7">
        <v>20820.54</v>
      </c>
      <c r="M2722" s="7">
        <v>813.59</v>
      </c>
      <c r="N2722" s="7">
        <v>569231.31999999995</v>
      </c>
      <c r="O2722" s="8">
        <v>8423</v>
      </c>
      <c r="P2722" s="8">
        <v>2</v>
      </c>
      <c r="Q2722" s="8">
        <v>14</v>
      </c>
    </row>
    <row r="2723" spans="1:17" ht="14.5">
      <c r="A2723" s="5">
        <v>45901</v>
      </c>
      <c r="B2723" s="6">
        <v>2025</v>
      </c>
      <c r="C2723" s="6" t="s">
        <v>100</v>
      </c>
      <c r="D2723" s="6" t="s">
        <v>86</v>
      </c>
      <c r="E2723" s="6" t="s">
        <v>87</v>
      </c>
      <c r="F2723" s="6" t="s">
        <v>83</v>
      </c>
      <c r="G2723" s="6" t="s">
        <v>79</v>
      </c>
      <c r="H2723" s="7">
        <v>42241.01</v>
      </c>
      <c r="I2723" s="7">
        <v>41654.720000000001</v>
      </c>
      <c r="J2723" s="8">
        <v>220</v>
      </c>
      <c r="K2723" s="8">
        <v>218</v>
      </c>
      <c r="L2723" s="7">
        <v>23666.38</v>
      </c>
      <c r="M2723" s="7">
        <v>1100.49</v>
      </c>
      <c r="N2723" s="7">
        <v>482331.87</v>
      </c>
      <c r="O2723" s="8">
        <v>2574</v>
      </c>
      <c r="P2723" s="8">
        <v>2</v>
      </c>
      <c r="Q2723" s="8">
        <v>5</v>
      </c>
    </row>
    <row r="2724" spans="1:17" ht="14.5">
      <c r="A2724" s="5">
        <v>45901</v>
      </c>
      <c r="B2724" s="6">
        <v>2025</v>
      </c>
      <c r="C2724" s="6" t="s">
        <v>100</v>
      </c>
      <c r="D2724" s="6" t="s">
        <v>86</v>
      </c>
      <c r="E2724" s="6" t="s">
        <v>87</v>
      </c>
      <c r="F2724" s="6" t="s">
        <v>83</v>
      </c>
      <c r="G2724" s="6" t="s">
        <v>80</v>
      </c>
      <c r="H2724" s="7">
        <v>12569.78</v>
      </c>
      <c r="I2724" s="7">
        <v>11838.51</v>
      </c>
      <c r="J2724" s="8">
        <v>85</v>
      </c>
      <c r="K2724" s="8">
        <v>80</v>
      </c>
      <c r="L2724" s="7">
        <v>7236.4</v>
      </c>
      <c r="M2724" s="7">
        <v>736.04</v>
      </c>
      <c r="N2724" s="7">
        <v>166044.01999999999</v>
      </c>
      <c r="O2724" s="8">
        <v>1184</v>
      </c>
      <c r="P2724" s="8">
        <v>1</v>
      </c>
      <c r="Q2724" s="8">
        <v>1</v>
      </c>
    </row>
    <row r="2725" spans="1:17" ht="14.5">
      <c r="A2725" s="5">
        <v>45901</v>
      </c>
      <c r="B2725" s="6">
        <v>2025</v>
      </c>
      <c r="C2725" s="6" t="s">
        <v>100</v>
      </c>
      <c r="D2725" s="6" t="s">
        <v>86</v>
      </c>
      <c r="E2725" s="6" t="s">
        <v>87</v>
      </c>
      <c r="F2725" s="6" t="s">
        <v>83</v>
      </c>
      <c r="G2725" s="6" t="s">
        <v>81</v>
      </c>
      <c r="H2725" s="7">
        <v>17228.23</v>
      </c>
      <c r="I2725" s="7">
        <v>17263.73</v>
      </c>
      <c r="J2725" s="8">
        <v>142</v>
      </c>
      <c r="K2725" s="8">
        <v>141</v>
      </c>
      <c r="L2725" s="7">
        <v>9179.0499999999993</v>
      </c>
      <c r="M2725" s="7">
        <v>536.6</v>
      </c>
      <c r="N2725" s="7">
        <v>213854.22</v>
      </c>
      <c r="O2725" s="8">
        <v>1871</v>
      </c>
      <c r="P2725" s="8">
        <v>1</v>
      </c>
      <c r="Q2725" s="8">
        <v>2</v>
      </c>
    </row>
    <row r="2726" spans="1:17" ht="14.5">
      <c r="A2726" s="5">
        <v>45901</v>
      </c>
      <c r="B2726" s="6">
        <v>2025</v>
      </c>
      <c r="C2726" s="6" t="s">
        <v>100</v>
      </c>
      <c r="D2726" s="6" t="s">
        <v>88</v>
      </c>
      <c r="E2726" s="6" t="s">
        <v>87</v>
      </c>
      <c r="F2726" s="6" t="s">
        <v>77</v>
      </c>
      <c r="G2726" s="6" t="s">
        <v>78</v>
      </c>
      <c r="H2726" s="7">
        <v>362691.71</v>
      </c>
      <c r="I2726" s="7">
        <v>364690.02</v>
      </c>
      <c r="J2726" s="8">
        <v>4770</v>
      </c>
      <c r="K2726" s="8">
        <v>4878</v>
      </c>
      <c r="L2726" s="7">
        <v>200856.19</v>
      </c>
      <c r="M2726" s="7">
        <v>6982.68</v>
      </c>
      <c r="N2726" s="7">
        <v>3400220.69</v>
      </c>
      <c r="O2726" s="8">
        <v>49893</v>
      </c>
      <c r="P2726" s="8">
        <v>14</v>
      </c>
      <c r="Q2726" s="8">
        <v>70</v>
      </c>
    </row>
    <row r="2727" spans="1:17" ht="14.5">
      <c r="A2727" s="5">
        <v>45901</v>
      </c>
      <c r="B2727" s="6">
        <v>2025</v>
      </c>
      <c r="C2727" s="6" t="s">
        <v>100</v>
      </c>
      <c r="D2727" s="6" t="s">
        <v>88</v>
      </c>
      <c r="E2727" s="6" t="s">
        <v>87</v>
      </c>
      <c r="F2727" s="6" t="s">
        <v>77</v>
      </c>
      <c r="G2727" s="6" t="s">
        <v>79</v>
      </c>
      <c r="H2727" s="7">
        <v>362373</v>
      </c>
      <c r="I2727" s="7">
        <v>337264.03</v>
      </c>
      <c r="J2727" s="8">
        <v>1885</v>
      </c>
      <c r="K2727" s="8">
        <v>1747</v>
      </c>
      <c r="L2727" s="7">
        <v>237539.96</v>
      </c>
      <c r="M2727" s="7">
        <v>8756.58</v>
      </c>
      <c r="N2727" s="7">
        <v>2821243.93</v>
      </c>
      <c r="O2727" s="8">
        <v>16242</v>
      </c>
      <c r="P2727" s="8">
        <v>20</v>
      </c>
      <c r="Q2727" s="8">
        <v>37</v>
      </c>
    </row>
    <row r="2728" spans="1:17" ht="14.5">
      <c r="A2728" s="5">
        <v>45901</v>
      </c>
      <c r="B2728" s="6">
        <v>2025</v>
      </c>
      <c r="C2728" s="6" t="s">
        <v>100</v>
      </c>
      <c r="D2728" s="6" t="s">
        <v>88</v>
      </c>
      <c r="E2728" s="6" t="s">
        <v>87</v>
      </c>
      <c r="F2728" s="6" t="s">
        <v>77</v>
      </c>
      <c r="G2728" s="6" t="s">
        <v>80</v>
      </c>
      <c r="H2728" s="7">
        <v>116534.11</v>
      </c>
      <c r="I2728" s="7">
        <v>101705.91</v>
      </c>
      <c r="J2728" s="8">
        <v>788</v>
      </c>
      <c r="K2728" s="8">
        <v>700</v>
      </c>
      <c r="L2728" s="7">
        <v>80609.34</v>
      </c>
      <c r="M2728" s="7">
        <v>5926.96</v>
      </c>
      <c r="N2728" s="7">
        <v>1001150.59</v>
      </c>
      <c r="O2728" s="8">
        <v>7563</v>
      </c>
      <c r="P2728" s="8">
        <v>6</v>
      </c>
      <c r="Q2728" s="8">
        <v>13</v>
      </c>
    </row>
    <row r="2729" spans="1:17" ht="14.5">
      <c r="A2729" s="5">
        <v>45901</v>
      </c>
      <c r="B2729" s="6">
        <v>2025</v>
      </c>
      <c r="C2729" s="6" t="s">
        <v>100</v>
      </c>
      <c r="D2729" s="6" t="s">
        <v>88</v>
      </c>
      <c r="E2729" s="6" t="s">
        <v>87</v>
      </c>
      <c r="F2729" s="6" t="s">
        <v>77</v>
      </c>
      <c r="G2729" s="6" t="s">
        <v>81</v>
      </c>
      <c r="H2729" s="7">
        <v>168798.19</v>
      </c>
      <c r="I2729" s="7">
        <v>154674.74</v>
      </c>
      <c r="J2729" s="8">
        <v>1390</v>
      </c>
      <c r="K2729" s="8">
        <v>1261</v>
      </c>
      <c r="L2729" s="7">
        <v>106568.68</v>
      </c>
      <c r="M2729" s="7">
        <v>4664.75</v>
      </c>
      <c r="N2729" s="7">
        <v>1378565.39</v>
      </c>
      <c r="O2729" s="8">
        <v>12444</v>
      </c>
      <c r="P2729" s="8">
        <v>8</v>
      </c>
      <c r="Q2729" s="8">
        <v>26</v>
      </c>
    </row>
    <row r="2730" spans="1:17" ht="14.5">
      <c r="A2730" s="5">
        <v>45901</v>
      </c>
      <c r="B2730" s="6">
        <v>2025</v>
      </c>
      <c r="C2730" s="6" t="s">
        <v>100</v>
      </c>
      <c r="D2730" s="6" t="s">
        <v>88</v>
      </c>
      <c r="E2730" s="6" t="s">
        <v>87</v>
      </c>
      <c r="F2730" s="6" t="s">
        <v>82</v>
      </c>
      <c r="G2730" s="6" t="s">
        <v>78</v>
      </c>
      <c r="H2730" s="7">
        <v>330429.08</v>
      </c>
      <c r="I2730" s="7">
        <v>324225.18</v>
      </c>
      <c r="J2730" s="8">
        <v>4346</v>
      </c>
      <c r="K2730" s="8">
        <v>4196</v>
      </c>
      <c r="L2730" s="7">
        <v>174320.01</v>
      </c>
      <c r="M2730" s="7">
        <v>6520.44</v>
      </c>
      <c r="N2730" s="7">
        <v>3335400.74</v>
      </c>
      <c r="O2730" s="8">
        <v>48854</v>
      </c>
      <c r="P2730" s="8">
        <v>15</v>
      </c>
      <c r="Q2730" s="8">
        <v>60</v>
      </c>
    </row>
    <row r="2731" spans="1:17" ht="14.5">
      <c r="A2731" s="5">
        <v>45901</v>
      </c>
      <c r="B2731" s="6">
        <v>2025</v>
      </c>
      <c r="C2731" s="6" t="s">
        <v>100</v>
      </c>
      <c r="D2731" s="6" t="s">
        <v>88</v>
      </c>
      <c r="E2731" s="6" t="s">
        <v>87</v>
      </c>
      <c r="F2731" s="6" t="s">
        <v>82</v>
      </c>
      <c r="G2731" s="6" t="s">
        <v>79</v>
      </c>
      <c r="H2731" s="7">
        <v>366811</v>
      </c>
      <c r="I2731" s="7">
        <v>327683.45</v>
      </c>
      <c r="J2731" s="8">
        <v>1908</v>
      </c>
      <c r="K2731" s="8">
        <v>1705</v>
      </c>
      <c r="L2731" s="7">
        <v>227463.13</v>
      </c>
      <c r="M2731" s="7">
        <v>9549.32</v>
      </c>
      <c r="N2731" s="7">
        <v>2817314.43</v>
      </c>
      <c r="O2731" s="8">
        <v>15636</v>
      </c>
      <c r="P2731" s="8">
        <v>19</v>
      </c>
      <c r="Q2731" s="8">
        <v>26</v>
      </c>
    </row>
    <row r="2732" spans="1:17" ht="14.5">
      <c r="A2732" s="5">
        <v>45901</v>
      </c>
      <c r="B2732" s="6">
        <v>2025</v>
      </c>
      <c r="C2732" s="6" t="s">
        <v>100</v>
      </c>
      <c r="D2732" s="6" t="s">
        <v>88</v>
      </c>
      <c r="E2732" s="6" t="s">
        <v>87</v>
      </c>
      <c r="F2732" s="6" t="s">
        <v>82</v>
      </c>
      <c r="G2732" s="6" t="s">
        <v>80</v>
      </c>
      <c r="H2732" s="7">
        <v>99038.65</v>
      </c>
      <c r="I2732" s="7">
        <v>85153.71</v>
      </c>
      <c r="J2732" s="8">
        <v>670</v>
      </c>
      <c r="K2732" s="8">
        <v>566</v>
      </c>
      <c r="L2732" s="7">
        <v>64022.38</v>
      </c>
      <c r="M2732" s="7">
        <v>5690.42</v>
      </c>
      <c r="N2732" s="7">
        <v>929579.64</v>
      </c>
      <c r="O2732" s="8">
        <v>6566</v>
      </c>
      <c r="P2732" s="8">
        <v>4</v>
      </c>
      <c r="Q2732" s="8">
        <v>9</v>
      </c>
    </row>
    <row r="2733" spans="1:17" ht="14.5">
      <c r="A2733" s="5">
        <v>45901</v>
      </c>
      <c r="B2733" s="6">
        <v>2025</v>
      </c>
      <c r="C2733" s="6" t="s">
        <v>100</v>
      </c>
      <c r="D2733" s="6" t="s">
        <v>88</v>
      </c>
      <c r="E2733" s="6" t="s">
        <v>87</v>
      </c>
      <c r="F2733" s="6" t="s">
        <v>82</v>
      </c>
      <c r="G2733" s="6" t="s">
        <v>81</v>
      </c>
      <c r="H2733" s="7">
        <v>136348.31</v>
      </c>
      <c r="I2733" s="7">
        <v>126606.16</v>
      </c>
      <c r="J2733" s="8">
        <v>1123</v>
      </c>
      <c r="K2733" s="8">
        <v>1058</v>
      </c>
      <c r="L2733" s="7">
        <v>80001.8</v>
      </c>
      <c r="M2733" s="7">
        <v>4066.15</v>
      </c>
      <c r="N2733" s="7">
        <v>1283810.8600000001</v>
      </c>
      <c r="O2733" s="8">
        <v>11950</v>
      </c>
      <c r="P2733" s="8">
        <v>6</v>
      </c>
      <c r="Q2733" s="8">
        <v>24</v>
      </c>
    </row>
    <row r="2734" spans="1:17" ht="14.5">
      <c r="A2734" s="5">
        <v>45901</v>
      </c>
      <c r="B2734" s="6">
        <v>2025</v>
      </c>
      <c r="C2734" s="6" t="s">
        <v>100</v>
      </c>
      <c r="D2734" s="6" t="s">
        <v>88</v>
      </c>
      <c r="E2734" s="6" t="s">
        <v>87</v>
      </c>
      <c r="F2734" s="6" t="s">
        <v>83</v>
      </c>
      <c r="G2734" s="6" t="s">
        <v>78</v>
      </c>
      <c r="H2734" s="7">
        <v>36634.339999999997</v>
      </c>
      <c r="I2734" s="7">
        <v>34941.08</v>
      </c>
      <c r="J2734" s="8">
        <v>482</v>
      </c>
      <c r="K2734" s="8">
        <v>454</v>
      </c>
      <c r="L2734" s="7">
        <v>17307.240000000002</v>
      </c>
      <c r="M2734" s="7">
        <v>709.79</v>
      </c>
      <c r="N2734" s="7">
        <v>475724.22</v>
      </c>
      <c r="O2734" s="8">
        <v>7084</v>
      </c>
      <c r="P2734" s="8">
        <v>2</v>
      </c>
      <c r="Q2734" s="8">
        <v>16</v>
      </c>
    </row>
    <row r="2735" spans="1:17" ht="14.5">
      <c r="A2735" s="5">
        <v>45901</v>
      </c>
      <c r="B2735" s="6">
        <v>2025</v>
      </c>
      <c r="C2735" s="6" t="s">
        <v>100</v>
      </c>
      <c r="D2735" s="6" t="s">
        <v>88</v>
      </c>
      <c r="E2735" s="6" t="s">
        <v>87</v>
      </c>
      <c r="F2735" s="6" t="s">
        <v>83</v>
      </c>
      <c r="G2735" s="6" t="s">
        <v>79</v>
      </c>
      <c r="H2735" s="7">
        <v>37768.050000000003</v>
      </c>
      <c r="I2735" s="7">
        <v>33781.599999999999</v>
      </c>
      <c r="J2735" s="8">
        <v>196</v>
      </c>
      <c r="K2735" s="8">
        <v>176</v>
      </c>
      <c r="L2735" s="7">
        <v>21168.67</v>
      </c>
      <c r="M2735" s="7">
        <v>982.46</v>
      </c>
      <c r="N2735" s="7">
        <v>412794.22</v>
      </c>
      <c r="O2735" s="8">
        <v>2203</v>
      </c>
      <c r="P2735" s="8">
        <v>2</v>
      </c>
      <c r="Q2735" s="8">
        <v>4</v>
      </c>
    </row>
    <row r="2736" spans="1:17" ht="14.5">
      <c r="A2736" s="5">
        <v>45901</v>
      </c>
      <c r="B2736" s="6">
        <v>2025</v>
      </c>
      <c r="C2736" s="6" t="s">
        <v>100</v>
      </c>
      <c r="D2736" s="6" t="s">
        <v>88</v>
      </c>
      <c r="E2736" s="6" t="s">
        <v>87</v>
      </c>
      <c r="F2736" s="6" t="s">
        <v>83</v>
      </c>
      <c r="G2736" s="6" t="s">
        <v>80</v>
      </c>
      <c r="H2736" s="7">
        <v>11189.2</v>
      </c>
      <c r="I2736" s="7">
        <v>9997.6299999999992</v>
      </c>
      <c r="J2736" s="8">
        <v>76</v>
      </c>
      <c r="K2736" s="8">
        <v>68</v>
      </c>
      <c r="L2736" s="7">
        <v>6500.29</v>
      </c>
      <c r="M2736" s="7">
        <v>562.05999999999995</v>
      </c>
      <c r="N2736" s="7">
        <v>143030</v>
      </c>
      <c r="O2736" s="8">
        <v>1046</v>
      </c>
      <c r="P2736" s="8">
        <v>1</v>
      </c>
      <c r="Q2736" s="8">
        <v>2</v>
      </c>
    </row>
    <row r="2737" spans="1:17" ht="14.5">
      <c r="A2737" s="5">
        <v>45901</v>
      </c>
      <c r="B2737" s="6">
        <v>2025</v>
      </c>
      <c r="C2737" s="6" t="s">
        <v>100</v>
      </c>
      <c r="D2737" s="6" t="s">
        <v>88</v>
      </c>
      <c r="E2737" s="6" t="s">
        <v>87</v>
      </c>
      <c r="F2737" s="6" t="s">
        <v>83</v>
      </c>
      <c r="G2737" s="6" t="s">
        <v>81</v>
      </c>
      <c r="H2737" s="7">
        <v>14416.91</v>
      </c>
      <c r="I2737" s="7">
        <v>14025.75</v>
      </c>
      <c r="J2737" s="8">
        <v>119</v>
      </c>
      <c r="K2737" s="8">
        <v>115</v>
      </c>
      <c r="L2737" s="7">
        <v>7607.29</v>
      </c>
      <c r="M2737" s="7">
        <v>408.84</v>
      </c>
      <c r="N2737" s="7">
        <v>185520.39</v>
      </c>
      <c r="O2737" s="8">
        <v>1617</v>
      </c>
      <c r="P2737" s="8">
        <v>1</v>
      </c>
      <c r="Q2737" s="8">
        <v>2</v>
      </c>
    </row>
    <row r="2738" spans="1:17" ht="14.5">
      <c r="A2738" s="5">
        <v>45901</v>
      </c>
      <c r="B2738" s="6">
        <v>2025</v>
      </c>
      <c r="C2738" s="6" t="s">
        <v>100</v>
      </c>
      <c r="D2738" s="6" t="s">
        <v>89</v>
      </c>
      <c r="E2738" s="6" t="s">
        <v>85</v>
      </c>
      <c r="F2738" s="6" t="s">
        <v>77</v>
      </c>
      <c r="G2738" s="6" t="s">
        <v>78</v>
      </c>
      <c r="H2738" s="7">
        <v>280402.44</v>
      </c>
      <c r="I2738" s="7">
        <v>290524.48</v>
      </c>
      <c r="J2738" s="8">
        <v>3688</v>
      </c>
      <c r="K2738" s="8">
        <v>3795</v>
      </c>
      <c r="L2738" s="7">
        <v>159576.74</v>
      </c>
      <c r="M2738" s="7">
        <v>4637.47</v>
      </c>
      <c r="N2738" s="7">
        <v>1923899.47</v>
      </c>
      <c r="O2738" s="8">
        <v>26332</v>
      </c>
      <c r="P2738" s="8">
        <v>15</v>
      </c>
      <c r="Q2738" s="8">
        <v>41</v>
      </c>
    </row>
    <row r="2739" spans="1:17" ht="14.5">
      <c r="A2739" s="5">
        <v>45901</v>
      </c>
      <c r="B2739" s="6">
        <v>2025</v>
      </c>
      <c r="C2739" s="6" t="s">
        <v>100</v>
      </c>
      <c r="D2739" s="6" t="s">
        <v>89</v>
      </c>
      <c r="E2739" s="6" t="s">
        <v>85</v>
      </c>
      <c r="F2739" s="6" t="s">
        <v>77</v>
      </c>
      <c r="G2739" s="6" t="s">
        <v>79</v>
      </c>
      <c r="H2739" s="7">
        <v>283521.86</v>
      </c>
      <c r="I2739" s="7">
        <v>264445.92</v>
      </c>
      <c r="J2739" s="8">
        <v>1475</v>
      </c>
      <c r="K2739" s="8">
        <v>1383</v>
      </c>
      <c r="L2739" s="7">
        <v>184007.1</v>
      </c>
      <c r="M2739" s="7">
        <v>6711.94</v>
      </c>
      <c r="N2739" s="7">
        <v>1588205.19</v>
      </c>
      <c r="O2739" s="8">
        <v>8742</v>
      </c>
      <c r="P2739" s="8">
        <v>11</v>
      </c>
      <c r="Q2739" s="8">
        <v>23</v>
      </c>
    </row>
    <row r="2740" spans="1:17" ht="14.5">
      <c r="A2740" s="5">
        <v>45901</v>
      </c>
      <c r="B2740" s="6">
        <v>2025</v>
      </c>
      <c r="C2740" s="6" t="s">
        <v>100</v>
      </c>
      <c r="D2740" s="6" t="s">
        <v>89</v>
      </c>
      <c r="E2740" s="6" t="s">
        <v>85</v>
      </c>
      <c r="F2740" s="6" t="s">
        <v>77</v>
      </c>
      <c r="G2740" s="6" t="s">
        <v>80</v>
      </c>
      <c r="H2740" s="7">
        <v>79340.38</v>
      </c>
      <c r="I2740" s="7">
        <v>73987.64</v>
      </c>
      <c r="J2740" s="8">
        <v>537</v>
      </c>
      <c r="K2740" s="8">
        <v>492</v>
      </c>
      <c r="L2740" s="7">
        <v>54126.81</v>
      </c>
      <c r="M2740" s="7">
        <v>4775.68</v>
      </c>
      <c r="N2740" s="7">
        <v>548301.89</v>
      </c>
      <c r="O2740" s="8">
        <v>4140</v>
      </c>
      <c r="P2740" s="8">
        <v>4</v>
      </c>
      <c r="Q2740" s="8">
        <v>9</v>
      </c>
    </row>
    <row r="2741" spans="1:17" ht="14.5">
      <c r="A2741" s="5">
        <v>45901</v>
      </c>
      <c r="B2741" s="6">
        <v>2025</v>
      </c>
      <c r="C2741" s="6" t="s">
        <v>100</v>
      </c>
      <c r="D2741" s="6" t="s">
        <v>89</v>
      </c>
      <c r="E2741" s="6" t="s">
        <v>85</v>
      </c>
      <c r="F2741" s="6" t="s">
        <v>77</v>
      </c>
      <c r="G2741" s="6" t="s">
        <v>81</v>
      </c>
      <c r="H2741" s="7">
        <v>116665.92</v>
      </c>
      <c r="I2741" s="7">
        <v>114472.93</v>
      </c>
      <c r="J2741" s="8">
        <v>961</v>
      </c>
      <c r="K2741" s="8">
        <v>954</v>
      </c>
      <c r="L2741" s="7">
        <v>73354.13</v>
      </c>
      <c r="M2741" s="7">
        <v>3155.11</v>
      </c>
      <c r="N2741" s="7">
        <v>734868.37</v>
      </c>
      <c r="O2741" s="8">
        <v>6806</v>
      </c>
      <c r="P2741" s="8">
        <v>5</v>
      </c>
      <c r="Q2741" s="8">
        <v>20</v>
      </c>
    </row>
    <row r="2742" spans="1:17" ht="14.5">
      <c r="A2742" s="5">
        <v>45901</v>
      </c>
      <c r="B2742" s="6">
        <v>2025</v>
      </c>
      <c r="C2742" s="6" t="s">
        <v>100</v>
      </c>
      <c r="D2742" s="6" t="s">
        <v>89</v>
      </c>
      <c r="E2742" s="6" t="s">
        <v>85</v>
      </c>
      <c r="F2742" s="6" t="s">
        <v>82</v>
      </c>
      <c r="G2742" s="6" t="s">
        <v>78</v>
      </c>
      <c r="H2742" s="7">
        <v>234574.42</v>
      </c>
      <c r="I2742" s="7">
        <v>240123.04</v>
      </c>
      <c r="J2742" s="8">
        <v>3085</v>
      </c>
      <c r="K2742" s="8">
        <v>3205</v>
      </c>
      <c r="L2742" s="7">
        <v>123450.16</v>
      </c>
      <c r="M2742" s="7">
        <v>4627.58</v>
      </c>
      <c r="N2742" s="7">
        <v>1734517.38</v>
      </c>
      <c r="O2742" s="8">
        <v>25624</v>
      </c>
      <c r="P2742" s="8">
        <v>11</v>
      </c>
      <c r="Q2742" s="8">
        <v>50</v>
      </c>
    </row>
    <row r="2743" spans="1:17" ht="14.5">
      <c r="A2743" s="5">
        <v>45901</v>
      </c>
      <c r="B2743" s="6">
        <v>2025</v>
      </c>
      <c r="C2743" s="6" t="s">
        <v>100</v>
      </c>
      <c r="D2743" s="6" t="s">
        <v>89</v>
      </c>
      <c r="E2743" s="6" t="s">
        <v>85</v>
      </c>
      <c r="F2743" s="6" t="s">
        <v>82</v>
      </c>
      <c r="G2743" s="6" t="s">
        <v>79</v>
      </c>
      <c r="H2743" s="7">
        <v>224508.01</v>
      </c>
      <c r="I2743" s="7">
        <v>224554.9</v>
      </c>
      <c r="J2743" s="8">
        <v>1168</v>
      </c>
      <c r="K2743" s="8">
        <v>1190</v>
      </c>
      <c r="L2743" s="7">
        <v>137357.99</v>
      </c>
      <c r="M2743" s="7">
        <v>5844.71</v>
      </c>
      <c r="N2743" s="7">
        <v>1438966.05</v>
      </c>
      <c r="O2743" s="8">
        <v>8377</v>
      </c>
      <c r="P2743" s="8">
        <v>10</v>
      </c>
      <c r="Q2743" s="8">
        <v>23</v>
      </c>
    </row>
    <row r="2744" spans="1:17" ht="14.5">
      <c r="A2744" s="5">
        <v>45901</v>
      </c>
      <c r="B2744" s="6">
        <v>2025</v>
      </c>
      <c r="C2744" s="6" t="s">
        <v>100</v>
      </c>
      <c r="D2744" s="6" t="s">
        <v>89</v>
      </c>
      <c r="E2744" s="6" t="s">
        <v>85</v>
      </c>
      <c r="F2744" s="6" t="s">
        <v>82</v>
      </c>
      <c r="G2744" s="6" t="s">
        <v>80</v>
      </c>
      <c r="H2744" s="7">
        <v>77244.990000000005</v>
      </c>
      <c r="I2744" s="7">
        <v>70910.12</v>
      </c>
      <c r="J2744" s="8">
        <v>522</v>
      </c>
      <c r="K2744" s="8">
        <v>475</v>
      </c>
      <c r="L2744" s="7">
        <v>49725.78</v>
      </c>
      <c r="M2744" s="7">
        <v>4353.49</v>
      </c>
      <c r="N2744" s="7">
        <v>514668.4</v>
      </c>
      <c r="O2744" s="8">
        <v>3588</v>
      </c>
      <c r="P2744" s="8">
        <v>3</v>
      </c>
      <c r="Q2744" s="8">
        <v>5</v>
      </c>
    </row>
    <row r="2745" spans="1:17" ht="14.5">
      <c r="A2745" s="5">
        <v>45901</v>
      </c>
      <c r="B2745" s="6">
        <v>2025</v>
      </c>
      <c r="C2745" s="6" t="s">
        <v>100</v>
      </c>
      <c r="D2745" s="6" t="s">
        <v>89</v>
      </c>
      <c r="E2745" s="6" t="s">
        <v>85</v>
      </c>
      <c r="F2745" s="6" t="s">
        <v>82</v>
      </c>
      <c r="G2745" s="6" t="s">
        <v>81</v>
      </c>
      <c r="H2745" s="7">
        <v>94664.5</v>
      </c>
      <c r="I2745" s="7">
        <v>95494.74</v>
      </c>
      <c r="J2745" s="8">
        <v>780</v>
      </c>
      <c r="K2745" s="8">
        <v>784</v>
      </c>
      <c r="L2745" s="7">
        <v>54598.28</v>
      </c>
      <c r="M2745" s="7">
        <v>2773.67</v>
      </c>
      <c r="N2745" s="7">
        <v>688332.88</v>
      </c>
      <c r="O2745" s="8">
        <v>6415</v>
      </c>
      <c r="P2745" s="8">
        <v>5</v>
      </c>
      <c r="Q2745" s="8">
        <v>17</v>
      </c>
    </row>
    <row r="2746" spans="1:17" ht="14.5">
      <c r="A2746" s="5">
        <v>45901</v>
      </c>
      <c r="B2746" s="6">
        <v>2025</v>
      </c>
      <c r="C2746" s="6" t="s">
        <v>100</v>
      </c>
      <c r="D2746" s="6" t="s">
        <v>89</v>
      </c>
      <c r="E2746" s="6" t="s">
        <v>85</v>
      </c>
      <c r="F2746" s="6" t="s">
        <v>83</v>
      </c>
      <c r="G2746" s="6" t="s">
        <v>78</v>
      </c>
      <c r="H2746" s="7">
        <v>32313.96</v>
      </c>
      <c r="I2746" s="7">
        <v>33224.44</v>
      </c>
      <c r="J2746" s="8">
        <v>425</v>
      </c>
      <c r="K2746" s="8">
        <v>443</v>
      </c>
      <c r="L2746" s="7">
        <v>15301.34</v>
      </c>
      <c r="M2746" s="7">
        <v>567.88</v>
      </c>
      <c r="N2746" s="7">
        <v>343075.47</v>
      </c>
      <c r="O2746" s="8">
        <v>5032</v>
      </c>
      <c r="P2746" s="8">
        <v>1</v>
      </c>
      <c r="Q2746" s="8">
        <v>7</v>
      </c>
    </row>
    <row r="2747" spans="1:17" ht="14.5">
      <c r="A2747" s="5">
        <v>45901</v>
      </c>
      <c r="B2747" s="6">
        <v>2025</v>
      </c>
      <c r="C2747" s="6" t="s">
        <v>100</v>
      </c>
      <c r="D2747" s="6" t="s">
        <v>89</v>
      </c>
      <c r="E2747" s="6" t="s">
        <v>85</v>
      </c>
      <c r="F2747" s="6" t="s">
        <v>83</v>
      </c>
      <c r="G2747" s="6" t="s">
        <v>79</v>
      </c>
      <c r="H2747" s="7">
        <v>31041.46</v>
      </c>
      <c r="I2747" s="7">
        <v>30424.62</v>
      </c>
      <c r="J2747" s="8">
        <v>161</v>
      </c>
      <c r="K2747" s="8">
        <v>160</v>
      </c>
      <c r="L2747" s="7">
        <v>17149.36</v>
      </c>
      <c r="M2747" s="7">
        <v>786.7</v>
      </c>
      <c r="N2747" s="7">
        <v>274983.46999999997</v>
      </c>
      <c r="O2747" s="8">
        <v>1591</v>
      </c>
      <c r="P2747" s="8">
        <v>2</v>
      </c>
      <c r="Q2747" s="8">
        <v>5</v>
      </c>
    </row>
    <row r="2748" spans="1:17" ht="14.5">
      <c r="A2748" s="5">
        <v>45901</v>
      </c>
      <c r="B2748" s="6">
        <v>2025</v>
      </c>
      <c r="C2748" s="6" t="s">
        <v>100</v>
      </c>
      <c r="D2748" s="6" t="s">
        <v>89</v>
      </c>
      <c r="E2748" s="6" t="s">
        <v>85</v>
      </c>
      <c r="F2748" s="6" t="s">
        <v>83</v>
      </c>
      <c r="G2748" s="6" t="s">
        <v>80</v>
      </c>
      <c r="H2748" s="7">
        <v>10434.14</v>
      </c>
      <c r="I2748" s="7">
        <v>9808.5</v>
      </c>
      <c r="J2748" s="8">
        <v>71</v>
      </c>
      <c r="K2748" s="8">
        <v>68</v>
      </c>
      <c r="L2748" s="7">
        <v>6113.43</v>
      </c>
      <c r="M2748" s="7">
        <v>606.41</v>
      </c>
      <c r="N2748" s="7">
        <v>98275.55</v>
      </c>
      <c r="O2748" s="8">
        <v>755</v>
      </c>
      <c r="P2748" s="8">
        <v>1</v>
      </c>
      <c r="Q2748" s="8">
        <v>1</v>
      </c>
    </row>
    <row r="2749" spans="1:17" ht="14.5">
      <c r="A2749" s="5">
        <v>45901</v>
      </c>
      <c r="B2749" s="6">
        <v>2025</v>
      </c>
      <c r="C2749" s="6" t="s">
        <v>100</v>
      </c>
      <c r="D2749" s="6" t="s">
        <v>89</v>
      </c>
      <c r="E2749" s="6" t="s">
        <v>85</v>
      </c>
      <c r="F2749" s="6" t="s">
        <v>83</v>
      </c>
      <c r="G2749" s="6" t="s">
        <v>81</v>
      </c>
      <c r="H2749" s="7">
        <v>13060.05</v>
      </c>
      <c r="I2749" s="7">
        <v>12832.92</v>
      </c>
      <c r="J2749" s="8">
        <v>108</v>
      </c>
      <c r="K2749" s="8">
        <v>104</v>
      </c>
      <c r="L2749" s="7">
        <v>6946.32</v>
      </c>
      <c r="M2749" s="7">
        <v>373.79</v>
      </c>
      <c r="N2749" s="7">
        <v>129415.51</v>
      </c>
      <c r="O2749" s="8">
        <v>1180</v>
      </c>
      <c r="P2749" s="8">
        <v>1</v>
      </c>
      <c r="Q2749" s="8">
        <v>3</v>
      </c>
    </row>
    <row r="2750" spans="1:17" ht="14.5">
      <c r="A2750" s="5">
        <v>45901</v>
      </c>
      <c r="B2750" s="6">
        <v>2025</v>
      </c>
      <c r="C2750" s="6" t="s">
        <v>100</v>
      </c>
      <c r="D2750" s="6" t="s">
        <v>90</v>
      </c>
      <c r="E2750" s="6" t="s">
        <v>91</v>
      </c>
      <c r="F2750" s="6" t="s">
        <v>77</v>
      </c>
      <c r="G2750" s="6" t="s">
        <v>78</v>
      </c>
      <c r="H2750" s="7">
        <v>209117.14</v>
      </c>
      <c r="I2750" s="7">
        <v>198307.5</v>
      </c>
      <c r="J2750" s="8">
        <v>2750</v>
      </c>
      <c r="K2750" s="8">
        <v>2601</v>
      </c>
      <c r="L2750" s="7">
        <v>116985.43</v>
      </c>
      <c r="M2750" s="7">
        <v>4094.65</v>
      </c>
      <c r="N2750" s="7">
        <v>2427923.44</v>
      </c>
      <c r="O2750" s="8">
        <v>36134</v>
      </c>
      <c r="P2750" s="8">
        <v>11</v>
      </c>
      <c r="Q2750" s="8">
        <v>32</v>
      </c>
    </row>
    <row r="2751" spans="1:17" ht="14.5">
      <c r="A2751" s="5">
        <v>45901</v>
      </c>
      <c r="B2751" s="6">
        <v>2025</v>
      </c>
      <c r="C2751" s="6" t="s">
        <v>100</v>
      </c>
      <c r="D2751" s="6" t="s">
        <v>90</v>
      </c>
      <c r="E2751" s="6" t="s">
        <v>91</v>
      </c>
      <c r="F2751" s="6" t="s">
        <v>77</v>
      </c>
      <c r="G2751" s="6" t="s">
        <v>79</v>
      </c>
      <c r="H2751" s="7">
        <v>230450.93</v>
      </c>
      <c r="I2751" s="7">
        <v>207625.59</v>
      </c>
      <c r="J2751" s="8">
        <v>1199</v>
      </c>
      <c r="K2751" s="8">
        <v>1061</v>
      </c>
      <c r="L2751" s="7">
        <v>152404.44</v>
      </c>
      <c r="M2751" s="7">
        <v>5387.63</v>
      </c>
      <c r="N2751" s="7">
        <v>2074952.91</v>
      </c>
      <c r="O2751" s="8">
        <v>12080</v>
      </c>
      <c r="P2751" s="8">
        <v>10</v>
      </c>
      <c r="Q2751" s="8">
        <v>20</v>
      </c>
    </row>
    <row r="2752" spans="1:17" ht="14.5">
      <c r="A2752" s="5">
        <v>45901</v>
      </c>
      <c r="B2752" s="6">
        <v>2025</v>
      </c>
      <c r="C2752" s="6" t="s">
        <v>100</v>
      </c>
      <c r="D2752" s="6" t="s">
        <v>90</v>
      </c>
      <c r="E2752" s="6" t="s">
        <v>91</v>
      </c>
      <c r="F2752" s="6" t="s">
        <v>77</v>
      </c>
      <c r="G2752" s="6" t="s">
        <v>80</v>
      </c>
      <c r="H2752" s="7">
        <v>70845.990000000005</v>
      </c>
      <c r="I2752" s="7">
        <v>62639.58</v>
      </c>
      <c r="J2752" s="8">
        <v>479</v>
      </c>
      <c r="K2752" s="8">
        <v>429</v>
      </c>
      <c r="L2752" s="7">
        <v>48291.67</v>
      </c>
      <c r="M2752" s="7">
        <v>3771.86</v>
      </c>
      <c r="N2752" s="7">
        <v>716174.56</v>
      </c>
      <c r="O2752" s="8">
        <v>5019</v>
      </c>
      <c r="P2752" s="8">
        <v>3</v>
      </c>
      <c r="Q2752" s="8">
        <v>10</v>
      </c>
    </row>
    <row r="2753" spans="1:17" ht="14.5">
      <c r="A2753" s="5">
        <v>45901</v>
      </c>
      <c r="B2753" s="6">
        <v>2025</v>
      </c>
      <c r="C2753" s="6" t="s">
        <v>100</v>
      </c>
      <c r="D2753" s="6" t="s">
        <v>90</v>
      </c>
      <c r="E2753" s="6" t="s">
        <v>91</v>
      </c>
      <c r="F2753" s="6" t="s">
        <v>77</v>
      </c>
      <c r="G2753" s="6" t="s">
        <v>81</v>
      </c>
      <c r="H2753" s="7">
        <v>100008.11</v>
      </c>
      <c r="I2753" s="7">
        <v>97694.5</v>
      </c>
      <c r="J2753" s="8">
        <v>824</v>
      </c>
      <c r="K2753" s="8">
        <v>797</v>
      </c>
      <c r="L2753" s="7">
        <v>62979.74</v>
      </c>
      <c r="M2753" s="7">
        <v>3293.48</v>
      </c>
      <c r="N2753" s="7">
        <v>985957.18</v>
      </c>
      <c r="O2753" s="8">
        <v>8400</v>
      </c>
      <c r="P2753" s="8">
        <v>6</v>
      </c>
      <c r="Q2753" s="8">
        <v>16</v>
      </c>
    </row>
    <row r="2754" spans="1:17" ht="14.5">
      <c r="A2754" s="5">
        <v>45901</v>
      </c>
      <c r="B2754" s="6">
        <v>2025</v>
      </c>
      <c r="C2754" s="6" t="s">
        <v>100</v>
      </c>
      <c r="D2754" s="6" t="s">
        <v>90</v>
      </c>
      <c r="E2754" s="6" t="s">
        <v>91</v>
      </c>
      <c r="F2754" s="6" t="s">
        <v>82</v>
      </c>
      <c r="G2754" s="6" t="s">
        <v>78</v>
      </c>
      <c r="H2754" s="7">
        <v>184266.91</v>
      </c>
      <c r="I2754" s="7">
        <v>182012.66</v>
      </c>
      <c r="J2754" s="8">
        <v>2424</v>
      </c>
      <c r="K2754" s="8">
        <v>2371</v>
      </c>
      <c r="L2754" s="7">
        <v>97689.71</v>
      </c>
      <c r="M2754" s="7">
        <v>3564.65</v>
      </c>
      <c r="N2754" s="7">
        <v>2187025.29</v>
      </c>
      <c r="O2754" s="8">
        <v>29771</v>
      </c>
      <c r="P2754" s="8">
        <v>8</v>
      </c>
      <c r="Q2754" s="8">
        <v>23</v>
      </c>
    </row>
    <row r="2755" spans="1:17" ht="14.5">
      <c r="A2755" s="5">
        <v>45901</v>
      </c>
      <c r="B2755" s="6">
        <v>2025</v>
      </c>
      <c r="C2755" s="6" t="s">
        <v>100</v>
      </c>
      <c r="D2755" s="6" t="s">
        <v>90</v>
      </c>
      <c r="E2755" s="6" t="s">
        <v>91</v>
      </c>
      <c r="F2755" s="6" t="s">
        <v>82</v>
      </c>
      <c r="G2755" s="6" t="s">
        <v>79</v>
      </c>
      <c r="H2755" s="7">
        <v>179644.34</v>
      </c>
      <c r="I2755" s="7">
        <v>164090.06</v>
      </c>
      <c r="J2755" s="8">
        <v>934</v>
      </c>
      <c r="K2755" s="8">
        <v>869</v>
      </c>
      <c r="L2755" s="7">
        <v>109642.02</v>
      </c>
      <c r="M2755" s="7">
        <v>4762.88</v>
      </c>
      <c r="N2755" s="7">
        <v>1862982.19</v>
      </c>
      <c r="O2755" s="8">
        <v>10601</v>
      </c>
      <c r="P2755" s="8">
        <v>9</v>
      </c>
      <c r="Q2755" s="8">
        <v>18</v>
      </c>
    </row>
    <row r="2756" spans="1:17" ht="14.5">
      <c r="A2756" s="5">
        <v>45901</v>
      </c>
      <c r="B2756" s="6">
        <v>2025</v>
      </c>
      <c r="C2756" s="6" t="s">
        <v>100</v>
      </c>
      <c r="D2756" s="6" t="s">
        <v>90</v>
      </c>
      <c r="E2756" s="6" t="s">
        <v>91</v>
      </c>
      <c r="F2756" s="6" t="s">
        <v>82</v>
      </c>
      <c r="G2756" s="6" t="s">
        <v>80</v>
      </c>
      <c r="H2756" s="7">
        <v>63485.23</v>
      </c>
      <c r="I2756" s="7">
        <v>57807.23</v>
      </c>
      <c r="J2756" s="8">
        <v>429</v>
      </c>
      <c r="K2756" s="8">
        <v>396</v>
      </c>
      <c r="L2756" s="7">
        <v>40588.769999999997</v>
      </c>
      <c r="M2756" s="7">
        <v>3795.16</v>
      </c>
      <c r="N2756" s="7">
        <v>634447.07999999996</v>
      </c>
      <c r="O2756" s="8">
        <v>4676</v>
      </c>
      <c r="P2756" s="8">
        <v>3</v>
      </c>
      <c r="Q2756" s="8">
        <v>6</v>
      </c>
    </row>
    <row r="2757" spans="1:17" ht="14.5">
      <c r="A2757" s="5">
        <v>45901</v>
      </c>
      <c r="B2757" s="6">
        <v>2025</v>
      </c>
      <c r="C2757" s="6" t="s">
        <v>100</v>
      </c>
      <c r="D2757" s="6" t="s">
        <v>90</v>
      </c>
      <c r="E2757" s="6" t="s">
        <v>91</v>
      </c>
      <c r="F2757" s="6" t="s">
        <v>82</v>
      </c>
      <c r="G2757" s="6" t="s">
        <v>81</v>
      </c>
      <c r="H2757" s="7">
        <v>82877.759999999995</v>
      </c>
      <c r="I2757" s="7">
        <v>80765.509999999995</v>
      </c>
      <c r="J2757" s="8">
        <v>682</v>
      </c>
      <c r="K2757" s="8">
        <v>663</v>
      </c>
      <c r="L2757" s="7">
        <v>48363.71</v>
      </c>
      <c r="M2757" s="7">
        <v>2541.67</v>
      </c>
      <c r="N2757" s="7">
        <v>910488.79</v>
      </c>
      <c r="O2757" s="8">
        <v>7767</v>
      </c>
      <c r="P2757" s="8">
        <v>4</v>
      </c>
      <c r="Q2757" s="8">
        <v>10</v>
      </c>
    </row>
    <row r="2758" spans="1:17" ht="14.5">
      <c r="A2758" s="5">
        <v>45901</v>
      </c>
      <c r="B2758" s="6">
        <v>2025</v>
      </c>
      <c r="C2758" s="6" t="s">
        <v>100</v>
      </c>
      <c r="D2758" s="6" t="s">
        <v>90</v>
      </c>
      <c r="E2758" s="6" t="s">
        <v>91</v>
      </c>
      <c r="F2758" s="6" t="s">
        <v>83</v>
      </c>
      <c r="G2758" s="6" t="s">
        <v>78</v>
      </c>
      <c r="H2758" s="7">
        <v>22327.67</v>
      </c>
      <c r="I2758" s="7">
        <v>22803.45</v>
      </c>
      <c r="J2758" s="8">
        <v>294</v>
      </c>
      <c r="K2758" s="8">
        <v>301</v>
      </c>
      <c r="L2758" s="7">
        <v>10726.78</v>
      </c>
      <c r="M2758" s="7">
        <v>396.53</v>
      </c>
      <c r="N2758" s="7">
        <v>349233.7</v>
      </c>
      <c r="O2758" s="8">
        <v>5172</v>
      </c>
      <c r="P2758" s="8">
        <v>1</v>
      </c>
      <c r="Q2758" s="8">
        <v>9</v>
      </c>
    </row>
    <row r="2759" spans="1:17" ht="14.5">
      <c r="A2759" s="5">
        <v>45901</v>
      </c>
      <c r="B2759" s="6">
        <v>2025</v>
      </c>
      <c r="C2759" s="6" t="s">
        <v>100</v>
      </c>
      <c r="D2759" s="6" t="s">
        <v>90</v>
      </c>
      <c r="E2759" s="6" t="s">
        <v>91</v>
      </c>
      <c r="F2759" s="6" t="s">
        <v>83</v>
      </c>
      <c r="G2759" s="6" t="s">
        <v>79</v>
      </c>
      <c r="H2759" s="7">
        <v>21363.41</v>
      </c>
      <c r="I2759" s="7">
        <v>19613.21</v>
      </c>
      <c r="J2759" s="8">
        <v>111</v>
      </c>
      <c r="K2759" s="8">
        <v>100</v>
      </c>
      <c r="L2759" s="7">
        <v>11852.26</v>
      </c>
      <c r="M2759" s="7">
        <v>565.72</v>
      </c>
      <c r="N2759" s="7">
        <v>301201.03999999998</v>
      </c>
      <c r="O2759" s="8">
        <v>1688</v>
      </c>
      <c r="P2759" s="8">
        <v>1</v>
      </c>
      <c r="Q2759" s="8">
        <v>2</v>
      </c>
    </row>
    <row r="2760" spans="1:17" ht="14.5">
      <c r="A2760" s="5">
        <v>45901</v>
      </c>
      <c r="B2760" s="6">
        <v>2025</v>
      </c>
      <c r="C2760" s="6" t="s">
        <v>100</v>
      </c>
      <c r="D2760" s="6" t="s">
        <v>90</v>
      </c>
      <c r="E2760" s="6" t="s">
        <v>91</v>
      </c>
      <c r="F2760" s="6" t="s">
        <v>83</v>
      </c>
      <c r="G2760" s="6" t="s">
        <v>80</v>
      </c>
      <c r="H2760" s="7">
        <v>7135.12</v>
      </c>
      <c r="I2760" s="7">
        <v>6535.85</v>
      </c>
      <c r="J2760" s="8">
        <v>48</v>
      </c>
      <c r="K2760" s="8">
        <v>44</v>
      </c>
      <c r="L2760" s="7">
        <v>4122.42</v>
      </c>
      <c r="M2760" s="7">
        <v>404.41</v>
      </c>
      <c r="N2760" s="7">
        <v>99952.48</v>
      </c>
      <c r="O2760" s="8">
        <v>760</v>
      </c>
      <c r="P2760" s="8">
        <v>0</v>
      </c>
      <c r="Q2760" s="8">
        <v>1</v>
      </c>
    </row>
    <row r="2761" spans="1:17" ht="14.5">
      <c r="A2761" s="5">
        <v>45901</v>
      </c>
      <c r="B2761" s="6">
        <v>2025</v>
      </c>
      <c r="C2761" s="6" t="s">
        <v>100</v>
      </c>
      <c r="D2761" s="6" t="s">
        <v>90</v>
      </c>
      <c r="E2761" s="6" t="s">
        <v>91</v>
      </c>
      <c r="F2761" s="6" t="s">
        <v>83</v>
      </c>
      <c r="G2761" s="6" t="s">
        <v>81</v>
      </c>
      <c r="H2761" s="7">
        <v>8748.4599999999991</v>
      </c>
      <c r="I2761" s="7">
        <v>8132.82</v>
      </c>
      <c r="J2761" s="8">
        <v>72</v>
      </c>
      <c r="K2761" s="8">
        <v>68</v>
      </c>
      <c r="L2761" s="7">
        <v>4627.92</v>
      </c>
      <c r="M2761" s="7">
        <v>274.17</v>
      </c>
      <c r="N2761" s="7">
        <v>135739.37</v>
      </c>
      <c r="O2761" s="8">
        <v>1188</v>
      </c>
      <c r="P2761" s="8">
        <v>0</v>
      </c>
      <c r="Q2761" s="8">
        <v>2</v>
      </c>
    </row>
    <row r="2762" spans="1:17" ht="14.5">
      <c r="A2762" s="5">
        <v>45901</v>
      </c>
      <c r="B2762" s="6">
        <v>2025</v>
      </c>
      <c r="C2762" s="6" t="s">
        <v>100</v>
      </c>
      <c r="D2762" s="6" t="s">
        <v>92</v>
      </c>
      <c r="E2762" s="6" t="s">
        <v>76</v>
      </c>
      <c r="F2762" s="6" t="s">
        <v>77</v>
      </c>
      <c r="G2762" s="6" t="s">
        <v>78</v>
      </c>
      <c r="H2762" s="7">
        <v>228238.5</v>
      </c>
      <c r="I2762" s="7">
        <v>232140.67</v>
      </c>
      <c r="J2762" s="8">
        <v>3002</v>
      </c>
      <c r="K2762" s="8">
        <v>3040</v>
      </c>
      <c r="L2762" s="7">
        <v>128244.58</v>
      </c>
      <c r="M2762" s="7">
        <v>3712.78</v>
      </c>
      <c r="N2762" s="7">
        <v>1510899.82</v>
      </c>
      <c r="O2762" s="8">
        <v>21038</v>
      </c>
      <c r="P2762" s="8">
        <v>10</v>
      </c>
      <c r="Q2762" s="8">
        <v>62</v>
      </c>
    </row>
    <row r="2763" spans="1:17" ht="14.5">
      <c r="A2763" s="5">
        <v>45901</v>
      </c>
      <c r="B2763" s="6">
        <v>2025</v>
      </c>
      <c r="C2763" s="6" t="s">
        <v>100</v>
      </c>
      <c r="D2763" s="6" t="s">
        <v>92</v>
      </c>
      <c r="E2763" s="6" t="s">
        <v>76</v>
      </c>
      <c r="F2763" s="6" t="s">
        <v>77</v>
      </c>
      <c r="G2763" s="6" t="s">
        <v>79</v>
      </c>
      <c r="H2763" s="7">
        <v>232211.12</v>
      </c>
      <c r="I2763" s="7">
        <v>228512.77</v>
      </c>
      <c r="J2763" s="8">
        <v>1208</v>
      </c>
      <c r="K2763" s="8">
        <v>1192</v>
      </c>
      <c r="L2763" s="7">
        <v>153091.42000000001</v>
      </c>
      <c r="M2763" s="7">
        <v>6143.13</v>
      </c>
      <c r="N2763" s="7">
        <v>1285102.8799999999</v>
      </c>
      <c r="O2763" s="8">
        <v>6999</v>
      </c>
      <c r="P2763" s="8">
        <v>9</v>
      </c>
      <c r="Q2763" s="8">
        <v>24</v>
      </c>
    </row>
    <row r="2764" spans="1:17" ht="14.5">
      <c r="A2764" s="5">
        <v>45901</v>
      </c>
      <c r="B2764" s="6">
        <v>2025</v>
      </c>
      <c r="C2764" s="6" t="s">
        <v>100</v>
      </c>
      <c r="D2764" s="6" t="s">
        <v>92</v>
      </c>
      <c r="E2764" s="6" t="s">
        <v>76</v>
      </c>
      <c r="F2764" s="6" t="s">
        <v>77</v>
      </c>
      <c r="G2764" s="6" t="s">
        <v>80</v>
      </c>
      <c r="H2764" s="7">
        <v>65965.460000000006</v>
      </c>
      <c r="I2764" s="7">
        <v>58766.58</v>
      </c>
      <c r="J2764" s="8">
        <v>446</v>
      </c>
      <c r="K2764" s="8">
        <v>405</v>
      </c>
      <c r="L2764" s="7">
        <v>45361.54</v>
      </c>
      <c r="M2764" s="7">
        <v>3317.61</v>
      </c>
      <c r="N2764" s="7">
        <v>429226.75</v>
      </c>
      <c r="O2764" s="8">
        <v>3140</v>
      </c>
      <c r="P2764" s="8">
        <v>3</v>
      </c>
      <c r="Q2764" s="8">
        <v>6</v>
      </c>
    </row>
    <row r="2765" spans="1:17" ht="14.5">
      <c r="A2765" s="5">
        <v>45901</v>
      </c>
      <c r="B2765" s="6">
        <v>2025</v>
      </c>
      <c r="C2765" s="6" t="s">
        <v>100</v>
      </c>
      <c r="D2765" s="6" t="s">
        <v>92</v>
      </c>
      <c r="E2765" s="6" t="s">
        <v>76</v>
      </c>
      <c r="F2765" s="6" t="s">
        <v>77</v>
      </c>
      <c r="G2765" s="6" t="s">
        <v>81</v>
      </c>
      <c r="H2765" s="7">
        <v>89782.25</v>
      </c>
      <c r="I2765" s="7">
        <v>87139.75</v>
      </c>
      <c r="J2765" s="8">
        <v>739</v>
      </c>
      <c r="K2765" s="8">
        <v>732</v>
      </c>
      <c r="L2765" s="7">
        <v>55402.35</v>
      </c>
      <c r="M2765" s="7">
        <v>2454.12</v>
      </c>
      <c r="N2765" s="7">
        <v>578415.19999999995</v>
      </c>
      <c r="O2765" s="8">
        <v>4861</v>
      </c>
      <c r="P2765" s="8">
        <v>4</v>
      </c>
      <c r="Q2765" s="8">
        <v>15</v>
      </c>
    </row>
    <row r="2766" spans="1:17" ht="14.5">
      <c r="A2766" s="5">
        <v>45901</v>
      </c>
      <c r="B2766" s="6">
        <v>2025</v>
      </c>
      <c r="C2766" s="6" t="s">
        <v>100</v>
      </c>
      <c r="D2766" s="6" t="s">
        <v>92</v>
      </c>
      <c r="E2766" s="6" t="s">
        <v>76</v>
      </c>
      <c r="F2766" s="6" t="s">
        <v>82</v>
      </c>
      <c r="G2766" s="6" t="s">
        <v>78</v>
      </c>
      <c r="H2766" s="7">
        <v>175705.05</v>
      </c>
      <c r="I2766" s="7">
        <v>185834.6</v>
      </c>
      <c r="J2766" s="8">
        <v>2311</v>
      </c>
      <c r="K2766" s="8">
        <v>2451</v>
      </c>
      <c r="L2766" s="7">
        <v>91693.02</v>
      </c>
      <c r="M2766" s="7">
        <v>3372.01</v>
      </c>
      <c r="N2766" s="7">
        <v>1261340.31</v>
      </c>
      <c r="O2766" s="8">
        <v>18332</v>
      </c>
      <c r="P2766" s="8">
        <v>9</v>
      </c>
      <c r="Q2766" s="8">
        <v>43</v>
      </c>
    </row>
    <row r="2767" spans="1:17" ht="14.5">
      <c r="A2767" s="5">
        <v>45901</v>
      </c>
      <c r="B2767" s="6">
        <v>2025</v>
      </c>
      <c r="C2767" s="6" t="s">
        <v>100</v>
      </c>
      <c r="D2767" s="6" t="s">
        <v>92</v>
      </c>
      <c r="E2767" s="6" t="s">
        <v>76</v>
      </c>
      <c r="F2767" s="6" t="s">
        <v>82</v>
      </c>
      <c r="G2767" s="6" t="s">
        <v>79</v>
      </c>
      <c r="H2767" s="7">
        <v>189499.66</v>
      </c>
      <c r="I2767" s="7">
        <v>181877.32</v>
      </c>
      <c r="J2767" s="8">
        <v>986</v>
      </c>
      <c r="K2767" s="8">
        <v>952</v>
      </c>
      <c r="L2767" s="7">
        <v>116702.13</v>
      </c>
      <c r="M2767" s="7">
        <v>4649.57</v>
      </c>
      <c r="N2767" s="7">
        <v>1079624.8500000001</v>
      </c>
      <c r="O2767" s="8">
        <v>6136</v>
      </c>
      <c r="P2767" s="8">
        <v>8</v>
      </c>
      <c r="Q2767" s="8">
        <v>12</v>
      </c>
    </row>
    <row r="2768" spans="1:17" ht="14.5">
      <c r="A2768" s="5">
        <v>45901</v>
      </c>
      <c r="B2768" s="6">
        <v>2025</v>
      </c>
      <c r="C2768" s="6" t="s">
        <v>100</v>
      </c>
      <c r="D2768" s="6" t="s">
        <v>92</v>
      </c>
      <c r="E2768" s="6" t="s">
        <v>76</v>
      </c>
      <c r="F2768" s="6" t="s">
        <v>82</v>
      </c>
      <c r="G2768" s="6" t="s">
        <v>80</v>
      </c>
      <c r="H2768" s="7">
        <v>56593.53</v>
      </c>
      <c r="I2768" s="7">
        <v>50635.19</v>
      </c>
      <c r="J2768" s="8">
        <v>383</v>
      </c>
      <c r="K2768" s="8">
        <v>347</v>
      </c>
      <c r="L2768" s="7">
        <v>35711.33</v>
      </c>
      <c r="M2768" s="7">
        <v>2850.85</v>
      </c>
      <c r="N2768" s="7">
        <v>357147.2</v>
      </c>
      <c r="O2768" s="8">
        <v>2719</v>
      </c>
      <c r="P2768" s="8">
        <v>3</v>
      </c>
      <c r="Q2768" s="8">
        <v>6</v>
      </c>
    </row>
    <row r="2769" spans="1:17" ht="14.5">
      <c r="A2769" s="5">
        <v>45901</v>
      </c>
      <c r="B2769" s="6">
        <v>2025</v>
      </c>
      <c r="C2769" s="6" t="s">
        <v>100</v>
      </c>
      <c r="D2769" s="6" t="s">
        <v>92</v>
      </c>
      <c r="E2769" s="6" t="s">
        <v>76</v>
      </c>
      <c r="F2769" s="6" t="s">
        <v>82</v>
      </c>
      <c r="G2769" s="6" t="s">
        <v>81</v>
      </c>
      <c r="H2769" s="7">
        <v>81497.179999999993</v>
      </c>
      <c r="I2769" s="7">
        <v>81603.39</v>
      </c>
      <c r="J2769" s="8">
        <v>671</v>
      </c>
      <c r="K2769" s="8">
        <v>670</v>
      </c>
      <c r="L2769" s="7">
        <v>46722.07</v>
      </c>
      <c r="M2769" s="7">
        <v>2344.16</v>
      </c>
      <c r="N2769" s="7">
        <v>511303.43</v>
      </c>
      <c r="O2769" s="8">
        <v>4428</v>
      </c>
      <c r="P2769" s="8">
        <v>3</v>
      </c>
      <c r="Q2769" s="8">
        <v>14</v>
      </c>
    </row>
    <row r="2770" spans="1:17" ht="14.5">
      <c r="A2770" s="5">
        <v>45901</v>
      </c>
      <c r="B2770" s="6">
        <v>2025</v>
      </c>
      <c r="C2770" s="6" t="s">
        <v>100</v>
      </c>
      <c r="D2770" s="6" t="s">
        <v>92</v>
      </c>
      <c r="E2770" s="6" t="s">
        <v>76</v>
      </c>
      <c r="F2770" s="6" t="s">
        <v>83</v>
      </c>
      <c r="G2770" s="6" t="s">
        <v>78</v>
      </c>
      <c r="H2770" s="7">
        <v>20484.419999999998</v>
      </c>
      <c r="I2770" s="7">
        <v>20830.66</v>
      </c>
      <c r="J2770" s="8">
        <v>269</v>
      </c>
      <c r="K2770" s="8">
        <v>270</v>
      </c>
      <c r="L2770" s="7">
        <v>9809.83</v>
      </c>
      <c r="M2770" s="7">
        <v>335.44</v>
      </c>
      <c r="N2770" s="7">
        <v>195643.22</v>
      </c>
      <c r="O2770" s="8">
        <v>2695</v>
      </c>
      <c r="P2770" s="8">
        <v>1</v>
      </c>
      <c r="Q2770" s="8">
        <v>9</v>
      </c>
    </row>
    <row r="2771" spans="1:17" ht="14.5">
      <c r="A2771" s="5">
        <v>45901</v>
      </c>
      <c r="B2771" s="6">
        <v>2025</v>
      </c>
      <c r="C2771" s="6" t="s">
        <v>100</v>
      </c>
      <c r="D2771" s="6" t="s">
        <v>92</v>
      </c>
      <c r="E2771" s="6" t="s">
        <v>76</v>
      </c>
      <c r="F2771" s="6" t="s">
        <v>83</v>
      </c>
      <c r="G2771" s="6" t="s">
        <v>79</v>
      </c>
      <c r="H2771" s="7">
        <v>19736.78</v>
      </c>
      <c r="I2771" s="7">
        <v>19513.650000000001</v>
      </c>
      <c r="J2771" s="8">
        <v>103</v>
      </c>
      <c r="K2771" s="8">
        <v>101</v>
      </c>
      <c r="L2771" s="7">
        <v>10870.27</v>
      </c>
      <c r="M2771" s="7">
        <v>506.14</v>
      </c>
      <c r="N2771" s="7">
        <v>161335.07999999999</v>
      </c>
      <c r="O2771" s="8">
        <v>882</v>
      </c>
      <c r="P2771" s="8">
        <v>1</v>
      </c>
      <c r="Q2771" s="8">
        <v>3</v>
      </c>
    </row>
    <row r="2772" spans="1:17" ht="14.5">
      <c r="A2772" s="5">
        <v>45901</v>
      </c>
      <c r="B2772" s="6">
        <v>2025</v>
      </c>
      <c r="C2772" s="6" t="s">
        <v>100</v>
      </c>
      <c r="D2772" s="6" t="s">
        <v>92</v>
      </c>
      <c r="E2772" s="6" t="s">
        <v>76</v>
      </c>
      <c r="F2772" s="6" t="s">
        <v>83</v>
      </c>
      <c r="G2772" s="6" t="s">
        <v>80</v>
      </c>
      <c r="H2772" s="7">
        <v>6192.23</v>
      </c>
      <c r="I2772" s="7">
        <v>5719.66</v>
      </c>
      <c r="J2772" s="8">
        <v>42</v>
      </c>
      <c r="K2772" s="8">
        <v>38</v>
      </c>
      <c r="L2772" s="7">
        <v>3615.25</v>
      </c>
      <c r="M2772" s="7">
        <v>316.77</v>
      </c>
      <c r="N2772" s="7">
        <v>56237.01</v>
      </c>
      <c r="O2772" s="8">
        <v>395</v>
      </c>
      <c r="P2772" s="8">
        <v>0</v>
      </c>
      <c r="Q2772" s="8">
        <v>1</v>
      </c>
    </row>
    <row r="2773" spans="1:17" ht="14.5">
      <c r="A2773" s="5">
        <v>45901</v>
      </c>
      <c r="B2773" s="6">
        <v>2025</v>
      </c>
      <c r="C2773" s="6" t="s">
        <v>100</v>
      </c>
      <c r="D2773" s="6" t="s">
        <v>92</v>
      </c>
      <c r="E2773" s="6" t="s">
        <v>76</v>
      </c>
      <c r="F2773" s="6" t="s">
        <v>83</v>
      </c>
      <c r="G2773" s="6" t="s">
        <v>81</v>
      </c>
      <c r="H2773" s="7">
        <v>8930.26</v>
      </c>
      <c r="I2773" s="7">
        <v>8610.56</v>
      </c>
      <c r="J2773" s="8">
        <v>74</v>
      </c>
      <c r="K2773" s="8">
        <v>71</v>
      </c>
      <c r="L2773" s="7">
        <v>4675.55</v>
      </c>
      <c r="M2773" s="7">
        <v>247.76</v>
      </c>
      <c r="N2773" s="7">
        <v>79695.23</v>
      </c>
      <c r="O2773" s="8">
        <v>711</v>
      </c>
      <c r="P2773" s="8">
        <v>0</v>
      </c>
      <c r="Q2773" s="8">
        <v>2</v>
      </c>
    </row>
    <row r="2774" spans="1:17" ht="14.5">
      <c r="A2774" s="5">
        <v>45931</v>
      </c>
      <c r="B2774" s="6">
        <v>2025</v>
      </c>
      <c r="C2774" s="6" t="s">
        <v>101</v>
      </c>
      <c r="D2774" s="6" t="s">
        <v>75</v>
      </c>
      <c r="E2774" s="6" t="s">
        <v>76</v>
      </c>
      <c r="F2774" s="6" t="s">
        <v>77</v>
      </c>
      <c r="G2774" s="6" t="s">
        <v>78</v>
      </c>
      <c r="H2774" s="7">
        <v>1295920.8999999999</v>
      </c>
      <c r="I2774" s="7">
        <v>1241590.79</v>
      </c>
      <c r="J2774" s="8">
        <v>17044</v>
      </c>
      <c r="K2774" s="8">
        <v>16476</v>
      </c>
      <c r="L2774" s="7">
        <v>725346.52</v>
      </c>
      <c r="M2774" s="7">
        <v>25394.25</v>
      </c>
      <c r="N2774" s="7">
        <v>7244274.79</v>
      </c>
      <c r="O2774" s="8">
        <v>98130</v>
      </c>
      <c r="P2774" s="8">
        <v>48</v>
      </c>
      <c r="Q2774" s="8">
        <v>283</v>
      </c>
    </row>
    <row r="2775" spans="1:17" ht="14.5">
      <c r="A2775" s="5">
        <v>45931</v>
      </c>
      <c r="B2775" s="6">
        <v>2025</v>
      </c>
      <c r="C2775" s="6" t="s">
        <v>101</v>
      </c>
      <c r="D2775" s="6" t="s">
        <v>75</v>
      </c>
      <c r="E2775" s="6" t="s">
        <v>76</v>
      </c>
      <c r="F2775" s="6" t="s">
        <v>77</v>
      </c>
      <c r="G2775" s="6" t="s">
        <v>79</v>
      </c>
      <c r="H2775" s="7">
        <v>1289246.6499999999</v>
      </c>
      <c r="I2775" s="7">
        <v>1210821.58</v>
      </c>
      <c r="J2775" s="8">
        <v>6706</v>
      </c>
      <c r="K2775" s="8">
        <v>6276</v>
      </c>
      <c r="L2775" s="7">
        <v>852664.45</v>
      </c>
      <c r="M2775" s="7">
        <v>30716.080000000002</v>
      </c>
      <c r="N2775" s="7">
        <v>6208450.25</v>
      </c>
      <c r="O2775" s="8">
        <v>35536</v>
      </c>
      <c r="P2775" s="8">
        <v>57</v>
      </c>
      <c r="Q2775" s="8">
        <v>79</v>
      </c>
    </row>
    <row r="2776" spans="1:17" ht="14.5">
      <c r="A2776" s="5">
        <v>45931</v>
      </c>
      <c r="B2776" s="6">
        <v>2025</v>
      </c>
      <c r="C2776" s="6" t="s">
        <v>101</v>
      </c>
      <c r="D2776" s="6" t="s">
        <v>75</v>
      </c>
      <c r="E2776" s="6" t="s">
        <v>76</v>
      </c>
      <c r="F2776" s="6" t="s">
        <v>77</v>
      </c>
      <c r="G2776" s="6" t="s">
        <v>80</v>
      </c>
      <c r="H2776" s="7">
        <v>358019.54</v>
      </c>
      <c r="I2776" s="7">
        <v>312763.19</v>
      </c>
      <c r="J2776" s="8">
        <v>2422</v>
      </c>
      <c r="K2776" s="8">
        <v>2094</v>
      </c>
      <c r="L2776" s="7">
        <v>245762.57</v>
      </c>
      <c r="M2776" s="7">
        <v>19038.439999999999</v>
      </c>
      <c r="N2776" s="7">
        <v>2048071.52</v>
      </c>
      <c r="O2776" s="8">
        <v>15301</v>
      </c>
      <c r="P2776" s="8">
        <v>16</v>
      </c>
      <c r="Q2776" s="8">
        <v>35</v>
      </c>
    </row>
    <row r="2777" spans="1:17" ht="14.5">
      <c r="A2777" s="5">
        <v>45931</v>
      </c>
      <c r="B2777" s="6">
        <v>2025</v>
      </c>
      <c r="C2777" s="6" t="s">
        <v>101</v>
      </c>
      <c r="D2777" s="6" t="s">
        <v>75</v>
      </c>
      <c r="E2777" s="6" t="s">
        <v>76</v>
      </c>
      <c r="F2777" s="6" t="s">
        <v>77</v>
      </c>
      <c r="G2777" s="6" t="s">
        <v>81</v>
      </c>
      <c r="H2777" s="7">
        <v>502018.88</v>
      </c>
      <c r="I2777" s="7">
        <v>488140.52</v>
      </c>
      <c r="J2777" s="8">
        <v>4134</v>
      </c>
      <c r="K2777" s="8">
        <v>4047</v>
      </c>
      <c r="L2777" s="7">
        <v>315639.65000000002</v>
      </c>
      <c r="M2777" s="7">
        <v>14277.5</v>
      </c>
      <c r="N2777" s="7">
        <v>2883608.94</v>
      </c>
      <c r="O2777" s="8">
        <v>24550</v>
      </c>
      <c r="P2777" s="8">
        <v>23</v>
      </c>
      <c r="Q2777" s="8">
        <v>35</v>
      </c>
    </row>
    <row r="2778" spans="1:17" ht="14.5">
      <c r="A2778" s="5">
        <v>45931</v>
      </c>
      <c r="B2778" s="6">
        <v>2025</v>
      </c>
      <c r="C2778" s="6" t="s">
        <v>101</v>
      </c>
      <c r="D2778" s="6" t="s">
        <v>75</v>
      </c>
      <c r="E2778" s="6" t="s">
        <v>76</v>
      </c>
      <c r="F2778" s="6" t="s">
        <v>82</v>
      </c>
      <c r="G2778" s="6" t="s">
        <v>78</v>
      </c>
      <c r="H2778" s="7">
        <v>991264.23</v>
      </c>
      <c r="I2778" s="7">
        <v>958951.07</v>
      </c>
      <c r="J2778" s="8">
        <v>13037</v>
      </c>
      <c r="K2778" s="8">
        <v>12760</v>
      </c>
      <c r="L2778" s="7">
        <v>517997.54</v>
      </c>
      <c r="M2778" s="7">
        <v>17324.22</v>
      </c>
      <c r="N2778" s="7">
        <v>5834080.8600000003</v>
      </c>
      <c r="O2778" s="8">
        <v>84163</v>
      </c>
      <c r="P2778" s="8">
        <v>40</v>
      </c>
      <c r="Q2778" s="8">
        <v>120</v>
      </c>
    </row>
    <row r="2779" spans="1:17" ht="14.5">
      <c r="A2779" s="5">
        <v>45931</v>
      </c>
      <c r="B2779" s="6">
        <v>2025</v>
      </c>
      <c r="C2779" s="6" t="s">
        <v>101</v>
      </c>
      <c r="D2779" s="6" t="s">
        <v>75</v>
      </c>
      <c r="E2779" s="6" t="s">
        <v>76</v>
      </c>
      <c r="F2779" s="6" t="s">
        <v>82</v>
      </c>
      <c r="G2779" s="6" t="s">
        <v>79</v>
      </c>
      <c r="H2779" s="7">
        <v>959254.97</v>
      </c>
      <c r="I2779" s="7">
        <v>878883.14</v>
      </c>
      <c r="J2779" s="8">
        <v>4989</v>
      </c>
      <c r="K2779" s="8">
        <v>4590</v>
      </c>
      <c r="L2779" s="7">
        <v>591071.26</v>
      </c>
      <c r="M2779" s="7">
        <v>21868.11</v>
      </c>
      <c r="N2779" s="7">
        <v>5090247.01</v>
      </c>
      <c r="O2779" s="8">
        <v>27432</v>
      </c>
      <c r="P2779" s="8">
        <v>48</v>
      </c>
      <c r="Q2779" s="8">
        <v>43</v>
      </c>
    </row>
    <row r="2780" spans="1:17" ht="14.5">
      <c r="A2780" s="5">
        <v>45931</v>
      </c>
      <c r="B2780" s="6">
        <v>2025</v>
      </c>
      <c r="C2780" s="6" t="s">
        <v>101</v>
      </c>
      <c r="D2780" s="6" t="s">
        <v>75</v>
      </c>
      <c r="E2780" s="6" t="s">
        <v>76</v>
      </c>
      <c r="F2780" s="6" t="s">
        <v>82</v>
      </c>
      <c r="G2780" s="6" t="s">
        <v>80</v>
      </c>
      <c r="H2780" s="7">
        <v>320274.55</v>
      </c>
      <c r="I2780" s="7">
        <v>291748.51</v>
      </c>
      <c r="J2780" s="8">
        <v>2166</v>
      </c>
      <c r="K2780" s="8">
        <v>1965</v>
      </c>
      <c r="L2780" s="7">
        <v>204256.11</v>
      </c>
      <c r="M2780" s="7">
        <v>17111.55</v>
      </c>
      <c r="N2780" s="7">
        <v>1809831.36</v>
      </c>
      <c r="O2780" s="8">
        <v>13536</v>
      </c>
      <c r="P2780" s="8">
        <v>14</v>
      </c>
      <c r="Q2780" s="8">
        <v>25</v>
      </c>
    </row>
    <row r="2781" spans="1:17" ht="14.5">
      <c r="A2781" s="5">
        <v>45931</v>
      </c>
      <c r="B2781" s="6">
        <v>2025</v>
      </c>
      <c r="C2781" s="6" t="s">
        <v>101</v>
      </c>
      <c r="D2781" s="6" t="s">
        <v>75</v>
      </c>
      <c r="E2781" s="6" t="s">
        <v>76</v>
      </c>
      <c r="F2781" s="6" t="s">
        <v>82</v>
      </c>
      <c r="G2781" s="6" t="s">
        <v>81</v>
      </c>
      <c r="H2781" s="7">
        <v>451334.19</v>
      </c>
      <c r="I2781" s="7">
        <v>421234.79</v>
      </c>
      <c r="J2781" s="8">
        <v>3717</v>
      </c>
      <c r="K2781" s="8">
        <v>3514</v>
      </c>
      <c r="L2781" s="7">
        <v>263895.53000000003</v>
      </c>
      <c r="M2781" s="7">
        <v>13330.61</v>
      </c>
      <c r="N2781" s="7">
        <v>2478386.67</v>
      </c>
      <c r="O2781" s="8">
        <v>22853</v>
      </c>
      <c r="P2781" s="8">
        <v>25</v>
      </c>
      <c r="Q2781" s="8">
        <v>75</v>
      </c>
    </row>
    <row r="2782" spans="1:17" ht="14.5">
      <c r="A2782" s="5">
        <v>45931</v>
      </c>
      <c r="B2782" s="6">
        <v>2025</v>
      </c>
      <c r="C2782" s="6" t="s">
        <v>101</v>
      </c>
      <c r="D2782" s="6" t="s">
        <v>75</v>
      </c>
      <c r="E2782" s="6" t="s">
        <v>76</v>
      </c>
      <c r="F2782" s="6" t="s">
        <v>83</v>
      </c>
      <c r="G2782" s="6" t="s">
        <v>78</v>
      </c>
      <c r="H2782" s="7">
        <v>115529.09</v>
      </c>
      <c r="I2782" s="7">
        <v>113729.75</v>
      </c>
      <c r="J2782" s="8">
        <v>1519</v>
      </c>
      <c r="K2782" s="8">
        <v>1496</v>
      </c>
      <c r="L2782" s="7">
        <v>55115.67</v>
      </c>
      <c r="M2782" s="7">
        <v>2252.3000000000002</v>
      </c>
      <c r="N2782" s="7">
        <v>931808.29</v>
      </c>
      <c r="O2782" s="8">
        <v>13881</v>
      </c>
      <c r="P2782" s="8">
        <v>6</v>
      </c>
      <c r="Q2782" s="8">
        <v>27</v>
      </c>
    </row>
    <row r="2783" spans="1:17" ht="14.5">
      <c r="A2783" s="5">
        <v>45931</v>
      </c>
      <c r="B2783" s="6">
        <v>2025</v>
      </c>
      <c r="C2783" s="6" t="s">
        <v>101</v>
      </c>
      <c r="D2783" s="6" t="s">
        <v>75</v>
      </c>
      <c r="E2783" s="6" t="s">
        <v>76</v>
      </c>
      <c r="F2783" s="6" t="s">
        <v>83</v>
      </c>
      <c r="G2783" s="6" t="s">
        <v>79</v>
      </c>
      <c r="H2783" s="7">
        <v>118710.02</v>
      </c>
      <c r="I2783" s="7">
        <v>108049.66</v>
      </c>
      <c r="J2783" s="8">
        <v>617</v>
      </c>
      <c r="K2783" s="8">
        <v>556</v>
      </c>
      <c r="L2783" s="7">
        <v>64964.12</v>
      </c>
      <c r="M2783" s="7">
        <v>3107.6</v>
      </c>
      <c r="N2783" s="7">
        <v>820881.81</v>
      </c>
      <c r="O2783" s="8">
        <v>4630</v>
      </c>
      <c r="P2783" s="8">
        <v>6</v>
      </c>
      <c r="Q2783" s="8">
        <v>12</v>
      </c>
    </row>
    <row r="2784" spans="1:17" ht="14.5">
      <c r="A2784" s="5">
        <v>45931</v>
      </c>
      <c r="B2784" s="6">
        <v>2025</v>
      </c>
      <c r="C2784" s="6" t="s">
        <v>101</v>
      </c>
      <c r="D2784" s="6" t="s">
        <v>75</v>
      </c>
      <c r="E2784" s="6" t="s">
        <v>76</v>
      </c>
      <c r="F2784" s="6" t="s">
        <v>83</v>
      </c>
      <c r="G2784" s="6" t="s">
        <v>80</v>
      </c>
      <c r="H2784" s="7">
        <v>33409.18</v>
      </c>
      <c r="I2784" s="7">
        <v>30798.560000000001</v>
      </c>
      <c r="J2784" s="8">
        <v>226</v>
      </c>
      <c r="K2784" s="8">
        <v>212</v>
      </c>
      <c r="L2784" s="7">
        <v>19461.009999999998</v>
      </c>
      <c r="M2784" s="7">
        <v>1862.38</v>
      </c>
      <c r="N2784" s="7">
        <v>265497.90000000002</v>
      </c>
      <c r="O2784" s="8">
        <v>2017</v>
      </c>
      <c r="P2784" s="8">
        <v>2</v>
      </c>
      <c r="Q2784" s="8">
        <v>3</v>
      </c>
    </row>
    <row r="2785" spans="1:17" ht="14.5">
      <c r="A2785" s="5">
        <v>45931</v>
      </c>
      <c r="B2785" s="6">
        <v>2025</v>
      </c>
      <c r="C2785" s="6" t="s">
        <v>101</v>
      </c>
      <c r="D2785" s="6" t="s">
        <v>75</v>
      </c>
      <c r="E2785" s="6" t="s">
        <v>76</v>
      </c>
      <c r="F2785" s="6" t="s">
        <v>83</v>
      </c>
      <c r="G2785" s="6" t="s">
        <v>81</v>
      </c>
      <c r="H2785" s="7">
        <v>48178.5</v>
      </c>
      <c r="I2785" s="7">
        <v>46823.13</v>
      </c>
      <c r="J2785" s="8">
        <v>397</v>
      </c>
      <c r="K2785" s="8">
        <v>385</v>
      </c>
      <c r="L2785" s="7">
        <v>25628.18</v>
      </c>
      <c r="M2785" s="7">
        <v>1430.27</v>
      </c>
      <c r="N2785" s="7">
        <v>380585.21</v>
      </c>
      <c r="O2785" s="8">
        <v>3381</v>
      </c>
      <c r="P2785" s="8">
        <v>2</v>
      </c>
      <c r="Q2785" s="8">
        <v>11</v>
      </c>
    </row>
    <row r="2786" spans="1:17" ht="14.5">
      <c r="A2786" s="5">
        <v>45931</v>
      </c>
      <c r="B2786" s="6">
        <v>2025</v>
      </c>
      <c r="C2786" s="6" t="s">
        <v>101</v>
      </c>
      <c r="D2786" s="6" t="s">
        <v>84</v>
      </c>
      <c r="E2786" s="6" t="s">
        <v>85</v>
      </c>
      <c r="F2786" s="6" t="s">
        <v>77</v>
      </c>
      <c r="G2786" s="6" t="s">
        <v>78</v>
      </c>
      <c r="H2786" s="7">
        <v>590669.66</v>
      </c>
      <c r="I2786" s="7">
        <v>635365.71</v>
      </c>
      <c r="J2786" s="8">
        <v>7769</v>
      </c>
      <c r="K2786" s="8">
        <v>8303</v>
      </c>
      <c r="L2786" s="7">
        <v>333141.53000000003</v>
      </c>
      <c r="M2786" s="7">
        <v>10946.57</v>
      </c>
      <c r="N2786" s="7">
        <v>5243148.6900000004</v>
      </c>
      <c r="O2786" s="8">
        <v>73490</v>
      </c>
      <c r="P2786" s="8">
        <v>25</v>
      </c>
      <c r="Q2786" s="8">
        <v>112</v>
      </c>
    </row>
    <row r="2787" spans="1:17" ht="14.5">
      <c r="A2787" s="5">
        <v>45931</v>
      </c>
      <c r="B2787" s="6">
        <v>2025</v>
      </c>
      <c r="C2787" s="6" t="s">
        <v>101</v>
      </c>
      <c r="D2787" s="6" t="s">
        <v>84</v>
      </c>
      <c r="E2787" s="6" t="s">
        <v>85</v>
      </c>
      <c r="F2787" s="6" t="s">
        <v>77</v>
      </c>
      <c r="G2787" s="6" t="s">
        <v>79</v>
      </c>
      <c r="H2787" s="7">
        <v>636854.09</v>
      </c>
      <c r="I2787" s="7">
        <v>694227.54</v>
      </c>
      <c r="J2787" s="8">
        <v>3312</v>
      </c>
      <c r="K2787" s="8">
        <v>3639</v>
      </c>
      <c r="L2787" s="7">
        <v>420796.54</v>
      </c>
      <c r="M2787" s="7">
        <v>15550.07</v>
      </c>
      <c r="N2787" s="7">
        <v>4401153.5599999996</v>
      </c>
      <c r="O2787" s="8">
        <v>25625</v>
      </c>
      <c r="P2787" s="8">
        <v>23</v>
      </c>
      <c r="Q2787" s="8">
        <v>44</v>
      </c>
    </row>
    <row r="2788" spans="1:17" ht="14.5">
      <c r="A2788" s="5">
        <v>45931</v>
      </c>
      <c r="B2788" s="6">
        <v>2025</v>
      </c>
      <c r="C2788" s="6" t="s">
        <v>101</v>
      </c>
      <c r="D2788" s="6" t="s">
        <v>84</v>
      </c>
      <c r="E2788" s="6" t="s">
        <v>85</v>
      </c>
      <c r="F2788" s="6" t="s">
        <v>77</v>
      </c>
      <c r="G2788" s="6" t="s">
        <v>80</v>
      </c>
      <c r="H2788" s="7">
        <v>201517.14</v>
      </c>
      <c r="I2788" s="7">
        <v>204404.22</v>
      </c>
      <c r="J2788" s="8">
        <v>1363</v>
      </c>
      <c r="K2788" s="8">
        <v>1381</v>
      </c>
      <c r="L2788" s="7">
        <v>138678.93</v>
      </c>
      <c r="M2788" s="7">
        <v>10012.290000000001</v>
      </c>
      <c r="N2788" s="7">
        <v>1532511.88</v>
      </c>
      <c r="O2788" s="8">
        <v>10921</v>
      </c>
      <c r="P2788" s="8">
        <v>10</v>
      </c>
      <c r="Q2788" s="8">
        <v>24</v>
      </c>
    </row>
    <row r="2789" spans="1:17" ht="14.5">
      <c r="A2789" s="5">
        <v>45931</v>
      </c>
      <c r="B2789" s="6">
        <v>2025</v>
      </c>
      <c r="C2789" s="6" t="s">
        <v>101</v>
      </c>
      <c r="D2789" s="6" t="s">
        <v>84</v>
      </c>
      <c r="E2789" s="6" t="s">
        <v>85</v>
      </c>
      <c r="F2789" s="6" t="s">
        <v>77</v>
      </c>
      <c r="G2789" s="6" t="s">
        <v>81</v>
      </c>
      <c r="H2789" s="7">
        <v>245109.12</v>
      </c>
      <c r="I2789" s="7">
        <v>254497.64</v>
      </c>
      <c r="J2789" s="8">
        <v>2018</v>
      </c>
      <c r="K2789" s="8">
        <v>2111</v>
      </c>
      <c r="L2789" s="7">
        <v>153885.84</v>
      </c>
      <c r="M2789" s="7">
        <v>7347.95</v>
      </c>
      <c r="N2789" s="7">
        <v>1992584.79</v>
      </c>
      <c r="O2789" s="8">
        <v>17307</v>
      </c>
      <c r="P2789" s="8">
        <v>10</v>
      </c>
      <c r="Q2789" s="8">
        <v>40</v>
      </c>
    </row>
    <row r="2790" spans="1:17" ht="14.5">
      <c r="A2790" s="5">
        <v>45931</v>
      </c>
      <c r="B2790" s="6">
        <v>2025</v>
      </c>
      <c r="C2790" s="6" t="s">
        <v>101</v>
      </c>
      <c r="D2790" s="6" t="s">
        <v>84</v>
      </c>
      <c r="E2790" s="6" t="s">
        <v>85</v>
      </c>
      <c r="F2790" s="6" t="s">
        <v>82</v>
      </c>
      <c r="G2790" s="6" t="s">
        <v>78</v>
      </c>
      <c r="H2790" s="7">
        <v>567874.31999999995</v>
      </c>
      <c r="I2790" s="7">
        <v>605665.81999999995</v>
      </c>
      <c r="J2790" s="8">
        <v>7469</v>
      </c>
      <c r="K2790" s="8">
        <v>7966</v>
      </c>
      <c r="L2790" s="7">
        <v>301152.51</v>
      </c>
      <c r="M2790" s="7">
        <v>9336.7099999999991</v>
      </c>
      <c r="N2790" s="7">
        <v>5081709.74</v>
      </c>
      <c r="O2790" s="8">
        <v>72838</v>
      </c>
      <c r="P2790" s="8">
        <v>31</v>
      </c>
      <c r="Q2790" s="8">
        <v>115</v>
      </c>
    </row>
    <row r="2791" spans="1:17" ht="14.5">
      <c r="A2791" s="5">
        <v>45931</v>
      </c>
      <c r="B2791" s="6">
        <v>2025</v>
      </c>
      <c r="C2791" s="6" t="s">
        <v>101</v>
      </c>
      <c r="D2791" s="6" t="s">
        <v>84</v>
      </c>
      <c r="E2791" s="6" t="s">
        <v>85</v>
      </c>
      <c r="F2791" s="6" t="s">
        <v>82</v>
      </c>
      <c r="G2791" s="6" t="s">
        <v>79</v>
      </c>
      <c r="H2791" s="7">
        <v>551109.47</v>
      </c>
      <c r="I2791" s="7">
        <v>588741.56999999995</v>
      </c>
      <c r="J2791" s="8">
        <v>2866</v>
      </c>
      <c r="K2791" s="8">
        <v>3079</v>
      </c>
      <c r="L2791" s="7">
        <v>340497.19</v>
      </c>
      <c r="M2791" s="7">
        <v>12987.48</v>
      </c>
      <c r="N2791" s="7">
        <v>4167694.77</v>
      </c>
      <c r="O2791" s="8">
        <v>23717</v>
      </c>
      <c r="P2791" s="8">
        <v>25</v>
      </c>
      <c r="Q2791" s="8">
        <v>53</v>
      </c>
    </row>
    <row r="2792" spans="1:17" ht="14.5">
      <c r="A2792" s="5">
        <v>45931</v>
      </c>
      <c r="B2792" s="6">
        <v>2025</v>
      </c>
      <c r="C2792" s="6" t="s">
        <v>101</v>
      </c>
      <c r="D2792" s="6" t="s">
        <v>84</v>
      </c>
      <c r="E2792" s="6" t="s">
        <v>85</v>
      </c>
      <c r="F2792" s="6" t="s">
        <v>82</v>
      </c>
      <c r="G2792" s="6" t="s">
        <v>80</v>
      </c>
      <c r="H2792" s="7">
        <v>167041.67000000001</v>
      </c>
      <c r="I2792" s="7">
        <v>161960.63</v>
      </c>
      <c r="J2792" s="8">
        <v>1130</v>
      </c>
      <c r="K2792" s="8">
        <v>1100</v>
      </c>
      <c r="L2792" s="7">
        <v>106306.29</v>
      </c>
      <c r="M2792" s="7">
        <v>8504.1299999999992</v>
      </c>
      <c r="N2792" s="7">
        <v>1445165.6</v>
      </c>
      <c r="O2792" s="8">
        <v>10080</v>
      </c>
      <c r="P2792" s="8">
        <v>7</v>
      </c>
      <c r="Q2792" s="8">
        <v>9</v>
      </c>
    </row>
    <row r="2793" spans="1:17" ht="14.5">
      <c r="A2793" s="5">
        <v>45931</v>
      </c>
      <c r="B2793" s="6">
        <v>2025</v>
      </c>
      <c r="C2793" s="6" t="s">
        <v>101</v>
      </c>
      <c r="D2793" s="6" t="s">
        <v>84</v>
      </c>
      <c r="E2793" s="6" t="s">
        <v>85</v>
      </c>
      <c r="F2793" s="6" t="s">
        <v>82</v>
      </c>
      <c r="G2793" s="6" t="s">
        <v>81</v>
      </c>
      <c r="H2793" s="7">
        <v>238425.63</v>
      </c>
      <c r="I2793" s="7">
        <v>248798.52</v>
      </c>
      <c r="J2793" s="8">
        <v>1963</v>
      </c>
      <c r="K2793" s="8">
        <v>2014</v>
      </c>
      <c r="L2793" s="7">
        <v>139687.91</v>
      </c>
      <c r="M2793" s="7">
        <v>7557.75</v>
      </c>
      <c r="N2793" s="7">
        <v>2038725.72</v>
      </c>
      <c r="O2793" s="8">
        <v>17279</v>
      </c>
      <c r="P2793" s="8">
        <v>10</v>
      </c>
      <c r="Q2793" s="8">
        <v>18</v>
      </c>
    </row>
    <row r="2794" spans="1:17" ht="14.5">
      <c r="A2794" s="5">
        <v>45931</v>
      </c>
      <c r="B2794" s="6">
        <v>2025</v>
      </c>
      <c r="C2794" s="6" t="s">
        <v>101</v>
      </c>
      <c r="D2794" s="6" t="s">
        <v>84</v>
      </c>
      <c r="E2794" s="6" t="s">
        <v>85</v>
      </c>
      <c r="F2794" s="6" t="s">
        <v>83</v>
      </c>
      <c r="G2794" s="6" t="s">
        <v>78</v>
      </c>
      <c r="H2794" s="7">
        <v>62368.47</v>
      </c>
      <c r="I2794" s="7">
        <v>67484.11</v>
      </c>
      <c r="J2794" s="8">
        <v>820</v>
      </c>
      <c r="K2794" s="8">
        <v>889</v>
      </c>
      <c r="L2794" s="7">
        <v>29554.17</v>
      </c>
      <c r="M2794" s="7">
        <v>1079.99</v>
      </c>
      <c r="N2794" s="7">
        <v>745151.13</v>
      </c>
      <c r="O2794" s="8">
        <v>10032</v>
      </c>
      <c r="P2794" s="8">
        <v>3</v>
      </c>
      <c r="Q2794" s="8">
        <v>14</v>
      </c>
    </row>
    <row r="2795" spans="1:17" ht="14.5">
      <c r="A2795" s="5">
        <v>45931</v>
      </c>
      <c r="B2795" s="6">
        <v>2025</v>
      </c>
      <c r="C2795" s="6" t="s">
        <v>101</v>
      </c>
      <c r="D2795" s="6" t="s">
        <v>84</v>
      </c>
      <c r="E2795" s="6" t="s">
        <v>85</v>
      </c>
      <c r="F2795" s="6" t="s">
        <v>83</v>
      </c>
      <c r="G2795" s="6" t="s">
        <v>79</v>
      </c>
      <c r="H2795" s="7">
        <v>59060.06</v>
      </c>
      <c r="I2795" s="7">
        <v>61978.54</v>
      </c>
      <c r="J2795" s="8">
        <v>307</v>
      </c>
      <c r="K2795" s="8">
        <v>325</v>
      </c>
      <c r="L2795" s="7">
        <v>32914.129999999997</v>
      </c>
      <c r="M2795" s="7">
        <v>1331.41</v>
      </c>
      <c r="N2795" s="7">
        <v>638455.21</v>
      </c>
      <c r="O2795" s="8">
        <v>3602</v>
      </c>
      <c r="P2795" s="8">
        <v>2</v>
      </c>
      <c r="Q2795" s="8">
        <v>10</v>
      </c>
    </row>
    <row r="2796" spans="1:17" ht="14.5">
      <c r="A2796" s="5">
        <v>45931</v>
      </c>
      <c r="B2796" s="6">
        <v>2025</v>
      </c>
      <c r="C2796" s="6" t="s">
        <v>101</v>
      </c>
      <c r="D2796" s="6" t="s">
        <v>84</v>
      </c>
      <c r="E2796" s="6" t="s">
        <v>85</v>
      </c>
      <c r="F2796" s="6" t="s">
        <v>83</v>
      </c>
      <c r="G2796" s="6" t="s">
        <v>80</v>
      </c>
      <c r="H2796" s="7">
        <v>18753.5</v>
      </c>
      <c r="I2796" s="7">
        <v>18817.91</v>
      </c>
      <c r="J2796" s="8">
        <v>127</v>
      </c>
      <c r="K2796" s="8">
        <v>129</v>
      </c>
      <c r="L2796" s="7">
        <v>10842.78</v>
      </c>
      <c r="M2796" s="7">
        <v>1124.45</v>
      </c>
      <c r="N2796" s="7">
        <v>211910.32</v>
      </c>
      <c r="O2796" s="8">
        <v>1607</v>
      </c>
      <c r="P2796" s="8">
        <v>1</v>
      </c>
      <c r="Q2796" s="8">
        <v>2</v>
      </c>
    </row>
    <row r="2797" spans="1:17" ht="14.5">
      <c r="A2797" s="5">
        <v>45931</v>
      </c>
      <c r="B2797" s="6">
        <v>2025</v>
      </c>
      <c r="C2797" s="6" t="s">
        <v>101</v>
      </c>
      <c r="D2797" s="6" t="s">
        <v>84</v>
      </c>
      <c r="E2797" s="6" t="s">
        <v>85</v>
      </c>
      <c r="F2797" s="6" t="s">
        <v>83</v>
      </c>
      <c r="G2797" s="6" t="s">
        <v>81</v>
      </c>
      <c r="H2797" s="7">
        <v>24918.76</v>
      </c>
      <c r="I2797" s="7">
        <v>26962.58</v>
      </c>
      <c r="J2797" s="8">
        <v>205</v>
      </c>
      <c r="K2797" s="8">
        <v>222</v>
      </c>
      <c r="L2797" s="7">
        <v>13305.84</v>
      </c>
      <c r="M2797" s="7">
        <v>793.42</v>
      </c>
      <c r="N2797" s="7">
        <v>290085.33</v>
      </c>
      <c r="O2797" s="8">
        <v>2490</v>
      </c>
      <c r="P2797" s="8">
        <v>1</v>
      </c>
      <c r="Q2797" s="8">
        <v>6</v>
      </c>
    </row>
    <row r="2798" spans="1:17" ht="14.5">
      <c r="A2798" s="5">
        <v>45931</v>
      </c>
      <c r="B2798" s="6">
        <v>2025</v>
      </c>
      <c r="C2798" s="6" t="s">
        <v>101</v>
      </c>
      <c r="D2798" s="6" t="s">
        <v>86</v>
      </c>
      <c r="E2798" s="6" t="s">
        <v>87</v>
      </c>
      <c r="F2798" s="6" t="s">
        <v>77</v>
      </c>
      <c r="G2798" s="6" t="s">
        <v>78</v>
      </c>
      <c r="H2798" s="7">
        <v>421911.66</v>
      </c>
      <c r="I2798" s="7">
        <v>444274.19</v>
      </c>
      <c r="J2798" s="8">
        <v>5549</v>
      </c>
      <c r="K2798" s="8">
        <v>5913</v>
      </c>
      <c r="L2798" s="7">
        <v>240485.26</v>
      </c>
      <c r="M2798" s="7">
        <v>8322.27</v>
      </c>
      <c r="N2798" s="7">
        <v>3984252.64</v>
      </c>
      <c r="O2798" s="8">
        <v>58809</v>
      </c>
      <c r="P2798" s="8">
        <v>23</v>
      </c>
      <c r="Q2798" s="8">
        <v>120</v>
      </c>
    </row>
    <row r="2799" spans="1:17" ht="14.5">
      <c r="A2799" s="5">
        <v>45931</v>
      </c>
      <c r="B2799" s="6">
        <v>2025</v>
      </c>
      <c r="C2799" s="6" t="s">
        <v>101</v>
      </c>
      <c r="D2799" s="6" t="s">
        <v>86</v>
      </c>
      <c r="E2799" s="6" t="s">
        <v>87</v>
      </c>
      <c r="F2799" s="6" t="s">
        <v>77</v>
      </c>
      <c r="G2799" s="6" t="s">
        <v>79</v>
      </c>
      <c r="H2799" s="7">
        <v>471648.66</v>
      </c>
      <c r="I2799" s="7">
        <v>476678.69</v>
      </c>
      <c r="J2799" s="8">
        <v>2453</v>
      </c>
      <c r="K2799" s="8">
        <v>2462</v>
      </c>
      <c r="L2799" s="7">
        <v>306037.31</v>
      </c>
      <c r="M2799" s="7">
        <v>11880.92</v>
      </c>
      <c r="N2799" s="7">
        <v>3457976.87</v>
      </c>
      <c r="O2799" s="8">
        <v>18438</v>
      </c>
      <c r="P2799" s="8">
        <v>19</v>
      </c>
      <c r="Q2799" s="8">
        <v>38</v>
      </c>
    </row>
    <row r="2800" spans="1:17" ht="14.5">
      <c r="A2800" s="5">
        <v>45931</v>
      </c>
      <c r="B2800" s="6">
        <v>2025</v>
      </c>
      <c r="C2800" s="6" t="s">
        <v>101</v>
      </c>
      <c r="D2800" s="6" t="s">
        <v>86</v>
      </c>
      <c r="E2800" s="6" t="s">
        <v>87</v>
      </c>
      <c r="F2800" s="6" t="s">
        <v>77</v>
      </c>
      <c r="G2800" s="6" t="s">
        <v>80</v>
      </c>
      <c r="H2800" s="7">
        <v>141567.54</v>
      </c>
      <c r="I2800" s="7">
        <v>131595.6</v>
      </c>
      <c r="J2800" s="8">
        <v>958</v>
      </c>
      <c r="K2800" s="8">
        <v>882</v>
      </c>
      <c r="L2800" s="7">
        <v>97945.73</v>
      </c>
      <c r="M2800" s="7">
        <v>8148.02</v>
      </c>
      <c r="N2800" s="7">
        <v>1168035.3500000001</v>
      </c>
      <c r="O2800" s="8">
        <v>8602</v>
      </c>
      <c r="P2800" s="8">
        <v>5</v>
      </c>
      <c r="Q2800" s="8">
        <v>11</v>
      </c>
    </row>
    <row r="2801" spans="1:17" ht="14.5">
      <c r="A2801" s="5">
        <v>45931</v>
      </c>
      <c r="B2801" s="6">
        <v>2025</v>
      </c>
      <c r="C2801" s="6" t="s">
        <v>101</v>
      </c>
      <c r="D2801" s="6" t="s">
        <v>86</v>
      </c>
      <c r="E2801" s="6" t="s">
        <v>87</v>
      </c>
      <c r="F2801" s="6" t="s">
        <v>77</v>
      </c>
      <c r="G2801" s="6" t="s">
        <v>81</v>
      </c>
      <c r="H2801" s="7">
        <v>194079.23</v>
      </c>
      <c r="I2801" s="7">
        <v>190164.38</v>
      </c>
      <c r="J2801" s="8">
        <v>1598</v>
      </c>
      <c r="K2801" s="8">
        <v>1556</v>
      </c>
      <c r="L2801" s="7">
        <v>122856.73</v>
      </c>
      <c r="M2801" s="7">
        <v>5441.65</v>
      </c>
      <c r="N2801" s="7">
        <v>1591089.89</v>
      </c>
      <c r="O2801" s="8">
        <v>14144</v>
      </c>
      <c r="P2801" s="8">
        <v>9</v>
      </c>
      <c r="Q2801" s="8">
        <v>21</v>
      </c>
    </row>
    <row r="2802" spans="1:17" ht="14.5">
      <c r="A2802" s="5">
        <v>45931</v>
      </c>
      <c r="B2802" s="6">
        <v>2025</v>
      </c>
      <c r="C2802" s="6" t="s">
        <v>101</v>
      </c>
      <c r="D2802" s="6" t="s">
        <v>86</v>
      </c>
      <c r="E2802" s="6" t="s">
        <v>87</v>
      </c>
      <c r="F2802" s="6" t="s">
        <v>82</v>
      </c>
      <c r="G2802" s="6" t="s">
        <v>78</v>
      </c>
      <c r="H2802" s="7">
        <v>423338.8</v>
      </c>
      <c r="I2802" s="7">
        <v>433034.54</v>
      </c>
      <c r="J2802" s="8">
        <v>5568</v>
      </c>
      <c r="K2802" s="8">
        <v>5704</v>
      </c>
      <c r="L2802" s="7">
        <v>224053.17</v>
      </c>
      <c r="M2802" s="7">
        <v>8138.9</v>
      </c>
      <c r="N2802" s="7">
        <v>3813047.37</v>
      </c>
      <c r="O2802" s="8">
        <v>54087</v>
      </c>
      <c r="P2802" s="8">
        <v>16</v>
      </c>
      <c r="Q2802" s="8">
        <v>69</v>
      </c>
    </row>
    <row r="2803" spans="1:17" ht="14.5">
      <c r="A2803" s="5">
        <v>45931</v>
      </c>
      <c r="B2803" s="6">
        <v>2025</v>
      </c>
      <c r="C2803" s="6" t="s">
        <v>101</v>
      </c>
      <c r="D2803" s="6" t="s">
        <v>86</v>
      </c>
      <c r="E2803" s="6" t="s">
        <v>87</v>
      </c>
      <c r="F2803" s="6" t="s">
        <v>82</v>
      </c>
      <c r="G2803" s="6" t="s">
        <v>79</v>
      </c>
      <c r="H2803" s="7">
        <v>364868.1</v>
      </c>
      <c r="I2803" s="7">
        <v>352194.52</v>
      </c>
      <c r="J2803" s="8">
        <v>1898</v>
      </c>
      <c r="K2803" s="8">
        <v>1827</v>
      </c>
      <c r="L2803" s="7">
        <v>220209.33</v>
      </c>
      <c r="M2803" s="7">
        <v>9529.86</v>
      </c>
      <c r="N2803" s="7">
        <v>3045362.69</v>
      </c>
      <c r="O2803" s="8">
        <v>17287</v>
      </c>
      <c r="P2803" s="8">
        <v>16</v>
      </c>
      <c r="Q2803" s="8">
        <v>32</v>
      </c>
    </row>
    <row r="2804" spans="1:17" ht="14.5">
      <c r="A2804" s="5">
        <v>45931</v>
      </c>
      <c r="B2804" s="6">
        <v>2025</v>
      </c>
      <c r="C2804" s="6" t="s">
        <v>101</v>
      </c>
      <c r="D2804" s="6" t="s">
        <v>86</v>
      </c>
      <c r="E2804" s="6" t="s">
        <v>87</v>
      </c>
      <c r="F2804" s="6" t="s">
        <v>82</v>
      </c>
      <c r="G2804" s="6" t="s">
        <v>80</v>
      </c>
      <c r="H2804" s="7">
        <v>129840.76</v>
      </c>
      <c r="I2804" s="7">
        <v>119030.98</v>
      </c>
      <c r="J2804" s="8">
        <v>878</v>
      </c>
      <c r="K2804" s="8">
        <v>818</v>
      </c>
      <c r="L2804" s="7">
        <v>82677</v>
      </c>
      <c r="M2804" s="7">
        <v>6482.81</v>
      </c>
      <c r="N2804" s="7">
        <v>1117068.01</v>
      </c>
      <c r="O2804" s="8">
        <v>8501</v>
      </c>
      <c r="P2804" s="8">
        <v>5</v>
      </c>
      <c r="Q2804" s="8">
        <v>12</v>
      </c>
    </row>
    <row r="2805" spans="1:17" ht="14.5">
      <c r="A2805" s="5">
        <v>45931</v>
      </c>
      <c r="B2805" s="6">
        <v>2025</v>
      </c>
      <c r="C2805" s="6" t="s">
        <v>101</v>
      </c>
      <c r="D2805" s="6" t="s">
        <v>86</v>
      </c>
      <c r="E2805" s="6" t="s">
        <v>87</v>
      </c>
      <c r="F2805" s="6" t="s">
        <v>82</v>
      </c>
      <c r="G2805" s="6" t="s">
        <v>81</v>
      </c>
      <c r="H2805" s="7">
        <v>176343.82</v>
      </c>
      <c r="I2805" s="7">
        <v>173824.98</v>
      </c>
      <c r="J2805" s="8">
        <v>1452</v>
      </c>
      <c r="K2805" s="8">
        <v>1460</v>
      </c>
      <c r="L2805" s="7">
        <v>102991.23</v>
      </c>
      <c r="M2805" s="7">
        <v>5700.84</v>
      </c>
      <c r="N2805" s="7">
        <v>1484906.61</v>
      </c>
      <c r="O2805" s="8">
        <v>13408</v>
      </c>
      <c r="P2805" s="8">
        <v>8</v>
      </c>
      <c r="Q2805" s="8">
        <v>27</v>
      </c>
    </row>
    <row r="2806" spans="1:17" ht="14.5">
      <c r="A2806" s="5">
        <v>45931</v>
      </c>
      <c r="B2806" s="6">
        <v>2025</v>
      </c>
      <c r="C2806" s="6" t="s">
        <v>101</v>
      </c>
      <c r="D2806" s="6" t="s">
        <v>86</v>
      </c>
      <c r="E2806" s="6" t="s">
        <v>87</v>
      </c>
      <c r="F2806" s="6" t="s">
        <v>83</v>
      </c>
      <c r="G2806" s="6" t="s">
        <v>78</v>
      </c>
      <c r="H2806" s="7">
        <v>44844.29</v>
      </c>
      <c r="I2806" s="7">
        <v>45101.39</v>
      </c>
      <c r="J2806" s="8">
        <v>590</v>
      </c>
      <c r="K2806" s="8">
        <v>601</v>
      </c>
      <c r="L2806" s="7">
        <v>21266.639999999999</v>
      </c>
      <c r="M2806" s="7">
        <v>847.45</v>
      </c>
      <c r="N2806" s="7">
        <v>569964.25</v>
      </c>
      <c r="O2806" s="8">
        <v>7856</v>
      </c>
      <c r="P2806" s="8">
        <v>2</v>
      </c>
      <c r="Q2806" s="8">
        <v>17</v>
      </c>
    </row>
    <row r="2807" spans="1:17" ht="14.5">
      <c r="A2807" s="5">
        <v>45931</v>
      </c>
      <c r="B2807" s="6">
        <v>2025</v>
      </c>
      <c r="C2807" s="6" t="s">
        <v>101</v>
      </c>
      <c r="D2807" s="6" t="s">
        <v>86</v>
      </c>
      <c r="E2807" s="6" t="s">
        <v>87</v>
      </c>
      <c r="F2807" s="6" t="s">
        <v>83</v>
      </c>
      <c r="G2807" s="6" t="s">
        <v>79</v>
      </c>
      <c r="H2807" s="7">
        <v>43176.26</v>
      </c>
      <c r="I2807" s="7">
        <v>40887.089999999997</v>
      </c>
      <c r="J2807" s="8">
        <v>225</v>
      </c>
      <c r="K2807" s="8">
        <v>215</v>
      </c>
      <c r="L2807" s="7">
        <v>23679.37</v>
      </c>
      <c r="M2807" s="7">
        <v>1174.1300000000001</v>
      </c>
      <c r="N2807" s="7">
        <v>470787.07</v>
      </c>
      <c r="O2807" s="8">
        <v>2689</v>
      </c>
      <c r="P2807" s="8">
        <v>2</v>
      </c>
      <c r="Q2807" s="8">
        <v>3</v>
      </c>
    </row>
    <row r="2808" spans="1:17" ht="14.5">
      <c r="A2808" s="5">
        <v>45931</v>
      </c>
      <c r="B2808" s="6">
        <v>2025</v>
      </c>
      <c r="C2808" s="6" t="s">
        <v>101</v>
      </c>
      <c r="D2808" s="6" t="s">
        <v>86</v>
      </c>
      <c r="E2808" s="6" t="s">
        <v>87</v>
      </c>
      <c r="F2808" s="6" t="s">
        <v>83</v>
      </c>
      <c r="G2808" s="6" t="s">
        <v>80</v>
      </c>
      <c r="H2808" s="7">
        <v>13082.68</v>
      </c>
      <c r="I2808" s="7">
        <v>11867.09</v>
      </c>
      <c r="J2808" s="8">
        <v>88</v>
      </c>
      <c r="K2808" s="8">
        <v>79</v>
      </c>
      <c r="L2808" s="7">
        <v>7651.7</v>
      </c>
      <c r="M2808" s="7">
        <v>662.41</v>
      </c>
      <c r="N2808" s="7">
        <v>162507.23000000001</v>
      </c>
      <c r="O2808" s="8">
        <v>1164</v>
      </c>
      <c r="P2808" s="8">
        <v>1</v>
      </c>
      <c r="Q2808" s="8">
        <v>2</v>
      </c>
    </row>
    <row r="2809" spans="1:17" ht="14.5">
      <c r="A2809" s="5">
        <v>45931</v>
      </c>
      <c r="B2809" s="6">
        <v>2025</v>
      </c>
      <c r="C2809" s="6" t="s">
        <v>101</v>
      </c>
      <c r="D2809" s="6" t="s">
        <v>86</v>
      </c>
      <c r="E2809" s="6" t="s">
        <v>87</v>
      </c>
      <c r="F2809" s="6" t="s">
        <v>83</v>
      </c>
      <c r="G2809" s="6" t="s">
        <v>81</v>
      </c>
      <c r="H2809" s="7">
        <v>17810.52</v>
      </c>
      <c r="I2809" s="7">
        <v>18436.79</v>
      </c>
      <c r="J2809" s="8">
        <v>147</v>
      </c>
      <c r="K2809" s="8">
        <v>154</v>
      </c>
      <c r="L2809" s="7">
        <v>9279.5</v>
      </c>
      <c r="M2809" s="7">
        <v>561.42999999999995</v>
      </c>
      <c r="N2809" s="7">
        <v>229330.57</v>
      </c>
      <c r="O2809" s="8">
        <v>1995</v>
      </c>
      <c r="P2809" s="8">
        <v>1</v>
      </c>
      <c r="Q2809" s="8">
        <v>2</v>
      </c>
    </row>
    <row r="2810" spans="1:17" ht="14.5">
      <c r="A2810" s="5">
        <v>45931</v>
      </c>
      <c r="B2810" s="6">
        <v>2025</v>
      </c>
      <c r="C2810" s="6" t="s">
        <v>101</v>
      </c>
      <c r="D2810" s="6" t="s">
        <v>88</v>
      </c>
      <c r="E2810" s="6" t="s">
        <v>87</v>
      </c>
      <c r="F2810" s="6" t="s">
        <v>77</v>
      </c>
      <c r="G2810" s="6" t="s">
        <v>78</v>
      </c>
      <c r="H2810" s="7">
        <v>382420.96</v>
      </c>
      <c r="I2810" s="7">
        <v>374243.07</v>
      </c>
      <c r="J2810" s="8">
        <v>5030</v>
      </c>
      <c r="K2810" s="8">
        <v>4892</v>
      </c>
      <c r="L2810" s="7">
        <v>214152.29</v>
      </c>
      <c r="M2810" s="7">
        <v>6389.88</v>
      </c>
      <c r="N2810" s="7">
        <v>3387680.41</v>
      </c>
      <c r="O2810" s="8">
        <v>46362</v>
      </c>
      <c r="P2810" s="8">
        <v>15</v>
      </c>
      <c r="Q2810" s="8">
        <v>46</v>
      </c>
    </row>
    <row r="2811" spans="1:17" ht="14.5">
      <c r="A2811" s="5">
        <v>45931</v>
      </c>
      <c r="B2811" s="6">
        <v>2025</v>
      </c>
      <c r="C2811" s="6" t="s">
        <v>101</v>
      </c>
      <c r="D2811" s="6" t="s">
        <v>88</v>
      </c>
      <c r="E2811" s="6" t="s">
        <v>87</v>
      </c>
      <c r="F2811" s="6" t="s">
        <v>77</v>
      </c>
      <c r="G2811" s="6" t="s">
        <v>79</v>
      </c>
      <c r="H2811" s="7">
        <v>388371.19</v>
      </c>
      <c r="I2811" s="7">
        <v>361785.61</v>
      </c>
      <c r="J2811" s="8">
        <v>2020</v>
      </c>
      <c r="K2811" s="8">
        <v>1890</v>
      </c>
      <c r="L2811" s="7">
        <v>251945.45</v>
      </c>
      <c r="M2811" s="7">
        <v>10257.200000000001</v>
      </c>
      <c r="N2811" s="7">
        <v>2901518.03</v>
      </c>
      <c r="O2811" s="8">
        <v>16176</v>
      </c>
      <c r="P2811" s="8">
        <v>17</v>
      </c>
      <c r="Q2811" s="8">
        <v>20</v>
      </c>
    </row>
    <row r="2812" spans="1:17" ht="14.5">
      <c r="A2812" s="5">
        <v>45931</v>
      </c>
      <c r="B2812" s="6">
        <v>2025</v>
      </c>
      <c r="C2812" s="6" t="s">
        <v>101</v>
      </c>
      <c r="D2812" s="6" t="s">
        <v>88</v>
      </c>
      <c r="E2812" s="6" t="s">
        <v>87</v>
      </c>
      <c r="F2812" s="6" t="s">
        <v>77</v>
      </c>
      <c r="G2812" s="6" t="s">
        <v>80</v>
      </c>
      <c r="H2812" s="7">
        <v>118907.99</v>
      </c>
      <c r="I2812" s="7">
        <v>104424.02</v>
      </c>
      <c r="J2812" s="8">
        <v>804</v>
      </c>
      <c r="K2812" s="8">
        <v>718</v>
      </c>
      <c r="L2812" s="7">
        <v>82352.100000000006</v>
      </c>
      <c r="M2812" s="7">
        <v>6812.55</v>
      </c>
      <c r="N2812" s="7">
        <v>1032511.64</v>
      </c>
      <c r="O2812" s="8">
        <v>7275</v>
      </c>
      <c r="P2812" s="8">
        <v>6</v>
      </c>
      <c r="Q2812" s="8">
        <v>8</v>
      </c>
    </row>
    <row r="2813" spans="1:17" ht="14.5">
      <c r="A2813" s="5">
        <v>45931</v>
      </c>
      <c r="B2813" s="6">
        <v>2025</v>
      </c>
      <c r="C2813" s="6" t="s">
        <v>101</v>
      </c>
      <c r="D2813" s="6" t="s">
        <v>88</v>
      </c>
      <c r="E2813" s="6" t="s">
        <v>87</v>
      </c>
      <c r="F2813" s="6" t="s">
        <v>77</v>
      </c>
      <c r="G2813" s="6" t="s">
        <v>81</v>
      </c>
      <c r="H2813" s="7">
        <v>173042.95</v>
      </c>
      <c r="I2813" s="7">
        <v>168848.96</v>
      </c>
      <c r="J2813" s="8">
        <v>1425</v>
      </c>
      <c r="K2813" s="8">
        <v>1413</v>
      </c>
      <c r="L2813" s="7">
        <v>108411.42</v>
      </c>
      <c r="M2813" s="7">
        <v>5183.2700000000004</v>
      </c>
      <c r="N2813" s="7">
        <v>1387484.34</v>
      </c>
      <c r="O2813" s="8">
        <v>12754</v>
      </c>
      <c r="P2813" s="8">
        <v>8</v>
      </c>
      <c r="Q2813" s="8">
        <v>25</v>
      </c>
    </row>
    <row r="2814" spans="1:17" ht="14.5">
      <c r="A2814" s="5">
        <v>45931</v>
      </c>
      <c r="B2814" s="6">
        <v>2025</v>
      </c>
      <c r="C2814" s="6" t="s">
        <v>101</v>
      </c>
      <c r="D2814" s="6" t="s">
        <v>88</v>
      </c>
      <c r="E2814" s="6" t="s">
        <v>87</v>
      </c>
      <c r="F2814" s="6" t="s">
        <v>82</v>
      </c>
      <c r="G2814" s="6" t="s">
        <v>78</v>
      </c>
      <c r="H2814" s="7">
        <v>353337.64</v>
      </c>
      <c r="I2814" s="7">
        <v>333067.45</v>
      </c>
      <c r="J2814" s="8">
        <v>4647</v>
      </c>
      <c r="K2814" s="8">
        <v>4360</v>
      </c>
      <c r="L2814" s="7">
        <v>185972.23</v>
      </c>
      <c r="M2814" s="7">
        <v>6885.25</v>
      </c>
      <c r="N2814" s="7">
        <v>3204282.36</v>
      </c>
      <c r="O2814" s="8">
        <v>43877</v>
      </c>
      <c r="P2814" s="8">
        <v>16</v>
      </c>
      <c r="Q2814" s="8">
        <v>46</v>
      </c>
    </row>
    <row r="2815" spans="1:17" ht="14.5">
      <c r="A2815" s="5">
        <v>45931</v>
      </c>
      <c r="B2815" s="6">
        <v>2025</v>
      </c>
      <c r="C2815" s="6" t="s">
        <v>101</v>
      </c>
      <c r="D2815" s="6" t="s">
        <v>88</v>
      </c>
      <c r="E2815" s="6" t="s">
        <v>87</v>
      </c>
      <c r="F2815" s="6" t="s">
        <v>82</v>
      </c>
      <c r="G2815" s="6" t="s">
        <v>79</v>
      </c>
      <c r="H2815" s="7">
        <v>371345</v>
      </c>
      <c r="I2815" s="7">
        <v>349514.32</v>
      </c>
      <c r="J2815" s="8">
        <v>1931</v>
      </c>
      <c r="K2815" s="8">
        <v>1800</v>
      </c>
      <c r="L2815" s="7">
        <v>224510.42</v>
      </c>
      <c r="M2815" s="7">
        <v>9004.4599999999991</v>
      </c>
      <c r="N2815" s="7">
        <v>2813001.89</v>
      </c>
      <c r="O2815" s="8">
        <v>15438</v>
      </c>
      <c r="P2815" s="8">
        <v>19</v>
      </c>
      <c r="Q2815" s="8">
        <v>17</v>
      </c>
    </row>
    <row r="2816" spans="1:17" ht="14.5">
      <c r="A2816" s="5">
        <v>45931</v>
      </c>
      <c r="B2816" s="6">
        <v>2025</v>
      </c>
      <c r="C2816" s="6" t="s">
        <v>101</v>
      </c>
      <c r="D2816" s="6" t="s">
        <v>88</v>
      </c>
      <c r="E2816" s="6" t="s">
        <v>87</v>
      </c>
      <c r="F2816" s="6" t="s">
        <v>82</v>
      </c>
      <c r="G2816" s="6" t="s">
        <v>80</v>
      </c>
      <c r="H2816" s="7">
        <v>112522.99</v>
      </c>
      <c r="I2816" s="7">
        <v>101184.19</v>
      </c>
      <c r="J2816" s="8">
        <v>761</v>
      </c>
      <c r="K2816" s="8">
        <v>689</v>
      </c>
      <c r="L2816" s="7">
        <v>72345.22</v>
      </c>
      <c r="M2816" s="7">
        <v>6444.36</v>
      </c>
      <c r="N2816" s="7">
        <v>975681.15</v>
      </c>
      <c r="O2816" s="8">
        <v>7189</v>
      </c>
      <c r="P2816" s="8">
        <v>5</v>
      </c>
      <c r="Q2816" s="8">
        <v>6</v>
      </c>
    </row>
    <row r="2817" spans="1:17" ht="14.5">
      <c r="A2817" s="5">
        <v>45931</v>
      </c>
      <c r="B2817" s="6">
        <v>2025</v>
      </c>
      <c r="C2817" s="6" t="s">
        <v>101</v>
      </c>
      <c r="D2817" s="6" t="s">
        <v>88</v>
      </c>
      <c r="E2817" s="6" t="s">
        <v>87</v>
      </c>
      <c r="F2817" s="6" t="s">
        <v>82</v>
      </c>
      <c r="G2817" s="6" t="s">
        <v>81</v>
      </c>
      <c r="H2817" s="7">
        <v>137086.72</v>
      </c>
      <c r="I2817" s="7">
        <v>128304.49</v>
      </c>
      <c r="J2817" s="8">
        <v>1129</v>
      </c>
      <c r="K2817" s="8">
        <v>1052</v>
      </c>
      <c r="L2817" s="7">
        <v>80481.7</v>
      </c>
      <c r="M2817" s="7">
        <v>4385.4799999999996</v>
      </c>
      <c r="N2817" s="7">
        <v>1287479.53</v>
      </c>
      <c r="O2817" s="8">
        <v>11428</v>
      </c>
      <c r="P2817" s="8">
        <v>6</v>
      </c>
      <c r="Q2817" s="8">
        <v>14</v>
      </c>
    </row>
    <row r="2818" spans="1:17" ht="14.5">
      <c r="A2818" s="5">
        <v>45931</v>
      </c>
      <c r="B2818" s="6">
        <v>2025</v>
      </c>
      <c r="C2818" s="6" t="s">
        <v>101</v>
      </c>
      <c r="D2818" s="6" t="s">
        <v>88</v>
      </c>
      <c r="E2818" s="6" t="s">
        <v>87</v>
      </c>
      <c r="F2818" s="6" t="s">
        <v>83</v>
      </c>
      <c r="G2818" s="6" t="s">
        <v>78</v>
      </c>
      <c r="H2818" s="7">
        <v>37749.769999999997</v>
      </c>
      <c r="I2818" s="7">
        <v>36157.769999999997</v>
      </c>
      <c r="J2818" s="8">
        <v>496</v>
      </c>
      <c r="K2818" s="8">
        <v>477</v>
      </c>
      <c r="L2818" s="7">
        <v>18042.330000000002</v>
      </c>
      <c r="M2818" s="7">
        <v>694.04</v>
      </c>
      <c r="N2818" s="7">
        <v>484029.9</v>
      </c>
      <c r="O2818" s="8">
        <v>6748</v>
      </c>
      <c r="P2818" s="8">
        <v>1</v>
      </c>
      <c r="Q2818" s="8">
        <v>16</v>
      </c>
    </row>
    <row r="2819" spans="1:17" ht="14.5">
      <c r="A2819" s="5">
        <v>45931</v>
      </c>
      <c r="B2819" s="6">
        <v>2025</v>
      </c>
      <c r="C2819" s="6" t="s">
        <v>101</v>
      </c>
      <c r="D2819" s="6" t="s">
        <v>88</v>
      </c>
      <c r="E2819" s="6" t="s">
        <v>87</v>
      </c>
      <c r="F2819" s="6" t="s">
        <v>83</v>
      </c>
      <c r="G2819" s="6" t="s">
        <v>79</v>
      </c>
      <c r="H2819" s="7">
        <v>38684.18</v>
      </c>
      <c r="I2819" s="7">
        <v>34562.949999999997</v>
      </c>
      <c r="J2819" s="8">
        <v>201</v>
      </c>
      <c r="K2819" s="8">
        <v>178</v>
      </c>
      <c r="L2819" s="7">
        <v>21337.439999999999</v>
      </c>
      <c r="M2819" s="7">
        <v>946.24</v>
      </c>
      <c r="N2819" s="7">
        <v>424156.1</v>
      </c>
      <c r="O2819" s="8">
        <v>2340</v>
      </c>
      <c r="P2819" s="8">
        <v>1</v>
      </c>
      <c r="Q2819" s="8">
        <v>4</v>
      </c>
    </row>
    <row r="2820" spans="1:17" ht="14.5">
      <c r="A2820" s="5">
        <v>45931</v>
      </c>
      <c r="B2820" s="6">
        <v>2025</v>
      </c>
      <c r="C2820" s="6" t="s">
        <v>101</v>
      </c>
      <c r="D2820" s="6" t="s">
        <v>88</v>
      </c>
      <c r="E2820" s="6" t="s">
        <v>87</v>
      </c>
      <c r="F2820" s="6" t="s">
        <v>83</v>
      </c>
      <c r="G2820" s="6" t="s">
        <v>80</v>
      </c>
      <c r="H2820" s="7">
        <v>11515.72</v>
      </c>
      <c r="I2820" s="7">
        <v>10316.66</v>
      </c>
      <c r="J2820" s="8">
        <v>78</v>
      </c>
      <c r="K2820" s="8">
        <v>71</v>
      </c>
      <c r="L2820" s="7">
        <v>6632.26</v>
      </c>
      <c r="M2820" s="7">
        <v>640.82000000000005</v>
      </c>
      <c r="N2820" s="7">
        <v>140614.1</v>
      </c>
      <c r="O2820" s="8">
        <v>1040</v>
      </c>
      <c r="P2820" s="8">
        <v>1</v>
      </c>
      <c r="Q2820" s="8">
        <v>2</v>
      </c>
    </row>
    <row r="2821" spans="1:17" ht="14.5">
      <c r="A2821" s="5">
        <v>45931</v>
      </c>
      <c r="B2821" s="6">
        <v>2025</v>
      </c>
      <c r="C2821" s="6" t="s">
        <v>101</v>
      </c>
      <c r="D2821" s="6" t="s">
        <v>88</v>
      </c>
      <c r="E2821" s="6" t="s">
        <v>87</v>
      </c>
      <c r="F2821" s="6" t="s">
        <v>83</v>
      </c>
      <c r="G2821" s="6" t="s">
        <v>81</v>
      </c>
      <c r="H2821" s="7">
        <v>16556.93</v>
      </c>
      <c r="I2821" s="7">
        <v>15640.97</v>
      </c>
      <c r="J2821" s="8">
        <v>136</v>
      </c>
      <c r="K2821" s="8">
        <v>127</v>
      </c>
      <c r="L2821" s="7">
        <v>8771.7900000000009</v>
      </c>
      <c r="M2821" s="7">
        <v>529.45000000000005</v>
      </c>
      <c r="N2821" s="7">
        <v>194170.57</v>
      </c>
      <c r="O2821" s="8">
        <v>1791</v>
      </c>
      <c r="P2821" s="8">
        <v>1</v>
      </c>
      <c r="Q2821" s="8">
        <v>3</v>
      </c>
    </row>
    <row r="2822" spans="1:17" ht="14.5">
      <c r="A2822" s="5">
        <v>45931</v>
      </c>
      <c r="B2822" s="6">
        <v>2025</v>
      </c>
      <c r="C2822" s="6" t="s">
        <v>101</v>
      </c>
      <c r="D2822" s="6" t="s">
        <v>89</v>
      </c>
      <c r="E2822" s="6" t="s">
        <v>85</v>
      </c>
      <c r="F2822" s="6" t="s">
        <v>77</v>
      </c>
      <c r="G2822" s="6" t="s">
        <v>78</v>
      </c>
      <c r="H2822" s="7">
        <v>298554.53999999998</v>
      </c>
      <c r="I2822" s="7">
        <v>311989.32</v>
      </c>
      <c r="J2822" s="8">
        <v>3927</v>
      </c>
      <c r="K2822" s="8">
        <v>4066</v>
      </c>
      <c r="L2822" s="7">
        <v>165269.04999999999</v>
      </c>
      <c r="M2822" s="7">
        <v>4931.3599999999997</v>
      </c>
      <c r="N2822" s="7">
        <v>2022859.96</v>
      </c>
      <c r="O2822" s="8">
        <v>27366</v>
      </c>
      <c r="P2822" s="8">
        <v>12</v>
      </c>
      <c r="Q2822" s="8">
        <v>52</v>
      </c>
    </row>
    <row r="2823" spans="1:17" ht="14.5">
      <c r="A2823" s="5">
        <v>45931</v>
      </c>
      <c r="B2823" s="6">
        <v>2025</v>
      </c>
      <c r="C2823" s="6" t="s">
        <v>101</v>
      </c>
      <c r="D2823" s="6" t="s">
        <v>89</v>
      </c>
      <c r="E2823" s="6" t="s">
        <v>85</v>
      </c>
      <c r="F2823" s="6" t="s">
        <v>77</v>
      </c>
      <c r="G2823" s="6" t="s">
        <v>79</v>
      </c>
      <c r="H2823" s="7">
        <v>282432.53999999998</v>
      </c>
      <c r="I2823" s="7">
        <v>271364.19</v>
      </c>
      <c r="J2823" s="8">
        <v>1469</v>
      </c>
      <c r="K2823" s="8">
        <v>1391</v>
      </c>
      <c r="L2823" s="7">
        <v>185968.07</v>
      </c>
      <c r="M2823" s="7">
        <v>6986.27</v>
      </c>
      <c r="N2823" s="7">
        <v>1642821.84</v>
      </c>
      <c r="O2823" s="8">
        <v>9691</v>
      </c>
      <c r="P2823" s="8">
        <v>14</v>
      </c>
      <c r="Q2823" s="8">
        <v>16</v>
      </c>
    </row>
    <row r="2824" spans="1:17" ht="14.5">
      <c r="A2824" s="5">
        <v>45931</v>
      </c>
      <c r="B2824" s="6">
        <v>2025</v>
      </c>
      <c r="C2824" s="6" t="s">
        <v>101</v>
      </c>
      <c r="D2824" s="6" t="s">
        <v>89</v>
      </c>
      <c r="E2824" s="6" t="s">
        <v>85</v>
      </c>
      <c r="F2824" s="6" t="s">
        <v>77</v>
      </c>
      <c r="G2824" s="6" t="s">
        <v>80</v>
      </c>
      <c r="H2824" s="7">
        <v>86693.2</v>
      </c>
      <c r="I2824" s="7">
        <v>78309.36</v>
      </c>
      <c r="J2824" s="8">
        <v>586</v>
      </c>
      <c r="K2824" s="8">
        <v>523</v>
      </c>
      <c r="L2824" s="7">
        <v>59917.3</v>
      </c>
      <c r="M2824" s="7">
        <v>5108.42</v>
      </c>
      <c r="N2824" s="7">
        <v>564850.36</v>
      </c>
      <c r="O2824" s="8">
        <v>4082</v>
      </c>
      <c r="P2824" s="8">
        <v>5</v>
      </c>
      <c r="Q2824" s="8">
        <v>11</v>
      </c>
    </row>
    <row r="2825" spans="1:17" ht="14.5">
      <c r="A2825" s="5">
        <v>45931</v>
      </c>
      <c r="B2825" s="6">
        <v>2025</v>
      </c>
      <c r="C2825" s="6" t="s">
        <v>101</v>
      </c>
      <c r="D2825" s="6" t="s">
        <v>89</v>
      </c>
      <c r="E2825" s="6" t="s">
        <v>85</v>
      </c>
      <c r="F2825" s="6" t="s">
        <v>77</v>
      </c>
      <c r="G2825" s="6" t="s">
        <v>81</v>
      </c>
      <c r="H2825" s="7">
        <v>123058.96</v>
      </c>
      <c r="I2825" s="7">
        <v>118237.73</v>
      </c>
      <c r="J2825" s="8">
        <v>1013</v>
      </c>
      <c r="K2825" s="8">
        <v>957</v>
      </c>
      <c r="L2825" s="7">
        <v>76346.58</v>
      </c>
      <c r="M2825" s="7">
        <v>3757.57</v>
      </c>
      <c r="N2825" s="7">
        <v>797182</v>
      </c>
      <c r="O2825" s="8">
        <v>6728</v>
      </c>
      <c r="P2825" s="8">
        <v>7</v>
      </c>
      <c r="Q2825" s="8">
        <v>18</v>
      </c>
    </row>
    <row r="2826" spans="1:17" ht="14.5">
      <c r="A2826" s="5">
        <v>45931</v>
      </c>
      <c r="B2826" s="6">
        <v>2025</v>
      </c>
      <c r="C2826" s="6" t="s">
        <v>101</v>
      </c>
      <c r="D2826" s="6" t="s">
        <v>89</v>
      </c>
      <c r="E2826" s="6" t="s">
        <v>85</v>
      </c>
      <c r="F2826" s="6" t="s">
        <v>82</v>
      </c>
      <c r="G2826" s="6" t="s">
        <v>78</v>
      </c>
      <c r="H2826" s="7">
        <v>230920.23</v>
      </c>
      <c r="I2826" s="7">
        <v>240637.68</v>
      </c>
      <c r="J2826" s="8">
        <v>3037</v>
      </c>
      <c r="K2826" s="8">
        <v>3124</v>
      </c>
      <c r="L2826" s="7">
        <v>121176.62</v>
      </c>
      <c r="M2826" s="7">
        <v>4230.16</v>
      </c>
      <c r="N2826" s="7">
        <v>1722821.22</v>
      </c>
      <c r="O2826" s="8">
        <v>25585</v>
      </c>
      <c r="P2826" s="8">
        <v>10</v>
      </c>
      <c r="Q2826" s="8">
        <v>33</v>
      </c>
    </row>
    <row r="2827" spans="1:17" ht="14.5">
      <c r="A2827" s="5">
        <v>45931</v>
      </c>
      <c r="B2827" s="6">
        <v>2025</v>
      </c>
      <c r="C2827" s="6" t="s">
        <v>101</v>
      </c>
      <c r="D2827" s="6" t="s">
        <v>89</v>
      </c>
      <c r="E2827" s="6" t="s">
        <v>85</v>
      </c>
      <c r="F2827" s="6" t="s">
        <v>82</v>
      </c>
      <c r="G2827" s="6" t="s">
        <v>79</v>
      </c>
      <c r="H2827" s="7">
        <v>247721.99</v>
      </c>
      <c r="I2827" s="7">
        <v>239120.64000000001</v>
      </c>
      <c r="J2827" s="8">
        <v>1288</v>
      </c>
      <c r="K2827" s="8">
        <v>1254</v>
      </c>
      <c r="L2827" s="7">
        <v>149684.82</v>
      </c>
      <c r="M2827" s="7">
        <v>6478.12</v>
      </c>
      <c r="N2827" s="7">
        <v>1488300.84</v>
      </c>
      <c r="O2827" s="8">
        <v>8308</v>
      </c>
      <c r="P2827" s="8">
        <v>10</v>
      </c>
      <c r="Q2827" s="8">
        <v>20</v>
      </c>
    </row>
    <row r="2828" spans="1:17" ht="14.5">
      <c r="A2828" s="5">
        <v>45931</v>
      </c>
      <c r="B2828" s="6">
        <v>2025</v>
      </c>
      <c r="C2828" s="6" t="s">
        <v>101</v>
      </c>
      <c r="D2828" s="6" t="s">
        <v>89</v>
      </c>
      <c r="E2828" s="6" t="s">
        <v>85</v>
      </c>
      <c r="F2828" s="6" t="s">
        <v>82</v>
      </c>
      <c r="G2828" s="6" t="s">
        <v>80</v>
      </c>
      <c r="H2828" s="7">
        <v>75156.06</v>
      </c>
      <c r="I2828" s="7">
        <v>67241.66</v>
      </c>
      <c r="J2828" s="8">
        <v>508</v>
      </c>
      <c r="K2828" s="8">
        <v>455</v>
      </c>
      <c r="L2828" s="7">
        <v>48504.959999999999</v>
      </c>
      <c r="M2828" s="7">
        <v>4410.3</v>
      </c>
      <c r="N2828" s="7">
        <v>528380.41</v>
      </c>
      <c r="O2828" s="8">
        <v>3899</v>
      </c>
      <c r="P2828" s="8">
        <v>3</v>
      </c>
      <c r="Q2828" s="8">
        <v>10</v>
      </c>
    </row>
    <row r="2829" spans="1:17" ht="14.5">
      <c r="A2829" s="5">
        <v>45931</v>
      </c>
      <c r="B2829" s="6">
        <v>2025</v>
      </c>
      <c r="C2829" s="6" t="s">
        <v>101</v>
      </c>
      <c r="D2829" s="6" t="s">
        <v>89</v>
      </c>
      <c r="E2829" s="6" t="s">
        <v>85</v>
      </c>
      <c r="F2829" s="6" t="s">
        <v>82</v>
      </c>
      <c r="G2829" s="6" t="s">
        <v>81</v>
      </c>
      <c r="H2829" s="7">
        <v>104280.09</v>
      </c>
      <c r="I2829" s="7">
        <v>100088.53</v>
      </c>
      <c r="J2829" s="8">
        <v>859</v>
      </c>
      <c r="K2829" s="8">
        <v>828</v>
      </c>
      <c r="L2829" s="7">
        <v>60988.79</v>
      </c>
      <c r="M2829" s="7">
        <v>3361.55</v>
      </c>
      <c r="N2829" s="7">
        <v>701552.77</v>
      </c>
      <c r="O2829" s="8">
        <v>6043</v>
      </c>
      <c r="P2829" s="8">
        <v>5</v>
      </c>
      <c r="Q2829" s="8">
        <v>18</v>
      </c>
    </row>
    <row r="2830" spans="1:17" ht="14.5">
      <c r="A2830" s="5">
        <v>45931</v>
      </c>
      <c r="B2830" s="6">
        <v>2025</v>
      </c>
      <c r="C2830" s="6" t="s">
        <v>101</v>
      </c>
      <c r="D2830" s="6" t="s">
        <v>89</v>
      </c>
      <c r="E2830" s="6" t="s">
        <v>85</v>
      </c>
      <c r="F2830" s="6" t="s">
        <v>83</v>
      </c>
      <c r="G2830" s="6" t="s">
        <v>78</v>
      </c>
      <c r="H2830" s="7">
        <v>30976.45</v>
      </c>
      <c r="I2830" s="7">
        <v>31299.11</v>
      </c>
      <c r="J2830" s="8">
        <v>407</v>
      </c>
      <c r="K2830" s="8">
        <v>418</v>
      </c>
      <c r="L2830" s="7">
        <v>14607.61</v>
      </c>
      <c r="M2830" s="7">
        <v>525.20000000000005</v>
      </c>
      <c r="N2830" s="7">
        <v>329836.15000000002</v>
      </c>
      <c r="O2830" s="8">
        <v>4768</v>
      </c>
      <c r="P2830" s="8">
        <v>1</v>
      </c>
      <c r="Q2830" s="8">
        <v>10</v>
      </c>
    </row>
    <row r="2831" spans="1:17" ht="14.5">
      <c r="A2831" s="5">
        <v>45931</v>
      </c>
      <c r="B2831" s="6">
        <v>2025</v>
      </c>
      <c r="C2831" s="6" t="s">
        <v>101</v>
      </c>
      <c r="D2831" s="6" t="s">
        <v>89</v>
      </c>
      <c r="E2831" s="6" t="s">
        <v>85</v>
      </c>
      <c r="F2831" s="6" t="s">
        <v>83</v>
      </c>
      <c r="G2831" s="6" t="s">
        <v>79</v>
      </c>
      <c r="H2831" s="7">
        <v>34258.68</v>
      </c>
      <c r="I2831" s="7">
        <v>31876.63</v>
      </c>
      <c r="J2831" s="8">
        <v>178</v>
      </c>
      <c r="K2831" s="8">
        <v>163</v>
      </c>
      <c r="L2831" s="7">
        <v>19224.72</v>
      </c>
      <c r="M2831" s="7">
        <v>880.3</v>
      </c>
      <c r="N2831" s="7">
        <v>296473.58</v>
      </c>
      <c r="O2831" s="8">
        <v>1649</v>
      </c>
      <c r="P2831" s="8">
        <v>2</v>
      </c>
      <c r="Q2831" s="8">
        <v>3</v>
      </c>
    </row>
    <row r="2832" spans="1:17" ht="14.5">
      <c r="A2832" s="5">
        <v>45931</v>
      </c>
      <c r="B2832" s="6">
        <v>2025</v>
      </c>
      <c r="C2832" s="6" t="s">
        <v>101</v>
      </c>
      <c r="D2832" s="6" t="s">
        <v>89</v>
      </c>
      <c r="E2832" s="6" t="s">
        <v>85</v>
      </c>
      <c r="F2832" s="6" t="s">
        <v>83</v>
      </c>
      <c r="G2832" s="6" t="s">
        <v>80</v>
      </c>
      <c r="H2832" s="7">
        <v>9874.34</v>
      </c>
      <c r="I2832" s="7">
        <v>9375.4500000000007</v>
      </c>
      <c r="J2832" s="8">
        <v>67</v>
      </c>
      <c r="K2832" s="8">
        <v>64</v>
      </c>
      <c r="L2832" s="7">
        <v>5697.29</v>
      </c>
      <c r="M2832" s="7">
        <v>524.13</v>
      </c>
      <c r="N2832" s="7">
        <v>99511.15</v>
      </c>
      <c r="O2832" s="8">
        <v>748</v>
      </c>
      <c r="P2832" s="8">
        <v>0</v>
      </c>
      <c r="Q2832" s="8">
        <v>1</v>
      </c>
    </row>
    <row r="2833" spans="1:17" ht="14.5">
      <c r="A2833" s="5">
        <v>45931</v>
      </c>
      <c r="B2833" s="6">
        <v>2025</v>
      </c>
      <c r="C2833" s="6" t="s">
        <v>101</v>
      </c>
      <c r="D2833" s="6" t="s">
        <v>89</v>
      </c>
      <c r="E2833" s="6" t="s">
        <v>85</v>
      </c>
      <c r="F2833" s="6" t="s">
        <v>83</v>
      </c>
      <c r="G2833" s="6" t="s">
        <v>81</v>
      </c>
      <c r="H2833" s="7">
        <v>14240.48</v>
      </c>
      <c r="I2833" s="7">
        <v>14277.27</v>
      </c>
      <c r="J2833" s="8">
        <v>117</v>
      </c>
      <c r="K2833" s="8">
        <v>116</v>
      </c>
      <c r="L2833" s="7">
        <v>7483.92</v>
      </c>
      <c r="M2833" s="7">
        <v>451.76</v>
      </c>
      <c r="N2833" s="7">
        <v>138609.07</v>
      </c>
      <c r="O2833" s="8">
        <v>1229</v>
      </c>
      <c r="P2833" s="8">
        <v>1</v>
      </c>
      <c r="Q2833" s="8">
        <v>3</v>
      </c>
    </row>
    <row r="2834" spans="1:17" ht="14.5">
      <c r="A2834" s="5">
        <v>45931</v>
      </c>
      <c r="B2834" s="6">
        <v>2025</v>
      </c>
      <c r="C2834" s="6" t="s">
        <v>101</v>
      </c>
      <c r="D2834" s="6" t="s">
        <v>90</v>
      </c>
      <c r="E2834" s="6" t="s">
        <v>91</v>
      </c>
      <c r="F2834" s="6" t="s">
        <v>77</v>
      </c>
      <c r="G2834" s="6" t="s">
        <v>78</v>
      </c>
      <c r="H2834" s="7">
        <v>227166.13</v>
      </c>
      <c r="I2834" s="7">
        <v>227419.71</v>
      </c>
      <c r="J2834" s="8">
        <v>2988</v>
      </c>
      <c r="K2834" s="8">
        <v>3002</v>
      </c>
      <c r="L2834" s="7">
        <v>126720.84</v>
      </c>
      <c r="M2834" s="7">
        <v>4470.88</v>
      </c>
      <c r="N2834" s="7">
        <v>2558371.2400000002</v>
      </c>
      <c r="O2834" s="8">
        <v>34735</v>
      </c>
      <c r="P2834" s="8">
        <v>13</v>
      </c>
      <c r="Q2834" s="8">
        <v>40</v>
      </c>
    </row>
    <row r="2835" spans="1:17" ht="14.5">
      <c r="A2835" s="5">
        <v>45931</v>
      </c>
      <c r="B2835" s="6">
        <v>2025</v>
      </c>
      <c r="C2835" s="6" t="s">
        <v>101</v>
      </c>
      <c r="D2835" s="6" t="s">
        <v>90</v>
      </c>
      <c r="E2835" s="6" t="s">
        <v>91</v>
      </c>
      <c r="F2835" s="6" t="s">
        <v>77</v>
      </c>
      <c r="G2835" s="6" t="s">
        <v>79</v>
      </c>
      <c r="H2835" s="7">
        <v>235617.68</v>
      </c>
      <c r="I2835" s="7">
        <v>223396.96</v>
      </c>
      <c r="J2835" s="8">
        <v>1225</v>
      </c>
      <c r="K2835" s="8">
        <v>1169</v>
      </c>
      <c r="L2835" s="7">
        <v>153558.03</v>
      </c>
      <c r="M2835" s="7">
        <v>5443.12</v>
      </c>
      <c r="N2835" s="7">
        <v>2219006.15</v>
      </c>
      <c r="O2835" s="8">
        <v>12743</v>
      </c>
      <c r="P2835" s="8">
        <v>12</v>
      </c>
      <c r="Q2835" s="8">
        <v>18</v>
      </c>
    </row>
    <row r="2836" spans="1:17" ht="14.5">
      <c r="A2836" s="5">
        <v>45931</v>
      </c>
      <c r="B2836" s="6">
        <v>2025</v>
      </c>
      <c r="C2836" s="6" t="s">
        <v>101</v>
      </c>
      <c r="D2836" s="6" t="s">
        <v>90</v>
      </c>
      <c r="E2836" s="6" t="s">
        <v>91</v>
      </c>
      <c r="F2836" s="6" t="s">
        <v>77</v>
      </c>
      <c r="G2836" s="6" t="s">
        <v>80</v>
      </c>
      <c r="H2836" s="7">
        <v>77693.39</v>
      </c>
      <c r="I2836" s="7">
        <v>67420.039999999994</v>
      </c>
      <c r="J2836" s="8">
        <v>526</v>
      </c>
      <c r="K2836" s="8">
        <v>450</v>
      </c>
      <c r="L2836" s="7">
        <v>53097.71</v>
      </c>
      <c r="M2836" s="7">
        <v>4117.84</v>
      </c>
      <c r="N2836" s="7">
        <v>730318.72</v>
      </c>
      <c r="O2836" s="8">
        <v>5249</v>
      </c>
      <c r="P2836" s="8">
        <v>4</v>
      </c>
      <c r="Q2836" s="8">
        <v>11</v>
      </c>
    </row>
    <row r="2837" spans="1:17" ht="14.5">
      <c r="A2837" s="5">
        <v>45931</v>
      </c>
      <c r="B2837" s="6">
        <v>2025</v>
      </c>
      <c r="C2837" s="6" t="s">
        <v>101</v>
      </c>
      <c r="D2837" s="6" t="s">
        <v>90</v>
      </c>
      <c r="E2837" s="6" t="s">
        <v>91</v>
      </c>
      <c r="F2837" s="6" t="s">
        <v>77</v>
      </c>
      <c r="G2837" s="6" t="s">
        <v>81</v>
      </c>
      <c r="H2837" s="7">
        <v>97400.24</v>
      </c>
      <c r="I2837" s="7">
        <v>89411.06</v>
      </c>
      <c r="J2837" s="8">
        <v>802</v>
      </c>
      <c r="K2837" s="8">
        <v>743</v>
      </c>
      <c r="L2837" s="7">
        <v>60299.27</v>
      </c>
      <c r="M2837" s="7">
        <v>3052.11</v>
      </c>
      <c r="N2837" s="7">
        <v>998634.7</v>
      </c>
      <c r="O2837" s="8">
        <v>8838</v>
      </c>
      <c r="P2837" s="8">
        <v>5</v>
      </c>
      <c r="Q2837" s="8">
        <v>10</v>
      </c>
    </row>
    <row r="2838" spans="1:17" ht="14.5">
      <c r="A2838" s="5">
        <v>45931</v>
      </c>
      <c r="B2838" s="6">
        <v>2025</v>
      </c>
      <c r="C2838" s="6" t="s">
        <v>101</v>
      </c>
      <c r="D2838" s="6" t="s">
        <v>90</v>
      </c>
      <c r="E2838" s="6" t="s">
        <v>91</v>
      </c>
      <c r="F2838" s="6" t="s">
        <v>82</v>
      </c>
      <c r="G2838" s="6" t="s">
        <v>78</v>
      </c>
      <c r="H2838" s="7">
        <v>197840.35</v>
      </c>
      <c r="I2838" s="7">
        <v>187619.22</v>
      </c>
      <c r="J2838" s="8">
        <v>2602</v>
      </c>
      <c r="K2838" s="8">
        <v>2433</v>
      </c>
      <c r="L2838" s="7">
        <v>103305.46</v>
      </c>
      <c r="M2838" s="7">
        <v>3341.53</v>
      </c>
      <c r="N2838" s="7">
        <v>2237564.54</v>
      </c>
      <c r="O2838" s="8">
        <v>31177</v>
      </c>
      <c r="P2838" s="8">
        <v>9</v>
      </c>
      <c r="Q2838" s="8">
        <v>38</v>
      </c>
    </row>
    <row r="2839" spans="1:17" ht="14.5">
      <c r="A2839" s="5">
        <v>45931</v>
      </c>
      <c r="B2839" s="6">
        <v>2025</v>
      </c>
      <c r="C2839" s="6" t="s">
        <v>101</v>
      </c>
      <c r="D2839" s="6" t="s">
        <v>90</v>
      </c>
      <c r="E2839" s="6" t="s">
        <v>91</v>
      </c>
      <c r="F2839" s="6" t="s">
        <v>82</v>
      </c>
      <c r="G2839" s="6" t="s">
        <v>79</v>
      </c>
      <c r="H2839" s="7">
        <v>186747.84</v>
      </c>
      <c r="I2839" s="7">
        <v>171926.47</v>
      </c>
      <c r="J2839" s="8">
        <v>971</v>
      </c>
      <c r="K2839" s="8">
        <v>886</v>
      </c>
      <c r="L2839" s="7">
        <v>112842.03</v>
      </c>
      <c r="M2839" s="7">
        <v>4463.99</v>
      </c>
      <c r="N2839" s="7">
        <v>1880325.4</v>
      </c>
      <c r="O2839" s="8">
        <v>10906</v>
      </c>
      <c r="P2839" s="8">
        <v>8</v>
      </c>
      <c r="Q2839" s="8">
        <v>17</v>
      </c>
    </row>
    <row r="2840" spans="1:17" ht="14.5">
      <c r="A2840" s="5">
        <v>45931</v>
      </c>
      <c r="B2840" s="6">
        <v>2025</v>
      </c>
      <c r="C2840" s="6" t="s">
        <v>101</v>
      </c>
      <c r="D2840" s="6" t="s">
        <v>90</v>
      </c>
      <c r="E2840" s="6" t="s">
        <v>91</v>
      </c>
      <c r="F2840" s="6" t="s">
        <v>82</v>
      </c>
      <c r="G2840" s="6" t="s">
        <v>80</v>
      </c>
      <c r="H2840" s="7">
        <v>66974.83</v>
      </c>
      <c r="I2840" s="7">
        <v>57763.61</v>
      </c>
      <c r="J2840" s="8">
        <v>453</v>
      </c>
      <c r="K2840" s="8">
        <v>391</v>
      </c>
      <c r="L2840" s="7">
        <v>42964.4</v>
      </c>
      <c r="M2840" s="7">
        <v>3698.28</v>
      </c>
      <c r="N2840" s="7">
        <v>665758.36</v>
      </c>
      <c r="O2840" s="8">
        <v>4774</v>
      </c>
      <c r="P2840" s="8">
        <v>3</v>
      </c>
      <c r="Q2840" s="8">
        <v>4</v>
      </c>
    </row>
    <row r="2841" spans="1:17" ht="14.5">
      <c r="A2841" s="5">
        <v>45931</v>
      </c>
      <c r="B2841" s="6">
        <v>2025</v>
      </c>
      <c r="C2841" s="6" t="s">
        <v>101</v>
      </c>
      <c r="D2841" s="6" t="s">
        <v>90</v>
      </c>
      <c r="E2841" s="6" t="s">
        <v>91</v>
      </c>
      <c r="F2841" s="6" t="s">
        <v>82</v>
      </c>
      <c r="G2841" s="6" t="s">
        <v>81</v>
      </c>
      <c r="H2841" s="7">
        <v>78299.710000000006</v>
      </c>
      <c r="I2841" s="7">
        <v>72599.070000000007</v>
      </c>
      <c r="J2841" s="8">
        <v>645</v>
      </c>
      <c r="K2841" s="8">
        <v>607</v>
      </c>
      <c r="L2841" s="7">
        <v>44897.96</v>
      </c>
      <c r="M2841" s="7">
        <v>2209.92</v>
      </c>
      <c r="N2841" s="7">
        <v>903506.96</v>
      </c>
      <c r="O2841" s="8">
        <v>7693</v>
      </c>
      <c r="P2841" s="8">
        <v>3</v>
      </c>
      <c r="Q2841" s="8">
        <v>13</v>
      </c>
    </row>
    <row r="2842" spans="1:17" ht="14.5">
      <c r="A2842" s="5">
        <v>45931</v>
      </c>
      <c r="B2842" s="6">
        <v>2025</v>
      </c>
      <c r="C2842" s="6" t="s">
        <v>101</v>
      </c>
      <c r="D2842" s="6" t="s">
        <v>90</v>
      </c>
      <c r="E2842" s="6" t="s">
        <v>91</v>
      </c>
      <c r="F2842" s="6" t="s">
        <v>83</v>
      </c>
      <c r="G2842" s="6" t="s">
        <v>78</v>
      </c>
      <c r="H2842" s="7">
        <v>20959.689999999999</v>
      </c>
      <c r="I2842" s="7">
        <v>19949.05</v>
      </c>
      <c r="J2842" s="8">
        <v>276</v>
      </c>
      <c r="K2842" s="8">
        <v>266</v>
      </c>
      <c r="L2842" s="7">
        <v>10048.06</v>
      </c>
      <c r="M2842" s="7">
        <v>379.31</v>
      </c>
      <c r="N2842" s="7">
        <v>353419.96</v>
      </c>
      <c r="O2842" s="8">
        <v>5130</v>
      </c>
      <c r="P2842" s="8">
        <v>1</v>
      </c>
      <c r="Q2842" s="8">
        <v>5</v>
      </c>
    </row>
    <row r="2843" spans="1:17" ht="14.5">
      <c r="A2843" s="5">
        <v>45931</v>
      </c>
      <c r="B2843" s="6">
        <v>2025</v>
      </c>
      <c r="C2843" s="6" t="s">
        <v>101</v>
      </c>
      <c r="D2843" s="6" t="s">
        <v>90</v>
      </c>
      <c r="E2843" s="6" t="s">
        <v>91</v>
      </c>
      <c r="F2843" s="6" t="s">
        <v>83</v>
      </c>
      <c r="G2843" s="6" t="s">
        <v>79</v>
      </c>
      <c r="H2843" s="7">
        <v>20526.63</v>
      </c>
      <c r="I2843" s="7">
        <v>19492.150000000001</v>
      </c>
      <c r="J2843" s="8">
        <v>107</v>
      </c>
      <c r="K2843" s="8">
        <v>100</v>
      </c>
      <c r="L2843" s="7">
        <v>11292.92</v>
      </c>
      <c r="M2843" s="7">
        <v>477.68</v>
      </c>
      <c r="N2843" s="7">
        <v>296745.11</v>
      </c>
      <c r="O2843" s="8">
        <v>1586</v>
      </c>
      <c r="P2843" s="8">
        <v>1</v>
      </c>
      <c r="Q2843" s="8">
        <v>3</v>
      </c>
    </row>
    <row r="2844" spans="1:17" ht="14.5">
      <c r="A2844" s="5">
        <v>45931</v>
      </c>
      <c r="B2844" s="6">
        <v>2025</v>
      </c>
      <c r="C2844" s="6" t="s">
        <v>101</v>
      </c>
      <c r="D2844" s="6" t="s">
        <v>90</v>
      </c>
      <c r="E2844" s="6" t="s">
        <v>91</v>
      </c>
      <c r="F2844" s="6" t="s">
        <v>83</v>
      </c>
      <c r="G2844" s="6" t="s">
        <v>80</v>
      </c>
      <c r="H2844" s="7">
        <v>7588.89</v>
      </c>
      <c r="I2844" s="7">
        <v>6854.98</v>
      </c>
      <c r="J2844" s="8">
        <v>51</v>
      </c>
      <c r="K2844" s="8">
        <v>46</v>
      </c>
      <c r="L2844" s="7">
        <v>4434.1400000000003</v>
      </c>
      <c r="M2844" s="7">
        <v>417.04</v>
      </c>
      <c r="N2844" s="7">
        <v>106686.5</v>
      </c>
      <c r="O2844" s="8">
        <v>748</v>
      </c>
      <c r="P2844" s="8">
        <v>0</v>
      </c>
      <c r="Q2844" s="8">
        <v>2</v>
      </c>
    </row>
    <row r="2845" spans="1:17" ht="14.5">
      <c r="A2845" s="5">
        <v>45931</v>
      </c>
      <c r="B2845" s="6">
        <v>2025</v>
      </c>
      <c r="C2845" s="6" t="s">
        <v>101</v>
      </c>
      <c r="D2845" s="6" t="s">
        <v>90</v>
      </c>
      <c r="E2845" s="6" t="s">
        <v>91</v>
      </c>
      <c r="F2845" s="6" t="s">
        <v>83</v>
      </c>
      <c r="G2845" s="6" t="s">
        <v>81</v>
      </c>
      <c r="H2845" s="7">
        <v>9165.98</v>
      </c>
      <c r="I2845" s="7">
        <v>9080.2999999999993</v>
      </c>
      <c r="J2845" s="8">
        <v>75</v>
      </c>
      <c r="K2845" s="8">
        <v>75</v>
      </c>
      <c r="L2845" s="7">
        <v>4782.59</v>
      </c>
      <c r="M2845" s="7">
        <v>285.48</v>
      </c>
      <c r="N2845" s="7">
        <v>137466.23999999999</v>
      </c>
      <c r="O2845" s="8">
        <v>1201</v>
      </c>
      <c r="P2845" s="8">
        <v>0</v>
      </c>
      <c r="Q2845" s="8">
        <v>2</v>
      </c>
    </row>
    <row r="2846" spans="1:17" ht="14.5">
      <c r="A2846" s="5">
        <v>45931</v>
      </c>
      <c r="B2846" s="6">
        <v>2025</v>
      </c>
      <c r="C2846" s="6" t="s">
        <v>101</v>
      </c>
      <c r="D2846" s="6" t="s">
        <v>92</v>
      </c>
      <c r="E2846" s="6" t="s">
        <v>76</v>
      </c>
      <c r="F2846" s="6" t="s">
        <v>77</v>
      </c>
      <c r="G2846" s="6" t="s">
        <v>78</v>
      </c>
      <c r="H2846" s="7">
        <v>246047.4</v>
      </c>
      <c r="I2846" s="7">
        <v>256768.45</v>
      </c>
      <c r="J2846" s="8">
        <v>3236</v>
      </c>
      <c r="K2846" s="8">
        <v>3406</v>
      </c>
      <c r="L2846" s="7">
        <v>137618.23000000001</v>
      </c>
      <c r="M2846" s="7">
        <v>4023.68</v>
      </c>
      <c r="N2846" s="7">
        <v>1559372.42</v>
      </c>
      <c r="O2846" s="8">
        <v>21538</v>
      </c>
      <c r="P2846" s="8">
        <v>14</v>
      </c>
      <c r="Q2846" s="8">
        <v>70</v>
      </c>
    </row>
    <row r="2847" spans="1:17" ht="14.5">
      <c r="A2847" s="5">
        <v>45931</v>
      </c>
      <c r="B2847" s="6">
        <v>2025</v>
      </c>
      <c r="C2847" s="6" t="s">
        <v>101</v>
      </c>
      <c r="D2847" s="6" t="s">
        <v>92</v>
      </c>
      <c r="E2847" s="6" t="s">
        <v>76</v>
      </c>
      <c r="F2847" s="6" t="s">
        <v>77</v>
      </c>
      <c r="G2847" s="6" t="s">
        <v>79</v>
      </c>
      <c r="H2847" s="7">
        <v>247127.34</v>
      </c>
      <c r="I2847" s="7">
        <v>236958.89</v>
      </c>
      <c r="J2847" s="8">
        <v>1285</v>
      </c>
      <c r="K2847" s="8">
        <v>1238</v>
      </c>
      <c r="L2847" s="7">
        <v>162677.35</v>
      </c>
      <c r="M2847" s="7">
        <v>6248.72</v>
      </c>
      <c r="N2847" s="7">
        <v>1328878.44</v>
      </c>
      <c r="O2847" s="8">
        <v>7393</v>
      </c>
      <c r="P2847" s="8">
        <v>11</v>
      </c>
      <c r="Q2847" s="8">
        <v>26</v>
      </c>
    </row>
    <row r="2848" spans="1:17" ht="14.5">
      <c r="A2848" s="5">
        <v>45931</v>
      </c>
      <c r="B2848" s="6">
        <v>2025</v>
      </c>
      <c r="C2848" s="6" t="s">
        <v>101</v>
      </c>
      <c r="D2848" s="6" t="s">
        <v>92</v>
      </c>
      <c r="E2848" s="6" t="s">
        <v>76</v>
      </c>
      <c r="F2848" s="6" t="s">
        <v>77</v>
      </c>
      <c r="G2848" s="6" t="s">
        <v>80</v>
      </c>
      <c r="H2848" s="7">
        <v>66721.72</v>
      </c>
      <c r="I2848" s="7">
        <v>62233.2</v>
      </c>
      <c r="J2848" s="8">
        <v>451</v>
      </c>
      <c r="K2848" s="8">
        <v>418</v>
      </c>
      <c r="L2848" s="7">
        <v>45361.42</v>
      </c>
      <c r="M2848" s="7">
        <v>3493.42</v>
      </c>
      <c r="N2848" s="7">
        <v>435192.42</v>
      </c>
      <c r="O2848" s="8">
        <v>3239</v>
      </c>
      <c r="P2848" s="8">
        <v>3</v>
      </c>
      <c r="Q2848" s="8">
        <v>7</v>
      </c>
    </row>
    <row r="2849" spans="1:17" ht="14.5">
      <c r="A2849" s="5">
        <v>45931</v>
      </c>
      <c r="B2849" s="6">
        <v>2025</v>
      </c>
      <c r="C2849" s="6" t="s">
        <v>101</v>
      </c>
      <c r="D2849" s="6" t="s">
        <v>92</v>
      </c>
      <c r="E2849" s="6" t="s">
        <v>76</v>
      </c>
      <c r="F2849" s="6" t="s">
        <v>77</v>
      </c>
      <c r="G2849" s="6" t="s">
        <v>81</v>
      </c>
      <c r="H2849" s="7">
        <v>97938.8</v>
      </c>
      <c r="I2849" s="7">
        <v>99311.15</v>
      </c>
      <c r="J2849" s="8">
        <v>806</v>
      </c>
      <c r="K2849" s="8">
        <v>825</v>
      </c>
      <c r="L2849" s="7">
        <v>61314.59</v>
      </c>
      <c r="M2849" s="7">
        <v>3133.37</v>
      </c>
      <c r="N2849" s="7">
        <v>599524.63</v>
      </c>
      <c r="O2849" s="8">
        <v>5273</v>
      </c>
      <c r="P2849" s="8">
        <v>4</v>
      </c>
      <c r="Q2849" s="8">
        <v>15</v>
      </c>
    </row>
    <row r="2850" spans="1:17" ht="14.5">
      <c r="A2850" s="5">
        <v>45931</v>
      </c>
      <c r="B2850" s="6">
        <v>2025</v>
      </c>
      <c r="C2850" s="6" t="s">
        <v>101</v>
      </c>
      <c r="D2850" s="6" t="s">
        <v>92</v>
      </c>
      <c r="E2850" s="6" t="s">
        <v>76</v>
      </c>
      <c r="F2850" s="6" t="s">
        <v>82</v>
      </c>
      <c r="G2850" s="6" t="s">
        <v>78</v>
      </c>
      <c r="H2850" s="7">
        <v>181133.14</v>
      </c>
      <c r="I2850" s="7">
        <v>179800.12</v>
      </c>
      <c r="J2850" s="8">
        <v>2382</v>
      </c>
      <c r="K2850" s="8">
        <v>2344</v>
      </c>
      <c r="L2850" s="7">
        <v>94891.41</v>
      </c>
      <c r="M2850" s="7">
        <v>3231.76</v>
      </c>
      <c r="N2850" s="7">
        <v>1312169.56</v>
      </c>
      <c r="O2850" s="8">
        <v>18967</v>
      </c>
      <c r="P2850" s="8">
        <v>9</v>
      </c>
      <c r="Q2850" s="8">
        <v>42</v>
      </c>
    </row>
    <row r="2851" spans="1:17" ht="14.5">
      <c r="A2851" s="5">
        <v>45931</v>
      </c>
      <c r="B2851" s="6">
        <v>2025</v>
      </c>
      <c r="C2851" s="6" t="s">
        <v>101</v>
      </c>
      <c r="D2851" s="6" t="s">
        <v>92</v>
      </c>
      <c r="E2851" s="6" t="s">
        <v>76</v>
      </c>
      <c r="F2851" s="6" t="s">
        <v>82</v>
      </c>
      <c r="G2851" s="6" t="s">
        <v>79</v>
      </c>
      <c r="H2851" s="7">
        <v>197902.15</v>
      </c>
      <c r="I2851" s="7">
        <v>191530.37</v>
      </c>
      <c r="J2851" s="8">
        <v>1029</v>
      </c>
      <c r="K2851" s="8">
        <v>1008</v>
      </c>
      <c r="L2851" s="7">
        <v>119723.34</v>
      </c>
      <c r="M2851" s="7">
        <v>4656.6499999999996</v>
      </c>
      <c r="N2851" s="7">
        <v>1123347.23</v>
      </c>
      <c r="O2851" s="8">
        <v>6112</v>
      </c>
      <c r="P2851" s="8">
        <v>10</v>
      </c>
      <c r="Q2851" s="8">
        <v>11</v>
      </c>
    </row>
    <row r="2852" spans="1:17" ht="14.5">
      <c r="A2852" s="5">
        <v>45931</v>
      </c>
      <c r="B2852" s="6">
        <v>2025</v>
      </c>
      <c r="C2852" s="6" t="s">
        <v>101</v>
      </c>
      <c r="D2852" s="6" t="s">
        <v>92</v>
      </c>
      <c r="E2852" s="6" t="s">
        <v>76</v>
      </c>
      <c r="F2852" s="6" t="s">
        <v>82</v>
      </c>
      <c r="G2852" s="6" t="s">
        <v>80</v>
      </c>
      <c r="H2852" s="7">
        <v>59501.1</v>
      </c>
      <c r="I2852" s="7">
        <v>53111.54</v>
      </c>
      <c r="J2852" s="8">
        <v>402</v>
      </c>
      <c r="K2852" s="8">
        <v>352</v>
      </c>
      <c r="L2852" s="7">
        <v>38257.269999999997</v>
      </c>
      <c r="M2852" s="7">
        <v>3379.22</v>
      </c>
      <c r="N2852" s="7">
        <v>389999.86</v>
      </c>
      <c r="O2852" s="8">
        <v>2893</v>
      </c>
      <c r="P2852" s="8">
        <v>3</v>
      </c>
      <c r="Q2852" s="8">
        <v>5</v>
      </c>
    </row>
    <row r="2853" spans="1:17" ht="14.5">
      <c r="A2853" s="5">
        <v>45931</v>
      </c>
      <c r="B2853" s="6">
        <v>2025</v>
      </c>
      <c r="C2853" s="6" t="s">
        <v>101</v>
      </c>
      <c r="D2853" s="6" t="s">
        <v>92</v>
      </c>
      <c r="E2853" s="6" t="s">
        <v>76</v>
      </c>
      <c r="F2853" s="6" t="s">
        <v>82</v>
      </c>
      <c r="G2853" s="6" t="s">
        <v>81</v>
      </c>
      <c r="H2853" s="7">
        <v>82760.429999999993</v>
      </c>
      <c r="I2853" s="7">
        <v>82473.75</v>
      </c>
      <c r="J2853" s="8">
        <v>681</v>
      </c>
      <c r="K2853" s="8">
        <v>688</v>
      </c>
      <c r="L2853" s="7">
        <v>47966.65</v>
      </c>
      <c r="M2853" s="7">
        <v>2384.9899999999998</v>
      </c>
      <c r="N2853" s="7">
        <v>529664.63</v>
      </c>
      <c r="O2853" s="8">
        <v>4790</v>
      </c>
      <c r="P2853" s="8">
        <v>4</v>
      </c>
      <c r="Q2853" s="8">
        <v>12</v>
      </c>
    </row>
    <row r="2854" spans="1:17" ht="14.5">
      <c r="A2854" s="5">
        <v>45931</v>
      </c>
      <c r="B2854" s="6">
        <v>2025</v>
      </c>
      <c r="C2854" s="6" t="s">
        <v>101</v>
      </c>
      <c r="D2854" s="6" t="s">
        <v>92</v>
      </c>
      <c r="E2854" s="6" t="s">
        <v>76</v>
      </c>
      <c r="F2854" s="6" t="s">
        <v>83</v>
      </c>
      <c r="G2854" s="6" t="s">
        <v>78</v>
      </c>
      <c r="H2854" s="7">
        <v>21713.93</v>
      </c>
      <c r="I2854" s="7">
        <v>22279.4</v>
      </c>
      <c r="J2854" s="8">
        <v>286</v>
      </c>
      <c r="K2854" s="8">
        <v>293</v>
      </c>
      <c r="L2854" s="7">
        <v>10309.4</v>
      </c>
      <c r="M2854" s="7">
        <v>390.27</v>
      </c>
      <c r="N2854" s="7">
        <v>209701.26</v>
      </c>
      <c r="O2854" s="8">
        <v>2895</v>
      </c>
      <c r="P2854" s="8">
        <v>1</v>
      </c>
      <c r="Q2854" s="8">
        <v>9</v>
      </c>
    </row>
    <row r="2855" spans="1:17" ht="14.5">
      <c r="A2855" s="5">
        <v>45931</v>
      </c>
      <c r="B2855" s="6">
        <v>2025</v>
      </c>
      <c r="C2855" s="6" t="s">
        <v>101</v>
      </c>
      <c r="D2855" s="6" t="s">
        <v>92</v>
      </c>
      <c r="E2855" s="6" t="s">
        <v>76</v>
      </c>
      <c r="F2855" s="6" t="s">
        <v>83</v>
      </c>
      <c r="G2855" s="6" t="s">
        <v>79</v>
      </c>
      <c r="H2855" s="7">
        <v>21221.14</v>
      </c>
      <c r="I2855" s="7">
        <v>20352.39</v>
      </c>
      <c r="J2855" s="8">
        <v>110</v>
      </c>
      <c r="K2855" s="8">
        <v>105</v>
      </c>
      <c r="L2855" s="7">
        <v>11804.71</v>
      </c>
      <c r="M2855" s="7">
        <v>572.72</v>
      </c>
      <c r="N2855" s="7">
        <v>174291.54</v>
      </c>
      <c r="O2855" s="8">
        <v>1017</v>
      </c>
      <c r="P2855" s="8">
        <v>1</v>
      </c>
      <c r="Q2855" s="8">
        <v>2</v>
      </c>
    </row>
    <row r="2856" spans="1:17" ht="14.5">
      <c r="A2856" s="5">
        <v>45931</v>
      </c>
      <c r="B2856" s="6">
        <v>2025</v>
      </c>
      <c r="C2856" s="6" t="s">
        <v>101</v>
      </c>
      <c r="D2856" s="6" t="s">
        <v>92</v>
      </c>
      <c r="E2856" s="6" t="s">
        <v>76</v>
      </c>
      <c r="F2856" s="6" t="s">
        <v>83</v>
      </c>
      <c r="G2856" s="6" t="s">
        <v>80</v>
      </c>
      <c r="H2856" s="7">
        <v>6400.57</v>
      </c>
      <c r="I2856" s="7">
        <v>5808.88</v>
      </c>
      <c r="J2856" s="8">
        <v>43</v>
      </c>
      <c r="K2856" s="8">
        <v>39</v>
      </c>
      <c r="L2856" s="7">
        <v>3713.73</v>
      </c>
      <c r="M2856" s="7">
        <v>386.82</v>
      </c>
      <c r="N2856" s="7">
        <v>57739.18</v>
      </c>
      <c r="O2856" s="8">
        <v>422</v>
      </c>
      <c r="P2856" s="8">
        <v>0</v>
      </c>
      <c r="Q2856" s="8">
        <v>1</v>
      </c>
    </row>
    <row r="2857" spans="1:17" ht="14.5">
      <c r="A2857" s="5">
        <v>45931</v>
      </c>
      <c r="B2857" s="6">
        <v>2025</v>
      </c>
      <c r="C2857" s="6" t="s">
        <v>101</v>
      </c>
      <c r="D2857" s="6" t="s">
        <v>92</v>
      </c>
      <c r="E2857" s="6" t="s">
        <v>76</v>
      </c>
      <c r="F2857" s="6" t="s">
        <v>83</v>
      </c>
      <c r="G2857" s="6" t="s">
        <v>81</v>
      </c>
      <c r="H2857" s="7">
        <v>9506.0499999999993</v>
      </c>
      <c r="I2857" s="7">
        <v>9152.6299999999992</v>
      </c>
      <c r="J2857" s="8">
        <v>78</v>
      </c>
      <c r="K2857" s="8">
        <v>76</v>
      </c>
      <c r="L2857" s="7">
        <v>5036.4399999999996</v>
      </c>
      <c r="M2857" s="7">
        <v>271.64999999999998</v>
      </c>
      <c r="N2857" s="7">
        <v>81696.7</v>
      </c>
      <c r="O2857" s="8">
        <v>725</v>
      </c>
      <c r="P2857" s="8">
        <v>0</v>
      </c>
      <c r="Q2857" s="8">
        <v>2</v>
      </c>
    </row>
    <row r="2858" spans="1:17" ht="14.5">
      <c r="A2858" s="5">
        <v>45962</v>
      </c>
      <c r="B2858" s="6">
        <v>2025</v>
      </c>
      <c r="C2858" s="6" t="s">
        <v>102</v>
      </c>
      <c r="D2858" s="6" t="s">
        <v>75</v>
      </c>
      <c r="E2858" s="6" t="s">
        <v>76</v>
      </c>
      <c r="F2858" s="6" t="s">
        <v>77</v>
      </c>
      <c r="G2858" s="6" t="s">
        <v>78</v>
      </c>
      <c r="H2858" s="7">
        <v>1240451.8799999999</v>
      </c>
      <c r="I2858" s="7">
        <v>1212518.3500000001</v>
      </c>
      <c r="J2858" s="8">
        <v>16315</v>
      </c>
      <c r="K2858" s="8">
        <v>16119</v>
      </c>
      <c r="L2858" s="7">
        <v>695975.24</v>
      </c>
      <c r="M2858" s="7">
        <v>22330.28</v>
      </c>
      <c r="N2858" s="7">
        <v>6892802.6100000003</v>
      </c>
      <c r="O2858" s="8">
        <v>95115</v>
      </c>
      <c r="P2858" s="8">
        <v>54</v>
      </c>
      <c r="Q2858" s="8">
        <v>279</v>
      </c>
    </row>
    <row r="2859" spans="1:17" ht="14.5">
      <c r="A2859" s="5">
        <v>45962</v>
      </c>
      <c r="B2859" s="6">
        <v>2025</v>
      </c>
      <c r="C2859" s="6" t="s">
        <v>102</v>
      </c>
      <c r="D2859" s="6" t="s">
        <v>75</v>
      </c>
      <c r="E2859" s="6" t="s">
        <v>76</v>
      </c>
      <c r="F2859" s="6" t="s">
        <v>77</v>
      </c>
      <c r="G2859" s="6" t="s">
        <v>79</v>
      </c>
      <c r="H2859" s="7">
        <v>1160400</v>
      </c>
      <c r="I2859" s="7">
        <v>1060448.3</v>
      </c>
      <c r="J2859" s="8">
        <v>6035</v>
      </c>
      <c r="K2859" s="8">
        <v>5520</v>
      </c>
      <c r="L2859" s="7">
        <v>761068.83</v>
      </c>
      <c r="M2859" s="7">
        <v>31188.86</v>
      </c>
      <c r="N2859" s="7">
        <v>5947581.4000000004</v>
      </c>
      <c r="O2859" s="8">
        <v>32021</v>
      </c>
      <c r="P2859" s="8">
        <v>58</v>
      </c>
      <c r="Q2859" s="8">
        <v>61</v>
      </c>
    </row>
    <row r="2860" spans="1:17" ht="14.5">
      <c r="A2860" s="5">
        <v>45962</v>
      </c>
      <c r="B2860" s="6">
        <v>2025</v>
      </c>
      <c r="C2860" s="6" t="s">
        <v>102</v>
      </c>
      <c r="D2860" s="6" t="s">
        <v>75</v>
      </c>
      <c r="E2860" s="6" t="s">
        <v>76</v>
      </c>
      <c r="F2860" s="6" t="s">
        <v>77</v>
      </c>
      <c r="G2860" s="6" t="s">
        <v>80</v>
      </c>
      <c r="H2860" s="7">
        <v>393807.67</v>
      </c>
      <c r="I2860" s="7">
        <v>359492.29</v>
      </c>
      <c r="J2860" s="8">
        <v>2664</v>
      </c>
      <c r="K2860" s="8">
        <v>2457</v>
      </c>
      <c r="L2860" s="7">
        <v>269089.28000000003</v>
      </c>
      <c r="M2860" s="7">
        <v>19569.95</v>
      </c>
      <c r="N2860" s="7">
        <v>2078342.54</v>
      </c>
      <c r="O2860" s="8">
        <v>15139</v>
      </c>
      <c r="P2860" s="8">
        <v>21</v>
      </c>
      <c r="Q2860" s="8">
        <v>53</v>
      </c>
    </row>
    <row r="2861" spans="1:17" ht="14.5">
      <c r="A2861" s="5">
        <v>45962</v>
      </c>
      <c r="B2861" s="6">
        <v>2025</v>
      </c>
      <c r="C2861" s="6" t="s">
        <v>102</v>
      </c>
      <c r="D2861" s="6" t="s">
        <v>75</v>
      </c>
      <c r="E2861" s="6" t="s">
        <v>76</v>
      </c>
      <c r="F2861" s="6" t="s">
        <v>77</v>
      </c>
      <c r="G2861" s="6" t="s">
        <v>81</v>
      </c>
      <c r="H2861" s="7">
        <v>538579.43000000005</v>
      </c>
      <c r="I2861" s="7">
        <v>503645</v>
      </c>
      <c r="J2861" s="8">
        <v>4435</v>
      </c>
      <c r="K2861" s="8">
        <v>4128</v>
      </c>
      <c r="L2861" s="7">
        <v>334683.48</v>
      </c>
      <c r="M2861" s="7">
        <v>16162.51</v>
      </c>
      <c r="N2861" s="7">
        <v>2806117.6</v>
      </c>
      <c r="O2861" s="8">
        <v>24764</v>
      </c>
      <c r="P2861" s="8">
        <v>21</v>
      </c>
      <c r="Q2861" s="8">
        <v>91</v>
      </c>
    </row>
    <row r="2862" spans="1:17" ht="14.5">
      <c r="A2862" s="5">
        <v>45962</v>
      </c>
      <c r="B2862" s="6">
        <v>2025</v>
      </c>
      <c r="C2862" s="6" t="s">
        <v>102</v>
      </c>
      <c r="D2862" s="6" t="s">
        <v>75</v>
      </c>
      <c r="E2862" s="6" t="s">
        <v>76</v>
      </c>
      <c r="F2862" s="6" t="s">
        <v>82</v>
      </c>
      <c r="G2862" s="6" t="s">
        <v>78</v>
      </c>
      <c r="H2862" s="7">
        <v>1025596.97</v>
      </c>
      <c r="I2862" s="7">
        <v>1046323.9</v>
      </c>
      <c r="J2862" s="8">
        <v>13489</v>
      </c>
      <c r="K2862" s="8">
        <v>13852</v>
      </c>
      <c r="L2862" s="7">
        <v>531044.16</v>
      </c>
      <c r="M2862" s="7">
        <v>17328.79</v>
      </c>
      <c r="N2862" s="7">
        <v>6206290.4400000004</v>
      </c>
      <c r="O2862" s="8">
        <v>86487</v>
      </c>
      <c r="P2862" s="8">
        <v>53</v>
      </c>
      <c r="Q2862" s="8">
        <v>257</v>
      </c>
    </row>
    <row r="2863" spans="1:17" ht="14.5">
      <c r="A2863" s="5">
        <v>45962</v>
      </c>
      <c r="B2863" s="6">
        <v>2025</v>
      </c>
      <c r="C2863" s="6" t="s">
        <v>102</v>
      </c>
      <c r="D2863" s="6" t="s">
        <v>75</v>
      </c>
      <c r="E2863" s="6" t="s">
        <v>76</v>
      </c>
      <c r="F2863" s="6" t="s">
        <v>82</v>
      </c>
      <c r="G2863" s="6" t="s">
        <v>79</v>
      </c>
      <c r="H2863" s="7">
        <v>959258.71</v>
      </c>
      <c r="I2863" s="7">
        <v>870378.74</v>
      </c>
      <c r="J2863" s="8">
        <v>4989</v>
      </c>
      <c r="K2863" s="8">
        <v>4509</v>
      </c>
      <c r="L2863" s="7">
        <v>585587.73</v>
      </c>
      <c r="M2863" s="7">
        <v>22790.18</v>
      </c>
      <c r="N2863" s="7">
        <v>5032138.18</v>
      </c>
      <c r="O2863" s="8">
        <v>28906</v>
      </c>
      <c r="P2863" s="8">
        <v>44</v>
      </c>
      <c r="Q2863" s="8">
        <v>90</v>
      </c>
    </row>
    <row r="2864" spans="1:17" ht="14.5">
      <c r="A2864" s="5">
        <v>45962</v>
      </c>
      <c r="B2864" s="6">
        <v>2025</v>
      </c>
      <c r="C2864" s="6" t="s">
        <v>102</v>
      </c>
      <c r="D2864" s="6" t="s">
        <v>75</v>
      </c>
      <c r="E2864" s="6" t="s">
        <v>76</v>
      </c>
      <c r="F2864" s="6" t="s">
        <v>82</v>
      </c>
      <c r="G2864" s="6" t="s">
        <v>80</v>
      </c>
      <c r="H2864" s="7">
        <v>318549.21999999997</v>
      </c>
      <c r="I2864" s="7">
        <v>285210.33</v>
      </c>
      <c r="J2864" s="8">
        <v>2155</v>
      </c>
      <c r="K2864" s="8">
        <v>1919</v>
      </c>
      <c r="L2864" s="7">
        <v>203868.77</v>
      </c>
      <c r="M2864" s="7">
        <v>18604.21</v>
      </c>
      <c r="N2864" s="7">
        <v>1826940.31</v>
      </c>
      <c r="O2864" s="8">
        <v>12989</v>
      </c>
      <c r="P2864" s="8">
        <v>13</v>
      </c>
      <c r="Q2864" s="8">
        <v>34</v>
      </c>
    </row>
    <row r="2865" spans="1:17" ht="14.5">
      <c r="A2865" s="5">
        <v>45962</v>
      </c>
      <c r="B2865" s="6">
        <v>2025</v>
      </c>
      <c r="C2865" s="6" t="s">
        <v>102</v>
      </c>
      <c r="D2865" s="6" t="s">
        <v>75</v>
      </c>
      <c r="E2865" s="6" t="s">
        <v>76</v>
      </c>
      <c r="F2865" s="6" t="s">
        <v>82</v>
      </c>
      <c r="G2865" s="6" t="s">
        <v>81</v>
      </c>
      <c r="H2865" s="7">
        <v>442729.46</v>
      </c>
      <c r="I2865" s="7">
        <v>435618.18</v>
      </c>
      <c r="J2865" s="8">
        <v>3646</v>
      </c>
      <c r="K2865" s="8">
        <v>3557</v>
      </c>
      <c r="L2865" s="7">
        <v>257809.25</v>
      </c>
      <c r="M2865" s="7">
        <v>12529.47</v>
      </c>
      <c r="N2865" s="7">
        <v>2377654.5499999998</v>
      </c>
      <c r="O2865" s="8">
        <v>21140</v>
      </c>
      <c r="P2865" s="8">
        <v>23</v>
      </c>
      <c r="Q2865" s="8">
        <v>31</v>
      </c>
    </row>
    <row r="2866" spans="1:17" ht="14.5">
      <c r="A2866" s="5">
        <v>45962</v>
      </c>
      <c r="B2866" s="6">
        <v>2025</v>
      </c>
      <c r="C2866" s="6" t="s">
        <v>102</v>
      </c>
      <c r="D2866" s="6" t="s">
        <v>75</v>
      </c>
      <c r="E2866" s="6" t="s">
        <v>76</v>
      </c>
      <c r="F2866" s="6" t="s">
        <v>83</v>
      </c>
      <c r="G2866" s="6" t="s">
        <v>78</v>
      </c>
      <c r="H2866" s="7">
        <v>110394.51</v>
      </c>
      <c r="I2866" s="7">
        <v>111938.86</v>
      </c>
      <c r="J2866" s="8">
        <v>1452</v>
      </c>
      <c r="K2866" s="8">
        <v>1461</v>
      </c>
      <c r="L2866" s="7">
        <v>51831.18</v>
      </c>
      <c r="M2866" s="7">
        <v>1819.32</v>
      </c>
      <c r="N2866" s="7">
        <v>906768.09</v>
      </c>
      <c r="O2866" s="8">
        <v>13393</v>
      </c>
      <c r="P2866" s="8">
        <v>6</v>
      </c>
      <c r="Q2866" s="8">
        <v>19</v>
      </c>
    </row>
    <row r="2867" spans="1:17" ht="14.5">
      <c r="A2867" s="5">
        <v>45962</v>
      </c>
      <c r="B2867" s="6">
        <v>2025</v>
      </c>
      <c r="C2867" s="6" t="s">
        <v>102</v>
      </c>
      <c r="D2867" s="6" t="s">
        <v>75</v>
      </c>
      <c r="E2867" s="6" t="s">
        <v>76</v>
      </c>
      <c r="F2867" s="6" t="s">
        <v>83</v>
      </c>
      <c r="G2867" s="6" t="s">
        <v>79</v>
      </c>
      <c r="H2867" s="7">
        <v>118086.22</v>
      </c>
      <c r="I2867" s="7">
        <v>107595.74</v>
      </c>
      <c r="J2867" s="8">
        <v>614</v>
      </c>
      <c r="K2867" s="8">
        <v>567</v>
      </c>
      <c r="L2867" s="7">
        <v>65388.46</v>
      </c>
      <c r="M2867" s="7">
        <v>3123.72</v>
      </c>
      <c r="N2867" s="7">
        <v>797650.8</v>
      </c>
      <c r="O2867" s="8">
        <v>4621</v>
      </c>
      <c r="P2867" s="8">
        <v>6</v>
      </c>
      <c r="Q2867" s="8">
        <v>17</v>
      </c>
    </row>
    <row r="2868" spans="1:17" ht="14.5">
      <c r="A2868" s="5">
        <v>45962</v>
      </c>
      <c r="B2868" s="6">
        <v>2025</v>
      </c>
      <c r="C2868" s="6" t="s">
        <v>102</v>
      </c>
      <c r="D2868" s="6" t="s">
        <v>75</v>
      </c>
      <c r="E2868" s="6" t="s">
        <v>76</v>
      </c>
      <c r="F2868" s="6" t="s">
        <v>83</v>
      </c>
      <c r="G2868" s="6" t="s">
        <v>80</v>
      </c>
      <c r="H2868" s="7">
        <v>32820.74</v>
      </c>
      <c r="I2868" s="7">
        <v>29473.11</v>
      </c>
      <c r="J2868" s="8">
        <v>222</v>
      </c>
      <c r="K2868" s="8">
        <v>197</v>
      </c>
      <c r="L2868" s="7">
        <v>18832.32</v>
      </c>
      <c r="M2868" s="7">
        <v>1950.95</v>
      </c>
      <c r="N2868" s="7">
        <v>272846.69</v>
      </c>
      <c r="O2868" s="8">
        <v>2042</v>
      </c>
      <c r="P2868" s="8">
        <v>1</v>
      </c>
      <c r="Q2868" s="8">
        <v>7</v>
      </c>
    </row>
    <row r="2869" spans="1:17" ht="14.5">
      <c r="A2869" s="5">
        <v>45962</v>
      </c>
      <c r="B2869" s="6">
        <v>2025</v>
      </c>
      <c r="C2869" s="6" t="s">
        <v>102</v>
      </c>
      <c r="D2869" s="6" t="s">
        <v>75</v>
      </c>
      <c r="E2869" s="6" t="s">
        <v>76</v>
      </c>
      <c r="F2869" s="6" t="s">
        <v>83</v>
      </c>
      <c r="G2869" s="6" t="s">
        <v>81</v>
      </c>
      <c r="H2869" s="7">
        <v>48096</v>
      </c>
      <c r="I2869" s="7">
        <v>45371.28</v>
      </c>
      <c r="J2869" s="8">
        <v>396</v>
      </c>
      <c r="K2869" s="8">
        <v>380</v>
      </c>
      <c r="L2869" s="7">
        <v>25459.73</v>
      </c>
      <c r="M2869" s="7">
        <v>1427.06</v>
      </c>
      <c r="N2869" s="7">
        <v>367199.18</v>
      </c>
      <c r="O2869" s="8">
        <v>3085</v>
      </c>
      <c r="P2869" s="8">
        <v>2</v>
      </c>
      <c r="Q2869" s="8">
        <v>9</v>
      </c>
    </row>
    <row r="2870" spans="1:17" ht="14.5">
      <c r="A2870" s="5">
        <v>45962</v>
      </c>
      <c r="B2870" s="6">
        <v>2025</v>
      </c>
      <c r="C2870" s="6" t="s">
        <v>102</v>
      </c>
      <c r="D2870" s="6" t="s">
        <v>84</v>
      </c>
      <c r="E2870" s="6" t="s">
        <v>85</v>
      </c>
      <c r="F2870" s="6" t="s">
        <v>77</v>
      </c>
      <c r="G2870" s="6" t="s">
        <v>78</v>
      </c>
      <c r="H2870" s="7">
        <v>625197.53</v>
      </c>
      <c r="I2870" s="7">
        <v>706254.63</v>
      </c>
      <c r="J2870" s="8">
        <v>8223</v>
      </c>
      <c r="K2870" s="8">
        <v>9432</v>
      </c>
      <c r="L2870" s="7">
        <v>349594.62</v>
      </c>
      <c r="M2870" s="7">
        <v>11314.75</v>
      </c>
      <c r="N2870" s="7">
        <v>5170755.79</v>
      </c>
      <c r="O2870" s="8">
        <v>72826</v>
      </c>
      <c r="P2870" s="8">
        <v>29</v>
      </c>
      <c r="Q2870" s="8">
        <v>81</v>
      </c>
    </row>
    <row r="2871" spans="1:17" ht="14.5">
      <c r="A2871" s="5">
        <v>45962</v>
      </c>
      <c r="B2871" s="6">
        <v>2025</v>
      </c>
      <c r="C2871" s="6" t="s">
        <v>102</v>
      </c>
      <c r="D2871" s="6" t="s">
        <v>84</v>
      </c>
      <c r="E2871" s="6" t="s">
        <v>85</v>
      </c>
      <c r="F2871" s="6" t="s">
        <v>77</v>
      </c>
      <c r="G2871" s="6" t="s">
        <v>79</v>
      </c>
      <c r="H2871" s="7">
        <v>582735.56000000006</v>
      </c>
      <c r="I2871" s="7">
        <v>628629.63</v>
      </c>
      <c r="J2871" s="8">
        <v>3031</v>
      </c>
      <c r="K2871" s="8">
        <v>3225</v>
      </c>
      <c r="L2871" s="7">
        <v>378528.2</v>
      </c>
      <c r="M2871" s="7">
        <v>15444.96</v>
      </c>
      <c r="N2871" s="7">
        <v>4314756.55</v>
      </c>
      <c r="O2871" s="8">
        <v>24964</v>
      </c>
      <c r="P2871" s="8">
        <v>28</v>
      </c>
      <c r="Q2871" s="8">
        <v>27</v>
      </c>
    </row>
    <row r="2872" spans="1:17" ht="14.5">
      <c r="A2872" s="5">
        <v>45962</v>
      </c>
      <c r="B2872" s="6">
        <v>2025</v>
      </c>
      <c r="C2872" s="6" t="s">
        <v>102</v>
      </c>
      <c r="D2872" s="6" t="s">
        <v>84</v>
      </c>
      <c r="E2872" s="6" t="s">
        <v>85</v>
      </c>
      <c r="F2872" s="6" t="s">
        <v>77</v>
      </c>
      <c r="G2872" s="6" t="s">
        <v>80</v>
      </c>
      <c r="H2872" s="7">
        <v>201315.49</v>
      </c>
      <c r="I2872" s="7">
        <v>197206.75</v>
      </c>
      <c r="J2872" s="8">
        <v>1362</v>
      </c>
      <c r="K2872" s="8">
        <v>1340</v>
      </c>
      <c r="L2872" s="7">
        <v>137394.85</v>
      </c>
      <c r="M2872" s="7">
        <v>11055.74</v>
      </c>
      <c r="N2872" s="7">
        <v>1542739.85</v>
      </c>
      <c r="O2872" s="8">
        <v>10733</v>
      </c>
      <c r="P2872" s="8">
        <v>9</v>
      </c>
      <c r="Q2872" s="8">
        <v>27</v>
      </c>
    </row>
    <row r="2873" spans="1:17" ht="14.5">
      <c r="A2873" s="5">
        <v>45962</v>
      </c>
      <c r="B2873" s="6">
        <v>2025</v>
      </c>
      <c r="C2873" s="6" t="s">
        <v>102</v>
      </c>
      <c r="D2873" s="6" t="s">
        <v>84</v>
      </c>
      <c r="E2873" s="6" t="s">
        <v>85</v>
      </c>
      <c r="F2873" s="6" t="s">
        <v>77</v>
      </c>
      <c r="G2873" s="6" t="s">
        <v>81</v>
      </c>
      <c r="H2873" s="7">
        <v>265642.61</v>
      </c>
      <c r="I2873" s="7">
        <v>294838.95</v>
      </c>
      <c r="J2873" s="8">
        <v>2187</v>
      </c>
      <c r="K2873" s="8">
        <v>2427</v>
      </c>
      <c r="L2873" s="7">
        <v>166890.72</v>
      </c>
      <c r="M2873" s="7">
        <v>7832.28</v>
      </c>
      <c r="N2873" s="7">
        <v>2025124.55</v>
      </c>
      <c r="O2873" s="8">
        <v>17080</v>
      </c>
      <c r="P2873" s="8">
        <v>15</v>
      </c>
      <c r="Q2873" s="8">
        <v>26</v>
      </c>
    </row>
    <row r="2874" spans="1:17" ht="14.5">
      <c r="A2874" s="5">
        <v>45962</v>
      </c>
      <c r="B2874" s="6">
        <v>2025</v>
      </c>
      <c r="C2874" s="6" t="s">
        <v>102</v>
      </c>
      <c r="D2874" s="6" t="s">
        <v>84</v>
      </c>
      <c r="E2874" s="6" t="s">
        <v>85</v>
      </c>
      <c r="F2874" s="6" t="s">
        <v>82</v>
      </c>
      <c r="G2874" s="6" t="s">
        <v>78</v>
      </c>
      <c r="H2874" s="7">
        <v>566315.68999999994</v>
      </c>
      <c r="I2874" s="7">
        <v>646565.34</v>
      </c>
      <c r="J2874" s="8">
        <v>7448</v>
      </c>
      <c r="K2874" s="8">
        <v>8496</v>
      </c>
      <c r="L2874" s="7">
        <v>300848.90999999997</v>
      </c>
      <c r="M2874" s="7">
        <v>10535.29</v>
      </c>
      <c r="N2874" s="7">
        <v>4864301.07</v>
      </c>
      <c r="O2874" s="8">
        <v>69812</v>
      </c>
      <c r="P2874" s="8">
        <v>28</v>
      </c>
      <c r="Q2874" s="8">
        <v>83</v>
      </c>
    </row>
    <row r="2875" spans="1:17" ht="14.5">
      <c r="A2875" s="5">
        <v>45962</v>
      </c>
      <c r="B2875" s="6">
        <v>2025</v>
      </c>
      <c r="C2875" s="6" t="s">
        <v>102</v>
      </c>
      <c r="D2875" s="6" t="s">
        <v>84</v>
      </c>
      <c r="E2875" s="6" t="s">
        <v>85</v>
      </c>
      <c r="F2875" s="6" t="s">
        <v>82</v>
      </c>
      <c r="G2875" s="6" t="s">
        <v>79</v>
      </c>
      <c r="H2875" s="7">
        <v>597109.5</v>
      </c>
      <c r="I2875" s="7">
        <v>623032.93000000005</v>
      </c>
      <c r="J2875" s="8">
        <v>3106</v>
      </c>
      <c r="K2875" s="8">
        <v>3193</v>
      </c>
      <c r="L2875" s="7">
        <v>365558.31</v>
      </c>
      <c r="M2875" s="7">
        <v>13892.85</v>
      </c>
      <c r="N2875" s="7">
        <v>4236645.18</v>
      </c>
      <c r="O2875" s="8">
        <v>22604</v>
      </c>
      <c r="P2875" s="8">
        <v>34</v>
      </c>
      <c r="Q2875" s="8">
        <v>40</v>
      </c>
    </row>
    <row r="2876" spans="1:17" ht="14.5">
      <c r="A2876" s="5">
        <v>45962</v>
      </c>
      <c r="B2876" s="6">
        <v>2025</v>
      </c>
      <c r="C2876" s="6" t="s">
        <v>102</v>
      </c>
      <c r="D2876" s="6" t="s">
        <v>84</v>
      </c>
      <c r="E2876" s="6" t="s">
        <v>85</v>
      </c>
      <c r="F2876" s="6" t="s">
        <v>82</v>
      </c>
      <c r="G2876" s="6" t="s">
        <v>80</v>
      </c>
      <c r="H2876" s="7">
        <v>169702.61</v>
      </c>
      <c r="I2876" s="7">
        <v>176922.13</v>
      </c>
      <c r="J2876" s="8">
        <v>1148</v>
      </c>
      <c r="K2876" s="8">
        <v>1193</v>
      </c>
      <c r="L2876" s="7">
        <v>109391.49</v>
      </c>
      <c r="M2876" s="7">
        <v>9911.91</v>
      </c>
      <c r="N2876" s="7">
        <v>1479456.08</v>
      </c>
      <c r="O2876" s="8">
        <v>10753</v>
      </c>
      <c r="P2876" s="8">
        <v>9</v>
      </c>
      <c r="Q2876" s="8">
        <v>11</v>
      </c>
    </row>
    <row r="2877" spans="1:17" ht="14.5">
      <c r="A2877" s="5">
        <v>45962</v>
      </c>
      <c r="B2877" s="6">
        <v>2025</v>
      </c>
      <c r="C2877" s="6" t="s">
        <v>102</v>
      </c>
      <c r="D2877" s="6" t="s">
        <v>84</v>
      </c>
      <c r="E2877" s="6" t="s">
        <v>85</v>
      </c>
      <c r="F2877" s="6" t="s">
        <v>82</v>
      </c>
      <c r="G2877" s="6" t="s">
        <v>81</v>
      </c>
      <c r="H2877" s="7">
        <v>240749.88</v>
      </c>
      <c r="I2877" s="7">
        <v>264808.07</v>
      </c>
      <c r="J2877" s="8">
        <v>1982</v>
      </c>
      <c r="K2877" s="8">
        <v>2139</v>
      </c>
      <c r="L2877" s="7">
        <v>141961.66</v>
      </c>
      <c r="M2877" s="7">
        <v>6650.02</v>
      </c>
      <c r="N2877" s="7">
        <v>2002562.71</v>
      </c>
      <c r="O2877" s="8">
        <v>18391</v>
      </c>
      <c r="P2877" s="8">
        <v>13</v>
      </c>
      <c r="Q2877" s="8">
        <v>38</v>
      </c>
    </row>
    <row r="2878" spans="1:17" ht="14.5">
      <c r="A2878" s="5">
        <v>45962</v>
      </c>
      <c r="B2878" s="6">
        <v>2025</v>
      </c>
      <c r="C2878" s="6" t="s">
        <v>102</v>
      </c>
      <c r="D2878" s="6" t="s">
        <v>84</v>
      </c>
      <c r="E2878" s="6" t="s">
        <v>85</v>
      </c>
      <c r="F2878" s="6" t="s">
        <v>83</v>
      </c>
      <c r="G2878" s="6" t="s">
        <v>78</v>
      </c>
      <c r="H2878" s="7">
        <v>59078.18</v>
      </c>
      <c r="I2878" s="7">
        <v>63581.15</v>
      </c>
      <c r="J2878" s="8">
        <v>777</v>
      </c>
      <c r="K2878" s="8">
        <v>822</v>
      </c>
      <c r="L2878" s="7">
        <v>27924.27</v>
      </c>
      <c r="M2878" s="7">
        <v>990.9</v>
      </c>
      <c r="N2878" s="7">
        <v>713912.58</v>
      </c>
      <c r="O2878" s="8">
        <v>10046</v>
      </c>
      <c r="P2878" s="8">
        <v>3</v>
      </c>
      <c r="Q2878" s="8">
        <v>23</v>
      </c>
    </row>
    <row r="2879" spans="1:17" ht="14.5">
      <c r="A2879" s="5">
        <v>45962</v>
      </c>
      <c r="B2879" s="6">
        <v>2025</v>
      </c>
      <c r="C2879" s="6" t="s">
        <v>102</v>
      </c>
      <c r="D2879" s="6" t="s">
        <v>84</v>
      </c>
      <c r="E2879" s="6" t="s">
        <v>85</v>
      </c>
      <c r="F2879" s="6" t="s">
        <v>83</v>
      </c>
      <c r="G2879" s="6" t="s">
        <v>79</v>
      </c>
      <c r="H2879" s="7">
        <v>58519.199999999997</v>
      </c>
      <c r="I2879" s="7">
        <v>62791.53</v>
      </c>
      <c r="J2879" s="8">
        <v>304</v>
      </c>
      <c r="K2879" s="8">
        <v>325</v>
      </c>
      <c r="L2879" s="7">
        <v>32280.65</v>
      </c>
      <c r="M2879" s="7">
        <v>1497.71</v>
      </c>
      <c r="N2879" s="7">
        <v>627028.11</v>
      </c>
      <c r="O2879" s="8">
        <v>3598</v>
      </c>
      <c r="P2879" s="8">
        <v>3</v>
      </c>
      <c r="Q2879" s="8">
        <v>7</v>
      </c>
    </row>
    <row r="2880" spans="1:17" ht="14.5">
      <c r="A2880" s="5">
        <v>45962</v>
      </c>
      <c r="B2880" s="6">
        <v>2025</v>
      </c>
      <c r="C2880" s="6" t="s">
        <v>102</v>
      </c>
      <c r="D2880" s="6" t="s">
        <v>84</v>
      </c>
      <c r="E2880" s="6" t="s">
        <v>85</v>
      </c>
      <c r="F2880" s="6" t="s">
        <v>83</v>
      </c>
      <c r="G2880" s="6" t="s">
        <v>80</v>
      </c>
      <c r="H2880" s="7">
        <v>18085.75</v>
      </c>
      <c r="I2880" s="7">
        <v>17761.82</v>
      </c>
      <c r="J2880" s="8">
        <v>122</v>
      </c>
      <c r="K2880" s="8">
        <v>121</v>
      </c>
      <c r="L2880" s="7">
        <v>10463.959999999999</v>
      </c>
      <c r="M2880" s="7">
        <v>937.97</v>
      </c>
      <c r="N2880" s="7">
        <v>215245.96</v>
      </c>
      <c r="O2880" s="8">
        <v>1634</v>
      </c>
      <c r="P2880" s="8">
        <v>1</v>
      </c>
      <c r="Q2880" s="8">
        <v>4</v>
      </c>
    </row>
    <row r="2881" spans="1:17" ht="14.5">
      <c r="A2881" s="5">
        <v>45962</v>
      </c>
      <c r="B2881" s="6">
        <v>2025</v>
      </c>
      <c r="C2881" s="6" t="s">
        <v>102</v>
      </c>
      <c r="D2881" s="6" t="s">
        <v>84</v>
      </c>
      <c r="E2881" s="6" t="s">
        <v>85</v>
      </c>
      <c r="F2881" s="6" t="s">
        <v>83</v>
      </c>
      <c r="G2881" s="6" t="s">
        <v>81</v>
      </c>
      <c r="H2881" s="7">
        <v>25093.68</v>
      </c>
      <c r="I2881" s="7">
        <v>26802.36</v>
      </c>
      <c r="J2881" s="8">
        <v>207</v>
      </c>
      <c r="K2881" s="8">
        <v>222</v>
      </c>
      <c r="L2881" s="7">
        <v>13262.31</v>
      </c>
      <c r="M2881" s="7">
        <v>805.51</v>
      </c>
      <c r="N2881" s="7">
        <v>277029.90000000002</v>
      </c>
      <c r="O2881" s="8">
        <v>2538</v>
      </c>
      <c r="P2881" s="8">
        <v>1</v>
      </c>
      <c r="Q2881" s="8">
        <v>7</v>
      </c>
    </row>
    <row r="2882" spans="1:17" ht="14.5">
      <c r="A2882" s="5">
        <v>45962</v>
      </c>
      <c r="B2882" s="6">
        <v>2025</v>
      </c>
      <c r="C2882" s="6" t="s">
        <v>102</v>
      </c>
      <c r="D2882" s="6" t="s">
        <v>86</v>
      </c>
      <c r="E2882" s="6" t="s">
        <v>87</v>
      </c>
      <c r="F2882" s="6" t="s">
        <v>77</v>
      </c>
      <c r="G2882" s="6" t="s">
        <v>78</v>
      </c>
      <c r="H2882" s="7">
        <v>477779.09</v>
      </c>
      <c r="I2882" s="7">
        <v>476548.49</v>
      </c>
      <c r="J2882" s="8">
        <v>6284</v>
      </c>
      <c r="K2882" s="8">
        <v>6184</v>
      </c>
      <c r="L2882" s="7">
        <v>265458.15999999997</v>
      </c>
      <c r="M2882" s="7">
        <v>8094.48</v>
      </c>
      <c r="N2882" s="7">
        <v>4238411.21</v>
      </c>
      <c r="O2882" s="8">
        <v>60300</v>
      </c>
      <c r="P2882" s="8">
        <v>18</v>
      </c>
      <c r="Q2882" s="8">
        <v>102</v>
      </c>
    </row>
    <row r="2883" spans="1:17" ht="14.5">
      <c r="A2883" s="5">
        <v>45962</v>
      </c>
      <c r="B2883" s="6">
        <v>2025</v>
      </c>
      <c r="C2883" s="6" t="s">
        <v>102</v>
      </c>
      <c r="D2883" s="6" t="s">
        <v>86</v>
      </c>
      <c r="E2883" s="6" t="s">
        <v>87</v>
      </c>
      <c r="F2883" s="6" t="s">
        <v>77</v>
      </c>
      <c r="G2883" s="6" t="s">
        <v>79</v>
      </c>
      <c r="H2883" s="7">
        <v>467073.43</v>
      </c>
      <c r="I2883" s="7">
        <v>455473.73</v>
      </c>
      <c r="J2883" s="8">
        <v>2429</v>
      </c>
      <c r="K2883" s="8">
        <v>2411</v>
      </c>
      <c r="L2883" s="7">
        <v>304198.69</v>
      </c>
      <c r="M2883" s="7">
        <v>10742.03</v>
      </c>
      <c r="N2883" s="7">
        <v>3560818.14</v>
      </c>
      <c r="O2883" s="8">
        <v>20170</v>
      </c>
      <c r="P2883" s="8">
        <v>22</v>
      </c>
      <c r="Q2883" s="8">
        <v>22</v>
      </c>
    </row>
    <row r="2884" spans="1:17" ht="14.5">
      <c r="A2884" s="5">
        <v>45962</v>
      </c>
      <c r="B2884" s="6">
        <v>2025</v>
      </c>
      <c r="C2884" s="6" t="s">
        <v>102</v>
      </c>
      <c r="D2884" s="6" t="s">
        <v>86</v>
      </c>
      <c r="E2884" s="6" t="s">
        <v>87</v>
      </c>
      <c r="F2884" s="6" t="s">
        <v>77</v>
      </c>
      <c r="G2884" s="6" t="s">
        <v>80</v>
      </c>
      <c r="H2884" s="7">
        <v>126821.61</v>
      </c>
      <c r="I2884" s="7">
        <v>121089.78</v>
      </c>
      <c r="J2884" s="8">
        <v>858</v>
      </c>
      <c r="K2884" s="8">
        <v>822</v>
      </c>
      <c r="L2884" s="7">
        <v>85939.16</v>
      </c>
      <c r="M2884" s="7">
        <v>7201.01</v>
      </c>
      <c r="N2884" s="7">
        <v>1161323.9099999999</v>
      </c>
      <c r="O2884" s="8">
        <v>8829</v>
      </c>
      <c r="P2884" s="8">
        <v>5</v>
      </c>
      <c r="Q2884" s="8">
        <v>8</v>
      </c>
    </row>
    <row r="2885" spans="1:17" ht="14.5">
      <c r="A2885" s="5">
        <v>45962</v>
      </c>
      <c r="B2885" s="6">
        <v>2025</v>
      </c>
      <c r="C2885" s="6" t="s">
        <v>102</v>
      </c>
      <c r="D2885" s="6" t="s">
        <v>86</v>
      </c>
      <c r="E2885" s="6" t="s">
        <v>87</v>
      </c>
      <c r="F2885" s="6" t="s">
        <v>77</v>
      </c>
      <c r="G2885" s="6" t="s">
        <v>81</v>
      </c>
      <c r="H2885" s="7">
        <v>179145.4</v>
      </c>
      <c r="I2885" s="7">
        <v>180869.19</v>
      </c>
      <c r="J2885" s="8">
        <v>1475</v>
      </c>
      <c r="K2885" s="8">
        <v>1509</v>
      </c>
      <c r="L2885" s="7">
        <v>110804.32</v>
      </c>
      <c r="M2885" s="7">
        <v>5255.23</v>
      </c>
      <c r="N2885" s="7">
        <v>1566773.81</v>
      </c>
      <c r="O2885" s="8">
        <v>14192</v>
      </c>
      <c r="P2885" s="8">
        <v>10</v>
      </c>
      <c r="Q2885" s="8">
        <v>20</v>
      </c>
    </row>
    <row r="2886" spans="1:17" ht="14.5">
      <c r="A2886" s="5">
        <v>45962</v>
      </c>
      <c r="B2886" s="6">
        <v>2025</v>
      </c>
      <c r="C2886" s="6" t="s">
        <v>102</v>
      </c>
      <c r="D2886" s="6" t="s">
        <v>86</v>
      </c>
      <c r="E2886" s="6" t="s">
        <v>87</v>
      </c>
      <c r="F2886" s="6" t="s">
        <v>82</v>
      </c>
      <c r="G2886" s="6" t="s">
        <v>78</v>
      </c>
      <c r="H2886" s="7">
        <v>377012.37</v>
      </c>
      <c r="I2886" s="7">
        <v>390777.4</v>
      </c>
      <c r="J2886" s="8">
        <v>4959</v>
      </c>
      <c r="K2886" s="8">
        <v>5126</v>
      </c>
      <c r="L2886" s="7">
        <v>197911.62</v>
      </c>
      <c r="M2886" s="7">
        <v>7453.15</v>
      </c>
      <c r="N2886" s="7">
        <v>3797379.57</v>
      </c>
      <c r="O2886" s="8">
        <v>52159</v>
      </c>
      <c r="P2886" s="8">
        <v>15</v>
      </c>
      <c r="Q2886" s="8">
        <v>77</v>
      </c>
    </row>
    <row r="2887" spans="1:17" ht="14.5">
      <c r="A2887" s="5">
        <v>45962</v>
      </c>
      <c r="B2887" s="6">
        <v>2025</v>
      </c>
      <c r="C2887" s="6" t="s">
        <v>102</v>
      </c>
      <c r="D2887" s="6" t="s">
        <v>86</v>
      </c>
      <c r="E2887" s="6" t="s">
        <v>87</v>
      </c>
      <c r="F2887" s="6" t="s">
        <v>82</v>
      </c>
      <c r="G2887" s="6" t="s">
        <v>79</v>
      </c>
      <c r="H2887" s="7">
        <v>397035.7</v>
      </c>
      <c r="I2887" s="7">
        <v>397479.48</v>
      </c>
      <c r="J2887" s="8">
        <v>2065</v>
      </c>
      <c r="K2887" s="8">
        <v>2075</v>
      </c>
      <c r="L2887" s="7">
        <v>241705.38</v>
      </c>
      <c r="M2887" s="7">
        <v>9892.51</v>
      </c>
      <c r="N2887" s="7">
        <v>3062701.14</v>
      </c>
      <c r="O2887" s="8">
        <v>16324</v>
      </c>
      <c r="P2887" s="8">
        <v>15</v>
      </c>
      <c r="Q2887" s="8">
        <v>29</v>
      </c>
    </row>
    <row r="2888" spans="1:17" ht="14.5">
      <c r="A2888" s="5">
        <v>45962</v>
      </c>
      <c r="B2888" s="6">
        <v>2025</v>
      </c>
      <c r="C2888" s="6" t="s">
        <v>102</v>
      </c>
      <c r="D2888" s="6" t="s">
        <v>86</v>
      </c>
      <c r="E2888" s="6" t="s">
        <v>87</v>
      </c>
      <c r="F2888" s="6" t="s">
        <v>82</v>
      </c>
      <c r="G2888" s="6" t="s">
        <v>80</v>
      </c>
      <c r="H2888" s="7">
        <v>112166.6</v>
      </c>
      <c r="I2888" s="7">
        <v>104703.22</v>
      </c>
      <c r="J2888" s="8">
        <v>759</v>
      </c>
      <c r="K2888" s="8">
        <v>720</v>
      </c>
      <c r="L2888" s="7">
        <v>71907.3</v>
      </c>
      <c r="M2888" s="7">
        <v>6595.52</v>
      </c>
      <c r="N2888" s="7">
        <v>1076579.23</v>
      </c>
      <c r="O2888" s="8">
        <v>7574</v>
      </c>
      <c r="P2888" s="8">
        <v>5</v>
      </c>
      <c r="Q2888" s="8">
        <v>11</v>
      </c>
    </row>
    <row r="2889" spans="1:17" ht="14.5">
      <c r="A2889" s="5">
        <v>45962</v>
      </c>
      <c r="B2889" s="6">
        <v>2025</v>
      </c>
      <c r="C2889" s="6" t="s">
        <v>102</v>
      </c>
      <c r="D2889" s="6" t="s">
        <v>86</v>
      </c>
      <c r="E2889" s="6" t="s">
        <v>87</v>
      </c>
      <c r="F2889" s="6" t="s">
        <v>82</v>
      </c>
      <c r="G2889" s="6" t="s">
        <v>81</v>
      </c>
      <c r="H2889" s="7">
        <v>155130.47</v>
      </c>
      <c r="I2889" s="7">
        <v>151722.45000000001</v>
      </c>
      <c r="J2889" s="8">
        <v>1277</v>
      </c>
      <c r="K2889" s="8">
        <v>1248</v>
      </c>
      <c r="L2889" s="7">
        <v>91171.94</v>
      </c>
      <c r="M2889" s="7">
        <v>4339.16</v>
      </c>
      <c r="N2889" s="7">
        <v>1414469.35</v>
      </c>
      <c r="O2889" s="8">
        <v>12620</v>
      </c>
      <c r="P2889" s="8">
        <v>8</v>
      </c>
      <c r="Q2889" s="8">
        <v>15</v>
      </c>
    </row>
    <row r="2890" spans="1:17" ht="14.5">
      <c r="A2890" s="5">
        <v>45962</v>
      </c>
      <c r="B2890" s="6">
        <v>2025</v>
      </c>
      <c r="C2890" s="6" t="s">
        <v>102</v>
      </c>
      <c r="D2890" s="6" t="s">
        <v>86</v>
      </c>
      <c r="E2890" s="6" t="s">
        <v>87</v>
      </c>
      <c r="F2890" s="6" t="s">
        <v>83</v>
      </c>
      <c r="G2890" s="6" t="s">
        <v>78</v>
      </c>
      <c r="H2890" s="7">
        <v>42768.84</v>
      </c>
      <c r="I2890" s="7">
        <v>45073.54</v>
      </c>
      <c r="J2890" s="8">
        <v>563</v>
      </c>
      <c r="K2890" s="8">
        <v>602</v>
      </c>
      <c r="L2890" s="7">
        <v>20069.689999999999</v>
      </c>
      <c r="M2890" s="7">
        <v>698.55</v>
      </c>
      <c r="N2890" s="7">
        <v>559759.12</v>
      </c>
      <c r="O2890" s="8">
        <v>8014</v>
      </c>
      <c r="P2890" s="8">
        <v>2</v>
      </c>
      <c r="Q2890" s="8">
        <v>15</v>
      </c>
    </row>
    <row r="2891" spans="1:17" ht="14.5">
      <c r="A2891" s="5">
        <v>45962</v>
      </c>
      <c r="B2891" s="6">
        <v>2025</v>
      </c>
      <c r="C2891" s="6" t="s">
        <v>102</v>
      </c>
      <c r="D2891" s="6" t="s">
        <v>86</v>
      </c>
      <c r="E2891" s="6" t="s">
        <v>87</v>
      </c>
      <c r="F2891" s="6" t="s">
        <v>83</v>
      </c>
      <c r="G2891" s="6" t="s">
        <v>79</v>
      </c>
      <c r="H2891" s="7">
        <v>46435.82</v>
      </c>
      <c r="I2891" s="7">
        <v>45394.2</v>
      </c>
      <c r="J2891" s="8">
        <v>242</v>
      </c>
      <c r="K2891" s="8">
        <v>233</v>
      </c>
      <c r="L2891" s="7">
        <v>25797.41</v>
      </c>
      <c r="M2891" s="7">
        <v>1268.92</v>
      </c>
      <c r="N2891" s="7">
        <v>494296.27</v>
      </c>
      <c r="O2891" s="8">
        <v>2879</v>
      </c>
      <c r="P2891" s="8">
        <v>2</v>
      </c>
      <c r="Q2891" s="8">
        <v>4</v>
      </c>
    </row>
    <row r="2892" spans="1:17" ht="14.5">
      <c r="A2892" s="5">
        <v>45962</v>
      </c>
      <c r="B2892" s="6">
        <v>2025</v>
      </c>
      <c r="C2892" s="6" t="s">
        <v>102</v>
      </c>
      <c r="D2892" s="6" t="s">
        <v>86</v>
      </c>
      <c r="E2892" s="6" t="s">
        <v>87</v>
      </c>
      <c r="F2892" s="6" t="s">
        <v>83</v>
      </c>
      <c r="G2892" s="6" t="s">
        <v>80</v>
      </c>
      <c r="H2892" s="7">
        <v>14365.15</v>
      </c>
      <c r="I2892" s="7">
        <v>13343.48</v>
      </c>
      <c r="J2892" s="8">
        <v>97</v>
      </c>
      <c r="K2892" s="8">
        <v>92</v>
      </c>
      <c r="L2892" s="7">
        <v>8394.6299999999992</v>
      </c>
      <c r="M2892" s="7">
        <v>805.28</v>
      </c>
      <c r="N2892" s="7">
        <v>170761.23</v>
      </c>
      <c r="O2892" s="8">
        <v>1234</v>
      </c>
      <c r="P2892" s="8">
        <v>1</v>
      </c>
      <c r="Q2892" s="8">
        <v>3</v>
      </c>
    </row>
    <row r="2893" spans="1:17" ht="14.5">
      <c r="A2893" s="5">
        <v>45962</v>
      </c>
      <c r="B2893" s="6">
        <v>2025</v>
      </c>
      <c r="C2893" s="6" t="s">
        <v>102</v>
      </c>
      <c r="D2893" s="6" t="s">
        <v>86</v>
      </c>
      <c r="E2893" s="6" t="s">
        <v>87</v>
      </c>
      <c r="F2893" s="6" t="s">
        <v>83</v>
      </c>
      <c r="G2893" s="6" t="s">
        <v>81</v>
      </c>
      <c r="H2893" s="7">
        <v>17469.849999999999</v>
      </c>
      <c r="I2893" s="7">
        <v>17245.59</v>
      </c>
      <c r="J2893" s="8">
        <v>144</v>
      </c>
      <c r="K2893" s="8">
        <v>144</v>
      </c>
      <c r="L2893" s="7">
        <v>9236.48</v>
      </c>
      <c r="M2893" s="7">
        <v>532.44000000000005</v>
      </c>
      <c r="N2893" s="7">
        <v>216640.31</v>
      </c>
      <c r="O2893" s="8">
        <v>1953</v>
      </c>
      <c r="P2893" s="8">
        <v>1</v>
      </c>
      <c r="Q2893" s="8">
        <v>2</v>
      </c>
    </row>
    <row r="2894" spans="1:17" ht="14.5">
      <c r="A2894" s="5">
        <v>45962</v>
      </c>
      <c r="B2894" s="6">
        <v>2025</v>
      </c>
      <c r="C2894" s="6" t="s">
        <v>102</v>
      </c>
      <c r="D2894" s="6" t="s">
        <v>88</v>
      </c>
      <c r="E2894" s="6" t="s">
        <v>87</v>
      </c>
      <c r="F2894" s="6" t="s">
        <v>77</v>
      </c>
      <c r="G2894" s="6" t="s">
        <v>78</v>
      </c>
      <c r="H2894" s="7">
        <v>376076.23</v>
      </c>
      <c r="I2894" s="7">
        <v>358390.34</v>
      </c>
      <c r="J2894" s="8">
        <v>4946</v>
      </c>
      <c r="K2894" s="8">
        <v>4773</v>
      </c>
      <c r="L2894" s="7">
        <v>212076.36</v>
      </c>
      <c r="M2894" s="7">
        <v>6631.24</v>
      </c>
      <c r="N2894" s="7">
        <v>3387460.07</v>
      </c>
      <c r="O2894" s="8">
        <v>50609</v>
      </c>
      <c r="P2894" s="8">
        <v>21</v>
      </c>
      <c r="Q2894" s="8">
        <v>67</v>
      </c>
    </row>
    <row r="2895" spans="1:17" ht="14.5">
      <c r="A2895" s="5">
        <v>45962</v>
      </c>
      <c r="B2895" s="6">
        <v>2025</v>
      </c>
      <c r="C2895" s="6" t="s">
        <v>102</v>
      </c>
      <c r="D2895" s="6" t="s">
        <v>88</v>
      </c>
      <c r="E2895" s="6" t="s">
        <v>87</v>
      </c>
      <c r="F2895" s="6" t="s">
        <v>77</v>
      </c>
      <c r="G2895" s="6" t="s">
        <v>79</v>
      </c>
      <c r="H2895" s="7">
        <v>369516</v>
      </c>
      <c r="I2895" s="7">
        <v>344073.83</v>
      </c>
      <c r="J2895" s="8">
        <v>1922</v>
      </c>
      <c r="K2895" s="8">
        <v>1766</v>
      </c>
      <c r="L2895" s="7">
        <v>243813.52</v>
      </c>
      <c r="M2895" s="7">
        <v>9712.23</v>
      </c>
      <c r="N2895" s="7">
        <v>2832400.18</v>
      </c>
      <c r="O2895" s="8">
        <v>16721</v>
      </c>
      <c r="P2895" s="8">
        <v>16</v>
      </c>
      <c r="Q2895" s="8">
        <v>23</v>
      </c>
    </row>
    <row r="2896" spans="1:17" ht="14.5">
      <c r="A2896" s="5">
        <v>45962</v>
      </c>
      <c r="B2896" s="6">
        <v>2025</v>
      </c>
      <c r="C2896" s="6" t="s">
        <v>102</v>
      </c>
      <c r="D2896" s="6" t="s">
        <v>88</v>
      </c>
      <c r="E2896" s="6" t="s">
        <v>87</v>
      </c>
      <c r="F2896" s="6" t="s">
        <v>77</v>
      </c>
      <c r="G2896" s="6" t="s">
        <v>80</v>
      </c>
      <c r="H2896" s="7">
        <v>126199.03999999999</v>
      </c>
      <c r="I2896" s="7">
        <v>108905.98</v>
      </c>
      <c r="J2896" s="8">
        <v>854</v>
      </c>
      <c r="K2896" s="8">
        <v>748</v>
      </c>
      <c r="L2896" s="7">
        <v>85926.33</v>
      </c>
      <c r="M2896" s="7">
        <v>7319.51</v>
      </c>
      <c r="N2896" s="7">
        <v>1041854.16</v>
      </c>
      <c r="O2896" s="8">
        <v>7432</v>
      </c>
      <c r="P2896" s="8">
        <v>6</v>
      </c>
      <c r="Q2896" s="8">
        <v>10</v>
      </c>
    </row>
    <row r="2897" spans="1:17" ht="14.5">
      <c r="A2897" s="5">
        <v>45962</v>
      </c>
      <c r="B2897" s="6">
        <v>2025</v>
      </c>
      <c r="C2897" s="6" t="s">
        <v>102</v>
      </c>
      <c r="D2897" s="6" t="s">
        <v>88</v>
      </c>
      <c r="E2897" s="6" t="s">
        <v>87</v>
      </c>
      <c r="F2897" s="6" t="s">
        <v>77</v>
      </c>
      <c r="G2897" s="6" t="s">
        <v>81</v>
      </c>
      <c r="H2897" s="7">
        <v>154596.51999999999</v>
      </c>
      <c r="I2897" s="7">
        <v>150853.59</v>
      </c>
      <c r="J2897" s="8">
        <v>1273</v>
      </c>
      <c r="K2897" s="8">
        <v>1233</v>
      </c>
      <c r="L2897" s="7">
        <v>96202.71</v>
      </c>
      <c r="M2897" s="7">
        <v>4590.25</v>
      </c>
      <c r="N2897" s="7">
        <v>1373353.87</v>
      </c>
      <c r="O2897" s="8">
        <v>11637</v>
      </c>
      <c r="P2897" s="8">
        <v>6</v>
      </c>
      <c r="Q2897" s="8">
        <v>16</v>
      </c>
    </row>
    <row r="2898" spans="1:17" ht="14.5">
      <c r="A2898" s="5">
        <v>45962</v>
      </c>
      <c r="B2898" s="6">
        <v>2025</v>
      </c>
      <c r="C2898" s="6" t="s">
        <v>102</v>
      </c>
      <c r="D2898" s="6" t="s">
        <v>88</v>
      </c>
      <c r="E2898" s="6" t="s">
        <v>87</v>
      </c>
      <c r="F2898" s="6" t="s">
        <v>82</v>
      </c>
      <c r="G2898" s="6" t="s">
        <v>78</v>
      </c>
      <c r="H2898" s="7">
        <v>329748.90999999997</v>
      </c>
      <c r="I2898" s="7">
        <v>311325.33</v>
      </c>
      <c r="J2898" s="8">
        <v>4337</v>
      </c>
      <c r="K2898" s="8">
        <v>4152</v>
      </c>
      <c r="L2898" s="7">
        <v>173708.39</v>
      </c>
      <c r="M2898" s="7">
        <v>5751.67</v>
      </c>
      <c r="N2898" s="7">
        <v>3266146.88</v>
      </c>
      <c r="O2898" s="8">
        <v>44711</v>
      </c>
      <c r="P2898" s="8">
        <v>13</v>
      </c>
      <c r="Q2898" s="8">
        <v>38</v>
      </c>
    </row>
    <row r="2899" spans="1:17" ht="14.5">
      <c r="A2899" s="5">
        <v>45962</v>
      </c>
      <c r="B2899" s="6">
        <v>2025</v>
      </c>
      <c r="C2899" s="6" t="s">
        <v>102</v>
      </c>
      <c r="D2899" s="6" t="s">
        <v>88</v>
      </c>
      <c r="E2899" s="6" t="s">
        <v>87</v>
      </c>
      <c r="F2899" s="6" t="s">
        <v>82</v>
      </c>
      <c r="G2899" s="6" t="s">
        <v>79</v>
      </c>
      <c r="H2899" s="7">
        <v>353045.63</v>
      </c>
      <c r="I2899" s="7">
        <v>314399.40000000002</v>
      </c>
      <c r="J2899" s="8">
        <v>1836</v>
      </c>
      <c r="K2899" s="8">
        <v>1646</v>
      </c>
      <c r="L2899" s="7">
        <v>214092.77</v>
      </c>
      <c r="M2899" s="7">
        <v>8096.71</v>
      </c>
      <c r="N2899" s="7">
        <v>2683065.06</v>
      </c>
      <c r="O2899" s="8">
        <v>14899</v>
      </c>
      <c r="P2899" s="8">
        <v>17</v>
      </c>
      <c r="Q2899" s="8">
        <v>33</v>
      </c>
    </row>
    <row r="2900" spans="1:17" ht="14.5">
      <c r="A2900" s="5">
        <v>45962</v>
      </c>
      <c r="B2900" s="6">
        <v>2025</v>
      </c>
      <c r="C2900" s="6" t="s">
        <v>102</v>
      </c>
      <c r="D2900" s="6" t="s">
        <v>88</v>
      </c>
      <c r="E2900" s="6" t="s">
        <v>87</v>
      </c>
      <c r="F2900" s="6" t="s">
        <v>82</v>
      </c>
      <c r="G2900" s="6" t="s">
        <v>80</v>
      </c>
      <c r="H2900" s="7">
        <v>98413.78</v>
      </c>
      <c r="I2900" s="7">
        <v>85440.63</v>
      </c>
      <c r="J2900" s="8">
        <v>666</v>
      </c>
      <c r="K2900" s="8">
        <v>569</v>
      </c>
      <c r="L2900" s="7">
        <v>63586.71</v>
      </c>
      <c r="M2900" s="7">
        <v>5804.99</v>
      </c>
      <c r="N2900" s="7">
        <v>928033.99</v>
      </c>
      <c r="O2900" s="8">
        <v>6608</v>
      </c>
      <c r="P2900" s="8">
        <v>5</v>
      </c>
      <c r="Q2900" s="8">
        <v>13</v>
      </c>
    </row>
    <row r="2901" spans="1:17" ht="14.5">
      <c r="A2901" s="5">
        <v>45962</v>
      </c>
      <c r="B2901" s="6">
        <v>2025</v>
      </c>
      <c r="C2901" s="6" t="s">
        <v>102</v>
      </c>
      <c r="D2901" s="6" t="s">
        <v>88</v>
      </c>
      <c r="E2901" s="6" t="s">
        <v>87</v>
      </c>
      <c r="F2901" s="6" t="s">
        <v>82</v>
      </c>
      <c r="G2901" s="6" t="s">
        <v>81</v>
      </c>
      <c r="H2901" s="7">
        <v>140187.37</v>
      </c>
      <c r="I2901" s="7">
        <v>130709.18</v>
      </c>
      <c r="J2901" s="8">
        <v>1154</v>
      </c>
      <c r="K2901" s="8">
        <v>1063</v>
      </c>
      <c r="L2901" s="7">
        <v>81589.83</v>
      </c>
      <c r="M2901" s="7">
        <v>4548.43</v>
      </c>
      <c r="N2901" s="7">
        <v>1265614.8999999999</v>
      </c>
      <c r="O2901" s="8">
        <v>10972</v>
      </c>
      <c r="P2901" s="8">
        <v>5</v>
      </c>
      <c r="Q2901" s="8">
        <v>24</v>
      </c>
    </row>
    <row r="2902" spans="1:17" ht="14.5">
      <c r="A2902" s="5">
        <v>45962</v>
      </c>
      <c r="B2902" s="6">
        <v>2025</v>
      </c>
      <c r="C2902" s="6" t="s">
        <v>102</v>
      </c>
      <c r="D2902" s="6" t="s">
        <v>88</v>
      </c>
      <c r="E2902" s="6" t="s">
        <v>87</v>
      </c>
      <c r="F2902" s="6" t="s">
        <v>83</v>
      </c>
      <c r="G2902" s="6" t="s">
        <v>78</v>
      </c>
      <c r="H2902" s="7">
        <v>33089.68</v>
      </c>
      <c r="I2902" s="7">
        <v>32621.040000000001</v>
      </c>
      <c r="J2902" s="8">
        <v>435</v>
      </c>
      <c r="K2902" s="8">
        <v>422</v>
      </c>
      <c r="L2902" s="7">
        <v>15673.34</v>
      </c>
      <c r="M2902" s="7">
        <v>600.48</v>
      </c>
      <c r="N2902" s="7">
        <v>462357.55</v>
      </c>
      <c r="O2902" s="8">
        <v>6728</v>
      </c>
      <c r="P2902" s="8">
        <v>2</v>
      </c>
      <c r="Q2902" s="8">
        <v>8</v>
      </c>
    </row>
    <row r="2903" spans="1:17" ht="14.5">
      <c r="A2903" s="5">
        <v>45962</v>
      </c>
      <c r="B2903" s="6">
        <v>2025</v>
      </c>
      <c r="C2903" s="6" t="s">
        <v>102</v>
      </c>
      <c r="D2903" s="6" t="s">
        <v>88</v>
      </c>
      <c r="E2903" s="6" t="s">
        <v>87</v>
      </c>
      <c r="F2903" s="6" t="s">
        <v>83</v>
      </c>
      <c r="G2903" s="6" t="s">
        <v>79</v>
      </c>
      <c r="H2903" s="7">
        <v>35176.89</v>
      </c>
      <c r="I2903" s="7">
        <v>33424.57</v>
      </c>
      <c r="J2903" s="8">
        <v>183</v>
      </c>
      <c r="K2903" s="8">
        <v>173</v>
      </c>
      <c r="L2903" s="7">
        <v>19651.88</v>
      </c>
      <c r="M2903" s="7">
        <v>871.25</v>
      </c>
      <c r="N2903" s="7">
        <v>401217.2</v>
      </c>
      <c r="O2903" s="8">
        <v>2355</v>
      </c>
      <c r="P2903" s="8">
        <v>2</v>
      </c>
      <c r="Q2903" s="8">
        <v>4</v>
      </c>
    </row>
    <row r="2904" spans="1:17" ht="14.5">
      <c r="A2904" s="5">
        <v>45962</v>
      </c>
      <c r="B2904" s="6">
        <v>2025</v>
      </c>
      <c r="C2904" s="6" t="s">
        <v>102</v>
      </c>
      <c r="D2904" s="6" t="s">
        <v>88</v>
      </c>
      <c r="E2904" s="6" t="s">
        <v>87</v>
      </c>
      <c r="F2904" s="6" t="s">
        <v>83</v>
      </c>
      <c r="G2904" s="6" t="s">
        <v>80</v>
      </c>
      <c r="H2904" s="7">
        <v>10670.73</v>
      </c>
      <c r="I2904" s="7">
        <v>9762.41</v>
      </c>
      <c r="J2904" s="8">
        <v>72</v>
      </c>
      <c r="K2904" s="8">
        <v>66</v>
      </c>
      <c r="L2904" s="7">
        <v>6164.95</v>
      </c>
      <c r="M2904" s="7">
        <v>640.20000000000005</v>
      </c>
      <c r="N2904" s="7">
        <v>139688.24</v>
      </c>
      <c r="O2904" s="8">
        <v>1001</v>
      </c>
      <c r="P2904" s="8">
        <v>1</v>
      </c>
      <c r="Q2904" s="8">
        <v>2</v>
      </c>
    </row>
    <row r="2905" spans="1:17" ht="14.5">
      <c r="A2905" s="5">
        <v>45962</v>
      </c>
      <c r="B2905" s="6">
        <v>2025</v>
      </c>
      <c r="C2905" s="6" t="s">
        <v>102</v>
      </c>
      <c r="D2905" s="6" t="s">
        <v>88</v>
      </c>
      <c r="E2905" s="6" t="s">
        <v>87</v>
      </c>
      <c r="F2905" s="6" t="s">
        <v>83</v>
      </c>
      <c r="G2905" s="6" t="s">
        <v>81</v>
      </c>
      <c r="H2905" s="7">
        <v>16460.59</v>
      </c>
      <c r="I2905" s="7">
        <v>15372.4</v>
      </c>
      <c r="J2905" s="8">
        <v>136</v>
      </c>
      <c r="K2905" s="8">
        <v>126</v>
      </c>
      <c r="L2905" s="7">
        <v>8727.4500000000007</v>
      </c>
      <c r="M2905" s="7">
        <v>491.09</v>
      </c>
      <c r="N2905" s="7">
        <v>194566.19</v>
      </c>
      <c r="O2905" s="8">
        <v>1738</v>
      </c>
      <c r="P2905" s="8">
        <v>1</v>
      </c>
      <c r="Q2905" s="8">
        <v>3</v>
      </c>
    </row>
    <row r="2906" spans="1:17" ht="14.5">
      <c r="A2906" s="5">
        <v>45962</v>
      </c>
      <c r="B2906" s="6">
        <v>2025</v>
      </c>
      <c r="C2906" s="6" t="s">
        <v>102</v>
      </c>
      <c r="D2906" s="6" t="s">
        <v>89</v>
      </c>
      <c r="E2906" s="6" t="s">
        <v>85</v>
      </c>
      <c r="F2906" s="6" t="s">
        <v>77</v>
      </c>
      <c r="G2906" s="6" t="s">
        <v>78</v>
      </c>
      <c r="H2906" s="7">
        <v>289536.76</v>
      </c>
      <c r="I2906" s="7">
        <v>293139.19</v>
      </c>
      <c r="J2906" s="8">
        <v>3808</v>
      </c>
      <c r="K2906" s="8">
        <v>3827</v>
      </c>
      <c r="L2906" s="7">
        <v>161790.81</v>
      </c>
      <c r="M2906" s="7">
        <v>5477.38</v>
      </c>
      <c r="N2906" s="7">
        <v>1988818.98</v>
      </c>
      <c r="O2906" s="8">
        <v>27306</v>
      </c>
      <c r="P2906" s="8">
        <v>16</v>
      </c>
      <c r="Q2906" s="8">
        <v>49</v>
      </c>
    </row>
    <row r="2907" spans="1:17" ht="14.5">
      <c r="A2907" s="5">
        <v>45962</v>
      </c>
      <c r="B2907" s="6">
        <v>2025</v>
      </c>
      <c r="C2907" s="6" t="s">
        <v>102</v>
      </c>
      <c r="D2907" s="6" t="s">
        <v>89</v>
      </c>
      <c r="E2907" s="6" t="s">
        <v>85</v>
      </c>
      <c r="F2907" s="6" t="s">
        <v>77</v>
      </c>
      <c r="G2907" s="6" t="s">
        <v>79</v>
      </c>
      <c r="H2907" s="7">
        <v>265694.45</v>
      </c>
      <c r="I2907" s="7">
        <v>265830.84000000003</v>
      </c>
      <c r="J2907" s="8">
        <v>1382</v>
      </c>
      <c r="K2907" s="8">
        <v>1392</v>
      </c>
      <c r="L2907" s="7">
        <v>174257.07</v>
      </c>
      <c r="M2907" s="7">
        <v>6035.5</v>
      </c>
      <c r="N2907" s="7">
        <v>1604165.24</v>
      </c>
      <c r="O2907" s="8">
        <v>8652</v>
      </c>
      <c r="P2907" s="8">
        <v>12</v>
      </c>
      <c r="Q2907" s="8">
        <v>27</v>
      </c>
    </row>
    <row r="2908" spans="1:17" ht="14.5">
      <c r="A2908" s="5">
        <v>45962</v>
      </c>
      <c r="B2908" s="6">
        <v>2025</v>
      </c>
      <c r="C2908" s="6" t="s">
        <v>102</v>
      </c>
      <c r="D2908" s="6" t="s">
        <v>89</v>
      </c>
      <c r="E2908" s="6" t="s">
        <v>85</v>
      </c>
      <c r="F2908" s="6" t="s">
        <v>77</v>
      </c>
      <c r="G2908" s="6" t="s">
        <v>80</v>
      </c>
      <c r="H2908" s="7">
        <v>89715.839999999997</v>
      </c>
      <c r="I2908" s="7">
        <v>84790.84</v>
      </c>
      <c r="J2908" s="8">
        <v>607</v>
      </c>
      <c r="K2908" s="8">
        <v>579</v>
      </c>
      <c r="L2908" s="7">
        <v>61372.22</v>
      </c>
      <c r="M2908" s="7">
        <v>5286.14</v>
      </c>
      <c r="N2908" s="7">
        <v>569248.76</v>
      </c>
      <c r="O2908" s="8">
        <v>3991</v>
      </c>
      <c r="P2908" s="8">
        <v>3</v>
      </c>
      <c r="Q2908" s="8">
        <v>10</v>
      </c>
    </row>
    <row r="2909" spans="1:17" ht="14.5">
      <c r="A2909" s="5">
        <v>45962</v>
      </c>
      <c r="B2909" s="6">
        <v>2025</v>
      </c>
      <c r="C2909" s="6" t="s">
        <v>102</v>
      </c>
      <c r="D2909" s="6" t="s">
        <v>89</v>
      </c>
      <c r="E2909" s="6" t="s">
        <v>85</v>
      </c>
      <c r="F2909" s="6" t="s">
        <v>77</v>
      </c>
      <c r="G2909" s="6" t="s">
        <v>81</v>
      </c>
      <c r="H2909" s="7">
        <v>118329.18</v>
      </c>
      <c r="I2909" s="7">
        <v>114316.38</v>
      </c>
      <c r="J2909" s="8">
        <v>974</v>
      </c>
      <c r="K2909" s="8">
        <v>960</v>
      </c>
      <c r="L2909" s="7">
        <v>74014</v>
      </c>
      <c r="M2909" s="7">
        <v>3826.6</v>
      </c>
      <c r="N2909" s="7">
        <v>786157.57</v>
      </c>
      <c r="O2909" s="8">
        <v>6973</v>
      </c>
      <c r="P2909" s="8">
        <v>5</v>
      </c>
      <c r="Q2909" s="8">
        <v>9</v>
      </c>
    </row>
    <row r="2910" spans="1:17" ht="14.5">
      <c r="A2910" s="5">
        <v>45962</v>
      </c>
      <c r="B2910" s="6">
        <v>2025</v>
      </c>
      <c r="C2910" s="6" t="s">
        <v>102</v>
      </c>
      <c r="D2910" s="6" t="s">
        <v>89</v>
      </c>
      <c r="E2910" s="6" t="s">
        <v>85</v>
      </c>
      <c r="F2910" s="6" t="s">
        <v>82</v>
      </c>
      <c r="G2910" s="6" t="s">
        <v>78</v>
      </c>
      <c r="H2910" s="7">
        <v>243937.21</v>
      </c>
      <c r="I2910" s="7">
        <v>246635.44</v>
      </c>
      <c r="J2910" s="8">
        <v>3208</v>
      </c>
      <c r="K2910" s="8">
        <v>3259</v>
      </c>
      <c r="L2910" s="7">
        <v>127033.24</v>
      </c>
      <c r="M2910" s="7">
        <v>4346.59</v>
      </c>
      <c r="N2910" s="7">
        <v>1812890.78</v>
      </c>
      <c r="O2910" s="8">
        <v>25606</v>
      </c>
      <c r="P2910" s="8">
        <v>11</v>
      </c>
      <c r="Q2910" s="8">
        <v>46</v>
      </c>
    </row>
    <row r="2911" spans="1:17" ht="14.5">
      <c r="A2911" s="5">
        <v>45962</v>
      </c>
      <c r="B2911" s="6">
        <v>2025</v>
      </c>
      <c r="C2911" s="6" t="s">
        <v>102</v>
      </c>
      <c r="D2911" s="6" t="s">
        <v>89</v>
      </c>
      <c r="E2911" s="6" t="s">
        <v>85</v>
      </c>
      <c r="F2911" s="6" t="s">
        <v>82</v>
      </c>
      <c r="G2911" s="6" t="s">
        <v>79</v>
      </c>
      <c r="H2911" s="7">
        <v>233002.75</v>
      </c>
      <c r="I2911" s="7">
        <v>226810.9</v>
      </c>
      <c r="J2911" s="8">
        <v>1212</v>
      </c>
      <c r="K2911" s="8">
        <v>1184</v>
      </c>
      <c r="L2911" s="7">
        <v>141907</v>
      </c>
      <c r="M2911" s="7">
        <v>5914.33</v>
      </c>
      <c r="N2911" s="7">
        <v>1501025.29</v>
      </c>
      <c r="O2911" s="8">
        <v>8168</v>
      </c>
      <c r="P2911" s="8">
        <v>13</v>
      </c>
      <c r="Q2911" s="8">
        <v>21</v>
      </c>
    </row>
    <row r="2912" spans="1:17" ht="14.5">
      <c r="A2912" s="5">
        <v>45962</v>
      </c>
      <c r="B2912" s="6">
        <v>2025</v>
      </c>
      <c r="C2912" s="6" t="s">
        <v>102</v>
      </c>
      <c r="D2912" s="6" t="s">
        <v>89</v>
      </c>
      <c r="E2912" s="6" t="s">
        <v>85</v>
      </c>
      <c r="F2912" s="6" t="s">
        <v>82</v>
      </c>
      <c r="G2912" s="6" t="s">
        <v>80</v>
      </c>
      <c r="H2912" s="7">
        <v>73796.789999999994</v>
      </c>
      <c r="I2912" s="7">
        <v>65241.52</v>
      </c>
      <c r="J2912" s="8">
        <v>499</v>
      </c>
      <c r="K2912" s="8">
        <v>441</v>
      </c>
      <c r="L2912" s="7">
        <v>46901.46</v>
      </c>
      <c r="M2912" s="7">
        <v>4209.2299999999996</v>
      </c>
      <c r="N2912" s="7">
        <v>513899.44</v>
      </c>
      <c r="O2912" s="8">
        <v>3787</v>
      </c>
      <c r="P2912" s="8">
        <v>3</v>
      </c>
      <c r="Q2912" s="8">
        <v>10</v>
      </c>
    </row>
    <row r="2913" spans="1:17" ht="14.5">
      <c r="A2913" s="5">
        <v>45962</v>
      </c>
      <c r="B2913" s="6">
        <v>2025</v>
      </c>
      <c r="C2913" s="6" t="s">
        <v>102</v>
      </c>
      <c r="D2913" s="6" t="s">
        <v>89</v>
      </c>
      <c r="E2913" s="6" t="s">
        <v>85</v>
      </c>
      <c r="F2913" s="6" t="s">
        <v>82</v>
      </c>
      <c r="G2913" s="6" t="s">
        <v>81</v>
      </c>
      <c r="H2913" s="7">
        <v>101930.22</v>
      </c>
      <c r="I2913" s="7">
        <v>99419.49</v>
      </c>
      <c r="J2913" s="8">
        <v>839</v>
      </c>
      <c r="K2913" s="8">
        <v>809</v>
      </c>
      <c r="L2913" s="7">
        <v>60074.720000000001</v>
      </c>
      <c r="M2913" s="7">
        <v>3335.48</v>
      </c>
      <c r="N2913" s="7">
        <v>691028.24</v>
      </c>
      <c r="O2913" s="8">
        <v>6179</v>
      </c>
      <c r="P2913" s="8">
        <v>4</v>
      </c>
      <c r="Q2913" s="8">
        <v>8</v>
      </c>
    </row>
    <row r="2914" spans="1:17" ht="14.5">
      <c r="A2914" s="5">
        <v>45962</v>
      </c>
      <c r="B2914" s="6">
        <v>2025</v>
      </c>
      <c r="C2914" s="6" t="s">
        <v>102</v>
      </c>
      <c r="D2914" s="6" t="s">
        <v>89</v>
      </c>
      <c r="E2914" s="6" t="s">
        <v>85</v>
      </c>
      <c r="F2914" s="6" t="s">
        <v>83</v>
      </c>
      <c r="G2914" s="6" t="s">
        <v>78</v>
      </c>
      <c r="H2914" s="7">
        <v>31068.35</v>
      </c>
      <c r="I2914" s="7">
        <v>31510.36</v>
      </c>
      <c r="J2914" s="8">
        <v>409</v>
      </c>
      <c r="K2914" s="8">
        <v>415</v>
      </c>
      <c r="L2914" s="7">
        <v>14882.17</v>
      </c>
      <c r="M2914" s="7">
        <v>552.84</v>
      </c>
      <c r="N2914" s="7">
        <v>338575.68</v>
      </c>
      <c r="O2914" s="8">
        <v>4660</v>
      </c>
      <c r="P2914" s="8">
        <v>2</v>
      </c>
      <c r="Q2914" s="8">
        <v>9</v>
      </c>
    </row>
    <row r="2915" spans="1:17" ht="14.5">
      <c r="A2915" s="5">
        <v>45962</v>
      </c>
      <c r="B2915" s="6">
        <v>2025</v>
      </c>
      <c r="C2915" s="6" t="s">
        <v>102</v>
      </c>
      <c r="D2915" s="6" t="s">
        <v>89</v>
      </c>
      <c r="E2915" s="6" t="s">
        <v>85</v>
      </c>
      <c r="F2915" s="6" t="s">
        <v>83</v>
      </c>
      <c r="G2915" s="6" t="s">
        <v>79</v>
      </c>
      <c r="H2915" s="7">
        <v>32561.51</v>
      </c>
      <c r="I2915" s="7">
        <v>31926.44</v>
      </c>
      <c r="J2915" s="8">
        <v>169</v>
      </c>
      <c r="K2915" s="8">
        <v>163</v>
      </c>
      <c r="L2915" s="7">
        <v>18228.330000000002</v>
      </c>
      <c r="M2915" s="7">
        <v>756.13</v>
      </c>
      <c r="N2915" s="7">
        <v>277001.81</v>
      </c>
      <c r="O2915" s="8">
        <v>1507</v>
      </c>
      <c r="P2915" s="8">
        <v>1</v>
      </c>
      <c r="Q2915" s="8">
        <v>5</v>
      </c>
    </row>
    <row r="2916" spans="1:17" ht="14.5">
      <c r="A2916" s="5">
        <v>45962</v>
      </c>
      <c r="B2916" s="6">
        <v>2025</v>
      </c>
      <c r="C2916" s="6" t="s">
        <v>102</v>
      </c>
      <c r="D2916" s="6" t="s">
        <v>89</v>
      </c>
      <c r="E2916" s="6" t="s">
        <v>85</v>
      </c>
      <c r="F2916" s="6" t="s">
        <v>83</v>
      </c>
      <c r="G2916" s="6" t="s">
        <v>80</v>
      </c>
      <c r="H2916" s="7">
        <v>10238.15</v>
      </c>
      <c r="I2916" s="7">
        <v>9503.35</v>
      </c>
      <c r="J2916" s="8">
        <v>69</v>
      </c>
      <c r="K2916" s="8">
        <v>64</v>
      </c>
      <c r="L2916" s="7">
        <v>5872.36</v>
      </c>
      <c r="M2916" s="7">
        <v>613.37</v>
      </c>
      <c r="N2916" s="7">
        <v>98308.58</v>
      </c>
      <c r="O2916" s="8">
        <v>721</v>
      </c>
      <c r="P2916" s="8">
        <v>0</v>
      </c>
      <c r="Q2916" s="8">
        <v>2</v>
      </c>
    </row>
    <row r="2917" spans="1:17" ht="14.5">
      <c r="A2917" s="5">
        <v>45962</v>
      </c>
      <c r="B2917" s="6">
        <v>2025</v>
      </c>
      <c r="C2917" s="6" t="s">
        <v>102</v>
      </c>
      <c r="D2917" s="6" t="s">
        <v>89</v>
      </c>
      <c r="E2917" s="6" t="s">
        <v>85</v>
      </c>
      <c r="F2917" s="6" t="s">
        <v>83</v>
      </c>
      <c r="G2917" s="6" t="s">
        <v>81</v>
      </c>
      <c r="H2917" s="7">
        <v>14057.41</v>
      </c>
      <c r="I2917" s="7">
        <v>13503.64</v>
      </c>
      <c r="J2917" s="8">
        <v>116</v>
      </c>
      <c r="K2917" s="8">
        <v>110</v>
      </c>
      <c r="L2917" s="7">
        <v>7401.58</v>
      </c>
      <c r="M2917" s="7">
        <v>461.1</v>
      </c>
      <c r="N2917" s="7">
        <v>129362.73</v>
      </c>
      <c r="O2917" s="8">
        <v>1123</v>
      </c>
      <c r="P2917" s="8">
        <v>1</v>
      </c>
      <c r="Q2917" s="8">
        <v>2</v>
      </c>
    </row>
    <row r="2918" spans="1:17" ht="14.5">
      <c r="A2918" s="5">
        <v>45962</v>
      </c>
      <c r="B2918" s="6">
        <v>2025</v>
      </c>
      <c r="C2918" s="6" t="s">
        <v>102</v>
      </c>
      <c r="D2918" s="6" t="s">
        <v>90</v>
      </c>
      <c r="E2918" s="6" t="s">
        <v>91</v>
      </c>
      <c r="F2918" s="6" t="s">
        <v>77</v>
      </c>
      <c r="G2918" s="6" t="s">
        <v>78</v>
      </c>
      <c r="H2918" s="7">
        <v>218133.96</v>
      </c>
      <c r="I2918" s="7">
        <v>210035.15</v>
      </c>
      <c r="J2918" s="8">
        <v>2869</v>
      </c>
      <c r="K2918" s="8">
        <v>2737</v>
      </c>
      <c r="L2918" s="7">
        <v>121192.37</v>
      </c>
      <c r="M2918" s="7">
        <v>4018.12</v>
      </c>
      <c r="N2918" s="7">
        <v>2582974.0499999998</v>
      </c>
      <c r="O2918" s="8">
        <v>35335</v>
      </c>
      <c r="P2918" s="8">
        <v>10</v>
      </c>
      <c r="Q2918" s="8">
        <v>55</v>
      </c>
    </row>
    <row r="2919" spans="1:17" ht="14.5">
      <c r="A2919" s="5">
        <v>45962</v>
      </c>
      <c r="B2919" s="6">
        <v>2025</v>
      </c>
      <c r="C2919" s="6" t="s">
        <v>102</v>
      </c>
      <c r="D2919" s="6" t="s">
        <v>90</v>
      </c>
      <c r="E2919" s="6" t="s">
        <v>91</v>
      </c>
      <c r="F2919" s="6" t="s">
        <v>77</v>
      </c>
      <c r="G2919" s="6" t="s">
        <v>79</v>
      </c>
      <c r="H2919" s="7">
        <v>244168.94</v>
      </c>
      <c r="I2919" s="7">
        <v>233358.07</v>
      </c>
      <c r="J2919" s="8">
        <v>1270</v>
      </c>
      <c r="K2919" s="8">
        <v>1228</v>
      </c>
      <c r="L2919" s="7">
        <v>162148.49</v>
      </c>
      <c r="M2919" s="7">
        <v>5955.09</v>
      </c>
      <c r="N2919" s="7">
        <v>2191836.86</v>
      </c>
      <c r="O2919" s="8">
        <v>12393</v>
      </c>
      <c r="P2919" s="8">
        <v>10</v>
      </c>
      <c r="Q2919" s="8">
        <v>26</v>
      </c>
    </row>
    <row r="2920" spans="1:17" ht="14.5">
      <c r="A2920" s="5">
        <v>45962</v>
      </c>
      <c r="B2920" s="6">
        <v>2025</v>
      </c>
      <c r="C2920" s="6" t="s">
        <v>102</v>
      </c>
      <c r="D2920" s="6" t="s">
        <v>90</v>
      </c>
      <c r="E2920" s="6" t="s">
        <v>91</v>
      </c>
      <c r="F2920" s="6" t="s">
        <v>77</v>
      </c>
      <c r="G2920" s="6" t="s">
        <v>80</v>
      </c>
      <c r="H2920" s="7">
        <v>73286.960000000006</v>
      </c>
      <c r="I2920" s="7">
        <v>67812.740000000005</v>
      </c>
      <c r="J2920" s="8">
        <v>496</v>
      </c>
      <c r="K2920" s="8">
        <v>458</v>
      </c>
      <c r="L2920" s="7">
        <v>50064.25</v>
      </c>
      <c r="M2920" s="7">
        <v>4061.16</v>
      </c>
      <c r="N2920" s="7">
        <v>730645.87</v>
      </c>
      <c r="O2920" s="8">
        <v>5311</v>
      </c>
      <c r="P2920" s="8">
        <v>4</v>
      </c>
      <c r="Q2920" s="8">
        <v>5</v>
      </c>
    </row>
    <row r="2921" spans="1:17" ht="14.5">
      <c r="A2921" s="5">
        <v>45962</v>
      </c>
      <c r="B2921" s="6">
        <v>2025</v>
      </c>
      <c r="C2921" s="6" t="s">
        <v>102</v>
      </c>
      <c r="D2921" s="6" t="s">
        <v>90</v>
      </c>
      <c r="E2921" s="6" t="s">
        <v>91</v>
      </c>
      <c r="F2921" s="6" t="s">
        <v>77</v>
      </c>
      <c r="G2921" s="6" t="s">
        <v>81</v>
      </c>
      <c r="H2921" s="7">
        <v>96273.88</v>
      </c>
      <c r="I2921" s="7">
        <v>89942.74</v>
      </c>
      <c r="J2921" s="8">
        <v>793</v>
      </c>
      <c r="K2921" s="8">
        <v>739</v>
      </c>
      <c r="L2921" s="7">
        <v>59261.29</v>
      </c>
      <c r="M2921" s="7">
        <v>3053.12</v>
      </c>
      <c r="N2921" s="7">
        <v>973628.65</v>
      </c>
      <c r="O2921" s="8">
        <v>8775</v>
      </c>
      <c r="P2921" s="8">
        <v>5</v>
      </c>
      <c r="Q2921" s="8">
        <v>16</v>
      </c>
    </row>
    <row r="2922" spans="1:17" ht="14.5">
      <c r="A2922" s="5">
        <v>45962</v>
      </c>
      <c r="B2922" s="6">
        <v>2025</v>
      </c>
      <c r="C2922" s="6" t="s">
        <v>102</v>
      </c>
      <c r="D2922" s="6" t="s">
        <v>90</v>
      </c>
      <c r="E2922" s="6" t="s">
        <v>91</v>
      </c>
      <c r="F2922" s="6" t="s">
        <v>82</v>
      </c>
      <c r="G2922" s="6" t="s">
        <v>78</v>
      </c>
      <c r="H2922" s="7">
        <v>200323.63</v>
      </c>
      <c r="I2922" s="7">
        <v>195354.62</v>
      </c>
      <c r="J2922" s="8">
        <v>2635</v>
      </c>
      <c r="K2922" s="8">
        <v>2552</v>
      </c>
      <c r="L2922" s="7">
        <v>104427.88</v>
      </c>
      <c r="M2922" s="7">
        <v>3322.14</v>
      </c>
      <c r="N2922" s="7">
        <v>2280169.77</v>
      </c>
      <c r="O2922" s="8">
        <v>34041</v>
      </c>
      <c r="P2922" s="8">
        <v>10</v>
      </c>
      <c r="Q2922" s="8">
        <v>40</v>
      </c>
    </row>
    <row r="2923" spans="1:17" ht="14.5">
      <c r="A2923" s="5">
        <v>45962</v>
      </c>
      <c r="B2923" s="6">
        <v>2025</v>
      </c>
      <c r="C2923" s="6" t="s">
        <v>102</v>
      </c>
      <c r="D2923" s="6" t="s">
        <v>90</v>
      </c>
      <c r="E2923" s="6" t="s">
        <v>91</v>
      </c>
      <c r="F2923" s="6" t="s">
        <v>82</v>
      </c>
      <c r="G2923" s="6" t="s">
        <v>79</v>
      </c>
      <c r="H2923" s="7">
        <v>186509.03</v>
      </c>
      <c r="I2923" s="7">
        <v>171125.35</v>
      </c>
      <c r="J2923" s="8">
        <v>970</v>
      </c>
      <c r="K2923" s="8">
        <v>886</v>
      </c>
      <c r="L2923" s="7">
        <v>113329.49</v>
      </c>
      <c r="M2923" s="7">
        <v>4329.97</v>
      </c>
      <c r="N2923" s="7">
        <v>1862022.23</v>
      </c>
      <c r="O2923" s="8">
        <v>9889</v>
      </c>
      <c r="P2923" s="8">
        <v>10</v>
      </c>
      <c r="Q2923" s="8">
        <v>13</v>
      </c>
    </row>
    <row r="2924" spans="1:17" ht="14.5">
      <c r="A2924" s="5">
        <v>45962</v>
      </c>
      <c r="B2924" s="6">
        <v>2025</v>
      </c>
      <c r="C2924" s="6" t="s">
        <v>102</v>
      </c>
      <c r="D2924" s="6" t="s">
        <v>90</v>
      </c>
      <c r="E2924" s="6" t="s">
        <v>91</v>
      </c>
      <c r="F2924" s="6" t="s">
        <v>82</v>
      </c>
      <c r="G2924" s="6" t="s">
        <v>80</v>
      </c>
      <c r="H2924" s="7">
        <v>67952.19</v>
      </c>
      <c r="I2924" s="7">
        <v>59497.07</v>
      </c>
      <c r="J2924" s="8">
        <v>460</v>
      </c>
      <c r="K2924" s="8">
        <v>397</v>
      </c>
      <c r="L2924" s="7">
        <v>43895.45</v>
      </c>
      <c r="M2924" s="7">
        <v>3722.18</v>
      </c>
      <c r="N2924" s="7">
        <v>690974.08</v>
      </c>
      <c r="O2924" s="8">
        <v>5055</v>
      </c>
      <c r="P2924" s="8">
        <v>3</v>
      </c>
      <c r="Q2924" s="8">
        <v>8</v>
      </c>
    </row>
    <row r="2925" spans="1:17" ht="14.5">
      <c r="A2925" s="5">
        <v>45962</v>
      </c>
      <c r="B2925" s="6">
        <v>2025</v>
      </c>
      <c r="C2925" s="6" t="s">
        <v>102</v>
      </c>
      <c r="D2925" s="6" t="s">
        <v>90</v>
      </c>
      <c r="E2925" s="6" t="s">
        <v>91</v>
      </c>
      <c r="F2925" s="6" t="s">
        <v>82</v>
      </c>
      <c r="G2925" s="6" t="s">
        <v>81</v>
      </c>
      <c r="H2925" s="7">
        <v>83203.11</v>
      </c>
      <c r="I2925" s="7">
        <v>80330.31</v>
      </c>
      <c r="J2925" s="8">
        <v>685</v>
      </c>
      <c r="K2925" s="8">
        <v>671</v>
      </c>
      <c r="L2925" s="7">
        <v>47758.93</v>
      </c>
      <c r="M2925" s="7">
        <v>2606.9699999999998</v>
      </c>
      <c r="N2925" s="7">
        <v>887320.52</v>
      </c>
      <c r="O2925" s="8">
        <v>7873</v>
      </c>
      <c r="P2925" s="8">
        <v>3</v>
      </c>
      <c r="Q2925" s="8">
        <v>6</v>
      </c>
    </row>
    <row r="2926" spans="1:17" ht="14.5">
      <c r="A2926" s="5">
        <v>45962</v>
      </c>
      <c r="B2926" s="6">
        <v>2025</v>
      </c>
      <c r="C2926" s="6" t="s">
        <v>102</v>
      </c>
      <c r="D2926" s="6" t="s">
        <v>90</v>
      </c>
      <c r="E2926" s="6" t="s">
        <v>91</v>
      </c>
      <c r="F2926" s="6" t="s">
        <v>83</v>
      </c>
      <c r="G2926" s="6" t="s">
        <v>78</v>
      </c>
      <c r="H2926" s="7">
        <v>21141.75</v>
      </c>
      <c r="I2926" s="7">
        <v>20049.62</v>
      </c>
      <c r="J2926" s="8">
        <v>278</v>
      </c>
      <c r="K2926" s="8">
        <v>260</v>
      </c>
      <c r="L2926" s="7">
        <v>10187.870000000001</v>
      </c>
      <c r="M2926" s="7">
        <v>411.27</v>
      </c>
      <c r="N2926" s="7">
        <v>363190.32</v>
      </c>
      <c r="O2926" s="8">
        <v>4988</v>
      </c>
      <c r="P2926" s="8">
        <v>1</v>
      </c>
      <c r="Q2926" s="8">
        <v>9</v>
      </c>
    </row>
    <row r="2927" spans="1:17" ht="14.5">
      <c r="A2927" s="5">
        <v>45962</v>
      </c>
      <c r="B2927" s="6">
        <v>2025</v>
      </c>
      <c r="C2927" s="6" t="s">
        <v>102</v>
      </c>
      <c r="D2927" s="6" t="s">
        <v>90</v>
      </c>
      <c r="E2927" s="6" t="s">
        <v>91</v>
      </c>
      <c r="F2927" s="6" t="s">
        <v>83</v>
      </c>
      <c r="G2927" s="6" t="s">
        <v>79</v>
      </c>
      <c r="H2927" s="7">
        <v>22122.74</v>
      </c>
      <c r="I2927" s="7">
        <v>19951.12</v>
      </c>
      <c r="J2927" s="8">
        <v>115</v>
      </c>
      <c r="K2927" s="8">
        <v>105</v>
      </c>
      <c r="L2927" s="7">
        <v>12254.54</v>
      </c>
      <c r="M2927" s="7">
        <v>555.78</v>
      </c>
      <c r="N2927" s="7">
        <v>299798.52</v>
      </c>
      <c r="O2927" s="8">
        <v>1625</v>
      </c>
      <c r="P2927" s="8">
        <v>1</v>
      </c>
      <c r="Q2927" s="8">
        <v>2</v>
      </c>
    </row>
    <row r="2928" spans="1:17" ht="14.5">
      <c r="A2928" s="5">
        <v>45962</v>
      </c>
      <c r="B2928" s="6">
        <v>2025</v>
      </c>
      <c r="C2928" s="6" t="s">
        <v>102</v>
      </c>
      <c r="D2928" s="6" t="s">
        <v>90</v>
      </c>
      <c r="E2928" s="6" t="s">
        <v>91</v>
      </c>
      <c r="F2928" s="6" t="s">
        <v>83</v>
      </c>
      <c r="G2928" s="6" t="s">
        <v>80</v>
      </c>
      <c r="H2928" s="7">
        <v>7422.44</v>
      </c>
      <c r="I2928" s="7">
        <v>6505.78</v>
      </c>
      <c r="J2928" s="8">
        <v>50</v>
      </c>
      <c r="K2928" s="8">
        <v>44</v>
      </c>
      <c r="L2928" s="7">
        <v>4350.47</v>
      </c>
      <c r="M2928" s="7">
        <v>413.74</v>
      </c>
      <c r="N2928" s="7">
        <v>99530.44</v>
      </c>
      <c r="O2928" s="8">
        <v>711</v>
      </c>
      <c r="P2928" s="8">
        <v>0</v>
      </c>
      <c r="Q2928" s="8">
        <v>1</v>
      </c>
    </row>
    <row r="2929" spans="1:17" ht="14.5">
      <c r="A2929" s="5">
        <v>45962</v>
      </c>
      <c r="B2929" s="6">
        <v>2025</v>
      </c>
      <c r="C2929" s="6" t="s">
        <v>102</v>
      </c>
      <c r="D2929" s="6" t="s">
        <v>90</v>
      </c>
      <c r="E2929" s="6" t="s">
        <v>91</v>
      </c>
      <c r="F2929" s="6" t="s">
        <v>83</v>
      </c>
      <c r="G2929" s="6" t="s">
        <v>81</v>
      </c>
      <c r="H2929" s="7">
        <v>8852.9599999999991</v>
      </c>
      <c r="I2929" s="7">
        <v>8745.73</v>
      </c>
      <c r="J2929" s="8">
        <v>73</v>
      </c>
      <c r="K2929" s="8">
        <v>73</v>
      </c>
      <c r="L2929" s="7">
        <v>4664.1400000000003</v>
      </c>
      <c r="M2929" s="7">
        <v>251.48</v>
      </c>
      <c r="N2929" s="7">
        <v>137227.56</v>
      </c>
      <c r="O2929" s="8">
        <v>1281</v>
      </c>
      <c r="P2929" s="8">
        <v>0</v>
      </c>
      <c r="Q2929" s="8">
        <v>2</v>
      </c>
    </row>
    <row r="2930" spans="1:17" ht="14.5">
      <c r="A2930" s="5">
        <v>45962</v>
      </c>
      <c r="B2930" s="6">
        <v>2025</v>
      </c>
      <c r="C2930" s="6" t="s">
        <v>102</v>
      </c>
      <c r="D2930" s="6" t="s">
        <v>92</v>
      </c>
      <c r="E2930" s="6" t="s">
        <v>76</v>
      </c>
      <c r="F2930" s="6" t="s">
        <v>77</v>
      </c>
      <c r="G2930" s="6" t="s">
        <v>78</v>
      </c>
      <c r="H2930" s="7">
        <v>211680.59</v>
      </c>
      <c r="I2930" s="7">
        <v>214547.91</v>
      </c>
      <c r="J2930" s="8">
        <v>2784</v>
      </c>
      <c r="K2930" s="8">
        <v>2874</v>
      </c>
      <c r="L2930" s="7">
        <v>118976.36</v>
      </c>
      <c r="M2930" s="7">
        <v>3667.15</v>
      </c>
      <c r="N2930" s="7">
        <v>1471331.82</v>
      </c>
      <c r="O2930" s="8">
        <v>20305</v>
      </c>
      <c r="P2930" s="8">
        <v>8</v>
      </c>
      <c r="Q2930" s="8">
        <v>49</v>
      </c>
    </row>
    <row r="2931" spans="1:17" ht="14.5">
      <c r="A2931" s="5">
        <v>45962</v>
      </c>
      <c r="B2931" s="6">
        <v>2025</v>
      </c>
      <c r="C2931" s="6" t="s">
        <v>102</v>
      </c>
      <c r="D2931" s="6" t="s">
        <v>92</v>
      </c>
      <c r="E2931" s="6" t="s">
        <v>76</v>
      </c>
      <c r="F2931" s="6" t="s">
        <v>77</v>
      </c>
      <c r="G2931" s="6" t="s">
        <v>79</v>
      </c>
      <c r="H2931" s="7">
        <v>222800.39</v>
      </c>
      <c r="I2931" s="7">
        <v>223898.94</v>
      </c>
      <c r="J2931" s="8">
        <v>1159</v>
      </c>
      <c r="K2931" s="8">
        <v>1157</v>
      </c>
      <c r="L2931" s="7">
        <v>146956.10999999999</v>
      </c>
      <c r="M2931" s="7">
        <v>5557.87</v>
      </c>
      <c r="N2931" s="7">
        <v>1296726.93</v>
      </c>
      <c r="O2931" s="8">
        <v>7253</v>
      </c>
      <c r="P2931" s="8">
        <v>8</v>
      </c>
      <c r="Q2931" s="8">
        <v>14</v>
      </c>
    </row>
    <row r="2932" spans="1:17" ht="14.5">
      <c r="A2932" s="5">
        <v>45962</v>
      </c>
      <c r="B2932" s="6">
        <v>2025</v>
      </c>
      <c r="C2932" s="6" t="s">
        <v>102</v>
      </c>
      <c r="D2932" s="6" t="s">
        <v>92</v>
      </c>
      <c r="E2932" s="6" t="s">
        <v>76</v>
      </c>
      <c r="F2932" s="6" t="s">
        <v>77</v>
      </c>
      <c r="G2932" s="6" t="s">
        <v>80</v>
      </c>
      <c r="H2932" s="7">
        <v>72231.38</v>
      </c>
      <c r="I2932" s="7">
        <v>66258.14</v>
      </c>
      <c r="J2932" s="8">
        <v>489</v>
      </c>
      <c r="K2932" s="8">
        <v>452</v>
      </c>
      <c r="L2932" s="7">
        <v>48937.29</v>
      </c>
      <c r="M2932" s="7">
        <v>4265.47</v>
      </c>
      <c r="N2932" s="7">
        <v>432880.05</v>
      </c>
      <c r="O2932" s="8">
        <v>3069</v>
      </c>
      <c r="P2932" s="8">
        <v>4</v>
      </c>
      <c r="Q2932" s="8">
        <v>6</v>
      </c>
    </row>
    <row r="2933" spans="1:17" ht="14.5">
      <c r="A2933" s="5">
        <v>45962</v>
      </c>
      <c r="B2933" s="6">
        <v>2025</v>
      </c>
      <c r="C2933" s="6" t="s">
        <v>102</v>
      </c>
      <c r="D2933" s="6" t="s">
        <v>92</v>
      </c>
      <c r="E2933" s="6" t="s">
        <v>76</v>
      </c>
      <c r="F2933" s="6" t="s">
        <v>77</v>
      </c>
      <c r="G2933" s="6" t="s">
        <v>81</v>
      </c>
      <c r="H2933" s="7">
        <v>98950.67</v>
      </c>
      <c r="I2933" s="7">
        <v>96016.16</v>
      </c>
      <c r="J2933" s="8">
        <v>815</v>
      </c>
      <c r="K2933" s="8">
        <v>776</v>
      </c>
      <c r="L2933" s="7">
        <v>61570.64</v>
      </c>
      <c r="M2933" s="7">
        <v>3075.71</v>
      </c>
      <c r="N2933" s="7">
        <v>612398</v>
      </c>
      <c r="O2933" s="8">
        <v>5296</v>
      </c>
      <c r="P2933" s="8">
        <v>5</v>
      </c>
      <c r="Q2933" s="8">
        <v>9</v>
      </c>
    </row>
    <row r="2934" spans="1:17" ht="14.5">
      <c r="A2934" s="5">
        <v>45962</v>
      </c>
      <c r="B2934" s="6">
        <v>2025</v>
      </c>
      <c r="C2934" s="6" t="s">
        <v>102</v>
      </c>
      <c r="D2934" s="6" t="s">
        <v>92</v>
      </c>
      <c r="E2934" s="6" t="s">
        <v>76</v>
      </c>
      <c r="F2934" s="6" t="s">
        <v>82</v>
      </c>
      <c r="G2934" s="6" t="s">
        <v>78</v>
      </c>
      <c r="H2934" s="7">
        <v>181542.42</v>
      </c>
      <c r="I2934" s="7">
        <v>188761.67</v>
      </c>
      <c r="J2934" s="8">
        <v>2388</v>
      </c>
      <c r="K2934" s="8">
        <v>2506</v>
      </c>
      <c r="L2934" s="7">
        <v>95853.61</v>
      </c>
      <c r="M2934" s="7">
        <v>3132.06</v>
      </c>
      <c r="N2934" s="7">
        <v>1246846.7</v>
      </c>
      <c r="O2934" s="8">
        <v>16789</v>
      </c>
      <c r="P2934" s="8">
        <v>7</v>
      </c>
      <c r="Q2934" s="8">
        <v>20</v>
      </c>
    </row>
    <row r="2935" spans="1:17" ht="14.5">
      <c r="A2935" s="5">
        <v>45962</v>
      </c>
      <c r="B2935" s="6">
        <v>2025</v>
      </c>
      <c r="C2935" s="6" t="s">
        <v>102</v>
      </c>
      <c r="D2935" s="6" t="s">
        <v>92</v>
      </c>
      <c r="E2935" s="6" t="s">
        <v>76</v>
      </c>
      <c r="F2935" s="6" t="s">
        <v>82</v>
      </c>
      <c r="G2935" s="6" t="s">
        <v>79</v>
      </c>
      <c r="H2935" s="7">
        <v>189177.13</v>
      </c>
      <c r="I2935" s="7">
        <v>190748.32</v>
      </c>
      <c r="J2935" s="8">
        <v>984</v>
      </c>
      <c r="K2935" s="8">
        <v>986</v>
      </c>
      <c r="L2935" s="7">
        <v>117000.66</v>
      </c>
      <c r="M2935" s="7">
        <v>4908.01</v>
      </c>
      <c r="N2935" s="7">
        <v>1088085.2</v>
      </c>
      <c r="O2935" s="8">
        <v>5898</v>
      </c>
      <c r="P2935" s="8">
        <v>9</v>
      </c>
      <c r="Q2935" s="8">
        <v>14</v>
      </c>
    </row>
    <row r="2936" spans="1:17" ht="14.5">
      <c r="A2936" s="5">
        <v>45962</v>
      </c>
      <c r="B2936" s="6">
        <v>2025</v>
      </c>
      <c r="C2936" s="6" t="s">
        <v>102</v>
      </c>
      <c r="D2936" s="6" t="s">
        <v>92</v>
      </c>
      <c r="E2936" s="6" t="s">
        <v>76</v>
      </c>
      <c r="F2936" s="6" t="s">
        <v>82</v>
      </c>
      <c r="G2936" s="6" t="s">
        <v>80</v>
      </c>
      <c r="H2936" s="7">
        <v>58139.1</v>
      </c>
      <c r="I2936" s="7">
        <v>54138.98</v>
      </c>
      <c r="J2936" s="8">
        <v>393</v>
      </c>
      <c r="K2936" s="8">
        <v>365</v>
      </c>
      <c r="L2936" s="7">
        <v>37754.199999999997</v>
      </c>
      <c r="M2936" s="7">
        <v>2976.07</v>
      </c>
      <c r="N2936" s="7">
        <v>389552.38</v>
      </c>
      <c r="O2936" s="8">
        <v>2882</v>
      </c>
      <c r="P2936" s="8">
        <v>2</v>
      </c>
      <c r="Q2936" s="8">
        <v>7</v>
      </c>
    </row>
    <row r="2937" spans="1:17" ht="14.5">
      <c r="A2937" s="5">
        <v>45962</v>
      </c>
      <c r="B2937" s="6">
        <v>2025</v>
      </c>
      <c r="C2937" s="6" t="s">
        <v>102</v>
      </c>
      <c r="D2937" s="6" t="s">
        <v>92</v>
      </c>
      <c r="E2937" s="6" t="s">
        <v>76</v>
      </c>
      <c r="F2937" s="6" t="s">
        <v>82</v>
      </c>
      <c r="G2937" s="6" t="s">
        <v>81</v>
      </c>
      <c r="H2937" s="7">
        <v>82115.039999999994</v>
      </c>
      <c r="I2937" s="7">
        <v>82271.13</v>
      </c>
      <c r="J2937" s="8">
        <v>676</v>
      </c>
      <c r="K2937" s="8">
        <v>672</v>
      </c>
      <c r="L2937" s="7">
        <v>47734.04</v>
      </c>
      <c r="M2937" s="7">
        <v>2264.23</v>
      </c>
      <c r="N2937" s="7">
        <v>516859.33</v>
      </c>
      <c r="O2937" s="8">
        <v>4412</v>
      </c>
      <c r="P2937" s="8">
        <v>4</v>
      </c>
      <c r="Q2937" s="8">
        <v>11</v>
      </c>
    </row>
    <row r="2938" spans="1:17" ht="14.5">
      <c r="A2938" s="5">
        <v>45962</v>
      </c>
      <c r="B2938" s="6">
        <v>2025</v>
      </c>
      <c r="C2938" s="6" t="s">
        <v>102</v>
      </c>
      <c r="D2938" s="6" t="s">
        <v>92</v>
      </c>
      <c r="E2938" s="6" t="s">
        <v>76</v>
      </c>
      <c r="F2938" s="6" t="s">
        <v>83</v>
      </c>
      <c r="G2938" s="6" t="s">
        <v>78</v>
      </c>
      <c r="H2938" s="7">
        <v>19933.509999999998</v>
      </c>
      <c r="I2938" s="7">
        <v>20082.59</v>
      </c>
      <c r="J2938" s="8">
        <v>262</v>
      </c>
      <c r="K2938" s="8">
        <v>264</v>
      </c>
      <c r="L2938" s="7">
        <v>9505.77</v>
      </c>
      <c r="M2938" s="7">
        <v>348.07</v>
      </c>
      <c r="N2938" s="7">
        <v>199749.32</v>
      </c>
      <c r="O2938" s="8">
        <v>2759</v>
      </c>
      <c r="P2938" s="8">
        <v>1</v>
      </c>
      <c r="Q2938" s="8">
        <v>4</v>
      </c>
    </row>
    <row r="2939" spans="1:17" ht="14.5">
      <c r="A2939" s="5">
        <v>45962</v>
      </c>
      <c r="B2939" s="6">
        <v>2025</v>
      </c>
      <c r="C2939" s="6" t="s">
        <v>102</v>
      </c>
      <c r="D2939" s="6" t="s">
        <v>92</v>
      </c>
      <c r="E2939" s="6" t="s">
        <v>76</v>
      </c>
      <c r="F2939" s="6" t="s">
        <v>83</v>
      </c>
      <c r="G2939" s="6" t="s">
        <v>79</v>
      </c>
      <c r="H2939" s="7">
        <v>20174.23</v>
      </c>
      <c r="I2939" s="7">
        <v>20220.39</v>
      </c>
      <c r="J2939" s="8">
        <v>105</v>
      </c>
      <c r="K2939" s="8">
        <v>107</v>
      </c>
      <c r="L2939" s="7">
        <v>11253.39</v>
      </c>
      <c r="M2939" s="7">
        <v>551.72</v>
      </c>
      <c r="N2939" s="7">
        <v>166254.68</v>
      </c>
      <c r="O2939" s="8">
        <v>961</v>
      </c>
      <c r="P2939" s="8">
        <v>1</v>
      </c>
      <c r="Q2939" s="8">
        <v>3</v>
      </c>
    </row>
    <row r="2940" spans="1:17" ht="14.5">
      <c r="A2940" s="5">
        <v>45962</v>
      </c>
      <c r="B2940" s="6">
        <v>2025</v>
      </c>
      <c r="C2940" s="6" t="s">
        <v>102</v>
      </c>
      <c r="D2940" s="6" t="s">
        <v>92</v>
      </c>
      <c r="E2940" s="6" t="s">
        <v>76</v>
      </c>
      <c r="F2940" s="6" t="s">
        <v>83</v>
      </c>
      <c r="G2940" s="6" t="s">
        <v>80</v>
      </c>
      <c r="H2940" s="7">
        <v>6284.76</v>
      </c>
      <c r="I2940" s="7">
        <v>6037.7</v>
      </c>
      <c r="J2940" s="8">
        <v>43</v>
      </c>
      <c r="K2940" s="8">
        <v>41</v>
      </c>
      <c r="L2940" s="7">
        <v>3613.12</v>
      </c>
      <c r="M2940" s="7">
        <v>373.97</v>
      </c>
      <c r="N2940" s="7">
        <v>58451.24</v>
      </c>
      <c r="O2940" s="8">
        <v>433</v>
      </c>
      <c r="P2940" s="8">
        <v>0</v>
      </c>
      <c r="Q2940" s="8">
        <v>1</v>
      </c>
    </row>
    <row r="2941" spans="1:17" ht="14.5">
      <c r="A2941" s="5">
        <v>45962</v>
      </c>
      <c r="B2941" s="6">
        <v>2025</v>
      </c>
      <c r="C2941" s="6" t="s">
        <v>102</v>
      </c>
      <c r="D2941" s="6" t="s">
        <v>92</v>
      </c>
      <c r="E2941" s="6" t="s">
        <v>76</v>
      </c>
      <c r="F2941" s="6" t="s">
        <v>83</v>
      </c>
      <c r="G2941" s="6" t="s">
        <v>81</v>
      </c>
      <c r="H2941" s="7">
        <v>8532.35</v>
      </c>
      <c r="I2941" s="7">
        <v>8530.75</v>
      </c>
      <c r="J2941" s="8">
        <v>70</v>
      </c>
      <c r="K2941" s="8">
        <v>71</v>
      </c>
      <c r="L2941" s="7">
        <v>4466.0200000000004</v>
      </c>
      <c r="M2941" s="7">
        <v>261.31</v>
      </c>
      <c r="N2941" s="7">
        <v>76320.59</v>
      </c>
      <c r="O2941" s="8">
        <v>655</v>
      </c>
      <c r="P2941" s="8">
        <v>0</v>
      </c>
      <c r="Q2941" s="8">
        <v>1</v>
      </c>
    </row>
    <row r="2942" spans="1:17" ht="14.5">
      <c r="A2942" s="5">
        <v>45992</v>
      </c>
      <c r="B2942" s="6">
        <v>2025</v>
      </c>
      <c r="C2942" s="6" t="s">
        <v>103</v>
      </c>
      <c r="D2942" s="6" t="s">
        <v>75</v>
      </c>
      <c r="E2942" s="6" t="s">
        <v>76</v>
      </c>
      <c r="F2942" s="6" t="s">
        <v>77</v>
      </c>
      <c r="G2942" s="6" t="s">
        <v>78</v>
      </c>
      <c r="H2942" s="7">
        <v>1185561.96</v>
      </c>
      <c r="I2942" s="7">
        <v>1181843.06</v>
      </c>
      <c r="J2942" s="8">
        <v>15593</v>
      </c>
      <c r="K2942" s="8">
        <v>15733</v>
      </c>
      <c r="L2942" s="7">
        <v>661870.74</v>
      </c>
      <c r="M2942" s="7">
        <v>22873.24</v>
      </c>
      <c r="N2942" s="7">
        <v>6592502.1399999997</v>
      </c>
      <c r="O2942" s="8">
        <v>90219</v>
      </c>
      <c r="P2942" s="8">
        <v>65</v>
      </c>
      <c r="Q2942" s="8">
        <v>190</v>
      </c>
    </row>
    <row r="2943" spans="1:17" ht="14.5">
      <c r="A2943" s="5">
        <v>45992</v>
      </c>
      <c r="B2943" s="6">
        <v>2025</v>
      </c>
      <c r="C2943" s="6" t="s">
        <v>103</v>
      </c>
      <c r="D2943" s="6" t="s">
        <v>75</v>
      </c>
      <c r="E2943" s="6" t="s">
        <v>76</v>
      </c>
      <c r="F2943" s="6" t="s">
        <v>77</v>
      </c>
      <c r="G2943" s="6" t="s">
        <v>79</v>
      </c>
      <c r="H2943" s="7">
        <v>1194248.1200000001</v>
      </c>
      <c r="I2943" s="7">
        <v>1167061.1599999999</v>
      </c>
      <c r="J2943" s="8">
        <v>6211</v>
      </c>
      <c r="K2943" s="8">
        <v>6057</v>
      </c>
      <c r="L2943" s="7">
        <v>774453.81</v>
      </c>
      <c r="M2943" s="7">
        <v>27648.55</v>
      </c>
      <c r="N2943" s="7">
        <v>5766442.1399999997</v>
      </c>
      <c r="O2943" s="8">
        <v>33407</v>
      </c>
      <c r="P2943" s="8">
        <v>57</v>
      </c>
      <c r="Q2943" s="8">
        <v>110</v>
      </c>
    </row>
    <row r="2944" spans="1:17" ht="14.5">
      <c r="A2944" s="5">
        <v>45992</v>
      </c>
      <c r="B2944" s="6">
        <v>2025</v>
      </c>
      <c r="C2944" s="6" t="s">
        <v>103</v>
      </c>
      <c r="D2944" s="6" t="s">
        <v>75</v>
      </c>
      <c r="E2944" s="6" t="s">
        <v>76</v>
      </c>
      <c r="F2944" s="6" t="s">
        <v>77</v>
      </c>
      <c r="G2944" s="6" t="s">
        <v>80</v>
      </c>
      <c r="H2944" s="7">
        <v>374577.86</v>
      </c>
      <c r="I2944" s="7">
        <v>346104.05</v>
      </c>
      <c r="J2944" s="8">
        <v>2534</v>
      </c>
      <c r="K2944" s="8">
        <v>2338</v>
      </c>
      <c r="L2944" s="7">
        <v>260718.89</v>
      </c>
      <c r="M2944" s="7">
        <v>22311.46</v>
      </c>
      <c r="N2944" s="7">
        <v>1980066.62</v>
      </c>
      <c r="O2944" s="8">
        <v>13967</v>
      </c>
      <c r="P2944" s="8">
        <v>21</v>
      </c>
      <c r="Q2944" s="8">
        <v>36</v>
      </c>
    </row>
    <row r="2945" spans="1:17" ht="14.5">
      <c r="A2945" s="5">
        <v>45992</v>
      </c>
      <c r="B2945" s="6">
        <v>2025</v>
      </c>
      <c r="C2945" s="6" t="s">
        <v>103</v>
      </c>
      <c r="D2945" s="6" t="s">
        <v>75</v>
      </c>
      <c r="E2945" s="6" t="s">
        <v>76</v>
      </c>
      <c r="F2945" s="6" t="s">
        <v>77</v>
      </c>
      <c r="G2945" s="6" t="s">
        <v>81</v>
      </c>
      <c r="H2945" s="7">
        <v>506473.24</v>
      </c>
      <c r="I2945" s="7">
        <v>502053.95</v>
      </c>
      <c r="J2945" s="8">
        <v>4171</v>
      </c>
      <c r="K2945" s="8">
        <v>4179</v>
      </c>
      <c r="L2945" s="7">
        <v>313743.74</v>
      </c>
      <c r="M2945" s="7">
        <v>14256.01</v>
      </c>
      <c r="N2945" s="7">
        <v>2623999.5299999998</v>
      </c>
      <c r="O2945" s="8">
        <v>22283</v>
      </c>
      <c r="P2945" s="8">
        <v>22</v>
      </c>
      <c r="Q2945" s="8">
        <v>51</v>
      </c>
    </row>
    <row r="2946" spans="1:17" ht="14.5">
      <c r="A2946" s="5">
        <v>45992</v>
      </c>
      <c r="B2946" s="6">
        <v>2025</v>
      </c>
      <c r="C2946" s="6" t="s">
        <v>103</v>
      </c>
      <c r="D2946" s="6" t="s">
        <v>75</v>
      </c>
      <c r="E2946" s="6" t="s">
        <v>76</v>
      </c>
      <c r="F2946" s="6" t="s">
        <v>82</v>
      </c>
      <c r="G2946" s="6" t="s">
        <v>78</v>
      </c>
      <c r="H2946" s="7">
        <v>887422.78</v>
      </c>
      <c r="I2946" s="7">
        <v>880973.28</v>
      </c>
      <c r="J2946" s="8">
        <v>11672</v>
      </c>
      <c r="K2946" s="8">
        <v>11620</v>
      </c>
      <c r="L2946" s="7">
        <v>471448.74</v>
      </c>
      <c r="M2946" s="7">
        <v>15578.72</v>
      </c>
      <c r="N2946" s="7">
        <v>5681201.3499999996</v>
      </c>
      <c r="O2946" s="8">
        <v>82045</v>
      </c>
      <c r="P2946" s="8">
        <v>40</v>
      </c>
      <c r="Q2946" s="8">
        <v>210</v>
      </c>
    </row>
    <row r="2947" spans="1:17" ht="14.5">
      <c r="A2947" s="5">
        <v>45992</v>
      </c>
      <c r="B2947" s="6">
        <v>2025</v>
      </c>
      <c r="C2947" s="6" t="s">
        <v>103</v>
      </c>
      <c r="D2947" s="6" t="s">
        <v>75</v>
      </c>
      <c r="E2947" s="6" t="s">
        <v>76</v>
      </c>
      <c r="F2947" s="6" t="s">
        <v>82</v>
      </c>
      <c r="G2947" s="6" t="s">
        <v>79</v>
      </c>
      <c r="H2947" s="7">
        <v>1003516.05</v>
      </c>
      <c r="I2947" s="7">
        <v>971351.74</v>
      </c>
      <c r="J2947" s="8">
        <v>5219</v>
      </c>
      <c r="K2947" s="8">
        <v>5099</v>
      </c>
      <c r="L2947" s="7">
        <v>615963.93000000005</v>
      </c>
      <c r="M2947" s="7">
        <v>26768.38</v>
      </c>
      <c r="N2947" s="7">
        <v>4921839.58</v>
      </c>
      <c r="O2947" s="8">
        <v>26315</v>
      </c>
      <c r="P2947" s="8">
        <v>52</v>
      </c>
      <c r="Q2947" s="8">
        <v>58</v>
      </c>
    </row>
    <row r="2948" spans="1:17" ht="14.5">
      <c r="A2948" s="5">
        <v>45992</v>
      </c>
      <c r="B2948" s="6">
        <v>2025</v>
      </c>
      <c r="C2948" s="6" t="s">
        <v>103</v>
      </c>
      <c r="D2948" s="6" t="s">
        <v>75</v>
      </c>
      <c r="E2948" s="6" t="s">
        <v>76</v>
      </c>
      <c r="F2948" s="6" t="s">
        <v>82</v>
      </c>
      <c r="G2948" s="6" t="s">
        <v>80</v>
      </c>
      <c r="H2948" s="7">
        <v>292009.71999999997</v>
      </c>
      <c r="I2948" s="7">
        <v>255239.95</v>
      </c>
      <c r="J2948" s="8">
        <v>1975</v>
      </c>
      <c r="K2948" s="8">
        <v>1699</v>
      </c>
      <c r="L2948" s="7">
        <v>184843.51999999999</v>
      </c>
      <c r="M2948" s="7">
        <v>15967.06</v>
      </c>
      <c r="N2948" s="7">
        <v>1680409.87</v>
      </c>
      <c r="O2948" s="8">
        <v>12134</v>
      </c>
      <c r="P2948" s="8">
        <v>14</v>
      </c>
      <c r="Q2948" s="8">
        <v>36</v>
      </c>
    </row>
    <row r="2949" spans="1:17" ht="14.5">
      <c r="A2949" s="5">
        <v>45992</v>
      </c>
      <c r="B2949" s="6">
        <v>2025</v>
      </c>
      <c r="C2949" s="6" t="s">
        <v>103</v>
      </c>
      <c r="D2949" s="6" t="s">
        <v>75</v>
      </c>
      <c r="E2949" s="6" t="s">
        <v>76</v>
      </c>
      <c r="F2949" s="6" t="s">
        <v>82</v>
      </c>
      <c r="G2949" s="6" t="s">
        <v>81</v>
      </c>
      <c r="H2949" s="7">
        <v>357203.64</v>
      </c>
      <c r="I2949" s="7">
        <v>345362</v>
      </c>
      <c r="J2949" s="8">
        <v>2941</v>
      </c>
      <c r="K2949" s="8">
        <v>2820</v>
      </c>
      <c r="L2949" s="7">
        <v>209133.65</v>
      </c>
      <c r="M2949" s="7">
        <v>10679.52</v>
      </c>
      <c r="N2949" s="7">
        <v>2143924.9500000002</v>
      </c>
      <c r="O2949" s="8">
        <v>18594</v>
      </c>
      <c r="P2949" s="8">
        <v>19</v>
      </c>
      <c r="Q2949" s="8">
        <v>40</v>
      </c>
    </row>
    <row r="2950" spans="1:17" ht="14.5">
      <c r="A2950" s="5">
        <v>45992</v>
      </c>
      <c r="B2950" s="6">
        <v>2025</v>
      </c>
      <c r="C2950" s="6" t="s">
        <v>103</v>
      </c>
      <c r="D2950" s="6" t="s">
        <v>75</v>
      </c>
      <c r="E2950" s="6" t="s">
        <v>76</v>
      </c>
      <c r="F2950" s="6" t="s">
        <v>83</v>
      </c>
      <c r="G2950" s="6" t="s">
        <v>78</v>
      </c>
      <c r="H2950" s="7">
        <v>110965.28</v>
      </c>
      <c r="I2950" s="7">
        <v>113313.44</v>
      </c>
      <c r="J2950" s="8">
        <v>1459</v>
      </c>
      <c r="K2950" s="8">
        <v>1499</v>
      </c>
      <c r="L2950" s="7">
        <v>52138.89</v>
      </c>
      <c r="M2950" s="7">
        <v>1902.18</v>
      </c>
      <c r="N2950" s="7">
        <v>910547.21</v>
      </c>
      <c r="O2950" s="8">
        <v>13527</v>
      </c>
      <c r="P2950" s="8">
        <v>5</v>
      </c>
      <c r="Q2950" s="8">
        <v>37</v>
      </c>
    </row>
    <row r="2951" spans="1:17" ht="14.5">
      <c r="A2951" s="5">
        <v>45992</v>
      </c>
      <c r="B2951" s="6">
        <v>2025</v>
      </c>
      <c r="C2951" s="6" t="s">
        <v>103</v>
      </c>
      <c r="D2951" s="6" t="s">
        <v>75</v>
      </c>
      <c r="E2951" s="6" t="s">
        <v>76</v>
      </c>
      <c r="F2951" s="6" t="s">
        <v>83</v>
      </c>
      <c r="G2951" s="6" t="s">
        <v>79</v>
      </c>
      <c r="H2951" s="7">
        <v>108732.26</v>
      </c>
      <c r="I2951" s="7">
        <v>105031.53</v>
      </c>
      <c r="J2951" s="8">
        <v>566</v>
      </c>
      <c r="K2951" s="8">
        <v>543</v>
      </c>
      <c r="L2951" s="7">
        <v>59862.39</v>
      </c>
      <c r="M2951" s="7">
        <v>2897.81</v>
      </c>
      <c r="N2951" s="7">
        <v>753558.73</v>
      </c>
      <c r="O2951" s="8">
        <v>4335</v>
      </c>
      <c r="P2951" s="8">
        <v>5</v>
      </c>
      <c r="Q2951" s="8">
        <v>9</v>
      </c>
    </row>
    <row r="2952" spans="1:17" ht="14.5">
      <c r="A2952" s="5">
        <v>45992</v>
      </c>
      <c r="B2952" s="6">
        <v>2025</v>
      </c>
      <c r="C2952" s="6" t="s">
        <v>103</v>
      </c>
      <c r="D2952" s="6" t="s">
        <v>75</v>
      </c>
      <c r="E2952" s="6" t="s">
        <v>76</v>
      </c>
      <c r="F2952" s="6" t="s">
        <v>83</v>
      </c>
      <c r="G2952" s="6" t="s">
        <v>80</v>
      </c>
      <c r="H2952" s="7">
        <v>31220.66</v>
      </c>
      <c r="I2952" s="7">
        <v>27869.09</v>
      </c>
      <c r="J2952" s="8">
        <v>211</v>
      </c>
      <c r="K2952" s="8">
        <v>188</v>
      </c>
      <c r="L2952" s="7">
        <v>18111.259999999998</v>
      </c>
      <c r="M2952" s="7">
        <v>1826.89</v>
      </c>
      <c r="N2952" s="7">
        <v>266082.17</v>
      </c>
      <c r="O2952" s="8">
        <v>1972</v>
      </c>
      <c r="P2952" s="8">
        <v>1</v>
      </c>
      <c r="Q2952" s="8">
        <v>7</v>
      </c>
    </row>
    <row r="2953" spans="1:17" ht="14.5">
      <c r="A2953" s="5">
        <v>45992</v>
      </c>
      <c r="B2953" s="6">
        <v>2025</v>
      </c>
      <c r="C2953" s="6" t="s">
        <v>103</v>
      </c>
      <c r="D2953" s="6" t="s">
        <v>75</v>
      </c>
      <c r="E2953" s="6" t="s">
        <v>76</v>
      </c>
      <c r="F2953" s="6" t="s">
        <v>83</v>
      </c>
      <c r="G2953" s="6" t="s">
        <v>81</v>
      </c>
      <c r="H2953" s="7">
        <v>45459.79</v>
      </c>
      <c r="I2953" s="7">
        <v>42038.75</v>
      </c>
      <c r="J2953" s="8">
        <v>374</v>
      </c>
      <c r="K2953" s="8">
        <v>342</v>
      </c>
      <c r="L2953" s="7">
        <v>24275.54</v>
      </c>
      <c r="M2953" s="7">
        <v>1400.38</v>
      </c>
      <c r="N2953" s="7">
        <v>347213.45</v>
      </c>
      <c r="O2953" s="8">
        <v>2924</v>
      </c>
      <c r="P2953" s="8">
        <v>2</v>
      </c>
      <c r="Q2953" s="8">
        <v>6</v>
      </c>
    </row>
    <row r="2954" spans="1:17" ht="14.5">
      <c r="A2954" s="5">
        <v>45992</v>
      </c>
      <c r="B2954" s="6">
        <v>2025</v>
      </c>
      <c r="C2954" s="6" t="s">
        <v>103</v>
      </c>
      <c r="D2954" s="6" t="s">
        <v>84</v>
      </c>
      <c r="E2954" s="6" t="s">
        <v>85</v>
      </c>
      <c r="F2954" s="6" t="s">
        <v>77</v>
      </c>
      <c r="G2954" s="6" t="s">
        <v>78</v>
      </c>
      <c r="H2954" s="7">
        <v>623740.13</v>
      </c>
      <c r="I2954" s="7">
        <v>714872.15</v>
      </c>
      <c r="J2954" s="8">
        <v>8204</v>
      </c>
      <c r="K2954" s="8">
        <v>9387</v>
      </c>
      <c r="L2954" s="7">
        <v>347905.89</v>
      </c>
      <c r="M2954" s="7">
        <v>11903.49</v>
      </c>
      <c r="N2954" s="7">
        <v>4976625.3499999996</v>
      </c>
      <c r="O2954" s="8">
        <v>67044</v>
      </c>
      <c r="P2954" s="8">
        <v>31</v>
      </c>
      <c r="Q2954" s="8">
        <v>161</v>
      </c>
    </row>
    <row r="2955" spans="1:17" ht="14.5">
      <c r="A2955" s="5">
        <v>45992</v>
      </c>
      <c r="B2955" s="6">
        <v>2025</v>
      </c>
      <c r="C2955" s="6" t="s">
        <v>103</v>
      </c>
      <c r="D2955" s="6" t="s">
        <v>84</v>
      </c>
      <c r="E2955" s="6" t="s">
        <v>85</v>
      </c>
      <c r="F2955" s="6" t="s">
        <v>77</v>
      </c>
      <c r="G2955" s="6" t="s">
        <v>79</v>
      </c>
      <c r="H2955" s="7">
        <v>583989.18999999994</v>
      </c>
      <c r="I2955" s="7">
        <v>605067.26</v>
      </c>
      <c r="J2955" s="8">
        <v>3037</v>
      </c>
      <c r="K2955" s="8">
        <v>3137</v>
      </c>
      <c r="L2955" s="7">
        <v>381679.91</v>
      </c>
      <c r="M2955" s="7">
        <v>14352.81</v>
      </c>
      <c r="N2955" s="7">
        <v>4198041.38</v>
      </c>
      <c r="O2955" s="8">
        <v>23855</v>
      </c>
      <c r="P2955" s="8">
        <v>31</v>
      </c>
      <c r="Q2955" s="8">
        <v>28</v>
      </c>
    </row>
    <row r="2956" spans="1:17" ht="14.5">
      <c r="A2956" s="5">
        <v>45992</v>
      </c>
      <c r="B2956" s="6">
        <v>2025</v>
      </c>
      <c r="C2956" s="6" t="s">
        <v>103</v>
      </c>
      <c r="D2956" s="6" t="s">
        <v>84</v>
      </c>
      <c r="E2956" s="6" t="s">
        <v>85</v>
      </c>
      <c r="F2956" s="6" t="s">
        <v>77</v>
      </c>
      <c r="G2956" s="6" t="s">
        <v>80</v>
      </c>
      <c r="H2956" s="7">
        <v>174178.97</v>
      </c>
      <c r="I2956" s="7">
        <v>176011.56</v>
      </c>
      <c r="J2956" s="8">
        <v>1178</v>
      </c>
      <c r="K2956" s="8">
        <v>1194</v>
      </c>
      <c r="L2956" s="7">
        <v>118368.57</v>
      </c>
      <c r="M2956" s="7">
        <v>9448.17</v>
      </c>
      <c r="N2956" s="7">
        <v>1486207.41</v>
      </c>
      <c r="O2956" s="8">
        <v>10924</v>
      </c>
      <c r="P2956" s="8">
        <v>8</v>
      </c>
      <c r="Q2956" s="8">
        <v>22</v>
      </c>
    </row>
    <row r="2957" spans="1:17" ht="14.5">
      <c r="A2957" s="5">
        <v>45992</v>
      </c>
      <c r="B2957" s="6">
        <v>2025</v>
      </c>
      <c r="C2957" s="6" t="s">
        <v>103</v>
      </c>
      <c r="D2957" s="6" t="s">
        <v>84</v>
      </c>
      <c r="E2957" s="6" t="s">
        <v>85</v>
      </c>
      <c r="F2957" s="6" t="s">
        <v>77</v>
      </c>
      <c r="G2957" s="6" t="s">
        <v>81</v>
      </c>
      <c r="H2957" s="7">
        <v>244788.45</v>
      </c>
      <c r="I2957" s="7">
        <v>253066.7</v>
      </c>
      <c r="J2957" s="8">
        <v>2016</v>
      </c>
      <c r="K2957" s="8">
        <v>2092</v>
      </c>
      <c r="L2957" s="7">
        <v>151113.21</v>
      </c>
      <c r="M2957" s="7">
        <v>7435.84</v>
      </c>
      <c r="N2957" s="7">
        <v>1864520.72</v>
      </c>
      <c r="O2957" s="8">
        <v>15923</v>
      </c>
      <c r="P2957" s="8">
        <v>12</v>
      </c>
      <c r="Q2957" s="8">
        <v>28</v>
      </c>
    </row>
    <row r="2958" spans="1:17" ht="14.5">
      <c r="A2958" s="5">
        <v>45992</v>
      </c>
      <c r="B2958" s="6">
        <v>2025</v>
      </c>
      <c r="C2958" s="6" t="s">
        <v>103</v>
      </c>
      <c r="D2958" s="6" t="s">
        <v>84</v>
      </c>
      <c r="E2958" s="6" t="s">
        <v>85</v>
      </c>
      <c r="F2958" s="6" t="s">
        <v>82</v>
      </c>
      <c r="G2958" s="6" t="s">
        <v>78</v>
      </c>
      <c r="H2958" s="7">
        <v>549922.82999999996</v>
      </c>
      <c r="I2958" s="7">
        <v>601511.43999999994</v>
      </c>
      <c r="J2958" s="8">
        <v>7233</v>
      </c>
      <c r="K2958" s="8">
        <v>7908</v>
      </c>
      <c r="L2958" s="7">
        <v>289301.90999999997</v>
      </c>
      <c r="M2958" s="7">
        <v>9504.86</v>
      </c>
      <c r="N2958" s="7">
        <v>4670808.57</v>
      </c>
      <c r="O2958" s="8">
        <v>67374</v>
      </c>
      <c r="P2958" s="8">
        <v>29</v>
      </c>
      <c r="Q2958" s="8">
        <v>129</v>
      </c>
    </row>
    <row r="2959" spans="1:17" ht="14.5">
      <c r="A2959" s="5">
        <v>45992</v>
      </c>
      <c r="B2959" s="6">
        <v>2025</v>
      </c>
      <c r="C2959" s="6" t="s">
        <v>103</v>
      </c>
      <c r="D2959" s="6" t="s">
        <v>84</v>
      </c>
      <c r="E2959" s="6" t="s">
        <v>85</v>
      </c>
      <c r="F2959" s="6" t="s">
        <v>82</v>
      </c>
      <c r="G2959" s="6" t="s">
        <v>79</v>
      </c>
      <c r="H2959" s="7">
        <v>513453.64</v>
      </c>
      <c r="I2959" s="7">
        <v>529031.34</v>
      </c>
      <c r="J2959" s="8">
        <v>2671</v>
      </c>
      <c r="K2959" s="8">
        <v>2713</v>
      </c>
      <c r="L2959" s="7">
        <v>317735.18</v>
      </c>
      <c r="M2959" s="7">
        <v>12004.64</v>
      </c>
      <c r="N2959" s="7">
        <v>4008502.78</v>
      </c>
      <c r="O2959" s="8">
        <v>21934</v>
      </c>
      <c r="P2959" s="8">
        <v>24</v>
      </c>
      <c r="Q2959" s="8">
        <v>27</v>
      </c>
    </row>
    <row r="2960" spans="1:17" ht="14.5">
      <c r="A2960" s="5">
        <v>45992</v>
      </c>
      <c r="B2960" s="6">
        <v>2025</v>
      </c>
      <c r="C2960" s="6" t="s">
        <v>103</v>
      </c>
      <c r="D2960" s="6" t="s">
        <v>84</v>
      </c>
      <c r="E2960" s="6" t="s">
        <v>85</v>
      </c>
      <c r="F2960" s="6" t="s">
        <v>82</v>
      </c>
      <c r="G2960" s="6" t="s">
        <v>80</v>
      </c>
      <c r="H2960" s="7">
        <v>156192.04</v>
      </c>
      <c r="I2960" s="7">
        <v>161469.09</v>
      </c>
      <c r="J2960" s="8">
        <v>1056</v>
      </c>
      <c r="K2960" s="8">
        <v>1078</v>
      </c>
      <c r="L2960" s="7">
        <v>101345.16</v>
      </c>
      <c r="M2960" s="7">
        <v>9125.6299999999992</v>
      </c>
      <c r="N2960" s="7">
        <v>1329453.9099999999</v>
      </c>
      <c r="O2960" s="8">
        <v>9957</v>
      </c>
      <c r="P2960" s="8">
        <v>8</v>
      </c>
      <c r="Q2960" s="8">
        <v>13</v>
      </c>
    </row>
    <row r="2961" spans="1:17" ht="14.5">
      <c r="A2961" s="5">
        <v>45992</v>
      </c>
      <c r="B2961" s="6">
        <v>2025</v>
      </c>
      <c r="C2961" s="6" t="s">
        <v>103</v>
      </c>
      <c r="D2961" s="6" t="s">
        <v>84</v>
      </c>
      <c r="E2961" s="6" t="s">
        <v>85</v>
      </c>
      <c r="F2961" s="6" t="s">
        <v>82</v>
      </c>
      <c r="G2961" s="6" t="s">
        <v>81</v>
      </c>
      <c r="H2961" s="7">
        <v>229251.56</v>
      </c>
      <c r="I2961" s="7">
        <v>255404.02</v>
      </c>
      <c r="J2961" s="8">
        <v>1888</v>
      </c>
      <c r="K2961" s="8">
        <v>2089</v>
      </c>
      <c r="L2961" s="7">
        <v>132532.51</v>
      </c>
      <c r="M2961" s="7">
        <v>7364.03</v>
      </c>
      <c r="N2961" s="7">
        <v>1862276.06</v>
      </c>
      <c r="O2961" s="8">
        <v>16161</v>
      </c>
      <c r="P2961" s="8">
        <v>12</v>
      </c>
      <c r="Q2961" s="8">
        <v>36</v>
      </c>
    </row>
    <row r="2962" spans="1:17" ht="14.5">
      <c r="A2962" s="5">
        <v>45992</v>
      </c>
      <c r="B2962" s="6">
        <v>2025</v>
      </c>
      <c r="C2962" s="6" t="s">
        <v>103</v>
      </c>
      <c r="D2962" s="6" t="s">
        <v>84</v>
      </c>
      <c r="E2962" s="6" t="s">
        <v>85</v>
      </c>
      <c r="F2962" s="6" t="s">
        <v>83</v>
      </c>
      <c r="G2962" s="6" t="s">
        <v>78</v>
      </c>
      <c r="H2962" s="7">
        <v>54127.81</v>
      </c>
      <c r="I2962" s="7">
        <v>59800.79</v>
      </c>
      <c r="J2962" s="8">
        <v>712</v>
      </c>
      <c r="K2962" s="8">
        <v>796</v>
      </c>
      <c r="L2962" s="7">
        <v>25871.17</v>
      </c>
      <c r="M2962" s="7">
        <v>942.03</v>
      </c>
      <c r="N2962" s="7">
        <v>668971.18999999994</v>
      </c>
      <c r="O2962" s="8">
        <v>9753</v>
      </c>
      <c r="P2962" s="8">
        <v>3</v>
      </c>
      <c r="Q2962" s="8">
        <v>10</v>
      </c>
    </row>
    <row r="2963" spans="1:17" ht="14.5">
      <c r="A2963" s="5">
        <v>45992</v>
      </c>
      <c r="B2963" s="6">
        <v>2025</v>
      </c>
      <c r="C2963" s="6" t="s">
        <v>103</v>
      </c>
      <c r="D2963" s="6" t="s">
        <v>84</v>
      </c>
      <c r="E2963" s="6" t="s">
        <v>85</v>
      </c>
      <c r="F2963" s="6" t="s">
        <v>83</v>
      </c>
      <c r="G2963" s="6" t="s">
        <v>79</v>
      </c>
      <c r="H2963" s="7">
        <v>54020.18</v>
      </c>
      <c r="I2963" s="7">
        <v>57990.74</v>
      </c>
      <c r="J2963" s="8">
        <v>281</v>
      </c>
      <c r="K2963" s="8">
        <v>301</v>
      </c>
      <c r="L2963" s="7">
        <v>29748.639999999999</v>
      </c>
      <c r="M2963" s="7">
        <v>1282.5899999999999</v>
      </c>
      <c r="N2963" s="7">
        <v>555524.92000000004</v>
      </c>
      <c r="O2963" s="8">
        <v>3133</v>
      </c>
      <c r="P2963" s="8">
        <v>2</v>
      </c>
      <c r="Q2963" s="8">
        <v>9</v>
      </c>
    </row>
    <row r="2964" spans="1:17" ht="14.5">
      <c r="A2964" s="5">
        <v>45992</v>
      </c>
      <c r="B2964" s="6">
        <v>2025</v>
      </c>
      <c r="C2964" s="6" t="s">
        <v>103</v>
      </c>
      <c r="D2964" s="6" t="s">
        <v>84</v>
      </c>
      <c r="E2964" s="6" t="s">
        <v>85</v>
      </c>
      <c r="F2964" s="6" t="s">
        <v>83</v>
      </c>
      <c r="G2964" s="6" t="s">
        <v>80</v>
      </c>
      <c r="H2964" s="7">
        <v>15962.23</v>
      </c>
      <c r="I2964" s="7">
        <v>15514.76</v>
      </c>
      <c r="J2964" s="8">
        <v>108</v>
      </c>
      <c r="K2964" s="8">
        <v>103</v>
      </c>
      <c r="L2964" s="7">
        <v>9213.32</v>
      </c>
      <c r="M2964" s="7">
        <v>873.65</v>
      </c>
      <c r="N2964" s="7">
        <v>194687.39</v>
      </c>
      <c r="O2964" s="8">
        <v>1369</v>
      </c>
      <c r="P2964" s="8">
        <v>1</v>
      </c>
      <c r="Q2964" s="8">
        <v>2</v>
      </c>
    </row>
    <row r="2965" spans="1:17" ht="14.5">
      <c r="A2965" s="5">
        <v>45992</v>
      </c>
      <c r="B2965" s="6">
        <v>2025</v>
      </c>
      <c r="C2965" s="6" t="s">
        <v>103</v>
      </c>
      <c r="D2965" s="6" t="s">
        <v>84</v>
      </c>
      <c r="E2965" s="6" t="s">
        <v>85</v>
      </c>
      <c r="F2965" s="6" t="s">
        <v>83</v>
      </c>
      <c r="G2965" s="6" t="s">
        <v>81</v>
      </c>
      <c r="H2965" s="7">
        <v>22335.49</v>
      </c>
      <c r="I2965" s="7">
        <v>23203.279999999999</v>
      </c>
      <c r="J2965" s="8">
        <v>184</v>
      </c>
      <c r="K2965" s="8">
        <v>191</v>
      </c>
      <c r="L2965" s="7">
        <v>11738.95</v>
      </c>
      <c r="M2965" s="7">
        <v>646.5</v>
      </c>
      <c r="N2965" s="7">
        <v>262786.53999999998</v>
      </c>
      <c r="O2965" s="8">
        <v>2433</v>
      </c>
      <c r="P2965" s="8">
        <v>1</v>
      </c>
      <c r="Q2965" s="8">
        <v>3</v>
      </c>
    </row>
    <row r="2966" spans="1:17" ht="14.5">
      <c r="A2966" s="5">
        <v>45992</v>
      </c>
      <c r="B2966" s="6">
        <v>2025</v>
      </c>
      <c r="C2966" s="6" t="s">
        <v>103</v>
      </c>
      <c r="D2966" s="6" t="s">
        <v>86</v>
      </c>
      <c r="E2966" s="6" t="s">
        <v>87</v>
      </c>
      <c r="F2966" s="6" t="s">
        <v>77</v>
      </c>
      <c r="G2966" s="6" t="s">
        <v>78</v>
      </c>
      <c r="H2966" s="7">
        <v>419419.9</v>
      </c>
      <c r="I2966" s="7">
        <v>424872.61</v>
      </c>
      <c r="J2966" s="8">
        <v>5516</v>
      </c>
      <c r="K2966" s="8">
        <v>5643</v>
      </c>
      <c r="L2966" s="7">
        <v>234596.76</v>
      </c>
      <c r="M2966" s="7">
        <v>7332.88</v>
      </c>
      <c r="N2966" s="7">
        <v>3711315.17</v>
      </c>
      <c r="O2966" s="8">
        <v>53837</v>
      </c>
      <c r="P2966" s="8">
        <v>22</v>
      </c>
      <c r="Q2966" s="8">
        <v>118</v>
      </c>
    </row>
    <row r="2967" spans="1:17" ht="14.5">
      <c r="A2967" s="5">
        <v>45992</v>
      </c>
      <c r="B2967" s="6">
        <v>2025</v>
      </c>
      <c r="C2967" s="6" t="s">
        <v>103</v>
      </c>
      <c r="D2967" s="6" t="s">
        <v>86</v>
      </c>
      <c r="E2967" s="6" t="s">
        <v>87</v>
      </c>
      <c r="F2967" s="6" t="s">
        <v>77</v>
      </c>
      <c r="G2967" s="6" t="s">
        <v>79</v>
      </c>
      <c r="H2967" s="7">
        <v>422300.21</v>
      </c>
      <c r="I2967" s="7">
        <v>398371.36</v>
      </c>
      <c r="J2967" s="8">
        <v>2196</v>
      </c>
      <c r="K2967" s="8">
        <v>2105</v>
      </c>
      <c r="L2967" s="7">
        <v>273801.49</v>
      </c>
      <c r="M2967" s="7">
        <v>11392.31</v>
      </c>
      <c r="N2967" s="7">
        <v>3373200.25</v>
      </c>
      <c r="O2967" s="8">
        <v>19777</v>
      </c>
      <c r="P2967" s="8">
        <v>24</v>
      </c>
      <c r="Q2967" s="8">
        <v>30</v>
      </c>
    </row>
    <row r="2968" spans="1:17" ht="14.5">
      <c r="A2968" s="5">
        <v>45992</v>
      </c>
      <c r="B2968" s="6">
        <v>2025</v>
      </c>
      <c r="C2968" s="6" t="s">
        <v>103</v>
      </c>
      <c r="D2968" s="6" t="s">
        <v>86</v>
      </c>
      <c r="E2968" s="6" t="s">
        <v>87</v>
      </c>
      <c r="F2968" s="6" t="s">
        <v>77</v>
      </c>
      <c r="G2968" s="6" t="s">
        <v>80</v>
      </c>
      <c r="H2968" s="7">
        <v>126268.49</v>
      </c>
      <c r="I2968" s="7">
        <v>122353.83</v>
      </c>
      <c r="J2968" s="8">
        <v>854</v>
      </c>
      <c r="K2968" s="8">
        <v>827</v>
      </c>
      <c r="L2968" s="7">
        <v>87484.56</v>
      </c>
      <c r="M2968" s="7">
        <v>7439.03</v>
      </c>
      <c r="N2968" s="7">
        <v>1137681.42</v>
      </c>
      <c r="O2968" s="8">
        <v>8287</v>
      </c>
      <c r="P2968" s="8">
        <v>7</v>
      </c>
      <c r="Q2968" s="8">
        <v>7</v>
      </c>
    </row>
    <row r="2969" spans="1:17" ht="14.5">
      <c r="A2969" s="5">
        <v>45992</v>
      </c>
      <c r="B2969" s="6">
        <v>2025</v>
      </c>
      <c r="C2969" s="6" t="s">
        <v>103</v>
      </c>
      <c r="D2969" s="6" t="s">
        <v>86</v>
      </c>
      <c r="E2969" s="6" t="s">
        <v>87</v>
      </c>
      <c r="F2969" s="6" t="s">
        <v>77</v>
      </c>
      <c r="G2969" s="6" t="s">
        <v>81</v>
      </c>
      <c r="H2969" s="7">
        <v>182772.16</v>
      </c>
      <c r="I2969" s="7">
        <v>180367.71</v>
      </c>
      <c r="J2969" s="8">
        <v>1505</v>
      </c>
      <c r="K2969" s="8">
        <v>1513</v>
      </c>
      <c r="L2969" s="7">
        <v>115228.47</v>
      </c>
      <c r="M2969" s="7">
        <v>5836.6</v>
      </c>
      <c r="N2969" s="7">
        <v>1519249.21</v>
      </c>
      <c r="O2969" s="8">
        <v>13109</v>
      </c>
      <c r="P2969" s="8">
        <v>10</v>
      </c>
      <c r="Q2969" s="8">
        <v>19</v>
      </c>
    </row>
    <row r="2970" spans="1:17" ht="14.5">
      <c r="A2970" s="5">
        <v>45992</v>
      </c>
      <c r="B2970" s="6">
        <v>2025</v>
      </c>
      <c r="C2970" s="6" t="s">
        <v>103</v>
      </c>
      <c r="D2970" s="6" t="s">
        <v>86</v>
      </c>
      <c r="E2970" s="6" t="s">
        <v>87</v>
      </c>
      <c r="F2970" s="6" t="s">
        <v>82</v>
      </c>
      <c r="G2970" s="6" t="s">
        <v>78</v>
      </c>
      <c r="H2970" s="7">
        <v>362695.96</v>
      </c>
      <c r="I2970" s="7">
        <v>387287.56</v>
      </c>
      <c r="J2970" s="8">
        <v>4770</v>
      </c>
      <c r="K2970" s="8">
        <v>5194</v>
      </c>
      <c r="L2970" s="7">
        <v>192607.56</v>
      </c>
      <c r="M2970" s="7">
        <v>7092.07</v>
      </c>
      <c r="N2970" s="7">
        <v>3534815.45</v>
      </c>
      <c r="O2970" s="8">
        <v>48979</v>
      </c>
      <c r="P2970" s="8">
        <v>20</v>
      </c>
      <c r="Q2970" s="8">
        <v>46</v>
      </c>
    </row>
    <row r="2971" spans="1:17" ht="14.5">
      <c r="A2971" s="5">
        <v>45992</v>
      </c>
      <c r="B2971" s="6">
        <v>2025</v>
      </c>
      <c r="C2971" s="6" t="s">
        <v>103</v>
      </c>
      <c r="D2971" s="6" t="s">
        <v>86</v>
      </c>
      <c r="E2971" s="6" t="s">
        <v>87</v>
      </c>
      <c r="F2971" s="6" t="s">
        <v>82</v>
      </c>
      <c r="G2971" s="6" t="s">
        <v>79</v>
      </c>
      <c r="H2971" s="7">
        <v>369976.32000000001</v>
      </c>
      <c r="I2971" s="7">
        <v>365257.35</v>
      </c>
      <c r="J2971" s="8">
        <v>1924</v>
      </c>
      <c r="K2971" s="8">
        <v>1870</v>
      </c>
      <c r="L2971" s="7">
        <v>226066.6</v>
      </c>
      <c r="M2971" s="7">
        <v>8548.81</v>
      </c>
      <c r="N2971" s="7">
        <v>3003333.16</v>
      </c>
      <c r="O2971" s="8">
        <v>16562</v>
      </c>
      <c r="P2971" s="8">
        <v>15</v>
      </c>
      <c r="Q2971" s="8">
        <v>41</v>
      </c>
    </row>
    <row r="2972" spans="1:17" ht="14.5">
      <c r="A2972" s="5">
        <v>45992</v>
      </c>
      <c r="B2972" s="6">
        <v>2025</v>
      </c>
      <c r="C2972" s="6" t="s">
        <v>103</v>
      </c>
      <c r="D2972" s="6" t="s">
        <v>86</v>
      </c>
      <c r="E2972" s="6" t="s">
        <v>87</v>
      </c>
      <c r="F2972" s="6" t="s">
        <v>82</v>
      </c>
      <c r="G2972" s="6" t="s">
        <v>80</v>
      </c>
      <c r="H2972" s="7">
        <v>105841.54</v>
      </c>
      <c r="I2972" s="7">
        <v>100496.65</v>
      </c>
      <c r="J2972" s="8">
        <v>716</v>
      </c>
      <c r="K2972" s="8">
        <v>688</v>
      </c>
      <c r="L2972" s="7">
        <v>67243.490000000005</v>
      </c>
      <c r="M2972" s="7">
        <v>6217.01</v>
      </c>
      <c r="N2972" s="7">
        <v>986329.13</v>
      </c>
      <c r="O2972" s="8">
        <v>7044</v>
      </c>
      <c r="P2972" s="8">
        <v>4</v>
      </c>
      <c r="Q2972" s="8">
        <v>14</v>
      </c>
    </row>
    <row r="2973" spans="1:17" ht="14.5">
      <c r="A2973" s="5">
        <v>45992</v>
      </c>
      <c r="B2973" s="6">
        <v>2025</v>
      </c>
      <c r="C2973" s="6" t="s">
        <v>103</v>
      </c>
      <c r="D2973" s="6" t="s">
        <v>86</v>
      </c>
      <c r="E2973" s="6" t="s">
        <v>87</v>
      </c>
      <c r="F2973" s="6" t="s">
        <v>82</v>
      </c>
      <c r="G2973" s="6" t="s">
        <v>81</v>
      </c>
      <c r="H2973" s="7">
        <v>162468.1</v>
      </c>
      <c r="I2973" s="7">
        <v>157307.85</v>
      </c>
      <c r="J2973" s="8">
        <v>1338</v>
      </c>
      <c r="K2973" s="8">
        <v>1320</v>
      </c>
      <c r="L2973" s="7">
        <v>95667.79</v>
      </c>
      <c r="M2973" s="7">
        <v>5084.72</v>
      </c>
      <c r="N2973" s="7">
        <v>1406184.32</v>
      </c>
      <c r="O2973" s="8">
        <v>12537</v>
      </c>
      <c r="P2973" s="8">
        <v>9</v>
      </c>
      <c r="Q2973" s="8">
        <v>11</v>
      </c>
    </row>
    <row r="2974" spans="1:17" ht="14.5">
      <c r="A2974" s="5">
        <v>45992</v>
      </c>
      <c r="B2974" s="6">
        <v>2025</v>
      </c>
      <c r="C2974" s="6" t="s">
        <v>103</v>
      </c>
      <c r="D2974" s="6" t="s">
        <v>86</v>
      </c>
      <c r="E2974" s="6" t="s">
        <v>87</v>
      </c>
      <c r="F2974" s="6" t="s">
        <v>83</v>
      </c>
      <c r="G2974" s="6" t="s">
        <v>78</v>
      </c>
      <c r="H2974" s="7">
        <v>37055.57</v>
      </c>
      <c r="I2974" s="7">
        <v>38324.31</v>
      </c>
      <c r="J2974" s="8">
        <v>487</v>
      </c>
      <c r="K2974" s="8">
        <v>512</v>
      </c>
      <c r="L2974" s="7">
        <v>17425.939999999999</v>
      </c>
      <c r="M2974" s="7">
        <v>642.24</v>
      </c>
      <c r="N2974" s="7">
        <v>518689.1</v>
      </c>
      <c r="O2974" s="8">
        <v>7399</v>
      </c>
      <c r="P2974" s="8">
        <v>2</v>
      </c>
      <c r="Q2974" s="8">
        <v>13</v>
      </c>
    </row>
    <row r="2975" spans="1:17" ht="14.5">
      <c r="A2975" s="5">
        <v>45992</v>
      </c>
      <c r="B2975" s="6">
        <v>2025</v>
      </c>
      <c r="C2975" s="6" t="s">
        <v>103</v>
      </c>
      <c r="D2975" s="6" t="s">
        <v>86</v>
      </c>
      <c r="E2975" s="6" t="s">
        <v>87</v>
      </c>
      <c r="F2975" s="6" t="s">
        <v>83</v>
      </c>
      <c r="G2975" s="6" t="s">
        <v>79</v>
      </c>
      <c r="H2975" s="7">
        <v>42646.32</v>
      </c>
      <c r="I2975" s="7">
        <v>41007.07</v>
      </c>
      <c r="J2975" s="8">
        <v>222</v>
      </c>
      <c r="K2975" s="8">
        <v>210</v>
      </c>
      <c r="L2975" s="7">
        <v>23505.57</v>
      </c>
      <c r="M2975" s="7">
        <v>1105.78</v>
      </c>
      <c r="N2975" s="7">
        <v>449727.39</v>
      </c>
      <c r="O2975" s="8">
        <v>2451</v>
      </c>
      <c r="P2975" s="8">
        <v>2</v>
      </c>
      <c r="Q2975" s="8">
        <v>5</v>
      </c>
    </row>
    <row r="2976" spans="1:17" ht="14.5">
      <c r="A2976" s="5">
        <v>45992</v>
      </c>
      <c r="B2976" s="6">
        <v>2025</v>
      </c>
      <c r="C2976" s="6" t="s">
        <v>103</v>
      </c>
      <c r="D2976" s="6" t="s">
        <v>86</v>
      </c>
      <c r="E2976" s="6" t="s">
        <v>87</v>
      </c>
      <c r="F2976" s="6" t="s">
        <v>83</v>
      </c>
      <c r="G2976" s="6" t="s">
        <v>80</v>
      </c>
      <c r="H2976" s="7">
        <v>11984.27</v>
      </c>
      <c r="I2976" s="7">
        <v>11008.79</v>
      </c>
      <c r="J2976" s="8">
        <v>81</v>
      </c>
      <c r="K2976" s="8">
        <v>75</v>
      </c>
      <c r="L2976" s="7">
        <v>6872.48</v>
      </c>
      <c r="M2976" s="7">
        <v>630.73</v>
      </c>
      <c r="N2976" s="7">
        <v>158399.81</v>
      </c>
      <c r="O2976" s="8">
        <v>1140</v>
      </c>
      <c r="P2976" s="8">
        <v>1</v>
      </c>
      <c r="Q2976" s="8">
        <v>2</v>
      </c>
    </row>
    <row r="2977" spans="1:17" ht="14.5">
      <c r="A2977" s="5">
        <v>45992</v>
      </c>
      <c r="B2977" s="6">
        <v>2025</v>
      </c>
      <c r="C2977" s="6" t="s">
        <v>103</v>
      </c>
      <c r="D2977" s="6" t="s">
        <v>86</v>
      </c>
      <c r="E2977" s="6" t="s">
        <v>87</v>
      </c>
      <c r="F2977" s="6" t="s">
        <v>83</v>
      </c>
      <c r="G2977" s="6" t="s">
        <v>81</v>
      </c>
      <c r="H2977" s="7">
        <v>17256.47</v>
      </c>
      <c r="I2977" s="7">
        <v>16908.18</v>
      </c>
      <c r="J2977" s="8">
        <v>142</v>
      </c>
      <c r="K2977" s="8">
        <v>141</v>
      </c>
      <c r="L2977" s="7">
        <v>9111.65</v>
      </c>
      <c r="M2977" s="7">
        <v>476.09</v>
      </c>
      <c r="N2977" s="7">
        <v>211011.61</v>
      </c>
      <c r="O2977" s="8">
        <v>1837</v>
      </c>
      <c r="P2977" s="8">
        <v>1</v>
      </c>
      <c r="Q2977" s="8">
        <v>5</v>
      </c>
    </row>
    <row r="2978" spans="1:17" ht="14.5">
      <c r="A2978" s="5">
        <v>45992</v>
      </c>
      <c r="B2978" s="6">
        <v>2025</v>
      </c>
      <c r="C2978" s="6" t="s">
        <v>103</v>
      </c>
      <c r="D2978" s="6" t="s">
        <v>88</v>
      </c>
      <c r="E2978" s="6" t="s">
        <v>87</v>
      </c>
      <c r="F2978" s="6" t="s">
        <v>77</v>
      </c>
      <c r="G2978" s="6" t="s">
        <v>78</v>
      </c>
      <c r="H2978" s="7">
        <v>343896.53</v>
      </c>
      <c r="I2978" s="7">
        <v>330374.75</v>
      </c>
      <c r="J2978" s="8">
        <v>4523</v>
      </c>
      <c r="K2978" s="8">
        <v>4280</v>
      </c>
      <c r="L2978" s="7">
        <v>193265.57</v>
      </c>
      <c r="M2978" s="7">
        <v>6075.78</v>
      </c>
      <c r="N2978" s="7">
        <v>3233871.76</v>
      </c>
      <c r="O2978" s="8">
        <v>44226</v>
      </c>
      <c r="P2978" s="8">
        <v>18</v>
      </c>
      <c r="Q2978" s="8">
        <v>42</v>
      </c>
    </row>
    <row r="2979" spans="1:17" ht="14.5">
      <c r="A2979" s="5">
        <v>45992</v>
      </c>
      <c r="B2979" s="6">
        <v>2025</v>
      </c>
      <c r="C2979" s="6" t="s">
        <v>103</v>
      </c>
      <c r="D2979" s="6" t="s">
        <v>88</v>
      </c>
      <c r="E2979" s="6" t="s">
        <v>87</v>
      </c>
      <c r="F2979" s="6" t="s">
        <v>77</v>
      </c>
      <c r="G2979" s="6" t="s">
        <v>79</v>
      </c>
      <c r="H2979" s="7">
        <v>353795.85</v>
      </c>
      <c r="I2979" s="7">
        <v>330989.98</v>
      </c>
      <c r="J2979" s="8">
        <v>1840</v>
      </c>
      <c r="K2979" s="8">
        <v>1688</v>
      </c>
      <c r="L2979" s="7">
        <v>232473.84</v>
      </c>
      <c r="M2979" s="7">
        <v>9717.02</v>
      </c>
      <c r="N2979" s="7">
        <v>2712881.63</v>
      </c>
      <c r="O2979" s="8">
        <v>14761</v>
      </c>
      <c r="P2979" s="8">
        <v>16</v>
      </c>
      <c r="Q2979" s="8">
        <v>40</v>
      </c>
    </row>
    <row r="2980" spans="1:17" ht="14.5">
      <c r="A2980" s="5">
        <v>45992</v>
      </c>
      <c r="B2980" s="6">
        <v>2025</v>
      </c>
      <c r="C2980" s="6" t="s">
        <v>103</v>
      </c>
      <c r="D2980" s="6" t="s">
        <v>88</v>
      </c>
      <c r="E2980" s="6" t="s">
        <v>87</v>
      </c>
      <c r="F2980" s="6" t="s">
        <v>77</v>
      </c>
      <c r="G2980" s="6" t="s">
        <v>80</v>
      </c>
      <c r="H2980" s="7">
        <v>105908.46</v>
      </c>
      <c r="I2980" s="7">
        <v>93624.39</v>
      </c>
      <c r="J2980" s="8">
        <v>716</v>
      </c>
      <c r="K2980" s="8">
        <v>627</v>
      </c>
      <c r="L2980" s="7">
        <v>72648.97</v>
      </c>
      <c r="M2980" s="7">
        <v>5852.93</v>
      </c>
      <c r="N2980" s="7">
        <v>958317.96</v>
      </c>
      <c r="O2980" s="8">
        <v>7365</v>
      </c>
      <c r="P2980" s="8">
        <v>5</v>
      </c>
      <c r="Q2980" s="8">
        <v>7</v>
      </c>
    </row>
    <row r="2981" spans="1:17" ht="14.5">
      <c r="A2981" s="5">
        <v>45992</v>
      </c>
      <c r="B2981" s="6">
        <v>2025</v>
      </c>
      <c r="C2981" s="6" t="s">
        <v>103</v>
      </c>
      <c r="D2981" s="6" t="s">
        <v>88</v>
      </c>
      <c r="E2981" s="6" t="s">
        <v>87</v>
      </c>
      <c r="F2981" s="6" t="s">
        <v>77</v>
      </c>
      <c r="G2981" s="6" t="s">
        <v>81</v>
      </c>
      <c r="H2981" s="7">
        <v>154820.92000000001</v>
      </c>
      <c r="I2981" s="7">
        <v>151249.10999999999</v>
      </c>
      <c r="J2981" s="8">
        <v>1275</v>
      </c>
      <c r="K2981" s="8">
        <v>1246</v>
      </c>
      <c r="L2981" s="7">
        <v>97110.31</v>
      </c>
      <c r="M2981" s="7">
        <v>5056.74</v>
      </c>
      <c r="N2981" s="7">
        <v>1298064.8600000001</v>
      </c>
      <c r="O2981" s="8">
        <v>11593</v>
      </c>
      <c r="P2981" s="8">
        <v>6</v>
      </c>
      <c r="Q2981" s="8">
        <v>14</v>
      </c>
    </row>
    <row r="2982" spans="1:17" ht="14.5">
      <c r="A2982" s="5">
        <v>45992</v>
      </c>
      <c r="B2982" s="6">
        <v>2025</v>
      </c>
      <c r="C2982" s="6" t="s">
        <v>103</v>
      </c>
      <c r="D2982" s="6" t="s">
        <v>88</v>
      </c>
      <c r="E2982" s="6" t="s">
        <v>87</v>
      </c>
      <c r="F2982" s="6" t="s">
        <v>82</v>
      </c>
      <c r="G2982" s="6" t="s">
        <v>78</v>
      </c>
      <c r="H2982" s="7">
        <v>313404</v>
      </c>
      <c r="I2982" s="7">
        <v>311266.48</v>
      </c>
      <c r="J2982" s="8">
        <v>4122</v>
      </c>
      <c r="K2982" s="8">
        <v>4099</v>
      </c>
      <c r="L2982" s="7">
        <v>165279.70000000001</v>
      </c>
      <c r="M2982" s="7">
        <v>5880.37</v>
      </c>
      <c r="N2982" s="7">
        <v>2993418.37</v>
      </c>
      <c r="O2982" s="8">
        <v>42593</v>
      </c>
      <c r="P2982" s="8">
        <v>12</v>
      </c>
      <c r="Q2982" s="8">
        <v>56</v>
      </c>
    </row>
    <row r="2983" spans="1:17" ht="14.5">
      <c r="A2983" s="5">
        <v>45992</v>
      </c>
      <c r="B2983" s="6">
        <v>2025</v>
      </c>
      <c r="C2983" s="6" t="s">
        <v>103</v>
      </c>
      <c r="D2983" s="6" t="s">
        <v>88</v>
      </c>
      <c r="E2983" s="6" t="s">
        <v>87</v>
      </c>
      <c r="F2983" s="6" t="s">
        <v>82</v>
      </c>
      <c r="G2983" s="6" t="s">
        <v>79</v>
      </c>
      <c r="H2983" s="7">
        <v>349069.91</v>
      </c>
      <c r="I2983" s="7">
        <v>332269.49</v>
      </c>
      <c r="J2983" s="8">
        <v>1816</v>
      </c>
      <c r="K2983" s="8">
        <v>1695</v>
      </c>
      <c r="L2983" s="7">
        <v>213854.11</v>
      </c>
      <c r="M2983" s="7">
        <v>9579.61</v>
      </c>
      <c r="N2983" s="7">
        <v>2699355.59</v>
      </c>
      <c r="O2983" s="8">
        <v>15018</v>
      </c>
      <c r="P2983" s="8">
        <v>15</v>
      </c>
      <c r="Q2983" s="8">
        <v>22</v>
      </c>
    </row>
    <row r="2984" spans="1:17" ht="14.5">
      <c r="A2984" s="5">
        <v>45992</v>
      </c>
      <c r="B2984" s="6">
        <v>2025</v>
      </c>
      <c r="C2984" s="6" t="s">
        <v>103</v>
      </c>
      <c r="D2984" s="6" t="s">
        <v>88</v>
      </c>
      <c r="E2984" s="6" t="s">
        <v>87</v>
      </c>
      <c r="F2984" s="6" t="s">
        <v>82</v>
      </c>
      <c r="G2984" s="6" t="s">
        <v>80</v>
      </c>
      <c r="H2984" s="7">
        <v>103985.34</v>
      </c>
      <c r="I2984" s="7">
        <v>92506.57</v>
      </c>
      <c r="J2984" s="8">
        <v>703</v>
      </c>
      <c r="K2984" s="8">
        <v>627</v>
      </c>
      <c r="L2984" s="7">
        <v>66092.53</v>
      </c>
      <c r="M2984" s="7">
        <v>5697.24</v>
      </c>
      <c r="N2984" s="7">
        <v>905145.22</v>
      </c>
      <c r="O2984" s="8">
        <v>6642</v>
      </c>
      <c r="P2984" s="8">
        <v>5</v>
      </c>
      <c r="Q2984" s="8">
        <v>11</v>
      </c>
    </row>
    <row r="2985" spans="1:17" ht="14.5">
      <c r="A2985" s="5">
        <v>45992</v>
      </c>
      <c r="B2985" s="6">
        <v>2025</v>
      </c>
      <c r="C2985" s="6" t="s">
        <v>103</v>
      </c>
      <c r="D2985" s="6" t="s">
        <v>88</v>
      </c>
      <c r="E2985" s="6" t="s">
        <v>87</v>
      </c>
      <c r="F2985" s="6" t="s">
        <v>82</v>
      </c>
      <c r="G2985" s="6" t="s">
        <v>81</v>
      </c>
      <c r="H2985" s="7">
        <v>142870.47</v>
      </c>
      <c r="I2985" s="7">
        <v>135206.24</v>
      </c>
      <c r="J2985" s="8">
        <v>1176</v>
      </c>
      <c r="K2985" s="8">
        <v>1110</v>
      </c>
      <c r="L2985" s="7">
        <v>82745.570000000007</v>
      </c>
      <c r="M2985" s="7">
        <v>4278.76</v>
      </c>
      <c r="N2985" s="7">
        <v>1212315.17</v>
      </c>
      <c r="O2985" s="8">
        <v>10543</v>
      </c>
      <c r="P2985" s="8">
        <v>6</v>
      </c>
      <c r="Q2985" s="8">
        <v>10</v>
      </c>
    </row>
    <row r="2986" spans="1:17" ht="14.5">
      <c r="A2986" s="5">
        <v>45992</v>
      </c>
      <c r="B2986" s="6">
        <v>2025</v>
      </c>
      <c r="C2986" s="6" t="s">
        <v>103</v>
      </c>
      <c r="D2986" s="6" t="s">
        <v>88</v>
      </c>
      <c r="E2986" s="6" t="s">
        <v>87</v>
      </c>
      <c r="F2986" s="6" t="s">
        <v>83</v>
      </c>
      <c r="G2986" s="6" t="s">
        <v>78</v>
      </c>
      <c r="H2986" s="7">
        <v>36348.46</v>
      </c>
      <c r="I2986" s="7">
        <v>35916.839999999997</v>
      </c>
      <c r="J2986" s="8">
        <v>478</v>
      </c>
      <c r="K2986" s="8">
        <v>478</v>
      </c>
      <c r="L2986" s="7">
        <v>17121.080000000002</v>
      </c>
      <c r="M2986" s="7">
        <v>628.58000000000004</v>
      </c>
      <c r="N2986" s="7">
        <v>465179.96</v>
      </c>
      <c r="O2986" s="8">
        <v>6622</v>
      </c>
      <c r="P2986" s="8">
        <v>1</v>
      </c>
      <c r="Q2986" s="8">
        <v>12</v>
      </c>
    </row>
    <row r="2987" spans="1:17" ht="14.5">
      <c r="A2987" s="5">
        <v>45992</v>
      </c>
      <c r="B2987" s="6">
        <v>2025</v>
      </c>
      <c r="C2987" s="6" t="s">
        <v>103</v>
      </c>
      <c r="D2987" s="6" t="s">
        <v>88</v>
      </c>
      <c r="E2987" s="6" t="s">
        <v>87</v>
      </c>
      <c r="F2987" s="6" t="s">
        <v>83</v>
      </c>
      <c r="G2987" s="6" t="s">
        <v>79</v>
      </c>
      <c r="H2987" s="7">
        <v>33281.19</v>
      </c>
      <c r="I2987" s="7">
        <v>31055.58</v>
      </c>
      <c r="J2987" s="8">
        <v>173</v>
      </c>
      <c r="K2987" s="8">
        <v>163</v>
      </c>
      <c r="L2987" s="7">
        <v>18572.740000000002</v>
      </c>
      <c r="M2987" s="7">
        <v>771.24</v>
      </c>
      <c r="N2987" s="7">
        <v>384938.27</v>
      </c>
      <c r="O2987" s="8">
        <v>2221</v>
      </c>
      <c r="P2987" s="8">
        <v>2</v>
      </c>
      <c r="Q2987" s="8">
        <v>5</v>
      </c>
    </row>
    <row r="2988" spans="1:17" ht="14.5">
      <c r="A2988" s="5">
        <v>45992</v>
      </c>
      <c r="B2988" s="6">
        <v>2025</v>
      </c>
      <c r="C2988" s="6" t="s">
        <v>103</v>
      </c>
      <c r="D2988" s="6" t="s">
        <v>88</v>
      </c>
      <c r="E2988" s="6" t="s">
        <v>87</v>
      </c>
      <c r="F2988" s="6" t="s">
        <v>83</v>
      </c>
      <c r="G2988" s="6" t="s">
        <v>80</v>
      </c>
      <c r="H2988" s="7">
        <v>11000.93</v>
      </c>
      <c r="I2988" s="7">
        <v>9716.7800000000007</v>
      </c>
      <c r="J2988" s="8">
        <v>74</v>
      </c>
      <c r="K2988" s="8">
        <v>67</v>
      </c>
      <c r="L2988" s="7">
        <v>6385.91</v>
      </c>
      <c r="M2988" s="7">
        <v>573.83000000000004</v>
      </c>
      <c r="N2988" s="7">
        <v>135929.31</v>
      </c>
      <c r="O2988" s="8">
        <v>1032</v>
      </c>
      <c r="P2988" s="8">
        <v>1</v>
      </c>
      <c r="Q2988" s="8">
        <v>2</v>
      </c>
    </row>
    <row r="2989" spans="1:17" ht="14.5">
      <c r="A2989" s="5">
        <v>45992</v>
      </c>
      <c r="B2989" s="6">
        <v>2025</v>
      </c>
      <c r="C2989" s="6" t="s">
        <v>103</v>
      </c>
      <c r="D2989" s="6" t="s">
        <v>88</v>
      </c>
      <c r="E2989" s="6" t="s">
        <v>87</v>
      </c>
      <c r="F2989" s="6" t="s">
        <v>83</v>
      </c>
      <c r="G2989" s="6" t="s">
        <v>81</v>
      </c>
      <c r="H2989" s="7">
        <v>15460.31</v>
      </c>
      <c r="I2989" s="7">
        <v>14190.41</v>
      </c>
      <c r="J2989" s="8">
        <v>127</v>
      </c>
      <c r="K2989" s="8">
        <v>115</v>
      </c>
      <c r="L2989" s="7">
        <v>8066.98</v>
      </c>
      <c r="M2989" s="7">
        <v>443.7</v>
      </c>
      <c r="N2989" s="7">
        <v>182808.3</v>
      </c>
      <c r="O2989" s="8">
        <v>1590</v>
      </c>
      <c r="P2989" s="8">
        <v>1</v>
      </c>
      <c r="Q2989" s="8">
        <v>2</v>
      </c>
    </row>
    <row r="2990" spans="1:17" ht="14.5">
      <c r="A2990" s="5">
        <v>45992</v>
      </c>
      <c r="B2990" s="6">
        <v>2025</v>
      </c>
      <c r="C2990" s="6" t="s">
        <v>103</v>
      </c>
      <c r="D2990" s="6" t="s">
        <v>89</v>
      </c>
      <c r="E2990" s="6" t="s">
        <v>85</v>
      </c>
      <c r="F2990" s="6" t="s">
        <v>77</v>
      </c>
      <c r="G2990" s="6" t="s">
        <v>78</v>
      </c>
      <c r="H2990" s="7">
        <v>248011.07</v>
      </c>
      <c r="I2990" s="7">
        <v>245328.31</v>
      </c>
      <c r="J2990" s="8">
        <v>3262</v>
      </c>
      <c r="K2990" s="8">
        <v>3168</v>
      </c>
      <c r="L2990" s="7">
        <v>140612.04999999999</v>
      </c>
      <c r="M2990" s="7">
        <v>4318.68</v>
      </c>
      <c r="N2990" s="7">
        <v>1776292.53</v>
      </c>
      <c r="O2990" s="8">
        <v>26454</v>
      </c>
      <c r="P2990" s="8">
        <v>11</v>
      </c>
      <c r="Q2990" s="8">
        <v>53</v>
      </c>
    </row>
    <row r="2991" spans="1:17" ht="14.5">
      <c r="A2991" s="5">
        <v>45992</v>
      </c>
      <c r="B2991" s="6">
        <v>2025</v>
      </c>
      <c r="C2991" s="6" t="s">
        <v>103</v>
      </c>
      <c r="D2991" s="6" t="s">
        <v>89</v>
      </c>
      <c r="E2991" s="6" t="s">
        <v>85</v>
      </c>
      <c r="F2991" s="6" t="s">
        <v>77</v>
      </c>
      <c r="G2991" s="6" t="s">
        <v>79</v>
      </c>
      <c r="H2991" s="7">
        <v>279221.03999999998</v>
      </c>
      <c r="I2991" s="7">
        <v>260265.29</v>
      </c>
      <c r="J2991" s="8">
        <v>1452</v>
      </c>
      <c r="K2991" s="8">
        <v>1338</v>
      </c>
      <c r="L2991" s="7">
        <v>183855.64</v>
      </c>
      <c r="M2991" s="7">
        <v>7100.8</v>
      </c>
      <c r="N2991" s="7">
        <v>1599304.59</v>
      </c>
      <c r="O2991" s="8">
        <v>8985</v>
      </c>
      <c r="P2991" s="8">
        <v>15</v>
      </c>
      <c r="Q2991" s="8">
        <v>20</v>
      </c>
    </row>
    <row r="2992" spans="1:17" ht="14.5">
      <c r="A2992" s="5">
        <v>45992</v>
      </c>
      <c r="B2992" s="6">
        <v>2025</v>
      </c>
      <c r="C2992" s="6" t="s">
        <v>103</v>
      </c>
      <c r="D2992" s="6" t="s">
        <v>89</v>
      </c>
      <c r="E2992" s="6" t="s">
        <v>85</v>
      </c>
      <c r="F2992" s="6" t="s">
        <v>77</v>
      </c>
      <c r="G2992" s="6" t="s">
        <v>80</v>
      </c>
      <c r="H2992" s="7">
        <v>79633.05</v>
      </c>
      <c r="I2992" s="7">
        <v>70147.839999999997</v>
      </c>
      <c r="J2992" s="8">
        <v>539</v>
      </c>
      <c r="K2992" s="8">
        <v>467</v>
      </c>
      <c r="L2992" s="7">
        <v>54348.33</v>
      </c>
      <c r="M2992" s="7">
        <v>4027.15</v>
      </c>
      <c r="N2992" s="7">
        <v>536429.69999999995</v>
      </c>
      <c r="O2992" s="8">
        <v>3891</v>
      </c>
      <c r="P2992" s="8">
        <v>4</v>
      </c>
      <c r="Q2992" s="8">
        <v>6</v>
      </c>
    </row>
    <row r="2993" spans="1:17" ht="14.5">
      <c r="A2993" s="5">
        <v>45992</v>
      </c>
      <c r="B2993" s="6">
        <v>2025</v>
      </c>
      <c r="C2993" s="6" t="s">
        <v>103</v>
      </c>
      <c r="D2993" s="6" t="s">
        <v>89</v>
      </c>
      <c r="E2993" s="6" t="s">
        <v>85</v>
      </c>
      <c r="F2993" s="6" t="s">
        <v>77</v>
      </c>
      <c r="G2993" s="6" t="s">
        <v>81</v>
      </c>
      <c r="H2993" s="7">
        <v>106608.62</v>
      </c>
      <c r="I2993" s="7">
        <v>104423.21</v>
      </c>
      <c r="J2993" s="8">
        <v>878</v>
      </c>
      <c r="K2993" s="8">
        <v>866</v>
      </c>
      <c r="L2993" s="7">
        <v>65585.61</v>
      </c>
      <c r="M2993" s="7">
        <v>2929.26</v>
      </c>
      <c r="N2993" s="7">
        <v>735249.4</v>
      </c>
      <c r="O2993" s="8">
        <v>6187</v>
      </c>
      <c r="P2993" s="8">
        <v>5</v>
      </c>
      <c r="Q2993" s="8">
        <v>19</v>
      </c>
    </row>
    <row r="2994" spans="1:17" ht="14.5">
      <c r="A2994" s="5">
        <v>45992</v>
      </c>
      <c r="B2994" s="6">
        <v>2025</v>
      </c>
      <c r="C2994" s="6" t="s">
        <v>103</v>
      </c>
      <c r="D2994" s="6" t="s">
        <v>89</v>
      </c>
      <c r="E2994" s="6" t="s">
        <v>85</v>
      </c>
      <c r="F2994" s="6" t="s">
        <v>82</v>
      </c>
      <c r="G2994" s="6" t="s">
        <v>78</v>
      </c>
      <c r="H2994" s="7">
        <v>234723.69</v>
      </c>
      <c r="I2994" s="7">
        <v>245032.73</v>
      </c>
      <c r="J2994" s="8">
        <v>3087</v>
      </c>
      <c r="K2994" s="8">
        <v>3186</v>
      </c>
      <c r="L2994" s="7">
        <v>122129.36</v>
      </c>
      <c r="M2994" s="7">
        <v>4172.37</v>
      </c>
      <c r="N2994" s="7">
        <v>1645183.41</v>
      </c>
      <c r="O2994" s="8">
        <v>23486</v>
      </c>
      <c r="P2994" s="8">
        <v>11</v>
      </c>
      <c r="Q2994" s="8">
        <v>67</v>
      </c>
    </row>
    <row r="2995" spans="1:17" ht="14.5">
      <c r="A2995" s="5">
        <v>45992</v>
      </c>
      <c r="B2995" s="6">
        <v>2025</v>
      </c>
      <c r="C2995" s="6" t="s">
        <v>103</v>
      </c>
      <c r="D2995" s="6" t="s">
        <v>89</v>
      </c>
      <c r="E2995" s="6" t="s">
        <v>85</v>
      </c>
      <c r="F2995" s="6" t="s">
        <v>82</v>
      </c>
      <c r="G2995" s="6" t="s">
        <v>79</v>
      </c>
      <c r="H2995" s="7">
        <v>222622.44</v>
      </c>
      <c r="I2995" s="7">
        <v>209189.34</v>
      </c>
      <c r="J2995" s="8">
        <v>1158</v>
      </c>
      <c r="K2995" s="8">
        <v>1090</v>
      </c>
      <c r="L2995" s="7">
        <v>136030.41</v>
      </c>
      <c r="M2995" s="7">
        <v>5225.67</v>
      </c>
      <c r="N2995" s="7">
        <v>1372239.09</v>
      </c>
      <c r="O2995" s="8">
        <v>7970</v>
      </c>
      <c r="P2995" s="8">
        <v>10</v>
      </c>
      <c r="Q2995" s="8">
        <v>12</v>
      </c>
    </row>
    <row r="2996" spans="1:17" ht="14.5">
      <c r="A2996" s="5">
        <v>45992</v>
      </c>
      <c r="B2996" s="6">
        <v>2025</v>
      </c>
      <c r="C2996" s="6" t="s">
        <v>103</v>
      </c>
      <c r="D2996" s="6" t="s">
        <v>89</v>
      </c>
      <c r="E2996" s="6" t="s">
        <v>85</v>
      </c>
      <c r="F2996" s="6" t="s">
        <v>82</v>
      </c>
      <c r="G2996" s="6" t="s">
        <v>80</v>
      </c>
      <c r="H2996" s="7">
        <v>70947.75</v>
      </c>
      <c r="I2996" s="7">
        <v>63463.38</v>
      </c>
      <c r="J2996" s="8">
        <v>480</v>
      </c>
      <c r="K2996" s="8">
        <v>438</v>
      </c>
      <c r="L2996" s="7">
        <v>44815.32</v>
      </c>
      <c r="M2996" s="7">
        <v>3641.41</v>
      </c>
      <c r="N2996" s="7">
        <v>492718.25</v>
      </c>
      <c r="O2996" s="8">
        <v>3634</v>
      </c>
      <c r="P2996" s="8">
        <v>4</v>
      </c>
      <c r="Q2996" s="8">
        <v>6</v>
      </c>
    </row>
    <row r="2997" spans="1:17" ht="14.5">
      <c r="A2997" s="5">
        <v>45992</v>
      </c>
      <c r="B2997" s="6">
        <v>2025</v>
      </c>
      <c r="C2997" s="6" t="s">
        <v>103</v>
      </c>
      <c r="D2997" s="6" t="s">
        <v>89</v>
      </c>
      <c r="E2997" s="6" t="s">
        <v>85</v>
      </c>
      <c r="F2997" s="6" t="s">
        <v>82</v>
      </c>
      <c r="G2997" s="6" t="s">
        <v>81</v>
      </c>
      <c r="H2997" s="7">
        <v>95702.21</v>
      </c>
      <c r="I2997" s="7">
        <v>97393.49</v>
      </c>
      <c r="J2997" s="8">
        <v>788</v>
      </c>
      <c r="K2997" s="8">
        <v>811</v>
      </c>
      <c r="L2997" s="7">
        <v>56280.19</v>
      </c>
      <c r="M2997" s="7">
        <v>3131.45</v>
      </c>
      <c r="N2997" s="7">
        <v>660227.76</v>
      </c>
      <c r="O2997" s="8">
        <v>6148</v>
      </c>
      <c r="P2997" s="8">
        <v>4</v>
      </c>
      <c r="Q2997" s="8">
        <v>13</v>
      </c>
    </row>
    <row r="2998" spans="1:17" ht="14.5">
      <c r="A2998" s="5">
        <v>45992</v>
      </c>
      <c r="B2998" s="6">
        <v>2025</v>
      </c>
      <c r="C2998" s="6" t="s">
        <v>103</v>
      </c>
      <c r="D2998" s="6" t="s">
        <v>89</v>
      </c>
      <c r="E2998" s="6" t="s">
        <v>85</v>
      </c>
      <c r="F2998" s="6" t="s">
        <v>83</v>
      </c>
      <c r="G2998" s="6" t="s">
        <v>78</v>
      </c>
      <c r="H2998" s="7">
        <v>31898.49</v>
      </c>
      <c r="I2998" s="7">
        <v>31601.37</v>
      </c>
      <c r="J2998" s="8">
        <v>420</v>
      </c>
      <c r="K2998" s="8">
        <v>412</v>
      </c>
      <c r="L2998" s="7">
        <v>15317.7</v>
      </c>
      <c r="M2998" s="7">
        <v>535.82000000000005</v>
      </c>
      <c r="N2998" s="7">
        <v>312319.38</v>
      </c>
      <c r="O2998" s="8">
        <v>4464</v>
      </c>
      <c r="P2998" s="8">
        <v>1</v>
      </c>
      <c r="Q2998" s="8">
        <v>6</v>
      </c>
    </row>
    <row r="2999" spans="1:17" ht="14.5">
      <c r="A2999" s="5">
        <v>45992</v>
      </c>
      <c r="B2999" s="6">
        <v>2025</v>
      </c>
      <c r="C2999" s="6" t="s">
        <v>103</v>
      </c>
      <c r="D2999" s="6" t="s">
        <v>89</v>
      </c>
      <c r="E2999" s="6" t="s">
        <v>85</v>
      </c>
      <c r="F2999" s="6" t="s">
        <v>83</v>
      </c>
      <c r="G2999" s="6" t="s">
        <v>79</v>
      </c>
      <c r="H2999" s="7">
        <v>30246.38</v>
      </c>
      <c r="I2999" s="7">
        <v>30082.69</v>
      </c>
      <c r="J2999" s="8">
        <v>157</v>
      </c>
      <c r="K2999" s="8">
        <v>155</v>
      </c>
      <c r="L2999" s="7">
        <v>16574.8</v>
      </c>
      <c r="M2999" s="7">
        <v>707.72</v>
      </c>
      <c r="N2999" s="7">
        <v>258005.43</v>
      </c>
      <c r="O2999" s="8">
        <v>1445</v>
      </c>
      <c r="P2999" s="8">
        <v>1</v>
      </c>
      <c r="Q2999" s="8">
        <v>5</v>
      </c>
    </row>
    <row r="3000" spans="1:17" ht="14.5">
      <c r="A3000" s="5">
        <v>45992</v>
      </c>
      <c r="B3000" s="6">
        <v>2025</v>
      </c>
      <c r="C3000" s="6" t="s">
        <v>103</v>
      </c>
      <c r="D3000" s="6" t="s">
        <v>89</v>
      </c>
      <c r="E3000" s="6" t="s">
        <v>85</v>
      </c>
      <c r="F3000" s="6" t="s">
        <v>83</v>
      </c>
      <c r="G3000" s="6" t="s">
        <v>80</v>
      </c>
      <c r="H3000" s="7">
        <v>9696.7000000000007</v>
      </c>
      <c r="I3000" s="7">
        <v>8737.0300000000007</v>
      </c>
      <c r="J3000" s="8">
        <v>66</v>
      </c>
      <c r="K3000" s="8">
        <v>60</v>
      </c>
      <c r="L3000" s="7">
        <v>5611.84</v>
      </c>
      <c r="M3000" s="7">
        <v>500.65</v>
      </c>
      <c r="N3000" s="7">
        <v>94064.93</v>
      </c>
      <c r="O3000" s="8">
        <v>680</v>
      </c>
      <c r="P3000" s="8">
        <v>0</v>
      </c>
      <c r="Q3000" s="8">
        <v>1</v>
      </c>
    </row>
    <row r="3001" spans="1:17" ht="14.5">
      <c r="A3001" s="5">
        <v>45992</v>
      </c>
      <c r="B3001" s="6">
        <v>2025</v>
      </c>
      <c r="C3001" s="6" t="s">
        <v>103</v>
      </c>
      <c r="D3001" s="6" t="s">
        <v>89</v>
      </c>
      <c r="E3001" s="6" t="s">
        <v>85</v>
      </c>
      <c r="F3001" s="6" t="s">
        <v>83</v>
      </c>
      <c r="G3001" s="6" t="s">
        <v>81</v>
      </c>
      <c r="H3001" s="7">
        <v>14053.96</v>
      </c>
      <c r="I3001" s="7">
        <v>13434.37</v>
      </c>
      <c r="J3001" s="8">
        <v>116</v>
      </c>
      <c r="K3001" s="8">
        <v>109</v>
      </c>
      <c r="L3001" s="7">
        <v>7376.58</v>
      </c>
      <c r="M3001" s="7">
        <v>392.55</v>
      </c>
      <c r="N3001" s="7">
        <v>128366.63</v>
      </c>
      <c r="O3001" s="8">
        <v>1168</v>
      </c>
      <c r="P3001" s="8">
        <v>1</v>
      </c>
      <c r="Q3001" s="8">
        <v>3</v>
      </c>
    </row>
    <row r="3002" spans="1:17" ht="14.5">
      <c r="A3002" s="5">
        <v>45992</v>
      </c>
      <c r="B3002" s="6">
        <v>2025</v>
      </c>
      <c r="C3002" s="6" t="s">
        <v>103</v>
      </c>
      <c r="D3002" s="6" t="s">
        <v>90</v>
      </c>
      <c r="E3002" s="6" t="s">
        <v>91</v>
      </c>
      <c r="F3002" s="6" t="s">
        <v>77</v>
      </c>
      <c r="G3002" s="6" t="s">
        <v>78</v>
      </c>
      <c r="H3002" s="7">
        <v>210904.3</v>
      </c>
      <c r="I3002" s="7">
        <v>208995.57</v>
      </c>
      <c r="J3002" s="8">
        <v>2774</v>
      </c>
      <c r="K3002" s="8">
        <v>2753</v>
      </c>
      <c r="L3002" s="7">
        <v>119240.46</v>
      </c>
      <c r="M3002" s="7">
        <v>3602.15</v>
      </c>
      <c r="N3002" s="7">
        <v>2393842.9700000002</v>
      </c>
      <c r="O3002" s="8">
        <v>32315</v>
      </c>
      <c r="P3002" s="8">
        <v>9</v>
      </c>
      <c r="Q3002" s="8">
        <v>24</v>
      </c>
    </row>
    <row r="3003" spans="1:17" ht="14.5">
      <c r="A3003" s="5">
        <v>45992</v>
      </c>
      <c r="B3003" s="6">
        <v>2025</v>
      </c>
      <c r="C3003" s="6" t="s">
        <v>103</v>
      </c>
      <c r="D3003" s="6" t="s">
        <v>90</v>
      </c>
      <c r="E3003" s="6" t="s">
        <v>91</v>
      </c>
      <c r="F3003" s="6" t="s">
        <v>77</v>
      </c>
      <c r="G3003" s="6" t="s">
        <v>79</v>
      </c>
      <c r="H3003" s="7">
        <v>230526.48</v>
      </c>
      <c r="I3003" s="7">
        <v>224108.96</v>
      </c>
      <c r="J3003" s="8">
        <v>1199</v>
      </c>
      <c r="K3003" s="8">
        <v>1179</v>
      </c>
      <c r="L3003" s="7">
        <v>152914.16</v>
      </c>
      <c r="M3003" s="7">
        <v>5223.2299999999996</v>
      </c>
      <c r="N3003" s="7">
        <v>2060583.71</v>
      </c>
      <c r="O3003" s="8">
        <v>11026</v>
      </c>
      <c r="P3003" s="8">
        <v>11</v>
      </c>
      <c r="Q3003" s="8">
        <v>23</v>
      </c>
    </row>
    <row r="3004" spans="1:17" ht="14.5">
      <c r="A3004" s="5">
        <v>45992</v>
      </c>
      <c r="B3004" s="6">
        <v>2025</v>
      </c>
      <c r="C3004" s="6" t="s">
        <v>103</v>
      </c>
      <c r="D3004" s="6" t="s">
        <v>90</v>
      </c>
      <c r="E3004" s="6" t="s">
        <v>91</v>
      </c>
      <c r="F3004" s="6" t="s">
        <v>77</v>
      </c>
      <c r="G3004" s="6" t="s">
        <v>80</v>
      </c>
      <c r="H3004" s="7">
        <v>75930.23</v>
      </c>
      <c r="I3004" s="7">
        <v>66450.259999999995</v>
      </c>
      <c r="J3004" s="8">
        <v>514</v>
      </c>
      <c r="K3004" s="8">
        <v>457</v>
      </c>
      <c r="L3004" s="7">
        <v>51725.33</v>
      </c>
      <c r="M3004" s="7">
        <v>4237.76</v>
      </c>
      <c r="N3004" s="7">
        <v>714493.32</v>
      </c>
      <c r="O3004" s="8">
        <v>5041</v>
      </c>
      <c r="P3004" s="8">
        <v>3</v>
      </c>
      <c r="Q3004" s="8">
        <v>11</v>
      </c>
    </row>
    <row r="3005" spans="1:17" ht="14.5">
      <c r="A3005" s="5">
        <v>45992</v>
      </c>
      <c r="B3005" s="6">
        <v>2025</v>
      </c>
      <c r="C3005" s="6" t="s">
        <v>103</v>
      </c>
      <c r="D3005" s="6" t="s">
        <v>90</v>
      </c>
      <c r="E3005" s="6" t="s">
        <v>91</v>
      </c>
      <c r="F3005" s="6" t="s">
        <v>77</v>
      </c>
      <c r="G3005" s="6" t="s">
        <v>81</v>
      </c>
      <c r="H3005" s="7">
        <v>93909.39</v>
      </c>
      <c r="I3005" s="7">
        <v>89405.42</v>
      </c>
      <c r="J3005" s="8">
        <v>773</v>
      </c>
      <c r="K3005" s="8">
        <v>751</v>
      </c>
      <c r="L3005" s="7">
        <v>59029.04</v>
      </c>
      <c r="M3005" s="7">
        <v>3003.68</v>
      </c>
      <c r="N3005" s="7">
        <v>966395.24</v>
      </c>
      <c r="O3005" s="8">
        <v>8249</v>
      </c>
      <c r="P3005" s="8">
        <v>5</v>
      </c>
      <c r="Q3005" s="8">
        <v>14</v>
      </c>
    </row>
    <row r="3006" spans="1:17" ht="14.5">
      <c r="A3006" s="5">
        <v>45992</v>
      </c>
      <c r="B3006" s="6">
        <v>2025</v>
      </c>
      <c r="C3006" s="6" t="s">
        <v>103</v>
      </c>
      <c r="D3006" s="6" t="s">
        <v>90</v>
      </c>
      <c r="E3006" s="6" t="s">
        <v>91</v>
      </c>
      <c r="F3006" s="6" t="s">
        <v>82</v>
      </c>
      <c r="G3006" s="6" t="s">
        <v>78</v>
      </c>
      <c r="H3006" s="7">
        <v>184129.12</v>
      </c>
      <c r="I3006" s="7">
        <v>183233.57</v>
      </c>
      <c r="J3006" s="8">
        <v>2422</v>
      </c>
      <c r="K3006" s="8">
        <v>2408</v>
      </c>
      <c r="L3006" s="7">
        <v>96734</v>
      </c>
      <c r="M3006" s="7">
        <v>3571.77</v>
      </c>
      <c r="N3006" s="7">
        <v>2125973.2599999998</v>
      </c>
      <c r="O3006" s="8">
        <v>30763</v>
      </c>
      <c r="P3006" s="8">
        <v>9</v>
      </c>
      <c r="Q3006" s="8">
        <v>46</v>
      </c>
    </row>
    <row r="3007" spans="1:17" ht="14.5">
      <c r="A3007" s="5">
        <v>45992</v>
      </c>
      <c r="B3007" s="6">
        <v>2025</v>
      </c>
      <c r="C3007" s="6" t="s">
        <v>103</v>
      </c>
      <c r="D3007" s="6" t="s">
        <v>90</v>
      </c>
      <c r="E3007" s="6" t="s">
        <v>91</v>
      </c>
      <c r="F3007" s="6" t="s">
        <v>82</v>
      </c>
      <c r="G3007" s="6" t="s">
        <v>79</v>
      </c>
      <c r="H3007" s="7">
        <v>184684.56</v>
      </c>
      <c r="I3007" s="7">
        <v>169091.04</v>
      </c>
      <c r="J3007" s="8">
        <v>961</v>
      </c>
      <c r="K3007" s="8">
        <v>873</v>
      </c>
      <c r="L3007" s="7">
        <v>111433.59</v>
      </c>
      <c r="M3007" s="7">
        <v>4241.5</v>
      </c>
      <c r="N3007" s="7">
        <v>1873482.05</v>
      </c>
      <c r="O3007" s="8">
        <v>10093</v>
      </c>
      <c r="P3007" s="8">
        <v>7</v>
      </c>
      <c r="Q3007" s="8">
        <v>19</v>
      </c>
    </row>
    <row r="3008" spans="1:17" ht="14.5">
      <c r="A3008" s="5">
        <v>45992</v>
      </c>
      <c r="B3008" s="6">
        <v>2025</v>
      </c>
      <c r="C3008" s="6" t="s">
        <v>103</v>
      </c>
      <c r="D3008" s="6" t="s">
        <v>90</v>
      </c>
      <c r="E3008" s="6" t="s">
        <v>91</v>
      </c>
      <c r="F3008" s="6" t="s">
        <v>82</v>
      </c>
      <c r="G3008" s="6" t="s">
        <v>80</v>
      </c>
      <c r="H3008" s="7">
        <v>62069.87</v>
      </c>
      <c r="I3008" s="7">
        <v>54122.16</v>
      </c>
      <c r="J3008" s="8">
        <v>420</v>
      </c>
      <c r="K3008" s="8">
        <v>364</v>
      </c>
      <c r="L3008" s="7">
        <v>40272.120000000003</v>
      </c>
      <c r="M3008" s="7">
        <v>3305.83</v>
      </c>
      <c r="N3008" s="7">
        <v>635275.04</v>
      </c>
      <c r="O3008" s="8">
        <v>4648</v>
      </c>
      <c r="P3008" s="8">
        <v>2</v>
      </c>
      <c r="Q3008" s="8">
        <v>7</v>
      </c>
    </row>
    <row r="3009" spans="1:17" ht="14.5">
      <c r="A3009" s="5">
        <v>45992</v>
      </c>
      <c r="B3009" s="6">
        <v>2025</v>
      </c>
      <c r="C3009" s="6" t="s">
        <v>103</v>
      </c>
      <c r="D3009" s="6" t="s">
        <v>90</v>
      </c>
      <c r="E3009" s="6" t="s">
        <v>91</v>
      </c>
      <c r="F3009" s="6" t="s">
        <v>82</v>
      </c>
      <c r="G3009" s="6" t="s">
        <v>81</v>
      </c>
      <c r="H3009" s="7">
        <v>73405.759999999995</v>
      </c>
      <c r="I3009" s="7">
        <v>69964.53</v>
      </c>
      <c r="J3009" s="8">
        <v>604</v>
      </c>
      <c r="K3009" s="8">
        <v>579</v>
      </c>
      <c r="L3009" s="7">
        <v>42480.97</v>
      </c>
      <c r="M3009" s="7">
        <v>1998.94</v>
      </c>
      <c r="N3009" s="7">
        <v>850425.35</v>
      </c>
      <c r="O3009" s="8">
        <v>7290</v>
      </c>
      <c r="P3009" s="8">
        <v>4</v>
      </c>
      <c r="Q3009" s="8">
        <v>12</v>
      </c>
    </row>
    <row r="3010" spans="1:17" ht="14.5">
      <c r="A3010" s="5">
        <v>45992</v>
      </c>
      <c r="B3010" s="6">
        <v>2025</v>
      </c>
      <c r="C3010" s="6" t="s">
        <v>103</v>
      </c>
      <c r="D3010" s="6" t="s">
        <v>90</v>
      </c>
      <c r="E3010" s="6" t="s">
        <v>91</v>
      </c>
      <c r="F3010" s="6" t="s">
        <v>83</v>
      </c>
      <c r="G3010" s="6" t="s">
        <v>78</v>
      </c>
      <c r="H3010" s="7">
        <v>20864.37</v>
      </c>
      <c r="I3010" s="7">
        <v>21034.06</v>
      </c>
      <c r="J3010" s="8">
        <v>274</v>
      </c>
      <c r="K3010" s="8">
        <v>273</v>
      </c>
      <c r="L3010" s="7">
        <v>9854.0400000000009</v>
      </c>
      <c r="M3010" s="7">
        <v>399.41</v>
      </c>
      <c r="N3010" s="7">
        <v>342844.98</v>
      </c>
      <c r="O3010" s="8">
        <v>4693</v>
      </c>
      <c r="P3010" s="8">
        <v>1</v>
      </c>
      <c r="Q3010" s="8">
        <v>4</v>
      </c>
    </row>
    <row r="3011" spans="1:17" ht="14.5">
      <c r="A3011" s="5">
        <v>45992</v>
      </c>
      <c r="B3011" s="6">
        <v>2025</v>
      </c>
      <c r="C3011" s="6" t="s">
        <v>103</v>
      </c>
      <c r="D3011" s="6" t="s">
        <v>90</v>
      </c>
      <c r="E3011" s="6" t="s">
        <v>91</v>
      </c>
      <c r="F3011" s="6" t="s">
        <v>83</v>
      </c>
      <c r="G3011" s="6" t="s">
        <v>79</v>
      </c>
      <c r="H3011" s="7">
        <v>21275.47</v>
      </c>
      <c r="I3011" s="7">
        <v>20563.88</v>
      </c>
      <c r="J3011" s="8">
        <v>111</v>
      </c>
      <c r="K3011" s="8">
        <v>107</v>
      </c>
      <c r="L3011" s="7">
        <v>11714.36</v>
      </c>
      <c r="M3011" s="7">
        <v>529.1</v>
      </c>
      <c r="N3011" s="7">
        <v>276100.45</v>
      </c>
      <c r="O3011" s="8">
        <v>1528</v>
      </c>
      <c r="P3011" s="8">
        <v>1</v>
      </c>
      <c r="Q3011" s="8">
        <v>4</v>
      </c>
    </row>
    <row r="3012" spans="1:17" ht="14.5">
      <c r="A3012" s="5">
        <v>45992</v>
      </c>
      <c r="B3012" s="6">
        <v>2025</v>
      </c>
      <c r="C3012" s="6" t="s">
        <v>103</v>
      </c>
      <c r="D3012" s="6" t="s">
        <v>90</v>
      </c>
      <c r="E3012" s="6" t="s">
        <v>91</v>
      </c>
      <c r="F3012" s="6" t="s">
        <v>83</v>
      </c>
      <c r="G3012" s="6" t="s">
        <v>80</v>
      </c>
      <c r="H3012" s="7">
        <v>7122.89</v>
      </c>
      <c r="I3012" s="7">
        <v>6095.52</v>
      </c>
      <c r="J3012" s="8">
        <v>48</v>
      </c>
      <c r="K3012" s="8">
        <v>42</v>
      </c>
      <c r="L3012" s="7">
        <v>4108.1499999999996</v>
      </c>
      <c r="M3012" s="7">
        <v>370.02</v>
      </c>
      <c r="N3012" s="7">
        <v>99506.07</v>
      </c>
      <c r="O3012" s="8">
        <v>718</v>
      </c>
      <c r="P3012" s="8">
        <v>0</v>
      </c>
      <c r="Q3012" s="8">
        <v>1</v>
      </c>
    </row>
    <row r="3013" spans="1:17" ht="14.5">
      <c r="A3013" s="5">
        <v>45992</v>
      </c>
      <c r="B3013" s="6">
        <v>2025</v>
      </c>
      <c r="C3013" s="6" t="s">
        <v>103</v>
      </c>
      <c r="D3013" s="6" t="s">
        <v>90</v>
      </c>
      <c r="E3013" s="6" t="s">
        <v>91</v>
      </c>
      <c r="F3013" s="6" t="s">
        <v>83</v>
      </c>
      <c r="G3013" s="6" t="s">
        <v>81</v>
      </c>
      <c r="H3013" s="7">
        <v>8953.99</v>
      </c>
      <c r="I3013" s="7">
        <v>8630.24</v>
      </c>
      <c r="J3013" s="8">
        <v>74</v>
      </c>
      <c r="K3013" s="8">
        <v>72</v>
      </c>
      <c r="L3013" s="7">
        <v>4657.32</v>
      </c>
      <c r="M3013" s="7">
        <v>292.39999999999998</v>
      </c>
      <c r="N3013" s="7">
        <v>135059.98000000001</v>
      </c>
      <c r="O3013" s="8">
        <v>1135</v>
      </c>
      <c r="P3013" s="8">
        <v>0</v>
      </c>
      <c r="Q3013" s="8">
        <v>2</v>
      </c>
    </row>
    <row r="3014" spans="1:17" ht="14.5">
      <c r="A3014" s="5">
        <v>45992</v>
      </c>
      <c r="B3014" s="6">
        <v>2025</v>
      </c>
      <c r="C3014" s="6" t="s">
        <v>103</v>
      </c>
      <c r="D3014" s="6" t="s">
        <v>92</v>
      </c>
      <c r="E3014" s="6" t="s">
        <v>76</v>
      </c>
      <c r="F3014" s="6" t="s">
        <v>77</v>
      </c>
      <c r="G3014" s="6" t="s">
        <v>78</v>
      </c>
      <c r="H3014" s="7">
        <v>207020.61</v>
      </c>
      <c r="I3014" s="7">
        <v>216103.03</v>
      </c>
      <c r="J3014" s="8">
        <v>2723</v>
      </c>
      <c r="K3014" s="8">
        <v>2849</v>
      </c>
      <c r="L3014" s="7">
        <v>116716.46</v>
      </c>
      <c r="M3014" s="7">
        <v>4071.78</v>
      </c>
      <c r="N3014" s="7">
        <v>1413013.79</v>
      </c>
      <c r="O3014" s="8">
        <v>19442</v>
      </c>
      <c r="P3014" s="8">
        <v>8</v>
      </c>
      <c r="Q3014" s="8">
        <v>28</v>
      </c>
    </row>
    <row r="3015" spans="1:17" ht="14.5">
      <c r="A3015" s="5">
        <v>45992</v>
      </c>
      <c r="B3015" s="6">
        <v>2025</v>
      </c>
      <c r="C3015" s="6" t="s">
        <v>103</v>
      </c>
      <c r="D3015" s="6" t="s">
        <v>92</v>
      </c>
      <c r="E3015" s="6" t="s">
        <v>76</v>
      </c>
      <c r="F3015" s="6" t="s">
        <v>77</v>
      </c>
      <c r="G3015" s="6" t="s">
        <v>79</v>
      </c>
      <c r="H3015" s="7">
        <v>212972.83</v>
      </c>
      <c r="I3015" s="7">
        <v>210073.49</v>
      </c>
      <c r="J3015" s="8">
        <v>1108</v>
      </c>
      <c r="K3015" s="8">
        <v>1095</v>
      </c>
      <c r="L3015" s="7">
        <v>137720.34</v>
      </c>
      <c r="M3015" s="7">
        <v>5479.69</v>
      </c>
      <c r="N3015" s="7">
        <v>1204171.23</v>
      </c>
      <c r="O3015" s="8">
        <v>6603</v>
      </c>
      <c r="P3015" s="8">
        <v>12</v>
      </c>
      <c r="Q3015" s="8">
        <v>13</v>
      </c>
    </row>
    <row r="3016" spans="1:17" ht="14.5">
      <c r="A3016" s="5">
        <v>45992</v>
      </c>
      <c r="B3016" s="6">
        <v>2025</v>
      </c>
      <c r="C3016" s="6" t="s">
        <v>103</v>
      </c>
      <c r="D3016" s="6" t="s">
        <v>92</v>
      </c>
      <c r="E3016" s="6" t="s">
        <v>76</v>
      </c>
      <c r="F3016" s="6" t="s">
        <v>77</v>
      </c>
      <c r="G3016" s="6" t="s">
        <v>80</v>
      </c>
      <c r="H3016" s="7">
        <v>61097.24</v>
      </c>
      <c r="I3016" s="7">
        <v>58048.18</v>
      </c>
      <c r="J3016" s="8">
        <v>413</v>
      </c>
      <c r="K3016" s="8">
        <v>388</v>
      </c>
      <c r="L3016" s="7">
        <v>41979.69</v>
      </c>
      <c r="M3016" s="7">
        <v>3297.2</v>
      </c>
      <c r="N3016" s="7">
        <v>405196.72</v>
      </c>
      <c r="O3016" s="8">
        <v>2980</v>
      </c>
      <c r="P3016" s="8">
        <v>2</v>
      </c>
      <c r="Q3016" s="8">
        <v>5</v>
      </c>
    </row>
    <row r="3017" spans="1:17" ht="14.5">
      <c r="A3017" s="5">
        <v>45992</v>
      </c>
      <c r="B3017" s="6">
        <v>2025</v>
      </c>
      <c r="C3017" s="6" t="s">
        <v>103</v>
      </c>
      <c r="D3017" s="6" t="s">
        <v>92</v>
      </c>
      <c r="E3017" s="6" t="s">
        <v>76</v>
      </c>
      <c r="F3017" s="6" t="s">
        <v>77</v>
      </c>
      <c r="G3017" s="6" t="s">
        <v>81</v>
      </c>
      <c r="H3017" s="7">
        <v>89801.73</v>
      </c>
      <c r="I3017" s="7">
        <v>91933.7</v>
      </c>
      <c r="J3017" s="8">
        <v>739</v>
      </c>
      <c r="K3017" s="8">
        <v>757</v>
      </c>
      <c r="L3017" s="7">
        <v>55299.01</v>
      </c>
      <c r="M3017" s="7">
        <v>2662.16</v>
      </c>
      <c r="N3017" s="7">
        <v>560353.25</v>
      </c>
      <c r="O3017" s="8">
        <v>5027</v>
      </c>
      <c r="P3017" s="8">
        <v>4</v>
      </c>
      <c r="Q3017" s="8">
        <v>15</v>
      </c>
    </row>
    <row r="3018" spans="1:17" ht="14.5">
      <c r="A3018" s="5">
        <v>45992</v>
      </c>
      <c r="B3018" s="6">
        <v>2025</v>
      </c>
      <c r="C3018" s="6" t="s">
        <v>103</v>
      </c>
      <c r="D3018" s="6" t="s">
        <v>92</v>
      </c>
      <c r="E3018" s="6" t="s">
        <v>76</v>
      </c>
      <c r="F3018" s="6" t="s">
        <v>82</v>
      </c>
      <c r="G3018" s="6" t="s">
        <v>78</v>
      </c>
      <c r="H3018" s="7">
        <v>180668.13</v>
      </c>
      <c r="I3018" s="7">
        <v>182802.45</v>
      </c>
      <c r="J3018" s="8">
        <v>2376</v>
      </c>
      <c r="K3018" s="8">
        <v>2365</v>
      </c>
      <c r="L3018" s="7">
        <v>94687.41</v>
      </c>
      <c r="M3018" s="7">
        <v>3103.49</v>
      </c>
      <c r="N3018" s="7">
        <v>1233570.73</v>
      </c>
      <c r="O3018" s="8">
        <v>17625</v>
      </c>
      <c r="P3018" s="8">
        <v>7</v>
      </c>
      <c r="Q3018" s="8">
        <v>41</v>
      </c>
    </row>
    <row r="3019" spans="1:17" ht="14.5">
      <c r="A3019" s="5">
        <v>45992</v>
      </c>
      <c r="B3019" s="6">
        <v>2025</v>
      </c>
      <c r="C3019" s="6" t="s">
        <v>103</v>
      </c>
      <c r="D3019" s="6" t="s">
        <v>92</v>
      </c>
      <c r="E3019" s="6" t="s">
        <v>76</v>
      </c>
      <c r="F3019" s="6" t="s">
        <v>82</v>
      </c>
      <c r="G3019" s="6" t="s">
        <v>79</v>
      </c>
      <c r="H3019" s="7">
        <v>183112.86</v>
      </c>
      <c r="I3019" s="7">
        <v>182506.27</v>
      </c>
      <c r="J3019" s="8">
        <v>952</v>
      </c>
      <c r="K3019" s="8">
        <v>957</v>
      </c>
      <c r="L3019" s="7">
        <v>113314.75</v>
      </c>
      <c r="M3019" s="7">
        <v>4537.53</v>
      </c>
      <c r="N3019" s="7">
        <v>994129.34</v>
      </c>
      <c r="O3019" s="8">
        <v>5406</v>
      </c>
      <c r="P3019" s="8">
        <v>8</v>
      </c>
      <c r="Q3019" s="8">
        <v>20</v>
      </c>
    </row>
    <row r="3020" spans="1:17" ht="14.5">
      <c r="A3020" s="5">
        <v>45992</v>
      </c>
      <c r="B3020" s="6">
        <v>2025</v>
      </c>
      <c r="C3020" s="6" t="s">
        <v>103</v>
      </c>
      <c r="D3020" s="6" t="s">
        <v>92</v>
      </c>
      <c r="E3020" s="6" t="s">
        <v>76</v>
      </c>
      <c r="F3020" s="6" t="s">
        <v>82</v>
      </c>
      <c r="G3020" s="6" t="s">
        <v>80</v>
      </c>
      <c r="H3020" s="7">
        <v>53062.89</v>
      </c>
      <c r="I3020" s="7">
        <v>48365.5</v>
      </c>
      <c r="J3020" s="8">
        <v>359</v>
      </c>
      <c r="K3020" s="8">
        <v>328</v>
      </c>
      <c r="L3020" s="7">
        <v>34046.400000000001</v>
      </c>
      <c r="M3020" s="7">
        <v>2807.52</v>
      </c>
      <c r="N3020" s="7">
        <v>349343.39</v>
      </c>
      <c r="O3020" s="8">
        <v>2533</v>
      </c>
      <c r="P3020" s="8">
        <v>3</v>
      </c>
      <c r="Q3020" s="8">
        <v>3</v>
      </c>
    </row>
    <row r="3021" spans="1:17" ht="14.5">
      <c r="A3021" s="5">
        <v>45992</v>
      </c>
      <c r="B3021" s="6">
        <v>2025</v>
      </c>
      <c r="C3021" s="6" t="s">
        <v>103</v>
      </c>
      <c r="D3021" s="6" t="s">
        <v>92</v>
      </c>
      <c r="E3021" s="6" t="s">
        <v>76</v>
      </c>
      <c r="F3021" s="6" t="s">
        <v>82</v>
      </c>
      <c r="G3021" s="6" t="s">
        <v>81</v>
      </c>
      <c r="H3021" s="7">
        <v>76199.5</v>
      </c>
      <c r="I3021" s="7">
        <v>74956.92</v>
      </c>
      <c r="J3021" s="8">
        <v>627</v>
      </c>
      <c r="K3021" s="8">
        <v>607</v>
      </c>
      <c r="L3021" s="7">
        <v>44271.41</v>
      </c>
      <c r="M3021" s="7">
        <v>2319.6999999999998</v>
      </c>
      <c r="N3021" s="7">
        <v>465101.02</v>
      </c>
      <c r="O3021" s="8">
        <v>4340</v>
      </c>
      <c r="P3021" s="8">
        <v>4</v>
      </c>
      <c r="Q3021" s="8">
        <v>7</v>
      </c>
    </row>
    <row r="3022" spans="1:17" ht="14.5">
      <c r="A3022" s="5">
        <v>45992</v>
      </c>
      <c r="B3022" s="6">
        <v>2025</v>
      </c>
      <c r="C3022" s="6" t="s">
        <v>103</v>
      </c>
      <c r="D3022" s="6" t="s">
        <v>92</v>
      </c>
      <c r="E3022" s="6" t="s">
        <v>76</v>
      </c>
      <c r="F3022" s="6" t="s">
        <v>83</v>
      </c>
      <c r="G3022" s="6" t="s">
        <v>78</v>
      </c>
      <c r="H3022" s="7">
        <v>19808.8</v>
      </c>
      <c r="I3022" s="7">
        <v>20616.88</v>
      </c>
      <c r="J3022" s="8">
        <v>261</v>
      </c>
      <c r="K3022" s="8">
        <v>269</v>
      </c>
      <c r="L3022" s="7">
        <v>9354.89</v>
      </c>
      <c r="M3022" s="7">
        <v>388.28</v>
      </c>
      <c r="N3022" s="7">
        <v>195171.9</v>
      </c>
      <c r="O3022" s="8">
        <v>2844</v>
      </c>
      <c r="P3022" s="8">
        <v>1</v>
      </c>
      <c r="Q3022" s="8">
        <v>6</v>
      </c>
    </row>
    <row r="3023" spans="1:17" ht="14.5">
      <c r="A3023" s="5">
        <v>45992</v>
      </c>
      <c r="B3023" s="6">
        <v>2025</v>
      </c>
      <c r="C3023" s="6" t="s">
        <v>103</v>
      </c>
      <c r="D3023" s="6" t="s">
        <v>92</v>
      </c>
      <c r="E3023" s="6" t="s">
        <v>76</v>
      </c>
      <c r="F3023" s="6" t="s">
        <v>83</v>
      </c>
      <c r="G3023" s="6" t="s">
        <v>79</v>
      </c>
      <c r="H3023" s="7">
        <v>19848.64</v>
      </c>
      <c r="I3023" s="7">
        <v>19688.89</v>
      </c>
      <c r="J3023" s="8">
        <v>103</v>
      </c>
      <c r="K3023" s="8">
        <v>104</v>
      </c>
      <c r="L3023" s="7">
        <v>10939.06</v>
      </c>
      <c r="M3023" s="7">
        <v>502.63</v>
      </c>
      <c r="N3023" s="7">
        <v>155413.35999999999</v>
      </c>
      <c r="O3023" s="8">
        <v>895</v>
      </c>
      <c r="P3023" s="8">
        <v>1</v>
      </c>
      <c r="Q3023" s="8">
        <v>3</v>
      </c>
    </row>
    <row r="3024" spans="1:17" ht="14.5">
      <c r="A3024" s="5">
        <v>45992</v>
      </c>
      <c r="B3024" s="6">
        <v>2025</v>
      </c>
      <c r="C3024" s="6" t="s">
        <v>103</v>
      </c>
      <c r="D3024" s="6" t="s">
        <v>92</v>
      </c>
      <c r="E3024" s="6" t="s">
        <v>76</v>
      </c>
      <c r="F3024" s="6" t="s">
        <v>83</v>
      </c>
      <c r="G3024" s="6" t="s">
        <v>80</v>
      </c>
      <c r="H3024" s="7">
        <v>6279.81</v>
      </c>
      <c r="I3024" s="7">
        <v>5743.64</v>
      </c>
      <c r="J3024" s="8">
        <v>42</v>
      </c>
      <c r="K3024" s="8">
        <v>38</v>
      </c>
      <c r="L3024" s="7">
        <v>3666.98</v>
      </c>
      <c r="M3024" s="7">
        <v>367.39</v>
      </c>
      <c r="N3024" s="7">
        <v>57424.57</v>
      </c>
      <c r="O3024" s="8">
        <v>406</v>
      </c>
      <c r="P3024" s="8">
        <v>0</v>
      </c>
      <c r="Q3024" s="8">
        <v>1</v>
      </c>
    </row>
    <row r="3025" spans="1:17" ht="14.5">
      <c r="A3025" s="5">
        <v>45992</v>
      </c>
      <c r="B3025" s="6">
        <v>2025</v>
      </c>
      <c r="C3025" s="6" t="s">
        <v>103</v>
      </c>
      <c r="D3025" s="6" t="s">
        <v>92</v>
      </c>
      <c r="E3025" s="6" t="s">
        <v>76</v>
      </c>
      <c r="F3025" s="6" t="s">
        <v>83</v>
      </c>
      <c r="G3025" s="6" t="s">
        <v>81</v>
      </c>
      <c r="H3025" s="7">
        <v>8440.24</v>
      </c>
      <c r="I3025" s="7">
        <v>8683.27</v>
      </c>
      <c r="J3025" s="8">
        <v>70</v>
      </c>
      <c r="K3025" s="8">
        <v>73</v>
      </c>
      <c r="L3025" s="7">
        <v>4467.8999999999996</v>
      </c>
      <c r="M3025" s="7">
        <v>237.01</v>
      </c>
      <c r="N3025" s="7">
        <v>73147.39</v>
      </c>
      <c r="O3025" s="8">
        <v>676</v>
      </c>
      <c r="P3025" s="8">
        <v>0</v>
      </c>
      <c r="Q3025" s="8">
        <v>1</v>
      </c>
    </row>
    <row r="3026" spans="1:17" ht="14.5">
      <c r="A3026" s="5">
        <v>46023</v>
      </c>
      <c r="B3026" s="6">
        <v>2026</v>
      </c>
      <c r="C3026" s="6" t="s">
        <v>74</v>
      </c>
      <c r="D3026" s="6" t="s">
        <v>75</v>
      </c>
      <c r="E3026" s="6" t="s">
        <v>76</v>
      </c>
      <c r="F3026" s="6" t="s">
        <v>77</v>
      </c>
      <c r="G3026" s="6" t="s">
        <v>78</v>
      </c>
      <c r="H3026" s="7">
        <v>1112672.51</v>
      </c>
      <c r="I3026" s="7">
        <v>1124297.71</v>
      </c>
      <c r="J3026" s="8">
        <v>14256</v>
      </c>
      <c r="K3026" s="8">
        <v>14438</v>
      </c>
      <c r="L3026" s="7">
        <v>631090.75</v>
      </c>
      <c r="M3026" s="7">
        <v>18968.05</v>
      </c>
      <c r="N3026" s="7">
        <v>6528671.8799999999</v>
      </c>
      <c r="O3026" s="8">
        <v>90652</v>
      </c>
      <c r="P3026" s="8">
        <v>53</v>
      </c>
      <c r="Q3026" s="8">
        <v>175</v>
      </c>
    </row>
    <row r="3027" spans="1:17" ht="14.5">
      <c r="A3027" s="5">
        <v>46023</v>
      </c>
      <c r="B3027" s="6">
        <v>2026</v>
      </c>
      <c r="C3027" s="6" t="s">
        <v>74</v>
      </c>
      <c r="D3027" s="6" t="s">
        <v>75</v>
      </c>
      <c r="E3027" s="6" t="s">
        <v>76</v>
      </c>
      <c r="F3027" s="6" t="s">
        <v>77</v>
      </c>
      <c r="G3027" s="6" t="s">
        <v>79</v>
      </c>
      <c r="H3027" s="7">
        <v>1148796.8700000001</v>
      </c>
      <c r="I3027" s="7">
        <v>1119979.93</v>
      </c>
      <c r="J3027" s="8">
        <v>5707</v>
      </c>
      <c r="K3027" s="8">
        <v>5527</v>
      </c>
      <c r="L3027" s="7">
        <v>752585.81</v>
      </c>
      <c r="M3027" s="7">
        <v>29999.53</v>
      </c>
      <c r="N3027" s="7">
        <v>5758952.7800000003</v>
      </c>
      <c r="O3027" s="8">
        <v>31268</v>
      </c>
      <c r="P3027" s="8">
        <v>59</v>
      </c>
      <c r="Q3027" s="8">
        <v>90</v>
      </c>
    </row>
    <row r="3028" spans="1:17" ht="14.5">
      <c r="A3028" s="5">
        <v>46023</v>
      </c>
      <c r="B3028" s="6">
        <v>2026</v>
      </c>
      <c r="C3028" s="6" t="s">
        <v>74</v>
      </c>
      <c r="D3028" s="6" t="s">
        <v>75</v>
      </c>
      <c r="E3028" s="6" t="s">
        <v>76</v>
      </c>
      <c r="F3028" s="6" t="s">
        <v>77</v>
      </c>
      <c r="G3028" s="6" t="s">
        <v>80</v>
      </c>
      <c r="H3028" s="7">
        <v>390012.86</v>
      </c>
      <c r="I3028" s="7">
        <v>338470.61</v>
      </c>
      <c r="J3028" s="8">
        <v>2570</v>
      </c>
      <c r="K3028" s="8">
        <v>2250</v>
      </c>
      <c r="L3028" s="7">
        <v>271477.45</v>
      </c>
      <c r="M3028" s="7">
        <v>20350.72</v>
      </c>
      <c r="N3028" s="7">
        <v>2084109.53</v>
      </c>
      <c r="O3028" s="8">
        <v>14841</v>
      </c>
      <c r="P3028" s="8">
        <v>19</v>
      </c>
      <c r="Q3028" s="8">
        <v>35</v>
      </c>
    </row>
    <row r="3029" spans="1:17" ht="14.5">
      <c r="A3029" s="5">
        <v>46023</v>
      </c>
      <c r="B3029" s="6">
        <v>2026</v>
      </c>
      <c r="C3029" s="6" t="s">
        <v>74</v>
      </c>
      <c r="D3029" s="6" t="s">
        <v>75</v>
      </c>
      <c r="E3029" s="6" t="s">
        <v>76</v>
      </c>
      <c r="F3029" s="6" t="s">
        <v>77</v>
      </c>
      <c r="G3029" s="6" t="s">
        <v>81</v>
      </c>
      <c r="H3029" s="7">
        <v>483589.36</v>
      </c>
      <c r="I3029" s="7">
        <v>462247.18</v>
      </c>
      <c r="J3029" s="8">
        <v>3879</v>
      </c>
      <c r="K3029" s="8">
        <v>3688</v>
      </c>
      <c r="L3029" s="7">
        <v>306204.98</v>
      </c>
      <c r="M3029" s="7">
        <v>15839.37</v>
      </c>
      <c r="N3029" s="7">
        <v>2558449.2400000002</v>
      </c>
      <c r="O3029" s="8">
        <v>21120</v>
      </c>
      <c r="P3029" s="8">
        <v>19</v>
      </c>
      <c r="Q3029" s="8">
        <v>73</v>
      </c>
    </row>
    <row r="3030" spans="1:17" ht="14.5">
      <c r="A3030" s="5">
        <v>46023</v>
      </c>
      <c r="B3030" s="6">
        <v>2026</v>
      </c>
      <c r="C3030" s="6" t="s">
        <v>74</v>
      </c>
      <c r="D3030" s="6" t="s">
        <v>75</v>
      </c>
      <c r="E3030" s="6" t="s">
        <v>76</v>
      </c>
      <c r="F3030" s="6" t="s">
        <v>82</v>
      </c>
      <c r="G3030" s="6" t="s">
        <v>78</v>
      </c>
      <c r="H3030" s="7">
        <v>923466.73</v>
      </c>
      <c r="I3030" s="7">
        <v>900670.13</v>
      </c>
      <c r="J3030" s="8">
        <v>11832</v>
      </c>
      <c r="K3030" s="8">
        <v>11691</v>
      </c>
      <c r="L3030" s="7">
        <v>482702.19</v>
      </c>
      <c r="M3030" s="7">
        <v>16174.56</v>
      </c>
      <c r="N3030" s="7">
        <v>5391278.1399999997</v>
      </c>
      <c r="O3030" s="8">
        <v>74576</v>
      </c>
      <c r="P3030" s="8">
        <v>50</v>
      </c>
      <c r="Q3030" s="8">
        <v>231</v>
      </c>
    </row>
    <row r="3031" spans="1:17" ht="14.5">
      <c r="A3031" s="5">
        <v>46023</v>
      </c>
      <c r="B3031" s="6">
        <v>2026</v>
      </c>
      <c r="C3031" s="6" t="s">
        <v>74</v>
      </c>
      <c r="D3031" s="6" t="s">
        <v>75</v>
      </c>
      <c r="E3031" s="6" t="s">
        <v>76</v>
      </c>
      <c r="F3031" s="6" t="s">
        <v>82</v>
      </c>
      <c r="G3031" s="6" t="s">
        <v>79</v>
      </c>
      <c r="H3031" s="7">
        <v>937677.6</v>
      </c>
      <c r="I3031" s="7">
        <v>886109.9</v>
      </c>
      <c r="J3031" s="8">
        <v>4658</v>
      </c>
      <c r="K3031" s="8">
        <v>4449</v>
      </c>
      <c r="L3031" s="7">
        <v>566507.07999999996</v>
      </c>
      <c r="M3031" s="7">
        <v>21736.53</v>
      </c>
      <c r="N3031" s="7">
        <v>4591388.4800000004</v>
      </c>
      <c r="O3031" s="8">
        <v>23430</v>
      </c>
      <c r="P3031" s="8">
        <v>45</v>
      </c>
      <c r="Q3031" s="8">
        <v>77</v>
      </c>
    </row>
    <row r="3032" spans="1:17" ht="14.5">
      <c r="A3032" s="5">
        <v>46023</v>
      </c>
      <c r="B3032" s="6">
        <v>2026</v>
      </c>
      <c r="C3032" s="6" t="s">
        <v>74</v>
      </c>
      <c r="D3032" s="6" t="s">
        <v>75</v>
      </c>
      <c r="E3032" s="6" t="s">
        <v>76</v>
      </c>
      <c r="F3032" s="6" t="s">
        <v>82</v>
      </c>
      <c r="G3032" s="6" t="s">
        <v>80</v>
      </c>
      <c r="H3032" s="7">
        <v>290152.34000000003</v>
      </c>
      <c r="I3032" s="7">
        <v>250680.17</v>
      </c>
      <c r="J3032" s="8">
        <v>1912</v>
      </c>
      <c r="K3032" s="8">
        <v>1657</v>
      </c>
      <c r="L3032" s="7">
        <v>184653.59</v>
      </c>
      <c r="M3032" s="7">
        <v>15028.41</v>
      </c>
      <c r="N3032" s="7">
        <v>1747622.31</v>
      </c>
      <c r="O3032" s="8">
        <v>12660</v>
      </c>
      <c r="P3032" s="8">
        <v>13</v>
      </c>
      <c r="Q3032" s="8">
        <v>18</v>
      </c>
    </row>
    <row r="3033" spans="1:17" ht="14.5">
      <c r="A3033" s="5">
        <v>46023</v>
      </c>
      <c r="B3033" s="6">
        <v>2026</v>
      </c>
      <c r="C3033" s="6" t="s">
        <v>74</v>
      </c>
      <c r="D3033" s="6" t="s">
        <v>75</v>
      </c>
      <c r="E3033" s="6" t="s">
        <v>76</v>
      </c>
      <c r="F3033" s="6" t="s">
        <v>82</v>
      </c>
      <c r="G3033" s="6" t="s">
        <v>81</v>
      </c>
      <c r="H3033" s="7">
        <v>416927.05</v>
      </c>
      <c r="I3033" s="7">
        <v>408444.63</v>
      </c>
      <c r="J3033" s="8">
        <v>3345</v>
      </c>
      <c r="K3033" s="8">
        <v>3295</v>
      </c>
      <c r="L3033" s="7">
        <v>241636.92</v>
      </c>
      <c r="M3033" s="7">
        <v>11269.29</v>
      </c>
      <c r="N3033" s="7">
        <v>2331192.27</v>
      </c>
      <c r="O3033" s="8">
        <v>20161</v>
      </c>
      <c r="P3033" s="8">
        <v>17</v>
      </c>
      <c r="Q3033" s="8">
        <v>58</v>
      </c>
    </row>
    <row r="3034" spans="1:17" ht="14.5">
      <c r="A3034" s="5">
        <v>46023</v>
      </c>
      <c r="B3034" s="6">
        <v>2026</v>
      </c>
      <c r="C3034" s="6" t="s">
        <v>74</v>
      </c>
      <c r="D3034" s="6" t="s">
        <v>75</v>
      </c>
      <c r="E3034" s="6" t="s">
        <v>76</v>
      </c>
      <c r="F3034" s="6" t="s">
        <v>83</v>
      </c>
      <c r="G3034" s="6" t="s">
        <v>78</v>
      </c>
      <c r="H3034" s="7">
        <v>113764.61</v>
      </c>
      <c r="I3034" s="7">
        <v>110079.15</v>
      </c>
      <c r="J3034" s="8">
        <v>1458</v>
      </c>
      <c r="K3034" s="8">
        <v>1383</v>
      </c>
      <c r="L3034" s="7">
        <v>54127.45</v>
      </c>
      <c r="M3034" s="7">
        <v>2004.81</v>
      </c>
      <c r="N3034" s="7">
        <v>1019925.41</v>
      </c>
      <c r="O3034" s="8">
        <v>13896</v>
      </c>
      <c r="P3034" s="8">
        <v>4</v>
      </c>
      <c r="Q3034" s="8">
        <v>28</v>
      </c>
    </row>
    <row r="3035" spans="1:17" ht="14.5">
      <c r="A3035" s="5">
        <v>46023</v>
      </c>
      <c r="B3035" s="6">
        <v>2026</v>
      </c>
      <c r="C3035" s="6" t="s">
        <v>74</v>
      </c>
      <c r="D3035" s="6" t="s">
        <v>75</v>
      </c>
      <c r="E3035" s="6" t="s">
        <v>76</v>
      </c>
      <c r="F3035" s="6" t="s">
        <v>83</v>
      </c>
      <c r="G3035" s="6" t="s">
        <v>79</v>
      </c>
      <c r="H3035" s="7">
        <v>118255.75</v>
      </c>
      <c r="I3035" s="7">
        <v>108403.75</v>
      </c>
      <c r="J3035" s="8">
        <v>587</v>
      </c>
      <c r="K3035" s="8">
        <v>549</v>
      </c>
      <c r="L3035" s="7">
        <v>64624.49</v>
      </c>
      <c r="M3035" s="7">
        <v>3207.05</v>
      </c>
      <c r="N3035" s="7">
        <v>888452.49</v>
      </c>
      <c r="O3035" s="8">
        <v>4523</v>
      </c>
      <c r="P3035" s="8">
        <v>4</v>
      </c>
      <c r="Q3035" s="8">
        <v>8</v>
      </c>
    </row>
    <row r="3036" spans="1:17" ht="14.5">
      <c r="A3036" s="5">
        <v>46023</v>
      </c>
      <c r="B3036" s="6">
        <v>2026</v>
      </c>
      <c r="C3036" s="6" t="s">
        <v>74</v>
      </c>
      <c r="D3036" s="6" t="s">
        <v>75</v>
      </c>
      <c r="E3036" s="6" t="s">
        <v>76</v>
      </c>
      <c r="F3036" s="6" t="s">
        <v>83</v>
      </c>
      <c r="G3036" s="6" t="s">
        <v>80</v>
      </c>
      <c r="H3036" s="7">
        <v>41492.78</v>
      </c>
      <c r="I3036" s="7">
        <v>35840.51</v>
      </c>
      <c r="J3036" s="8">
        <v>273</v>
      </c>
      <c r="K3036" s="8">
        <v>232</v>
      </c>
      <c r="L3036" s="7">
        <v>24279.64</v>
      </c>
      <c r="M3036" s="7">
        <v>2091.85</v>
      </c>
      <c r="N3036" s="7">
        <v>330598.74</v>
      </c>
      <c r="O3036" s="8">
        <v>2422</v>
      </c>
      <c r="P3036" s="8">
        <v>2</v>
      </c>
      <c r="Q3036" s="8">
        <v>7</v>
      </c>
    </row>
    <row r="3037" spans="1:17" ht="14.5">
      <c r="A3037" s="5">
        <v>46023</v>
      </c>
      <c r="B3037" s="6">
        <v>2026</v>
      </c>
      <c r="C3037" s="6" t="s">
        <v>74</v>
      </c>
      <c r="D3037" s="6" t="s">
        <v>75</v>
      </c>
      <c r="E3037" s="6" t="s">
        <v>76</v>
      </c>
      <c r="F3037" s="6" t="s">
        <v>83</v>
      </c>
      <c r="G3037" s="6" t="s">
        <v>81</v>
      </c>
      <c r="H3037" s="7">
        <v>49362.25</v>
      </c>
      <c r="I3037" s="7">
        <v>49407.21</v>
      </c>
      <c r="J3037" s="8">
        <v>396</v>
      </c>
      <c r="K3037" s="8">
        <v>402</v>
      </c>
      <c r="L3037" s="7">
        <v>26275.41</v>
      </c>
      <c r="M3037" s="7">
        <v>1517.44</v>
      </c>
      <c r="N3037" s="7">
        <v>401992.69</v>
      </c>
      <c r="O3037" s="8">
        <v>3645</v>
      </c>
      <c r="P3037" s="8">
        <v>2</v>
      </c>
      <c r="Q3037" s="8">
        <v>7</v>
      </c>
    </row>
    <row r="3038" spans="1:17" ht="14.5">
      <c r="A3038" s="5">
        <v>46023</v>
      </c>
      <c r="B3038" s="6">
        <v>2026</v>
      </c>
      <c r="C3038" s="6" t="s">
        <v>74</v>
      </c>
      <c r="D3038" s="6" t="s">
        <v>84</v>
      </c>
      <c r="E3038" s="6" t="s">
        <v>85</v>
      </c>
      <c r="F3038" s="6" t="s">
        <v>77</v>
      </c>
      <c r="G3038" s="6" t="s">
        <v>78</v>
      </c>
      <c r="H3038" s="7">
        <v>607053.99</v>
      </c>
      <c r="I3038" s="7">
        <v>644326.80000000005</v>
      </c>
      <c r="J3038" s="8">
        <v>7778</v>
      </c>
      <c r="K3038" s="8">
        <v>8256</v>
      </c>
      <c r="L3038" s="7">
        <v>342508.33</v>
      </c>
      <c r="M3038" s="7">
        <v>10256.530000000001</v>
      </c>
      <c r="N3038" s="7">
        <v>4810964.62</v>
      </c>
      <c r="O3038" s="8">
        <v>69641</v>
      </c>
      <c r="P3038" s="8">
        <v>27</v>
      </c>
      <c r="Q3038" s="8">
        <v>125</v>
      </c>
    </row>
    <row r="3039" spans="1:17" ht="14.5">
      <c r="A3039" s="5">
        <v>46023</v>
      </c>
      <c r="B3039" s="6">
        <v>2026</v>
      </c>
      <c r="C3039" s="6" t="s">
        <v>74</v>
      </c>
      <c r="D3039" s="6" t="s">
        <v>84</v>
      </c>
      <c r="E3039" s="6" t="s">
        <v>85</v>
      </c>
      <c r="F3039" s="6" t="s">
        <v>77</v>
      </c>
      <c r="G3039" s="6" t="s">
        <v>79</v>
      </c>
      <c r="H3039" s="7">
        <v>664121.48</v>
      </c>
      <c r="I3039" s="7">
        <v>699117.13</v>
      </c>
      <c r="J3039" s="8">
        <v>3299</v>
      </c>
      <c r="K3039" s="8">
        <v>3444</v>
      </c>
      <c r="L3039" s="7">
        <v>440526.37</v>
      </c>
      <c r="M3039" s="7">
        <v>17665.36</v>
      </c>
      <c r="N3039" s="7">
        <v>4167250.41</v>
      </c>
      <c r="O3039" s="8">
        <v>23328</v>
      </c>
      <c r="P3039" s="8">
        <v>27</v>
      </c>
      <c r="Q3039" s="8">
        <v>69</v>
      </c>
    </row>
    <row r="3040" spans="1:17" ht="14.5">
      <c r="A3040" s="5">
        <v>46023</v>
      </c>
      <c r="B3040" s="6">
        <v>2026</v>
      </c>
      <c r="C3040" s="6" t="s">
        <v>74</v>
      </c>
      <c r="D3040" s="6" t="s">
        <v>84</v>
      </c>
      <c r="E3040" s="6" t="s">
        <v>85</v>
      </c>
      <c r="F3040" s="6" t="s">
        <v>77</v>
      </c>
      <c r="G3040" s="6" t="s">
        <v>80</v>
      </c>
      <c r="H3040" s="7">
        <v>193253.14</v>
      </c>
      <c r="I3040" s="7">
        <v>193798.94</v>
      </c>
      <c r="J3040" s="8">
        <v>1273</v>
      </c>
      <c r="K3040" s="8">
        <v>1266</v>
      </c>
      <c r="L3040" s="7">
        <v>131156.13</v>
      </c>
      <c r="M3040" s="7">
        <v>11003.63</v>
      </c>
      <c r="N3040" s="7">
        <v>1503589.58</v>
      </c>
      <c r="O3040" s="8">
        <v>10754</v>
      </c>
      <c r="P3040" s="8">
        <v>10</v>
      </c>
      <c r="Q3040" s="8">
        <v>21</v>
      </c>
    </row>
    <row r="3041" spans="1:17" ht="14.5">
      <c r="A3041" s="5">
        <v>46023</v>
      </c>
      <c r="B3041" s="6">
        <v>2026</v>
      </c>
      <c r="C3041" s="6" t="s">
        <v>74</v>
      </c>
      <c r="D3041" s="6" t="s">
        <v>84</v>
      </c>
      <c r="E3041" s="6" t="s">
        <v>85</v>
      </c>
      <c r="F3041" s="6" t="s">
        <v>77</v>
      </c>
      <c r="G3041" s="6" t="s">
        <v>81</v>
      </c>
      <c r="H3041" s="7">
        <v>269198.21999999997</v>
      </c>
      <c r="I3041" s="7">
        <v>270386.74</v>
      </c>
      <c r="J3041" s="8">
        <v>2159</v>
      </c>
      <c r="K3041" s="8">
        <v>2159</v>
      </c>
      <c r="L3041" s="7">
        <v>167057.53</v>
      </c>
      <c r="M3041" s="7">
        <v>7945.1</v>
      </c>
      <c r="N3041" s="7">
        <v>2011349.74</v>
      </c>
      <c r="O3041" s="8">
        <v>17262</v>
      </c>
      <c r="P3041" s="8">
        <v>10</v>
      </c>
      <c r="Q3041" s="8">
        <v>47</v>
      </c>
    </row>
    <row r="3042" spans="1:17" ht="14.5">
      <c r="A3042" s="5">
        <v>46023</v>
      </c>
      <c r="B3042" s="6">
        <v>2026</v>
      </c>
      <c r="C3042" s="6" t="s">
        <v>74</v>
      </c>
      <c r="D3042" s="6" t="s">
        <v>84</v>
      </c>
      <c r="E3042" s="6" t="s">
        <v>85</v>
      </c>
      <c r="F3042" s="6" t="s">
        <v>82</v>
      </c>
      <c r="G3042" s="6" t="s">
        <v>78</v>
      </c>
      <c r="H3042" s="7">
        <v>524761.44999999995</v>
      </c>
      <c r="I3042" s="7">
        <v>569561.81000000006</v>
      </c>
      <c r="J3042" s="8">
        <v>6724</v>
      </c>
      <c r="K3042" s="8">
        <v>7434</v>
      </c>
      <c r="L3042" s="7">
        <v>272506.08</v>
      </c>
      <c r="M3042" s="7">
        <v>8655.31</v>
      </c>
      <c r="N3042" s="7">
        <v>4639707.3499999996</v>
      </c>
      <c r="O3042" s="8">
        <v>67072</v>
      </c>
      <c r="P3042" s="8">
        <v>22</v>
      </c>
      <c r="Q3042" s="8">
        <v>99</v>
      </c>
    </row>
    <row r="3043" spans="1:17" ht="14.5">
      <c r="A3043" s="5">
        <v>46023</v>
      </c>
      <c r="B3043" s="6">
        <v>2026</v>
      </c>
      <c r="C3043" s="6" t="s">
        <v>74</v>
      </c>
      <c r="D3043" s="6" t="s">
        <v>84</v>
      </c>
      <c r="E3043" s="6" t="s">
        <v>85</v>
      </c>
      <c r="F3043" s="6" t="s">
        <v>82</v>
      </c>
      <c r="G3043" s="6" t="s">
        <v>79</v>
      </c>
      <c r="H3043" s="7">
        <v>602674.57999999996</v>
      </c>
      <c r="I3043" s="7">
        <v>637239.01</v>
      </c>
      <c r="J3043" s="8">
        <v>2994</v>
      </c>
      <c r="K3043" s="8">
        <v>3216</v>
      </c>
      <c r="L3043" s="7">
        <v>365237.71</v>
      </c>
      <c r="M3043" s="7">
        <v>13647.73</v>
      </c>
      <c r="N3043" s="7">
        <v>3959659.52</v>
      </c>
      <c r="O3043" s="8">
        <v>20908</v>
      </c>
      <c r="P3043" s="8">
        <v>23</v>
      </c>
      <c r="Q3043" s="8">
        <v>50</v>
      </c>
    </row>
    <row r="3044" spans="1:17" ht="14.5">
      <c r="A3044" s="5">
        <v>46023</v>
      </c>
      <c r="B3044" s="6">
        <v>2026</v>
      </c>
      <c r="C3044" s="6" t="s">
        <v>74</v>
      </c>
      <c r="D3044" s="6" t="s">
        <v>84</v>
      </c>
      <c r="E3044" s="6" t="s">
        <v>85</v>
      </c>
      <c r="F3044" s="6" t="s">
        <v>82</v>
      </c>
      <c r="G3044" s="6" t="s">
        <v>80</v>
      </c>
      <c r="H3044" s="7">
        <v>176266.48</v>
      </c>
      <c r="I3044" s="7">
        <v>172249.68</v>
      </c>
      <c r="J3044" s="8">
        <v>1161</v>
      </c>
      <c r="K3044" s="8">
        <v>1145</v>
      </c>
      <c r="L3044" s="7">
        <v>114244.16</v>
      </c>
      <c r="M3044" s="7">
        <v>9906.9500000000007</v>
      </c>
      <c r="N3044" s="7">
        <v>1453123.02</v>
      </c>
      <c r="O3044" s="8">
        <v>10587</v>
      </c>
      <c r="P3044" s="8">
        <v>8</v>
      </c>
      <c r="Q3044" s="8">
        <v>10</v>
      </c>
    </row>
    <row r="3045" spans="1:17" ht="14.5">
      <c r="A3045" s="5">
        <v>46023</v>
      </c>
      <c r="B3045" s="6">
        <v>2026</v>
      </c>
      <c r="C3045" s="6" t="s">
        <v>74</v>
      </c>
      <c r="D3045" s="6" t="s">
        <v>84</v>
      </c>
      <c r="E3045" s="6" t="s">
        <v>85</v>
      </c>
      <c r="F3045" s="6" t="s">
        <v>82</v>
      </c>
      <c r="G3045" s="6" t="s">
        <v>81</v>
      </c>
      <c r="H3045" s="7">
        <v>237843.89</v>
      </c>
      <c r="I3045" s="7">
        <v>242082.32</v>
      </c>
      <c r="J3045" s="8">
        <v>1908</v>
      </c>
      <c r="K3045" s="8">
        <v>1953</v>
      </c>
      <c r="L3045" s="7">
        <v>136629.99</v>
      </c>
      <c r="M3045" s="7">
        <v>7237.44</v>
      </c>
      <c r="N3045" s="7">
        <v>1818325.44</v>
      </c>
      <c r="O3045" s="8">
        <v>15628</v>
      </c>
      <c r="P3045" s="8">
        <v>10</v>
      </c>
      <c r="Q3045" s="8">
        <v>36</v>
      </c>
    </row>
    <row r="3046" spans="1:17" ht="14.5">
      <c r="A3046" s="5">
        <v>46023</v>
      </c>
      <c r="B3046" s="6">
        <v>2026</v>
      </c>
      <c r="C3046" s="6" t="s">
        <v>74</v>
      </c>
      <c r="D3046" s="6" t="s">
        <v>84</v>
      </c>
      <c r="E3046" s="6" t="s">
        <v>85</v>
      </c>
      <c r="F3046" s="6" t="s">
        <v>83</v>
      </c>
      <c r="G3046" s="6" t="s">
        <v>78</v>
      </c>
      <c r="H3046" s="7">
        <v>70195.81</v>
      </c>
      <c r="I3046" s="7">
        <v>75723.460000000006</v>
      </c>
      <c r="J3046" s="8">
        <v>899</v>
      </c>
      <c r="K3046" s="8">
        <v>972</v>
      </c>
      <c r="L3046" s="7">
        <v>33259.300000000003</v>
      </c>
      <c r="M3046" s="7">
        <v>1251.95</v>
      </c>
      <c r="N3046" s="7">
        <v>799493.52</v>
      </c>
      <c r="O3046" s="8">
        <v>11306</v>
      </c>
      <c r="P3046" s="8">
        <v>3</v>
      </c>
      <c r="Q3046" s="8">
        <v>20</v>
      </c>
    </row>
    <row r="3047" spans="1:17" ht="14.5">
      <c r="A3047" s="5">
        <v>46023</v>
      </c>
      <c r="B3047" s="6">
        <v>2026</v>
      </c>
      <c r="C3047" s="6" t="s">
        <v>74</v>
      </c>
      <c r="D3047" s="6" t="s">
        <v>84</v>
      </c>
      <c r="E3047" s="6" t="s">
        <v>85</v>
      </c>
      <c r="F3047" s="6" t="s">
        <v>83</v>
      </c>
      <c r="G3047" s="6" t="s">
        <v>79</v>
      </c>
      <c r="H3047" s="7">
        <v>72498.39</v>
      </c>
      <c r="I3047" s="7">
        <v>72314.11</v>
      </c>
      <c r="J3047" s="8">
        <v>360</v>
      </c>
      <c r="K3047" s="8">
        <v>353</v>
      </c>
      <c r="L3047" s="7">
        <v>40609.9</v>
      </c>
      <c r="M3047" s="7">
        <v>1691.18</v>
      </c>
      <c r="N3047" s="7">
        <v>693618.96</v>
      </c>
      <c r="O3047" s="8">
        <v>3804</v>
      </c>
      <c r="P3047" s="8">
        <v>4</v>
      </c>
      <c r="Q3047" s="8">
        <v>10</v>
      </c>
    </row>
    <row r="3048" spans="1:17" ht="14.5">
      <c r="A3048" s="5">
        <v>46023</v>
      </c>
      <c r="B3048" s="6">
        <v>2026</v>
      </c>
      <c r="C3048" s="6" t="s">
        <v>74</v>
      </c>
      <c r="D3048" s="6" t="s">
        <v>84</v>
      </c>
      <c r="E3048" s="6" t="s">
        <v>85</v>
      </c>
      <c r="F3048" s="6" t="s">
        <v>83</v>
      </c>
      <c r="G3048" s="6" t="s">
        <v>80</v>
      </c>
      <c r="H3048" s="7">
        <v>22563.279999999999</v>
      </c>
      <c r="I3048" s="7">
        <v>22735.65</v>
      </c>
      <c r="J3048" s="8">
        <v>149</v>
      </c>
      <c r="K3048" s="8">
        <v>149</v>
      </c>
      <c r="L3048" s="7">
        <v>13286.16</v>
      </c>
      <c r="M3048" s="7">
        <v>1315.8</v>
      </c>
      <c r="N3048" s="7">
        <v>255507.20000000001</v>
      </c>
      <c r="O3048" s="8">
        <v>1809</v>
      </c>
      <c r="P3048" s="8">
        <v>1</v>
      </c>
      <c r="Q3048" s="8">
        <v>4</v>
      </c>
    </row>
    <row r="3049" spans="1:17" ht="14.5">
      <c r="A3049" s="5">
        <v>46023</v>
      </c>
      <c r="B3049" s="6">
        <v>2026</v>
      </c>
      <c r="C3049" s="6" t="s">
        <v>74</v>
      </c>
      <c r="D3049" s="6" t="s">
        <v>84</v>
      </c>
      <c r="E3049" s="6" t="s">
        <v>85</v>
      </c>
      <c r="F3049" s="6" t="s">
        <v>83</v>
      </c>
      <c r="G3049" s="6" t="s">
        <v>81</v>
      </c>
      <c r="H3049" s="7">
        <v>32184.78</v>
      </c>
      <c r="I3049" s="7">
        <v>33418.31</v>
      </c>
      <c r="J3049" s="8">
        <v>258</v>
      </c>
      <c r="K3049" s="8">
        <v>270</v>
      </c>
      <c r="L3049" s="7">
        <v>16776.580000000002</v>
      </c>
      <c r="M3049" s="7">
        <v>1020.22</v>
      </c>
      <c r="N3049" s="7">
        <v>329729.96999999997</v>
      </c>
      <c r="O3049" s="8">
        <v>2838</v>
      </c>
      <c r="P3049" s="8">
        <v>1</v>
      </c>
      <c r="Q3049" s="8">
        <v>7</v>
      </c>
    </row>
    <row r="3050" spans="1:17" ht="14.5">
      <c r="A3050" s="5">
        <v>46023</v>
      </c>
      <c r="B3050" s="6">
        <v>2026</v>
      </c>
      <c r="C3050" s="6" t="s">
        <v>74</v>
      </c>
      <c r="D3050" s="6" t="s">
        <v>86</v>
      </c>
      <c r="E3050" s="6" t="s">
        <v>87</v>
      </c>
      <c r="F3050" s="6" t="s">
        <v>77</v>
      </c>
      <c r="G3050" s="6" t="s">
        <v>78</v>
      </c>
      <c r="H3050" s="7">
        <v>403403.37</v>
      </c>
      <c r="I3050" s="7">
        <v>400541.08</v>
      </c>
      <c r="J3050" s="8">
        <v>5169</v>
      </c>
      <c r="K3050" s="8">
        <v>5053</v>
      </c>
      <c r="L3050" s="7">
        <v>223731.94</v>
      </c>
      <c r="M3050" s="7">
        <v>7020.1</v>
      </c>
      <c r="N3050" s="7">
        <v>3659127.01</v>
      </c>
      <c r="O3050" s="8">
        <v>48985</v>
      </c>
      <c r="P3050" s="8">
        <v>20</v>
      </c>
      <c r="Q3050" s="8">
        <v>92</v>
      </c>
    </row>
    <row r="3051" spans="1:17" ht="14.5">
      <c r="A3051" s="5">
        <v>46023</v>
      </c>
      <c r="B3051" s="6">
        <v>2026</v>
      </c>
      <c r="C3051" s="6" t="s">
        <v>74</v>
      </c>
      <c r="D3051" s="6" t="s">
        <v>86</v>
      </c>
      <c r="E3051" s="6" t="s">
        <v>87</v>
      </c>
      <c r="F3051" s="6" t="s">
        <v>77</v>
      </c>
      <c r="G3051" s="6" t="s">
        <v>79</v>
      </c>
      <c r="H3051" s="7">
        <v>451969.45</v>
      </c>
      <c r="I3051" s="7">
        <v>437655.27</v>
      </c>
      <c r="J3051" s="8">
        <v>2245</v>
      </c>
      <c r="K3051" s="8">
        <v>2172</v>
      </c>
      <c r="L3051" s="7">
        <v>293171.15000000002</v>
      </c>
      <c r="M3051" s="7">
        <v>11257.39</v>
      </c>
      <c r="N3051" s="7">
        <v>3336725.8</v>
      </c>
      <c r="O3051" s="8">
        <v>18628</v>
      </c>
      <c r="P3051" s="8">
        <v>18</v>
      </c>
      <c r="Q3051" s="8">
        <v>29</v>
      </c>
    </row>
    <row r="3052" spans="1:17" ht="14.5">
      <c r="A3052" s="5">
        <v>46023</v>
      </c>
      <c r="B3052" s="6">
        <v>2026</v>
      </c>
      <c r="C3052" s="6" t="s">
        <v>74</v>
      </c>
      <c r="D3052" s="6" t="s">
        <v>86</v>
      </c>
      <c r="E3052" s="6" t="s">
        <v>87</v>
      </c>
      <c r="F3052" s="6" t="s">
        <v>77</v>
      </c>
      <c r="G3052" s="6" t="s">
        <v>80</v>
      </c>
      <c r="H3052" s="7">
        <v>139116.16</v>
      </c>
      <c r="I3052" s="7">
        <v>127192.3</v>
      </c>
      <c r="J3052" s="8">
        <v>917</v>
      </c>
      <c r="K3052" s="8">
        <v>827</v>
      </c>
      <c r="L3052" s="7">
        <v>94820.28</v>
      </c>
      <c r="M3052" s="7">
        <v>7483.32</v>
      </c>
      <c r="N3052" s="7">
        <v>1171754.06</v>
      </c>
      <c r="O3052" s="8">
        <v>7906</v>
      </c>
      <c r="P3052" s="8">
        <v>6</v>
      </c>
      <c r="Q3052" s="8">
        <v>19</v>
      </c>
    </row>
    <row r="3053" spans="1:17" ht="14.5">
      <c r="A3053" s="5">
        <v>46023</v>
      </c>
      <c r="B3053" s="6">
        <v>2026</v>
      </c>
      <c r="C3053" s="6" t="s">
        <v>74</v>
      </c>
      <c r="D3053" s="6" t="s">
        <v>86</v>
      </c>
      <c r="E3053" s="6" t="s">
        <v>87</v>
      </c>
      <c r="F3053" s="6" t="s">
        <v>77</v>
      </c>
      <c r="G3053" s="6" t="s">
        <v>81</v>
      </c>
      <c r="H3053" s="7">
        <v>170599.06</v>
      </c>
      <c r="I3053" s="7">
        <v>165765.45000000001</v>
      </c>
      <c r="J3053" s="8">
        <v>1369</v>
      </c>
      <c r="K3053" s="8">
        <v>1319</v>
      </c>
      <c r="L3053" s="7">
        <v>105322.49</v>
      </c>
      <c r="M3053" s="7">
        <v>4937.82</v>
      </c>
      <c r="N3053" s="7">
        <v>1519852.62</v>
      </c>
      <c r="O3053" s="8">
        <v>13332</v>
      </c>
      <c r="P3053" s="8">
        <v>6</v>
      </c>
      <c r="Q3053" s="8">
        <v>23</v>
      </c>
    </row>
    <row r="3054" spans="1:17" ht="14.5">
      <c r="A3054" s="5">
        <v>46023</v>
      </c>
      <c r="B3054" s="6">
        <v>2026</v>
      </c>
      <c r="C3054" s="6" t="s">
        <v>74</v>
      </c>
      <c r="D3054" s="6" t="s">
        <v>86</v>
      </c>
      <c r="E3054" s="6" t="s">
        <v>87</v>
      </c>
      <c r="F3054" s="6" t="s">
        <v>82</v>
      </c>
      <c r="G3054" s="6" t="s">
        <v>78</v>
      </c>
      <c r="H3054" s="7">
        <v>357052.79</v>
      </c>
      <c r="I3054" s="7">
        <v>357454.52</v>
      </c>
      <c r="J3054" s="8">
        <v>4575</v>
      </c>
      <c r="K3054" s="8">
        <v>4560</v>
      </c>
      <c r="L3054" s="7">
        <v>186966.5</v>
      </c>
      <c r="M3054" s="7">
        <v>6773.44</v>
      </c>
      <c r="N3054" s="7">
        <v>3373070.06</v>
      </c>
      <c r="O3054" s="8">
        <v>44876</v>
      </c>
      <c r="P3054" s="8">
        <v>19</v>
      </c>
      <c r="Q3054" s="8">
        <v>49</v>
      </c>
    </row>
    <row r="3055" spans="1:17" ht="14.5">
      <c r="A3055" s="5">
        <v>46023</v>
      </c>
      <c r="B3055" s="6">
        <v>2026</v>
      </c>
      <c r="C3055" s="6" t="s">
        <v>74</v>
      </c>
      <c r="D3055" s="6" t="s">
        <v>86</v>
      </c>
      <c r="E3055" s="6" t="s">
        <v>87</v>
      </c>
      <c r="F3055" s="6" t="s">
        <v>82</v>
      </c>
      <c r="G3055" s="6" t="s">
        <v>79</v>
      </c>
      <c r="H3055" s="7">
        <v>396443.94</v>
      </c>
      <c r="I3055" s="7">
        <v>401892.62</v>
      </c>
      <c r="J3055" s="8">
        <v>1969</v>
      </c>
      <c r="K3055" s="8">
        <v>1993</v>
      </c>
      <c r="L3055" s="7">
        <v>240928.47</v>
      </c>
      <c r="M3055" s="7">
        <v>9606.35</v>
      </c>
      <c r="N3055" s="7">
        <v>3018615.22</v>
      </c>
      <c r="O3055" s="8">
        <v>16533</v>
      </c>
      <c r="P3055" s="8">
        <v>16</v>
      </c>
      <c r="Q3055" s="8">
        <v>36</v>
      </c>
    </row>
    <row r="3056" spans="1:17" ht="14.5">
      <c r="A3056" s="5">
        <v>46023</v>
      </c>
      <c r="B3056" s="6">
        <v>2026</v>
      </c>
      <c r="C3056" s="6" t="s">
        <v>74</v>
      </c>
      <c r="D3056" s="6" t="s">
        <v>86</v>
      </c>
      <c r="E3056" s="6" t="s">
        <v>87</v>
      </c>
      <c r="F3056" s="6" t="s">
        <v>82</v>
      </c>
      <c r="G3056" s="6" t="s">
        <v>80</v>
      </c>
      <c r="H3056" s="7">
        <v>109585.68</v>
      </c>
      <c r="I3056" s="7">
        <v>100055.96</v>
      </c>
      <c r="J3056" s="8">
        <v>722</v>
      </c>
      <c r="K3056" s="8">
        <v>647</v>
      </c>
      <c r="L3056" s="7">
        <v>70525.95</v>
      </c>
      <c r="M3056" s="7">
        <v>6615.03</v>
      </c>
      <c r="N3056" s="7">
        <v>1048798.43</v>
      </c>
      <c r="O3056" s="8">
        <v>7723</v>
      </c>
      <c r="P3056" s="8">
        <v>4</v>
      </c>
      <c r="Q3056" s="8">
        <v>11</v>
      </c>
    </row>
    <row r="3057" spans="1:17" ht="14.5">
      <c r="A3057" s="5">
        <v>46023</v>
      </c>
      <c r="B3057" s="6">
        <v>2026</v>
      </c>
      <c r="C3057" s="6" t="s">
        <v>74</v>
      </c>
      <c r="D3057" s="6" t="s">
        <v>86</v>
      </c>
      <c r="E3057" s="6" t="s">
        <v>87</v>
      </c>
      <c r="F3057" s="6" t="s">
        <v>82</v>
      </c>
      <c r="G3057" s="6" t="s">
        <v>81</v>
      </c>
      <c r="H3057" s="7">
        <v>163108.70000000001</v>
      </c>
      <c r="I3057" s="7">
        <v>160213.82999999999</v>
      </c>
      <c r="J3057" s="8">
        <v>1308</v>
      </c>
      <c r="K3057" s="8">
        <v>1276</v>
      </c>
      <c r="L3057" s="7">
        <v>94823.94</v>
      </c>
      <c r="M3057" s="7">
        <v>4825.82</v>
      </c>
      <c r="N3057" s="7">
        <v>1363439.57</v>
      </c>
      <c r="O3057" s="8">
        <v>12206</v>
      </c>
      <c r="P3057" s="8">
        <v>8</v>
      </c>
      <c r="Q3057" s="8">
        <v>24</v>
      </c>
    </row>
    <row r="3058" spans="1:17" ht="14.5">
      <c r="A3058" s="5">
        <v>46023</v>
      </c>
      <c r="B3058" s="6">
        <v>2026</v>
      </c>
      <c r="C3058" s="6" t="s">
        <v>74</v>
      </c>
      <c r="D3058" s="6" t="s">
        <v>86</v>
      </c>
      <c r="E3058" s="6" t="s">
        <v>87</v>
      </c>
      <c r="F3058" s="6" t="s">
        <v>83</v>
      </c>
      <c r="G3058" s="6" t="s">
        <v>78</v>
      </c>
      <c r="H3058" s="7">
        <v>46638.54</v>
      </c>
      <c r="I3058" s="7">
        <v>49670.75</v>
      </c>
      <c r="J3058" s="8">
        <v>598</v>
      </c>
      <c r="K3058" s="8">
        <v>648</v>
      </c>
      <c r="L3058" s="7">
        <v>22191.25</v>
      </c>
      <c r="M3058" s="7">
        <v>816.24</v>
      </c>
      <c r="N3058" s="7">
        <v>595717.54</v>
      </c>
      <c r="O3058" s="8">
        <v>8139</v>
      </c>
      <c r="P3058" s="8">
        <v>3</v>
      </c>
      <c r="Q3058" s="8">
        <v>16</v>
      </c>
    </row>
    <row r="3059" spans="1:17" ht="14.5">
      <c r="A3059" s="5">
        <v>46023</v>
      </c>
      <c r="B3059" s="6">
        <v>2026</v>
      </c>
      <c r="C3059" s="6" t="s">
        <v>74</v>
      </c>
      <c r="D3059" s="6" t="s">
        <v>86</v>
      </c>
      <c r="E3059" s="6" t="s">
        <v>87</v>
      </c>
      <c r="F3059" s="6" t="s">
        <v>83</v>
      </c>
      <c r="G3059" s="6" t="s">
        <v>79</v>
      </c>
      <c r="H3059" s="7">
        <v>45479.97</v>
      </c>
      <c r="I3059" s="7">
        <v>46364.18</v>
      </c>
      <c r="J3059" s="8">
        <v>226</v>
      </c>
      <c r="K3059" s="8">
        <v>228</v>
      </c>
      <c r="L3059" s="7">
        <v>25318.1</v>
      </c>
      <c r="M3059" s="7">
        <v>1054.98</v>
      </c>
      <c r="N3059" s="7">
        <v>516651.7</v>
      </c>
      <c r="O3059" s="8">
        <v>2880</v>
      </c>
      <c r="P3059" s="8">
        <v>2</v>
      </c>
      <c r="Q3059" s="8">
        <v>4</v>
      </c>
    </row>
    <row r="3060" spans="1:17" ht="14.5">
      <c r="A3060" s="5">
        <v>46023</v>
      </c>
      <c r="B3060" s="6">
        <v>2026</v>
      </c>
      <c r="C3060" s="6" t="s">
        <v>74</v>
      </c>
      <c r="D3060" s="6" t="s">
        <v>86</v>
      </c>
      <c r="E3060" s="6" t="s">
        <v>87</v>
      </c>
      <c r="F3060" s="6" t="s">
        <v>83</v>
      </c>
      <c r="G3060" s="6" t="s">
        <v>80</v>
      </c>
      <c r="H3060" s="7">
        <v>16563.95</v>
      </c>
      <c r="I3060" s="7">
        <v>14884.67</v>
      </c>
      <c r="J3060" s="8">
        <v>109</v>
      </c>
      <c r="K3060" s="8">
        <v>99</v>
      </c>
      <c r="L3060" s="7">
        <v>9626.61</v>
      </c>
      <c r="M3060" s="7">
        <v>856.85</v>
      </c>
      <c r="N3060" s="7">
        <v>204183.88</v>
      </c>
      <c r="O3060" s="8">
        <v>1407</v>
      </c>
      <c r="P3060" s="8">
        <v>1</v>
      </c>
      <c r="Q3060" s="8">
        <v>4</v>
      </c>
    </row>
    <row r="3061" spans="1:17" ht="14.5">
      <c r="A3061" s="5">
        <v>46023</v>
      </c>
      <c r="B3061" s="6">
        <v>2026</v>
      </c>
      <c r="C3061" s="6" t="s">
        <v>74</v>
      </c>
      <c r="D3061" s="6" t="s">
        <v>86</v>
      </c>
      <c r="E3061" s="6" t="s">
        <v>87</v>
      </c>
      <c r="F3061" s="6" t="s">
        <v>83</v>
      </c>
      <c r="G3061" s="6" t="s">
        <v>81</v>
      </c>
      <c r="H3061" s="7">
        <v>19850.22</v>
      </c>
      <c r="I3061" s="7">
        <v>20539.23</v>
      </c>
      <c r="J3061" s="8">
        <v>159</v>
      </c>
      <c r="K3061" s="8">
        <v>164</v>
      </c>
      <c r="L3061" s="7">
        <v>10381.530000000001</v>
      </c>
      <c r="M3061" s="7">
        <v>592.16</v>
      </c>
      <c r="N3061" s="7">
        <v>247608.12</v>
      </c>
      <c r="O3061" s="8">
        <v>2222</v>
      </c>
      <c r="P3061" s="8">
        <v>1</v>
      </c>
      <c r="Q3061" s="8">
        <v>4</v>
      </c>
    </row>
    <row r="3062" spans="1:17" ht="14.5">
      <c r="A3062" s="5">
        <v>46023</v>
      </c>
      <c r="B3062" s="6">
        <v>2026</v>
      </c>
      <c r="C3062" s="6" t="s">
        <v>74</v>
      </c>
      <c r="D3062" s="6" t="s">
        <v>88</v>
      </c>
      <c r="E3062" s="6" t="s">
        <v>87</v>
      </c>
      <c r="F3062" s="6" t="s">
        <v>77</v>
      </c>
      <c r="G3062" s="6" t="s">
        <v>78</v>
      </c>
      <c r="H3062" s="7">
        <v>362358.5</v>
      </c>
      <c r="I3062" s="7">
        <v>341687.82</v>
      </c>
      <c r="J3062" s="8">
        <v>4643</v>
      </c>
      <c r="K3062" s="8">
        <v>4352</v>
      </c>
      <c r="L3062" s="7">
        <v>200871.44</v>
      </c>
      <c r="M3062" s="7">
        <v>6759.71</v>
      </c>
      <c r="N3062" s="7">
        <v>3176774.76</v>
      </c>
      <c r="O3062" s="8">
        <v>43167</v>
      </c>
      <c r="P3062" s="8">
        <v>16</v>
      </c>
      <c r="Q3062" s="8">
        <v>95</v>
      </c>
    </row>
    <row r="3063" spans="1:17" ht="14.5">
      <c r="A3063" s="5">
        <v>46023</v>
      </c>
      <c r="B3063" s="6">
        <v>2026</v>
      </c>
      <c r="C3063" s="6" t="s">
        <v>74</v>
      </c>
      <c r="D3063" s="6" t="s">
        <v>88</v>
      </c>
      <c r="E3063" s="6" t="s">
        <v>87</v>
      </c>
      <c r="F3063" s="6" t="s">
        <v>77</v>
      </c>
      <c r="G3063" s="6" t="s">
        <v>79</v>
      </c>
      <c r="H3063" s="7">
        <v>345012.76</v>
      </c>
      <c r="I3063" s="7">
        <v>313903.34999999998</v>
      </c>
      <c r="J3063" s="8">
        <v>1714</v>
      </c>
      <c r="K3063" s="8">
        <v>1560</v>
      </c>
      <c r="L3063" s="7">
        <v>227621.4</v>
      </c>
      <c r="M3063" s="7">
        <v>8327.2900000000009</v>
      </c>
      <c r="N3063" s="7">
        <v>2732760.83</v>
      </c>
      <c r="O3063" s="8">
        <v>14016</v>
      </c>
      <c r="P3063" s="8">
        <v>13</v>
      </c>
      <c r="Q3063" s="8">
        <v>37</v>
      </c>
    </row>
    <row r="3064" spans="1:17" ht="14.5">
      <c r="A3064" s="5">
        <v>46023</v>
      </c>
      <c r="B3064" s="6">
        <v>2026</v>
      </c>
      <c r="C3064" s="6" t="s">
        <v>74</v>
      </c>
      <c r="D3064" s="6" t="s">
        <v>88</v>
      </c>
      <c r="E3064" s="6" t="s">
        <v>87</v>
      </c>
      <c r="F3064" s="6" t="s">
        <v>77</v>
      </c>
      <c r="G3064" s="6" t="s">
        <v>80</v>
      </c>
      <c r="H3064" s="7">
        <v>109359.23</v>
      </c>
      <c r="I3064" s="7">
        <v>95739.8</v>
      </c>
      <c r="J3064" s="8">
        <v>721</v>
      </c>
      <c r="K3064" s="8">
        <v>640</v>
      </c>
      <c r="L3064" s="7">
        <v>74621.84</v>
      </c>
      <c r="M3064" s="7">
        <v>6060.19</v>
      </c>
      <c r="N3064" s="7">
        <v>995205.72</v>
      </c>
      <c r="O3064" s="8">
        <v>6910</v>
      </c>
      <c r="P3064" s="8">
        <v>5</v>
      </c>
      <c r="Q3064" s="8">
        <v>8</v>
      </c>
    </row>
    <row r="3065" spans="1:17" ht="14.5">
      <c r="A3065" s="5">
        <v>46023</v>
      </c>
      <c r="B3065" s="6">
        <v>2026</v>
      </c>
      <c r="C3065" s="6" t="s">
        <v>74</v>
      </c>
      <c r="D3065" s="6" t="s">
        <v>88</v>
      </c>
      <c r="E3065" s="6" t="s">
        <v>87</v>
      </c>
      <c r="F3065" s="6" t="s">
        <v>77</v>
      </c>
      <c r="G3065" s="6" t="s">
        <v>81</v>
      </c>
      <c r="H3065" s="7">
        <v>148257.29999999999</v>
      </c>
      <c r="I3065" s="7">
        <v>141553.65</v>
      </c>
      <c r="J3065" s="8">
        <v>1189</v>
      </c>
      <c r="K3065" s="8">
        <v>1158</v>
      </c>
      <c r="L3065" s="7">
        <v>93889.23</v>
      </c>
      <c r="M3065" s="7">
        <v>4122.72</v>
      </c>
      <c r="N3065" s="7">
        <v>1263465.5</v>
      </c>
      <c r="O3065" s="8">
        <v>11514</v>
      </c>
      <c r="P3065" s="8">
        <v>8</v>
      </c>
      <c r="Q3065" s="8">
        <v>18</v>
      </c>
    </row>
    <row r="3066" spans="1:17" ht="14.5">
      <c r="A3066" s="5">
        <v>46023</v>
      </c>
      <c r="B3066" s="6">
        <v>2026</v>
      </c>
      <c r="C3066" s="6" t="s">
        <v>74</v>
      </c>
      <c r="D3066" s="6" t="s">
        <v>88</v>
      </c>
      <c r="E3066" s="6" t="s">
        <v>87</v>
      </c>
      <c r="F3066" s="6" t="s">
        <v>82</v>
      </c>
      <c r="G3066" s="6" t="s">
        <v>78</v>
      </c>
      <c r="H3066" s="7">
        <v>334408.8</v>
      </c>
      <c r="I3066" s="7">
        <v>330172.49</v>
      </c>
      <c r="J3066" s="8">
        <v>4285</v>
      </c>
      <c r="K3066" s="8">
        <v>4263</v>
      </c>
      <c r="L3066" s="7">
        <v>176123.94</v>
      </c>
      <c r="M3066" s="7">
        <v>6473.4</v>
      </c>
      <c r="N3066" s="7">
        <v>3136230.94</v>
      </c>
      <c r="O3066" s="8">
        <v>42865</v>
      </c>
      <c r="P3066" s="8">
        <v>15</v>
      </c>
      <c r="Q3066" s="8">
        <v>83</v>
      </c>
    </row>
    <row r="3067" spans="1:17" ht="14.5">
      <c r="A3067" s="5">
        <v>46023</v>
      </c>
      <c r="B3067" s="6">
        <v>2026</v>
      </c>
      <c r="C3067" s="6" t="s">
        <v>74</v>
      </c>
      <c r="D3067" s="6" t="s">
        <v>88</v>
      </c>
      <c r="E3067" s="6" t="s">
        <v>87</v>
      </c>
      <c r="F3067" s="6" t="s">
        <v>82</v>
      </c>
      <c r="G3067" s="6" t="s">
        <v>79</v>
      </c>
      <c r="H3067" s="7">
        <v>355332.22</v>
      </c>
      <c r="I3067" s="7">
        <v>323781.17</v>
      </c>
      <c r="J3067" s="8">
        <v>1765</v>
      </c>
      <c r="K3067" s="8">
        <v>1597</v>
      </c>
      <c r="L3067" s="7">
        <v>214808.44</v>
      </c>
      <c r="M3067" s="7">
        <v>9694.7099999999991</v>
      </c>
      <c r="N3067" s="7">
        <v>2745454.56</v>
      </c>
      <c r="O3067" s="8">
        <v>15118</v>
      </c>
      <c r="P3067" s="8">
        <v>19</v>
      </c>
      <c r="Q3067" s="8">
        <v>32</v>
      </c>
    </row>
    <row r="3068" spans="1:17" ht="14.5">
      <c r="A3068" s="5">
        <v>46023</v>
      </c>
      <c r="B3068" s="6">
        <v>2026</v>
      </c>
      <c r="C3068" s="6" t="s">
        <v>74</v>
      </c>
      <c r="D3068" s="6" t="s">
        <v>88</v>
      </c>
      <c r="E3068" s="6" t="s">
        <v>87</v>
      </c>
      <c r="F3068" s="6" t="s">
        <v>82</v>
      </c>
      <c r="G3068" s="6" t="s">
        <v>80</v>
      </c>
      <c r="H3068" s="7">
        <v>112709.98</v>
      </c>
      <c r="I3068" s="7">
        <v>99805.72</v>
      </c>
      <c r="J3068" s="8">
        <v>743</v>
      </c>
      <c r="K3068" s="8">
        <v>671</v>
      </c>
      <c r="L3068" s="7">
        <v>71997.33</v>
      </c>
      <c r="M3068" s="7">
        <v>6057.1</v>
      </c>
      <c r="N3068" s="7">
        <v>980173.26</v>
      </c>
      <c r="O3068" s="8">
        <v>6687</v>
      </c>
      <c r="P3068" s="8">
        <v>5</v>
      </c>
      <c r="Q3068" s="8">
        <v>9</v>
      </c>
    </row>
    <row r="3069" spans="1:17" ht="14.5">
      <c r="A3069" s="5">
        <v>46023</v>
      </c>
      <c r="B3069" s="6">
        <v>2026</v>
      </c>
      <c r="C3069" s="6" t="s">
        <v>74</v>
      </c>
      <c r="D3069" s="6" t="s">
        <v>88</v>
      </c>
      <c r="E3069" s="6" t="s">
        <v>87</v>
      </c>
      <c r="F3069" s="6" t="s">
        <v>82</v>
      </c>
      <c r="G3069" s="6" t="s">
        <v>81</v>
      </c>
      <c r="H3069" s="7">
        <v>135079.38</v>
      </c>
      <c r="I3069" s="7">
        <v>127406.61</v>
      </c>
      <c r="J3069" s="8">
        <v>1084</v>
      </c>
      <c r="K3069" s="8">
        <v>1036</v>
      </c>
      <c r="L3069" s="7">
        <v>78033</v>
      </c>
      <c r="M3069" s="7">
        <v>4411.3100000000004</v>
      </c>
      <c r="N3069" s="7">
        <v>1229565.0900000001</v>
      </c>
      <c r="O3069" s="8">
        <v>11169</v>
      </c>
      <c r="P3069" s="8">
        <v>6</v>
      </c>
      <c r="Q3069" s="8">
        <v>16</v>
      </c>
    </row>
    <row r="3070" spans="1:17" ht="14.5">
      <c r="A3070" s="5">
        <v>46023</v>
      </c>
      <c r="B3070" s="6">
        <v>2026</v>
      </c>
      <c r="C3070" s="6" t="s">
        <v>74</v>
      </c>
      <c r="D3070" s="6" t="s">
        <v>88</v>
      </c>
      <c r="E3070" s="6" t="s">
        <v>87</v>
      </c>
      <c r="F3070" s="6" t="s">
        <v>83</v>
      </c>
      <c r="G3070" s="6" t="s">
        <v>78</v>
      </c>
      <c r="H3070" s="7">
        <v>38518.17</v>
      </c>
      <c r="I3070" s="7">
        <v>36374.75</v>
      </c>
      <c r="J3070" s="8">
        <v>494</v>
      </c>
      <c r="K3070" s="8">
        <v>470</v>
      </c>
      <c r="L3070" s="7">
        <v>18432.53</v>
      </c>
      <c r="M3070" s="7">
        <v>700.58</v>
      </c>
      <c r="N3070" s="7">
        <v>525161.97</v>
      </c>
      <c r="O3070" s="8">
        <v>7524</v>
      </c>
      <c r="P3070" s="8">
        <v>1</v>
      </c>
      <c r="Q3070" s="8">
        <v>10</v>
      </c>
    </row>
    <row r="3071" spans="1:17" ht="14.5">
      <c r="A3071" s="5">
        <v>46023</v>
      </c>
      <c r="B3071" s="6">
        <v>2026</v>
      </c>
      <c r="C3071" s="6" t="s">
        <v>74</v>
      </c>
      <c r="D3071" s="6" t="s">
        <v>88</v>
      </c>
      <c r="E3071" s="6" t="s">
        <v>87</v>
      </c>
      <c r="F3071" s="6" t="s">
        <v>83</v>
      </c>
      <c r="G3071" s="6" t="s">
        <v>79</v>
      </c>
      <c r="H3071" s="7">
        <v>44262.34</v>
      </c>
      <c r="I3071" s="7">
        <v>40103.83</v>
      </c>
      <c r="J3071" s="8">
        <v>220</v>
      </c>
      <c r="K3071" s="8">
        <v>201</v>
      </c>
      <c r="L3071" s="7">
        <v>24296.07</v>
      </c>
      <c r="M3071" s="7">
        <v>996.7</v>
      </c>
      <c r="N3071" s="7">
        <v>471553.82</v>
      </c>
      <c r="O3071" s="8">
        <v>2656</v>
      </c>
      <c r="P3071" s="8">
        <v>2</v>
      </c>
      <c r="Q3071" s="8">
        <v>4</v>
      </c>
    </row>
    <row r="3072" spans="1:17" ht="14.5">
      <c r="A3072" s="5">
        <v>46023</v>
      </c>
      <c r="B3072" s="6">
        <v>2026</v>
      </c>
      <c r="C3072" s="6" t="s">
        <v>74</v>
      </c>
      <c r="D3072" s="6" t="s">
        <v>88</v>
      </c>
      <c r="E3072" s="6" t="s">
        <v>87</v>
      </c>
      <c r="F3072" s="6" t="s">
        <v>83</v>
      </c>
      <c r="G3072" s="6" t="s">
        <v>80</v>
      </c>
      <c r="H3072" s="7">
        <v>14035.24</v>
      </c>
      <c r="I3072" s="7">
        <v>12321.24</v>
      </c>
      <c r="J3072" s="8">
        <v>92</v>
      </c>
      <c r="K3072" s="8">
        <v>82</v>
      </c>
      <c r="L3072" s="7">
        <v>8179.86</v>
      </c>
      <c r="M3072" s="7">
        <v>845.77</v>
      </c>
      <c r="N3072" s="7">
        <v>171363.21</v>
      </c>
      <c r="O3072" s="8">
        <v>1172</v>
      </c>
      <c r="P3072" s="8">
        <v>1</v>
      </c>
      <c r="Q3072" s="8">
        <v>1</v>
      </c>
    </row>
    <row r="3073" spans="1:17" ht="14.5">
      <c r="A3073" s="5">
        <v>46023</v>
      </c>
      <c r="B3073" s="6">
        <v>2026</v>
      </c>
      <c r="C3073" s="6" t="s">
        <v>74</v>
      </c>
      <c r="D3073" s="6" t="s">
        <v>88</v>
      </c>
      <c r="E3073" s="6" t="s">
        <v>87</v>
      </c>
      <c r="F3073" s="6" t="s">
        <v>83</v>
      </c>
      <c r="G3073" s="6" t="s">
        <v>81</v>
      </c>
      <c r="H3073" s="7">
        <v>17572.240000000002</v>
      </c>
      <c r="I3073" s="7">
        <v>16537.36</v>
      </c>
      <c r="J3073" s="8">
        <v>141</v>
      </c>
      <c r="K3073" s="8">
        <v>134</v>
      </c>
      <c r="L3073" s="7">
        <v>9333.2900000000009</v>
      </c>
      <c r="M3073" s="7">
        <v>547.87</v>
      </c>
      <c r="N3073" s="7">
        <v>219609.91</v>
      </c>
      <c r="O3073" s="8">
        <v>1894</v>
      </c>
      <c r="P3073" s="8">
        <v>1</v>
      </c>
      <c r="Q3073" s="8">
        <v>2</v>
      </c>
    </row>
    <row r="3074" spans="1:17" ht="14.5">
      <c r="A3074" s="5">
        <v>46023</v>
      </c>
      <c r="B3074" s="6">
        <v>2026</v>
      </c>
      <c r="C3074" s="6" t="s">
        <v>74</v>
      </c>
      <c r="D3074" s="6" t="s">
        <v>89</v>
      </c>
      <c r="E3074" s="6" t="s">
        <v>85</v>
      </c>
      <c r="F3074" s="6" t="s">
        <v>77</v>
      </c>
      <c r="G3074" s="6" t="s">
        <v>78</v>
      </c>
      <c r="H3074" s="7">
        <v>266134.07</v>
      </c>
      <c r="I3074" s="7">
        <v>275306.37</v>
      </c>
      <c r="J3074" s="8">
        <v>3410</v>
      </c>
      <c r="K3074" s="8">
        <v>3528</v>
      </c>
      <c r="L3074" s="7">
        <v>150124.15</v>
      </c>
      <c r="M3074" s="7">
        <v>4920.68</v>
      </c>
      <c r="N3074" s="7">
        <v>1774408.81</v>
      </c>
      <c r="O3074" s="8">
        <v>23557</v>
      </c>
      <c r="P3074" s="8">
        <v>14</v>
      </c>
      <c r="Q3074" s="8">
        <v>73</v>
      </c>
    </row>
    <row r="3075" spans="1:17" ht="14.5">
      <c r="A3075" s="5">
        <v>46023</v>
      </c>
      <c r="B3075" s="6">
        <v>2026</v>
      </c>
      <c r="C3075" s="6" t="s">
        <v>74</v>
      </c>
      <c r="D3075" s="6" t="s">
        <v>89</v>
      </c>
      <c r="E3075" s="6" t="s">
        <v>85</v>
      </c>
      <c r="F3075" s="6" t="s">
        <v>77</v>
      </c>
      <c r="G3075" s="6" t="s">
        <v>79</v>
      </c>
      <c r="H3075" s="7">
        <v>272901.71000000002</v>
      </c>
      <c r="I3075" s="7">
        <v>266633.77</v>
      </c>
      <c r="J3075" s="8">
        <v>1356</v>
      </c>
      <c r="K3075" s="8">
        <v>1316</v>
      </c>
      <c r="L3075" s="7">
        <v>177058.4</v>
      </c>
      <c r="M3075" s="7">
        <v>6604.03</v>
      </c>
      <c r="N3075" s="7">
        <v>1514394.78</v>
      </c>
      <c r="O3075" s="8">
        <v>8465</v>
      </c>
      <c r="P3075" s="8">
        <v>12</v>
      </c>
      <c r="Q3075" s="8">
        <v>25</v>
      </c>
    </row>
    <row r="3076" spans="1:17" ht="14.5">
      <c r="A3076" s="5">
        <v>46023</v>
      </c>
      <c r="B3076" s="6">
        <v>2026</v>
      </c>
      <c r="C3076" s="6" t="s">
        <v>74</v>
      </c>
      <c r="D3076" s="6" t="s">
        <v>89</v>
      </c>
      <c r="E3076" s="6" t="s">
        <v>85</v>
      </c>
      <c r="F3076" s="6" t="s">
        <v>77</v>
      </c>
      <c r="G3076" s="6" t="s">
        <v>80</v>
      </c>
      <c r="H3076" s="7">
        <v>91174.07</v>
      </c>
      <c r="I3076" s="7">
        <v>83062.27</v>
      </c>
      <c r="J3076" s="8">
        <v>601</v>
      </c>
      <c r="K3076" s="8">
        <v>548</v>
      </c>
      <c r="L3076" s="7">
        <v>63177.17</v>
      </c>
      <c r="M3076" s="7">
        <v>4833.3900000000003</v>
      </c>
      <c r="N3076" s="7">
        <v>592916.31000000006</v>
      </c>
      <c r="O3076" s="8">
        <v>4178</v>
      </c>
      <c r="P3076" s="8">
        <v>4</v>
      </c>
      <c r="Q3076" s="8">
        <v>11</v>
      </c>
    </row>
    <row r="3077" spans="1:17" ht="14.5">
      <c r="A3077" s="5">
        <v>46023</v>
      </c>
      <c r="B3077" s="6">
        <v>2026</v>
      </c>
      <c r="C3077" s="6" t="s">
        <v>74</v>
      </c>
      <c r="D3077" s="6" t="s">
        <v>89</v>
      </c>
      <c r="E3077" s="6" t="s">
        <v>85</v>
      </c>
      <c r="F3077" s="6" t="s">
        <v>77</v>
      </c>
      <c r="G3077" s="6" t="s">
        <v>81</v>
      </c>
      <c r="H3077" s="7">
        <v>102830</v>
      </c>
      <c r="I3077" s="7">
        <v>98816.44</v>
      </c>
      <c r="J3077" s="8">
        <v>825</v>
      </c>
      <c r="K3077" s="8">
        <v>803</v>
      </c>
      <c r="L3077" s="7">
        <v>63362.16</v>
      </c>
      <c r="M3077" s="7">
        <v>3051.05</v>
      </c>
      <c r="N3077" s="7">
        <v>710906.26</v>
      </c>
      <c r="O3077" s="8">
        <v>5841</v>
      </c>
      <c r="P3077" s="8">
        <v>4</v>
      </c>
      <c r="Q3077" s="8">
        <v>10</v>
      </c>
    </row>
    <row r="3078" spans="1:17" ht="14.5">
      <c r="A3078" s="5">
        <v>46023</v>
      </c>
      <c r="B3078" s="6">
        <v>2026</v>
      </c>
      <c r="C3078" s="6" t="s">
        <v>74</v>
      </c>
      <c r="D3078" s="6" t="s">
        <v>89</v>
      </c>
      <c r="E3078" s="6" t="s">
        <v>85</v>
      </c>
      <c r="F3078" s="6" t="s">
        <v>82</v>
      </c>
      <c r="G3078" s="6" t="s">
        <v>78</v>
      </c>
      <c r="H3078" s="7">
        <v>220844.33</v>
      </c>
      <c r="I3078" s="7">
        <v>219716.15</v>
      </c>
      <c r="J3078" s="8">
        <v>2830</v>
      </c>
      <c r="K3078" s="8">
        <v>2777</v>
      </c>
      <c r="L3078" s="7">
        <v>116710.8</v>
      </c>
      <c r="M3078" s="7">
        <v>3583.24</v>
      </c>
      <c r="N3078" s="7">
        <v>1629305.45</v>
      </c>
      <c r="O3078" s="8">
        <v>21747</v>
      </c>
      <c r="P3078" s="8">
        <v>12</v>
      </c>
      <c r="Q3078" s="8">
        <v>40</v>
      </c>
    </row>
    <row r="3079" spans="1:17" ht="14.5">
      <c r="A3079" s="5">
        <v>46023</v>
      </c>
      <c r="B3079" s="6">
        <v>2026</v>
      </c>
      <c r="C3079" s="6" t="s">
        <v>74</v>
      </c>
      <c r="D3079" s="6" t="s">
        <v>89</v>
      </c>
      <c r="E3079" s="6" t="s">
        <v>85</v>
      </c>
      <c r="F3079" s="6" t="s">
        <v>82</v>
      </c>
      <c r="G3079" s="6" t="s">
        <v>79</v>
      </c>
      <c r="H3079" s="7">
        <v>225279.66</v>
      </c>
      <c r="I3079" s="7">
        <v>212269.11</v>
      </c>
      <c r="J3079" s="8">
        <v>1119</v>
      </c>
      <c r="K3079" s="8">
        <v>1055</v>
      </c>
      <c r="L3079" s="7">
        <v>139324.93</v>
      </c>
      <c r="M3079" s="7">
        <v>5269.39</v>
      </c>
      <c r="N3079" s="7">
        <v>1423148.66</v>
      </c>
      <c r="O3079" s="8">
        <v>7448</v>
      </c>
      <c r="P3079" s="8">
        <v>13</v>
      </c>
      <c r="Q3079" s="8">
        <v>14</v>
      </c>
    </row>
    <row r="3080" spans="1:17" ht="14.5">
      <c r="A3080" s="5">
        <v>46023</v>
      </c>
      <c r="B3080" s="6">
        <v>2026</v>
      </c>
      <c r="C3080" s="6" t="s">
        <v>74</v>
      </c>
      <c r="D3080" s="6" t="s">
        <v>89</v>
      </c>
      <c r="E3080" s="6" t="s">
        <v>85</v>
      </c>
      <c r="F3080" s="6" t="s">
        <v>82</v>
      </c>
      <c r="G3080" s="6" t="s">
        <v>80</v>
      </c>
      <c r="H3080" s="7">
        <v>74006.95</v>
      </c>
      <c r="I3080" s="7">
        <v>69760.72</v>
      </c>
      <c r="J3080" s="8">
        <v>488</v>
      </c>
      <c r="K3080" s="8">
        <v>452</v>
      </c>
      <c r="L3080" s="7">
        <v>47516.07</v>
      </c>
      <c r="M3080" s="7">
        <v>3810.73</v>
      </c>
      <c r="N3080" s="7">
        <v>508022.41</v>
      </c>
      <c r="O3080" s="8">
        <v>3621</v>
      </c>
      <c r="P3080" s="8">
        <v>4</v>
      </c>
      <c r="Q3080" s="8">
        <v>7</v>
      </c>
    </row>
    <row r="3081" spans="1:17" ht="14.5">
      <c r="A3081" s="5">
        <v>46023</v>
      </c>
      <c r="B3081" s="6">
        <v>2026</v>
      </c>
      <c r="C3081" s="6" t="s">
        <v>74</v>
      </c>
      <c r="D3081" s="6" t="s">
        <v>89</v>
      </c>
      <c r="E3081" s="6" t="s">
        <v>85</v>
      </c>
      <c r="F3081" s="6" t="s">
        <v>82</v>
      </c>
      <c r="G3081" s="6" t="s">
        <v>81</v>
      </c>
      <c r="H3081" s="7">
        <v>102110.31</v>
      </c>
      <c r="I3081" s="7">
        <v>103975.63</v>
      </c>
      <c r="J3081" s="8">
        <v>819</v>
      </c>
      <c r="K3081" s="8">
        <v>840</v>
      </c>
      <c r="L3081" s="7">
        <v>58694.14</v>
      </c>
      <c r="M3081" s="7">
        <v>3173.97</v>
      </c>
      <c r="N3081" s="7">
        <v>662010.31999999995</v>
      </c>
      <c r="O3081" s="8">
        <v>5585</v>
      </c>
      <c r="P3081" s="8">
        <v>5</v>
      </c>
      <c r="Q3081" s="8">
        <v>9</v>
      </c>
    </row>
    <row r="3082" spans="1:17" ht="14.5">
      <c r="A3082" s="5">
        <v>46023</v>
      </c>
      <c r="B3082" s="6">
        <v>2026</v>
      </c>
      <c r="C3082" s="6" t="s">
        <v>74</v>
      </c>
      <c r="D3082" s="6" t="s">
        <v>89</v>
      </c>
      <c r="E3082" s="6" t="s">
        <v>85</v>
      </c>
      <c r="F3082" s="6" t="s">
        <v>83</v>
      </c>
      <c r="G3082" s="6" t="s">
        <v>78</v>
      </c>
      <c r="H3082" s="7">
        <v>35876.58</v>
      </c>
      <c r="I3082" s="7">
        <v>36079.81</v>
      </c>
      <c r="J3082" s="8">
        <v>460</v>
      </c>
      <c r="K3082" s="8">
        <v>466</v>
      </c>
      <c r="L3082" s="7">
        <v>17289.740000000002</v>
      </c>
      <c r="M3082" s="7">
        <v>638.30999999999995</v>
      </c>
      <c r="N3082" s="7">
        <v>370535.24</v>
      </c>
      <c r="O3082" s="8">
        <v>5167</v>
      </c>
      <c r="P3082" s="8">
        <v>2</v>
      </c>
      <c r="Q3082" s="8">
        <v>7</v>
      </c>
    </row>
    <row r="3083" spans="1:17" ht="14.5">
      <c r="A3083" s="5">
        <v>46023</v>
      </c>
      <c r="B3083" s="6">
        <v>2026</v>
      </c>
      <c r="C3083" s="6" t="s">
        <v>74</v>
      </c>
      <c r="D3083" s="6" t="s">
        <v>89</v>
      </c>
      <c r="E3083" s="6" t="s">
        <v>85</v>
      </c>
      <c r="F3083" s="6" t="s">
        <v>83</v>
      </c>
      <c r="G3083" s="6" t="s">
        <v>79</v>
      </c>
      <c r="H3083" s="7">
        <v>39121.65</v>
      </c>
      <c r="I3083" s="7">
        <v>39163.19</v>
      </c>
      <c r="J3083" s="8">
        <v>194</v>
      </c>
      <c r="K3083" s="8">
        <v>196</v>
      </c>
      <c r="L3083" s="7">
        <v>21916.04</v>
      </c>
      <c r="M3083" s="7">
        <v>1069.58</v>
      </c>
      <c r="N3083" s="7">
        <v>317177.36</v>
      </c>
      <c r="O3083" s="8">
        <v>1628</v>
      </c>
      <c r="P3083" s="8">
        <v>1</v>
      </c>
      <c r="Q3083" s="8">
        <v>6</v>
      </c>
    </row>
    <row r="3084" spans="1:17" ht="14.5">
      <c r="A3084" s="5">
        <v>46023</v>
      </c>
      <c r="B3084" s="6">
        <v>2026</v>
      </c>
      <c r="C3084" s="6" t="s">
        <v>74</v>
      </c>
      <c r="D3084" s="6" t="s">
        <v>89</v>
      </c>
      <c r="E3084" s="6" t="s">
        <v>85</v>
      </c>
      <c r="F3084" s="6" t="s">
        <v>83</v>
      </c>
      <c r="G3084" s="6" t="s">
        <v>80</v>
      </c>
      <c r="H3084" s="7">
        <v>12861.09</v>
      </c>
      <c r="I3084" s="7">
        <v>11336.67</v>
      </c>
      <c r="J3084" s="8">
        <v>85</v>
      </c>
      <c r="K3084" s="8">
        <v>74</v>
      </c>
      <c r="L3084" s="7">
        <v>7398.35</v>
      </c>
      <c r="M3084" s="7">
        <v>746.49</v>
      </c>
      <c r="N3084" s="7">
        <v>119364.97</v>
      </c>
      <c r="O3084" s="8">
        <v>893</v>
      </c>
      <c r="P3084" s="8">
        <v>1</v>
      </c>
      <c r="Q3084" s="8">
        <v>2</v>
      </c>
    </row>
    <row r="3085" spans="1:17" ht="14.5">
      <c r="A3085" s="5">
        <v>46023</v>
      </c>
      <c r="B3085" s="6">
        <v>2026</v>
      </c>
      <c r="C3085" s="6" t="s">
        <v>74</v>
      </c>
      <c r="D3085" s="6" t="s">
        <v>89</v>
      </c>
      <c r="E3085" s="6" t="s">
        <v>85</v>
      </c>
      <c r="F3085" s="6" t="s">
        <v>83</v>
      </c>
      <c r="G3085" s="6" t="s">
        <v>81</v>
      </c>
      <c r="H3085" s="7">
        <v>15320.64</v>
      </c>
      <c r="I3085" s="7">
        <v>15639.56</v>
      </c>
      <c r="J3085" s="8">
        <v>123</v>
      </c>
      <c r="K3085" s="8">
        <v>125</v>
      </c>
      <c r="L3085" s="7">
        <v>8072.94</v>
      </c>
      <c r="M3085" s="7">
        <v>482.45</v>
      </c>
      <c r="N3085" s="7">
        <v>150044.07</v>
      </c>
      <c r="O3085" s="8">
        <v>1278</v>
      </c>
      <c r="P3085" s="8">
        <v>1</v>
      </c>
      <c r="Q3085" s="8">
        <v>3</v>
      </c>
    </row>
    <row r="3086" spans="1:17" ht="14.5">
      <c r="A3086" s="5">
        <v>46023</v>
      </c>
      <c r="B3086" s="6">
        <v>2026</v>
      </c>
      <c r="C3086" s="6" t="s">
        <v>74</v>
      </c>
      <c r="D3086" s="6" t="s">
        <v>90</v>
      </c>
      <c r="E3086" s="6" t="s">
        <v>91</v>
      </c>
      <c r="F3086" s="6" t="s">
        <v>77</v>
      </c>
      <c r="G3086" s="6" t="s">
        <v>78</v>
      </c>
      <c r="H3086" s="7">
        <v>210154.13</v>
      </c>
      <c r="I3086" s="7">
        <v>203118.25</v>
      </c>
      <c r="J3086" s="8">
        <v>2693</v>
      </c>
      <c r="K3086" s="8">
        <v>2589</v>
      </c>
      <c r="L3086" s="7">
        <v>119512.06</v>
      </c>
      <c r="M3086" s="7">
        <v>3616.91</v>
      </c>
      <c r="N3086" s="7">
        <v>2303027.14</v>
      </c>
      <c r="O3086" s="8">
        <v>31484</v>
      </c>
      <c r="P3086" s="8">
        <v>11</v>
      </c>
      <c r="Q3086" s="8">
        <v>49</v>
      </c>
    </row>
    <row r="3087" spans="1:17" ht="14.5">
      <c r="A3087" s="5">
        <v>46023</v>
      </c>
      <c r="B3087" s="6">
        <v>2026</v>
      </c>
      <c r="C3087" s="6" t="s">
        <v>74</v>
      </c>
      <c r="D3087" s="6" t="s">
        <v>90</v>
      </c>
      <c r="E3087" s="6" t="s">
        <v>91</v>
      </c>
      <c r="F3087" s="6" t="s">
        <v>77</v>
      </c>
      <c r="G3087" s="6" t="s">
        <v>79</v>
      </c>
      <c r="H3087" s="7">
        <v>223359.65</v>
      </c>
      <c r="I3087" s="7">
        <v>206036.37</v>
      </c>
      <c r="J3087" s="8">
        <v>1110</v>
      </c>
      <c r="K3087" s="8">
        <v>1032</v>
      </c>
      <c r="L3087" s="7">
        <v>148030.51</v>
      </c>
      <c r="M3087" s="7">
        <v>5970</v>
      </c>
      <c r="N3087" s="7">
        <v>2090751.74</v>
      </c>
      <c r="O3087" s="8">
        <v>11296</v>
      </c>
      <c r="P3087" s="8">
        <v>12</v>
      </c>
      <c r="Q3087" s="8">
        <v>14</v>
      </c>
    </row>
    <row r="3088" spans="1:17" ht="14.5">
      <c r="A3088" s="5">
        <v>46023</v>
      </c>
      <c r="B3088" s="6">
        <v>2026</v>
      </c>
      <c r="C3088" s="6" t="s">
        <v>74</v>
      </c>
      <c r="D3088" s="6" t="s">
        <v>90</v>
      </c>
      <c r="E3088" s="6" t="s">
        <v>91</v>
      </c>
      <c r="F3088" s="6" t="s">
        <v>77</v>
      </c>
      <c r="G3088" s="6" t="s">
        <v>80</v>
      </c>
      <c r="H3088" s="7">
        <v>79960.3</v>
      </c>
      <c r="I3088" s="7">
        <v>69700.55</v>
      </c>
      <c r="J3088" s="8">
        <v>527</v>
      </c>
      <c r="K3088" s="8">
        <v>463</v>
      </c>
      <c r="L3088" s="7">
        <v>55459.34</v>
      </c>
      <c r="M3088" s="7">
        <v>4143.84</v>
      </c>
      <c r="N3088" s="7">
        <v>736796.9</v>
      </c>
      <c r="O3088" s="8">
        <v>5014</v>
      </c>
      <c r="P3088" s="8">
        <v>4</v>
      </c>
      <c r="Q3088" s="8">
        <v>9</v>
      </c>
    </row>
    <row r="3089" spans="1:17" ht="14.5">
      <c r="A3089" s="5">
        <v>46023</v>
      </c>
      <c r="B3089" s="6">
        <v>2026</v>
      </c>
      <c r="C3089" s="6" t="s">
        <v>74</v>
      </c>
      <c r="D3089" s="6" t="s">
        <v>90</v>
      </c>
      <c r="E3089" s="6" t="s">
        <v>91</v>
      </c>
      <c r="F3089" s="6" t="s">
        <v>77</v>
      </c>
      <c r="G3089" s="6" t="s">
        <v>81</v>
      </c>
      <c r="H3089" s="7">
        <v>89566.63</v>
      </c>
      <c r="I3089" s="7">
        <v>84183.039999999994</v>
      </c>
      <c r="J3089" s="8">
        <v>718</v>
      </c>
      <c r="K3089" s="8">
        <v>676</v>
      </c>
      <c r="L3089" s="7">
        <v>56128.85</v>
      </c>
      <c r="M3089" s="7">
        <v>2925.27</v>
      </c>
      <c r="N3089" s="7">
        <v>944454.86</v>
      </c>
      <c r="O3089" s="8">
        <v>7914</v>
      </c>
      <c r="P3089" s="8">
        <v>4</v>
      </c>
      <c r="Q3089" s="8">
        <v>7</v>
      </c>
    </row>
    <row r="3090" spans="1:17" ht="14.5">
      <c r="A3090" s="5">
        <v>46023</v>
      </c>
      <c r="B3090" s="6">
        <v>2026</v>
      </c>
      <c r="C3090" s="6" t="s">
        <v>74</v>
      </c>
      <c r="D3090" s="6" t="s">
        <v>90</v>
      </c>
      <c r="E3090" s="6" t="s">
        <v>91</v>
      </c>
      <c r="F3090" s="6" t="s">
        <v>82</v>
      </c>
      <c r="G3090" s="6" t="s">
        <v>78</v>
      </c>
      <c r="H3090" s="7">
        <v>171007.24</v>
      </c>
      <c r="I3090" s="7">
        <v>172470.63</v>
      </c>
      <c r="J3090" s="8">
        <v>2191</v>
      </c>
      <c r="K3090" s="8">
        <v>2232</v>
      </c>
      <c r="L3090" s="7">
        <v>89776.16</v>
      </c>
      <c r="M3090" s="7">
        <v>3014.06</v>
      </c>
      <c r="N3090" s="7">
        <v>2077966.11</v>
      </c>
      <c r="O3090" s="8">
        <v>30241</v>
      </c>
      <c r="P3090" s="8">
        <v>9</v>
      </c>
      <c r="Q3090" s="8">
        <v>18</v>
      </c>
    </row>
    <row r="3091" spans="1:17" ht="14.5">
      <c r="A3091" s="5">
        <v>46023</v>
      </c>
      <c r="B3091" s="6">
        <v>2026</v>
      </c>
      <c r="C3091" s="6" t="s">
        <v>74</v>
      </c>
      <c r="D3091" s="6" t="s">
        <v>90</v>
      </c>
      <c r="E3091" s="6" t="s">
        <v>91</v>
      </c>
      <c r="F3091" s="6" t="s">
        <v>82</v>
      </c>
      <c r="G3091" s="6" t="s">
        <v>79</v>
      </c>
      <c r="H3091" s="7">
        <v>186069.05</v>
      </c>
      <c r="I3091" s="7">
        <v>177786.71</v>
      </c>
      <c r="J3091" s="8">
        <v>924</v>
      </c>
      <c r="K3091" s="8">
        <v>867</v>
      </c>
      <c r="L3091" s="7">
        <v>114100.71</v>
      </c>
      <c r="M3091" s="7">
        <v>5098.49</v>
      </c>
      <c r="N3091" s="7">
        <v>1805275.73</v>
      </c>
      <c r="O3091" s="8">
        <v>9880</v>
      </c>
      <c r="P3091" s="8">
        <v>9</v>
      </c>
      <c r="Q3091" s="8">
        <v>11</v>
      </c>
    </row>
    <row r="3092" spans="1:17" ht="14.5">
      <c r="A3092" s="5">
        <v>46023</v>
      </c>
      <c r="B3092" s="6">
        <v>2026</v>
      </c>
      <c r="C3092" s="6" t="s">
        <v>74</v>
      </c>
      <c r="D3092" s="6" t="s">
        <v>90</v>
      </c>
      <c r="E3092" s="6" t="s">
        <v>91</v>
      </c>
      <c r="F3092" s="6" t="s">
        <v>82</v>
      </c>
      <c r="G3092" s="6" t="s">
        <v>80</v>
      </c>
      <c r="H3092" s="7">
        <v>71858.720000000001</v>
      </c>
      <c r="I3092" s="7">
        <v>62378.8</v>
      </c>
      <c r="J3092" s="8">
        <v>474</v>
      </c>
      <c r="K3092" s="8">
        <v>408</v>
      </c>
      <c r="L3092" s="7">
        <v>46224.01</v>
      </c>
      <c r="M3092" s="7">
        <v>4244.34</v>
      </c>
      <c r="N3092" s="7">
        <v>685897.79</v>
      </c>
      <c r="O3092" s="8">
        <v>4818</v>
      </c>
      <c r="P3092" s="8">
        <v>4</v>
      </c>
      <c r="Q3092" s="8">
        <v>7</v>
      </c>
    </row>
    <row r="3093" spans="1:17" ht="14.5">
      <c r="A3093" s="5">
        <v>46023</v>
      </c>
      <c r="B3093" s="6">
        <v>2026</v>
      </c>
      <c r="C3093" s="6" t="s">
        <v>74</v>
      </c>
      <c r="D3093" s="6" t="s">
        <v>90</v>
      </c>
      <c r="E3093" s="6" t="s">
        <v>91</v>
      </c>
      <c r="F3093" s="6" t="s">
        <v>82</v>
      </c>
      <c r="G3093" s="6" t="s">
        <v>81</v>
      </c>
      <c r="H3093" s="7">
        <v>84829.03</v>
      </c>
      <c r="I3093" s="7">
        <v>80781.899999999994</v>
      </c>
      <c r="J3093" s="8">
        <v>680</v>
      </c>
      <c r="K3093" s="8">
        <v>657</v>
      </c>
      <c r="L3093" s="7">
        <v>48830.54</v>
      </c>
      <c r="M3093" s="7">
        <v>2616.25</v>
      </c>
      <c r="N3093" s="7">
        <v>897795.72</v>
      </c>
      <c r="O3093" s="8">
        <v>7478</v>
      </c>
      <c r="P3093" s="8">
        <v>3</v>
      </c>
      <c r="Q3093" s="8">
        <v>13</v>
      </c>
    </row>
    <row r="3094" spans="1:17" ht="14.5">
      <c r="A3094" s="5">
        <v>46023</v>
      </c>
      <c r="B3094" s="6">
        <v>2026</v>
      </c>
      <c r="C3094" s="6" t="s">
        <v>74</v>
      </c>
      <c r="D3094" s="6" t="s">
        <v>90</v>
      </c>
      <c r="E3094" s="6" t="s">
        <v>91</v>
      </c>
      <c r="F3094" s="6" t="s">
        <v>83</v>
      </c>
      <c r="G3094" s="6" t="s">
        <v>78</v>
      </c>
      <c r="H3094" s="7">
        <v>23454.68</v>
      </c>
      <c r="I3094" s="7">
        <v>22686.720000000001</v>
      </c>
      <c r="J3094" s="8">
        <v>301</v>
      </c>
      <c r="K3094" s="8">
        <v>285</v>
      </c>
      <c r="L3094" s="7">
        <v>11109.22</v>
      </c>
      <c r="M3094" s="7">
        <v>459.06</v>
      </c>
      <c r="N3094" s="7">
        <v>402107.16</v>
      </c>
      <c r="O3094" s="8">
        <v>5719</v>
      </c>
      <c r="P3094" s="8">
        <v>1</v>
      </c>
      <c r="Q3094" s="8">
        <v>10</v>
      </c>
    </row>
    <row r="3095" spans="1:17" ht="14.5">
      <c r="A3095" s="5">
        <v>46023</v>
      </c>
      <c r="B3095" s="6">
        <v>2026</v>
      </c>
      <c r="C3095" s="6" t="s">
        <v>74</v>
      </c>
      <c r="D3095" s="6" t="s">
        <v>90</v>
      </c>
      <c r="E3095" s="6" t="s">
        <v>91</v>
      </c>
      <c r="F3095" s="6" t="s">
        <v>83</v>
      </c>
      <c r="G3095" s="6" t="s">
        <v>79</v>
      </c>
      <c r="H3095" s="7">
        <v>24432.66</v>
      </c>
      <c r="I3095" s="7">
        <v>22884.29</v>
      </c>
      <c r="J3095" s="8">
        <v>121</v>
      </c>
      <c r="K3095" s="8">
        <v>111</v>
      </c>
      <c r="L3095" s="7">
        <v>13596.94</v>
      </c>
      <c r="M3095" s="7">
        <v>636.54999999999995</v>
      </c>
      <c r="N3095" s="7">
        <v>339642.33</v>
      </c>
      <c r="O3095" s="8">
        <v>1800</v>
      </c>
      <c r="P3095" s="8">
        <v>1</v>
      </c>
      <c r="Q3095" s="8">
        <v>3</v>
      </c>
    </row>
    <row r="3096" spans="1:17" ht="14.5">
      <c r="A3096" s="5">
        <v>46023</v>
      </c>
      <c r="B3096" s="6">
        <v>2026</v>
      </c>
      <c r="C3096" s="6" t="s">
        <v>74</v>
      </c>
      <c r="D3096" s="6" t="s">
        <v>90</v>
      </c>
      <c r="E3096" s="6" t="s">
        <v>91</v>
      </c>
      <c r="F3096" s="6" t="s">
        <v>83</v>
      </c>
      <c r="G3096" s="6" t="s">
        <v>80</v>
      </c>
      <c r="H3096" s="7">
        <v>8994.66</v>
      </c>
      <c r="I3096" s="7">
        <v>8074.38</v>
      </c>
      <c r="J3096" s="8">
        <v>59</v>
      </c>
      <c r="K3096" s="8">
        <v>53</v>
      </c>
      <c r="L3096" s="7">
        <v>5194.9799999999996</v>
      </c>
      <c r="M3096" s="7">
        <v>495.44</v>
      </c>
      <c r="N3096" s="7">
        <v>124881.69</v>
      </c>
      <c r="O3096" s="8">
        <v>857</v>
      </c>
      <c r="P3096" s="8">
        <v>0</v>
      </c>
      <c r="Q3096" s="8">
        <v>2</v>
      </c>
    </row>
    <row r="3097" spans="1:17" ht="14.5">
      <c r="A3097" s="5">
        <v>46023</v>
      </c>
      <c r="B3097" s="6">
        <v>2026</v>
      </c>
      <c r="C3097" s="6" t="s">
        <v>74</v>
      </c>
      <c r="D3097" s="6" t="s">
        <v>90</v>
      </c>
      <c r="E3097" s="6" t="s">
        <v>91</v>
      </c>
      <c r="F3097" s="6" t="s">
        <v>83</v>
      </c>
      <c r="G3097" s="6" t="s">
        <v>81</v>
      </c>
      <c r="H3097" s="7">
        <v>10166.32</v>
      </c>
      <c r="I3097" s="7">
        <v>9543.74</v>
      </c>
      <c r="J3097" s="8">
        <v>82</v>
      </c>
      <c r="K3097" s="8">
        <v>78</v>
      </c>
      <c r="L3097" s="7">
        <v>5337.13</v>
      </c>
      <c r="M3097" s="7">
        <v>324.74</v>
      </c>
      <c r="N3097" s="7">
        <v>154238.01</v>
      </c>
      <c r="O3097" s="8">
        <v>1373</v>
      </c>
      <c r="P3097" s="8">
        <v>0</v>
      </c>
      <c r="Q3097" s="8">
        <v>3</v>
      </c>
    </row>
    <row r="3098" spans="1:17" ht="14.5">
      <c r="A3098" s="5">
        <v>46023</v>
      </c>
      <c r="B3098" s="6">
        <v>2026</v>
      </c>
      <c r="C3098" s="6" t="s">
        <v>74</v>
      </c>
      <c r="D3098" s="6" t="s">
        <v>92</v>
      </c>
      <c r="E3098" s="6" t="s">
        <v>76</v>
      </c>
      <c r="F3098" s="6" t="s">
        <v>77</v>
      </c>
      <c r="G3098" s="6" t="s">
        <v>78</v>
      </c>
      <c r="H3098" s="7">
        <v>222555.72</v>
      </c>
      <c r="I3098" s="7">
        <v>227306.02</v>
      </c>
      <c r="J3098" s="8">
        <v>2852</v>
      </c>
      <c r="K3098" s="8">
        <v>2965</v>
      </c>
      <c r="L3098" s="7">
        <v>123479.43</v>
      </c>
      <c r="M3098" s="7">
        <v>4155.59</v>
      </c>
      <c r="N3098" s="7">
        <v>1435566.75</v>
      </c>
      <c r="O3098" s="8">
        <v>19491</v>
      </c>
      <c r="P3098" s="8">
        <v>9</v>
      </c>
      <c r="Q3098" s="8">
        <v>60</v>
      </c>
    </row>
    <row r="3099" spans="1:17" ht="14.5">
      <c r="A3099" s="5">
        <v>46023</v>
      </c>
      <c r="B3099" s="6">
        <v>2026</v>
      </c>
      <c r="C3099" s="6" t="s">
        <v>74</v>
      </c>
      <c r="D3099" s="6" t="s">
        <v>92</v>
      </c>
      <c r="E3099" s="6" t="s">
        <v>76</v>
      </c>
      <c r="F3099" s="6" t="s">
        <v>77</v>
      </c>
      <c r="G3099" s="6" t="s">
        <v>79</v>
      </c>
      <c r="H3099" s="7">
        <v>218200.91</v>
      </c>
      <c r="I3099" s="7">
        <v>212445.16</v>
      </c>
      <c r="J3099" s="8">
        <v>1084</v>
      </c>
      <c r="K3099" s="8">
        <v>1076</v>
      </c>
      <c r="L3099" s="7">
        <v>143573.92000000001</v>
      </c>
      <c r="M3099" s="7">
        <v>4912.37</v>
      </c>
      <c r="N3099" s="7">
        <v>1172146.52</v>
      </c>
      <c r="O3099" s="8">
        <v>6471</v>
      </c>
      <c r="P3099" s="8">
        <v>11</v>
      </c>
      <c r="Q3099" s="8">
        <v>11</v>
      </c>
    </row>
    <row r="3100" spans="1:17" ht="14.5">
      <c r="A3100" s="5">
        <v>46023</v>
      </c>
      <c r="B3100" s="6">
        <v>2026</v>
      </c>
      <c r="C3100" s="6" t="s">
        <v>74</v>
      </c>
      <c r="D3100" s="6" t="s">
        <v>92</v>
      </c>
      <c r="E3100" s="6" t="s">
        <v>76</v>
      </c>
      <c r="F3100" s="6" t="s">
        <v>77</v>
      </c>
      <c r="G3100" s="6" t="s">
        <v>80</v>
      </c>
      <c r="H3100" s="7">
        <v>71317.7</v>
      </c>
      <c r="I3100" s="7">
        <v>68330.929999999993</v>
      </c>
      <c r="J3100" s="8">
        <v>470</v>
      </c>
      <c r="K3100" s="8">
        <v>445</v>
      </c>
      <c r="L3100" s="7">
        <v>48238.239999999998</v>
      </c>
      <c r="M3100" s="7">
        <v>4239.5600000000004</v>
      </c>
      <c r="N3100" s="7">
        <v>455881.44</v>
      </c>
      <c r="O3100" s="8">
        <v>3289</v>
      </c>
      <c r="P3100" s="8">
        <v>3</v>
      </c>
      <c r="Q3100" s="8">
        <v>10</v>
      </c>
    </row>
    <row r="3101" spans="1:17" ht="14.5">
      <c r="A3101" s="5">
        <v>46023</v>
      </c>
      <c r="B3101" s="6">
        <v>2026</v>
      </c>
      <c r="C3101" s="6" t="s">
        <v>74</v>
      </c>
      <c r="D3101" s="6" t="s">
        <v>92</v>
      </c>
      <c r="E3101" s="6" t="s">
        <v>76</v>
      </c>
      <c r="F3101" s="6" t="s">
        <v>77</v>
      </c>
      <c r="G3101" s="6" t="s">
        <v>81</v>
      </c>
      <c r="H3101" s="7">
        <v>98347.08</v>
      </c>
      <c r="I3101" s="7">
        <v>94463.31</v>
      </c>
      <c r="J3101" s="8">
        <v>789</v>
      </c>
      <c r="K3101" s="8">
        <v>766</v>
      </c>
      <c r="L3101" s="7">
        <v>60860.83</v>
      </c>
      <c r="M3101" s="7">
        <v>3106.77</v>
      </c>
      <c r="N3101" s="7">
        <v>582177.57999999996</v>
      </c>
      <c r="O3101" s="8">
        <v>5192</v>
      </c>
      <c r="P3101" s="8">
        <v>5</v>
      </c>
      <c r="Q3101" s="8">
        <v>11</v>
      </c>
    </row>
    <row r="3102" spans="1:17" ht="14.5">
      <c r="A3102" s="5">
        <v>46023</v>
      </c>
      <c r="B3102" s="6">
        <v>2026</v>
      </c>
      <c r="C3102" s="6" t="s">
        <v>74</v>
      </c>
      <c r="D3102" s="6" t="s">
        <v>92</v>
      </c>
      <c r="E3102" s="6" t="s">
        <v>76</v>
      </c>
      <c r="F3102" s="6" t="s">
        <v>82</v>
      </c>
      <c r="G3102" s="6" t="s">
        <v>78</v>
      </c>
      <c r="H3102" s="7">
        <v>165637.38</v>
      </c>
      <c r="I3102" s="7">
        <v>163291.04999999999</v>
      </c>
      <c r="J3102" s="8">
        <v>2122</v>
      </c>
      <c r="K3102" s="8">
        <v>2061</v>
      </c>
      <c r="L3102" s="7">
        <v>87205.87</v>
      </c>
      <c r="M3102" s="7">
        <v>2880.71</v>
      </c>
      <c r="N3102" s="7">
        <v>1168468.3999999999</v>
      </c>
      <c r="O3102" s="8">
        <v>16910</v>
      </c>
      <c r="P3102" s="8">
        <v>7</v>
      </c>
      <c r="Q3102" s="8">
        <v>35</v>
      </c>
    </row>
    <row r="3103" spans="1:17" ht="14.5">
      <c r="A3103" s="5">
        <v>46023</v>
      </c>
      <c r="B3103" s="6">
        <v>2026</v>
      </c>
      <c r="C3103" s="6" t="s">
        <v>74</v>
      </c>
      <c r="D3103" s="6" t="s">
        <v>92</v>
      </c>
      <c r="E3103" s="6" t="s">
        <v>76</v>
      </c>
      <c r="F3103" s="6" t="s">
        <v>82</v>
      </c>
      <c r="G3103" s="6" t="s">
        <v>79</v>
      </c>
      <c r="H3103" s="7">
        <v>164709.06</v>
      </c>
      <c r="I3103" s="7">
        <v>157090.32999999999</v>
      </c>
      <c r="J3103" s="8">
        <v>818</v>
      </c>
      <c r="K3103" s="8">
        <v>782</v>
      </c>
      <c r="L3103" s="7">
        <v>99952.67</v>
      </c>
      <c r="M3103" s="7">
        <v>4107.2700000000004</v>
      </c>
      <c r="N3103" s="7">
        <v>990839.74</v>
      </c>
      <c r="O3103" s="8">
        <v>5443</v>
      </c>
      <c r="P3103" s="8">
        <v>7</v>
      </c>
      <c r="Q3103" s="8">
        <v>7</v>
      </c>
    </row>
    <row r="3104" spans="1:17" ht="14.5">
      <c r="A3104" s="5">
        <v>46023</v>
      </c>
      <c r="B3104" s="6">
        <v>2026</v>
      </c>
      <c r="C3104" s="6" t="s">
        <v>74</v>
      </c>
      <c r="D3104" s="6" t="s">
        <v>92</v>
      </c>
      <c r="E3104" s="6" t="s">
        <v>76</v>
      </c>
      <c r="F3104" s="6" t="s">
        <v>82</v>
      </c>
      <c r="G3104" s="6" t="s">
        <v>80</v>
      </c>
      <c r="H3104" s="7">
        <v>56380.61</v>
      </c>
      <c r="I3104" s="7">
        <v>50700.24</v>
      </c>
      <c r="J3104" s="8">
        <v>372</v>
      </c>
      <c r="K3104" s="8">
        <v>338</v>
      </c>
      <c r="L3104" s="7">
        <v>36305.870000000003</v>
      </c>
      <c r="M3104" s="7">
        <v>3402.78</v>
      </c>
      <c r="N3104" s="7">
        <v>376269.59</v>
      </c>
      <c r="O3104" s="8">
        <v>2675</v>
      </c>
      <c r="P3104" s="8">
        <v>2</v>
      </c>
      <c r="Q3104" s="8">
        <v>5</v>
      </c>
    </row>
    <row r="3105" spans="1:17" ht="14.5">
      <c r="A3105" s="5">
        <v>46023</v>
      </c>
      <c r="B3105" s="6">
        <v>2026</v>
      </c>
      <c r="C3105" s="6" t="s">
        <v>74</v>
      </c>
      <c r="D3105" s="6" t="s">
        <v>92</v>
      </c>
      <c r="E3105" s="6" t="s">
        <v>76</v>
      </c>
      <c r="F3105" s="6" t="s">
        <v>82</v>
      </c>
      <c r="G3105" s="6" t="s">
        <v>81</v>
      </c>
      <c r="H3105" s="7">
        <v>72490.929999999993</v>
      </c>
      <c r="I3105" s="7">
        <v>71316.95</v>
      </c>
      <c r="J3105" s="8">
        <v>582</v>
      </c>
      <c r="K3105" s="8">
        <v>573</v>
      </c>
      <c r="L3105" s="7">
        <v>41948.19</v>
      </c>
      <c r="M3105" s="7">
        <v>2364.81</v>
      </c>
      <c r="N3105" s="7">
        <v>467499.85</v>
      </c>
      <c r="O3105" s="8">
        <v>4208</v>
      </c>
      <c r="P3105" s="8">
        <v>4</v>
      </c>
      <c r="Q3105" s="8">
        <v>11</v>
      </c>
    </row>
    <row r="3106" spans="1:17" ht="14.5">
      <c r="A3106" s="5">
        <v>46023</v>
      </c>
      <c r="B3106" s="6">
        <v>2026</v>
      </c>
      <c r="C3106" s="6" t="s">
        <v>74</v>
      </c>
      <c r="D3106" s="6" t="s">
        <v>92</v>
      </c>
      <c r="E3106" s="6" t="s">
        <v>76</v>
      </c>
      <c r="F3106" s="6" t="s">
        <v>83</v>
      </c>
      <c r="G3106" s="6" t="s">
        <v>78</v>
      </c>
      <c r="H3106" s="7">
        <v>21869.55</v>
      </c>
      <c r="I3106" s="7">
        <v>22758.34</v>
      </c>
      <c r="J3106" s="8">
        <v>280</v>
      </c>
      <c r="K3106" s="8">
        <v>297</v>
      </c>
      <c r="L3106" s="7">
        <v>10314.24</v>
      </c>
      <c r="M3106" s="7">
        <v>406.46</v>
      </c>
      <c r="N3106" s="7">
        <v>208203.96</v>
      </c>
      <c r="O3106" s="8">
        <v>2783</v>
      </c>
      <c r="P3106" s="8">
        <v>1</v>
      </c>
      <c r="Q3106" s="8">
        <v>8</v>
      </c>
    </row>
    <row r="3107" spans="1:17" ht="14.5">
      <c r="A3107" s="5">
        <v>46023</v>
      </c>
      <c r="B3107" s="6">
        <v>2026</v>
      </c>
      <c r="C3107" s="6" t="s">
        <v>74</v>
      </c>
      <c r="D3107" s="6" t="s">
        <v>92</v>
      </c>
      <c r="E3107" s="6" t="s">
        <v>76</v>
      </c>
      <c r="F3107" s="6" t="s">
        <v>83</v>
      </c>
      <c r="G3107" s="6" t="s">
        <v>79</v>
      </c>
      <c r="H3107" s="7">
        <v>23470.31</v>
      </c>
      <c r="I3107" s="7">
        <v>23115.47</v>
      </c>
      <c r="J3107" s="8">
        <v>117</v>
      </c>
      <c r="K3107" s="8">
        <v>114</v>
      </c>
      <c r="L3107" s="7">
        <v>12987.58</v>
      </c>
      <c r="M3107" s="7">
        <v>575.64</v>
      </c>
      <c r="N3107" s="7">
        <v>191363.13</v>
      </c>
      <c r="O3107" s="8">
        <v>1006</v>
      </c>
      <c r="P3107" s="8">
        <v>1</v>
      </c>
      <c r="Q3107" s="8">
        <v>4</v>
      </c>
    </row>
    <row r="3108" spans="1:17" ht="14.5">
      <c r="A3108" s="5">
        <v>46023</v>
      </c>
      <c r="B3108" s="6">
        <v>2026</v>
      </c>
      <c r="C3108" s="6" t="s">
        <v>74</v>
      </c>
      <c r="D3108" s="6" t="s">
        <v>92</v>
      </c>
      <c r="E3108" s="6" t="s">
        <v>76</v>
      </c>
      <c r="F3108" s="6" t="s">
        <v>83</v>
      </c>
      <c r="G3108" s="6" t="s">
        <v>80</v>
      </c>
      <c r="H3108" s="7">
        <v>7834.79</v>
      </c>
      <c r="I3108" s="7">
        <v>7438.97</v>
      </c>
      <c r="J3108" s="8">
        <v>52</v>
      </c>
      <c r="K3108" s="8">
        <v>50</v>
      </c>
      <c r="L3108" s="7">
        <v>4531.97</v>
      </c>
      <c r="M3108" s="7">
        <v>413.34</v>
      </c>
      <c r="N3108" s="7">
        <v>70355.12</v>
      </c>
      <c r="O3108" s="8">
        <v>512</v>
      </c>
      <c r="P3108" s="8">
        <v>0</v>
      </c>
      <c r="Q3108" s="8">
        <v>1</v>
      </c>
    </row>
    <row r="3109" spans="1:17" ht="14.5">
      <c r="A3109" s="5">
        <v>46023</v>
      </c>
      <c r="B3109" s="6">
        <v>2026</v>
      </c>
      <c r="C3109" s="6" t="s">
        <v>74</v>
      </c>
      <c r="D3109" s="6" t="s">
        <v>92</v>
      </c>
      <c r="E3109" s="6" t="s">
        <v>76</v>
      </c>
      <c r="F3109" s="6" t="s">
        <v>83</v>
      </c>
      <c r="G3109" s="6" t="s">
        <v>81</v>
      </c>
      <c r="H3109" s="7">
        <v>10227.219999999999</v>
      </c>
      <c r="I3109" s="7">
        <v>10156.08</v>
      </c>
      <c r="J3109" s="8">
        <v>82</v>
      </c>
      <c r="K3109" s="8">
        <v>82</v>
      </c>
      <c r="L3109" s="7">
        <v>5374.07</v>
      </c>
      <c r="M3109" s="7">
        <v>296.57</v>
      </c>
      <c r="N3109" s="7">
        <v>87439.25</v>
      </c>
      <c r="O3109" s="8">
        <v>754</v>
      </c>
      <c r="P3109" s="8">
        <v>1</v>
      </c>
      <c r="Q3109" s="8">
        <v>2</v>
      </c>
    </row>
    <row r="3110" spans="1:17" ht="14.5">
      <c r="A3110" s="5">
        <v>46054</v>
      </c>
      <c r="B3110" s="6">
        <v>2026</v>
      </c>
      <c r="C3110" s="6" t="s">
        <v>93</v>
      </c>
      <c r="D3110" s="6" t="s">
        <v>75</v>
      </c>
      <c r="E3110" s="6" t="s">
        <v>76</v>
      </c>
      <c r="F3110" s="6" t="s">
        <v>77</v>
      </c>
      <c r="G3110" s="6" t="s">
        <v>78</v>
      </c>
      <c r="H3110" s="7">
        <v>1122048.95</v>
      </c>
      <c r="I3110" s="7">
        <v>1146434.3500000001</v>
      </c>
      <c r="J3110" s="8">
        <v>14376</v>
      </c>
      <c r="K3110" s="8">
        <v>14513</v>
      </c>
      <c r="L3110" s="7">
        <v>635851.97</v>
      </c>
      <c r="M3110" s="7">
        <v>19435.919999999998</v>
      </c>
      <c r="N3110" s="7">
        <v>6535475.5800000001</v>
      </c>
      <c r="O3110" s="8">
        <v>85566</v>
      </c>
      <c r="P3110" s="8">
        <v>44</v>
      </c>
      <c r="Q3110" s="8">
        <v>198</v>
      </c>
    </row>
    <row r="3111" spans="1:17" ht="14.5">
      <c r="A3111" s="5">
        <v>46054</v>
      </c>
      <c r="B3111" s="6">
        <v>2026</v>
      </c>
      <c r="C3111" s="6" t="s">
        <v>93</v>
      </c>
      <c r="D3111" s="6" t="s">
        <v>75</v>
      </c>
      <c r="E3111" s="6" t="s">
        <v>76</v>
      </c>
      <c r="F3111" s="6" t="s">
        <v>77</v>
      </c>
      <c r="G3111" s="6" t="s">
        <v>79</v>
      </c>
      <c r="H3111" s="7">
        <v>1188840.3</v>
      </c>
      <c r="I3111" s="7">
        <v>1118799.23</v>
      </c>
      <c r="J3111" s="8">
        <v>5905</v>
      </c>
      <c r="K3111" s="8">
        <v>5497</v>
      </c>
      <c r="L3111" s="7">
        <v>773386.55</v>
      </c>
      <c r="M3111" s="7">
        <v>31643.84</v>
      </c>
      <c r="N3111" s="7">
        <v>5728227.5</v>
      </c>
      <c r="O3111" s="8">
        <v>30928</v>
      </c>
      <c r="P3111" s="8">
        <v>60</v>
      </c>
      <c r="Q3111" s="8">
        <v>115</v>
      </c>
    </row>
    <row r="3112" spans="1:17" ht="14.5">
      <c r="A3112" s="5">
        <v>46054</v>
      </c>
      <c r="B3112" s="6">
        <v>2026</v>
      </c>
      <c r="C3112" s="6" t="s">
        <v>93</v>
      </c>
      <c r="D3112" s="6" t="s">
        <v>75</v>
      </c>
      <c r="E3112" s="6" t="s">
        <v>76</v>
      </c>
      <c r="F3112" s="6" t="s">
        <v>77</v>
      </c>
      <c r="G3112" s="6" t="s">
        <v>80</v>
      </c>
      <c r="H3112" s="7">
        <v>384645.27</v>
      </c>
      <c r="I3112" s="7">
        <v>338795.81</v>
      </c>
      <c r="J3112" s="8">
        <v>2535</v>
      </c>
      <c r="K3112" s="8">
        <v>2261</v>
      </c>
      <c r="L3112" s="7">
        <v>266552.08</v>
      </c>
      <c r="M3112" s="7">
        <v>19641.25</v>
      </c>
      <c r="N3112" s="7">
        <v>2103130.09</v>
      </c>
      <c r="O3112" s="8">
        <v>14610</v>
      </c>
      <c r="P3112" s="8">
        <v>18</v>
      </c>
      <c r="Q3112" s="8">
        <v>27</v>
      </c>
    </row>
    <row r="3113" spans="1:17" ht="14.5">
      <c r="A3113" s="5">
        <v>46054</v>
      </c>
      <c r="B3113" s="6">
        <v>2026</v>
      </c>
      <c r="C3113" s="6" t="s">
        <v>93</v>
      </c>
      <c r="D3113" s="6" t="s">
        <v>75</v>
      </c>
      <c r="E3113" s="6" t="s">
        <v>76</v>
      </c>
      <c r="F3113" s="6" t="s">
        <v>77</v>
      </c>
      <c r="G3113" s="6" t="s">
        <v>81</v>
      </c>
      <c r="H3113" s="7">
        <v>488244.81</v>
      </c>
      <c r="I3113" s="7">
        <v>480547.9</v>
      </c>
      <c r="J3113" s="8">
        <v>3917</v>
      </c>
      <c r="K3113" s="8">
        <v>3788</v>
      </c>
      <c r="L3113" s="7">
        <v>303517.92</v>
      </c>
      <c r="M3113" s="7">
        <v>14170.31</v>
      </c>
      <c r="N3113" s="7">
        <v>2625239.04</v>
      </c>
      <c r="O3113" s="8">
        <v>22301</v>
      </c>
      <c r="P3113" s="8">
        <v>25</v>
      </c>
      <c r="Q3113" s="8">
        <v>33</v>
      </c>
    </row>
    <row r="3114" spans="1:17" ht="14.5">
      <c r="A3114" s="5">
        <v>46054</v>
      </c>
      <c r="B3114" s="6">
        <v>2026</v>
      </c>
      <c r="C3114" s="6" t="s">
        <v>93</v>
      </c>
      <c r="D3114" s="6" t="s">
        <v>75</v>
      </c>
      <c r="E3114" s="6" t="s">
        <v>76</v>
      </c>
      <c r="F3114" s="6" t="s">
        <v>82</v>
      </c>
      <c r="G3114" s="6" t="s">
        <v>78</v>
      </c>
      <c r="H3114" s="7">
        <v>880720.26</v>
      </c>
      <c r="I3114" s="7">
        <v>878074.56</v>
      </c>
      <c r="J3114" s="8">
        <v>11284</v>
      </c>
      <c r="K3114" s="8">
        <v>11421</v>
      </c>
      <c r="L3114" s="7">
        <v>464384.01</v>
      </c>
      <c r="M3114" s="7">
        <v>17299.34</v>
      </c>
      <c r="N3114" s="7">
        <v>5739499.1500000004</v>
      </c>
      <c r="O3114" s="8">
        <v>81629</v>
      </c>
      <c r="P3114" s="8">
        <v>33</v>
      </c>
      <c r="Q3114" s="8">
        <v>183</v>
      </c>
    </row>
    <row r="3115" spans="1:17" ht="14.5">
      <c r="A3115" s="5">
        <v>46054</v>
      </c>
      <c r="B3115" s="6">
        <v>2026</v>
      </c>
      <c r="C3115" s="6" t="s">
        <v>93</v>
      </c>
      <c r="D3115" s="6" t="s">
        <v>75</v>
      </c>
      <c r="E3115" s="6" t="s">
        <v>76</v>
      </c>
      <c r="F3115" s="6" t="s">
        <v>82</v>
      </c>
      <c r="G3115" s="6" t="s">
        <v>79</v>
      </c>
      <c r="H3115" s="7">
        <v>877596.2</v>
      </c>
      <c r="I3115" s="7">
        <v>845522.16</v>
      </c>
      <c r="J3115" s="8">
        <v>4359</v>
      </c>
      <c r="K3115" s="8">
        <v>4279</v>
      </c>
      <c r="L3115" s="7">
        <v>535276.16</v>
      </c>
      <c r="M3115" s="7">
        <v>21832.94</v>
      </c>
      <c r="N3115" s="7">
        <v>4760250.57</v>
      </c>
      <c r="O3115" s="8">
        <v>25025</v>
      </c>
      <c r="P3115" s="8">
        <v>35</v>
      </c>
      <c r="Q3115" s="8">
        <v>39</v>
      </c>
    </row>
    <row r="3116" spans="1:17" ht="14.5">
      <c r="A3116" s="5">
        <v>46054</v>
      </c>
      <c r="B3116" s="6">
        <v>2026</v>
      </c>
      <c r="C3116" s="6" t="s">
        <v>93</v>
      </c>
      <c r="D3116" s="6" t="s">
        <v>75</v>
      </c>
      <c r="E3116" s="6" t="s">
        <v>76</v>
      </c>
      <c r="F3116" s="6" t="s">
        <v>82</v>
      </c>
      <c r="G3116" s="6" t="s">
        <v>80</v>
      </c>
      <c r="H3116" s="7">
        <v>322331.2</v>
      </c>
      <c r="I3116" s="7">
        <v>289725.19</v>
      </c>
      <c r="J3116" s="8">
        <v>2124</v>
      </c>
      <c r="K3116" s="8">
        <v>1926</v>
      </c>
      <c r="L3116" s="7">
        <v>208324.44</v>
      </c>
      <c r="M3116" s="7">
        <v>18040.82</v>
      </c>
      <c r="N3116" s="7">
        <v>1830233.52</v>
      </c>
      <c r="O3116" s="8">
        <v>12408</v>
      </c>
      <c r="P3116" s="8">
        <v>17</v>
      </c>
      <c r="Q3116" s="8">
        <v>22</v>
      </c>
    </row>
    <row r="3117" spans="1:17" ht="14.5">
      <c r="A3117" s="5">
        <v>46054</v>
      </c>
      <c r="B3117" s="6">
        <v>2026</v>
      </c>
      <c r="C3117" s="6" t="s">
        <v>93</v>
      </c>
      <c r="D3117" s="6" t="s">
        <v>75</v>
      </c>
      <c r="E3117" s="6" t="s">
        <v>76</v>
      </c>
      <c r="F3117" s="6" t="s">
        <v>82</v>
      </c>
      <c r="G3117" s="6" t="s">
        <v>81</v>
      </c>
      <c r="H3117" s="7">
        <v>417628.08</v>
      </c>
      <c r="I3117" s="7">
        <v>388593</v>
      </c>
      <c r="J3117" s="8">
        <v>3350</v>
      </c>
      <c r="K3117" s="8">
        <v>3165</v>
      </c>
      <c r="L3117" s="7">
        <v>240233.79</v>
      </c>
      <c r="M3117" s="7">
        <v>13406.11</v>
      </c>
      <c r="N3117" s="7">
        <v>2345203.88</v>
      </c>
      <c r="O3117" s="8">
        <v>21276</v>
      </c>
      <c r="P3117" s="8">
        <v>17</v>
      </c>
      <c r="Q3117" s="8">
        <v>70</v>
      </c>
    </row>
    <row r="3118" spans="1:17" ht="14.5">
      <c r="A3118" s="5">
        <v>46054</v>
      </c>
      <c r="B3118" s="6">
        <v>2026</v>
      </c>
      <c r="C3118" s="6" t="s">
        <v>93</v>
      </c>
      <c r="D3118" s="6" t="s">
        <v>75</v>
      </c>
      <c r="E3118" s="6" t="s">
        <v>76</v>
      </c>
      <c r="F3118" s="6" t="s">
        <v>83</v>
      </c>
      <c r="G3118" s="6" t="s">
        <v>78</v>
      </c>
      <c r="H3118" s="7">
        <v>115416.82</v>
      </c>
      <c r="I3118" s="7">
        <v>113715.22</v>
      </c>
      <c r="J3118" s="8">
        <v>1479</v>
      </c>
      <c r="K3118" s="8">
        <v>1434</v>
      </c>
      <c r="L3118" s="7">
        <v>55478.66</v>
      </c>
      <c r="M3118" s="7">
        <v>2082.0300000000002</v>
      </c>
      <c r="N3118" s="7">
        <v>978002.48</v>
      </c>
      <c r="O3118" s="8">
        <v>14152</v>
      </c>
      <c r="P3118" s="8">
        <v>5</v>
      </c>
      <c r="Q3118" s="8">
        <v>33</v>
      </c>
    </row>
    <row r="3119" spans="1:17" ht="14.5">
      <c r="A3119" s="5">
        <v>46054</v>
      </c>
      <c r="B3119" s="6">
        <v>2026</v>
      </c>
      <c r="C3119" s="6" t="s">
        <v>93</v>
      </c>
      <c r="D3119" s="6" t="s">
        <v>75</v>
      </c>
      <c r="E3119" s="6" t="s">
        <v>76</v>
      </c>
      <c r="F3119" s="6" t="s">
        <v>83</v>
      </c>
      <c r="G3119" s="6" t="s">
        <v>79</v>
      </c>
      <c r="H3119" s="7">
        <v>122841.33</v>
      </c>
      <c r="I3119" s="7">
        <v>113768.23</v>
      </c>
      <c r="J3119" s="8">
        <v>610</v>
      </c>
      <c r="K3119" s="8">
        <v>572</v>
      </c>
      <c r="L3119" s="7">
        <v>68084.84</v>
      </c>
      <c r="M3119" s="7">
        <v>3096.51</v>
      </c>
      <c r="N3119" s="7">
        <v>867384.5</v>
      </c>
      <c r="O3119" s="8">
        <v>4862</v>
      </c>
      <c r="P3119" s="8">
        <v>7</v>
      </c>
      <c r="Q3119" s="8">
        <v>20</v>
      </c>
    </row>
    <row r="3120" spans="1:17" ht="14.5">
      <c r="A3120" s="5">
        <v>46054</v>
      </c>
      <c r="B3120" s="6">
        <v>2026</v>
      </c>
      <c r="C3120" s="6" t="s">
        <v>93</v>
      </c>
      <c r="D3120" s="6" t="s">
        <v>75</v>
      </c>
      <c r="E3120" s="6" t="s">
        <v>76</v>
      </c>
      <c r="F3120" s="6" t="s">
        <v>83</v>
      </c>
      <c r="G3120" s="6" t="s">
        <v>80</v>
      </c>
      <c r="H3120" s="7">
        <v>37896.97</v>
      </c>
      <c r="I3120" s="7">
        <v>34786.07</v>
      </c>
      <c r="J3120" s="8">
        <v>250</v>
      </c>
      <c r="K3120" s="8">
        <v>228</v>
      </c>
      <c r="L3120" s="7">
        <v>22116.36</v>
      </c>
      <c r="M3120" s="7">
        <v>2222.15</v>
      </c>
      <c r="N3120" s="7">
        <v>321158.03999999998</v>
      </c>
      <c r="O3120" s="8">
        <v>2295</v>
      </c>
      <c r="P3120" s="8">
        <v>1</v>
      </c>
      <c r="Q3120" s="8">
        <v>9</v>
      </c>
    </row>
    <row r="3121" spans="1:17" ht="14.5">
      <c r="A3121" s="5">
        <v>46054</v>
      </c>
      <c r="B3121" s="6">
        <v>2026</v>
      </c>
      <c r="C3121" s="6" t="s">
        <v>93</v>
      </c>
      <c r="D3121" s="6" t="s">
        <v>75</v>
      </c>
      <c r="E3121" s="6" t="s">
        <v>76</v>
      </c>
      <c r="F3121" s="6" t="s">
        <v>83</v>
      </c>
      <c r="G3121" s="6" t="s">
        <v>81</v>
      </c>
      <c r="H3121" s="7">
        <v>50449.11</v>
      </c>
      <c r="I3121" s="7">
        <v>48011.64</v>
      </c>
      <c r="J3121" s="8">
        <v>405</v>
      </c>
      <c r="K3121" s="8">
        <v>378</v>
      </c>
      <c r="L3121" s="7">
        <v>26470.22</v>
      </c>
      <c r="M3121" s="7">
        <v>1488.03</v>
      </c>
      <c r="N3121" s="7">
        <v>421229.71</v>
      </c>
      <c r="O3121" s="8">
        <v>3725</v>
      </c>
      <c r="P3121" s="8">
        <v>2</v>
      </c>
      <c r="Q3121" s="8">
        <v>12</v>
      </c>
    </row>
    <row r="3122" spans="1:17" ht="14.5">
      <c r="A3122" s="5">
        <v>46054</v>
      </c>
      <c r="B3122" s="6">
        <v>2026</v>
      </c>
      <c r="C3122" s="6" t="s">
        <v>93</v>
      </c>
      <c r="D3122" s="6" t="s">
        <v>84</v>
      </c>
      <c r="E3122" s="6" t="s">
        <v>85</v>
      </c>
      <c r="F3122" s="6" t="s">
        <v>77</v>
      </c>
      <c r="G3122" s="6" t="s">
        <v>78</v>
      </c>
      <c r="H3122" s="7">
        <v>627906.5</v>
      </c>
      <c r="I3122" s="7">
        <v>680606.13</v>
      </c>
      <c r="J3122" s="8">
        <v>8045</v>
      </c>
      <c r="K3122" s="8">
        <v>8557</v>
      </c>
      <c r="L3122" s="7">
        <v>351753.77</v>
      </c>
      <c r="M3122" s="7">
        <v>11737.71</v>
      </c>
      <c r="N3122" s="7">
        <v>4785471.6900000004</v>
      </c>
      <c r="O3122" s="8">
        <v>68465</v>
      </c>
      <c r="P3122" s="8">
        <v>33</v>
      </c>
      <c r="Q3122" s="8">
        <v>94</v>
      </c>
    </row>
    <row r="3123" spans="1:17" ht="14.5">
      <c r="A3123" s="5">
        <v>46054</v>
      </c>
      <c r="B3123" s="6">
        <v>2026</v>
      </c>
      <c r="C3123" s="6" t="s">
        <v>93</v>
      </c>
      <c r="D3123" s="6" t="s">
        <v>84</v>
      </c>
      <c r="E3123" s="6" t="s">
        <v>85</v>
      </c>
      <c r="F3123" s="6" t="s">
        <v>77</v>
      </c>
      <c r="G3123" s="6" t="s">
        <v>79</v>
      </c>
      <c r="H3123" s="7">
        <v>672868.65</v>
      </c>
      <c r="I3123" s="7">
        <v>671373.48</v>
      </c>
      <c r="J3123" s="8">
        <v>3342</v>
      </c>
      <c r="K3123" s="8">
        <v>3367</v>
      </c>
      <c r="L3123" s="7">
        <v>447467.55</v>
      </c>
      <c r="M3123" s="7">
        <v>15734.64</v>
      </c>
      <c r="N3123" s="7">
        <v>4238203.46</v>
      </c>
      <c r="O3123" s="8">
        <v>22650</v>
      </c>
      <c r="P3123" s="8">
        <v>31</v>
      </c>
      <c r="Q3123" s="8">
        <v>38</v>
      </c>
    </row>
    <row r="3124" spans="1:17" ht="14.5">
      <c r="A3124" s="5">
        <v>46054</v>
      </c>
      <c r="B3124" s="6">
        <v>2026</v>
      </c>
      <c r="C3124" s="6" t="s">
        <v>93</v>
      </c>
      <c r="D3124" s="6" t="s">
        <v>84</v>
      </c>
      <c r="E3124" s="6" t="s">
        <v>85</v>
      </c>
      <c r="F3124" s="6" t="s">
        <v>77</v>
      </c>
      <c r="G3124" s="6" t="s">
        <v>80</v>
      </c>
      <c r="H3124" s="7">
        <v>207664.83</v>
      </c>
      <c r="I3124" s="7">
        <v>206908.51</v>
      </c>
      <c r="J3124" s="8">
        <v>1368</v>
      </c>
      <c r="K3124" s="8">
        <v>1350</v>
      </c>
      <c r="L3124" s="7">
        <v>142291.06</v>
      </c>
      <c r="M3124" s="7">
        <v>12130.76</v>
      </c>
      <c r="N3124" s="7">
        <v>1616023.55</v>
      </c>
      <c r="O3124" s="8">
        <v>11121</v>
      </c>
      <c r="P3124" s="8">
        <v>9</v>
      </c>
      <c r="Q3124" s="8">
        <v>20</v>
      </c>
    </row>
    <row r="3125" spans="1:17" ht="14.5">
      <c r="A3125" s="5">
        <v>46054</v>
      </c>
      <c r="B3125" s="6">
        <v>2026</v>
      </c>
      <c r="C3125" s="6" t="s">
        <v>93</v>
      </c>
      <c r="D3125" s="6" t="s">
        <v>84</v>
      </c>
      <c r="E3125" s="6" t="s">
        <v>85</v>
      </c>
      <c r="F3125" s="6" t="s">
        <v>77</v>
      </c>
      <c r="G3125" s="6" t="s">
        <v>81</v>
      </c>
      <c r="H3125" s="7">
        <v>259081.19</v>
      </c>
      <c r="I3125" s="7">
        <v>273732.94</v>
      </c>
      <c r="J3125" s="8">
        <v>2078</v>
      </c>
      <c r="K3125" s="8">
        <v>2219</v>
      </c>
      <c r="L3125" s="7">
        <v>159931.71</v>
      </c>
      <c r="M3125" s="7">
        <v>7950.92</v>
      </c>
      <c r="N3125" s="7">
        <v>1919093.46</v>
      </c>
      <c r="O3125" s="8">
        <v>17191</v>
      </c>
      <c r="P3125" s="8">
        <v>14</v>
      </c>
      <c r="Q3125" s="8">
        <v>33</v>
      </c>
    </row>
    <row r="3126" spans="1:17" ht="14.5">
      <c r="A3126" s="5">
        <v>46054</v>
      </c>
      <c r="B3126" s="6">
        <v>2026</v>
      </c>
      <c r="C3126" s="6" t="s">
        <v>93</v>
      </c>
      <c r="D3126" s="6" t="s">
        <v>84</v>
      </c>
      <c r="E3126" s="6" t="s">
        <v>85</v>
      </c>
      <c r="F3126" s="6" t="s">
        <v>82</v>
      </c>
      <c r="G3126" s="6" t="s">
        <v>78</v>
      </c>
      <c r="H3126" s="7">
        <v>572487.87</v>
      </c>
      <c r="I3126" s="7">
        <v>612712.15</v>
      </c>
      <c r="J3126" s="8">
        <v>7335</v>
      </c>
      <c r="K3126" s="8">
        <v>7944</v>
      </c>
      <c r="L3126" s="7">
        <v>296597.55</v>
      </c>
      <c r="M3126" s="7">
        <v>10916.16</v>
      </c>
      <c r="N3126" s="7">
        <v>4607320.51</v>
      </c>
      <c r="O3126" s="8">
        <v>61775</v>
      </c>
      <c r="P3126" s="8">
        <v>29</v>
      </c>
      <c r="Q3126" s="8">
        <v>131</v>
      </c>
    </row>
    <row r="3127" spans="1:17" ht="14.5">
      <c r="A3127" s="5">
        <v>46054</v>
      </c>
      <c r="B3127" s="6">
        <v>2026</v>
      </c>
      <c r="C3127" s="6" t="s">
        <v>93</v>
      </c>
      <c r="D3127" s="6" t="s">
        <v>84</v>
      </c>
      <c r="E3127" s="6" t="s">
        <v>85</v>
      </c>
      <c r="F3127" s="6" t="s">
        <v>82</v>
      </c>
      <c r="G3127" s="6" t="s">
        <v>79</v>
      </c>
      <c r="H3127" s="7">
        <v>560910.62</v>
      </c>
      <c r="I3127" s="7">
        <v>566164.55000000005</v>
      </c>
      <c r="J3127" s="8">
        <v>2786</v>
      </c>
      <c r="K3127" s="8">
        <v>2772</v>
      </c>
      <c r="L3127" s="7">
        <v>337644.36</v>
      </c>
      <c r="M3127" s="7">
        <v>13169.83</v>
      </c>
      <c r="N3127" s="7">
        <v>3924625.23</v>
      </c>
      <c r="O3127" s="8">
        <v>21220</v>
      </c>
      <c r="P3127" s="8">
        <v>31</v>
      </c>
      <c r="Q3127" s="8">
        <v>24</v>
      </c>
    </row>
    <row r="3128" spans="1:17" ht="14.5">
      <c r="A3128" s="5">
        <v>46054</v>
      </c>
      <c r="B3128" s="6">
        <v>2026</v>
      </c>
      <c r="C3128" s="6" t="s">
        <v>93</v>
      </c>
      <c r="D3128" s="6" t="s">
        <v>84</v>
      </c>
      <c r="E3128" s="6" t="s">
        <v>85</v>
      </c>
      <c r="F3128" s="6" t="s">
        <v>82</v>
      </c>
      <c r="G3128" s="6" t="s">
        <v>80</v>
      </c>
      <c r="H3128" s="7">
        <v>192391.16</v>
      </c>
      <c r="I3128" s="7">
        <v>186718.01</v>
      </c>
      <c r="J3128" s="8">
        <v>1268</v>
      </c>
      <c r="K3128" s="8">
        <v>1211</v>
      </c>
      <c r="L3128" s="7">
        <v>121360.36</v>
      </c>
      <c r="M3128" s="7">
        <v>9949.2999999999993</v>
      </c>
      <c r="N3128" s="7">
        <v>1519121.08</v>
      </c>
      <c r="O3128" s="8">
        <v>10796</v>
      </c>
      <c r="P3128" s="8">
        <v>9</v>
      </c>
      <c r="Q3128" s="8">
        <v>16</v>
      </c>
    </row>
    <row r="3129" spans="1:17" ht="14.5">
      <c r="A3129" s="5">
        <v>46054</v>
      </c>
      <c r="B3129" s="6">
        <v>2026</v>
      </c>
      <c r="C3129" s="6" t="s">
        <v>93</v>
      </c>
      <c r="D3129" s="6" t="s">
        <v>84</v>
      </c>
      <c r="E3129" s="6" t="s">
        <v>85</v>
      </c>
      <c r="F3129" s="6" t="s">
        <v>82</v>
      </c>
      <c r="G3129" s="6" t="s">
        <v>81</v>
      </c>
      <c r="H3129" s="7">
        <v>263638.59000000003</v>
      </c>
      <c r="I3129" s="7">
        <v>267272.3</v>
      </c>
      <c r="J3129" s="8">
        <v>2115</v>
      </c>
      <c r="K3129" s="8">
        <v>2122</v>
      </c>
      <c r="L3129" s="7">
        <v>154063.57999999999</v>
      </c>
      <c r="M3129" s="7">
        <v>7346.57</v>
      </c>
      <c r="N3129" s="7">
        <v>1954929.79</v>
      </c>
      <c r="O3129" s="8">
        <v>16401</v>
      </c>
      <c r="P3129" s="8">
        <v>10</v>
      </c>
      <c r="Q3129" s="8">
        <v>22</v>
      </c>
    </row>
    <row r="3130" spans="1:17" ht="14.5">
      <c r="A3130" s="5">
        <v>46054</v>
      </c>
      <c r="B3130" s="6">
        <v>2026</v>
      </c>
      <c r="C3130" s="6" t="s">
        <v>93</v>
      </c>
      <c r="D3130" s="6" t="s">
        <v>84</v>
      </c>
      <c r="E3130" s="6" t="s">
        <v>85</v>
      </c>
      <c r="F3130" s="6" t="s">
        <v>83</v>
      </c>
      <c r="G3130" s="6" t="s">
        <v>78</v>
      </c>
      <c r="H3130" s="7">
        <v>67591.45</v>
      </c>
      <c r="I3130" s="7">
        <v>71699.679999999993</v>
      </c>
      <c r="J3130" s="8">
        <v>866</v>
      </c>
      <c r="K3130" s="8">
        <v>906</v>
      </c>
      <c r="L3130" s="7">
        <v>31985.49</v>
      </c>
      <c r="M3130" s="7">
        <v>1334.17</v>
      </c>
      <c r="N3130" s="7">
        <v>777026.8</v>
      </c>
      <c r="O3130" s="8">
        <v>11205</v>
      </c>
      <c r="P3130" s="8">
        <v>4</v>
      </c>
      <c r="Q3130" s="8">
        <v>26</v>
      </c>
    </row>
    <row r="3131" spans="1:17" ht="14.5">
      <c r="A3131" s="5">
        <v>46054</v>
      </c>
      <c r="B3131" s="6">
        <v>2026</v>
      </c>
      <c r="C3131" s="6" t="s">
        <v>93</v>
      </c>
      <c r="D3131" s="6" t="s">
        <v>84</v>
      </c>
      <c r="E3131" s="6" t="s">
        <v>85</v>
      </c>
      <c r="F3131" s="6" t="s">
        <v>83</v>
      </c>
      <c r="G3131" s="6" t="s">
        <v>79</v>
      </c>
      <c r="H3131" s="7">
        <v>76187.86</v>
      </c>
      <c r="I3131" s="7">
        <v>76306.47</v>
      </c>
      <c r="J3131" s="8">
        <v>378</v>
      </c>
      <c r="K3131" s="8">
        <v>377</v>
      </c>
      <c r="L3131" s="7">
        <v>42309.97</v>
      </c>
      <c r="M3131" s="7">
        <v>1813.92</v>
      </c>
      <c r="N3131" s="7">
        <v>695043.62</v>
      </c>
      <c r="O3131" s="8">
        <v>3923</v>
      </c>
      <c r="P3131" s="8">
        <v>4</v>
      </c>
      <c r="Q3131" s="8">
        <v>6</v>
      </c>
    </row>
    <row r="3132" spans="1:17" ht="14.5">
      <c r="A3132" s="5">
        <v>46054</v>
      </c>
      <c r="B3132" s="6">
        <v>2026</v>
      </c>
      <c r="C3132" s="6" t="s">
        <v>93</v>
      </c>
      <c r="D3132" s="6" t="s">
        <v>84</v>
      </c>
      <c r="E3132" s="6" t="s">
        <v>85</v>
      </c>
      <c r="F3132" s="6" t="s">
        <v>83</v>
      </c>
      <c r="G3132" s="6" t="s">
        <v>80</v>
      </c>
      <c r="H3132" s="7">
        <v>23984.34</v>
      </c>
      <c r="I3132" s="7">
        <v>22535.81</v>
      </c>
      <c r="J3132" s="8">
        <v>158</v>
      </c>
      <c r="K3132" s="8">
        <v>148</v>
      </c>
      <c r="L3132" s="7">
        <v>13888.48</v>
      </c>
      <c r="M3132" s="7">
        <v>1417.34</v>
      </c>
      <c r="N3132" s="7">
        <v>257459.32</v>
      </c>
      <c r="O3132" s="8">
        <v>1781</v>
      </c>
      <c r="P3132" s="8">
        <v>1</v>
      </c>
      <c r="Q3132" s="8">
        <v>4</v>
      </c>
    </row>
    <row r="3133" spans="1:17" ht="14.5">
      <c r="A3133" s="5">
        <v>46054</v>
      </c>
      <c r="B3133" s="6">
        <v>2026</v>
      </c>
      <c r="C3133" s="6" t="s">
        <v>93</v>
      </c>
      <c r="D3133" s="6" t="s">
        <v>84</v>
      </c>
      <c r="E3133" s="6" t="s">
        <v>85</v>
      </c>
      <c r="F3133" s="6" t="s">
        <v>83</v>
      </c>
      <c r="G3133" s="6" t="s">
        <v>81</v>
      </c>
      <c r="H3133" s="7">
        <v>30582.04</v>
      </c>
      <c r="I3133" s="7">
        <v>31901.3</v>
      </c>
      <c r="J3133" s="8">
        <v>245</v>
      </c>
      <c r="K3133" s="8">
        <v>261</v>
      </c>
      <c r="L3133" s="7">
        <v>15933.31</v>
      </c>
      <c r="M3133" s="7">
        <v>867.2</v>
      </c>
      <c r="N3133" s="7">
        <v>315364.38</v>
      </c>
      <c r="O3133" s="8">
        <v>2756</v>
      </c>
      <c r="P3133" s="8">
        <v>1</v>
      </c>
      <c r="Q3133" s="8">
        <v>5</v>
      </c>
    </row>
    <row r="3134" spans="1:17" ht="14.5">
      <c r="A3134" s="5">
        <v>46054</v>
      </c>
      <c r="B3134" s="6">
        <v>2026</v>
      </c>
      <c r="C3134" s="6" t="s">
        <v>93</v>
      </c>
      <c r="D3134" s="6" t="s">
        <v>86</v>
      </c>
      <c r="E3134" s="6" t="s">
        <v>87</v>
      </c>
      <c r="F3134" s="6" t="s">
        <v>77</v>
      </c>
      <c r="G3134" s="6" t="s">
        <v>78</v>
      </c>
      <c r="H3134" s="7">
        <v>432221.3</v>
      </c>
      <c r="I3134" s="7">
        <v>431173.14</v>
      </c>
      <c r="J3134" s="8">
        <v>5538</v>
      </c>
      <c r="K3134" s="8">
        <v>5429</v>
      </c>
      <c r="L3134" s="7">
        <v>241232.98</v>
      </c>
      <c r="M3134" s="7">
        <v>7131.5</v>
      </c>
      <c r="N3134" s="7">
        <v>3851910.76</v>
      </c>
      <c r="O3134" s="8">
        <v>52668</v>
      </c>
      <c r="P3134" s="8">
        <v>17</v>
      </c>
      <c r="Q3134" s="8">
        <v>116</v>
      </c>
    </row>
    <row r="3135" spans="1:17" ht="14.5">
      <c r="A3135" s="5">
        <v>46054</v>
      </c>
      <c r="B3135" s="6">
        <v>2026</v>
      </c>
      <c r="C3135" s="6" t="s">
        <v>93</v>
      </c>
      <c r="D3135" s="6" t="s">
        <v>86</v>
      </c>
      <c r="E3135" s="6" t="s">
        <v>87</v>
      </c>
      <c r="F3135" s="6" t="s">
        <v>77</v>
      </c>
      <c r="G3135" s="6" t="s">
        <v>79</v>
      </c>
      <c r="H3135" s="7">
        <v>427950.47</v>
      </c>
      <c r="I3135" s="7">
        <v>433366.58</v>
      </c>
      <c r="J3135" s="8">
        <v>2126</v>
      </c>
      <c r="K3135" s="8">
        <v>2179</v>
      </c>
      <c r="L3135" s="7">
        <v>276616.21999999997</v>
      </c>
      <c r="M3135" s="7">
        <v>9855.99</v>
      </c>
      <c r="N3135" s="7">
        <v>3167687.31</v>
      </c>
      <c r="O3135" s="8">
        <v>17784</v>
      </c>
      <c r="P3135" s="8">
        <v>22</v>
      </c>
      <c r="Q3135" s="8">
        <v>17</v>
      </c>
    </row>
    <row r="3136" spans="1:17" ht="14.5">
      <c r="A3136" s="5">
        <v>46054</v>
      </c>
      <c r="B3136" s="6">
        <v>2026</v>
      </c>
      <c r="C3136" s="6" t="s">
        <v>93</v>
      </c>
      <c r="D3136" s="6" t="s">
        <v>86</v>
      </c>
      <c r="E3136" s="6" t="s">
        <v>87</v>
      </c>
      <c r="F3136" s="6" t="s">
        <v>77</v>
      </c>
      <c r="G3136" s="6" t="s">
        <v>80</v>
      </c>
      <c r="H3136" s="7">
        <v>137203.25</v>
      </c>
      <c r="I3136" s="7">
        <v>124618.16</v>
      </c>
      <c r="J3136" s="8">
        <v>904</v>
      </c>
      <c r="K3136" s="8">
        <v>830</v>
      </c>
      <c r="L3136" s="7">
        <v>94101.6</v>
      </c>
      <c r="M3136" s="7">
        <v>7827.01</v>
      </c>
      <c r="N3136" s="7">
        <v>1215993.5</v>
      </c>
      <c r="O3136" s="8">
        <v>9021</v>
      </c>
      <c r="P3136" s="8">
        <v>7</v>
      </c>
      <c r="Q3136" s="8">
        <v>9</v>
      </c>
    </row>
    <row r="3137" spans="1:17" ht="14.5">
      <c r="A3137" s="5">
        <v>46054</v>
      </c>
      <c r="B3137" s="6">
        <v>2026</v>
      </c>
      <c r="C3137" s="6" t="s">
        <v>93</v>
      </c>
      <c r="D3137" s="6" t="s">
        <v>86</v>
      </c>
      <c r="E3137" s="6" t="s">
        <v>87</v>
      </c>
      <c r="F3137" s="6" t="s">
        <v>77</v>
      </c>
      <c r="G3137" s="6" t="s">
        <v>81</v>
      </c>
      <c r="H3137" s="7">
        <v>186063.41</v>
      </c>
      <c r="I3137" s="7">
        <v>182751.89</v>
      </c>
      <c r="J3137" s="8">
        <v>1493</v>
      </c>
      <c r="K3137" s="8">
        <v>1462</v>
      </c>
      <c r="L3137" s="7">
        <v>117501.06</v>
      </c>
      <c r="M3137" s="7">
        <v>5549.16</v>
      </c>
      <c r="N3137" s="7">
        <v>1626634.22</v>
      </c>
      <c r="O3137" s="8">
        <v>13772</v>
      </c>
      <c r="P3137" s="8">
        <v>9</v>
      </c>
      <c r="Q3137" s="8">
        <v>25</v>
      </c>
    </row>
    <row r="3138" spans="1:17" ht="14.5">
      <c r="A3138" s="5">
        <v>46054</v>
      </c>
      <c r="B3138" s="6">
        <v>2026</v>
      </c>
      <c r="C3138" s="6" t="s">
        <v>93</v>
      </c>
      <c r="D3138" s="6" t="s">
        <v>86</v>
      </c>
      <c r="E3138" s="6" t="s">
        <v>87</v>
      </c>
      <c r="F3138" s="6" t="s">
        <v>82</v>
      </c>
      <c r="G3138" s="6" t="s">
        <v>78</v>
      </c>
      <c r="H3138" s="7">
        <v>378376.19</v>
      </c>
      <c r="I3138" s="7">
        <v>377331.38</v>
      </c>
      <c r="J3138" s="8">
        <v>4848</v>
      </c>
      <c r="K3138" s="8">
        <v>4933</v>
      </c>
      <c r="L3138" s="7">
        <v>197205.03</v>
      </c>
      <c r="M3138" s="7">
        <v>6443.08</v>
      </c>
      <c r="N3138" s="7">
        <v>3454316.66</v>
      </c>
      <c r="O3138" s="8">
        <v>46353</v>
      </c>
      <c r="P3138" s="8">
        <v>20</v>
      </c>
      <c r="Q3138" s="8">
        <v>106</v>
      </c>
    </row>
    <row r="3139" spans="1:17" ht="14.5">
      <c r="A3139" s="5">
        <v>46054</v>
      </c>
      <c r="B3139" s="6">
        <v>2026</v>
      </c>
      <c r="C3139" s="6" t="s">
        <v>93</v>
      </c>
      <c r="D3139" s="6" t="s">
        <v>86</v>
      </c>
      <c r="E3139" s="6" t="s">
        <v>87</v>
      </c>
      <c r="F3139" s="6" t="s">
        <v>82</v>
      </c>
      <c r="G3139" s="6" t="s">
        <v>79</v>
      </c>
      <c r="H3139" s="7">
        <v>378264.21</v>
      </c>
      <c r="I3139" s="7">
        <v>384903.83</v>
      </c>
      <c r="J3139" s="8">
        <v>1879</v>
      </c>
      <c r="K3139" s="8">
        <v>1875</v>
      </c>
      <c r="L3139" s="7">
        <v>230093.12</v>
      </c>
      <c r="M3139" s="7">
        <v>9236.41</v>
      </c>
      <c r="N3139" s="7">
        <v>2911237.01</v>
      </c>
      <c r="O3139" s="8">
        <v>16130</v>
      </c>
      <c r="P3139" s="8">
        <v>19</v>
      </c>
      <c r="Q3139" s="8">
        <v>33</v>
      </c>
    </row>
    <row r="3140" spans="1:17" ht="14.5">
      <c r="A3140" s="5">
        <v>46054</v>
      </c>
      <c r="B3140" s="6">
        <v>2026</v>
      </c>
      <c r="C3140" s="6" t="s">
        <v>93</v>
      </c>
      <c r="D3140" s="6" t="s">
        <v>86</v>
      </c>
      <c r="E3140" s="6" t="s">
        <v>87</v>
      </c>
      <c r="F3140" s="6" t="s">
        <v>82</v>
      </c>
      <c r="G3140" s="6" t="s">
        <v>80</v>
      </c>
      <c r="H3140" s="7">
        <v>118629.08</v>
      </c>
      <c r="I3140" s="7">
        <v>107958.73</v>
      </c>
      <c r="J3140" s="8">
        <v>782</v>
      </c>
      <c r="K3140" s="8">
        <v>709</v>
      </c>
      <c r="L3140" s="7">
        <v>75064.61</v>
      </c>
      <c r="M3140" s="7">
        <v>6888.1</v>
      </c>
      <c r="N3140" s="7">
        <v>1088479.49</v>
      </c>
      <c r="O3140" s="8">
        <v>7432</v>
      </c>
      <c r="P3140" s="8">
        <v>7</v>
      </c>
      <c r="Q3140" s="8">
        <v>15</v>
      </c>
    </row>
    <row r="3141" spans="1:17" ht="14.5">
      <c r="A3141" s="5">
        <v>46054</v>
      </c>
      <c r="B3141" s="6">
        <v>2026</v>
      </c>
      <c r="C3141" s="6" t="s">
        <v>93</v>
      </c>
      <c r="D3141" s="6" t="s">
        <v>86</v>
      </c>
      <c r="E3141" s="6" t="s">
        <v>87</v>
      </c>
      <c r="F3141" s="6" t="s">
        <v>82</v>
      </c>
      <c r="G3141" s="6" t="s">
        <v>81</v>
      </c>
      <c r="H3141" s="7">
        <v>161935.04000000001</v>
      </c>
      <c r="I3141" s="7">
        <v>160642.9</v>
      </c>
      <c r="J3141" s="8">
        <v>1299</v>
      </c>
      <c r="K3141" s="8">
        <v>1304</v>
      </c>
      <c r="L3141" s="7">
        <v>93363.07</v>
      </c>
      <c r="M3141" s="7">
        <v>4817.8100000000004</v>
      </c>
      <c r="N3141" s="7">
        <v>1362895.02</v>
      </c>
      <c r="O3141" s="8">
        <v>11853</v>
      </c>
      <c r="P3141" s="8">
        <v>7</v>
      </c>
      <c r="Q3141" s="8">
        <v>18</v>
      </c>
    </row>
    <row r="3142" spans="1:17" ht="14.5">
      <c r="A3142" s="5">
        <v>46054</v>
      </c>
      <c r="B3142" s="6">
        <v>2026</v>
      </c>
      <c r="C3142" s="6" t="s">
        <v>93</v>
      </c>
      <c r="D3142" s="6" t="s">
        <v>86</v>
      </c>
      <c r="E3142" s="6" t="s">
        <v>87</v>
      </c>
      <c r="F3142" s="6" t="s">
        <v>83</v>
      </c>
      <c r="G3142" s="6" t="s">
        <v>78</v>
      </c>
      <c r="H3142" s="7">
        <v>49435.12</v>
      </c>
      <c r="I3142" s="7">
        <v>51015.11</v>
      </c>
      <c r="J3142" s="8">
        <v>633</v>
      </c>
      <c r="K3142" s="8">
        <v>659</v>
      </c>
      <c r="L3142" s="7">
        <v>23682.87</v>
      </c>
      <c r="M3142" s="7">
        <v>923.06</v>
      </c>
      <c r="N3142" s="7">
        <v>635483</v>
      </c>
      <c r="O3142" s="8">
        <v>8511</v>
      </c>
      <c r="P3142" s="8">
        <v>3</v>
      </c>
      <c r="Q3142" s="8">
        <v>20</v>
      </c>
    </row>
    <row r="3143" spans="1:17" ht="14.5">
      <c r="A3143" s="5">
        <v>46054</v>
      </c>
      <c r="B3143" s="6">
        <v>2026</v>
      </c>
      <c r="C3143" s="6" t="s">
        <v>93</v>
      </c>
      <c r="D3143" s="6" t="s">
        <v>86</v>
      </c>
      <c r="E3143" s="6" t="s">
        <v>87</v>
      </c>
      <c r="F3143" s="6" t="s">
        <v>83</v>
      </c>
      <c r="G3143" s="6" t="s">
        <v>79</v>
      </c>
      <c r="H3143" s="7">
        <v>47404.28</v>
      </c>
      <c r="I3143" s="7">
        <v>45959.15</v>
      </c>
      <c r="J3143" s="8">
        <v>235</v>
      </c>
      <c r="K3143" s="8">
        <v>225</v>
      </c>
      <c r="L3143" s="7">
        <v>26157.55</v>
      </c>
      <c r="M3143" s="7">
        <v>1248.3499999999999</v>
      </c>
      <c r="N3143" s="7">
        <v>520647.42</v>
      </c>
      <c r="O3143" s="8">
        <v>2822</v>
      </c>
      <c r="P3143" s="8">
        <v>2</v>
      </c>
      <c r="Q3143" s="8">
        <v>3</v>
      </c>
    </row>
    <row r="3144" spans="1:17" ht="14.5">
      <c r="A3144" s="5">
        <v>46054</v>
      </c>
      <c r="B3144" s="6">
        <v>2026</v>
      </c>
      <c r="C3144" s="6" t="s">
        <v>93</v>
      </c>
      <c r="D3144" s="6" t="s">
        <v>86</v>
      </c>
      <c r="E3144" s="6" t="s">
        <v>87</v>
      </c>
      <c r="F3144" s="6" t="s">
        <v>83</v>
      </c>
      <c r="G3144" s="6" t="s">
        <v>80</v>
      </c>
      <c r="H3144" s="7">
        <v>16219.38</v>
      </c>
      <c r="I3144" s="7">
        <v>15603.92</v>
      </c>
      <c r="J3144" s="8">
        <v>107</v>
      </c>
      <c r="K3144" s="8">
        <v>103</v>
      </c>
      <c r="L3144" s="7">
        <v>9424.7900000000009</v>
      </c>
      <c r="M3144" s="7">
        <v>816.93</v>
      </c>
      <c r="N3144" s="7">
        <v>198986.81</v>
      </c>
      <c r="O3144" s="8">
        <v>1363</v>
      </c>
      <c r="P3144" s="8">
        <v>1</v>
      </c>
      <c r="Q3144" s="8">
        <v>2</v>
      </c>
    </row>
    <row r="3145" spans="1:17" ht="14.5">
      <c r="A3145" s="5">
        <v>46054</v>
      </c>
      <c r="B3145" s="6">
        <v>2026</v>
      </c>
      <c r="C3145" s="6" t="s">
        <v>93</v>
      </c>
      <c r="D3145" s="6" t="s">
        <v>86</v>
      </c>
      <c r="E3145" s="6" t="s">
        <v>87</v>
      </c>
      <c r="F3145" s="6" t="s">
        <v>83</v>
      </c>
      <c r="G3145" s="6" t="s">
        <v>81</v>
      </c>
      <c r="H3145" s="7">
        <v>20478.669999999998</v>
      </c>
      <c r="I3145" s="7">
        <v>20299.52</v>
      </c>
      <c r="J3145" s="8">
        <v>164</v>
      </c>
      <c r="K3145" s="8">
        <v>162</v>
      </c>
      <c r="L3145" s="7">
        <v>10742.43</v>
      </c>
      <c r="M3145" s="7">
        <v>558.47</v>
      </c>
      <c r="N3145" s="7">
        <v>253839.3</v>
      </c>
      <c r="O3145" s="8">
        <v>2171</v>
      </c>
      <c r="P3145" s="8">
        <v>1</v>
      </c>
      <c r="Q3145" s="8">
        <v>4</v>
      </c>
    </row>
    <row r="3146" spans="1:17" ht="14.5">
      <c r="A3146" s="5">
        <v>46054</v>
      </c>
      <c r="B3146" s="6">
        <v>2026</v>
      </c>
      <c r="C3146" s="6" t="s">
        <v>93</v>
      </c>
      <c r="D3146" s="6" t="s">
        <v>88</v>
      </c>
      <c r="E3146" s="6" t="s">
        <v>87</v>
      </c>
      <c r="F3146" s="6" t="s">
        <v>77</v>
      </c>
      <c r="G3146" s="6" t="s">
        <v>78</v>
      </c>
      <c r="H3146" s="7">
        <v>341519.08</v>
      </c>
      <c r="I3146" s="7">
        <v>341976.7</v>
      </c>
      <c r="J3146" s="8">
        <v>4376</v>
      </c>
      <c r="K3146" s="8">
        <v>4301</v>
      </c>
      <c r="L3146" s="7">
        <v>191071.46</v>
      </c>
      <c r="M3146" s="7">
        <v>5831.97</v>
      </c>
      <c r="N3146" s="7">
        <v>3235719.96</v>
      </c>
      <c r="O3146" s="8">
        <v>46496</v>
      </c>
      <c r="P3146" s="8">
        <v>17</v>
      </c>
      <c r="Q3146" s="8">
        <v>41</v>
      </c>
    </row>
    <row r="3147" spans="1:17" ht="14.5">
      <c r="A3147" s="5">
        <v>46054</v>
      </c>
      <c r="B3147" s="6">
        <v>2026</v>
      </c>
      <c r="C3147" s="6" t="s">
        <v>93</v>
      </c>
      <c r="D3147" s="6" t="s">
        <v>88</v>
      </c>
      <c r="E3147" s="6" t="s">
        <v>87</v>
      </c>
      <c r="F3147" s="6" t="s">
        <v>77</v>
      </c>
      <c r="G3147" s="6" t="s">
        <v>79</v>
      </c>
      <c r="H3147" s="7">
        <v>358241.66</v>
      </c>
      <c r="I3147" s="7">
        <v>341210.91</v>
      </c>
      <c r="J3147" s="8">
        <v>1780</v>
      </c>
      <c r="K3147" s="8">
        <v>1694</v>
      </c>
      <c r="L3147" s="7">
        <v>236136.24</v>
      </c>
      <c r="M3147" s="7">
        <v>8726.67</v>
      </c>
      <c r="N3147" s="7">
        <v>2873599.31</v>
      </c>
      <c r="O3147" s="8">
        <v>15475</v>
      </c>
      <c r="P3147" s="8">
        <v>17</v>
      </c>
      <c r="Q3147" s="8">
        <v>24</v>
      </c>
    </row>
    <row r="3148" spans="1:17" ht="14.5">
      <c r="A3148" s="5">
        <v>46054</v>
      </c>
      <c r="B3148" s="6">
        <v>2026</v>
      </c>
      <c r="C3148" s="6" t="s">
        <v>93</v>
      </c>
      <c r="D3148" s="6" t="s">
        <v>88</v>
      </c>
      <c r="E3148" s="6" t="s">
        <v>87</v>
      </c>
      <c r="F3148" s="6" t="s">
        <v>77</v>
      </c>
      <c r="G3148" s="6" t="s">
        <v>80</v>
      </c>
      <c r="H3148" s="7">
        <v>122550.75</v>
      </c>
      <c r="I3148" s="7">
        <v>108023.07</v>
      </c>
      <c r="J3148" s="8">
        <v>808</v>
      </c>
      <c r="K3148" s="8">
        <v>718</v>
      </c>
      <c r="L3148" s="7">
        <v>85369.18</v>
      </c>
      <c r="M3148" s="7">
        <v>6499.67</v>
      </c>
      <c r="N3148" s="7">
        <v>1056868.53</v>
      </c>
      <c r="O3148" s="8">
        <v>7560</v>
      </c>
      <c r="P3148" s="8">
        <v>5</v>
      </c>
      <c r="Q3148" s="8">
        <v>16</v>
      </c>
    </row>
    <row r="3149" spans="1:17" ht="14.5">
      <c r="A3149" s="5">
        <v>46054</v>
      </c>
      <c r="B3149" s="6">
        <v>2026</v>
      </c>
      <c r="C3149" s="6" t="s">
        <v>93</v>
      </c>
      <c r="D3149" s="6" t="s">
        <v>88</v>
      </c>
      <c r="E3149" s="6" t="s">
        <v>87</v>
      </c>
      <c r="F3149" s="6" t="s">
        <v>77</v>
      </c>
      <c r="G3149" s="6" t="s">
        <v>81</v>
      </c>
      <c r="H3149" s="7">
        <v>153567.9</v>
      </c>
      <c r="I3149" s="7">
        <v>142258.45000000001</v>
      </c>
      <c r="J3149" s="8">
        <v>1232</v>
      </c>
      <c r="K3149" s="8">
        <v>1155</v>
      </c>
      <c r="L3149" s="7">
        <v>96742.66</v>
      </c>
      <c r="M3149" s="7">
        <v>4564.62</v>
      </c>
      <c r="N3149" s="7">
        <v>1342681.4</v>
      </c>
      <c r="O3149" s="8">
        <v>12228</v>
      </c>
      <c r="P3149" s="8">
        <v>8</v>
      </c>
      <c r="Q3149" s="8">
        <v>25</v>
      </c>
    </row>
    <row r="3150" spans="1:17" ht="14.5">
      <c r="A3150" s="5">
        <v>46054</v>
      </c>
      <c r="B3150" s="6">
        <v>2026</v>
      </c>
      <c r="C3150" s="6" t="s">
        <v>93</v>
      </c>
      <c r="D3150" s="6" t="s">
        <v>88</v>
      </c>
      <c r="E3150" s="6" t="s">
        <v>87</v>
      </c>
      <c r="F3150" s="6" t="s">
        <v>82</v>
      </c>
      <c r="G3150" s="6" t="s">
        <v>78</v>
      </c>
      <c r="H3150" s="7">
        <v>346226.67</v>
      </c>
      <c r="I3150" s="7">
        <v>341893.22</v>
      </c>
      <c r="J3150" s="8">
        <v>4436</v>
      </c>
      <c r="K3150" s="8">
        <v>4416</v>
      </c>
      <c r="L3150" s="7">
        <v>179437.33</v>
      </c>
      <c r="M3150" s="7">
        <v>6678.83</v>
      </c>
      <c r="N3150" s="7">
        <v>3166955.67</v>
      </c>
      <c r="O3150" s="8">
        <v>41693</v>
      </c>
      <c r="P3150" s="8">
        <v>19</v>
      </c>
      <c r="Q3150" s="8">
        <v>66</v>
      </c>
    </row>
    <row r="3151" spans="1:17" ht="14.5">
      <c r="A3151" s="5">
        <v>46054</v>
      </c>
      <c r="B3151" s="6">
        <v>2026</v>
      </c>
      <c r="C3151" s="6" t="s">
        <v>93</v>
      </c>
      <c r="D3151" s="6" t="s">
        <v>88</v>
      </c>
      <c r="E3151" s="6" t="s">
        <v>87</v>
      </c>
      <c r="F3151" s="6" t="s">
        <v>82</v>
      </c>
      <c r="G3151" s="6" t="s">
        <v>79</v>
      </c>
      <c r="H3151" s="7">
        <v>339000.35</v>
      </c>
      <c r="I3151" s="7">
        <v>318674.12</v>
      </c>
      <c r="J3151" s="8">
        <v>1684</v>
      </c>
      <c r="K3151" s="8">
        <v>1592</v>
      </c>
      <c r="L3151" s="7">
        <v>205898.42</v>
      </c>
      <c r="M3151" s="7">
        <v>9027.98</v>
      </c>
      <c r="N3151" s="7">
        <v>2593921.1</v>
      </c>
      <c r="O3151" s="8">
        <v>13434</v>
      </c>
      <c r="P3151" s="8">
        <v>18</v>
      </c>
      <c r="Q3151" s="8">
        <v>25</v>
      </c>
    </row>
    <row r="3152" spans="1:17" ht="14.5">
      <c r="A3152" s="5">
        <v>46054</v>
      </c>
      <c r="B3152" s="6">
        <v>2026</v>
      </c>
      <c r="C3152" s="6" t="s">
        <v>93</v>
      </c>
      <c r="D3152" s="6" t="s">
        <v>88</v>
      </c>
      <c r="E3152" s="6" t="s">
        <v>87</v>
      </c>
      <c r="F3152" s="6" t="s">
        <v>82</v>
      </c>
      <c r="G3152" s="6" t="s">
        <v>80</v>
      </c>
      <c r="H3152" s="7">
        <v>116729.17</v>
      </c>
      <c r="I3152" s="7">
        <v>105126.08</v>
      </c>
      <c r="J3152" s="8">
        <v>769</v>
      </c>
      <c r="K3152" s="8">
        <v>680</v>
      </c>
      <c r="L3152" s="7">
        <v>73924.960000000006</v>
      </c>
      <c r="M3152" s="7">
        <v>5860.58</v>
      </c>
      <c r="N3152" s="7">
        <v>1036681.69</v>
      </c>
      <c r="O3152" s="8">
        <v>7169</v>
      </c>
      <c r="P3152" s="8">
        <v>7</v>
      </c>
      <c r="Q3152" s="8">
        <v>9</v>
      </c>
    </row>
    <row r="3153" spans="1:17" ht="14.5">
      <c r="A3153" s="5">
        <v>46054</v>
      </c>
      <c r="B3153" s="6">
        <v>2026</v>
      </c>
      <c r="C3153" s="6" t="s">
        <v>93</v>
      </c>
      <c r="D3153" s="6" t="s">
        <v>88</v>
      </c>
      <c r="E3153" s="6" t="s">
        <v>87</v>
      </c>
      <c r="F3153" s="6" t="s">
        <v>82</v>
      </c>
      <c r="G3153" s="6" t="s">
        <v>81</v>
      </c>
      <c r="H3153" s="7">
        <v>138697.18</v>
      </c>
      <c r="I3153" s="7">
        <v>130974.03</v>
      </c>
      <c r="J3153" s="8">
        <v>1113</v>
      </c>
      <c r="K3153" s="8">
        <v>1062</v>
      </c>
      <c r="L3153" s="7">
        <v>79522.850000000006</v>
      </c>
      <c r="M3153" s="7">
        <v>3890.04</v>
      </c>
      <c r="N3153" s="7">
        <v>1258370.02</v>
      </c>
      <c r="O3153" s="8">
        <v>10386</v>
      </c>
      <c r="P3153" s="8">
        <v>5</v>
      </c>
      <c r="Q3153" s="8">
        <v>20</v>
      </c>
    </row>
    <row r="3154" spans="1:17" ht="14.5">
      <c r="A3154" s="5">
        <v>46054</v>
      </c>
      <c r="B3154" s="6">
        <v>2026</v>
      </c>
      <c r="C3154" s="6" t="s">
        <v>93</v>
      </c>
      <c r="D3154" s="6" t="s">
        <v>88</v>
      </c>
      <c r="E3154" s="6" t="s">
        <v>87</v>
      </c>
      <c r="F3154" s="6" t="s">
        <v>83</v>
      </c>
      <c r="G3154" s="6" t="s">
        <v>78</v>
      </c>
      <c r="H3154" s="7">
        <v>43172.15</v>
      </c>
      <c r="I3154" s="7">
        <v>41342.42</v>
      </c>
      <c r="J3154" s="8">
        <v>553</v>
      </c>
      <c r="K3154" s="8">
        <v>520</v>
      </c>
      <c r="L3154" s="7">
        <v>20749.02</v>
      </c>
      <c r="M3154" s="7">
        <v>711.92</v>
      </c>
      <c r="N3154" s="7">
        <v>542132.07999999996</v>
      </c>
      <c r="O3154" s="8">
        <v>7229</v>
      </c>
      <c r="P3154" s="8">
        <v>2</v>
      </c>
      <c r="Q3154" s="8">
        <v>13</v>
      </c>
    </row>
    <row r="3155" spans="1:17" ht="14.5">
      <c r="A3155" s="5">
        <v>46054</v>
      </c>
      <c r="B3155" s="6">
        <v>2026</v>
      </c>
      <c r="C3155" s="6" t="s">
        <v>93</v>
      </c>
      <c r="D3155" s="6" t="s">
        <v>88</v>
      </c>
      <c r="E3155" s="6" t="s">
        <v>87</v>
      </c>
      <c r="F3155" s="6" t="s">
        <v>83</v>
      </c>
      <c r="G3155" s="6" t="s">
        <v>79</v>
      </c>
      <c r="H3155" s="7">
        <v>39691.089999999997</v>
      </c>
      <c r="I3155" s="7">
        <v>37386.639999999999</v>
      </c>
      <c r="J3155" s="8">
        <v>197</v>
      </c>
      <c r="K3155" s="8">
        <v>184</v>
      </c>
      <c r="L3155" s="7">
        <v>22224.03</v>
      </c>
      <c r="M3155" s="7">
        <v>928.96</v>
      </c>
      <c r="N3155" s="7">
        <v>459220.1</v>
      </c>
      <c r="O3155" s="8">
        <v>2448</v>
      </c>
      <c r="P3155" s="8">
        <v>2</v>
      </c>
      <c r="Q3155" s="8">
        <v>6</v>
      </c>
    </row>
    <row r="3156" spans="1:17" ht="14.5">
      <c r="A3156" s="5">
        <v>46054</v>
      </c>
      <c r="B3156" s="6">
        <v>2026</v>
      </c>
      <c r="C3156" s="6" t="s">
        <v>93</v>
      </c>
      <c r="D3156" s="6" t="s">
        <v>88</v>
      </c>
      <c r="E3156" s="6" t="s">
        <v>87</v>
      </c>
      <c r="F3156" s="6" t="s">
        <v>83</v>
      </c>
      <c r="G3156" s="6" t="s">
        <v>80</v>
      </c>
      <c r="H3156" s="7">
        <v>13984.65</v>
      </c>
      <c r="I3156" s="7">
        <v>12549.5</v>
      </c>
      <c r="J3156" s="8">
        <v>92</v>
      </c>
      <c r="K3156" s="8">
        <v>83</v>
      </c>
      <c r="L3156" s="7">
        <v>8132.46</v>
      </c>
      <c r="M3156" s="7">
        <v>763.16</v>
      </c>
      <c r="N3156" s="7">
        <v>175131.64</v>
      </c>
      <c r="O3156" s="8">
        <v>1247</v>
      </c>
      <c r="P3156" s="8">
        <v>1</v>
      </c>
      <c r="Q3156" s="8">
        <v>2</v>
      </c>
    </row>
    <row r="3157" spans="1:17" ht="14.5">
      <c r="A3157" s="5">
        <v>46054</v>
      </c>
      <c r="B3157" s="6">
        <v>2026</v>
      </c>
      <c r="C3157" s="6" t="s">
        <v>93</v>
      </c>
      <c r="D3157" s="6" t="s">
        <v>88</v>
      </c>
      <c r="E3157" s="6" t="s">
        <v>87</v>
      </c>
      <c r="F3157" s="6" t="s">
        <v>83</v>
      </c>
      <c r="G3157" s="6" t="s">
        <v>81</v>
      </c>
      <c r="H3157" s="7">
        <v>16720.75</v>
      </c>
      <c r="I3157" s="7">
        <v>16190.07</v>
      </c>
      <c r="J3157" s="8">
        <v>134</v>
      </c>
      <c r="K3157" s="8">
        <v>128</v>
      </c>
      <c r="L3157" s="7">
        <v>8769.66</v>
      </c>
      <c r="M3157" s="7">
        <v>463.05</v>
      </c>
      <c r="N3157" s="7">
        <v>216985.94</v>
      </c>
      <c r="O3157" s="8">
        <v>1834</v>
      </c>
      <c r="P3157" s="8">
        <v>1</v>
      </c>
      <c r="Q3157" s="8">
        <v>3</v>
      </c>
    </row>
    <row r="3158" spans="1:17" ht="14.5">
      <c r="A3158" s="5">
        <v>46054</v>
      </c>
      <c r="B3158" s="6">
        <v>2026</v>
      </c>
      <c r="C3158" s="6" t="s">
        <v>93</v>
      </c>
      <c r="D3158" s="6" t="s">
        <v>89</v>
      </c>
      <c r="E3158" s="6" t="s">
        <v>85</v>
      </c>
      <c r="F3158" s="6" t="s">
        <v>77</v>
      </c>
      <c r="G3158" s="6" t="s">
        <v>78</v>
      </c>
      <c r="H3158" s="7">
        <v>264854.07</v>
      </c>
      <c r="I3158" s="7">
        <v>274925.37</v>
      </c>
      <c r="J3158" s="8">
        <v>3393</v>
      </c>
      <c r="K3158" s="8">
        <v>3492</v>
      </c>
      <c r="L3158" s="7">
        <v>150602.54</v>
      </c>
      <c r="M3158" s="7">
        <v>4949.7299999999996</v>
      </c>
      <c r="N3158" s="7">
        <v>1763751.3</v>
      </c>
      <c r="O3158" s="8">
        <v>23081</v>
      </c>
      <c r="P3158" s="8">
        <v>13</v>
      </c>
      <c r="Q3158" s="8">
        <v>43</v>
      </c>
    </row>
    <row r="3159" spans="1:17" ht="14.5">
      <c r="A3159" s="5">
        <v>46054</v>
      </c>
      <c r="B3159" s="6">
        <v>2026</v>
      </c>
      <c r="C3159" s="6" t="s">
        <v>93</v>
      </c>
      <c r="D3159" s="6" t="s">
        <v>89</v>
      </c>
      <c r="E3159" s="6" t="s">
        <v>85</v>
      </c>
      <c r="F3159" s="6" t="s">
        <v>77</v>
      </c>
      <c r="G3159" s="6" t="s">
        <v>79</v>
      </c>
      <c r="H3159" s="7">
        <v>280368.13</v>
      </c>
      <c r="I3159" s="7">
        <v>275420.64</v>
      </c>
      <c r="J3159" s="8">
        <v>1393</v>
      </c>
      <c r="K3159" s="8">
        <v>1365</v>
      </c>
      <c r="L3159" s="7">
        <v>182325.9</v>
      </c>
      <c r="M3159" s="7">
        <v>7564.07</v>
      </c>
      <c r="N3159" s="7">
        <v>1632305.11</v>
      </c>
      <c r="O3159" s="8">
        <v>8293</v>
      </c>
      <c r="P3159" s="8">
        <v>11</v>
      </c>
      <c r="Q3159" s="8">
        <v>17</v>
      </c>
    </row>
    <row r="3160" spans="1:17" ht="14.5">
      <c r="A3160" s="5">
        <v>46054</v>
      </c>
      <c r="B3160" s="6">
        <v>2026</v>
      </c>
      <c r="C3160" s="6" t="s">
        <v>93</v>
      </c>
      <c r="D3160" s="6" t="s">
        <v>89</v>
      </c>
      <c r="E3160" s="6" t="s">
        <v>85</v>
      </c>
      <c r="F3160" s="6" t="s">
        <v>77</v>
      </c>
      <c r="G3160" s="6" t="s">
        <v>80</v>
      </c>
      <c r="H3160" s="7">
        <v>83627.92</v>
      </c>
      <c r="I3160" s="7">
        <v>74894.399999999994</v>
      </c>
      <c r="J3160" s="8">
        <v>551</v>
      </c>
      <c r="K3160" s="8">
        <v>484</v>
      </c>
      <c r="L3160" s="7">
        <v>57581.38</v>
      </c>
      <c r="M3160" s="7">
        <v>4527.72</v>
      </c>
      <c r="N3160" s="7">
        <v>576072.64</v>
      </c>
      <c r="O3160" s="8">
        <v>3881</v>
      </c>
      <c r="P3160" s="8">
        <v>3</v>
      </c>
      <c r="Q3160" s="8">
        <v>11</v>
      </c>
    </row>
    <row r="3161" spans="1:17" ht="14.5">
      <c r="A3161" s="5">
        <v>46054</v>
      </c>
      <c r="B3161" s="6">
        <v>2026</v>
      </c>
      <c r="C3161" s="6" t="s">
        <v>93</v>
      </c>
      <c r="D3161" s="6" t="s">
        <v>89</v>
      </c>
      <c r="E3161" s="6" t="s">
        <v>85</v>
      </c>
      <c r="F3161" s="6" t="s">
        <v>77</v>
      </c>
      <c r="G3161" s="6" t="s">
        <v>81</v>
      </c>
      <c r="H3161" s="7">
        <v>117392.47</v>
      </c>
      <c r="I3161" s="7">
        <v>112572.06</v>
      </c>
      <c r="J3161" s="8">
        <v>942</v>
      </c>
      <c r="K3161" s="8">
        <v>902</v>
      </c>
      <c r="L3161" s="7">
        <v>72453.210000000006</v>
      </c>
      <c r="M3161" s="7">
        <v>3262.79</v>
      </c>
      <c r="N3161" s="7">
        <v>739889.44</v>
      </c>
      <c r="O3161" s="8">
        <v>6406</v>
      </c>
      <c r="P3161" s="8">
        <v>4</v>
      </c>
      <c r="Q3161" s="8">
        <v>20</v>
      </c>
    </row>
    <row r="3162" spans="1:17" ht="14.5">
      <c r="A3162" s="5">
        <v>46054</v>
      </c>
      <c r="B3162" s="6">
        <v>2026</v>
      </c>
      <c r="C3162" s="6" t="s">
        <v>93</v>
      </c>
      <c r="D3162" s="6" t="s">
        <v>89</v>
      </c>
      <c r="E3162" s="6" t="s">
        <v>85</v>
      </c>
      <c r="F3162" s="6" t="s">
        <v>82</v>
      </c>
      <c r="G3162" s="6" t="s">
        <v>78</v>
      </c>
      <c r="H3162" s="7">
        <v>217700.26</v>
      </c>
      <c r="I3162" s="7">
        <v>215869.96</v>
      </c>
      <c r="J3162" s="8">
        <v>2789</v>
      </c>
      <c r="K3162" s="8">
        <v>2744</v>
      </c>
      <c r="L3162" s="7">
        <v>113184.11</v>
      </c>
      <c r="M3162" s="7">
        <v>3550.46</v>
      </c>
      <c r="N3162" s="7">
        <v>1645110.89</v>
      </c>
      <c r="O3162" s="8">
        <v>23602</v>
      </c>
      <c r="P3162" s="8">
        <v>10</v>
      </c>
      <c r="Q3162" s="8">
        <v>27</v>
      </c>
    </row>
    <row r="3163" spans="1:17" ht="14.5">
      <c r="A3163" s="5">
        <v>46054</v>
      </c>
      <c r="B3163" s="6">
        <v>2026</v>
      </c>
      <c r="C3163" s="6" t="s">
        <v>93</v>
      </c>
      <c r="D3163" s="6" t="s">
        <v>89</v>
      </c>
      <c r="E3163" s="6" t="s">
        <v>85</v>
      </c>
      <c r="F3163" s="6" t="s">
        <v>82</v>
      </c>
      <c r="G3163" s="6" t="s">
        <v>79</v>
      </c>
      <c r="H3163" s="7">
        <v>225965.75</v>
      </c>
      <c r="I3163" s="7">
        <v>223051.34</v>
      </c>
      <c r="J3163" s="8">
        <v>1122</v>
      </c>
      <c r="K3163" s="8">
        <v>1126</v>
      </c>
      <c r="L3163" s="7">
        <v>137044.04</v>
      </c>
      <c r="M3163" s="7">
        <v>5325.09</v>
      </c>
      <c r="N3163" s="7">
        <v>1429236.18</v>
      </c>
      <c r="O3163" s="8">
        <v>7461</v>
      </c>
      <c r="P3163" s="8">
        <v>12</v>
      </c>
      <c r="Q3163" s="8">
        <v>23</v>
      </c>
    </row>
    <row r="3164" spans="1:17" ht="14.5">
      <c r="A3164" s="5">
        <v>46054</v>
      </c>
      <c r="B3164" s="6">
        <v>2026</v>
      </c>
      <c r="C3164" s="6" t="s">
        <v>93</v>
      </c>
      <c r="D3164" s="6" t="s">
        <v>89</v>
      </c>
      <c r="E3164" s="6" t="s">
        <v>85</v>
      </c>
      <c r="F3164" s="6" t="s">
        <v>82</v>
      </c>
      <c r="G3164" s="6" t="s">
        <v>80</v>
      </c>
      <c r="H3164" s="7">
        <v>73205.37</v>
      </c>
      <c r="I3164" s="7">
        <v>65149.86</v>
      </c>
      <c r="J3164" s="8">
        <v>482</v>
      </c>
      <c r="K3164" s="8">
        <v>433</v>
      </c>
      <c r="L3164" s="7">
        <v>46744.959999999999</v>
      </c>
      <c r="M3164" s="7">
        <v>4146.04</v>
      </c>
      <c r="N3164" s="7">
        <v>544716.93999999994</v>
      </c>
      <c r="O3164" s="8">
        <v>3715</v>
      </c>
      <c r="P3164" s="8">
        <v>4</v>
      </c>
      <c r="Q3164" s="8">
        <v>7</v>
      </c>
    </row>
    <row r="3165" spans="1:17" ht="14.5">
      <c r="A3165" s="5">
        <v>46054</v>
      </c>
      <c r="B3165" s="6">
        <v>2026</v>
      </c>
      <c r="C3165" s="6" t="s">
        <v>93</v>
      </c>
      <c r="D3165" s="6" t="s">
        <v>89</v>
      </c>
      <c r="E3165" s="6" t="s">
        <v>85</v>
      </c>
      <c r="F3165" s="6" t="s">
        <v>82</v>
      </c>
      <c r="G3165" s="6" t="s">
        <v>81</v>
      </c>
      <c r="H3165" s="7">
        <v>95396.160000000003</v>
      </c>
      <c r="I3165" s="7">
        <v>96387.199999999997</v>
      </c>
      <c r="J3165" s="8">
        <v>765</v>
      </c>
      <c r="K3165" s="8">
        <v>760</v>
      </c>
      <c r="L3165" s="7">
        <v>55729.67</v>
      </c>
      <c r="M3165" s="7">
        <v>2695.73</v>
      </c>
      <c r="N3165" s="7">
        <v>686839.29</v>
      </c>
      <c r="O3165" s="8">
        <v>5932</v>
      </c>
      <c r="P3165" s="8">
        <v>5</v>
      </c>
      <c r="Q3165" s="8">
        <v>12</v>
      </c>
    </row>
    <row r="3166" spans="1:17" ht="14.5">
      <c r="A3166" s="5">
        <v>46054</v>
      </c>
      <c r="B3166" s="6">
        <v>2026</v>
      </c>
      <c r="C3166" s="6" t="s">
        <v>93</v>
      </c>
      <c r="D3166" s="6" t="s">
        <v>89</v>
      </c>
      <c r="E3166" s="6" t="s">
        <v>85</v>
      </c>
      <c r="F3166" s="6" t="s">
        <v>83</v>
      </c>
      <c r="G3166" s="6" t="s">
        <v>78</v>
      </c>
      <c r="H3166" s="7">
        <v>34784.160000000003</v>
      </c>
      <c r="I3166" s="7">
        <v>35654.18</v>
      </c>
      <c r="J3166" s="8">
        <v>446</v>
      </c>
      <c r="K3166" s="8">
        <v>460</v>
      </c>
      <c r="L3166" s="7">
        <v>16477.41</v>
      </c>
      <c r="M3166" s="7">
        <v>573.22</v>
      </c>
      <c r="N3166" s="7">
        <v>378410.07</v>
      </c>
      <c r="O3166" s="8">
        <v>5206</v>
      </c>
      <c r="P3166" s="8">
        <v>2</v>
      </c>
      <c r="Q3166" s="8">
        <v>10</v>
      </c>
    </row>
    <row r="3167" spans="1:17" ht="14.5">
      <c r="A3167" s="5">
        <v>46054</v>
      </c>
      <c r="B3167" s="6">
        <v>2026</v>
      </c>
      <c r="C3167" s="6" t="s">
        <v>93</v>
      </c>
      <c r="D3167" s="6" t="s">
        <v>89</v>
      </c>
      <c r="E3167" s="6" t="s">
        <v>85</v>
      </c>
      <c r="F3167" s="6" t="s">
        <v>83</v>
      </c>
      <c r="G3167" s="6" t="s">
        <v>79</v>
      </c>
      <c r="H3167" s="7">
        <v>36608.06</v>
      </c>
      <c r="I3167" s="7">
        <v>36389.089999999997</v>
      </c>
      <c r="J3167" s="8">
        <v>182</v>
      </c>
      <c r="K3167" s="8">
        <v>184</v>
      </c>
      <c r="L3167" s="7">
        <v>20189.63</v>
      </c>
      <c r="M3167" s="7">
        <v>976.22</v>
      </c>
      <c r="N3167" s="7">
        <v>319465.95</v>
      </c>
      <c r="O3167" s="8">
        <v>1674</v>
      </c>
      <c r="P3167" s="8">
        <v>1</v>
      </c>
      <c r="Q3167" s="8">
        <v>6</v>
      </c>
    </row>
    <row r="3168" spans="1:17" ht="14.5">
      <c r="A3168" s="5">
        <v>46054</v>
      </c>
      <c r="B3168" s="6">
        <v>2026</v>
      </c>
      <c r="C3168" s="6" t="s">
        <v>93</v>
      </c>
      <c r="D3168" s="6" t="s">
        <v>89</v>
      </c>
      <c r="E3168" s="6" t="s">
        <v>85</v>
      </c>
      <c r="F3168" s="6" t="s">
        <v>83</v>
      </c>
      <c r="G3168" s="6" t="s">
        <v>80</v>
      </c>
      <c r="H3168" s="7">
        <v>11448.96</v>
      </c>
      <c r="I3168" s="7">
        <v>10915.44</v>
      </c>
      <c r="J3168" s="8">
        <v>75</v>
      </c>
      <c r="K3168" s="8">
        <v>71</v>
      </c>
      <c r="L3168" s="7">
        <v>6736.96</v>
      </c>
      <c r="M3168" s="7">
        <v>681.94</v>
      </c>
      <c r="N3168" s="7">
        <v>117250.86</v>
      </c>
      <c r="O3168" s="8">
        <v>794</v>
      </c>
      <c r="P3168" s="8">
        <v>1</v>
      </c>
      <c r="Q3168" s="8">
        <v>1</v>
      </c>
    </row>
    <row r="3169" spans="1:17" ht="14.5">
      <c r="A3169" s="5">
        <v>46054</v>
      </c>
      <c r="B3169" s="6">
        <v>2026</v>
      </c>
      <c r="C3169" s="6" t="s">
        <v>93</v>
      </c>
      <c r="D3169" s="6" t="s">
        <v>89</v>
      </c>
      <c r="E3169" s="6" t="s">
        <v>85</v>
      </c>
      <c r="F3169" s="6" t="s">
        <v>83</v>
      </c>
      <c r="G3169" s="6" t="s">
        <v>81</v>
      </c>
      <c r="H3169" s="7">
        <v>16722.310000000001</v>
      </c>
      <c r="I3169" s="7">
        <v>15853.03</v>
      </c>
      <c r="J3169" s="8">
        <v>134</v>
      </c>
      <c r="K3169" s="8">
        <v>128</v>
      </c>
      <c r="L3169" s="7">
        <v>8800.27</v>
      </c>
      <c r="M3169" s="7">
        <v>544.04</v>
      </c>
      <c r="N3169" s="7">
        <v>157156.96</v>
      </c>
      <c r="O3169" s="8">
        <v>1408</v>
      </c>
      <c r="P3169" s="8">
        <v>1</v>
      </c>
      <c r="Q3169" s="8">
        <v>3</v>
      </c>
    </row>
    <row r="3170" spans="1:17" ht="14.5">
      <c r="A3170" s="5">
        <v>46054</v>
      </c>
      <c r="B3170" s="6">
        <v>2026</v>
      </c>
      <c r="C3170" s="6" t="s">
        <v>93</v>
      </c>
      <c r="D3170" s="6" t="s">
        <v>90</v>
      </c>
      <c r="E3170" s="6" t="s">
        <v>91</v>
      </c>
      <c r="F3170" s="6" t="s">
        <v>77</v>
      </c>
      <c r="G3170" s="6" t="s">
        <v>78</v>
      </c>
      <c r="H3170" s="7">
        <v>218761.31</v>
      </c>
      <c r="I3170" s="7">
        <v>214318.17</v>
      </c>
      <c r="J3170" s="8">
        <v>2803</v>
      </c>
      <c r="K3170" s="8">
        <v>2738</v>
      </c>
      <c r="L3170" s="7">
        <v>122069.67</v>
      </c>
      <c r="M3170" s="7">
        <v>4239.67</v>
      </c>
      <c r="N3170" s="7">
        <v>2441551.1800000002</v>
      </c>
      <c r="O3170" s="8">
        <v>33018</v>
      </c>
      <c r="P3170" s="8">
        <v>8</v>
      </c>
      <c r="Q3170" s="8">
        <v>31</v>
      </c>
    </row>
    <row r="3171" spans="1:17" ht="14.5">
      <c r="A3171" s="5">
        <v>46054</v>
      </c>
      <c r="B3171" s="6">
        <v>2026</v>
      </c>
      <c r="C3171" s="6" t="s">
        <v>93</v>
      </c>
      <c r="D3171" s="6" t="s">
        <v>90</v>
      </c>
      <c r="E3171" s="6" t="s">
        <v>91</v>
      </c>
      <c r="F3171" s="6" t="s">
        <v>77</v>
      </c>
      <c r="G3171" s="6" t="s">
        <v>79</v>
      </c>
      <c r="H3171" s="7">
        <v>230862.2</v>
      </c>
      <c r="I3171" s="7">
        <v>223002.56</v>
      </c>
      <c r="J3171" s="8">
        <v>1147</v>
      </c>
      <c r="K3171" s="8">
        <v>1116</v>
      </c>
      <c r="L3171" s="7">
        <v>152926.51999999999</v>
      </c>
      <c r="M3171" s="7">
        <v>5725.7</v>
      </c>
      <c r="N3171" s="7">
        <v>2145177.85</v>
      </c>
      <c r="O3171" s="8">
        <v>10965</v>
      </c>
      <c r="P3171" s="8">
        <v>9</v>
      </c>
      <c r="Q3171" s="8">
        <v>21</v>
      </c>
    </row>
    <row r="3172" spans="1:17" ht="14.5">
      <c r="A3172" s="5">
        <v>46054</v>
      </c>
      <c r="B3172" s="6">
        <v>2026</v>
      </c>
      <c r="C3172" s="6" t="s">
        <v>93</v>
      </c>
      <c r="D3172" s="6" t="s">
        <v>90</v>
      </c>
      <c r="E3172" s="6" t="s">
        <v>91</v>
      </c>
      <c r="F3172" s="6" t="s">
        <v>77</v>
      </c>
      <c r="G3172" s="6" t="s">
        <v>80</v>
      </c>
      <c r="H3172" s="7">
        <v>79375.3</v>
      </c>
      <c r="I3172" s="7">
        <v>69379.59</v>
      </c>
      <c r="J3172" s="8">
        <v>523</v>
      </c>
      <c r="K3172" s="8">
        <v>466</v>
      </c>
      <c r="L3172" s="7">
        <v>54289.74</v>
      </c>
      <c r="M3172" s="7">
        <v>4310.18</v>
      </c>
      <c r="N3172" s="7">
        <v>762425.09</v>
      </c>
      <c r="O3172" s="8">
        <v>5376</v>
      </c>
      <c r="P3172" s="8">
        <v>4</v>
      </c>
      <c r="Q3172" s="8">
        <v>10</v>
      </c>
    </row>
    <row r="3173" spans="1:17" ht="14.5">
      <c r="A3173" s="5">
        <v>46054</v>
      </c>
      <c r="B3173" s="6">
        <v>2026</v>
      </c>
      <c r="C3173" s="6" t="s">
        <v>93</v>
      </c>
      <c r="D3173" s="6" t="s">
        <v>90</v>
      </c>
      <c r="E3173" s="6" t="s">
        <v>91</v>
      </c>
      <c r="F3173" s="6" t="s">
        <v>77</v>
      </c>
      <c r="G3173" s="6" t="s">
        <v>81</v>
      </c>
      <c r="H3173" s="7">
        <v>97859.41</v>
      </c>
      <c r="I3173" s="7">
        <v>92809.2</v>
      </c>
      <c r="J3173" s="8">
        <v>785</v>
      </c>
      <c r="K3173" s="8">
        <v>745</v>
      </c>
      <c r="L3173" s="7">
        <v>61435.1</v>
      </c>
      <c r="M3173" s="7">
        <v>3098.89</v>
      </c>
      <c r="N3173" s="7">
        <v>963807.12</v>
      </c>
      <c r="O3173" s="8">
        <v>8757</v>
      </c>
      <c r="P3173" s="8">
        <v>4</v>
      </c>
      <c r="Q3173" s="8">
        <v>10</v>
      </c>
    </row>
    <row r="3174" spans="1:17" ht="14.5">
      <c r="A3174" s="5">
        <v>46054</v>
      </c>
      <c r="B3174" s="6">
        <v>2026</v>
      </c>
      <c r="C3174" s="6" t="s">
        <v>93</v>
      </c>
      <c r="D3174" s="6" t="s">
        <v>90</v>
      </c>
      <c r="E3174" s="6" t="s">
        <v>91</v>
      </c>
      <c r="F3174" s="6" t="s">
        <v>82</v>
      </c>
      <c r="G3174" s="6" t="s">
        <v>78</v>
      </c>
      <c r="H3174" s="7">
        <v>169490.56</v>
      </c>
      <c r="I3174" s="7">
        <v>172273.08</v>
      </c>
      <c r="J3174" s="8">
        <v>2172</v>
      </c>
      <c r="K3174" s="8">
        <v>2182</v>
      </c>
      <c r="L3174" s="7">
        <v>90094.7</v>
      </c>
      <c r="M3174" s="7">
        <v>3040.53</v>
      </c>
      <c r="N3174" s="7">
        <v>2119581.0099999998</v>
      </c>
      <c r="O3174" s="8">
        <v>28457</v>
      </c>
      <c r="P3174" s="8">
        <v>8</v>
      </c>
      <c r="Q3174" s="8">
        <v>20</v>
      </c>
    </row>
    <row r="3175" spans="1:17" ht="14.5">
      <c r="A3175" s="5">
        <v>46054</v>
      </c>
      <c r="B3175" s="6">
        <v>2026</v>
      </c>
      <c r="C3175" s="6" t="s">
        <v>93</v>
      </c>
      <c r="D3175" s="6" t="s">
        <v>90</v>
      </c>
      <c r="E3175" s="6" t="s">
        <v>91</v>
      </c>
      <c r="F3175" s="6" t="s">
        <v>82</v>
      </c>
      <c r="G3175" s="6" t="s">
        <v>79</v>
      </c>
      <c r="H3175" s="7">
        <v>194454.83</v>
      </c>
      <c r="I3175" s="7">
        <v>180961.22</v>
      </c>
      <c r="J3175" s="8">
        <v>966</v>
      </c>
      <c r="K3175" s="8">
        <v>907</v>
      </c>
      <c r="L3175" s="7">
        <v>117860.1</v>
      </c>
      <c r="M3175" s="7">
        <v>4590.95</v>
      </c>
      <c r="N3175" s="7">
        <v>1869221.29</v>
      </c>
      <c r="O3175" s="8">
        <v>9518</v>
      </c>
      <c r="P3175" s="8">
        <v>11</v>
      </c>
      <c r="Q3175" s="8">
        <v>18</v>
      </c>
    </row>
    <row r="3176" spans="1:17" ht="14.5">
      <c r="A3176" s="5">
        <v>46054</v>
      </c>
      <c r="B3176" s="6">
        <v>2026</v>
      </c>
      <c r="C3176" s="6" t="s">
        <v>93</v>
      </c>
      <c r="D3176" s="6" t="s">
        <v>90</v>
      </c>
      <c r="E3176" s="6" t="s">
        <v>91</v>
      </c>
      <c r="F3176" s="6" t="s">
        <v>82</v>
      </c>
      <c r="G3176" s="6" t="s">
        <v>80</v>
      </c>
      <c r="H3176" s="7">
        <v>71210.58</v>
      </c>
      <c r="I3176" s="7">
        <v>61375.74</v>
      </c>
      <c r="J3176" s="8">
        <v>469</v>
      </c>
      <c r="K3176" s="8">
        <v>408</v>
      </c>
      <c r="L3176" s="7">
        <v>45373.09</v>
      </c>
      <c r="M3176" s="7">
        <v>3858.05</v>
      </c>
      <c r="N3176" s="7">
        <v>714075.52</v>
      </c>
      <c r="O3176" s="8">
        <v>5085</v>
      </c>
      <c r="P3176" s="8">
        <v>4</v>
      </c>
      <c r="Q3176" s="8">
        <v>9</v>
      </c>
    </row>
    <row r="3177" spans="1:17" ht="14.5">
      <c r="A3177" s="5">
        <v>46054</v>
      </c>
      <c r="B3177" s="6">
        <v>2026</v>
      </c>
      <c r="C3177" s="6" t="s">
        <v>93</v>
      </c>
      <c r="D3177" s="6" t="s">
        <v>90</v>
      </c>
      <c r="E3177" s="6" t="s">
        <v>91</v>
      </c>
      <c r="F3177" s="6" t="s">
        <v>82</v>
      </c>
      <c r="G3177" s="6" t="s">
        <v>81</v>
      </c>
      <c r="H3177" s="7">
        <v>85622.97</v>
      </c>
      <c r="I3177" s="7">
        <v>84093.11</v>
      </c>
      <c r="J3177" s="8">
        <v>687</v>
      </c>
      <c r="K3177" s="8">
        <v>686</v>
      </c>
      <c r="L3177" s="7">
        <v>49168.7</v>
      </c>
      <c r="M3177" s="7">
        <v>2481.66</v>
      </c>
      <c r="N3177" s="7">
        <v>903744.88</v>
      </c>
      <c r="O3177" s="8">
        <v>7442</v>
      </c>
      <c r="P3177" s="8">
        <v>4</v>
      </c>
      <c r="Q3177" s="8">
        <v>8</v>
      </c>
    </row>
    <row r="3178" spans="1:17" ht="14.5">
      <c r="A3178" s="5">
        <v>46054</v>
      </c>
      <c r="B3178" s="6">
        <v>2026</v>
      </c>
      <c r="C3178" s="6" t="s">
        <v>93</v>
      </c>
      <c r="D3178" s="6" t="s">
        <v>90</v>
      </c>
      <c r="E3178" s="6" t="s">
        <v>91</v>
      </c>
      <c r="F3178" s="6" t="s">
        <v>83</v>
      </c>
      <c r="G3178" s="6" t="s">
        <v>78</v>
      </c>
      <c r="H3178" s="7">
        <v>23883.27</v>
      </c>
      <c r="I3178" s="7">
        <v>24172.44</v>
      </c>
      <c r="J3178" s="8">
        <v>306</v>
      </c>
      <c r="K3178" s="8">
        <v>308</v>
      </c>
      <c r="L3178" s="7">
        <v>11395.65</v>
      </c>
      <c r="M3178" s="7">
        <v>457.83</v>
      </c>
      <c r="N3178" s="7">
        <v>403786.44</v>
      </c>
      <c r="O3178" s="8">
        <v>5327</v>
      </c>
      <c r="P3178" s="8">
        <v>1</v>
      </c>
      <c r="Q3178" s="8">
        <v>7</v>
      </c>
    </row>
    <row r="3179" spans="1:17" ht="14.5">
      <c r="A3179" s="5">
        <v>46054</v>
      </c>
      <c r="B3179" s="6">
        <v>2026</v>
      </c>
      <c r="C3179" s="6" t="s">
        <v>93</v>
      </c>
      <c r="D3179" s="6" t="s">
        <v>90</v>
      </c>
      <c r="E3179" s="6" t="s">
        <v>91</v>
      </c>
      <c r="F3179" s="6" t="s">
        <v>83</v>
      </c>
      <c r="G3179" s="6" t="s">
        <v>79</v>
      </c>
      <c r="H3179" s="7">
        <v>23864.880000000001</v>
      </c>
      <c r="I3179" s="7">
        <v>23015.35</v>
      </c>
      <c r="J3179" s="8">
        <v>119</v>
      </c>
      <c r="K3179" s="8">
        <v>116</v>
      </c>
      <c r="L3179" s="7">
        <v>13133.27</v>
      </c>
      <c r="M3179" s="7">
        <v>628.04</v>
      </c>
      <c r="N3179" s="7">
        <v>338643.42</v>
      </c>
      <c r="O3179" s="8">
        <v>1805</v>
      </c>
      <c r="P3179" s="8">
        <v>1</v>
      </c>
      <c r="Q3179" s="8">
        <v>4</v>
      </c>
    </row>
    <row r="3180" spans="1:17" ht="14.5">
      <c r="A3180" s="5">
        <v>46054</v>
      </c>
      <c r="B3180" s="6">
        <v>2026</v>
      </c>
      <c r="C3180" s="6" t="s">
        <v>93</v>
      </c>
      <c r="D3180" s="6" t="s">
        <v>90</v>
      </c>
      <c r="E3180" s="6" t="s">
        <v>91</v>
      </c>
      <c r="F3180" s="6" t="s">
        <v>83</v>
      </c>
      <c r="G3180" s="6" t="s">
        <v>80</v>
      </c>
      <c r="H3180" s="7">
        <v>9624.61</v>
      </c>
      <c r="I3180" s="7">
        <v>8235.83</v>
      </c>
      <c r="J3180" s="8">
        <v>63</v>
      </c>
      <c r="K3180" s="8">
        <v>53</v>
      </c>
      <c r="L3180" s="7">
        <v>5543.51</v>
      </c>
      <c r="M3180" s="7">
        <v>537.70000000000005</v>
      </c>
      <c r="N3180" s="7">
        <v>130588.92</v>
      </c>
      <c r="O3180" s="8">
        <v>966</v>
      </c>
      <c r="P3180" s="8">
        <v>0</v>
      </c>
      <c r="Q3180" s="8">
        <v>1</v>
      </c>
    </row>
    <row r="3181" spans="1:17" ht="14.5">
      <c r="A3181" s="5">
        <v>46054</v>
      </c>
      <c r="B3181" s="6">
        <v>2026</v>
      </c>
      <c r="C3181" s="6" t="s">
        <v>93</v>
      </c>
      <c r="D3181" s="6" t="s">
        <v>90</v>
      </c>
      <c r="E3181" s="6" t="s">
        <v>91</v>
      </c>
      <c r="F3181" s="6" t="s">
        <v>83</v>
      </c>
      <c r="G3181" s="6" t="s">
        <v>81</v>
      </c>
      <c r="H3181" s="7">
        <v>11312.97</v>
      </c>
      <c r="I3181" s="7">
        <v>10891.43</v>
      </c>
      <c r="J3181" s="8">
        <v>91</v>
      </c>
      <c r="K3181" s="8">
        <v>87</v>
      </c>
      <c r="L3181" s="7">
        <v>5979.96</v>
      </c>
      <c r="M3181" s="7">
        <v>370.23</v>
      </c>
      <c r="N3181" s="7">
        <v>162002.09</v>
      </c>
      <c r="O3181" s="8">
        <v>1413</v>
      </c>
      <c r="P3181" s="8">
        <v>1</v>
      </c>
      <c r="Q3181" s="8">
        <v>3</v>
      </c>
    </row>
    <row r="3182" spans="1:17" ht="14.5">
      <c r="A3182" s="5">
        <v>46054</v>
      </c>
      <c r="B3182" s="6">
        <v>2026</v>
      </c>
      <c r="C3182" s="6" t="s">
        <v>93</v>
      </c>
      <c r="D3182" s="6" t="s">
        <v>92</v>
      </c>
      <c r="E3182" s="6" t="s">
        <v>76</v>
      </c>
      <c r="F3182" s="6" t="s">
        <v>77</v>
      </c>
      <c r="G3182" s="6" t="s">
        <v>78</v>
      </c>
      <c r="H3182" s="7">
        <v>210221.49</v>
      </c>
      <c r="I3182" s="7">
        <v>222176.16</v>
      </c>
      <c r="J3182" s="8">
        <v>2693</v>
      </c>
      <c r="K3182" s="8">
        <v>2829</v>
      </c>
      <c r="L3182" s="7">
        <v>117674.24000000001</v>
      </c>
      <c r="M3182" s="7">
        <v>4001.01</v>
      </c>
      <c r="N3182" s="7">
        <v>1426496.28</v>
      </c>
      <c r="O3182" s="8">
        <v>20132</v>
      </c>
      <c r="P3182" s="8">
        <v>8</v>
      </c>
      <c r="Q3182" s="8">
        <v>58</v>
      </c>
    </row>
    <row r="3183" spans="1:17" ht="14.5">
      <c r="A3183" s="5">
        <v>46054</v>
      </c>
      <c r="B3183" s="6">
        <v>2026</v>
      </c>
      <c r="C3183" s="6" t="s">
        <v>93</v>
      </c>
      <c r="D3183" s="6" t="s">
        <v>92</v>
      </c>
      <c r="E3183" s="6" t="s">
        <v>76</v>
      </c>
      <c r="F3183" s="6" t="s">
        <v>77</v>
      </c>
      <c r="G3183" s="6" t="s">
        <v>79</v>
      </c>
      <c r="H3183" s="7">
        <v>238128.27</v>
      </c>
      <c r="I3183" s="7">
        <v>225658.04</v>
      </c>
      <c r="J3183" s="8">
        <v>1183</v>
      </c>
      <c r="K3183" s="8">
        <v>1100</v>
      </c>
      <c r="L3183" s="7">
        <v>157173.68</v>
      </c>
      <c r="M3183" s="7">
        <v>5871.33</v>
      </c>
      <c r="N3183" s="7">
        <v>1244003.76</v>
      </c>
      <c r="O3183" s="8">
        <v>6966</v>
      </c>
      <c r="P3183" s="8">
        <v>12</v>
      </c>
      <c r="Q3183" s="8">
        <v>20</v>
      </c>
    </row>
    <row r="3184" spans="1:17" ht="14.5">
      <c r="A3184" s="5">
        <v>46054</v>
      </c>
      <c r="B3184" s="6">
        <v>2026</v>
      </c>
      <c r="C3184" s="6" t="s">
        <v>93</v>
      </c>
      <c r="D3184" s="6" t="s">
        <v>92</v>
      </c>
      <c r="E3184" s="6" t="s">
        <v>76</v>
      </c>
      <c r="F3184" s="6" t="s">
        <v>77</v>
      </c>
      <c r="G3184" s="6" t="s">
        <v>80</v>
      </c>
      <c r="H3184" s="7">
        <v>72370.19</v>
      </c>
      <c r="I3184" s="7">
        <v>66597.399999999994</v>
      </c>
      <c r="J3184" s="8">
        <v>477</v>
      </c>
      <c r="K3184" s="8">
        <v>432</v>
      </c>
      <c r="L3184" s="7">
        <v>49827.33</v>
      </c>
      <c r="M3184" s="7">
        <v>3862.74</v>
      </c>
      <c r="N3184" s="7">
        <v>464782.01</v>
      </c>
      <c r="O3184" s="8">
        <v>3321</v>
      </c>
      <c r="P3184" s="8">
        <v>3</v>
      </c>
      <c r="Q3184" s="8">
        <v>8</v>
      </c>
    </row>
    <row r="3185" spans="1:17" ht="14.5">
      <c r="A3185" s="5">
        <v>46054</v>
      </c>
      <c r="B3185" s="6">
        <v>2026</v>
      </c>
      <c r="C3185" s="6" t="s">
        <v>93</v>
      </c>
      <c r="D3185" s="6" t="s">
        <v>92</v>
      </c>
      <c r="E3185" s="6" t="s">
        <v>76</v>
      </c>
      <c r="F3185" s="6" t="s">
        <v>77</v>
      </c>
      <c r="G3185" s="6" t="s">
        <v>81</v>
      </c>
      <c r="H3185" s="7">
        <v>95120.09</v>
      </c>
      <c r="I3185" s="7">
        <v>91967.39</v>
      </c>
      <c r="J3185" s="8">
        <v>763</v>
      </c>
      <c r="K3185" s="8">
        <v>744</v>
      </c>
      <c r="L3185" s="7">
        <v>58930.74</v>
      </c>
      <c r="M3185" s="7">
        <v>2746.76</v>
      </c>
      <c r="N3185" s="7">
        <v>566426.4</v>
      </c>
      <c r="O3185" s="8">
        <v>5007</v>
      </c>
      <c r="P3185" s="8">
        <v>4</v>
      </c>
      <c r="Q3185" s="8">
        <v>8</v>
      </c>
    </row>
    <row r="3186" spans="1:17" ht="14.5">
      <c r="A3186" s="5">
        <v>46054</v>
      </c>
      <c r="B3186" s="6">
        <v>2026</v>
      </c>
      <c r="C3186" s="6" t="s">
        <v>93</v>
      </c>
      <c r="D3186" s="6" t="s">
        <v>92</v>
      </c>
      <c r="E3186" s="6" t="s">
        <v>76</v>
      </c>
      <c r="F3186" s="6" t="s">
        <v>82</v>
      </c>
      <c r="G3186" s="6" t="s">
        <v>78</v>
      </c>
      <c r="H3186" s="7">
        <v>163537.22</v>
      </c>
      <c r="I3186" s="7">
        <v>170070.61</v>
      </c>
      <c r="J3186" s="8">
        <v>2095</v>
      </c>
      <c r="K3186" s="8">
        <v>2162</v>
      </c>
      <c r="L3186" s="7">
        <v>85802.55</v>
      </c>
      <c r="M3186" s="7">
        <v>2839.48</v>
      </c>
      <c r="N3186" s="7">
        <v>1196163.57</v>
      </c>
      <c r="O3186" s="8">
        <v>15711</v>
      </c>
      <c r="P3186" s="8">
        <v>8</v>
      </c>
      <c r="Q3186" s="8">
        <v>23</v>
      </c>
    </row>
    <row r="3187" spans="1:17" ht="14.5">
      <c r="A3187" s="5">
        <v>46054</v>
      </c>
      <c r="B3187" s="6">
        <v>2026</v>
      </c>
      <c r="C3187" s="6" t="s">
        <v>93</v>
      </c>
      <c r="D3187" s="6" t="s">
        <v>92</v>
      </c>
      <c r="E3187" s="6" t="s">
        <v>76</v>
      </c>
      <c r="F3187" s="6" t="s">
        <v>82</v>
      </c>
      <c r="G3187" s="6" t="s">
        <v>79</v>
      </c>
      <c r="H3187" s="7">
        <v>172091.2</v>
      </c>
      <c r="I3187" s="7">
        <v>170581.25</v>
      </c>
      <c r="J3187" s="8">
        <v>855</v>
      </c>
      <c r="K3187" s="8">
        <v>860</v>
      </c>
      <c r="L3187" s="7">
        <v>103957.63</v>
      </c>
      <c r="M3187" s="7">
        <v>4492.7299999999996</v>
      </c>
      <c r="N3187" s="7">
        <v>1048287.17</v>
      </c>
      <c r="O3187" s="8">
        <v>5771</v>
      </c>
      <c r="P3187" s="8">
        <v>9</v>
      </c>
      <c r="Q3187" s="8">
        <v>9</v>
      </c>
    </row>
    <row r="3188" spans="1:17" ht="14.5">
      <c r="A3188" s="5">
        <v>46054</v>
      </c>
      <c r="B3188" s="6">
        <v>2026</v>
      </c>
      <c r="C3188" s="6" t="s">
        <v>93</v>
      </c>
      <c r="D3188" s="6" t="s">
        <v>92</v>
      </c>
      <c r="E3188" s="6" t="s">
        <v>76</v>
      </c>
      <c r="F3188" s="6" t="s">
        <v>82</v>
      </c>
      <c r="G3188" s="6" t="s">
        <v>80</v>
      </c>
      <c r="H3188" s="7">
        <v>58849.86</v>
      </c>
      <c r="I3188" s="7">
        <v>56441.09</v>
      </c>
      <c r="J3188" s="8">
        <v>388</v>
      </c>
      <c r="K3188" s="8">
        <v>372</v>
      </c>
      <c r="L3188" s="7">
        <v>37170.839999999997</v>
      </c>
      <c r="M3188" s="7">
        <v>3489.92</v>
      </c>
      <c r="N3188" s="7">
        <v>384241.7</v>
      </c>
      <c r="O3188" s="8">
        <v>2598</v>
      </c>
      <c r="P3188" s="8">
        <v>2</v>
      </c>
      <c r="Q3188" s="8">
        <v>7</v>
      </c>
    </row>
    <row r="3189" spans="1:17" ht="14.5">
      <c r="A3189" s="5">
        <v>46054</v>
      </c>
      <c r="B3189" s="6">
        <v>2026</v>
      </c>
      <c r="C3189" s="6" t="s">
        <v>93</v>
      </c>
      <c r="D3189" s="6" t="s">
        <v>92</v>
      </c>
      <c r="E3189" s="6" t="s">
        <v>76</v>
      </c>
      <c r="F3189" s="6" t="s">
        <v>82</v>
      </c>
      <c r="G3189" s="6" t="s">
        <v>81</v>
      </c>
      <c r="H3189" s="7">
        <v>73991.27</v>
      </c>
      <c r="I3189" s="7">
        <v>72835.199999999997</v>
      </c>
      <c r="J3189" s="8">
        <v>594</v>
      </c>
      <c r="K3189" s="8">
        <v>592</v>
      </c>
      <c r="L3189" s="7">
        <v>43007.41</v>
      </c>
      <c r="M3189" s="7">
        <v>2369.66</v>
      </c>
      <c r="N3189" s="7">
        <v>489006.8</v>
      </c>
      <c r="O3189" s="8">
        <v>4241</v>
      </c>
      <c r="P3189" s="8">
        <v>3</v>
      </c>
      <c r="Q3189" s="8">
        <v>10</v>
      </c>
    </row>
    <row r="3190" spans="1:17" ht="14.5">
      <c r="A3190" s="5">
        <v>46054</v>
      </c>
      <c r="B3190" s="6">
        <v>2026</v>
      </c>
      <c r="C3190" s="6" t="s">
        <v>93</v>
      </c>
      <c r="D3190" s="6" t="s">
        <v>92</v>
      </c>
      <c r="E3190" s="6" t="s">
        <v>76</v>
      </c>
      <c r="F3190" s="6" t="s">
        <v>83</v>
      </c>
      <c r="G3190" s="6" t="s">
        <v>78</v>
      </c>
      <c r="H3190" s="7">
        <v>22920.6</v>
      </c>
      <c r="I3190" s="7">
        <v>24050.63</v>
      </c>
      <c r="J3190" s="8">
        <v>294</v>
      </c>
      <c r="K3190" s="8">
        <v>304</v>
      </c>
      <c r="L3190" s="7">
        <v>10751.65</v>
      </c>
      <c r="M3190" s="7">
        <v>397.62</v>
      </c>
      <c r="N3190" s="7">
        <v>212731.46</v>
      </c>
      <c r="O3190" s="8">
        <v>2870</v>
      </c>
      <c r="P3190" s="8">
        <v>1</v>
      </c>
      <c r="Q3190" s="8">
        <v>6</v>
      </c>
    </row>
    <row r="3191" spans="1:17" ht="14.5">
      <c r="A3191" s="5">
        <v>46054</v>
      </c>
      <c r="B3191" s="6">
        <v>2026</v>
      </c>
      <c r="C3191" s="6" t="s">
        <v>93</v>
      </c>
      <c r="D3191" s="6" t="s">
        <v>92</v>
      </c>
      <c r="E3191" s="6" t="s">
        <v>76</v>
      </c>
      <c r="F3191" s="6" t="s">
        <v>83</v>
      </c>
      <c r="G3191" s="6" t="s">
        <v>79</v>
      </c>
      <c r="H3191" s="7">
        <v>25131.25</v>
      </c>
      <c r="I3191" s="7">
        <v>24741.38</v>
      </c>
      <c r="J3191" s="8">
        <v>125</v>
      </c>
      <c r="K3191" s="8">
        <v>121</v>
      </c>
      <c r="L3191" s="7">
        <v>13871.51</v>
      </c>
      <c r="M3191" s="7">
        <v>627.61</v>
      </c>
      <c r="N3191" s="7">
        <v>191457.24</v>
      </c>
      <c r="O3191" s="8">
        <v>981</v>
      </c>
      <c r="P3191" s="8">
        <v>1</v>
      </c>
      <c r="Q3191" s="8">
        <v>3</v>
      </c>
    </row>
    <row r="3192" spans="1:17" ht="14.5">
      <c r="A3192" s="5">
        <v>46054</v>
      </c>
      <c r="B3192" s="6">
        <v>2026</v>
      </c>
      <c r="C3192" s="6" t="s">
        <v>93</v>
      </c>
      <c r="D3192" s="6" t="s">
        <v>92</v>
      </c>
      <c r="E3192" s="6" t="s">
        <v>76</v>
      </c>
      <c r="F3192" s="6" t="s">
        <v>83</v>
      </c>
      <c r="G3192" s="6" t="s">
        <v>80</v>
      </c>
      <c r="H3192" s="7">
        <v>7806.51</v>
      </c>
      <c r="I3192" s="7">
        <v>7111.87</v>
      </c>
      <c r="J3192" s="8">
        <v>51</v>
      </c>
      <c r="K3192" s="8">
        <v>47</v>
      </c>
      <c r="L3192" s="7">
        <v>4559.6400000000003</v>
      </c>
      <c r="M3192" s="7">
        <v>419.63</v>
      </c>
      <c r="N3192" s="7">
        <v>69967.179999999993</v>
      </c>
      <c r="O3192" s="8">
        <v>503</v>
      </c>
      <c r="P3192" s="8">
        <v>0</v>
      </c>
      <c r="Q3192" s="8">
        <v>1</v>
      </c>
    </row>
    <row r="3193" spans="1:17" ht="14.5">
      <c r="A3193" s="5">
        <v>46054</v>
      </c>
      <c r="B3193" s="6">
        <v>2026</v>
      </c>
      <c r="C3193" s="6" t="s">
        <v>93</v>
      </c>
      <c r="D3193" s="6" t="s">
        <v>92</v>
      </c>
      <c r="E3193" s="6" t="s">
        <v>76</v>
      </c>
      <c r="F3193" s="6" t="s">
        <v>83</v>
      </c>
      <c r="G3193" s="6" t="s">
        <v>81</v>
      </c>
      <c r="H3193" s="7">
        <v>10920.18</v>
      </c>
      <c r="I3193" s="7">
        <v>10776.08</v>
      </c>
      <c r="J3193" s="8">
        <v>88</v>
      </c>
      <c r="K3193" s="8">
        <v>86</v>
      </c>
      <c r="L3193" s="7">
        <v>5834.62</v>
      </c>
      <c r="M3193" s="7">
        <v>331.48</v>
      </c>
      <c r="N3193" s="7">
        <v>93056.36</v>
      </c>
      <c r="O3193" s="8">
        <v>773</v>
      </c>
      <c r="P3193" s="8">
        <v>1</v>
      </c>
      <c r="Q3193" s="8">
        <v>1</v>
      </c>
    </row>
    <row r="3194" spans="1:17" ht="14.5">
      <c r="A3194" s="5">
        <v>46082</v>
      </c>
      <c r="B3194" s="6">
        <v>2026</v>
      </c>
      <c r="C3194" s="6" t="s">
        <v>94</v>
      </c>
      <c r="D3194" s="6" t="s">
        <v>75</v>
      </c>
      <c r="E3194" s="6" t="s">
        <v>76</v>
      </c>
      <c r="F3194" s="6" t="s">
        <v>77</v>
      </c>
      <c r="G3194" s="6" t="s">
        <v>78</v>
      </c>
      <c r="H3194" s="7">
        <v>1161612.51</v>
      </c>
      <c r="I3194" s="7">
        <v>1129913.9099999999</v>
      </c>
      <c r="J3194" s="8">
        <v>14883</v>
      </c>
      <c r="K3194" s="8">
        <v>14652</v>
      </c>
      <c r="L3194" s="7">
        <v>660836.31999999995</v>
      </c>
      <c r="M3194" s="7">
        <v>22759.07</v>
      </c>
      <c r="N3194" s="7">
        <v>7101400.4299999997</v>
      </c>
      <c r="O3194" s="8">
        <v>95028</v>
      </c>
      <c r="P3194" s="8">
        <v>58</v>
      </c>
      <c r="Q3194" s="8">
        <v>223</v>
      </c>
    </row>
    <row r="3195" spans="1:17" ht="14.5">
      <c r="A3195" s="5">
        <v>46082</v>
      </c>
      <c r="B3195" s="6">
        <v>2026</v>
      </c>
      <c r="C3195" s="6" t="s">
        <v>94</v>
      </c>
      <c r="D3195" s="6" t="s">
        <v>75</v>
      </c>
      <c r="E3195" s="6" t="s">
        <v>76</v>
      </c>
      <c r="F3195" s="6" t="s">
        <v>77</v>
      </c>
      <c r="G3195" s="6" t="s">
        <v>79</v>
      </c>
      <c r="H3195" s="7">
        <v>1207857.73</v>
      </c>
      <c r="I3195" s="7">
        <v>1180256.69</v>
      </c>
      <c r="J3195" s="8">
        <v>6000</v>
      </c>
      <c r="K3195" s="8">
        <v>5757</v>
      </c>
      <c r="L3195" s="7">
        <v>781803.42</v>
      </c>
      <c r="M3195" s="7">
        <v>27582.04</v>
      </c>
      <c r="N3195" s="7">
        <v>5785897.8600000003</v>
      </c>
      <c r="O3195" s="8">
        <v>30933</v>
      </c>
      <c r="P3195" s="8">
        <v>51</v>
      </c>
      <c r="Q3195" s="8">
        <v>124</v>
      </c>
    </row>
    <row r="3196" spans="1:17" ht="14.5">
      <c r="A3196" s="5">
        <v>46082</v>
      </c>
      <c r="B3196" s="6">
        <v>2026</v>
      </c>
      <c r="C3196" s="6" t="s">
        <v>94</v>
      </c>
      <c r="D3196" s="6" t="s">
        <v>75</v>
      </c>
      <c r="E3196" s="6" t="s">
        <v>76</v>
      </c>
      <c r="F3196" s="6" t="s">
        <v>77</v>
      </c>
      <c r="G3196" s="6" t="s">
        <v>80</v>
      </c>
      <c r="H3196" s="7">
        <v>398898.15</v>
      </c>
      <c r="I3196" s="7">
        <v>370785.57</v>
      </c>
      <c r="J3196" s="8">
        <v>2628</v>
      </c>
      <c r="K3196" s="8">
        <v>2456</v>
      </c>
      <c r="L3196" s="7">
        <v>270189.83</v>
      </c>
      <c r="M3196" s="7">
        <v>20642.82</v>
      </c>
      <c r="N3196" s="7">
        <v>2272289.13</v>
      </c>
      <c r="O3196" s="8">
        <v>15890</v>
      </c>
      <c r="P3196" s="8">
        <v>18</v>
      </c>
      <c r="Q3196" s="8">
        <v>35</v>
      </c>
    </row>
    <row r="3197" spans="1:17" ht="14.5">
      <c r="A3197" s="5">
        <v>46082</v>
      </c>
      <c r="B3197" s="6">
        <v>2026</v>
      </c>
      <c r="C3197" s="6" t="s">
        <v>94</v>
      </c>
      <c r="D3197" s="6" t="s">
        <v>75</v>
      </c>
      <c r="E3197" s="6" t="s">
        <v>76</v>
      </c>
      <c r="F3197" s="6" t="s">
        <v>77</v>
      </c>
      <c r="G3197" s="6" t="s">
        <v>81</v>
      </c>
      <c r="H3197" s="7">
        <v>496093.89</v>
      </c>
      <c r="I3197" s="7">
        <v>473221.65</v>
      </c>
      <c r="J3197" s="8">
        <v>3980</v>
      </c>
      <c r="K3197" s="8">
        <v>3765</v>
      </c>
      <c r="L3197" s="7">
        <v>309682.3</v>
      </c>
      <c r="M3197" s="7">
        <v>15700.21</v>
      </c>
      <c r="N3197" s="7">
        <v>2787524.37</v>
      </c>
      <c r="O3197" s="8">
        <v>23580</v>
      </c>
      <c r="P3197" s="8">
        <v>20</v>
      </c>
      <c r="Q3197" s="8">
        <v>72</v>
      </c>
    </row>
    <row r="3198" spans="1:17" ht="14.5">
      <c r="A3198" s="5">
        <v>46082</v>
      </c>
      <c r="B3198" s="6">
        <v>2026</v>
      </c>
      <c r="C3198" s="6" t="s">
        <v>94</v>
      </c>
      <c r="D3198" s="6" t="s">
        <v>75</v>
      </c>
      <c r="E3198" s="6" t="s">
        <v>76</v>
      </c>
      <c r="F3198" s="6" t="s">
        <v>82</v>
      </c>
      <c r="G3198" s="6" t="s">
        <v>78</v>
      </c>
      <c r="H3198" s="7">
        <v>956450.09</v>
      </c>
      <c r="I3198" s="7">
        <v>925395.62</v>
      </c>
      <c r="J3198" s="8">
        <v>12255</v>
      </c>
      <c r="K3198" s="8">
        <v>11847</v>
      </c>
      <c r="L3198" s="7">
        <v>494849.87</v>
      </c>
      <c r="M3198" s="7">
        <v>16074.78</v>
      </c>
      <c r="N3198" s="7">
        <v>5723309.46</v>
      </c>
      <c r="O3198" s="8">
        <v>81725</v>
      </c>
      <c r="P3198" s="8">
        <v>40</v>
      </c>
      <c r="Q3198" s="8">
        <v>224</v>
      </c>
    </row>
    <row r="3199" spans="1:17" ht="14.5">
      <c r="A3199" s="5">
        <v>46082</v>
      </c>
      <c r="B3199" s="6">
        <v>2026</v>
      </c>
      <c r="C3199" s="6" t="s">
        <v>94</v>
      </c>
      <c r="D3199" s="6" t="s">
        <v>75</v>
      </c>
      <c r="E3199" s="6" t="s">
        <v>76</v>
      </c>
      <c r="F3199" s="6" t="s">
        <v>82</v>
      </c>
      <c r="G3199" s="6" t="s">
        <v>79</v>
      </c>
      <c r="H3199" s="7">
        <v>1001178.8</v>
      </c>
      <c r="I3199" s="7">
        <v>935779.44</v>
      </c>
      <c r="J3199" s="8">
        <v>4973</v>
      </c>
      <c r="K3199" s="8">
        <v>4644</v>
      </c>
      <c r="L3199" s="7">
        <v>606929.81000000006</v>
      </c>
      <c r="M3199" s="7">
        <v>25750.25</v>
      </c>
      <c r="N3199" s="7">
        <v>4963806.6100000003</v>
      </c>
      <c r="O3199" s="8">
        <v>25910</v>
      </c>
      <c r="P3199" s="8">
        <v>42</v>
      </c>
      <c r="Q3199" s="8">
        <v>52</v>
      </c>
    </row>
    <row r="3200" spans="1:17" ht="14.5">
      <c r="A3200" s="5">
        <v>46082</v>
      </c>
      <c r="B3200" s="6">
        <v>2026</v>
      </c>
      <c r="C3200" s="6" t="s">
        <v>94</v>
      </c>
      <c r="D3200" s="6" t="s">
        <v>75</v>
      </c>
      <c r="E3200" s="6" t="s">
        <v>76</v>
      </c>
      <c r="F3200" s="6" t="s">
        <v>82</v>
      </c>
      <c r="G3200" s="6" t="s">
        <v>80</v>
      </c>
      <c r="H3200" s="7">
        <v>348616.16</v>
      </c>
      <c r="I3200" s="7">
        <v>316187.05</v>
      </c>
      <c r="J3200" s="8">
        <v>2297</v>
      </c>
      <c r="K3200" s="8">
        <v>2093</v>
      </c>
      <c r="L3200" s="7">
        <v>222258.06</v>
      </c>
      <c r="M3200" s="7">
        <v>20441.099999999999</v>
      </c>
      <c r="N3200" s="7">
        <v>1946333.91</v>
      </c>
      <c r="O3200" s="8">
        <v>13490</v>
      </c>
      <c r="P3200" s="8">
        <v>15</v>
      </c>
      <c r="Q3200" s="8">
        <v>37</v>
      </c>
    </row>
    <row r="3201" spans="1:17" ht="14.5">
      <c r="A3201" s="5">
        <v>46082</v>
      </c>
      <c r="B3201" s="6">
        <v>2026</v>
      </c>
      <c r="C3201" s="6" t="s">
        <v>94</v>
      </c>
      <c r="D3201" s="6" t="s">
        <v>75</v>
      </c>
      <c r="E3201" s="6" t="s">
        <v>76</v>
      </c>
      <c r="F3201" s="6" t="s">
        <v>82</v>
      </c>
      <c r="G3201" s="6" t="s">
        <v>81</v>
      </c>
      <c r="H3201" s="7">
        <v>432558.96</v>
      </c>
      <c r="I3201" s="7">
        <v>412671.75</v>
      </c>
      <c r="J3201" s="8">
        <v>3470</v>
      </c>
      <c r="K3201" s="8">
        <v>3312</v>
      </c>
      <c r="L3201" s="7">
        <v>252563.34</v>
      </c>
      <c r="M3201" s="7">
        <v>12335.41</v>
      </c>
      <c r="N3201" s="7">
        <v>2370671.84</v>
      </c>
      <c r="O3201" s="8">
        <v>20892</v>
      </c>
      <c r="P3201" s="8">
        <v>18</v>
      </c>
      <c r="Q3201" s="8">
        <v>35</v>
      </c>
    </row>
    <row r="3202" spans="1:17" ht="14.5">
      <c r="A3202" s="5">
        <v>46082</v>
      </c>
      <c r="B3202" s="6">
        <v>2026</v>
      </c>
      <c r="C3202" s="6" t="s">
        <v>94</v>
      </c>
      <c r="D3202" s="6" t="s">
        <v>75</v>
      </c>
      <c r="E3202" s="6" t="s">
        <v>76</v>
      </c>
      <c r="F3202" s="6" t="s">
        <v>83</v>
      </c>
      <c r="G3202" s="6" t="s">
        <v>78</v>
      </c>
      <c r="H3202" s="7">
        <v>120869.95</v>
      </c>
      <c r="I3202" s="7">
        <v>118405.91</v>
      </c>
      <c r="J3202" s="8">
        <v>1549</v>
      </c>
      <c r="K3202" s="8">
        <v>1503</v>
      </c>
      <c r="L3202" s="7">
        <v>57599.97</v>
      </c>
      <c r="M3202" s="7">
        <v>2373.56</v>
      </c>
      <c r="N3202" s="7">
        <v>1024886.68</v>
      </c>
      <c r="O3202" s="8">
        <v>13430</v>
      </c>
      <c r="P3202" s="8">
        <v>5</v>
      </c>
      <c r="Q3202" s="8">
        <v>52</v>
      </c>
    </row>
    <row r="3203" spans="1:17" ht="14.5">
      <c r="A3203" s="5">
        <v>46082</v>
      </c>
      <c r="B3203" s="6">
        <v>2026</v>
      </c>
      <c r="C3203" s="6" t="s">
        <v>94</v>
      </c>
      <c r="D3203" s="6" t="s">
        <v>75</v>
      </c>
      <c r="E3203" s="6" t="s">
        <v>76</v>
      </c>
      <c r="F3203" s="6" t="s">
        <v>83</v>
      </c>
      <c r="G3203" s="6" t="s">
        <v>79</v>
      </c>
      <c r="H3203" s="7">
        <v>128105.04</v>
      </c>
      <c r="I3203" s="7">
        <v>122000.31</v>
      </c>
      <c r="J3203" s="8">
        <v>636</v>
      </c>
      <c r="K3203" s="8">
        <v>616</v>
      </c>
      <c r="L3203" s="7">
        <v>70737.820000000007</v>
      </c>
      <c r="M3203" s="7">
        <v>2926.34</v>
      </c>
      <c r="N3203" s="7">
        <v>910771.78</v>
      </c>
      <c r="O3203" s="8">
        <v>4668</v>
      </c>
      <c r="P3203" s="8">
        <v>6</v>
      </c>
      <c r="Q3203" s="8">
        <v>17</v>
      </c>
    </row>
    <row r="3204" spans="1:17" ht="14.5">
      <c r="A3204" s="5">
        <v>46082</v>
      </c>
      <c r="B3204" s="6">
        <v>2026</v>
      </c>
      <c r="C3204" s="6" t="s">
        <v>94</v>
      </c>
      <c r="D3204" s="6" t="s">
        <v>75</v>
      </c>
      <c r="E3204" s="6" t="s">
        <v>76</v>
      </c>
      <c r="F3204" s="6" t="s">
        <v>83</v>
      </c>
      <c r="G3204" s="6" t="s">
        <v>80</v>
      </c>
      <c r="H3204" s="7">
        <v>41943.81</v>
      </c>
      <c r="I3204" s="7">
        <v>36350.14</v>
      </c>
      <c r="J3204" s="8">
        <v>276</v>
      </c>
      <c r="K3204" s="8">
        <v>238</v>
      </c>
      <c r="L3204" s="7">
        <v>24131.22</v>
      </c>
      <c r="M3204" s="7">
        <v>2186.59</v>
      </c>
      <c r="N3204" s="7">
        <v>344369.31</v>
      </c>
      <c r="O3204" s="8">
        <v>2531</v>
      </c>
      <c r="P3204" s="8">
        <v>2</v>
      </c>
      <c r="Q3204" s="8">
        <v>4</v>
      </c>
    </row>
    <row r="3205" spans="1:17" ht="14.5">
      <c r="A3205" s="5">
        <v>46082</v>
      </c>
      <c r="B3205" s="6">
        <v>2026</v>
      </c>
      <c r="C3205" s="6" t="s">
        <v>94</v>
      </c>
      <c r="D3205" s="6" t="s">
        <v>75</v>
      </c>
      <c r="E3205" s="6" t="s">
        <v>76</v>
      </c>
      <c r="F3205" s="6" t="s">
        <v>83</v>
      </c>
      <c r="G3205" s="6" t="s">
        <v>81</v>
      </c>
      <c r="H3205" s="7">
        <v>55163.56</v>
      </c>
      <c r="I3205" s="7">
        <v>52668.57</v>
      </c>
      <c r="J3205" s="8">
        <v>443</v>
      </c>
      <c r="K3205" s="8">
        <v>431</v>
      </c>
      <c r="L3205" s="7">
        <v>28867.56</v>
      </c>
      <c r="M3205" s="7">
        <v>1517.08</v>
      </c>
      <c r="N3205" s="7">
        <v>425881.33</v>
      </c>
      <c r="O3205" s="8">
        <v>3867</v>
      </c>
      <c r="P3205" s="8">
        <v>3</v>
      </c>
      <c r="Q3205" s="8">
        <v>8</v>
      </c>
    </row>
    <row r="3206" spans="1:17" ht="14.5">
      <c r="A3206" s="5">
        <v>46082</v>
      </c>
      <c r="B3206" s="6">
        <v>2026</v>
      </c>
      <c r="C3206" s="6" t="s">
        <v>94</v>
      </c>
      <c r="D3206" s="6" t="s">
        <v>84</v>
      </c>
      <c r="E3206" s="6" t="s">
        <v>85</v>
      </c>
      <c r="F3206" s="6" t="s">
        <v>77</v>
      </c>
      <c r="G3206" s="6" t="s">
        <v>78</v>
      </c>
      <c r="H3206" s="7">
        <v>679992.01</v>
      </c>
      <c r="I3206" s="7">
        <v>717241.15</v>
      </c>
      <c r="J3206" s="8">
        <v>8712</v>
      </c>
      <c r="K3206" s="8">
        <v>9131</v>
      </c>
      <c r="L3206" s="7">
        <v>376736.55</v>
      </c>
      <c r="M3206" s="7">
        <v>12350.1</v>
      </c>
      <c r="N3206" s="7">
        <v>5119808.2</v>
      </c>
      <c r="O3206" s="8">
        <v>68263</v>
      </c>
      <c r="P3206" s="8">
        <v>30</v>
      </c>
      <c r="Q3206" s="8">
        <v>120</v>
      </c>
    </row>
    <row r="3207" spans="1:17" ht="14.5">
      <c r="A3207" s="5">
        <v>46082</v>
      </c>
      <c r="B3207" s="6">
        <v>2026</v>
      </c>
      <c r="C3207" s="6" t="s">
        <v>94</v>
      </c>
      <c r="D3207" s="6" t="s">
        <v>84</v>
      </c>
      <c r="E3207" s="6" t="s">
        <v>85</v>
      </c>
      <c r="F3207" s="6" t="s">
        <v>77</v>
      </c>
      <c r="G3207" s="6" t="s">
        <v>79</v>
      </c>
      <c r="H3207" s="7">
        <v>619275.51</v>
      </c>
      <c r="I3207" s="7">
        <v>611436.75</v>
      </c>
      <c r="J3207" s="8">
        <v>3076</v>
      </c>
      <c r="K3207" s="8">
        <v>2985</v>
      </c>
      <c r="L3207" s="7">
        <v>406629.13</v>
      </c>
      <c r="M3207" s="7">
        <v>16027.16</v>
      </c>
      <c r="N3207" s="7">
        <v>4293036.58</v>
      </c>
      <c r="O3207" s="8">
        <v>23715</v>
      </c>
      <c r="P3207" s="8">
        <v>24</v>
      </c>
      <c r="Q3207" s="8">
        <v>53</v>
      </c>
    </row>
    <row r="3208" spans="1:17" ht="14.5">
      <c r="A3208" s="5">
        <v>46082</v>
      </c>
      <c r="B3208" s="6">
        <v>2026</v>
      </c>
      <c r="C3208" s="6" t="s">
        <v>94</v>
      </c>
      <c r="D3208" s="6" t="s">
        <v>84</v>
      </c>
      <c r="E3208" s="6" t="s">
        <v>85</v>
      </c>
      <c r="F3208" s="6" t="s">
        <v>77</v>
      </c>
      <c r="G3208" s="6" t="s">
        <v>80</v>
      </c>
      <c r="H3208" s="7">
        <v>217580.53</v>
      </c>
      <c r="I3208" s="7">
        <v>208721.66</v>
      </c>
      <c r="J3208" s="8">
        <v>1434</v>
      </c>
      <c r="K3208" s="8">
        <v>1381</v>
      </c>
      <c r="L3208" s="7">
        <v>150765.96</v>
      </c>
      <c r="M3208" s="7">
        <v>11265.42</v>
      </c>
      <c r="N3208" s="7">
        <v>1632534.27</v>
      </c>
      <c r="O3208" s="8">
        <v>11412</v>
      </c>
      <c r="P3208" s="8">
        <v>11</v>
      </c>
      <c r="Q3208" s="8">
        <v>29</v>
      </c>
    </row>
    <row r="3209" spans="1:17" ht="14.5">
      <c r="A3209" s="5">
        <v>46082</v>
      </c>
      <c r="B3209" s="6">
        <v>2026</v>
      </c>
      <c r="C3209" s="6" t="s">
        <v>94</v>
      </c>
      <c r="D3209" s="6" t="s">
        <v>84</v>
      </c>
      <c r="E3209" s="6" t="s">
        <v>85</v>
      </c>
      <c r="F3209" s="6" t="s">
        <v>77</v>
      </c>
      <c r="G3209" s="6" t="s">
        <v>81</v>
      </c>
      <c r="H3209" s="7">
        <v>301493.40000000002</v>
      </c>
      <c r="I3209" s="7">
        <v>305101.92</v>
      </c>
      <c r="J3209" s="8">
        <v>2419</v>
      </c>
      <c r="K3209" s="8">
        <v>2447</v>
      </c>
      <c r="L3209" s="7">
        <v>190805.98</v>
      </c>
      <c r="M3209" s="7">
        <v>9427.44</v>
      </c>
      <c r="N3209" s="7">
        <v>2092116.44</v>
      </c>
      <c r="O3209" s="8">
        <v>17750</v>
      </c>
      <c r="P3209" s="8">
        <v>14</v>
      </c>
      <c r="Q3209" s="8">
        <v>20</v>
      </c>
    </row>
    <row r="3210" spans="1:17" ht="14.5">
      <c r="A3210" s="5">
        <v>46082</v>
      </c>
      <c r="B3210" s="6">
        <v>2026</v>
      </c>
      <c r="C3210" s="6" t="s">
        <v>94</v>
      </c>
      <c r="D3210" s="6" t="s">
        <v>84</v>
      </c>
      <c r="E3210" s="6" t="s">
        <v>85</v>
      </c>
      <c r="F3210" s="6" t="s">
        <v>82</v>
      </c>
      <c r="G3210" s="6" t="s">
        <v>78</v>
      </c>
      <c r="H3210" s="7">
        <v>617924.18000000005</v>
      </c>
      <c r="I3210" s="7">
        <v>660418.16</v>
      </c>
      <c r="J3210" s="8">
        <v>7917</v>
      </c>
      <c r="K3210" s="8">
        <v>8589</v>
      </c>
      <c r="L3210" s="7">
        <v>319709.33</v>
      </c>
      <c r="M3210" s="7">
        <v>10266.530000000001</v>
      </c>
      <c r="N3210" s="7">
        <v>4912443.17</v>
      </c>
      <c r="O3210" s="8">
        <v>65111</v>
      </c>
      <c r="P3210" s="8">
        <v>26</v>
      </c>
      <c r="Q3210" s="8">
        <v>99</v>
      </c>
    </row>
    <row r="3211" spans="1:17" ht="14.5">
      <c r="A3211" s="5">
        <v>46082</v>
      </c>
      <c r="B3211" s="6">
        <v>2026</v>
      </c>
      <c r="C3211" s="6" t="s">
        <v>94</v>
      </c>
      <c r="D3211" s="6" t="s">
        <v>84</v>
      </c>
      <c r="E3211" s="6" t="s">
        <v>85</v>
      </c>
      <c r="F3211" s="6" t="s">
        <v>82</v>
      </c>
      <c r="G3211" s="6" t="s">
        <v>79</v>
      </c>
      <c r="H3211" s="7">
        <v>603204.54</v>
      </c>
      <c r="I3211" s="7">
        <v>601396.49</v>
      </c>
      <c r="J3211" s="8">
        <v>2996</v>
      </c>
      <c r="K3211" s="8">
        <v>3014</v>
      </c>
      <c r="L3211" s="7">
        <v>371733.73</v>
      </c>
      <c r="M3211" s="7">
        <v>13641.25</v>
      </c>
      <c r="N3211" s="7">
        <v>4080138.9</v>
      </c>
      <c r="O3211" s="8">
        <v>22107</v>
      </c>
      <c r="P3211" s="8">
        <v>34</v>
      </c>
      <c r="Q3211" s="8">
        <v>35</v>
      </c>
    </row>
    <row r="3212" spans="1:17" ht="14.5">
      <c r="A3212" s="5">
        <v>46082</v>
      </c>
      <c r="B3212" s="6">
        <v>2026</v>
      </c>
      <c r="C3212" s="6" t="s">
        <v>94</v>
      </c>
      <c r="D3212" s="6" t="s">
        <v>84</v>
      </c>
      <c r="E3212" s="6" t="s">
        <v>85</v>
      </c>
      <c r="F3212" s="6" t="s">
        <v>82</v>
      </c>
      <c r="G3212" s="6" t="s">
        <v>80</v>
      </c>
      <c r="H3212" s="7">
        <v>190303.61</v>
      </c>
      <c r="I3212" s="7">
        <v>181852.69</v>
      </c>
      <c r="J3212" s="8">
        <v>1254</v>
      </c>
      <c r="K3212" s="8">
        <v>1198</v>
      </c>
      <c r="L3212" s="7">
        <v>120940.93</v>
      </c>
      <c r="M3212" s="7">
        <v>10506.97</v>
      </c>
      <c r="N3212" s="7">
        <v>1511599</v>
      </c>
      <c r="O3212" s="8">
        <v>10890</v>
      </c>
      <c r="P3212" s="8">
        <v>10</v>
      </c>
      <c r="Q3212" s="8">
        <v>19</v>
      </c>
    </row>
    <row r="3213" spans="1:17" ht="14.5">
      <c r="A3213" s="5">
        <v>46082</v>
      </c>
      <c r="B3213" s="6">
        <v>2026</v>
      </c>
      <c r="C3213" s="6" t="s">
        <v>94</v>
      </c>
      <c r="D3213" s="6" t="s">
        <v>84</v>
      </c>
      <c r="E3213" s="6" t="s">
        <v>85</v>
      </c>
      <c r="F3213" s="6" t="s">
        <v>82</v>
      </c>
      <c r="G3213" s="6" t="s">
        <v>81</v>
      </c>
      <c r="H3213" s="7">
        <v>258624.42</v>
      </c>
      <c r="I3213" s="7">
        <v>271118.03999999998</v>
      </c>
      <c r="J3213" s="8">
        <v>2075</v>
      </c>
      <c r="K3213" s="8">
        <v>2211</v>
      </c>
      <c r="L3213" s="7">
        <v>152143.5</v>
      </c>
      <c r="M3213" s="7">
        <v>7695.47</v>
      </c>
      <c r="N3213" s="7">
        <v>2030126.36</v>
      </c>
      <c r="O3213" s="8">
        <v>17712</v>
      </c>
      <c r="P3213" s="8">
        <v>13</v>
      </c>
      <c r="Q3213" s="8">
        <v>23</v>
      </c>
    </row>
    <row r="3214" spans="1:17" ht="14.5">
      <c r="A3214" s="5">
        <v>46082</v>
      </c>
      <c r="B3214" s="6">
        <v>2026</v>
      </c>
      <c r="C3214" s="6" t="s">
        <v>94</v>
      </c>
      <c r="D3214" s="6" t="s">
        <v>84</v>
      </c>
      <c r="E3214" s="6" t="s">
        <v>85</v>
      </c>
      <c r="F3214" s="6" t="s">
        <v>83</v>
      </c>
      <c r="G3214" s="6" t="s">
        <v>78</v>
      </c>
      <c r="H3214" s="7">
        <v>75369.13</v>
      </c>
      <c r="I3214" s="7">
        <v>83839.990000000005</v>
      </c>
      <c r="J3214" s="8">
        <v>966</v>
      </c>
      <c r="K3214" s="8">
        <v>1074</v>
      </c>
      <c r="L3214" s="7">
        <v>36309.32</v>
      </c>
      <c r="M3214" s="7">
        <v>1357.68</v>
      </c>
      <c r="N3214" s="7">
        <v>855679.41</v>
      </c>
      <c r="O3214" s="8">
        <v>11457</v>
      </c>
      <c r="P3214" s="8">
        <v>4</v>
      </c>
      <c r="Q3214" s="8">
        <v>28</v>
      </c>
    </row>
    <row r="3215" spans="1:17" ht="14.5">
      <c r="A3215" s="5">
        <v>46082</v>
      </c>
      <c r="B3215" s="6">
        <v>2026</v>
      </c>
      <c r="C3215" s="6" t="s">
        <v>94</v>
      </c>
      <c r="D3215" s="6" t="s">
        <v>84</v>
      </c>
      <c r="E3215" s="6" t="s">
        <v>85</v>
      </c>
      <c r="F3215" s="6" t="s">
        <v>83</v>
      </c>
      <c r="G3215" s="6" t="s">
        <v>79</v>
      </c>
      <c r="H3215" s="7">
        <v>77536.53</v>
      </c>
      <c r="I3215" s="7">
        <v>81577.960000000006</v>
      </c>
      <c r="J3215" s="8">
        <v>385</v>
      </c>
      <c r="K3215" s="8">
        <v>398</v>
      </c>
      <c r="L3215" s="7">
        <v>43315.15</v>
      </c>
      <c r="M3215" s="7">
        <v>2123.16</v>
      </c>
      <c r="N3215" s="7">
        <v>714507.44</v>
      </c>
      <c r="O3215" s="8">
        <v>3867</v>
      </c>
      <c r="P3215" s="8">
        <v>4</v>
      </c>
      <c r="Q3215" s="8">
        <v>10</v>
      </c>
    </row>
    <row r="3216" spans="1:17" ht="14.5">
      <c r="A3216" s="5">
        <v>46082</v>
      </c>
      <c r="B3216" s="6">
        <v>2026</v>
      </c>
      <c r="C3216" s="6" t="s">
        <v>94</v>
      </c>
      <c r="D3216" s="6" t="s">
        <v>84</v>
      </c>
      <c r="E3216" s="6" t="s">
        <v>85</v>
      </c>
      <c r="F3216" s="6" t="s">
        <v>83</v>
      </c>
      <c r="G3216" s="6" t="s">
        <v>80</v>
      </c>
      <c r="H3216" s="7">
        <v>23755.11</v>
      </c>
      <c r="I3216" s="7">
        <v>23194.799999999999</v>
      </c>
      <c r="J3216" s="8">
        <v>157</v>
      </c>
      <c r="K3216" s="8">
        <v>152</v>
      </c>
      <c r="L3216" s="7">
        <v>13755.14</v>
      </c>
      <c r="M3216" s="7">
        <v>1296.51</v>
      </c>
      <c r="N3216" s="7">
        <v>276432.38</v>
      </c>
      <c r="O3216" s="8">
        <v>1885</v>
      </c>
      <c r="P3216" s="8">
        <v>1</v>
      </c>
      <c r="Q3216" s="8">
        <v>5</v>
      </c>
    </row>
    <row r="3217" spans="1:17" ht="14.5">
      <c r="A3217" s="5">
        <v>46082</v>
      </c>
      <c r="B3217" s="6">
        <v>2026</v>
      </c>
      <c r="C3217" s="6" t="s">
        <v>94</v>
      </c>
      <c r="D3217" s="6" t="s">
        <v>84</v>
      </c>
      <c r="E3217" s="6" t="s">
        <v>85</v>
      </c>
      <c r="F3217" s="6" t="s">
        <v>83</v>
      </c>
      <c r="G3217" s="6" t="s">
        <v>81</v>
      </c>
      <c r="H3217" s="7">
        <v>32894.07</v>
      </c>
      <c r="I3217" s="7">
        <v>35657.910000000003</v>
      </c>
      <c r="J3217" s="8">
        <v>264</v>
      </c>
      <c r="K3217" s="8">
        <v>282</v>
      </c>
      <c r="L3217" s="7">
        <v>17422.57</v>
      </c>
      <c r="M3217" s="7">
        <v>1058.1300000000001</v>
      </c>
      <c r="N3217" s="7">
        <v>356919.41</v>
      </c>
      <c r="O3217" s="8">
        <v>3243</v>
      </c>
      <c r="P3217" s="8">
        <v>1</v>
      </c>
      <c r="Q3217" s="8">
        <v>6</v>
      </c>
    </row>
    <row r="3218" spans="1:17" ht="14.5">
      <c r="A3218" s="5">
        <v>46082</v>
      </c>
      <c r="B3218" s="6">
        <v>2026</v>
      </c>
      <c r="C3218" s="6" t="s">
        <v>94</v>
      </c>
      <c r="D3218" s="6" t="s">
        <v>86</v>
      </c>
      <c r="E3218" s="6" t="s">
        <v>87</v>
      </c>
      <c r="F3218" s="6" t="s">
        <v>77</v>
      </c>
      <c r="G3218" s="6" t="s">
        <v>78</v>
      </c>
      <c r="H3218" s="7">
        <v>435250.65</v>
      </c>
      <c r="I3218" s="7">
        <v>462028.05</v>
      </c>
      <c r="J3218" s="8">
        <v>5577</v>
      </c>
      <c r="K3218" s="8">
        <v>5919</v>
      </c>
      <c r="L3218" s="7">
        <v>244604.79999999999</v>
      </c>
      <c r="M3218" s="7">
        <v>7065.01</v>
      </c>
      <c r="N3218" s="7">
        <v>3863842.24</v>
      </c>
      <c r="O3218" s="8">
        <v>55948</v>
      </c>
      <c r="P3218" s="8">
        <v>24</v>
      </c>
      <c r="Q3218" s="8">
        <v>66</v>
      </c>
    </row>
    <row r="3219" spans="1:17" ht="14.5">
      <c r="A3219" s="5">
        <v>46082</v>
      </c>
      <c r="B3219" s="6">
        <v>2026</v>
      </c>
      <c r="C3219" s="6" t="s">
        <v>94</v>
      </c>
      <c r="D3219" s="6" t="s">
        <v>86</v>
      </c>
      <c r="E3219" s="6" t="s">
        <v>87</v>
      </c>
      <c r="F3219" s="6" t="s">
        <v>77</v>
      </c>
      <c r="G3219" s="6" t="s">
        <v>79</v>
      </c>
      <c r="H3219" s="7">
        <v>442646.59</v>
      </c>
      <c r="I3219" s="7">
        <v>441713.91</v>
      </c>
      <c r="J3219" s="8">
        <v>2199</v>
      </c>
      <c r="K3219" s="8">
        <v>2151</v>
      </c>
      <c r="L3219" s="7">
        <v>287552.82</v>
      </c>
      <c r="M3219" s="7">
        <v>10436.48</v>
      </c>
      <c r="N3219" s="7">
        <v>3449407.48</v>
      </c>
      <c r="O3219" s="8">
        <v>18442</v>
      </c>
      <c r="P3219" s="8">
        <v>19</v>
      </c>
      <c r="Q3219" s="8">
        <v>34</v>
      </c>
    </row>
    <row r="3220" spans="1:17" ht="14.5">
      <c r="A3220" s="5">
        <v>46082</v>
      </c>
      <c r="B3220" s="6">
        <v>2026</v>
      </c>
      <c r="C3220" s="6" t="s">
        <v>94</v>
      </c>
      <c r="D3220" s="6" t="s">
        <v>86</v>
      </c>
      <c r="E3220" s="6" t="s">
        <v>87</v>
      </c>
      <c r="F3220" s="6" t="s">
        <v>77</v>
      </c>
      <c r="G3220" s="6" t="s">
        <v>80</v>
      </c>
      <c r="H3220" s="7">
        <v>150808.85</v>
      </c>
      <c r="I3220" s="7">
        <v>144895.39000000001</v>
      </c>
      <c r="J3220" s="8">
        <v>994</v>
      </c>
      <c r="K3220" s="8">
        <v>947</v>
      </c>
      <c r="L3220" s="7">
        <v>104116.06</v>
      </c>
      <c r="M3220" s="7">
        <v>8380.85</v>
      </c>
      <c r="N3220" s="7">
        <v>1272830.26</v>
      </c>
      <c r="O3220" s="8">
        <v>8799</v>
      </c>
      <c r="P3220" s="8">
        <v>6</v>
      </c>
      <c r="Q3220" s="8">
        <v>13</v>
      </c>
    </row>
    <row r="3221" spans="1:17" ht="14.5">
      <c r="A3221" s="5">
        <v>46082</v>
      </c>
      <c r="B3221" s="6">
        <v>2026</v>
      </c>
      <c r="C3221" s="6" t="s">
        <v>94</v>
      </c>
      <c r="D3221" s="6" t="s">
        <v>86</v>
      </c>
      <c r="E3221" s="6" t="s">
        <v>87</v>
      </c>
      <c r="F3221" s="6" t="s">
        <v>77</v>
      </c>
      <c r="G3221" s="6" t="s">
        <v>81</v>
      </c>
      <c r="H3221" s="7">
        <v>201261.28</v>
      </c>
      <c r="I3221" s="7">
        <v>195610.32</v>
      </c>
      <c r="J3221" s="8">
        <v>1614</v>
      </c>
      <c r="K3221" s="8">
        <v>1575</v>
      </c>
      <c r="L3221" s="7">
        <v>124238.77</v>
      </c>
      <c r="M3221" s="7">
        <v>6461.6</v>
      </c>
      <c r="N3221" s="7">
        <v>1691720.89</v>
      </c>
      <c r="O3221" s="8">
        <v>14513</v>
      </c>
      <c r="P3221" s="8">
        <v>10</v>
      </c>
      <c r="Q3221" s="8">
        <v>28</v>
      </c>
    </row>
    <row r="3222" spans="1:17" ht="14.5">
      <c r="A3222" s="5">
        <v>46082</v>
      </c>
      <c r="B3222" s="6">
        <v>2026</v>
      </c>
      <c r="C3222" s="6" t="s">
        <v>94</v>
      </c>
      <c r="D3222" s="6" t="s">
        <v>86</v>
      </c>
      <c r="E3222" s="6" t="s">
        <v>87</v>
      </c>
      <c r="F3222" s="6" t="s">
        <v>82</v>
      </c>
      <c r="G3222" s="6" t="s">
        <v>78</v>
      </c>
      <c r="H3222" s="7">
        <v>361981.4</v>
      </c>
      <c r="I3222" s="7">
        <v>367553.73</v>
      </c>
      <c r="J3222" s="8">
        <v>4638</v>
      </c>
      <c r="K3222" s="8">
        <v>4665</v>
      </c>
      <c r="L3222" s="7">
        <v>188561.31</v>
      </c>
      <c r="M3222" s="7">
        <v>6998.17</v>
      </c>
      <c r="N3222" s="7">
        <v>3543390.79</v>
      </c>
      <c r="O3222" s="8">
        <v>47382</v>
      </c>
      <c r="P3222" s="8">
        <v>20</v>
      </c>
      <c r="Q3222" s="8">
        <v>99</v>
      </c>
    </row>
    <row r="3223" spans="1:17" ht="14.5">
      <c r="A3223" s="5">
        <v>46082</v>
      </c>
      <c r="B3223" s="6">
        <v>2026</v>
      </c>
      <c r="C3223" s="6" t="s">
        <v>94</v>
      </c>
      <c r="D3223" s="6" t="s">
        <v>86</v>
      </c>
      <c r="E3223" s="6" t="s">
        <v>87</v>
      </c>
      <c r="F3223" s="6" t="s">
        <v>82</v>
      </c>
      <c r="G3223" s="6" t="s">
        <v>79</v>
      </c>
      <c r="H3223" s="7">
        <v>428807.19</v>
      </c>
      <c r="I3223" s="7">
        <v>426308.17</v>
      </c>
      <c r="J3223" s="8">
        <v>2130</v>
      </c>
      <c r="K3223" s="8">
        <v>2108</v>
      </c>
      <c r="L3223" s="7">
        <v>262196.43</v>
      </c>
      <c r="M3223" s="7">
        <v>10002.129999999999</v>
      </c>
      <c r="N3223" s="7">
        <v>3240183.83</v>
      </c>
      <c r="O3223" s="8">
        <v>17218</v>
      </c>
      <c r="P3223" s="8">
        <v>20</v>
      </c>
      <c r="Q3223" s="8">
        <v>44</v>
      </c>
    </row>
    <row r="3224" spans="1:17" ht="14.5">
      <c r="A3224" s="5">
        <v>46082</v>
      </c>
      <c r="B3224" s="6">
        <v>2026</v>
      </c>
      <c r="C3224" s="6" t="s">
        <v>94</v>
      </c>
      <c r="D3224" s="6" t="s">
        <v>86</v>
      </c>
      <c r="E3224" s="6" t="s">
        <v>87</v>
      </c>
      <c r="F3224" s="6" t="s">
        <v>82</v>
      </c>
      <c r="G3224" s="6" t="s">
        <v>80</v>
      </c>
      <c r="H3224" s="7">
        <v>126794.46</v>
      </c>
      <c r="I3224" s="7">
        <v>120326.83</v>
      </c>
      <c r="J3224" s="8">
        <v>835</v>
      </c>
      <c r="K3224" s="8">
        <v>783</v>
      </c>
      <c r="L3224" s="7">
        <v>81326.240000000005</v>
      </c>
      <c r="M3224" s="7">
        <v>7161.85</v>
      </c>
      <c r="N3224" s="7">
        <v>1164543.6100000001</v>
      </c>
      <c r="O3224" s="8">
        <v>8493</v>
      </c>
      <c r="P3224" s="8">
        <v>5</v>
      </c>
      <c r="Q3224" s="8">
        <v>10</v>
      </c>
    </row>
    <row r="3225" spans="1:17" ht="14.5">
      <c r="A3225" s="5">
        <v>46082</v>
      </c>
      <c r="B3225" s="6">
        <v>2026</v>
      </c>
      <c r="C3225" s="6" t="s">
        <v>94</v>
      </c>
      <c r="D3225" s="6" t="s">
        <v>86</v>
      </c>
      <c r="E3225" s="6" t="s">
        <v>87</v>
      </c>
      <c r="F3225" s="6" t="s">
        <v>82</v>
      </c>
      <c r="G3225" s="6" t="s">
        <v>81</v>
      </c>
      <c r="H3225" s="7">
        <v>162098.32999999999</v>
      </c>
      <c r="I3225" s="7">
        <v>158530.29999999999</v>
      </c>
      <c r="J3225" s="8">
        <v>1300</v>
      </c>
      <c r="K3225" s="8">
        <v>1250</v>
      </c>
      <c r="L3225" s="7">
        <v>93806.88</v>
      </c>
      <c r="M3225" s="7">
        <v>4786.2</v>
      </c>
      <c r="N3225" s="7">
        <v>1453137.63</v>
      </c>
      <c r="O3225" s="8">
        <v>12858</v>
      </c>
      <c r="P3225" s="8">
        <v>8</v>
      </c>
      <c r="Q3225" s="8">
        <v>28</v>
      </c>
    </row>
    <row r="3226" spans="1:17" ht="14.5">
      <c r="A3226" s="5">
        <v>46082</v>
      </c>
      <c r="B3226" s="6">
        <v>2026</v>
      </c>
      <c r="C3226" s="6" t="s">
        <v>94</v>
      </c>
      <c r="D3226" s="6" t="s">
        <v>86</v>
      </c>
      <c r="E3226" s="6" t="s">
        <v>87</v>
      </c>
      <c r="F3226" s="6" t="s">
        <v>83</v>
      </c>
      <c r="G3226" s="6" t="s">
        <v>78</v>
      </c>
      <c r="H3226" s="7">
        <v>49070.42</v>
      </c>
      <c r="I3226" s="7">
        <v>51381.06</v>
      </c>
      <c r="J3226" s="8">
        <v>629</v>
      </c>
      <c r="K3226" s="8">
        <v>662</v>
      </c>
      <c r="L3226" s="7">
        <v>23030.28</v>
      </c>
      <c r="M3226" s="7">
        <v>801.76</v>
      </c>
      <c r="N3226" s="7">
        <v>649774.04</v>
      </c>
      <c r="O3226" s="8">
        <v>9008</v>
      </c>
      <c r="P3226" s="8">
        <v>2</v>
      </c>
      <c r="Q3226" s="8">
        <v>10</v>
      </c>
    </row>
    <row r="3227" spans="1:17" ht="14.5">
      <c r="A3227" s="5">
        <v>46082</v>
      </c>
      <c r="B3227" s="6">
        <v>2026</v>
      </c>
      <c r="C3227" s="6" t="s">
        <v>94</v>
      </c>
      <c r="D3227" s="6" t="s">
        <v>86</v>
      </c>
      <c r="E3227" s="6" t="s">
        <v>87</v>
      </c>
      <c r="F3227" s="6" t="s">
        <v>83</v>
      </c>
      <c r="G3227" s="6" t="s">
        <v>79</v>
      </c>
      <c r="H3227" s="7">
        <v>48998.32</v>
      </c>
      <c r="I3227" s="7">
        <v>47843.35</v>
      </c>
      <c r="J3227" s="8">
        <v>243</v>
      </c>
      <c r="K3227" s="8">
        <v>236</v>
      </c>
      <c r="L3227" s="7">
        <v>27049.23</v>
      </c>
      <c r="M3227" s="7">
        <v>1176.43</v>
      </c>
      <c r="N3227" s="7">
        <v>565780.43000000005</v>
      </c>
      <c r="O3227" s="8">
        <v>3165</v>
      </c>
      <c r="P3227" s="8">
        <v>3</v>
      </c>
      <c r="Q3227" s="8">
        <v>4</v>
      </c>
    </row>
    <row r="3228" spans="1:17" ht="14.5">
      <c r="A3228" s="5">
        <v>46082</v>
      </c>
      <c r="B3228" s="6">
        <v>2026</v>
      </c>
      <c r="C3228" s="6" t="s">
        <v>94</v>
      </c>
      <c r="D3228" s="6" t="s">
        <v>86</v>
      </c>
      <c r="E3228" s="6" t="s">
        <v>87</v>
      </c>
      <c r="F3228" s="6" t="s">
        <v>83</v>
      </c>
      <c r="G3228" s="6" t="s">
        <v>80</v>
      </c>
      <c r="H3228" s="7">
        <v>16897.830000000002</v>
      </c>
      <c r="I3228" s="7">
        <v>15500.61</v>
      </c>
      <c r="J3228" s="8">
        <v>111</v>
      </c>
      <c r="K3228" s="8">
        <v>103</v>
      </c>
      <c r="L3228" s="7">
        <v>9875.1299999999992</v>
      </c>
      <c r="M3228" s="7">
        <v>968.66</v>
      </c>
      <c r="N3228" s="7">
        <v>211753.26</v>
      </c>
      <c r="O3228" s="8">
        <v>1565</v>
      </c>
      <c r="P3228" s="8">
        <v>1</v>
      </c>
      <c r="Q3228" s="8">
        <v>3</v>
      </c>
    </row>
    <row r="3229" spans="1:17" ht="14.5">
      <c r="A3229" s="5">
        <v>46082</v>
      </c>
      <c r="B3229" s="6">
        <v>2026</v>
      </c>
      <c r="C3229" s="6" t="s">
        <v>94</v>
      </c>
      <c r="D3229" s="6" t="s">
        <v>86</v>
      </c>
      <c r="E3229" s="6" t="s">
        <v>87</v>
      </c>
      <c r="F3229" s="6" t="s">
        <v>83</v>
      </c>
      <c r="G3229" s="6" t="s">
        <v>81</v>
      </c>
      <c r="H3229" s="7">
        <v>22840.58</v>
      </c>
      <c r="I3229" s="7">
        <v>23171.48</v>
      </c>
      <c r="J3229" s="8">
        <v>183</v>
      </c>
      <c r="K3229" s="8">
        <v>187</v>
      </c>
      <c r="L3229" s="7">
        <v>12189.98</v>
      </c>
      <c r="M3229" s="7">
        <v>736.94</v>
      </c>
      <c r="N3229" s="7">
        <v>266400.02</v>
      </c>
      <c r="O3229" s="8">
        <v>2422</v>
      </c>
      <c r="P3229" s="8">
        <v>1</v>
      </c>
      <c r="Q3229" s="8">
        <v>5</v>
      </c>
    </row>
    <row r="3230" spans="1:17" ht="14.5">
      <c r="A3230" s="5">
        <v>46082</v>
      </c>
      <c r="B3230" s="6">
        <v>2026</v>
      </c>
      <c r="C3230" s="6" t="s">
        <v>94</v>
      </c>
      <c r="D3230" s="6" t="s">
        <v>88</v>
      </c>
      <c r="E3230" s="6" t="s">
        <v>87</v>
      </c>
      <c r="F3230" s="6" t="s">
        <v>77</v>
      </c>
      <c r="G3230" s="6" t="s">
        <v>78</v>
      </c>
      <c r="H3230" s="7">
        <v>363289.52</v>
      </c>
      <c r="I3230" s="7">
        <v>355419.42</v>
      </c>
      <c r="J3230" s="8">
        <v>4655</v>
      </c>
      <c r="K3230" s="8">
        <v>4645</v>
      </c>
      <c r="L3230" s="7">
        <v>204822.71</v>
      </c>
      <c r="M3230" s="7">
        <v>6381.07</v>
      </c>
      <c r="N3230" s="7">
        <v>3375811.87</v>
      </c>
      <c r="O3230" s="8">
        <v>47810</v>
      </c>
      <c r="P3230" s="8">
        <v>19</v>
      </c>
      <c r="Q3230" s="8">
        <v>70</v>
      </c>
    </row>
    <row r="3231" spans="1:17" ht="14.5">
      <c r="A3231" s="5">
        <v>46082</v>
      </c>
      <c r="B3231" s="6">
        <v>2026</v>
      </c>
      <c r="C3231" s="6" t="s">
        <v>94</v>
      </c>
      <c r="D3231" s="6" t="s">
        <v>88</v>
      </c>
      <c r="E3231" s="6" t="s">
        <v>87</v>
      </c>
      <c r="F3231" s="6" t="s">
        <v>77</v>
      </c>
      <c r="G3231" s="6" t="s">
        <v>79</v>
      </c>
      <c r="H3231" s="7">
        <v>380763.55</v>
      </c>
      <c r="I3231" s="7">
        <v>345337.69</v>
      </c>
      <c r="J3231" s="8">
        <v>1891</v>
      </c>
      <c r="K3231" s="8">
        <v>1699</v>
      </c>
      <c r="L3231" s="7">
        <v>252090.49</v>
      </c>
      <c r="M3231" s="7">
        <v>10049.959999999999</v>
      </c>
      <c r="N3231" s="7">
        <v>2979216.37</v>
      </c>
      <c r="O3231" s="8">
        <v>15405</v>
      </c>
      <c r="P3231" s="8">
        <v>17</v>
      </c>
      <c r="Q3231" s="8">
        <v>41</v>
      </c>
    </row>
    <row r="3232" spans="1:17" ht="14.5">
      <c r="A3232" s="5">
        <v>46082</v>
      </c>
      <c r="B3232" s="6">
        <v>2026</v>
      </c>
      <c r="C3232" s="6" t="s">
        <v>94</v>
      </c>
      <c r="D3232" s="6" t="s">
        <v>88</v>
      </c>
      <c r="E3232" s="6" t="s">
        <v>87</v>
      </c>
      <c r="F3232" s="6" t="s">
        <v>77</v>
      </c>
      <c r="G3232" s="6" t="s">
        <v>80</v>
      </c>
      <c r="H3232" s="7">
        <v>130552.05</v>
      </c>
      <c r="I3232" s="7">
        <v>114399.29</v>
      </c>
      <c r="J3232" s="8">
        <v>860</v>
      </c>
      <c r="K3232" s="8">
        <v>761</v>
      </c>
      <c r="L3232" s="7">
        <v>90085.84</v>
      </c>
      <c r="M3232" s="7">
        <v>7369.76</v>
      </c>
      <c r="N3232" s="7">
        <v>1084073.0900000001</v>
      </c>
      <c r="O3232" s="8">
        <v>7756</v>
      </c>
      <c r="P3232" s="8">
        <v>7</v>
      </c>
      <c r="Q3232" s="8">
        <v>11</v>
      </c>
    </row>
    <row r="3233" spans="1:17" ht="14.5">
      <c r="A3233" s="5">
        <v>46082</v>
      </c>
      <c r="B3233" s="6">
        <v>2026</v>
      </c>
      <c r="C3233" s="6" t="s">
        <v>94</v>
      </c>
      <c r="D3233" s="6" t="s">
        <v>88</v>
      </c>
      <c r="E3233" s="6" t="s">
        <v>87</v>
      </c>
      <c r="F3233" s="6" t="s">
        <v>77</v>
      </c>
      <c r="G3233" s="6" t="s">
        <v>81</v>
      </c>
      <c r="H3233" s="7">
        <v>156574.10999999999</v>
      </c>
      <c r="I3233" s="7">
        <v>144335.76</v>
      </c>
      <c r="J3233" s="8">
        <v>1256</v>
      </c>
      <c r="K3233" s="8">
        <v>1146</v>
      </c>
      <c r="L3233" s="7">
        <v>99145.73</v>
      </c>
      <c r="M3233" s="7">
        <v>5027.18</v>
      </c>
      <c r="N3233" s="7">
        <v>1404014.06</v>
      </c>
      <c r="O3233" s="8">
        <v>12115</v>
      </c>
      <c r="P3233" s="8">
        <v>8</v>
      </c>
      <c r="Q3233" s="8">
        <v>12</v>
      </c>
    </row>
    <row r="3234" spans="1:17" ht="14.5">
      <c r="A3234" s="5">
        <v>46082</v>
      </c>
      <c r="B3234" s="6">
        <v>2026</v>
      </c>
      <c r="C3234" s="6" t="s">
        <v>94</v>
      </c>
      <c r="D3234" s="6" t="s">
        <v>88</v>
      </c>
      <c r="E3234" s="6" t="s">
        <v>87</v>
      </c>
      <c r="F3234" s="6" t="s">
        <v>82</v>
      </c>
      <c r="G3234" s="6" t="s">
        <v>78</v>
      </c>
      <c r="H3234" s="7">
        <v>320432.34000000003</v>
      </c>
      <c r="I3234" s="7">
        <v>303914.8</v>
      </c>
      <c r="J3234" s="8">
        <v>4106</v>
      </c>
      <c r="K3234" s="8">
        <v>3938</v>
      </c>
      <c r="L3234" s="7">
        <v>167956.55</v>
      </c>
      <c r="M3234" s="7">
        <v>6113.69</v>
      </c>
      <c r="N3234" s="7">
        <v>3172733.96</v>
      </c>
      <c r="O3234" s="8">
        <v>42094</v>
      </c>
      <c r="P3234" s="8">
        <v>12</v>
      </c>
      <c r="Q3234" s="8">
        <v>39</v>
      </c>
    </row>
    <row r="3235" spans="1:17" ht="14.5">
      <c r="A3235" s="5">
        <v>46082</v>
      </c>
      <c r="B3235" s="6">
        <v>2026</v>
      </c>
      <c r="C3235" s="6" t="s">
        <v>94</v>
      </c>
      <c r="D3235" s="6" t="s">
        <v>88</v>
      </c>
      <c r="E3235" s="6" t="s">
        <v>87</v>
      </c>
      <c r="F3235" s="6" t="s">
        <v>82</v>
      </c>
      <c r="G3235" s="6" t="s">
        <v>79</v>
      </c>
      <c r="H3235" s="7">
        <v>367061.03</v>
      </c>
      <c r="I3235" s="7">
        <v>340507.8</v>
      </c>
      <c r="J3235" s="8">
        <v>1823</v>
      </c>
      <c r="K3235" s="8">
        <v>1660</v>
      </c>
      <c r="L3235" s="7">
        <v>226816.23</v>
      </c>
      <c r="M3235" s="7">
        <v>8639.99</v>
      </c>
      <c r="N3235" s="7">
        <v>2946561.39</v>
      </c>
      <c r="O3235" s="8">
        <v>16529</v>
      </c>
      <c r="P3235" s="8">
        <v>16</v>
      </c>
      <c r="Q3235" s="8">
        <v>35</v>
      </c>
    </row>
    <row r="3236" spans="1:17" ht="14.5">
      <c r="A3236" s="5">
        <v>46082</v>
      </c>
      <c r="B3236" s="6">
        <v>2026</v>
      </c>
      <c r="C3236" s="6" t="s">
        <v>94</v>
      </c>
      <c r="D3236" s="6" t="s">
        <v>88</v>
      </c>
      <c r="E3236" s="6" t="s">
        <v>87</v>
      </c>
      <c r="F3236" s="6" t="s">
        <v>82</v>
      </c>
      <c r="G3236" s="6" t="s">
        <v>80</v>
      </c>
      <c r="H3236" s="7">
        <v>121779.99</v>
      </c>
      <c r="I3236" s="7">
        <v>109744.29</v>
      </c>
      <c r="J3236" s="8">
        <v>802</v>
      </c>
      <c r="K3236" s="8">
        <v>718</v>
      </c>
      <c r="L3236" s="7">
        <v>78269.899999999994</v>
      </c>
      <c r="M3236" s="7">
        <v>6056.88</v>
      </c>
      <c r="N3236" s="7">
        <v>1066637</v>
      </c>
      <c r="O3236" s="8">
        <v>7498</v>
      </c>
      <c r="P3236" s="8">
        <v>5</v>
      </c>
      <c r="Q3236" s="8">
        <v>14</v>
      </c>
    </row>
    <row r="3237" spans="1:17" ht="14.5">
      <c r="A3237" s="5">
        <v>46082</v>
      </c>
      <c r="B3237" s="6">
        <v>2026</v>
      </c>
      <c r="C3237" s="6" t="s">
        <v>94</v>
      </c>
      <c r="D3237" s="6" t="s">
        <v>88</v>
      </c>
      <c r="E3237" s="6" t="s">
        <v>87</v>
      </c>
      <c r="F3237" s="6" t="s">
        <v>82</v>
      </c>
      <c r="G3237" s="6" t="s">
        <v>81</v>
      </c>
      <c r="H3237" s="7">
        <v>158538.73000000001</v>
      </c>
      <c r="I3237" s="7">
        <v>153062.91</v>
      </c>
      <c r="J3237" s="8">
        <v>1272</v>
      </c>
      <c r="K3237" s="8">
        <v>1230</v>
      </c>
      <c r="L3237" s="7">
        <v>91883.98</v>
      </c>
      <c r="M3237" s="7">
        <v>4797.63</v>
      </c>
      <c r="N3237" s="7">
        <v>1337531.55</v>
      </c>
      <c r="O3237" s="8">
        <v>11071</v>
      </c>
      <c r="P3237" s="8">
        <v>8</v>
      </c>
      <c r="Q3237" s="8">
        <v>15</v>
      </c>
    </row>
    <row r="3238" spans="1:17" ht="14.5">
      <c r="A3238" s="5">
        <v>46082</v>
      </c>
      <c r="B3238" s="6">
        <v>2026</v>
      </c>
      <c r="C3238" s="6" t="s">
        <v>94</v>
      </c>
      <c r="D3238" s="6" t="s">
        <v>88</v>
      </c>
      <c r="E3238" s="6" t="s">
        <v>87</v>
      </c>
      <c r="F3238" s="6" t="s">
        <v>83</v>
      </c>
      <c r="G3238" s="6" t="s">
        <v>78</v>
      </c>
      <c r="H3238" s="7">
        <v>40730.42</v>
      </c>
      <c r="I3238" s="7">
        <v>40249.64</v>
      </c>
      <c r="J3238" s="8">
        <v>522</v>
      </c>
      <c r="K3238" s="8">
        <v>519</v>
      </c>
      <c r="L3238" s="7">
        <v>19224.5</v>
      </c>
      <c r="M3238" s="7">
        <v>737.21</v>
      </c>
      <c r="N3238" s="7">
        <v>574481.06000000006</v>
      </c>
      <c r="O3238" s="8">
        <v>7657</v>
      </c>
      <c r="P3238" s="8">
        <v>2</v>
      </c>
      <c r="Q3238" s="8">
        <v>17</v>
      </c>
    </row>
    <row r="3239" spans="1:17" ht="14.5">
      <c r="A3239" s="5">
        <v>46082</v>
      </c>
      <c r="B3239" s="6">
        <v>2026</v>
      </c>
      <c r="C3239" s="6" t="s">
        <v>94</v>
      </c>
      <c r="D3239" s="6" t="s">
        <v>88</v>
      </c>
      <c r="E3239" s="6" t="s">
        <v>87</v>
      </c>
      <c r="F3239" s="6" t="s">
        <v>83</v>
      </c>
      <c r="G3239" s="6" t="s">
        <v>79</v>
      </c>
      <c r="H3239" s="7">
        <v>43500.15</v>
      </c>
      <c r="I3239" s="7">
        <v>40393.94</v>
      </c>
      <c r="J3239" s="8">
        <v>216</v>
      </c>
      <c r="K3239" s="8">
        <v>201</v>
      </c>
      <c r="L3239" s="7">
        <v>23879.7</v>
      </c>
      <c r="M3239" s="7">
        <v>1084.68</v>
      </c>
      <c r="N3239" s="7">
        <v>470996.45</v>
      </c>
      <c r="O3239" s="8">
        <v>2622</v>
      </c>
      <c r="P3239" s="8">
        <v>2</v>
      </c>
      <c r="Q3239" s="8">
        <v>7</v>
      </c>
    </row>
    <row r="3240" spans="1:17" ht="14.5">
      <c r="A3240" s="5">
        <v>46082</v>
      </c>
      <c r="B3240" s="6">
        <v>2026</v>
      </c>
      <c r="C3240" s="6" t="s">
        <v>94</v>
      </c>
      <c r="D3240" s="6" t="s">
        <v>88</v>
      </c>
      <c r="E3240" s="6" t="s">
        <v>87</v>
      </c>
      <c r="F3240" s="6" t="s">
        <v>83</v>
      </c>
      <c r="G3240" s="6" t="s">
        <v>80</v>
      </c>
      <c r="H3240" s="7">
        <v>14945.14</v>
      </c>
      <c r="I3240" s="7">
        <v>13697.46</v>
      </c>
      <c r="J3240" s="8">
        <v>98</v>
      </c>
      <c r="K3240" s="8">
        <v>90</v>
      </c>
      <c r="L3240" s="7">
        <v>8642.48</v>
      </c>
      <c r="M3240" s="7">
        <v>786.65</v>
      </c>
      <c r="N3240" s="7">
        <v>187065.97</v>
      </c>
      <c r="O3240" s="8">
        <v>1387</v>
      </c>
      <c r="P3240" s="8">
        <v>1</v>
      </c>
      <c r="Q3240" s="8">
        <v>2</v>
      </c>
    </row>
    <row r="3241" spans="1:17" ht="14.5">
      <c r="A3241" s="5">
        <v>46082</v>
      </c>
      <c r="B3241" s="6">
        <v>2026</v>
      </c>
      <c r="C3241" s="6" t="s">
        <v>94</v>
      </c>
      <c r="D3241" s="6" t="s">
        <v>88</v>
      </c>
      <c r="E3241" s="6" t="s">
        <v>87</v>
      </c>
      <c r="F3241" s="6" t="s">
        <v>83</v>
      </c>
      <c r="G3241" s="6" t="s">
        <v>81</v>
      </c>
      <c r="H3241" s="7">
        <v>19678.599999999999</v>
      </c>
      <c r="I3241" s="7">
        <v>18206.78</v>
      </c>
      <c r="J3241" s="8">
        <v>158</v>
      </c>
      <c r="K3241" s="8">
        <v>148</v>
      </c>
      <c r="L3241" s="7">
        <v>10497.08</v>
      </c>
      <c r="M3241" s="7">
        <v>613.76</v>
      </c>
      <c r="N3241" s="7">
        <v>236586.42</v>
      </c>
      <c r="O3241" s="8">
        <v>2155</v>
      </c>
      <c r="P3241" s="8">
        <v>1</v>
      </c>
      <c r="Q3241" s="8">
        <v>3</v>
      </c>
    </row>
    <row r="3242" spans="1:17" ht="14.5">
      <c r="A3242" s="5">
        <v>46082</v>
      </c>
      <c r="B3242" s="6">
        <v>2026</v>
      </c>
      <c r="C3242" s="6" t="s">
        <v>94</v>
      </c>
      <c r="D3242" s="6" t="s">
        <v>89</v>
      </c>
      <c r="E3242" s="6" t="s">
        <v>85</v>
      </c>
      <c r="F3242" s="6" t="s">
        <v>77</v>
      </c>
      <c r="G3242" s="6" t="s">
        <v>78</v>
      </c>
      <c r="H3242" s="7">
        <v>256061.51</v>
      </c>
      <c r="I3242" s="7">
        <v>254515.45</v>
      </c>
      <c r="J3242" s="8">
        <v>3281</v>
      </c>
      <c r="K3242" s="8">
        <v>3320</v>
      </c>
      <c r="L3242" s="7">
        <v>145660.16</v>
      </c>
      <c r="M3242" s="7">
        <v>4967.6899999999996</v>
      </c>
      <c r="N3242" s="7">
        <v>1825066.69</v>
      </c>
      <c r="O3242" s="8">
        <v>25969</v>
      </c>
      <c r="P3242" s="8">
        <v>10</v>
      </c>
      <c r="Q3242" s="8">
        <v>72</v>
      </c>
    </row>
    <row r="3243" spans="1:17" ht="14.5">
      <c r="A3243" s="5">
        <v>46082</v>
      </c>
      <c r="B3243" s="6">
        <v>2026</v>
      </c>
      <c r="C3243" s="6" t="s">
        <v>94</v>
      </c>
      <c r="D3243" s="6" t="s">
        <v>89</v>
      </c>
      <c r="E3243" s="6" t="s">
        <v>85</v>
      </c>
      <c r="F3243" s="6" t="s">
        <v>77</v>
      </c>
      <c r="G3243" s="6" t="s">
        <v>79</v>
      </c>
      <c r="H3243" s="7">
        <v>279436.46999999997</v>
      </c>
      <c r="I3243" s="7">
        <v>276708.95</v>
      </c>
      <c r="J3243" s="8">
        <v>1388</v>
      </c>
      <c r="K3243" s="8">
        <v>1365</v>
      </c>
      <c r="L3243" s="7">
        <v>184642.04</v>
      </c>
      <c r="M3243" s="7">
        <v>7261.32</v>
      </c>
      <c r="N3243" s="7">
        <v>1627164.95</v>
      </c>
      <c r="O3243" s="8">
        <v>8777</v>
      </c>
      <c r="P3243" s="8">
        <v>12</v>
      </c>
      <c r="Q3243" s="8">
        <v>13</v>
      </c>
    </row>
    <row r="3244" spans="1:17" ht="14.5">
      <c r="A3244" s="5">
        <v>46082</v>
      </c>
      <c r="B3244" s="6">
        <v>2026</v>
      </c>
      <c r="C3244" s="6" t="s">
        <v>94</v>
      </c>
      <c r="D3244" s="6" t="s">
        <v>89</v>
      </c>
      <c r="E3244" s="6" t="s">
        <v>85</v>
      </c>
      <c r="F3244" s="6" t="s">
        <v>77</v>
      </c>
      <c r="G3244" s="6" t="s">
        <v>80</v>
      </c>
      <c r="H3244" s="7">
        <v>86740.13</v>
      </c>
      <c r="I3244" s="7">
        <v>77582.759999999995</v>
      </c>
      <c r="J3244" s="8">
        <v>572</v>
      </c>
      <c r="K3244" s="8">
        <v>502</v>
      </c>
      <c r="L3244" s="7">
        <v>58935.25</v>
      </c>
      <c r="M3244" s="7">
        <v>4559.3599999999997</v>
      </c>
      <c r="N3244" s="7">
        <v>602451.5</v>
      </c>
      <c r="O3244" s="8">
        <v>4186</v>
      </c>
      <c r="P3244" s="8">
        <v>4</v>
      </c>
      <c r="Q3244" s="8">
        <v>10</v>
      </c>
    </row>
    <row r="3245" spans="1:17" ht="14.5">
      <c r="A3245" s="5">
        <v>46082</v>
      </c>
      <c r="B3245" s="6">
        <v>2026</v>
      </c>
      <c r="C3245" s="6" t="s">
        <v>94</v>
      </c>
      <c r="D3245" s="6" t="s">
        <v>89</v>
      </c>
      <c r="E3245" s="6" t="s">
        <v>85</v>
      </c>
      <c r="F3245" s="6" t="s">
        <v>77</v>
      </c>
      <c r="G3245" s="6" t="s">
        <v>81</v>
      </c>
      <c r="H3245" s="7">
        <v>109994.83</v>
      </c>
      <c r="I3245" s="7">
        <v>111705.5</v>
      </c>
      <c r="J3245" s="8">
        <v>882</v>
      </c>
      <c r="K3245" s="8">
        <v>884</v>
      </c>
      <c r="L3245" s="7">
        <v>67633.490000000005</v>
      </c>
      <c r="M3245" s="7">
        <v>3336.93</v>
      </c>
      <c r="N3245" s="7">
        <v>755629.67</v>
      </c>
      <c r="O3245" s="8">
        <v>6410</v>
      </c>
      <c r="P3245" s="8">
        <v>6</v>
      </c>
      <c r="Q3245" s="8">
        <v>11</v>
      </c>
    </row>
    <row r="3246" spans="1:17" ht="14.5">
      <c r="A3246" s="5">
        <v>46082</v>
      </c>
      <c r="B3246" s="6">
        <v>2026</v>
      </c>
      <c r="C3246" s="6" t="s">
        <v>94</v>
      </c>
      <c r="D3246" s="6" t="s">
        <v>89</v>
      </c>
      <c r="E3246" s="6" t="s">
        <v>85</v>
      </c>
      <c r="F3246" s="6" t="s">
        <v>82</v>
      </c>
      <c r="G3246" s="6" t="s">
        <v>78</v>
      </c>
      <c r="H3246" s="7">
        <v>242268.99</v>
      </c>
      <c r="I3246" s="7">
        <v>239102.65</v>
      </c>
      <c r="J3246" s="8">
        <v>3104</v>
      </c>
      <c r="K3246" s="8">
        <v>3014</v>
      </c>
      <c r="L3246" s="7">
        <v>127805.3</v>
      </c>
      <c r="M3246" s="7">
        <v>4133.5600000000004</v>
      </c>
      <c r="N3246" s="7">
        <v>1702247.28</v>
      </c>
      <c r="O3246" s="8">
        <v>23963</v>
      </c>
      <c r="P3246" s="8">
        <v>13</v>
      </c>
      <c r="Q3246" s="8">
        <v>66</v>
      </c>
    </row>
    <row r="3247" spans="1:17" ht="14.5">
      <c r="A3247" s="5">
        <v>46082</v>
      </c>
      <c r="B3247" s="6">
        <v>2026</v>
      </c>
      <c r="C3247" s="6" t="s">
        <v>94</v>
      </c>
      <c r="D3247" s="6" t="s">
        <v>89</v>
      </c>
      <c r="E3247" s="6" t="s">
        <v>85</v>
      </c>
      <c r="F3247" s="6" t="s">
        <v>82</v>
      </c>
      <c r="G3247" s="6" t="s">
        <v>79</v>
      </c>
      <c r="H3247" s="7">
        <v>242424.21</v>
      </c>
      <c r="I3247" s="7">
        <v>236155.11</v>
      </c>
      <c r="J3247" s="8">
        <v>1204</v>
      </c>
      <c r="K3247" s="8">
        <v>1189</v>
      </c>
      <c r="L3247" s="7">
        <v>149715.13</v>
      </c>
      <c r="M3247" s="7">
        <v>5665.13</v>
      </c>
      <c r="N3247" s="7">
        <v>1461569.63</v>
      </c>
      <c r="O3247" s="8">
        <v>7631</v>
      </c>
      <c r="P3247" s="8">
        <v>13</v>
      </c>
      <c r="Q3247" s="8">
        <v>14</v>
      </c>
    </row>
    <row r="3248" spans="1:17" ht="14.5">
      <c r="A3248" s="5">
        <v>46082</v>
      </c>
      <c r="B3248" s="6">
        <v>2026</v>
      </c>
      <c r="C3248" s="6" t="s">
        <v>94</v>
      </c>
      <c r="D3248" s="6" t="s">
        <v>89</v>
      </c>
      <c r="E3248" s="6" t="s">
        <v>85</v>
      </c>
      <c r="F3248" s="6" t="s">
        <v>82</v>
      </c>
      <c r="G3248" s="6" t="s">
        <v>80</v>
      </c>
      <c r="H3248" s="7">
        <v>83158.55</v>
      </c>
      <c r="I3248" s="7">
        <v>79180.25</v>
      </c>
      <c r="J3248" s="8">
        <v>548</v>
      </c>
      <c r="K3248" s="8">
        <v>519</v>
      </c>
      <c r="L3248" s="7">
        <v>53856.2</v>
      </c>
      <c r="M3248" s="7">
        <v>4932.24</v>
      </c>
      <c r="N3248" s="7">
        <v>567113.14</v>
      </c>
      <c r="O3248" s="8">
        <v>4030</v>
      </c>
      <c r="P3248" s="8">
        <v>3</v>
      </c>
      <c r="Q3248" s="8">
        <v>8</v>
      </c>
    </row>
    <row r="3249" spans="1:17" ht="14.5">
      <c r="A3249" s="5">
        <v>46082</v>
      </c>
      <c r="B3249" s="6">
        <v>2026</v>
      </c>
      <c r="C3249" s="6" t="s">
        <v>94</v>
      </c>
      <c r="D3249" s="6" t="s">
        <v>89</v>
      </c>
      <c r="E3249" s="6" t="s">
        <v>85</v>
      </c>
      <c r="F3249" s="6" t="s">
        <v>82</v>
      </c>
      <c r="G3249" s="6" t="s">
        <v>81</v>
      </c>
      <c r="H3249" s="7">
        <v>100575.17</v>
      </c>
      <c r="I3249" s="7">
        <v>99932.82</v>
      </c>
      <c r="J3249" s="8">
        <v>807</v>
      </c>
      <c r="K3249" s="8">
        <v>812</v>
      </c>
      <c r="L3249" s="7">
        <v>58520.6</v>
      </c>
      <c r="M3249" s="7">
        <v>3315.09</v>
      </c>
      <c r="N3249" s="7">
        <v>697738.07</v>
      </c>
      <c r="O3249" s="8">
        <v>6133</v>
      </c>
      <c r="P3249" s="8">
        <v>6</v>
      </c>
      <c r="Q3249" s="8">
        <v>11</v>
      </c>
    </row>
    <row r="3250" spans="1:17" ht="14.5">
      <c r="A3250" s="5">
        <v>46082</v>
      </c>
      <c r="B3250" s="6">
        <v>2026</v>
      </c>
      <c r="C3250" s="6" t="s">
        <v>94</v>
      </c>
      <c r="D3250" s="6" t="s">
        <v>89</v>
      </c>
      <c r="E3250" s="6" t="s">
        <v>85</v>
      </c>
      <c r="F3250" s="6" t="s">
        <v>83</v>
      </c>
      <c r="G3250" s="6" t="s">
        <v>78</v>
      </c>
      <c r="H3250" s="7">
        <v>37032.97</v>
      </c>
      <c r="I3250" s="7">
        <v>36980.76</v>
      </c>
      <c r="J3250" s="8">
        <v>474</v>
      </c>
      <c r="K3250" s="8">
        <v>471</v>
      </c>
      <c r="L3250" s="7">
        <v>17709.45</v>
      </c>
      <c r="M3250" s="7">
        <v>612.71</v>
      </c>
      <c r="N3250" s="7">
        <v>383004.07</v>
      </c>
      <c r="O3250" s="8">
        <v>5015</v>
      </c>
      <c r="P3250" s="8">
        <v>1</v>
      </c>
      <c r="Q3250" s="8">
        <v>13</v>
      </c>
    </row>
    <row r="3251" spans="1:17" ht="14.5">
      <c r="A3251" s="5">
        <v>46082</v>
      </c>
      <c r="B3251" s="6">
        <v>2026</v>
      </c>
      <c r="C3251" s="6" t="s">
        <v>94</v>
      </c>
      <c r="D3251" s="6" t="s">
        <v>89</v>
      </c>
      <c r="E3251" s="6" t="s">
        <v>85</v>
      </c>
      <c r="F3251" s="6" t="s">
        <v>83</v>
      </c>
      <c r="G3251" s="6" t="s">
        <v>79</v>
      </c>
      <c r="H3251" s="7">
        <v>42439.69</v>
      </c>
      <c r="I3251" s="7">
        <v>41578.959999999999</v>
      </c>
      <c r="J3251" s="8">
        <v>211</v>
      </c>
      <c r="K3251" s="8">
        <v>209</v>
      </c>
      <c r="L3251" s="7">
        <v>23853.35</v>
      </c>
      <c r="M3251" s="7">
        <v>1158.56</v>
      </c>
      <c r="N3251" s="7">
        <v>348571.77</v>
      </c>
      <c r="O3251" s="8">
        <v>1819</v>
      </c>
      <c r="P3251" s="8">
        <v>2</v>
      </c>
      <c r="Q3251" s="8">
        <v>3</v>
      </c>
    </row>
    <row r="3252" spans="1:17" ht="14.5">
      <c r="A3252" s="5">
        <v>46082</v>
      </c>
      <c r="B3252" s="6">
        <v>2026</v>
      </c>
      <c r="C3252" s="6" t="s">
        <v>94</v>
      </c>
      <c r="D3252" s="6" t="s">
        <v>89</v>
      </c>
      <c r="E3252" s="6" t="s">
        <v>85</v>
      </c>
      <c r="F3252" s="6" t="s">
        <v>83</v>
      </c>
      <c r="G3252" s="6" t="s">
        <v>80</v>
      </c>
      <c r="H3252" s="7">
        <v>12749.1</v>
      </c>
      <c r="I3252" s="7">
        <v>11864.42</v>
      </c>
      <c r="J3252" s="8">
        <v>84</v>
      </c>
      <c r="K3252" s="8">
        <v>79</v>
      </c>
      <c r="L3252" s="7">
        <v>7320.45</v>
      </c>
      <c r="M3252" s="7">
        <v>769.76</v>
      </c>
      <c r="N3252" s="7">
        <v>121594.93</v>
      </c>
      <c r="O3252" s="8">
        <v>842</v>
      </c>
      <c r="P3252" s="8">
        <v>1</v>
      </c>
      <c r="Q3252" s="8">
        <v>2</v>
      </c>
    </row>
    <row r="3253" spans="1:17" ht="14.5">
      <c r="A3253" s="5">
        <v>46082</v>
      </c>
      <c r="B3253" s="6">
        <v>2026</v>
      </c>
      <c r="C3253" s="6" t="s">
        <v>94</v>
      </c>
      <c r="D3253" s="6" t="s">
        <v>89</v>
      </c>
      <c r="E3253" s="6" t="s">
        <v>85</v>
      </c>
      <c r="F3253" s="6" t="s">
        <v>83</v>
      </c>
      <c r="G3253" s="6" t="s">
        <v>81</v>
      </c>
      <c r="H3253" s="7">
        <v>15561.08</v>
      </c>
      <c r="I3253" s="7">
        <v>15687.05</v>
      </c>
      <c r="J3253" s="8">
        <v>125</v>
      </c>
      <c r="K3253" s="8">
        <v>124</v>
      </c>
      <c r="L3253" s="7">
        <v>8236.59</v>
      </c>
      <c r="M3253" s="7">
        <v>467.28</v>
      </c>
      <c r="N3253" s="7">
        <v>155648.37</v>
      </c>
      <c r="O3253" s="8">
        <v>1310</v>
      </c>
      <c r="P3253" s="8">
        <v>1</v>
      </c>
      <c r="Q3253" s="8">
        <v>2</v>
      </c>
    </row>
    <row r="3254" spans="1:17" ht="14.5">
      <c r="A3254" s="5">
        <v>46082</v>
      </c>
      <c r="B3254" s="6">
        <v>2026</v>
      </c>
      <c r="C3254" s="6" t="s">
        <v>94</v>
      </c>
      <c r="D3254" s="6" t="s">
        <v>90</v>
      </c>
      <c r="E3254" s="6" t="s">
        <v>91</v>
      </c>
      <c r="F3254" s="6" t="s">
        <v>77</v>
      </c>
      <c r="G3254" s="6" t="s">
        <v>78</v>
      </c>
      <c r="H3254" s="7">
        <v>233354.77</v>
      </c>
      <c r="I3254" s="7">
        <v>227539.39</v>
      </c>
      <c r="J3254" s="8">
        <v>2990</v>
      </c>
      <c r="K3254" s="8">
        <v>2958</v>
      </c>
      <c r="L3254" s="7">
        <v>129923.23</v>
      </c>
      <c r="M3254" s="7">
        <v>4395.01</v>
      </c>
      <c r="N3254" s="7">
        <v>2489645.2400000002</v>
      </c>
      <c r="O3254" s="8">
        <v>34914</v>
      </c>
      <c r="P3254" s="8">
        <v>11</v>
      </c>
      <c r="Q3254" s="8">
        <v>51</v>
      </c>
    </row>
    <row r="3255" spans="1:17" ht="14.5">
      <c r="A3255" s="5">
        <v>46082</v>
      </c>
      <c r="B3255" s="6">
        <v>2026</v>
      </c>
      <c r="C3255" s="6" t="s">
        <v>94</v>
      </c>
      <c r="D3255" s="6" t="s">
        <v>90</v>
      </c>
      <c r="E3255" s="6" t="s">
        <v>91</v>
      </c>
      <c r="F3255" s="6" t="s">
        <v>77</v>
      </c>
      <c r="G3255" s="6" t="s">
        <v>79</v>
      </c>
      <c r="H3255" s="7">
        <v>232305.65</v>
      </c>
      <c r="I3255" s="7">
        <v>210707.12</v>
      </c>
      <c r="J3255" s="8">
        <v>1154</v>
      </c>
      <c r="K3255" s="8">
        <v>1046</v>
      </c>
      <c r="L3255" s="7">
        <v>154489.71</v>
      </c>
      <c r="M3255" s="7">
        <v>6004.06</v>
      </c>
      <c r="N3255" s="7">
        <v>2238581.66</v>
      </c>
      <c r="O3255" s="8">
        <v>12011</v>
      </c>
      <c r="P3255" s="8">
        <v>12</v>
      </c>
      <c r="Q3255" s="8">
        <v>21</v>
      </c>
    </row>
    <row r="3256" spans="1:17" ht="14.5">
      <c r="A3256" s="5">
        <v>46082</v>
      </c>
      <c r="B3256" s="6">
        <v>2026</v>
      </c>
      <c r="C3256" s="6" t="s">
        <v>94</v>
      </c>
      <c r="D3256" s="6" t="s">
        <v>90</v>
      </c>
      <c r="E3256" s="6" t="s">
        <v>91</v>
      </c>
      <c r="F3256" s="6" t="s">
        <v>77</v>
      </c>
      <c r="G3256" s="6" t="s">
        <v>80</v>
      </c>
      <c r="H3256" s="7">
        <v>83747.62</v>
      </c>
      <c r="I3256" s="7">
        <v>77220.98</v>
      </c>
      <c r="J3256" s="8">
        <v>552</v>
      </c>
      <c r="K3256" s="8">
        <v>502</v>
      </c>
      <c r="L3256" s="7">
        <v>58152.38</v>
      </c>
      <c r="M3256" s="7">
        <v>4728.2</v>
      </c>
      <c r="N3256" s="7">
        <v>792181.69</v>
      </c>
      <c r="O3256" s="8">
        <v>5465</v>
      </c>
      <c r="P3256" s="8">
        <v>5</v>
      </c>
      <c r="Q3256" s="8">
        <v>6</v>
      </c>
    </row>
    <row r="3257" spans="1:17" ht="14.5">
      <c r="A3257" s="5">
        <v>46082</v>
      </c>
      <c r="B3257" s="6">
        <v>2026</v>
      </c>
      <c r="C3257" s="6" t="s">
        <v>94</v>
      </c>
      <c r="D3257" s="6" t="s">
        <v>90</v>
      </c>
      <c r="E3257" s="6" t="s">
        <v>91</v>
      </c>
      <c r="F3257" s="6" t="s">
        <v>77</v>
      </c>
      <c r="G3257" s="6" t="s">
        <v>81</v>
      </c>
      <c r="H3257" s="7">
        <v>103174.37</v>
      </c>
      <c r="I3257" s="7">
        <v>94847.73</v>
      </c>
      <c r="J3257" s="8">
        <v>828</v>
      </c>
      <c r="K3257" s="8">
        <v>763</v>
      </c>
      <c r="L3257" s="7">
        <v>63474.57</v>
      </c>
      <c r="M3257" s="7">
        <v>3385.51</v>
      </c>
      <c r="N3257" s="7">
        <v>1063375.57</v>
      </c>
      <c r="O3257" s="8">
        <v>9061</v>
      </c>
      <c r="P3257" s="8">
        <v>5</v>
      </c>
      <c r="Q3257" s="8">
        <v>13</v>
      </c>
    </row>
    <row r="3258" spans="1:17" ht="14.5">
      <c r="A3258" s="5">
        <v>46082</v>
      </c>
      <c r="B3258" s="6">
        <v>2026</v>
      </c>
      <c r="C3258" s="6" t="s">
        <v>94</v>
      </c>
      <c r="D3258" s="6" t="s">
        <v>90</v>
      </c>
      <c r="E3258" s="6" t="s">
        <v>91</v>
      </c>
      <c r="F3258" s="6" t="s">
        <v>82</v>
      </c>
      <c r="G3258" s="6" t="s">
        <v>78</v>
      </c>
      <c r="H3258" s="7">
        <v>194019.01</v>
      </c>
      <c r="I3258" s="7">
        <v>190277.88</v>
      </c>
      <c r="J3258" s="8">
        <v>2486</v>
      </c>
      <c r="K3258" s="8">
        <v>2471</v>
      </c>
      <c r="L3258" s="7">
        <v>100162.29</v>
      </c>
      <c r="M3258" s="7">
        <v>3521.08</v>
      </c>
      <c r="N3258" s="7">
        <v>2306956.08</v>
      </c>
      <c r="O3258" s="8">
        <v>30697</v>
      </c>
      <c r="P3258" s="8">
        <v>8</v>
      </c>
      <c r="Q3258" s="8">
        <v>54</v>
      </c>
    </row>
    <row r="3259" spans="1:17" ht="14.5">
      <c r="A3259" s="5">
        <v>46082</v>
      </c>
      <c r="B3259" s="6">
        <v>2026</v>
      </c>
      <c r="C3259" s="6" t="s">
        <v>94</v>
      </c>
      <c r="D3259" s="6" t="s">
        <v>90</v>
      </c>
      <c r="E3259" s="6" t="s">
        <v>91</v>
      </c>
      <c r="F3259" s="6" t="s">
        <v>82</v>
      </c>
      <c r="G3259" s="6" t="s">
        <v>79</v>
      </c>
      <c r="H3259" s="7">
        <v>201058.92</v>
      </c>
      <c r="I3259" s="7">
        <v>189852.37</v>
      </c>
      <c r="J3259" s="8">
        <v>999</v>
      </c>
      <c r="K3259" s="8">
        <v>961</v>
      </c>
      <c r="L3259" s="7">
        <v>121256.97</v>
      </c>
      <c r="M3259" s="7">
        <v>4832.8900000000003</v>
      </c>
      <c r="N3259" s="7">
        <v>2004600.93</v>
      </c>
      <c r="O3259" s="8">
        <v>10463</v>
      </c>
      <c r="P3259" s="8">
        <v>8</v>
      </c>
      <c r="Q3259" s="8">
        <v>10</v>
      </c>
    </row>
    <row r="3260" spans="1:17" ht="14.5">
      <c r="A3260" s="5">
        <v>46082</v>
      </c>
      <c r="B3260" s="6">
        <v>2026</v>
      </c>
      <c r="C3260" s="6" t="s">
        <v>94</v>
      </c>
      <c r="D3260" s="6" t="s">
        <v>90</v>
      </c>
      <c r="E3260" s="6" t="s">
        <v>91</v>
      </c>
      <c r="F3260" s="6" t="s">
        <v>82</v>
      </c>
      <c r="G3260" s="6" t="s">
        <v>80</v>
      </c>
      <c r="H3260" s="7">
        <v>73003.850000000006</v>
      </c>
      <c r="I3260" s="7">
        <v>62987.08</v>
      </c>
      <c r="J3260" s="8">
        <v>481</v>
      </c>
      <c r="K3260" s="8">
        <v>416</v>
      </c>
      <c r="L3260" s="7">
        <v>47428.34</v>
      </c>
      <c r="M3260" s="7">
        <v>3993.04</v>
      </c>
      <c r="N3260" s="7">
        <v>758651.5</v>
      </c>
      <c r="O3260" s="8">
        <v>5651</v>
      </c>
      <c r="P3260" s="8">
        <v>4</v>
      </c>
      <c r="Q3260" s="8">
        <v>4</v>
      </c>
    </row>
    <row r="3261" spans="1:17" ht="14.5">
      <c r="A3261" s="5">
        <v>46082</v>
      </c>
      <c r="B3261" s="6">
        <v>2026</v>
      </c>
      <c r="C3261" s="6" t="s">
        <v>94</v>
      </c>
      <c r="D3261" s="6" t="s">
        <v>90</v>
      </c>
      <c r="E3261" s="6" t="s">
        <v>91</v>
      </c>
      <c r="F3261" s="6" t="s">
        <v>82</v>
      </c>
      <c r="G3261" s="6" t="s">
        <v>81</v>
      </c>
      <c r="H3261" s="7">
        <v>84739.75</v>
      </c>
      <c r="I3261" s="7">
        <v>82690.19</v>
      </c>
      <c r="J3261" s="8">
        <v>680</v>
      </c>
      <c r="K3261" s="8">
        <v>651</v>
      </c>
      <c r="L3261" s="7">
        <v>48668.67</v>
      </c>
      <c r="M3261" s="7">
        <v>2609.06</v>
      </c>
      <c r="N3261" s="7">
        <v>920860.24</v>
      </c>
      <c r="O3261" s="8">
        <v>7734</v>
      </c>
      <c r="P3261" s="8">
        <v>4</v>
      </c>
      <c r="Q3261" s="8">
        <v>13</v>
      </c>
    </row>
    <row r="3262" spans="1:17" ht="14.5">
      <c r="A3262" s="5">
        <v>46082</v>
      </c>
      <c r="B3262" s="6">
        <v>2026</v>
      </c>
      <c r="C3262" s="6" t="s">
        <v>94</v>
      </c>
      <c r="D3262" s="6" t="s">
        <v>90</v>
      </c>
      <c r="E3262" s="6" t="s">
        <v>91</v>
      </c>
      <c r="F3262" s="6" t="s">
        <v>83</v>
      </c>
      <c r="G3262" s="6" t="s">
        <v>78</v>
      </c>
      <c r="H3262" s="7">
        <v>25461.48</v>
      </c>
      <c r="I3262" s="7">
        <v>25972.799999999999</v>
      </c>
      <c r="J3262" s="8">
        <v>326</v>
      </c>
      <c r="K3262" s="8">
        <v>331</v>
      </c>
      <c r="L3262" s="7">
        <v>11931.09</v>
      </c>
      <c r="M3262" s="7">
        <v>485.86</v>
      </c>
      <c r="N3262" s="7">
        <v>430245.97</v>
      </c>
      <c r="O3262" s="8">
        <v>5918</v>
      </c>
      <c r="P3262" s="8">
        <v>1</v>
      </c>
      <c r="Q3262" s="8">
        <v>10</v>
      </c>
    </row>
    <row r="3263" spans="1:17" ht="14.5">
      <c r="A3263" s="5">
        <v>46082</v>
      </c>
      <c r="B3263" s="6">
        <v>2026</v>
      </c>
      <c r="C3263" s="6" t="s">
        <v>94</v>
      </c>
      <c r="D3263" s="6" t="s">
        <v>90</v>
      </c>
      <c r="E3263" s="6" t="s">
        <v>91</v>
      </c>
      <c r="F3263" s="6" t="s">
        <v>83</v>
      </c>
      <c r="G3263" s="6" t="s">
        <v>79</v>
      </c>
      <c r="H3263" s="7">
        <v>25366.23</v>
      </c>
      <c r="I3263" s="7">
        <v>24223.69</v>
      </c>
      <c r="J3263" s="8">
        <v>126</v>
      </c>
      <c r="K3263" s="8">
        <v>122</v>
      </c>
      <c r="L3263" s="7">
        <v>13917.29</v>
      </c>
      <c r="M3263" s="7">
        <v>658.92</v>
      </c>
      <c r="N3263" s="7">
        <v>355146.47</v>
      </c>
      <c r="O3263" s="8">
        <v>1812</v>
      </c>
      <c r="P3263" s="8">
        <v>1</v>
      </c>
      <c r="Q3263" s="8">
        <v>4</v>
      </c>
    </row>
    <row r="3264" spans="1:17" ht="14.5">
      <c r="A3264" s="5">
        <v>46082</v>
      </c>
      <c r="B3264" s="6">
        <v>2026</v>
      </c>
      <c r="C3264" s="6" t="s">
        <v>94</v>
      </c>
      <c r="D3264" s="6" t="s">
        <v>90</v>
      </c>
      <c r="E3264" s="6" t="s">
        <v>91</v>
      </c>
      <c r="F3264" s="6" t="s">
        <v>83</v>
      </c>
      <c r="G3264" s="6" t="s">
        <v>80</v>
      </c>
      <c r="H3264" s="7">
        <v>9358.1200000000008</v>
      </c>
      <c r="I3264" s="7">
        <v>8651.43</v>
      </c>
      <c r="J3264" s="8">
        <v>62</v>
      </c>
      <c r="K3264" s="8">
        <v>56</v>
      </c>
      <c r="L3264" s="7">
        <v>5363.33</v>
      </c>
      <c r="M3264" s="7">
        <v>512.1</v>
      </c>
      <c r="N3264" s="7">
        <v>131448.03</v>
      </c>
      <c r="O3264" s="8">
        <v>937</v>
      </c>
      <c r="P3264" s="8">
        <v>0</v>
      </c>
      <c r="Q3264" s="8">
        <v>1</v>
      </c>
    </row>
    <row r="3265" spans="1:17" ht="14.5">
      <c r="A3265" s="5">
        <v>46082</v>
      </c>
      <c r="B3265" s="6">
        <v>2026</v>
      </c>
      <c r="C3265" s="6" t="s">
        <v>94</v>
      </c>
      <c r="D3265" s="6" t="s">
        <v>90</v>
      </c>
      <c r="E3265" s="6" t="s">
        <v>91</v>
      </c>
      <c r="F3265" s="6" t="s">
        <v>83</v>
      </c>
      <c r="G3265" s="6" t="s">
        <v>81</v>
      </c>
      <c r="H3265" s="7">
        <v>11133.97</v>
      </c>
      <c r="I3265" s="7">
        <v>10931.54</v>
      </c>
      <c r="J3265" s="8">
        <v>89</v>
      </c>
      <c r="K3265" s="8">
        <v>87</v>
      </c>
      <c r="L3265" s="7">
        <v>5909.95</v>
      </c>
      <c r="M3265" s="7">
        <v>306.62</v>
      </c>
      <c r="N3265" s="7">
        <v>170597.59</v>
      </c>
      <c r="O3265" s="8">
        <v>1509</v>
      </c>
      <c r="P3265" s="8">
        <v>0</v>
      </c>
      <c r="Q3265" s="8">
        <v>3</v>
      </c>
    </row>
    <row r="3266" spans="1:17" ht="14.5">
      <c r="A3266" s="5">
        <v>46082</v>
      </c>
      <c r="B3266" s="6">
        <v>2026</v>
      </c>
      <c r="C3266" s="6" t="s">
        <v>94</v>
      </c>
      <c r="D3266" s="6" t="s">
        <v>92</v>
      </c>
      <c r="E3266" s="6" t="s">
        <v>76</v>
      </c>
      <c r="F3266" s="6" t="s">
        <v>77</v>
      </c>
      <c r="G3266" s="6" t="s">
        <v>78</v>
      </c>
      <c r="H3266" s="7">
        <v>221397.11</v>
      </c>
      <c r="I3266" s="7">
        <v>225769.66</v>
      </c>
      <c r="J3266" s="8">
        <v>2837</v>
      </c>
      <c r="K3266" s="8">
        <v>2863</v>
      </c>
      <c r="L3266" s="7">
        <v>125676.12</v>
      </c>
      <c r="M3266" s="7">
        <v>4229.41</v>
      </c>
      <c r="N3266" s="7">
        <v>1480818.54</v>
      </c>
      <c r="O3266" s="8">
        <v>21114</v>
      </c>
      <c r="P3266" s="8">
        <v>9</v>
      </c>
      <c r="Q3266" s="8">
        <v>29</v>
      </c>
    </row>
    <row r="3267" spans="1:17" ht="14.5">
      <c r="A3267" s="5">
        <v>46082</v>
      </c>
      <c r="B3267" s="6">
        <v>2026</v>
      </c>
      <c r="C3267" s="6" t="s">
        <v>94</v>
      </c>
      <c r="D3267" s="6" t="s">
        <v>92</v>
      </c>
      <c r="E3267" s="6" t="s">
        <v>76</v>
      </c>
      <c r="F3267" s="6" t="s">
        <v>77</v>
      </c>
      <c r="G3267" s="6" t="s">
        <v>79</v>
      </c>
      <c r="H3267" s="7">
        <v>241828.88</v>
      </c>
      <c r="I3267" s="7">
        <v>234550.77</v>
      </c>
      <c r="J3267" s="8">
        <v>1201</v>
      </c>
      <c r="K3267" s="8">
        <v>1174</v>
      </c>
      <c r="L3267" s="7">
        <v>160783.5</v>
      </c>
      <c r="M3267" s="7">
        <v>5714.14</v>
      </c>
      <c r="N3267" s="7">
        <v>1340171.24</v>
      </c>
      <c r="O3267" s="8">
        <v>7351</v>
      </c>
      <c r="P3267" s="8">
        <v>11</v>
      </c>
      <c r="Q3267" s="8">
        <v>26</v>
      </c>
    </row>
    <row r="3268" spans="1:17" ht="14.5">
      <c r="A3268" s="5">
        <v>46082</v>
      </c>
      <c r="B3268" s="6">
        <v>2026</v>
      </c>
      <c r="C3268" s="6" t="s">
        <v>94</v>
      </c>
      <c r="D3268" s="6" t="s">
        <v>92</v>
      </c>
      <c r="E3268" s="6" t="s">
        <v>76</v>
      </c>
      <c r="F3268" s="6" t="s">
        <v>77</v>
      </c>
      <c r="G3268" s="6" t="s">
        <v>80</v>
      </c>
      <c r="H3268" s="7">
        <v>78817.039999999994</v>
      </c>
      <c r="I3268" s="7">
        <v>73496.820000000007</v>
      </c>
      <c r="J3268" s="8">
        <v>519</v>
      </c>
      <c r="K3268" s="8">
        <v>489</v>
      </c>
      <c r="L3268" s="7">
        <v>54834.34</v>
      </c>
      <c r="M3268" s="7">
        <v>4094.5</v>
      </c>
      <c r="N3268" s="7">
        <v>469030.55</v>
      </c>
      <c r="O3268" s="8">
        <v>3337</v>
      </c>
      <c r="P3268" s="8">
        <v>4</v>
      </c>
      <c r="Q3268" s="8">
        <v>11</v>
      </c>
    </row>
    <row r="3269" spans="1:17" ht="14.5">
      <c r="A3269" s="5">
        <v>46082</v>
      </c>
      <c r="B3269" s="6">
        <v>2026</v>
      </c>
      <c r="C3269" s="6" t="s">
        <v>94</v>
      </c>
      <c r="D3269" s="6" t="s">
        <v>92</v>
      </c>
      <c r="E3269" s="6" t="s">
        <v>76</v>
      </c>
      <c r="F3269" s="6" t="s">
        <v>77</v>
      </c>
      <c r="G3269" s="6" t="s">
        <v>81</v>
      </c>
      <c r="H3269" s="7">
        <v>99941.96</v>
      </c>
      <c r="I3269" s="7">
        <v>99385.52</v>
      </c>
      <c r="J3269" s="8">
        <v>802</v>
      </c>
      <c r="K3269" s="8">
        <v>793</v>
      </c>
      <c r="L3269" s="7">
        <v>62851.34</v>
      </c>
      <c r="M3269" s="7">
        <v>3137.64</v>
      </c>
      <c r="N3269" s="7">
        <v>625994.18000000005</v>
      </c>
      <c r="O3269" s="8">
        <v>5612</v>
      </c>
      <c r="P3269" s="8">
        <v>5</v>
      </c>
      <c r="Q3269" s="8">
        <v>8</v>
      </c>
    </row>
    <row r="3270" spans="1:17" ht="14.5">
      <c r="A3270" s="5">
        <v>46082</v>
      </c>
      <c r="B3270" s="6">
        <v>2026</v>
      </c>
      <c r="C3270" s="6" t="s">
        <v>94</v>
      </c>
      <c r="D3270" s="6" t="s">
        <v>92</v>
      </c>
      <c r="E3270" s="6" t="s">
        <v>76</v>
      </c>
      <c r="F3270" s="6" t="s">
        <v>82</v>
      </c>
      <c r="G3270" s="6" t="s">
        <v>78</v>
      </c>
      <c r="H3270" s="7">
        <v>187484.98</v>
      </c>
      <c r="I3270" s="7">
        <v>192692.4</v>
      </c>
      <c r="J3270" s="8">
        <v>2402</v>
      </c>
      <c r="K3270" s="8">
        <v>2498</v>
      </c>
      <c r="L3270" s="7">
        <v>97816.02</v>
      </c>
      <c r="M3270" s="7">
        <v>3121.72</v>
      </c>
      <c r="N3270" s="7">
        <v>1256125.29</v>
      </c>
      <c r="O3270" s="8">
        <v>16451</v>
      </c>
      <c r="P3270" s="8">
        <v>10</v>
      </c>
      <c r="Q3270" s="8">
        <v>39</v>
      </c>
    </row>
    <row r="3271" spans="1:17" ht="14.5">
      <c r="A3271" s="5">
        <v>46082</v>
      </c>
      <c r="B3271" s="6">
        <v>2026</v>
      </c>
      <c r="C3271" s="6" t="s">
        <v>94</v>
      </c>
      <c r="D3271" s="6" t="s">
        <v>92</v>
      </c>
      <c r="E3271" s="6" t="s">
        <v>76</v>
      </c>
      <c r="F3271" s="6" t="s">
        <v>82</v>
      </c>
      <c r="G3271" s="6" t="s">
        <v>79</v>
      </c>
      <c r="H3271" s="7">
        <v>190651.72</v>
      </c>
      <c r="I3271" s="7">
        <v>188384.19</v>
      </c>
      <c r="J3271" s="8">
        <v>947</v>
      </c>
      <c r="K3271" s="8">
        <v>954</v>
      </c>
      <c r="L3271" s="7">
        <v>117697.61</v>
      </c>
      <c r="M3271" s="7">
        <v>5128.28</v>
      </c>
      <c r="N3271" s="7">
        <v>1057802.29</v>
      </c>
      <c r="O3271" s="8">
        <v>5842</v>
      </c>
      <c r="P3271" s="8">
        <v>9</v>
      </c>
      <c r="Q3271" s="8">
        <v>20</v>
      </c>
    </row>
    <row r="3272" spans="1:17" ht="14.5">
      <c r="A3272" s="5">
        <v>46082</v>
      </c>
      <c r="B3272" s="6">
        <v>2026</v>
      </c>
      <c r="C3272" s="6" t="s">
        <v>94</v>
      </c>
      <c r="D3272" s="6" t="s">
        <v>92</v>
      </c>
      <c r="E3272" s="6" t="s">
        <v>76</v>
      </c>
      <c r="F3272" s="6" t="s">
        <v>82</v>
      </c>
      <c r="G3272" s="6" t="s">
        <v>80</v>
      </c>
      <c r="H3272" s="7">
        <v>60216.6</v>
      </c>
      <c r="I3272" s="7">
        <v>54930.09</v>
      </c>
      <c r="J3272" s="8">
        <v>397</v>
      </c>
      <c r="K3272" s="8">
        <v>363</v>
      </c>
      <c r="L3272" s="7">
        <v>39120.730000000003</v>
      </c>
      <c r="M3272" s="7">
        <v>3066.51</v>
      </c>
      <c r="N3272" s="7">
        <v>408727.22</v>
      </c>
      <c r="O3272" s="8">
        <v>2814</v>
      </c>
      <c r="P3272" s="8">
        <v>3</v>
      </c>
      <c r="Q3272" s="8">
        <v>7</v>
      </c>
    </row>
    <row r="3273" spans="1:17" ht="14.5">
      <c r="A3273" s="5">
        <v>46082</v>
      </c>
      <c r="B3273" s="6">
        <v>2026</v>
      </c>
      <c r="C3273" s="6" t="s">
        <v>94</v>
      </c>
      <c r="D3273" s="6" t="s">
        <v>92</v>
      </c>
      <c r="E3273" s="6" t="s">
        <v>76</v>
      </c>
      <c r="F3273" s="6" t="s">
        <v>82</v>
      </c>
      <c r="G3273" s="6" t="s">
        <v>81</v>
      </c>
      <c r="H3273" s="7">
        <v>76242.48</v>
      </c>
      <c r="I3273" s="7">
        <v>75981.62</v>
      </c>
      <c r="J3273" s="8">
        <v>612</v>
      </c>
      <c r="K3273" s="8">
        <v>612</v>
      </c>
      <c r="L3273" s="7">
        <v>44754.54</v>
      </c>
      <c r="M3273" s="7">
        <v>2449.61</v>
      </c>
      <c r="N3273" s="7">
        <v>508855.29</v>
      </c>
      <c r="O3273" s="8">
        <v>4532</v>
      </c>
      <c r="P3273" s="8">
        <v>3</v>
      </c>
      <c r="Q3273" s="8">
        <v>11</v>
      </c>
    </row>
    <row r="3274" spans="1:17" ht="14.5">
      <c r="A3274" s="5">
        <v>46082</v>
      </c>
      <c r="B3274" s="6">
        <v>2026</v>
      </c>
      <c r="C3274" s="6" t="s">
        <v>94</v>
      </c>
      <c r="D3274" s="6" t="s">
        <v>92</v>
      </c>
      <c r="E3274" s="6" t="s">
        <v>76</v>
      </c>
      <c r="F3274" s="6" t="s">
        <v>83</v>
      </c>
      <c r="G3274" s="6" t="s">
        <v>78</v>
      </c>
      <c r="H3274" s="7">
        <v>23975.18</v>
      </c>
      <c r="I3274" s="7">
        <v>24768.16</v>
      </c>
      <c r="J3274" s="8">
        <v>307</v>
      </c>
      <c r="K3274" s="8">
        <v>317</v>
      </c>
      <c r="L3274" s="7">
        <v>11467.33</v>
      </c>
      <c r="M3274" s="7">
        <v>459.57</v>
      </c>
      <c r="N3274" s="7">
        <v>221413.08</v>
      </c>
      <c r="O3274" s="8">
        <v>3023</v>
      </c>
      <c r="P3274" s="8">
        <v>1</v>
      </c>
      <c r="Q3274" s="8">
        <v>7</v>
      </c>
    </row>
    <row r="3275" spans="1:17" ht="14.5">
      <c r="A3275" s="5">
        <v>46082</v>
      </c>
      <c r="B3275" s="6">
        <v>2026</v>
      </c>
      <c r="C3275" s="6" t="s">
        <v>94</v>
      </c>
      <c r="D3275" s="6" t="s">
        <v>92</v>
      </c>
      <c r="E3275" s="6" t="s">
        <v>76</v>
      </c>
      <c r="F3275" s="6" t="s">
        <v>83</v>
      </c>
      <c r="G3275" s="6" t="s">
        <v>79</v>
      </c>
      <c r="H3275" s="7">
        <v>23500.400000000001</v>
      </c>
      <c r="I3275" s="7">
        <v>21958.799999999999</v>
      </c>
      <c r="J3275" s="8">
        <v>117</v>
      </c>
      <c r="K3275" s="8">
        <v>108</v>
      </c>
      <c r="L3275" s="7">
        <v>13198.88</v>
      </c>
      <c r="M3275" s="7">
        <v>532.76</v>
      </c>
      <c r="N3275" s="7">
        <v>194403.88</v>
      </c>
      <c r="O3275" s="8">
        <v>1010</v>
      </c>
      <c r="P3275" s="8">
        <v>1</v>
      </c>
      <c r="Q3275" s="8">
        <v>2</v>
      </c>
    </row>
    <row r="3276" spans="1:17" ht="14.5">
      <c r="A3276" s="5">
        <v>46082</v>
      </c>
      <c r="B3276" s="6">
        <v>2026</v>
      </c>
      <c r="C3276" s="6" t="s">
        <v>94</v>
      </c>
      <c r="D3276" s="6" t="s">
        <v>92</v>
      </c>
      <c r="E3276" s="6" t="s">
        <v>76</v>
      </c>
      <c r="F3276" s="6" t="s">
        <v>83</v>
      </c>
      <c r="G3276" s="6" t="s">
        <v>80</v>
      </c>
      <c r="H3276" s="7">
        <v>8435.85</v>
      </c>
      <c r="I3276" s="7">
        <v>7878.42</v>
      </c>
      <c r="J3276" s="8">
        <v>56</v>
      </c>
      <c r="K3276" s="8">
        <v>52</v>
      </c>
      <c r="L3276" s="7">
        <v>4905.04</v>
      </c>
      <c r="M3276" s="7">
        <v>492.8</v>
      </c>
      <c r="N3276" s="7">
        <v>75753.119999999995</v>
      </c>
      <c r="O3276" s="8">
        <v>562</v>
      </c>
      <c r="P3276" s="8">
        <v>0</v>
      </c>
      <c r="Q3276" s="8">
        <v>2</v>
      </c>
    </row>
    <row r="3277" spans="1:17" ht="14.5">
      <c r="A3277" s="5">
        <v>46082</v>
      </c>
      <c r="B3277" s="6">
        <v>2026</v>
      </c>
      <c r="C3277" s="6" t="s">
        <v>94</v>
      </c>
      <c r="D3277" s="6" t="s">
        <v>92</v>
      </c>
      <c r="E3277" s="6" t="s">
        <v>76</v>
      </c>
      <c r="F3277" s="6" t="s">
        <v>83</v>
      </c>
      <c r="G3277" s="6" t="s">
        <v>81</v>
      </c>
      <c r="H3277" s="7">
        <v>10568.16</v>
      </c>
      <c r="I3277" s="7">
        <v>10578.88</v>
      </c>
      <c r="J3277" s="8">
        <v>85</v>
      </c>
      <c r="K3277" s="8">
        <v>84</v>
      </c>
      <c r="L3277" s="7">
        <v>5587.93</v>
      </c>
      <c r="M3277" s="7">
        <v>343.8</v>
      </c>
      <c r="N3277" s="7">
        <v>93877.24</v>
      </c>
      <c r="O3277" s="8">
        <v>792</v>
      </c>
      <c r="P3277" s="8">
        <v>0</v>
      </c>
      <c r="Q3277" s="8">
        <v>2</v>
      </c>
    </row>
    <row r="3278" spans="1:17" ht="14.5">
      <c r="A3278" s="5">
        <v>46113</v>
      </c>
      <c r="B3278" s="6">
        <v>2026</v>
      </c>
      <c r="C3278" s="6" t="s">
        <v>95</v>
      </c>
      <c r="D3278" s="6" t="s">
        <v>75</v>
      </c>
      <c r="E3278" s="6" t="s">
        <v>76</v>
      </c>
      <c r="F3278" s="6" t="s">
        <v>77</v>
      </c>
      <c r="G3278" s="6" t="s">
        <v>78</v>
      </c>
      <c r="H3278" s="7">
        <v>1248352.73</v>
      </c>
      <c r="I3278" s="7">
        <v>1240712.8899999999</v>
      </c>
      <c r="J3278" s="8">
        <v>15995</v>
      </c>
      <c r="K3278" s="8">
        <v>15803</v>
      </c>
      <c r="L3278" s="7">
        <v>705009.67</v>
      </c>
      <c r="M3278" s="7">
        <v>20734.16</v>
      </c>
      <c r="N3278" s="7">
        <v>7090079.8399999999</v>
      </c>
      <c r="O3278" s="8">
        <v>92912</v>
      </c>
      <c r="P3278" s="8">
        <v>55</v>
      </c>
      <c r="Q3278" s="8">
        <v>132</v>
      </c>
    </row>
    <row r="3279" spans="1:17" ht="14.5">
      <c r="A3279" s="5">
        <v>46113</v>
      </c>
      <c r="B3279" s="6">
        <v>2026</v>
      </c>
      <c r="C3279" s="6" t="s">
        <v>95</v>
      </c>
      <c r="D3279" s="6" t="s">
        <v>75</v>
      </c>
      <c r="E3279" s="6" t="s">
        <v>76</v>
      </c>
      <c r="F3279" s="6" t="s">
        <v>77</v>
      </c>
      <c r="G3279" s="6" t="s">
        <v>79</v>
      </c>
      <c r="H3279" s="7">
        <v>1234439.81</v>
      </c>
      <c r="I3279" s="7">
        <v>1128623.8</v>
      </c>
      <c r="J3279" s="8">
        <v>6132</v>
      </c>
      <c r="K3279" s="8">
        <v>5700</v>
      </c>
      <c r="L3279" s="7">
        <v>817155.48</v>
      </c>
      <c r="M3279" s="7">
        <v>29975.55</v>
      </c>
      <c r="N3279" s="7">
        <v>6170967.9299999997</v>
      </c>
      <c r="O3279" s="8">
        <v>32384</v>
      </c>
      <c r="P3279" s="8">
        <v>49</v>
      </c>
      <c r="Q3279" s="8">
        <v>81</v>
      </c>
    </row>
    <row r="3280" spans="1:17" ht="14.5">
      <c r="A3280" s="5">
        <v>46113</v>
      </c>
      <c r="B3280" s="6">
        <v>2026</v>
      </c>
      <c r="C3280" s="6" t="s">
        <v>95</v>
      </c>
      <c r="D3280" s="6" t="s">
        <v>75</v>
      </c>
      <c r="E3280" s="6" t="s">
        <v>76</v>
      </c>
      <c r="F3280" s="6" t="s">
        <v>77</v>
      </c>
      <c r="G3280" s="6" t="s">
        <v>80</v>
      </c>
      <c r="H3280" s="7">
        <v>396534.32</v>
      </c>
      <c r="I3280" s="7">
        <v>364893.46</v>
      </c>
      <c r="J3280" s="8">
        <v>2613</v>
      </c>
      <c r="K3280" s="8">
        <v>2451</v>
      </c>
      <c r="L3280" s="7">
        <v>273166.92</v>
      </c>
      <c r="M3280" s="7">
        <v>20314.759999999998</v>
      </c>
      <c r="N3280" s="7">
        <v>2286081.65</v>
      </c>
      <c r="O3280" s="8">
        <v>16285</v>
      </c>
      <c r="P3280" s="8">
        <v>20</v>
      </c>
      <c r="Q3280" s="8">
        <v>44</v>
      </c>
    </row>
    <row r="3281" spans="1:17" ht="14.5">
      <c r="A3281" s="5">
        <v>46113</v>
      </c>
      <c r="B3281" s="6">
        <v>2026</v>
      </c>
      <c r="C3281" s="6" t="s">
        <v>95</v>
      </c>
      <c r="D3281" s="6" t="s">
        <v>75</v>
      </c>
      <c r="E3281" s="6" t="s">
        <v>76</v>
      </c>
      <c r="F3281" s="6" t="s">
        <v>77</v>
      </c>
      <c r="G3281" s="6" t="s">
        <v>81</v>
      </c>
      <c r="H3281" s="7">
        <v>573019.9</v>
      </c>
      <c r="I3281" s="7">
        <v>533649.85</v>
      </c>
      <c r="J3281" s="8">
        <v>4597</v>
      </c>
      <c r="K3281" s="8">
        <v>4210</v>
      </c>
      <c r="L3281" s="7">
        <v>358664.3</v>
      </c>
      <c r="M3281" s="7">
        <v>17267.59</v>
      </c>
      <c r="N3281" s="7">
        <v>2932120.38</v>
      </c>
      <c r="O3281" s="8">
        <v>24020</v>
      </c>
      <c r="P3281" s="8">
        <v>29</v>
      </c>
      <c r="Q3281" s="8">
        <v>45</v>
      </c>
    </row>
    <row r="3282" spans="1:17" ht="14.5">
      <c r="A3282" s="5">
        <v>46113</v>
      </c>
      <c r="B3282" s="6">
        <v>2026</v>
      </c>
      <c r="C3282" s="6" t="s">
        <v>95</v>
      </c>
      <c r="D3282" s="6" t="s">
        <v>75</v>
      </c>
      <c r="E3282" s="6" t="s">
        <v>76</v>
      </c>
      <c r="F3282" s="6" t="s">
        <v>82</v>
      </c>
      <c r="G3282" s="6" t="s">
        <v>78</v>
      </c>
      <c r="H3282" s="7">
        <v>982129.47</v>
      </c>
      <c r="I3282" s="7">
        <v>1007077.51</v>
      </c>
      <c r="J3282" s="8">
        <v>12584</v>
      </c>
      <c r="K3282" s="8">
        <v>12654</v>
      </c>
      <c r="L3282" s="7">
        <v>507309.54</v>
      </c>
      <c r="M3282" s="7">
        <v>18043.32</v>
      </c>
      <c r="N3282" s="7">
        <v>5823012.4699999997</v>
      </c>
      <c r="O3282" s="8">
        <v>80070</v>
      </c>
      <c r="P3282" s="8">
        <v>54</v>
      </c>
      <c r="Q3282" s="8">
        <v>220</v>
      </c>
    </row>
    <row r="3283" spans="1:17" ht="14.5">
      <c r="A3283" s="5">
        <v>46113</v>
      </c>
      <c r="B3283" s="6">
        <v>2026</v>
      </c>
      <c r="C3283" s="6" t="s">
        <v>95</v>
      </c>
      <c r="D3283" s="6" t="s">
        <v>75</v>
      </c>
      <c r="E3283" s="6" t="s">
        <v>76</v>
      </c>
      <c r="F3283" s="6" t="s">
        <v>82</v>
      </c>
      <c r="G3283" s="6" t="s">
        <v>79</v>
      </c>
      <c r="H3283" s="7">
        <v>955731.9</v>
      </c>
      <c r="I3283" s="7">
        <v>933127.74</v>
      </c>
      <c r="J3283" s="8">
        <v>4748</v>
      </c>
      <c r="K3283" s="8">
        <v>4614</v>
      </c>
      <c r="L3283" s="7">
        <v>587436.16</v>
      </c>
      <c r="M3283" s="7">
        <v>21613.19</v>
      </c>
      <c r="N3283" s="7">
        <v>5069326.76</v>
      </c>
      <c r="O3283" s="8">
        <v>26579</v>
      </c>
      <c r="P3283" s="8">
        <v>42</v>
      </c>
      <c r="Q3283" s="8">
        <v>77</v>
      </c>
    </row>
    <row r="3284" spans="1:17" ht="14.5">
      <c r="A3284" s="5">
        <v>46113</v>
      </c>
      <c r="B3284" s="6">
        <v>2026</v>
      </c>
      <c r="C3284" s="6" t="s">
        <v>95</v>
      </c>
      <c r="D3284" s="6" t="s">
        <v>75</v>
      </c>
      <c r="E3284" s="6" t="s">
        <v>76</v>
      </c>
      <c r="F3284" s="6" t="s">
        <v>82</v>
      </c>
      <c r="G3284" s="6" t="s">
        <v>80</v>
      </c>
      <c r="H3284" s="7">
        <v>355183.3</v>
      </c>
      <c r="I3284" s="7">
        <v>327616.37</v>
      </c>
      <c r="J3284" s="8">
        <v>2340</v>
      </c>
      <c r="K3284" s="8">
        <v>2187</v>
      </c>
      <c r="L3284" s="7">
        <v>229294.16</v>
      </c>
      <c r="M3284" s="7">
        <v>20242</v>
      </c>
      <c r="N3284" s="7">
        <v>2006733.75</v>
      </c>
      <c r="O3284" s="8">
        <v>13665</v>
      </c>
      <c r="P3284" s="8">
        <v>13</v>
      </c>
      <c r="Q3284" s="8">
        <v>33</v>
      </c>
    </row>
    <row r="3285" spans="1:17" ht="14.5">
      <c r="A3285" s="5">
        <v>46113</v>
      </c>
      <c r="B3285" s="6">
        <v>2026</v>
      </c>
      <c r="C3285" s="6" t="s">
        <v>95</v>
      </c>
      <c r="D3285" s="6" t="s">
        <v>75</v>
      </c>
      <c r="E3285" s="6" t="s">
        <v>76</v>
      </c>
      <c r="F3285" s="6" t="s">
        <v>82</v>
      </c>
      <c r="G3285" s="6" t="s">
        <v>81</v>
      </c>
      <c r="H3285" s="7">
        <v>441925.81</v>
      </c>
      <c r="I3285" s="7">
        <v>408622.04</v>
      </c>
      <c r="J3285" s="8">
        <v>3545</v>
      </c>
      <c r="K3285" s="8">
        <v>3223</v>
      </c>
      <c r="L3285" s="7">
        <v>258264.83</v>
      </c>
      <c r="M3285" s="7">
        <v>13966.83</v>
      </c>
      <c r="N3285" s="7">
        <v>2507005.11</v>
      </c>
      <c r="O3285" s="8">
        <v>21692</v>
      </c>
      <c r="P3285" s="8">
        <v>25</v>
      </c>
      <c r="Q3285" s="8">
        <v>53</v>
      </c>
    </row>
    <row r="3286" spans="1:17" ht="14.5">
      <c r="A3286" s="5">
        <v>46113</v>
      </c>
      <c r="B3286" s="6">
        <v>2026</v>
      </c>
      <c r="C3286" s="6" t="s">
        <v>95</v>
      </c>
      <c r="D3286" s="6" t="s">
        <v>75</v>
      </c>
      <c r="E3286" s="6" t="s">
        <v>76</v>
      </c>
      <c r="F3286" s="6" t="s">
        <v>83</v>
      </c>
      <c r="G3286" s="6" t="s">
        <v>78</v>
      </c>
      <c r="H3286" s="7">
        <v>136453.07999999999</v>
      </c>
      <c r="I3286" s="7">
        <v>134391.9</v>
      </c>
      <c r="J3286" s="8">
        <v>1748</v>
      </c>
      <c r="K3286" s="8">
        <v>1698</v>
      </c>
      <c r="L3286" s="7">
        <v>64992.3</v>
      </c>
      <c r="M3286" s="7">
        <v>2471.8200000000002</v>
      </c>
      <c r="N3286" s="7">
        <v>1120267.75</v>
      </c>
      <c r="O3286" s="8">
        <v>14812</v>
      </c>
      <c r="P3286" s="8">
        <v>6</v>
      </c>
      <c r="Q3286" s="8">
        <v>45</v>
      </c>
    </row>
    <row r="3287" spans="1:17" ht="14.5">
      <c r="A3287" s="5">
        <v>46113</v>
      </c>
      <c r="B3287" s="6">
        <v>2026</v>
      </c>
      <c r="C3287" s="6" t="s">
        <v>95</v>
      </c>
      <c r="D3287" s="6" t="s">
        <v>75</v>
      </c>
      <c r="E3287" s="6" t="s">
        <v>76</v>
      </c>
      <c r="F3287" s="6" t="s">
        <v>83</v>
      </c>
      <c r="G3287" s="6" t="s">
        <v>79</v>
      </c>
      <c r="H3287" s="7">
        <v>128250.42</v>
      </c>
      <c r="I3287" s="7">
        <v>123898.98</v>
      </c>
      <c r="J3287" s="8">
        <v>637</v>
      </c>
      <c r="K3287" s="8">
        <v>615</v>
      </c>
      <c r="L3287" s="7">
        <v>70430.539999999994</v>
      </c>
      <c r="M3287" s="7">
        <v>2979.67</v>
      </c>
      <c r="N3287" s="7">
        <v>909035.69</v>
      </c>
      <c r="O3287" s="8">
        <v>4724</v>
      </c>
      <c r="P3287" s="8">
        <v>5</v>
      </c>
      <c r="Q3287" s="8">
        <v>13</v>
      </c>
    </row>
    <row r="3288" spans="1:17" ht="14.5">
      <c r="A3288" s="5">
        <v>46113</v>
      </c>
      <c r="B3288" s="6">
        <v>2026</v>
      </c>
      <c r="C3288" s="6" t="s">
        <v>95</v>
      </c>
      <c r="D3288" s="6" t="s">
        <v>75</v>
      </c>
      <c r="E3288" s="6" t="s">
        <v>76</v>
      </c>
      <c r="F3288" s="6" t="s">
        <v>83</v>
      </c>
      <c r="G3288" s="6" t="s">
        <v>80</v>
      </c>
      <c r="H3288" s="7">
        <v>43468.99</v>
      </c>
      <c r="I3288" s="7">
        <v>38771.32</v>
      </c>
      <c r="J3288" s="8">
        <v>286</v>
      </c>
      <c r="K3288" s="8">
        <v>260</v>
      </c>
      <c r="L3288" s="7">
        <v>25091.49</v>
      </c>
      <c r="M3288" s="7">
        <v>2425.59</v>
      </c>
      <c r="N3288" s="7">
        <v>345946.31</v>
      </c>
      <c r="O3288" s="8">
        <v>2346</v>
      </c>
      <c r="P3288" s="8">
        <v>2</v>
      </c>
      <c r="Q3288" s="8">
        <v>7</v>
      </c>
    </row>
    <row r="3289" spans="1:17" ht="14.5">
      <c r="A3289" s="5">
        <v>46113</v>
      </c>
      <c r="B3289" s="6">
        <v>2026</v>
      </c>
      <c r="C3289" s="6" t="s">
        <v>95</v>
      </c>
      <c r="D3289" s="6" t="s">
        <v>75</v>
      </c>
      <c r="E3289" s="6" t="s">
        <v>76</v>
      </c>
      <c r="F3289" s="6" t="s">
        <v>83</v>
      </c>
      <c r="G3289" s="6" t="s">
        <v>81</v>
      </c>
      <c r="H3289" s="7">
        <v>53881.54</v>
      </c>
      <c r="I3289" s="7">
        <v>52643.37</v>
      </c>
      <c r="J3289" s="8">
        <v>432</v>
      </c>
      <c r="K3289" s="8">
        <v>431</v>
      </c>
      <c r="L3289" s="7">
        <v>28503.119999999999</v>
      </c>
      <c r="M3289" s="7">
        <v>1558.38</v>
      </c>
      <c r="N3289" s="7">
        <v>441599.18</v>
      </c>
      <c r="O3289" s="8">
        <v>3864</v>
      </c>
      <c r="P3289" s="8">
        <v>2</v>
      </c>
      <c r="Q3289" s="8">
        <v>12</v>
      </c>
    </row>
    <row r="3290" spans="1:17" ht="14.5">
      <c r="A3290" s="5">
        <v>46113</v>
      </c>
      <c r="B3290" s="6">
        <v>2026</v>
      </c>
      <c r="C3290" s="6" t="s">
        <v>95</v>
      </c>
      <c r="D3290" s="6" t="s">
        <v>84</v>
      </c>
      <c r="E3290" s="6" t="s">
        <v>85</v>
      </c>
      <c r="F3290" s="6" t="s">
        <v>77</v>
      </c>
      <c r="G3290" s="6" t="s">
        <v>78</v>
      </c>
      <c r="H3290" s="7">
        <v>596154.64</v>
      </c>
      <c r="I3290" s="7">
        <v>648106.11</v>
      </c>
      <c r="J3290" s="8">
        <v>7638</v>
      </c>
      <c r="K3290" s="8">
        <v>8280</v>
      </c>
      <c r="L3290" s="7">
        <v>334706.03000000003</v>
      </c>
      <c r="M3290" s="7">
        <v>9724.9</v>
      </c>
      <c r="N3290" s="7">
        <v>4996263.21</v>
      </c>
      <c r="O3290" s="8">
        <v>66636</v>
      </c>
      <c r="P3290" s="8">
        <v>22</v>
      </c>
      <c r="Q3290" s="8">
        <v>77</v>
      </c>
    </row>
    <row r="3291" spans="1:17" ht="14.5">
      <c r="A3291" s="5">
        <v>46113</v>
      </c>
      <c r="B3291" s="6">
        <v>2026</v>
      </c>
      <c r="C3291" s="6" t="s">
        <v>95</v>
      </c>
      <c r="D3291" s="6" t="s">
        <v>84</v>
      </c>
      <c r="E3291" s="6" t="s">
        <v>85</v>
      </c>
      <c r="F3291" s="6" t="s">
        <v>77</v>
      </c>
      <c r="G3291" s="6" t="s">
        <v>79</v>
      </c>
      <c r="H3291" s="7">
        <v>654726.9</v>
      </c>
      <c r="I3291" s="7">
        <v>691501.47</v>
      </c>
      <c r="J3291" s="8">
        <v>3252</v>
      </c>
      <c r="K3291" s="8">
        <v>3379</v>
      </c>
      <c r="L3291" s="7">
        <v>431183.91</v>
      </c>
      <c r="M3291" s="7">
        <v>15456.29</v>
      </c>
      <c r="N3291" s="7">
        <v>4489664.3899999997</v>
      </c>
      <c r="O3291" s="8">
        <v>24081</v>
      </c>
      <c r="P3291" s="8">
        <v>34</v>
      </c>
      <c r="Q3291" s="8">
        <v>56</v>
      </c>
    </row>
    <row r="3292" spans="1:17" ht="14.5">
      <c r="A3292" s="5">
        <v>46113</v>
      </c>
      <c r="B3292" s="6">
        <v>2026</v>
      </c>
      <c r="C3292" s="6" t="s">
        <v>95</v>
      </c>
      <c r="D3292" s="6" t="s">
        <v>84</v>
      </c>
      <c r="E3292" s="6" t="s">
        <v>85</v>
      </c>
      <c r="F3292" s="6" t="s">
        <v>77</v>
      </c>
      <c r="G3292" s="6" t="s">
        <v>80</v>
      </c>
      <c r="H3292" s="7">
        <v>234944.51</v>
      </c>
      <c r="I3292" s="7">
        <v>233103.54</v>
      </c>
      <c r="J3292" s="8">
        <v>1548</v>
      </c>
      <c r="K3292" s="8">
        <v>1566</v>
      </c>
      <c r="L3292" s="7">
        <v>159669.44</v>
      </c>
      <c r="M3292" s="7">
        <v>13515.62</v>
      </c>
      <c r="N3292" s="7">
        <v>1708827.18</v>
      </c>
      <c r="O3292" s="8">
        <v>11514</v>
      </c>
      <c r="P3292" s="8">
        <v>10</v>
      </c>
      <c r="Q3292" s="8">
        <v>17</v>
      </c>
    </row>
    <row r="3293" spans="1:17" ht="14.5">
      <c r="A3293" s="5">
        <v>46113</v>
      </c>
      <c r="B3293" s="6">
        <v>2026</v>
      </c>
      <c r="C3293" s="6" t="s">
        <v>95</v>
      </c>
      <c r="D3293" s="6" t="s">
        <v>84</v>
      </c>
      <c r="E3293" s="6" t="s">
        <v>85</v>
      </c>
      <c r="F3293" s="6" t="s">
        <v>77</v>
      </c>
      <c r="G3293" s="6" t="s">
        <v>81</v>
      </c>
      <c r="H3293" s="7">
        <v>285105.58</v>
      </c>
      <c r="I3293" s="7">
        <v>286463.62</v>
      </c>
      <c r="J3293" s="8">
        <v>2287</v>
      </c>
      <c r="K3293" s="8">
        <v>2307</v>
      </c>
      <c r="L3293" s="7">
        <v>179490.75</v>
      </c>
      <c r="M3293" s="7">
        <v>8690.4599999999991</v>
      </c>
      <c r="N3293" s="7">
        <v>2122786.85</v>
      </c>
      <c r="O3293" s="8">
        <v>17887</v>
      </c>
      <c r="P3293" s="8">
        <v>14</v>
      </c>
      <c r="Q3293" s="8">
        <v>32</v>
      </c>
    </row>
    <row r="3294" spans="1:17" ht="14.5">
      <c r="A3294" s="5">
        <v>46113</v>
      </c>
      <c r="B3294" s="6">
        <v>2026</v>
      </c>
      <c r="C3294" s="6" t="s">
        <v>95</v>
      </c>
      <c r="D3294" s="6" t="s">
        <v>84</v>
      </c>
      <c r="E3294" s="6" t="s">
        <v>85</v>
      </c>
      <c r="F3294" s="6" t="s">
        <v>82</v>
      </c>
      <c r="G3294" s="6" t="s">
        <v>78</v>
      </c>
      <c r="H3294" s="7">
        <v>620821.09</v>
      </c>
      <c r="I3294" s="7">
        <v>686108.11</v>
      </c>
      <c r="J3294" s="8">
        <v>7954</v>
      </c>
      <c r="K3294" s="8">
        <v>8798</v>
      </c>
      <c r="L3294" s="7">
        <v>322336.21000000002</v>
      </c>
      <c r="M3294" s="7">
        <v>11976.81</v>
      </c>
      <c r="N3294" s="7">
        <v>5024117.99</v>
      </c>
      <c r="O3294" s="8">
        <v>67273</v>
      </c>
      <c r="P3294" s="8">
        <v>34</v>
      </c>
      <c r="Q3294" s="8">
        <v>113</v>
      </c>
    </row>
    <row r="3295" spans="1:17" ht="14.5">
      <c r="A3295" s="5">
        <v>46113</v>
      </c>
      <c r="B3295" s="6">
        <v>2026</v>
      </c>
      <c r="C3295" s="6" t="s">
        <v>95</v>
      </c>
      <c r="D3295" s="6" t="s">
        <v>84</v>
      </c>
      <c r="E3295" s="6" t="s">
        <v>85</v>
      </c>
      <c r="F3295" s="6" t="s">
        <v>82</v>
      </c>
      <c r="G3295" s="6" t="s">
        <v>79</v>
      </c>
      <c r="H3295" s="7">
        <v>647279.21</v>
      </c>
      <c r="I3295" s="7">
        <v>654640.67000000004</v>
      </c>
      <c r="J3295" s="8">
        <v>3215</v>
      </c>
      <c r="K3295" s="8">
        <v>3240</v>
      </c>
      <c r="L3295" s="7">
        <v>391965.09</v>
      </c>
      <c r="M3295" s="7">
        <v>16081.74</v>
      </c>
      <c r="N3295" s="7">
        <v>4427022.12</v>
      </c>
      <c r="O3295" s="8">
        <v>22459</v>
      </c>
      <c r="P3295" s="8">
        <v>36</v>
      </c>
      <c r="Q3295" s="8">
        <v>30</v>
      </c>
    </row>
    <row r="3296" spans="1:17" ht="14.5">
      <c r="A3296" s="5">
        <v>46113</v>
      </c>
      <c r="B3296" s="6">
        <v>2026</v>
      </c>
      <c r="C3296" s="6" t="s">
        <v>95</v>
      </c>
      <c r="D3296" s="6" t="s">
        <v>84</v>
      </c>
      <c r="E3296" s="6" t="s">
        <v>85</v>
      </c>
      <c r="F3296" s="6" t="s">
        <v>82</v>
      </c>
      <c r="G3296" s="6" t="s">
        <v>80</v>
      </c>
      <c r="H3296" s="7">
        <v>213734.68</v>
      </c>
      <c r="I3296" s="7">
        <v>215644.36</v>
      </c>
      <c r="J3296" s="8">
        <v>1408</v>
      </c>
      <c r="K3296" s="8">
        <v>1408</v>
      </c>
      <c r="L3296" s="7">
        <v>137310.6</v>
      </c>
      <c r="M3296" s="7">
        <v>10634.43</v>
      </c>
      <c r="N3296" s="7">
        <v>1639851.75</v>
      </c>
      <c r="O3296" s="8">
        <v>11290</v>
      </c>
      <c r="P3296" s="8">
        <v>10</v>
      </c>
      <c r="Q3296" s="8">
        <v>29</v>
      </c>
    </row>
    <row r="3297" spans="1:17" ht="14.5">
      <c r="A3297" s="5">
        <v>46113</v>
      </c>
      <c r="B3297" s="6">
        <v>2026</v>
      </c>
      <c r="C3297" s="6" t="s">
        <v>95</v>
      </c>
      <c r="D3297" s="6" t="s">
        <v>84</v>
      </c>
      <c r="E3297" s="6" t="s">
        <v>85</v>
      </c>
      <c r="F3297" s="6" t="s">
        <v>82</v>
      </c>
      <c r="G3297" s="6" t="s">
        <v>81</v>
      </c>
      <c r="H3297" s="7">
        <v>263026.99</v>
      </c>
      <c r="I3297" s="7">
        <v>275204.07</v>
      </c>
      <c r="J3297" s="8">
        <v>2110</v>
      </c>
      <c r="K3297" s="8">
        <v>2222</v>
      </c>
      <c r="L3297" s="7">
        <v>155146.42000000001</v>
      </c>
      <c r="M3297" s="7">
        <v>7271.29</v>
      </c>
      <c r="N3297" s="7">
        <v>2062761.1</v>
      </c>
      <c r="O3297" s="8">
        <v>17950</v>
      </c>
      <c r="P3297" s="8">
        <v>14</v>
      </c>
      <c r="Q3297" s="8">
        <v>38</v>
      </c>
    </row>
    <row r="3298" spans="1:17" ht="14.5">
      <c r="A3298" s="5">
        <v>46113</v>
      </c>
      <c r="B3298" s="6">
        <v>2026</v>
      </c>
      <c r="C3298" s="6" t="s">
        <v>95</v>
      </c>
      <c r="D3298" s="6" t="s">
        <v>84</v>
      </c>
      <c r="E3298" s="6" t="s">
        <v>85</v>
      </c>
      <c r="F3298" s="6" t="s">
        <v>83</v>
      </c>
      <c r="G3298" s="6" t="s">
        <v>78</v>
      </c>
      <c r="H3298" s="7">
        <v>79199.72</v>
      </c>
      <c r="I3298" s="7">
        <v>82600.73</v>
      </c>
      <c r="J3298" s="8">
        <v>1015</v>
      </c>
      <c r="K3298" s="8">
        <v>1075</v>
      </c>
      <c r="L3298" s="7">
        <v>37359.019999999997</v>
      </c>
      <c r="M3298" s="7">
        <v>1423.82</v>
      </c>
      <c r="N3298" s="7">
        <v>881197.88</v>
      </c>
      <c r="O3298" s="8">
        <v>12077</v>
      </c>
      <c r="P3298" s="8">
        <v>3</v>
      </c>
      <c r="Q3298" s="8">
        <v>22</v>
      </c>
    </row>
    <row r="3299" spans="1:17" ht="14.5">
      <c r="A3299" s="5">
        <v>46113</v>
      </c>
      <c r="B3299" s="6">
        <v>2026</v>
      </c>
      <c r="C3299" s="6" t="s">
        <v>95</v>
      </c>
      <c r="D3299" s="6" t="s">
        <v>84</v>
      </c>
      <c r="E3299" s="6" t="s">
        <v>85</v>
      </c>
      <c r="F3299" s="6" t="s">
        <v>83</v>
      </c>
      <c r="G3299" s="6" t="s">
        <v>79</v>
      </c>
      <c r="H3299" s="7">
        <v>76366.509999999995</v>
      </c>
      <c r="I3299" s="7">
        <v>79123.67</v>
      </c>
      <c r="J3299" s="8">
        <v>379</v>
      </c>
      <c r="K3299" s="8">
        <v>393</v>
      </c>
      <c r="L3299" s="7">
        <v>42835.31</v>
      </c>
      <c r="M3299" s="7">
        <v>1989.94</v>
      </c>
      <c r="N3299" s="7">
        <v>713361.82</v>
      </c>
      <c r="O3299" s="8">
        <v>3836</v>
      </c>
      <c r="P3299" s="8">
        <v>3</v>
      </c>
      <c r="Q3299" s="8">
        <v>7</v>
      </c>
    </row>
    <row r="3300" spans="1:17" ht="14.5">
      <c r="A3300" s="5">
        <v>46113</v>
      </c>
      <c r="B3300" s="6">
        <v>2026</v>
      </c>
      <c r="C3300" s="6" t="s">
        <v>95</v>
      </c>
      <c r="D3300" s="6" t="s">
        <v>84</v>
      </c>
      <c r="E3300" s="6" t="s">
        <v>85</v>
      </c>
      <c r="F3300" s="6" t="s">
        <v>83</v>
      </c>
      <c r="G3300" s="6" t="s">
        <v>80</v>
      </c>
      <c r="H3300" s="7">
        <v>24589.38</v>
      </c>
      <c r="I3300" s="7">
        <v>24853.72</v>
      </c>
      <c r="J3300" s="8">
        <v>162</v>
      </c>
      <c r="K3300" s="8">
        <v>166</v>
      </c>
      <c r="L3300" s="7">
        <v>14149.28</v>
      </c>
      <c r="M3300" s="7">
        <v>1363.86</v>
      </c>
      <c r="N3300" s="7">
        <v>285148.93</v>
      </c>
      <c r="O3300" s="8">
        <v>1933</v>
      </c>
      <c r="P3300" s="8">
        <v>1</v>
      </c>
      <c r="Q3300" s="8">
        <v>4</v>
      </c>
    </row>
    <row r="3301" spans="1:17" ht="14.5">
      <c r="A3301" s="5">
        <v>46113</v>
      </c>
      <c r="B3301" s="6">
        <v>2026</v>
      </c>
      <c r="C3301" s="6" t="s">
        <v>95</v>
      </c>
      <c r="D3301" s="6" t="s">
        <v>84</v>
      </c>
      <c r="E3301" s="6" t="s">
        <v>85</v>
      </c>
      <c r="F3301" s="6" t="s">
        <v>83</v>
      </c>
      <c r="G3301" s="6" t="s">
        <v>81</v>
      </c>
      <c r="H3301" s="7">
        <v>31804.18</v>
      </c>
      <c r="I3301" s="7">
        <v>32781.17</v>
      </c>
      <c r="J3301" s="8">
        <v>255</v>
      </c>
      <c r="K3301" s="8">
        <v>264</v>
      </c>
      <c r="L3301" s="7">
        <v>16764.93</v>
      </c>
      <c r="M3301" s="7">
        <v>905.56</v>
      </c>
      <c r="N3301" s="7">
        <v>351970.97</v>
      </c>
      <c r="O3301" s="8">
        <v>2998</v>
      </c>
      <c r="P3301" s="8">
        <v>2</v>
      </c>
      <c r="Q3301" s="8">
        <v>6</v>
      </c>
    </row>
    <row r="3302" spans="1:17" ht="14.5">
      <c r="A3302" s="5">
        <v>46113</v>
      </c>
      <c r="B3302" s="6">
        <v>2026</v>
      </c>
      <c r="C3302" s="6" t="s">
        <v>95</v>
      </c>
      <c r="D3302" s="6" t="s">
        <v>86</v>
      </c>
      <c r="E3302" s="6" t="s">
        <v>87</v>
      </c>
      <c r="F3302" s="6" t="s">
        <v>77</v>
      </c>
      <c r="G3302" s="6" t="s">
        <v>78</v>
      </c>
      <c r="H3302" s="7">
        <v>442957.21</v>
      </c>
      <c r="I3302" s="7">
        <v>452713.69</v>
      </c>
      <c r="J3302" s="8">
        <v>5675</v>
      </c>
      <c r="K3302" s="8">
        <v>5794</v>
      </c>
      <c r="L3302" s="7">
        <v>250607.42</v>
      </c>
      <c r="M3302" s="7">
        <v>7268.01</v>
      </c>
      <c r="N3302" s="7">
        <v>4068986.89</v>
      </c>
      <c r="O3302" s="8">
        <v>55034</v>
      </c>
      <c r="P3302" s="8">
        <v>21</v>
      </c>
      <c r="Q3302" s="8">
        <v>92</v>
      </c>
    </row>
    <row r="3303" spans="1:17" ht="14.5">
      <c r="A3303" s="5">
        <v>46113</v>
      </c>
      <c r="B3303" s="6">
        <v>2026</v>
      </c>
      <c r="C3303" s="6" t="s">
        <v>95</v>
      </c>
      <c r="D3303" s="6" t="s">
        <v>86</v>
      </c>
      <c r="E3303" s="6" t="s">
        <v>87</v>
      </c>
      <c r="F3303" s="6" t="s">
        <v>77</v>
      </c>
      <c r="G3303" s="6" t="s">
        <v>79</v>
      </c>
      <c r="H3303" s="7">
        <v>476818.4</v>
      </c>
      <c r="I3303" s="7">
        <v>477814.94</v>
      </c>
      <c r="J3303" s="8">
        <v>2369</v>
      </c>
      <c r="K3303" s="8">
        <v>2380</v>
      </c>
      <c r="L3303" s="7">
        <v>316650.55</v>
      </c>
      <c r="M3303" s="7">
        <v>11122.74</v>
      </c>
      <c r="N3303" s="7">
        <v>3477939.28</v>
      </c>
      <c r="O3303" s="8">
        <v>18520</v>
      </c>
      <c r="P3303" s="8">
        <v>26</v>
      </c>
      <c r="Q3303" s="8">
        <v>31</v>
      </c>
    </row>
    <row r="3304" spans="1:17" ht="14.5">
      <c r="A3304" s="5">
        <v>46113</v>
      </c>
      <c r="B3304" s="6">
        <v>2026</v>
      </c>
      <c r="C3304" s="6" t="s">
        <v>95</v>
      </c>
      <c r="D3304" s="6" t="s">
        <v>86</v>
      </c>
      <c r="E3304" s="6" t="s">
        <v>87</v>
      </c>
      <c r="F3304" s="6" t="s">
        <v>77</v>
      </c>
      <c r="G3304" s="6" t="s">
        <v>80</v>
      </c>
      <c r="H3304" s="7">
        <v>148075.32</v>
      </c>
      <c r="I3304" s="7">
        <v>142872.63</v>
      </c>
      <c r="J3304" s="8">
        <v>976</v>
      </c>
      <c r="K3304" s="8">
        <v>957</v>
      </c>
      <c r="L3304" s="7">
        <v>100456.12</v>
      </c>
      <c r="M3304" s="7">
        <v>8665.77</v>
      </c>
      <c r="N3304" s="7">
        <v>1330741.1299999999</v>
      </c>
      <c r="O3304" s="8">
        <v>9893</v>
      </c>
      <c r="P3304" s="8">
        <v>8</v>
      </c>
      <c r="Q3304" s="8">
        <v>15</v>
      </c>
    </row>
    <row r="3305" spans="1:17" ht="14.5">
      <c r="A3305" s="5">
        <v>46113</v>
      </c>
      <c r="B3305" s="6">
        <v>2026</v>
      </c>
      <c r="C3305" s="6" t="s">
        <v>95</v>
      </c>
      <c r="D3305" s="6" t="s">
        <v>86</v>
      </c>
      <c r="E3305" s="6" t="s">
        <v>87</v>
      </c>
      <c r="F3305" s="6" t="s">
        <v>77</v>
      </c>
      <c r="G3305" s="6" t="s">
        <v>81</v>
      </c>
      <c r="H3305" s="7">
        <v>189372.16</v>
      </c>
      <c r="I3305" s="7">
        <v>186580.69</v>
      </c>
      <c r="J3305" s="8">
        <v>1519</v>
      </c>
      <c r="K3305" s="8">
        <v>1469</v>
      </c>
      <c r="L3305" s="7">
        <v>117565.98</v>
      </c>
      <c r="M3305" s="7">
        <v>5465.67</v>
      </c>
      <c r="N3305" s="7">
        <v>1682278.12</v>
      </c>
      <c r="O3305" s="8">
        <v>14054</v>
      </c>
      <c r="P3305" s="8">
        <v>7</v>
      </c>
      <c r="Q3305" s="8">
        <v>19</v>
      </c>
    </row>
    <row r="3306" spans="1:17" ht="14.5">
      <c r="A3306" s="5">
        <v>46113</v>
      </c>
      <c r="B3306" s="6">
        <v>2026</v>
      </c>
      <c r="C3306" s="6" t="s">
        <v>95</v>
      </c>
      <c r="D3306" s="6" t="s">
        <v>86</v>
      </c>
      <c r="E3306" s="6" t="s">
        <v>87</v>
      </c>
      <c r="F3306" s="6" t="s">
        <v>82</v>
      </c>
      <c r="G3306" s="6" t="s">
        <v>78</v>
      </c>
      <c r="H3306" s="7">
        <v>371156.68</v>
      </c>
      <c r="I3306" s="7">
        <v>392914.19</v>
      </c>
      <c r="J3306" s="8">
        <v>4755</v>
      </c>
      <c r="K3306" s="8">
        <v>5059</v>
      </c>
      <c r="L3306" s="7">
        <v>194069.49</v>
      </c>
      <c r="M3306" s="7">
        <v>6626.78</v>
      </c>
      <c r="N3306" s="7">
        <v>3576732.85</v>
      </c>
      <c r="O3306" s="8">
        <v>49672</v>
      </c>
      <c r="P3306" s="8">
        <v>18</v>
      </c>
      <c r="Q3306" s="8">
        <v>97</v>
      </c>
    </row>
    <row r="3307" spans="1:17" ht="14.5">
      <c r="A3307" s="5">
        <v>46113</v>
      </c>
      <c r="B3307" s="6">
        <v>2026</v>
      </c>
      <c r="C3307" s="6" t="s">
        <v>95</v>
      </c>
      <c r="D3307" s="6" t="s">
        <v>86</v>
      </c>
      <c r="E3307" s="6" t="s">
        <v>87</v>
      </c>
      <c r="F3307" s="6" t="s">
        <v>82</v>
      </c>
      <c r="G3307" s="6" t="s">
        <v>79</v>
      </c>
      <c r="H3307" s="7">
        <v>373330.11</v>
      </c>
      <c r="I3307" s="7">
        <v>363739</v>
      </c>
      <c r="J3307" s="8">
        <v>1854</v>
      </c>
      <c r="K3307" s="8">
        <v>1787</v>
      </c>
      <c r="L3307" s="7">
        <v>227033.46</v>
      </c>
      <c r="M3307" s="7">
        <v>10238.6</v>
      </c>
      <c r="N3307" s="7">
        <v>3106145.99</v>
      </c>
      <c r="O3307" s="8">
        <v>15778</v>
      </c>
      <c r="P3307" s="8">
        <v>19</v>
      </c>
      <c r="Q3307" s="8">
        <v>33</v>
      </c>
    </row>
    <row r="3308" spans="1:17" ht="14.5">
      <c r="A3308" s="5">
        <v>46113</v>
      </c>
      <c r="B3308" s="6">
        <v>2026</v>
      </c>
      <c r="C3308" s="6" t="s">
        <v>95</v>
      </c>
      <c r="D3308" s="6" t="s">
        <v>86</v>
      </c>
      <c r="E3308" s="6" t="s">
        <v>87</v>
      </c>
      <c r="F3308" s="6" t="s">
        <v>82</v>
      </c>
      <c r="G3308" s="6" t="s">
        <v>80</v>
      </c>
      <c r="H3308" s="7">
        <v>130145.07</v>
      </c>
      <c r="I3308" s="7">
        <v>120836.5</v>
      </c>
      <c r="J3308" s="8">
        <v>858</v>
      </c>
      <c r="K3308" s="8">
        <v>807</v>
      </c>
      <c r="L3308" s="7">
        <v>83325.64</v>
      </c>
      <c r="M3308" s="7">
        <v>7768.12</v>
      </c>
      <c r="N3308" s="7">
        <v>1193519.54</v>
      </c>
      <c r="O3308" s="8">
        <v>8168</v>
      </c>
      <c r="P3308" s="8">
        <v>6</v>
      </c>
      <c r="Q3308" s="8">
        <v>7</v>
      </c>
    </row>
    <row r="3309" spans="1:17" ht="14.5">
      <c r="A3309" s="5">
        <v>46113</v>
      </c>
      <c r="B3309" s="6">
        <v>2026</v>
      </c>
      <c r="C3309" s="6" t="s">
        <v>95</v>
      </c>
      <c r="D3309" s="6" t="s">
        <v>86</v>
      </c>
      <c r="E3309" s="6" t="s">
        <v>87</v>
      </c>
      <c r="F3309" s="6" t="s">
        <v>82</v>
      </c>
      <c r="G3309" s="6" t="s">
        <v>81</v>
      </c>
      <c r="H3309" s="7">
        <v>166650.66</v>
      </c>
      <c r="I3309" s="7">
        <v>163318.66</v>
      </c>
      <c r="J3309" s="8">
        <v>1337</v>
      </c>
      <c r="K3309" s="8">
        <v>1303</v>
      </c>
      <c r="L3309" s="7">
        <v>96180.65</v>
      </c>
      <c r="M3309" s="7">
        <v>4716.22</v>
      </c>
      <c r="N3309" s="7">
        <v>1465865.01</v>
      </c>
      <c r="O3309" s="8">
        <v>13360</v>
      </c>
      <c r="P3309" s="8">
        <v>8</v>
      </c>
      <c r="Q3309" s="8">
        <v>23</v>
      </c>
    </row>
    <row r="3310" spans="1:17" ht="14.5">
      <c r="A3310" s="5">
        <v>46113</v>
      </c>
      <c r="B3310" s="6">
        <v>2026</v>
      </c>
      <c r="C3310" s="6" t="s">
        <v>95</v>
      </c>
      <c r="D3310" s="6" t="s">
        <v>86</v>
      </c>
      <c r="E3310" s="6" t="s">
        <v>87</v>
      </c>
      <c r="F3310" s="6" t="s">
        <v>83</v>
      </c>
      <c r="G3310" s="6" t="s">
        <v>78</v>
      </c>
      <c r="H3310" s="7">
        <v>51898.73</v>
      </c>
      <c r="I3310" s="7">
        <v>54597.37</v>
      </c>
      <c r="J3310" s="8">
        <v>665</v>
      </c>
      <c r="K3310" s="8">
        <v>709</v>
      </c>
      <c r="L3310" s="7">
        <v>24525.89</v>
      </c>
      <c r="M3310" s="7">
        <v>840.82</v>
      </c>
      <c r="N3310" s="7">
        <v>685206.42</v>
      </c>
      <c r="O3310" s="8">
        <v>9762</v>
      </c>
      <c r="P3310" s="8">
        <v>2</v>
      </c>
      <c r="Q3310" s="8">
        <v>21</v>
      </c>
    </row>
    <row r="3311" spans="1:17" ht="14.5">
      <c r="A3311" s="5">
        <v>46113</v>
      </c>
      <c r="B3311" s="6">
        <v>2026</v>
      </c>
      <c r="C3311" s="6" t="s">
        <v>95</v>
      </c>
      <c r="D3311" s="6" t="s">
        <v>86</v>
      </c>
      <c r="E3311" s="6" t="s">
        <v>87</v>
      </c>
      <c r="F3311" s="6" t="s">
        <v>83</v>
      </c>
      <c r="G3311" s="6" t="s">
        <v>79</v>
      </c>
      <c r="H3311" s="7">
        <v>50347.4</v>
      </c>
      <c r="I3311" s="7">
        <v>48600.21</v>
      </c>
      <c r="J3311" s="8">
        <v>250</v>
      </c>
      <c r="K3311" s="8">
        <v>237</v>
      </c>
      <c r="L3311" s="7">
        <v>28227.43</v>
      </c>
      <c r="M3311" s="7">
        <v>1140.6600000000001</v>
      </c>
      <c r="N3311" s="7">
        <v>582522.39</v>
      </c>
      <c r="O3311" s="8">
        <v>2964</v>
      </c>
      <c r="P3311" s="8">
        <v>2</v>
      </c>
      <c r="Q3311" s="8">
        <v>6</v>
      </c>
    </row>
    <row r="3312" spans="1:17" ht="14.5">
      <c r="A3312" s="5">
        <v>46113</v>
      </c>
      <c r="B3312" s="6">
        <v>2026</v>
      </c>
      <c r="C3312" s="6" t="s">
        <v>95</v>
      </c>
      <c r="D3312" s="6" t="s">
        <v>86</v>
      </c>
      <c r="E3312" s="6" t="s">
        <v>87</v>
      </c>
      <c r="F3312" s="6" t="s">
        <v>83</v>
      </c>
      <c r="G3312" s="6" t="s">
        <v>80</v>
      </c>
      <c r="H3312" s="7">
        <v>16413.57</v>
      </c>
      <c r="I3312" s="7">
        <v>14879.15</v>
      </c>
      <c r="J3312" s="8">
        <v>108</v>
      </c>
      <c r="K3312" s="8">
        <v>99</v>
      </c>
      <c r="L3312" s="7">
        <v>9405.68</v>
      </c>
      <c r="M3312" s="7">
        <v>947.46</v>
      </c>
      <c r="N3312" s="7">
        <v>209926.52</v>
      </c>
      <c r="O3312" s="8">
        <v>1475</v>
      </c>
      <c r="P3312" s="8">
        <v>1</v>
      </c>
      <c r="Q3312" s="8">
        <v>3</v>
      </c>
    </row>
    <row r="3313" spans="1:17" ht="14.5">
      <c r="A3313" s="5">
        <v>46113</v>
      </c>
      <c r="B3313" s="6">
        <v>2026</v>
      </c>
      <c r="C3313" s="6" t="s">
        <v>95</v>
      </c>
      <c r="D3313" s="6" t="s">
        <v>86</v>
      </c>
      <c r="E3313" s="6" t="s">
        <v>87</v>
      </c>
      <c r="F3313" s="6" t="s">
        <v>83</v>
      </c>
      <c r="G3313" s="6" t="s">
        <v>81</v>
      </c>
      <c r="H3313" s="7">
        <v>21709.91</v>
      </c>
      <c r="I3313" s="7">
        <v>22601.919999999998</v>
      </c>
      <c r="J3313" s="8">
        <v>174</v>
      </c>
      <c r="K3313" s="8">
        <v>179</v>
      </c>
      <c r="L3313" s="7">
        <v>11560.63</v>
      </c>
      <c r="M3313" s="7">
        <v>634.84</v>
      </c>
      <c r="N3313" s="7">
        <v>269087.57</v>
      </c>
      <c r="O3313" s="8">
        <v>2263</v>
      </c>
      <c r="P3313" s="8">
        <v>1</v>
      </c>
      <c r="Q3313" s="8">
        <v>5</v>
      </c>
    </row>
    <row r="3314" spans="1:17" ht="14.5">
      <c r="A3314" s="5">
        <v>46113</v>
      </c>
      <c r="B3314" s="6">
        <v>2026</v>
      </c>
      <c r="C3314" s="6" t="s">
        <v>95</v>
      </c>
      <c r="D3314" s="6" t="s">
        <v>88</v>
      </c>
      <c r="E3314" s="6" t="s">
        <v>87</v>
      </c>
      <c r="F3314" s="6" t="s">
        <v>77</v>
      </c>
      <c r="G3314" s="6" t="s">
        <v>78</v>
      </c>
      <c r="H3314" s="7">
        <v>401145.46</v>
      </c>
      <c r="I3314" s="7">
        <v>402208.79</v>
      </c>
      <c r="J3314" s="8">
        <v>5140</v>
      </c>
      <c r="K3314" s="8">
        <v>5179</v>
      </c>
      <c r="L3314" s="7">
        <v>225799.56</v>
      </c>
      <c r="M3314" s="7">
        <v>7267.2</v>
      </c>
      <c r="N3314" s="7">
        <v>3515312.31</v>
      </c>
      <c r="O3314" s="8">
        <v>51137</v>
      </c>
      <c r="P3314" s="8">
        <v>20</v>
      </c>
      <c r="Q3314" s="8">
        <v>47</v>
      </c>
    </row>
    <row r="3315" spans="1:17" ht="14.5">
      <c r="A3315" s="5">
        <v>46113</v>
      </c>
      <c r="B3315" s="6">
        <v>2026</v>
      </c>
      <c r="C3315" s="6" t="s">
        <v>95</v>
      </c>
      <c r="D3315" s="6" t="s">
        <v>88</v>
      </c>
      <c r="E3315" s="6" t="s">
        <v>87</v>
      </c>
      <c r="F3315" s="6" t="s">
        <v>77</v>
      </c>
      <c r="G3315" s="6" t="s">
        <v>79</v>
      </c>
      <c r="H3315" s="7">
        <v>375499.97</v>
      </c>
      <c r="I3315" s="7">
        <v>339739.36</v>
      </c>
      <c r="J3315" s="8">
        <v>1865</v>
      </c>
      <c r="K3315" s="8">
        <v>1675</v>
      </c>
      <c r="L3315" s="7">
        <v>249333.61</v>
      </c>
      <c r="M3315" s="7">
        <v>9570.4500000000007</v>
      </c>
      <c r="N3315" s="7">
        <v>2917939.06</v>
      </c>
      <c r="O3315" s="8">
        <v>15488</v>
      </c>
      <c r="P3315" s="8">
        <v>20</v>
      </c>
      <c r="Q3315" s="8">
        <v>40</v>
      </c>
    </row>
    <row r="3316" spans="1:17" ht="14.5">
      <c r="A3316" s="5">
        <v>46113</v>
      </c>
      <c r="B3316" s="6">
        <v>2026</v>
      </c>
      <c r="C3316" s="6" t="s">
        <v>95</v>
      </c>
      <c r="D3316" s="6" t="s">
        <v>88</v>
      </c>
      <c r="E3316" s="6" t="s">
        <v>87</v>
      </c>
      <c r="F3316" s="6" t="s">
        <v>77</v>
      </c>
      <c r="G3316" s="6" t="s">
        <v>80</v>
      </c>
      <c r="H3316" s="7">
        <v>137252.31</v>
      </c>
      <c r="I3316" s="7">
        <v>118365.37</v>
      </c>
      <c r="J3316" s="8">
        <v>904</v>
      </c>
      <c r="K3316" s="8">
        <v>795</v>
      </c>
      <c r="L3316" s="7">
        <v>95441.58</v>
      </c>
      <c r="M3316" s="7">
        <v>7346.02</v>
      </c>
      <c r="N3316" s="7">
        <v>1152394.06</v>
      </c>
      <c r="O3316" s="8">
        <v>8481</v>
      </c>
      <c r="P3316" s="8">
        <v>5</v>
      </c>
      <c r="Q3316" s="8">
        <v>13</v>
      </c>
    </row>
    <row r="3317" spans="1:17" ht="14.5">
      <c r="A3317" s="5">
        <v>46113</v>
      </c>
      <c r="B3317" s="6">
        <v>2026</v>
      </c>
      <c r="C3317" s="6" t="s">
        <v>95</v>
      </c>
      <c r="D3317" s="6" t="s">
        <v>88</v>
      </c>
      <c r="E3317" s="6" t="s">
        <v>87</v>
      </c>
      <c r="F3317" s="6" t="s">
        <v>77</v>
      </c>
      <c r="G3317" s="6" t="s">
        <v>81</v>
      </c>
      <c r="H3317" s="7">
        <v>165920.35999999999</v>
      </c>
      <c r="I3317" s="7">
        <v>156546.79999999999</v>
      </c>
      <c r="J3317" s="8">
        <v>1331</v>
      </c>
      <c r="K3317" s="8">
        <v>1258</v>
      </c>
      <c r="L3317" s="7">
        <v>102417.68</v>
      </c>
      <c r="M3317" s="7">
        <v>5238.84</v>
      </c>
      <c r="N3317" s="7">
        <v>1451062.44</v>
      </c>
      <c r="O3317" s="8">
        <v>12035</v>
      </c>
      <c r="P3317" s="8">
        <v>9</v>
      </c>
      <c r="Q3317" s="8">
        <v>11</v>
      </c>
    </row>
    <row r="3318" spans="1:17" ht="14.5">
      <c r="A3318" s="5">
        <v>46113</v>
      </c>
      <c r="B3318" s="6">
        <v>2026</v>
      </c>
      <c r="C3318" s="6" t="s">
        <v>95</v>
      </c>
      <c r="D3318" s="6" t="s">
        <v>88</v>
      </c>
      <c r="E3318" s="6" t="s">
        <v>87</v>
      </c>
      <c r="F3318" s="6" t="s">
        <v>82</v>
      </c>
      <c r="G3318" s="6" t="s">
        <v>78</v>
      </c>
      <c r="H3318" s="7">
        <v>371110.76</v>
      </c>
      <c r="I3318" s="7">
        <v>372913.7</v>
      </c>
      <c r="J3318" s="8">
        <v>4755</v>
      </c>
      <c r="K3318" s="8">
        <v>4774</v>
      </c>
      <c r="L3318" s="7">
        <v>191713.13</v>
      </c>
      <c r="M3318" s="7">
        <v>6081.68</v>
      </c>
      <c r="N3318" s="7">
        <v>3424575.33</v>
      </c>
      <c r="O3318" s="8">
        <v>45100</v>
      </c>
      <c r="P3318" s="8">
        <v>20</v>
      </c>
      <c r="Q3318" s="8">
        <v>43</v>
      </c>
    </row>
    <row r="3319" spans="1:17" ht="14.5">
      <c r="A3319" s="5">
        <v>46113</v>
      </c>
      <c r="B3319" s="6">
        <v>2026</v>
      </c>
      <c r="C3319" s="6" t="s">
        <v>95</v>
      </c>
      <c r="D3319" s="6" t="s">
        <v>88</v>
      </c>
      <c r="E3319" s="6" t="s">
        <v>87</v>
      </c>
      <c r="F3319" s="6" t="s">
        <v>82</v>
      </c>
      <c r="G3319" s="6" t="s">
        <v>79</v>
      </c>
      <c r="H3319" s="7">
        <v>364125.27</v>
      </c>
      <c r="I3319" s="7">
        <v>339583.22</v>
      </c>
      <c r="J3319" s="8">
        <v>1809</v>
      </c>
      <c r="K3319" s="8">
        <v>1708</v>
      </c>
      <c r="L3319" s="7">
        <v>221507.32</v>
      </c>
      <c r="M3319" s="7">
        <v>8474.1</v>
      </c>
      <c r="N3319" s="7">
        <v>2896012.57</v>
      </c>
      <c r="O3319" s="8">
        <v>15158</v>
      </c>
      <c r="P3319" s="8">
        <v>16</v>
      </c>
      <c r="Q3319" s="8">
        <v>17</v>
      </c>
    </row>
    <row r="3320" spans="1:17" ht="14.5">
      <c r="A3320" s="5">
        <v>46113</v>
      </c>
      <c r="B3320" s="6">
        <v>2026</v>
      </c>
      <c r="C3320" s="6" t="s">
        <v>95</v>
      </c>
      <c r="D3320" s="6" t="s">
        <v>88</v>
      </c>
      <c r="E3320" s="6" t="s">
        <v>87</v>
      </c>
      <c r="F3320" s="6" t="s">
        <v>82</v>
      </c>
      <c r="G3320" s="6" t="s">
        <v>80</v>
      </c>
      <c r="H3320" s="7">
        <v>129417.4</v>
      </c>
      <c r="I3320" s="7">
        <v>112783.73</v>
      </c>
      <c r="J3320" s="8">
        <v>853</v>
      </c>
      <c r="K3320" s="8">
        <v>745</v>
      </c>
      <c r="L3320" s="7">
        <v>83859.97</v>
      </c>
      <c r="M3320" s="7">
        <v>7529.37</v>
      </c>
      <c r="N3320" s="7">
        <v>1115025.3899999999</v>
      </c>
      <c r="O3320" s="8">
        <v>7501</v>
      </c>
      <c r="P3320" s="8">
        <v>6</v>
      </c>
      <c r="Q3320" s="8">
        <v>18</v>
      </c>
    </row>
    <row r="3321" spans="1:17" ht="14.5">
      <c r="A3321" s="5">
        <v>46113</v>
      </c>
      <c r="B3321" s="6">
        <v>2026</v>
      </c>
      <c r="C3321" s="6" t="s">
        <v>95</v>
      </c>
      <c r="D3321" s="6" t="s">
        <v>88</v>
      </c>
      <c r="E3321" s="6" t="s">
        <v>87</v>
      </c>
      <c r="F3321" s="6" t="s">
        <v>82</v>
      </c>
      <c r="G3321" s="6" t="s">
        <v>81</v>
      </c>
      <c r="H3321" s="7">
        <v>162435.45000000001</v>
      </c>
      <c r="I3321" s="7">
        <v>152741.1</v>
      </c>
      <c r="J3321" s="8">
        <v>1303</v>
      </c>
      <c r="K3321" s="8">
        <v>1230</v>
      </c>
      <c r="L3321" s="7">
        <v>95794.38</v>
      </c>
      <c r="M3321" s="7">
        <v>4804.18</v>
      </c>
      <c r="N3321" s="7">
        <v>1384414.43</v>
      </c>
      <c r="O3321" s="8">
        <v>12551</v>
      </c>
      <c r="P3321" s="8">
        <v>6</v>
      </c>
      <c r="Q3321" s="8">
        <v>21</v>
      </c>
    </row>
    <row r="3322" spans="1:17" ht="14.5">
      <c r="A3322" s="5">
        <v>46113</v>
      </c>
      <c r="B3322" s="6">
        <v>2026</v>
      </c>
      <c r="C3322" s="6" t="s">
        <v>95</v>
      </c>
      <c r="D3322" s="6" t="s">
        <v>88</v>
      </c>
      <c r="E3322" s="6" t="s">
        <v>87</v>
      </c>
      <c r="F3322" s="6" t="s">
        <v>83</v>
      </c>
      <c r="G3322" s="6" t="s">
        <v>78</v>
      </c>
      <c r="H3322" s="7">
        <v>43849.919999999998</v>
      </c>
      <c r="I3322" s="7">
        <v>43182.44</v>
      </c>
      <c r="J3322" s="8">
        <v>562</v>
      </c>
      <c r="K3322" s="8">
        <v>557</v>
      </c>
      <c r="L3322" s="7">
        <v>21087.040000000001</v>
      </c>
      <c r="M3322" s="7">
        <v>815.7</v>
      </c>
      <c r="N3322" s="7">
        <v>579875.07999999996</v>
      </c>
      <c r="O3322" s="8">
        <v>7838</v>
      </c>
      <c r="P3322" s="8">
        <v>2</v>
      </c>
      <c r="Q3322" s="8">
        <v>10</v>
      </c>
    </row>
    <row r="3323" spans="1:17" ht="14.5">
      <c r="A3323" s="5">
        <v>46113</v>
      </c>
      <c r="B3323" s="6">
        <v>2026</v>
      </c>
      <c r="C3323" s="6" t="s">
        <v>95</v>
      </c>
      <c r="D3323" s="6" t="s">
        <v>88</v>
      </c>
      <c r="E3323" s="6" t="s">
        <v>87</v>
      </c>
      <c r="F3323" s="6" t="s">
        <v>83</v>
      </c>
      <c r="G3323" s="6" t="s">
        <v>79</v>
      </c>
      <c r="H3323" s="7">
        <v>48652.9</v>
      </c>
      <c r="I3323" s="7">
        <v>44420.28</v>
      </c>
      <c r="J3323" s="8">
        <v>242</v>
      </c>
      <c r="K3323" s="8">
        <v>223</v>
      </c>
      <c r="L3323" s="7">
        <v>26726.9</v>
      </c>
      <c r="M3323" s="7">
        <v>1138.99</v>
      </c>
      <c r="N3323" s="7">
        <v>512646.74</v>
      </c>
      <c r="O3323" s="8">
        <v>2675</v>
      </c>
      <c r="P3323" s="8">
        <v>2</v>
      </c>
      <c r="Q3323" s="8">
        <v>6</v>
      </c>
    </row>
    <row r="3324" spans="1:17" ht="14.5">
      <c r="A3324" s="5">
        <v>46113</v>
      </c>
      <c r="B3324" s="6">
        <v>2026</v>
      </c>
      <c r="C3324" s="6" t="s">
        <v>95</v>
      </c>
      <c r="D3324" s="6" t="s">
        <v>88</v>
      </c>
      <c r="E3324" s="6" t="s">
        <v>87</v>
      </c>
      <c r="F3324" s="6" t="s">
        <v>83</v>
      </c>
      <c r="G3324" s="6" t="s">
        <v>80</v>
      </c>
      <c r="H3324" s="7">
        <v>14155.1</v>
      </c>
      <c r="I3324" s="7">
        <v>12683.57</v>
      </c>
      <c r="J3324" s="8">
        <v>93</v>
      </c>
      <c r="K3324" s="8">
        <v>83</v>
      </c>
      <c r="L3324" s="7">
        <v>8135.11</v>
      </c>
      <c r="M3324" s="7">
        <v>718.59</v>
      </c>
      <c r="N3324" s="7">
        <v>180709.4</v>
      </c>
      <c r="O3324" s="8">
        <v>1255</v>
      </c>
      <c r="P3324" s="8">
        <v>1</v>
      </c>
      <c r="Q3324" s="8">
        <v>2</v>
      </c>
    </row>
    <row r="3325" spans="1:17" ht="14.5">
      <c r="A3325" s="5">
        <v>46113</v>
      </c>
      <c r="B3325" s="6">
        <v>2026</v>
      </c>
      <c r="C3325" s="6" t="s">
        <v>95</v>
      </c>
      <c r="D3325" s="6" t="s">
        <v>88</v>
      </c>
      <c r="E3325" s="6" t="s">
        <v>87</v>
      </c>
      <c r="F3325" s="6" t="s">
        <v>83</v>
      </c>
      <c r="G3325" s="6" t="s">
        <v>81</v>
      </c>
      <c r="H3325" s="7">
        <v>20707.009999999998</v>
      </c>
      <c r="I3325" s="7">
        <v>19454.900000000001</v>
      </c>
      <c r="J3325" s="8">
        <v>166</v>
      </c>
      <c r="K3325" s="8">
        <v>157</v>
      </c>
      <c r="L3325" s="7">
        <v>11036.77</v>
      </c>
      <c r="M3325" s="7">
        <v>664.18</v>
      </c>
      <c r="N3325" s="7">
        <v>240499.4</v>
      </c>
      <c r="O3325" s="8">
        <v>2096</v>
      </c>
      <c r="P3325" s="8">
        <v>1</v>
      </c>
      <c r="Q3325" s="8">
        <v>4</v>
      </c>
    </row>
    <row r="3326" spans="1:17" ht="14.5">
      <c r="A3326" s="5">
        <v>46113</v>
      </c>
      <c r="B3326" s="6">
        <v>2026</v>
      </c>
      <c r="C3326" s="6" t="s">
        <v>95</v>
      </c>
      <c r="D3326" s="6" t="s">
        <v>89</v>
      </c>
      <c r="E3326" s="6" t="s">
        <v>85</v>
      </c>
      <c r="F3326" s="6" t="s">
        <v>77</v>
      </c>
      <c r="G3326" s="6" t="s">
        <v>78</v>
      </c>
      <c r="H3326" s="7">
        <v>291029.84000000003</v>
      </c>
      <c r="I3326" s="7">
        <v>288605.61</v>
      </c>
      <c r="J3326" s="8">
        <v>3729</v>
      </c>
      <c r="K3326" s="8">
        <v>3655</v>
      </c>
      <c r="L3326" s="7">
        <v>162752.51999999999</v>
      </c>
      <c r="M3326" s="7">
        <v>5074.8599999999997</v>
      </c>
      <c r="N3326" s="7">
        <v>1944194.4</v>
      </c>
      <c r="O3326" s="8">
        <v>27011</v>
      </c>
      <c r="P3326" s="8">
        <v>11</v>
      </c>
      <c r="Q3326" s="8">
        <v>41</v>
      </c>
    </row>
    <row r="3327" spans="1:17" ht="14.5">
      <c r="A3327" s="5">
        <v>46113</v>
      </c>
      <c r="B3327" s="6">
        <v>2026</v>
      </c>
      <c r="C3327" s="6" t="s">
        <v>95</v>
      </c>
      <c r="D3327" s="6" t="s">
        <v>89</v>
      </c>
      <c r="E3327" s="6" t="s">
        <v>85</v>
      </c>
      <c r="F3327" s="6" t="s">
        <v>77</v>
      </c>
      <c r="G3327" s="6" t="s">
        <v>79</v>
      </c>
      <c r="H3327" s="7">
        <v>283868.08</v>
      </c>
      <c r="I3327" s="7">
        <v>270251.15999999997</v>
      </c>
      <c r="J3327" s="8">
        <v>1410</v>
      </c>
      <c r="K3327" s="8">
        <v>1362</v>
      </c>
      <c r="L3327" s="7">
        <v>184729.83</v>
      </c>
      <c r="M3327" s="7">
        <v>6533.53</v>
      </c>
      <c r="N3327" s="7">
        <v>1688085.25</v>
      </c>
      <c r="O3327" s="8">
        <v>8738</v>
      </c>
      <c r="P3327" s="8">
        <v>10</v>
      </c>
      <c r="Q3327" s="8">
        <v>16</v>
      </c>
    </row>
    <row r="3328" spans="1:17" ht="14.5">
      <c r="A3328" s="5">
        <v>46113</v>
      </c>
      <c r="B3328" s="6">
        <v>2026</v>
      </c>
      <c r="C3328" s="6" t="s">
        <v>95</v>
      </c>
      <c r="D3328" s="6" t="s">
        <v>89</v>
      </c>
      <c r="E3328" s="6" t="s">
        <v>85</v>
      </c>
      <c r="F3328" s="6" t="s">
        <v>77</v>
      </c>
      <c r="G3328" s="6" t="s">
        <v>80</v>
      </c>
      <c r="H3328" s="7">
        <v>87797.07</v>
      </c>
      <c r="I3328" s="7">
        <v>79381.919999999998</v>
      </c>
      <c r="J3328" s="8">
        <v>579</v>
      </c>
      <c r="K3328" s="8">
        <v>516</v>
      </c>
      <c r="L3328" s="7">
        <v>60338.239999999998</v>
      </c>
      <c r="M3328" s="7">
        <v>4418.75</v>
      </c>
      <c r="N3328" s="7">
        <v>624151.24</v>
      </c>
      <c r="O3328" s="8">
        <v>4398</v>
      </c>
      <c r="P3328" s="8">
        <v>4</v>
      </c>
      <c r="Q3328" s="8">
        <v>11</v>
      </c>
    </row>
    <row r="3329" spans="1:17" ht="14.5">
      <c r="A3329" s="5">
        <v>46113</v>
      </c>
      <c r="B3329" s="6">
        <v>2026</v>
      </c>
      <c r="C3329" s="6" t="s">
        <v>95</v>
      </c>
      <c r="D3329" s="6" t="s">
        <v>89</v>
      </c>
      <c r="E3329" s="6" t="s">
        <v>85</v>
      </c>
      <c r="F3329" s="6" t="s">
        <v>77</v>
      </c>
      <c r="G3329" s="6" t="s">
        <v>81</v>
      </c>
      <c r="H3329" s="7">
        <v>118749.18</v>
      </c>
      <c r="I3329" s="7">
        <v>119345.29</v>
      </c>
      <c r="J3329" s="8">
        <v>953</v>
      </c>
      <c r="K3329" s="8">
        <v>962</v>
      </c>
      <c r="L3329" s="7">
        <v>73711.98</v>
      </c>
      <c r="M3329" s="7">
        <v>3406.08</v>
      </c>
      <c r="N3329" s="7">
        <v>782740.7</v>
      </c>
      <c r="O3329" s="8">
        <v>6533</v>
      </c>
      <c r="P3329" s="8">
        <v>5</v>
      </c>
      <c r="Q3329" s="8">
        <v>16</v>
      </c>
    </row>
    <row r="3330" spans="1:17" ht="14.5">
      <c r="A3330" s="5">
        <v>46113</v>
      </c>
      <c r="B3330" s="6">
        <v>2026</v>
      </c>
      <c r="C3330" s="6" t="s">
        <v>95</v>
      </c>
      <c r="D3330" s="6" t="s">
        <v>89</v>
      </c>
      <c r="E3330" s="6" t="s">
        <v>85</v>
      </c>
      <c r="F3330" s="6" t="s">
        <v>82</v>
      </c>
      <c r="G3330" s="6" t="s">
        <v>78</v>
      </c>
      <c r="H3330" s="7">
        <v>249304.65</v>
      </c>
      <c r="I3330" s="7">
        <v>257714.6</v>
      </c>
      <c r="J3330" s="8">
        <v>3194</v>
      </c>
      <c r="K3330" s="8">
        <v>3275</v>
      </c>
      <c r="L3330" s="7">
        <v>132198.73000000001</v>
      </c>
      <c r="M3330" s="7">
        <v>4069.91</v>
      </c>
      <c r="N3330" s="7">
        <v>1776637.38</v>
      </c>
      <c r="O3330" s="8">
        <v>24657</v>
      </c>
      <c r="P3330" s="8">
        <v>11</v>
      </c>
      <c r="Q3330" s="8">
        <v>41</v>
      </c>
    </row>
    <row r="3331" spans="1:17" ht="14.5">
      <c r="A3331" s="5">
        <v>46113</v>
      </c>
      <c r="B3331" s="6">
        <v>2026</v>
      </c>
      <c r="C3331" s="6" t="s">
        <v>95</v>
      </c>
      <c r="D3331" s="6" t="s">
        <v>89</v>
      </c>
      <c r="E3331" s="6" t="s">
        <v>85</v>
      </c>
      <c r="F3331" s="6" t="s">
        <v>82</v>
      </c>
      <c r="G3331" s="6" t="s">
        <v>79</v>
      </c>
      <c r="H3331" s="7">
        <v>252341.18</v>
      </c>
      <c r="I3331" s="7">
        <v>247939.35</v>
      </c>
      <c r="J3331" s="8">
        <v>1253</v>
      </c>
      <c r="K3331" s="8">
        <v>1213</v>
      </c>
      <c r="L3331" s="7">
        <v>154842.62</v>
      </c>
      <c r="M3331" s="7">
        <v>6831.57</v>
      </c>
      <c r="N3331" s="7">
        <v>1523965.44</v>
      </c>
      <c r="O3331" s="8">
        <v>7738</v>
      </c>
      <c r="P3331" s="8">
        <v>12</v>
      </c>
      <c r="Q3331" s="8">
        <v>13</v>
      </c>
    </row>
    <row r="3332" spans="1:17" ht="14.5">
      <c r="A3332" s="5">
        <v>46113</v>
      </c>
      <c r="B3332" s="6">
        <v>2026</v>
      </c>
      <c r="C3332" s="6" t="s">
        <v>95</v>
      </c>
      <c r="D3332" s="6" t="s">
        <v>89</v>
      </c>
      <c r="E3332" s="6" t="s">
        <v>85</v>
      </c>
      <c r="F3332" s="6" t="s">
        <v>82</v>
      </c>
      <c r="G3332" s="6" t="s">
        <v>80</v>
      </c>
      <c r="H3332" s="7">
        <v>74195.25</v>
      </c>
      <c r="I3332" s="7">
        <v>65923</v>
      </c>
      <c r="J3332" s="8">
        <v>489</v>
      </c>
      <c r="K3332" s="8">
        <v>434</v>
      </c>
      <c r="L3332" s="7">
        <v>47668.89</v>
      </c>
      <c r="M3332" s="7">
        <v>3685.79</v>
      </c>
      <c r="N3332" s="7">
        <v>546845.19999999995</v>
      </c>
      <c r="O3332" s="8">
        <v>3712</v>
      </c>
      <c r="P3332" s="8">
        <v>4</v>
      </c>
      <c r="Q3332" s="8">
        <v>8</v>
      </c>
    </row>
    <row r="3333" spans="1:17" ht="14.5">
      <c r="A3333" s="5">
        <v>46113</v>
      </c>
      <c r="B3333" s="6">
        <v>2026</v>
      </c>
      <c r="C3333" s="6" t="s">
        <v>95</v>
      </c>
      <c r="D3333" s="6" t="s">
        <v>89</v>
      </c>
      <c r="E3333" s="6" t="s">
        <v>85</v>
      </c>
      <c r="F3333" s="6" t="s">
        <v>82</v>
      </c>
      <c r="G3333" s="6" t="s">
        <v>81</v>
      </c>
      <c r="H3333" s="7">
        <v>106502.15</v>
      </c>
      <c r="I3333" s="7">
        <v>106263.77</v>
      </c>
      <c r="J3333" s="8">
        <v>854</v>
      </c>
      <c r="K3333" s="8">
        <v>838</v>
      </c>
      <c r="L3333" s="7">
        <v>62308.71</v>
      </c>
      <c r="M3333" s="7">
        <v>3276.28</v>
      </c>
      <c r="N3333" s="7">
        <v>701188.19</v>
      </c>
      <c r="O3333" s="8">
        <v>5983</v>
      </c>
      <c r="P3333" s="8">
        <v>5</v>
      </c>
      <c r="Q3333" s="8">
        <v>8</v>
      </c>
    </row>
    <row r="3334" spans="1:17" ht="14.5">
      <c r="A3334" s="5">
        <v>46113</v>
      </c>
      <c r="B3334" s="6">
        <v>2026</v>
      </c>
      <c r="C3334" s="6" t="s">
        <v>95</v>
      </c>
      <c r="D3334" s="6" t="s">
        <v>89</v>
      </c>
      <c r="E3334" s="6" t="s">
        <v>85</v>
      </c>
      <c r="F3334" s="6" t="s">
        <v>83</v>
      </c>
      <c r="G3334" s="6" t="s">
        <v>78</v>
      </c>
      <c r="H3334" s="7">
        <v>36100.83</v>
      </c>
      <c r="I3334" s="7">
        <v>36405.08</v>
      </c>
      <c r="J3334" s="8">
        <v>463</v>
      </c>
      <c r="K3334" s="8">
        <v>472</v>
      </c>
      <c r="L3334" s="7">
        <v>17098.89</v>
      </c>
      <c r="M3334" s="7">
        <v>696.17</v>
      </c>
      <c r="N3334" s="7">
        <v>392862.92</v>
      </c>
      <c r="O3334" s="8">
        <v>5430</v>
      </c>
      <c r="P3334" s="8">
        <v>2</v>
      </c>
      <c r="Q3334" s="8">
        <v>10</v>
      </c>
    </row>
    <row r="3335" spans="1:17" ht="14.5">
      <c r="A3335" s="5">
        <v>46113</v>
      </c>
      <c r="B3335" s="6">
        <v>2026</v>
      </c>
      <c r="C3335" s="6" t="s">
        <v>95</v>
      </c>
      <c r="D3335" s="6" t="s">
        <v>89</v>
      </c>
      <c r="E3335" s="6" t="s">
        <v>85</v>
      </c>
      <c r="F3335" s="6" t="s">
        <v>83</v>
      </c>
      <c r="G3335" s="6" t="s">
        <v>79</v>
      </c>
      <c r="H3335" s="7">
        <v>40721.949999999997</v>
      </c>
      <c r="I3335" s="7">
        <v>40543.050000000003</v>
      </c>
      <c r="J3335" s="8">
        <v>202</v>
      </c>
      <c r="K3335" s="8">
        <v>202</v>
      </c>
      <c r="L3335" s="7">
        <v>22840.49</v>
      </c>
      <c r="M3335" s="7">
        <v>981.43</v>
      </c>
      <c r="N3335" s="7">
        <v>340455.77</v>
      </c>
      <c r="O3335" s="8">
        <v>1894</v>
      </c>
      <c r="P3335" s="8">
        <v>2</v>
      </c>
      <c r="Q3335" s="8">
        <v>6</v>
      </c>
    </row>
    <row r="3336" spans="1:17" ht="14.5">
      <c r="A3336" s="5">
        <v>46113</v>
      </c>
      <c r="B3336" s="6">
        <v>2026</v>
      </c>
      <c r="C3336" s="6" t="s">
        <v>95</v>
      </c>
      <c r="D3336" s="6" t="s">
        <v>89</v>
      </c>
      <c r="E3336" s="6" t="s">
        <v>85</v>
      </c>
      <c r="F3336" s="6" t="s">
        <v>83</v>
      </c>
      <c r="G3336" s="6" t="s">
        <v>80</v>
      </c>
      <c r="H3336" s="7">
        <v>14245.23</v>
      </c>
      <c r="I3336" s="7">
        <v>12778.15</v>
      </c>
      <c r="J3336" s="8">
        <v>94</v>
      </c>
      <c r="K3336" s="8">
        <v>83</v>
      </c>
      <c r="L3336" s="7">
        <v>8170.57</v>
      </c>
      <c r="M3336" s="7">
        <v>824</v>
      </c>
      <c r="N3336" s="7">
        <v>132315.82</v>
      </c>
      <c r="O3336" s="8">
        <v>911</v>
      </c>
      <c r="P3336" s="8">
        <v>1</v>
      </c>
      <c r="Q3336" s="8">
        <v>2</v>
      </c>
    </row>
    <row r="3337" spans="1:17" ht="14.5">
      <c r="A3337" s="5">
        <v>46113</v>
      </c>
      <c r="B3337" s="6">
        <v>2026</v>
      </c>
      <c r="C3337" s="6" t="s">
        <v>95</v>
      </c>
      <c r="D3337" s="6" t="s">
        <v>89</v>
      </c>
      <c r="E3337" s="6" t="s">
        <v>85</v>
      </c>
      <c r="F3337" s="6" t="s">
        <v>83</v>
      </c>
      <c r="G3337" s="6" t="s">
        <v>81</v>
      </c>
      <c r="H3337" s="7">
        <v>17020.580000000002</v>
      </c>
      <c r="I3337" s="7">
        <v>17042.45</v>
      </c>
      <c r="J3337" s="8">
        <v>137</v>
      </c>
      <c r="K3337" s="8">
        <v>137</v>
      </c>
      <c r="L3337" s="7">
        <v>8924.8799999999992</v>
      </c>
      <c r="M3337" s="7">
        <v>555.67999999999995</v>
      </c>
      <c r="N3337" s="7">
        <v>161709.12</v>
      </c>
      <c r="O3337" s="8">
        <v>1408</v>
      </c>
      <c r="P3337" s="8">
        <v>1</v>
      </c>
      <c r="Q3337" s="8">
        <v>4</v>
      </c>
    </row>
    <row r="3338" spans="1:17" ht="14.5">
      <c r="A3338" s="5">
        <v>46113</v>
      </c>
      <c r="B3338" s="6">
        <v>2026</v>
      </c>
      <c r="C3338" s="6" t="s">
        <v>95</v>
      </c>
      <c r="D3338" s="6" t="s">
        <v>90</v>
      </c>
      <c r="E3338" s="6" t="s">
        <v>91</v>
      </c>
      <c r="F3338" s="6" t="s">
        <v>77</v>
      </c>
      <c r="G3338" s="6" t="s">
        <v>78</v>
      </c>
      <c r="H3338" s="7">
        <v>222532.36</v>
      </c>
      <c r="I3338" s="7">
        <v>223300.38</v>
      </c>
      <c r="J3338" s="8">
        <v>2851</v>
      </c>
      <c r="K3338" s="8">
        <v>2852</v>
      </c>
      <c r="L3338" s="7">
        <v>124485.19</v>
      </c>
      <c r="M3338" s="7">
        <v>3731.12</v>
      </c>
      <c r="N3338" s="7">
        <v>2610868.9900000002</v>
      </c>
      <c r="O3338" s="8">
        <v>37744</v>
      </c>
      <c r="P3338" s="8">
        <v>11</v>
      </c>
      <c r="Q3338" s="8">
        <v>25</v>
      </c>
    </row>
    <row r="3339" spans="1:17" ht="14.5">
      <c r="A3339" s="5">
        <v>46113</v>
      </c>
      <c r="B3339" s="6">
        <v>2026</v>
      </c>
      <c r="C3339" s="6" t="s">
        <v>95</v>
      </c>
      <c r="D3339" s="6" t="s">
        <v>90</v>
      </c>
      <c r="E3339" s="6" t="s">
        <v>91</v>
      </c>
      <c r="F3339" s="6" t="s">
        <v>77</v>
      </c>
      <c r="G3339" s="6" t="s">
        <v>79</v>
      </c>
      <c r="H3339" s="7">
        <v>250241.84</v>
      </c>
      <c r="I3339" s="7">
        <v>227008.91</v>
      </c>
      <c r="J3339" s="8">
        <v>1243</v>
      </c>
      <c r="K3339" s="8">
        <v>1147</v>
      </c>
      <c r="L3339" s="7">
        <v>166180.97</v>
      </c>
      <c r="M3339" s="7">
        <v>5888.54</v>
      </c>
      <c r="N3339" s="7">
        <v>2220670.96</v>
      </c>
      <c r="O3339" s="8">
        <v>12253</v>
      </c>
      <c r="P3339" s="8">
        <v>10</v>
      </c>
      <c r="Q3339" s="8">
        <v>13</v>
      </c>
    </row>
    <row r="3340" spans="1:17" ht="14.5">
      <c r="A3340" s="5">
        <v>46113</v>
      </c>
      <c r="B3340" s="6">
        <v>2026</v>
      </c>
      <c r="C3340" s="6" t="s">
        <v>95</v>
      </c>
      <c r="D3340" s="6" t="s">
        <v>90</v>
      </c>
      <c r="E3340" s="6" t="s">
        <v>91</v>
      </c>
      <c r="F3340" s="6" t="s">
        <v>77</v>
      </c>
      <c r="G3340" s="6" t="s">
        <v>80</v>
      </c>
      <c r="H3340" s="7">
        <v>88821.11</v>
      </c>
      <c r="I3340" s="7">
        <v>80480.55</v>
      </c>
      <c r="J3340" s="8">
        <v>585</v>
      </c>
      <c r="K3340" s="8">
        <v>527</v>
      </c>
      <c r="L3340" s="7">
        <v>60766.13</v>
      </c>
      <c r="M3340" s="7">
        <v>4429.71</v>
      </c>
      <c r="N3340" s="7">
        <v>814225.09</v>
      </c>
      <c r="O3340" s="8">
        <v>5708</v>
      </c>
      <c r="P3340" s="8">
        <v>4</v>
      </c>
      <c r="Q3340" s="8">
        <v>10</v>
      </c>
    </row>
    <row r="3341" spans="1:17" ht="14.5">
      <c r="A3341" s="5">
        <v>46113</v>
      </c>
      <c r="B3341" s="6">
        <v>2026</v>
      </c>
      <c r="C3341" s="6" t="s">
        <v>95</v>
      </c>
      <c r="D3341" s="6" t="s">
        <v>90</v>
      </c>
      <c r="E3341" s="6" t="s">
        <v>91</v>
      </c>
      <c r="F3341" s="6" t="s">
        <v>77</v>
      </c>
      <c r="G3341" s="6" t="s">
        <v>81</v>
      </c>
      <c r="H3341" s="7">
        <v>105171.27</v>
      </c>
      <c r="I3341" s="7">
        <v>100027.21</v>
      </c>
      <c r="J3341" s="8">
        <v>844</v>
      </c>
      <c r="K3341" s="8">
        <v>806</v>
      </c>
      <c r="L3341" s="7">
        <v>64855.1</v>
      </c>
      <c r="M3341" s="7">
        <v>3442.75</v>
      </c>
      <c r="N3341" s="7">
        <v>1097341.02</v>
      </c>
      <c r="O3341" s="8">
        <v>9235</v>
      </c>
      <c r="P3341" s="8">
        <v>4</v>
      </c>
      <c r="Q3341" s="8">
        <v>11</v>
      </c>
    </row>
    <row r="3342" spans="1:17" ht="14.5">
      <c r="A3342" s="5">
        <v>46113</v>
      </c>
      <c r="B3342" s="6">
        <v>2026</v>
      </c>
      <c r="C3342" s="6" t="s">
        <v>95</v>
      </c>
      <c r="D3342" s="6" t="s">
        <v>90</v>
      </c>
      <c r="E3342" s="6" t="s">
        <v>91</v>
      </c>
      <c r="F3342" s="6" t="s">
        <v>82</v>
      </c>
      <c r="G3342" s="6" t="s">
        <v>78</v>
      </c>
      <c r="H3342" s="7">
        <v>186087.9</v>
      </c>
      <c r="I3342" s="7">
        <v>179198.63</v>
      </c>
      <c r="J3342" s="8">
        <v>2384</v>
      </c>
      <c r="K3342" s="8">
        <v>2339</v>
      </c>
      <c r="L3342" s="7">
        <v>96267.07</v>
      </c>
      <c r="M3342" s="7">
        <v>3496.29</v>
      </c>
      <c r="N3342" s="7">
        <v>2271247.4500000002</v>
      </c>
      <c r="O3342" s="8">
        <v>29814</v>
      </c>
      <c r="P3342" s="8">
        <v>8</v>
      </c>
      <c r="Q3342" s="8">
        <v>30</v>
      </c>
    </row>
    <row r="3343" spans="1:17" ht="14.5">
      <c r="A3343" s="5">
        <v>46113</v>
      </c>
      <c r="B3343" s="6">
        <v>2026</v>
      </c>
      <c r="C3343" s="6" t="s">
        <v>95</v>
      </c>
      <c r="D3343" s="6" t="s">
        <v>90</v>
      </c>
      <c r="E3343" s="6" t="s">
        <v>91</v>
      </c>
      <c r="F3343" s="6" t="s">
        <v>82</v>
      </c>
      <c r="G3343" s="6" t="s">
        <v>79</v>
      </c>
      <c r="H3343" s="7">
        <v>202849.21</v>
      </c>
      <c r="I3343" s="7">
        <v>193408.48</v>
      </c>
      <c r="J3343" s="8">
        <v>1008</v>
      </c>
      <c r="K3343" s="8">
        <v>967</v>
      </c>
      <c r="L3343" s="7">
        <v>122657.38</v>
      </c>
      <c r="M3343" s="7">
        <v>4715.66</v>
      </c>
      <c r="N3343" s="7">
        <v>2040592.48</v>
      </c>
      <c r="O3343" s="8">
        <v>11330</v>
      </c>
      <c r="P3343" s="8">
        <v>7</v>
      </c>
      <c r="Q3343" s="8">
        <v>9</v>
      </c>
    </row>
    <row r="3344" spans="1:17" ht="14.5">
      <c r="A3344" s="5">
        <v>46113</v>
      </c>
      <c r="B3344" s="6">
        <v>2026</v>
      </c>
      <c r="C3344" s="6" t="s">
        <v>95</v>
      </c>
      <c r="D3344" s="6" t="s">
        <v>90</v>
      </c>
      <c r="E3344" s="6" t="s">
        <v>91</v>
      </c>
      <c r="F3344" s="6" t="s">
        <v>82</v>
      </c>
      <c r="G3344" s="6" t="s">
        <v>80</v>
      </c>
      <c r="H3344" s="7">
        <v>75497.73</v>
      </c>
      <c r="I3344" s="7">
        <v>64733.08</v>
      </c>
      <c r="J3344" s="8">
        <v>497</v>
      </c>
      <c r="K3344" s="8">
        <v>427</v>
      </c>
      <c r="L3344" s="7">
        <v>47982.95</v>
      </c>
      <c r="M3344" s="7">
        <v>4355.1499999999996</v>
      </c>
      <c r="N3344" s="7">
        <v>776633.65</v>
      </c>
      <c r="O3344" s="8">
        <v>5331</v>
      </c>
      <c r="P3344" s="8">
        <v>3</v>
      </c>
      <c r="Q3344" s="8">
        <v>9</v>
      </c>
    </row>
    <row r="3345" spans="1:17" ht="14.5">
      <c r="A3345" s="5">
        <v>46113</v>
      </c>
      <c r="B3345" s="6">
        <v>2026</v>
      </c>
      <c r="C3345" s="6" t="s">
        <v>95</v>
      </c>
      <c r="D3345" s="6" t="s">
        <v>90</v>
      </c>
      <c r="E3345" s="6" t="s">
        <v>91</v>
      </c>
      <c r="F3345" s="6" t="s">
        <v>82</v>
      </c>
      <c r="G3345" s="6" t="s">
        <v>81</v>
      </c>
      <c r="H3345" s="7">
        <v>81589.759999999995</v>
      </c>
      <c r="I3345" s="7">
        <v>75160.210000000006</v>
      </c>
      <c r="J3345" s="8">
        <v>654</v>
      </c>
      <c r="K3345" s="8">
        <v>615</v>
      </c>
      <c r="L3345" s="7">
        <v>48059.83</v>
      </c>
      <c r="M3345" s="7">
        <v>2656.35</v>
      </c>
      <c r="N3345" s="7">
        <v>941784.49</v>
      </c>
      <c r="O3345" s="8">
        <v>8397</v>
      </c>
      <c r="P3345" s="8">
        <v>4</v>
      </c>
      <c r="Q3345" s="8">
        <v>13</v>
      </c>
    </row>
    <row r="3346" spans="1:17" ht="14.5">
      <c r="A3346" s="5">
        <v>46113</v>
      </c>
      <c r="B3346" s="6">
        <v>2026</v>
      </c>
      <c r="C3346" s="6" t="s">
        <v>95</v>
      </c>
      <c r="D3346" s="6" t="s">
        <v>90</v>
      </c>
      <c r="E3346" s="6" t="s">
        <v>91</v>
      </c>
      <c r="F3346" s="6" t="s">
        <v>83</v>
      </c>
      <c r="G3346" s="6" t="s">
        <v>78</v>
      </c>
      <c r="H3346" s="7">
        <v>26542.33</v>
      </c>
      <c r="I3346" s="7">
        <v>25753.34</v>
      </c>
      <c r="J3346" s="8">
        <v>340</v>
      </c>
      <c r="K3346" s="8">
        <v>329</v>
      </c>
      <c r="L3346" s="7">
        <v>12739.47</v>
      </c>
      <c r="M3346" s="7">
        <v>486.53</v>
      </c>
      <c r="N3346" s="7">
        <v>435497.12</v>
      </c>
      <c r="O3346" s="8">
        <v>6272</v>
      </c>
      <c r="P3346" s="8">
        <v>1</v>
      </c>
      <c r="Q3346" s="8">
        <v>10</v>
      </c>
    </row>
    <row r="3347" spans="1:17" ht="14.5">
      <c r="A3347" s="5">
        <v>46113</v>
      </c>
      <c r="B3347" s="6">
        <v>2026</v>
      </c>
      <c r="C3347" s="6" t="s">
        <v>95</v>
      </c>
      <c r="D3347" s="6" t="s">
        <v>90</v>
      </c>
      <c r="E3347" s="6" t="s">
        <v>91</v>
      </c>
      <c r="F3347" s="6" t="s">
        <v>83</v>
      </c>
      <c r="G3347" s="6" t="s">
        <v>79</v>
      </c>
      <c r="H3347" s="7">
        <v>27612.11</v>
      </c>
      <c r="I3347" s="7">
        <v>25688.86</v>
      </c>
      <c r="J3347" s="8">
        <v>137</v>
      </c>
      <c r="K3347" s="8">
        <v>129</v>
      </c>
      <c r="L3347" s="7">
        <v>15146.17</v>
      </c>
      <c r="M3347" s="7">
        <v>634.07000000000005</v>
      </c>
      <c r="N3347" s="7">
        <v>357510.39</v>
      </c>
      <c r="O3347" s="8">
        <v>1906</v>
      </c>
      <c r="P3347" s="8">
        <v>1</v>
      </c>
      <c r="Q3347" s="8">
        <v>4</v>
      </c>
    </row>
    <row r="3348" spans="1:17" ht="14.5">
      <c r="A3348" s="5">
        <v>46113</v>
      </c>
      <c r="B3348" s="6">
        <v>2026</v>
      </c>
      <c r="C3348" s="6" t="s">
        <v>95</v>
      </c>
      <c r="D3348" s="6" t="s">
        <v>90</v>
      </c>
      <c r="E3348" s="6" t="s">
        <v>91</v>
      </c>
      <c r="F3348" s="6" t="s">
        <v>83</v>
      </c>
      <c r="G3348" s="6" t="s">
        <v>80</v>
      </c>
      <c r="H3348" s="7">
        <v>10088.36</v>
      </c>
      <c r="I3348" s="7">
        <v>8880.73</v>
      </c>
      <c r="J3348" s="8">
        <v>66</v>
      </c>
      <c r="K3348" s="8">
        <v>59</v>
      </c>
      <c r="L3348" s="7">
        <v>5940.2</v>
      </c>
      <c r="M3348" s="7">
        <v>588.6</v>
      </c>
      <c r="N3348" s="7">
        <v>137642.74</v>
      </c>
      <c r="O3348" s="8">
        <v>992</v>
      </c>
      <c r="P3348" s="8">
        <v>0</v>
      </c>
      <c r="Q3348" s="8">
        <v>2</v>
      </c>
    </row>
    <row r="3349" spans="1:17" ht="14.5">
      <c r="A3349" s="5">
        <v>46113</v>
      </c>
      <c r="B3349" s="6">
        <v>2026</v>
      </c>
      <c r="C3349" s="6" t="s">
        <v>95</v>
      </c>
      <c r="D3349" s="6" t="s">
        <v>90</v>
      </c>
      <c r="E3349" s="6" t="s">
        <v>91</v>
      </c>
      <c r="F3349" s="6" t="s">
        <v>83</v>
      </c>
      <c r="G3349" s="6" t="s">
        <v>81</v>
      </c>
      <c r="H3349" s="7">
        <v>11909.42</v>
      </c>
      <c r="I3349" s="7">
        <v>11501.86</v>
      </c>
      <c r="J3349" s="8">
        <v>96</v>
      </c>
      <c r="K3349" s="8">
        <v>93</v>
      </c>
      <c r="L3349" s="7">
        <v>6336.24</v>
      </c>
      <c r="M3349" s="7">
        <v>352.65</v>
      </c>
      <c r="N3349" s="7">
        <v>174481.07</v>
      </c>
      <c r="O3349" s="8">
        <v>1541</v>
      </c>
      <c r="P3349" s="8">
        <v>1</v>
      </c>
      <c r="Q3349" s="8">
        <v>2</v>
      </c>
    </row>
    <row r="3350" spans="1:17" ht="14.5">
      <c r="A3350" s="5">
        <v>46113</v>
      </c>
      <c r="B3350" s="6">
        <v>2026</v>
      </c>
      <c r="C3350" s="6" t="s">
        <v>95</v>
      </c>
      <c r="D3350" s="6" t="s">
        <v>92</v>
      </c>
      <c r="E3350" s="6" t="s">
        <v>76</v>
      </c>
      <c r="F3350" s="6" t="s">
        <v>77</v>
      </c>
      <c r="G3350" s="6" t="s">
        <v>78</v>
      </c>
      <c r="H3350" s="7">
        <v>234150.29</v>
      </c>
      <c r="I3350" s="7">
        <v>239558.04</v>
      </c>
      <c r="J3350" s="8">
        <v>3000</v>
      </c>
      <c r="K3350" s="8">
        <v>3066</v>
      </c>
      <c r="L3350" s="7">
        <v>130029.29</v>
      </c>
      <c r="M3350" s="7">
        <v>3972.96</v>
      </c>
      <c r="N3350" s="7">
        <v>1566730.53</v>
      </c>
      <c r="O3350" s="8">
        <v>21022</v>
      </c>
      <c r="P3350" s="8">
        <v>13</v>
      </c>
      <c r="Q3350" s="8">
        <v>30</v>
      </c>
    </row>
    <row r="3351" spans="1:17" ht="14.5">
      <c r="A3351" s="5">
        <v>46113</v>
      </c>
      <c r="B3351" s="6">
        <v>2026</v>
      </c>
      <c r="C3351" s="6" t="s">
        <v>95</v>
      </c>
      <c r="D3351" s="6" t="s">
        <v>92</v>
      </c>
      <c r="E3351" s="6" t="s">
        <v>76</v>
      </c>
      <c r="F3351" s="6" t="s">
        <v>77</v>
      </c>
      <c r="G3351" s="6" t="s">
        <v>79</v>
      </c>
      <c r="H3351" s="7">
        <v>259748.3</v>
      </c>
      <c r="I3351" s="7">
        <v>252163.41</v>
      </c>
      <c r="J3351" s="8">
        <v>1290</v>
      </c>
      <c r="K3351" s="8">
        <v>1238</v>
      </c>
      <c r="L3351" s="7">
        <v>168395.5</v>
      </c>
      <c r="M3351" s="7">
        <v>6248.01</v>
      </c>
      <c r="N3351" s="7">
        <v>1368518.08</v>
      </c>
      <c r="O3351" s="8">
        <v>7666</v>
      </c>
      <c r="P3351" s="8">
        <v>11</v>
      </c>
      <c r="Q3351" s="8">
        <v>16</v>
      </c>
    </row>
    <row r="3352" spans="1:17" ht="14.5">
      <c r="A3352" s="5">
        <v>46113</v>
      </c>
      <c r="B3352" s="6">
        <v>2026</v>
      </c>
      <c r="C3352" s="6" t="s">
        <v>95</v>
      </c>
      <c r="D3352" s="6" t="s">
        <v>92</v>
      </c>
      <c r="E3352" s="6" t="s">
        <v>76</v>
      </c>
      <c r="F3352" s="6" t="s">
        <v>77</v>
      </c>
      <c r="G3352" s="6" t="s">
        <v>80</v>
      </c>
      <c r="H3352" s="7">
        <v>78560.77</v>
      </c>
      <c r="I3352" s="7">
        <v>75361.06</v>
      </c>
      <c r="J3352" s="8">
        <v>518</v>
      </c>
      <c r="K3352" s="8">
        <v>489</v>
      </c>
      <c r="L3352" s="7">
        <v>54016.480000000003</v>
      </c>
      <c r="M3352" s="7">
        <v>4049.98</v>
      </c>
      <c r="N3352" s="7">
        <v>489875.99</v>
      </c>
      <c r="O3352" s="8">
        <v>3575</v>
      </c>
      <c r="P3352" s="8">
        <v>3</v>
      </c>
      <c r="Q3352" s="8">
        <v>7</v>
      </c>
    </row>
    <row r="3353" spans="1:17" ht="14.5">
      <c r="A3353" s="5">
        <v>46113</v>
      </c>
      <c r="B3353" s="6">
        <v>2026</v>
      </c>
      <c r="C3353" s="6" t="s">
        <v>95</v>
      </c>
      <c r="D3353" s="6" t="s">
        <v>92</v>
      </c>
      <c r="E3353" s="6" t="s">
        <v>76</v>
      </c>
      <c r="F3353" s="6" t="s">
        <v>77</v>
      </c>
      <c r="G3353" s="6" t="s">
        <v>81</v>
      </c>
      <c r="H3353" s="7">
        <v>100714.99</v>
      </c>
      <c r="I3353" s="7">
        <v>98618.37</v>
      </c>
      <c r="J3353" s="8">
        <v>808</v>
      </c>
      <c r="K3353" s="8">
        <v>800</v>
      </c>
      <c r="L3353" s="7">
        <v>63717.55</v>
      </c>
      <c r="M3353" s="7">
        <v>2815.29</v>
      </c>
      <c r="N3353" s="7">
        <v>636438.31000000006</v>
      </c>
      <c r="O3353" s="8">
        <v>5562</v>
      </c>
      <c r="P3353" s="8">
        <v>5</v>
      </c>
      <c r="Q3353" s="8">
        <v>11</v>
      </c>
    </row>
    <row r="3354" spans="1:17" ht="14.5">
      <c r="A3354" s="5">
        <v>46113</v>
      </c>
      <c r="B3354" s="6">
        <v>2026</v>
      </c>
      <c r="C3354" s="6" t="s">
        <v>95</v>
      </c>
      <c r="D3354" s="6" t="s">
        <v>92</v>
      </c>
      <c r="E3354" s="6" t="s">
        <v>76</v>
      </c>
      <c r="F3354" s="6" t="s">
        <v>82</v>
      </c>
      <c r="G3354" s="6" t="s">
        <v>78</v>
      </c>
      <c r="H3354" s="7">
        <v>171474.59</v>
      </c>
      <c r="I3354" s="7">
        <v>175034.08</v>
      </c>
      <c r="J3354" s="8">
        <v>2197</v>
      </c>
      <c r="K3354" s="8">
        <v>2251</v>
      </c>
      <c r="L3354" s="7">
        <v>89942.29</v>
      </c>
      <c r="M3354" s="7">
        <v>3083.54</v>
      </c>
      <c r="N3354" s="7">
        <v>1237762.23</v>
      </c>
      <c r="O3354" s="8">
        <v>16755</v>
      </c>
      <c r="P3354" s="8">
        <v>8</v>
      </c>
      <c r="Q3354" s="8">
        <v>20</v>
      </c>
    </row>
    <row r="3355" spans="1:17" ht="14.5">
      <c r="A3355" s="5">
        <v>46113</v>
      </c>
      <c r="B3355" s="6">
        <v>2026</v>
      </c>
      <c r="C3355" s="6" t="s">
        <v>95</v>
      </c>
      <c r="D3355" s="6" t="s">
        <v>92</v>
      </c>
      <c r="E3355" s="6" t="s">
        <v>76</v>
      </c>
      <c r="F3355" s="6" t="s">
        <v>82</v>
      </c>
      <c r="G3355" s="6" t="s">
        <v>79</v>
      </c>
      <c r="H3355" s="7">
        <v>186989.31</v>
      </c>
      <c r="I3355" s="7">
        <v>182962.63</v>
      </c>
      <c r="J3355" s="8">
        <v>929</v>
      </c>
      <c r="K3355" s="8">
        <v>914</v>
      </c>
      <c r="L3355" s="7">
        <v>113266.83</v>
      </c>
      <c r="M3355" s="7">
        <v>4846.78</v>
      </c>
      <c r="N3355" s="7">
        <v>1078191.3999999999</v>
      </c>
      <c r="O3355" s="8">
        <v>5958</v>
      </c>
      <c r="P3355" s="8">
        <v>8</v>
      </c>
      <c r="Q3355" s="8">
        <v>12</v>
      </c>
    </row>
    <row r="3356" spans="1:17" ht="14.5">
      <c r="A3356" s="5">
        <v>46113</v>
      </c>
      <c r="B3356" s="6">
        <v>2026</v>
      </c>
      <c r="C3356" s="6" t="s">
        <v>95</v>
      </c>
      <c r="D3356" s="6" t="s">
        <v>92</v>
      </c>
      <c r="E3356" s="6" t="s">
        <v>76</v>
      </c>
      <c r="F3356" s="6" t="s">
        <v>82</v>
      </c>
      <c r="G3356" s="6" t="s">
        <v>80</v>
      </c>
      <c r="H3356" s="7">
        <v>64731.41</v>
      </c>
      <c r="I3356" s="7">
        <v>58587.199999999997</v>
      </c>
      <c r="J3356" s="8">
        <v>427</v>
      </c>
      <c r="K3356" s="8">
        <v>382</v>
      </c>
      <c r="L3356" s="7">
        <v>40988.839999999997</v>
      </c>
      <c r="M3356" s="7">
        <v>3295.63</v>
      </c>
      <c r="N3356" s="7">
        <v>412778.63</v>
      </c>
      <c r="O3356" s="8">
        <v>2792</v>
      </c>
      <c r="P3356" s="8">
        <v>3</v>
      </c>
      <c r="Q3356" s="8">
        <v>8</v>
      </c>
    </row>
    <row r="3357" spans="1:17" ht="14.5">
      <c r="A3357" s="5">
        <v>46113</v>
      </c>
      <c r="B3357" s="6">
        <v>2026</v>
      </c>
      <c r="C3357" s="6" t="s">
        <v>95</v>
      </c>
      <c r="D3357" s="6" t="s">
        <v>92</v>
      </c>
      <c r="E3357" s="6" t="s">
        <v>76</v>
      </c>
      <c r="F3357" s="6" t="s">
        <v>82</v>
      </c>
      <c r="G3357" s="6" t="s">
        <v>81</v>
      </c>
      <c r="H3357" s="7">
        <v>85881.279999999999</v>
      </c>
      <c r="I3357" s="7">
        <v>88365.32</v>
      </c>
      <c r="J3357" s="8">
        <v>689</v>
      </c>
      <c r="K3357" s="8">
        <v>696</v>
      </c>
      <c r="L3357" s="7">
        <v>49562.85</v>
      </c>
      <c r="M3357" s="7">
        <v>2646.3</v>
      </c>
      <c r="N3357" s="7">
        <v>520036.75</v>
      </c>
      <c r="O3357" s="8">
        <v>4556</v>
      </c>
      <c r="P3357" s="8">
        <v>3</v>
      </c>
      <c r="Q3357" s="8">
        <v>14</v>
      </c>
    </row>
    <row r="3358" spans="1:17" ht="14.5">
      <c r="A3358" s="5">
        <v>46113</v>
      </c>
      <c r="B3358" s="6">
        <v>2026</v>
      </c>
      <c r="C3358" s="6" t="s">
        <v>95</v>
      </c>
      <c r="D3358" s="6" t="s">
        <v>92</v>
      </c>
      <c r="E3358" s="6" t="s">
        <v>76</v>
      </c>
      <c r="F3358" s="6" t="s">
        <v>83</v>
      </c>
      <c r="G3358" s="6" t="s">
        <v>78</v>
      </c>
      <c r="H3358" s="7">
        <v>25748.240000000002</v>
      </c>
      <c r="I3358" s="7">
        <v>26727.95</v>
      </c>
      <c r="J3358" s="8">
        <v>330</v>
      </c>
      <c r="K3358" s="8">
        <v>345</v>
      </c>
      <c r="L3358" s="7">
        <v>12192.23</v>
      </c>
      <c r="M3358" s="7">
        <v>445.48</v>
      </c>
      <c r="N3358" s="7">
        <v>236220.02</v>
      </c>
      <c r="O3358" s="8">
        <v>3221</v>
      </c>
      <c r="P3358" s="8">
        <v>1</v>
      </c>
      <c r="Q3358" s="8">
        <v>6</v>
      </c>
    </row>
    <row r="3359" spans="1:17" ht="14.5">
      <c r="A3359" s="5">
        <v>46113</v>
      </c>
      <c r="B3359" s="6">
        <v>2026</v>
      </c>
      <c r="C3359" s="6" t="s">
        <v>95</v>
      </c>
      <c r="D3359" s="6" t="s">
        <v>92</v>
      </c>
      <c r="E3359" s="6" t="s">
        <v>76</v>
      </c>
      <c r="F3359" s="6" t="s">
        <v>83</v>
      </c>
      <c r="G3359" s="6" t="s">
        <v>79</v>
      </c>
      <c r="H3359" s="7">
        <v>25732.51</v>
      </c>
      <c r="I3359" s="7">
        <v>24332.240000000002</v>
      </c>
      <c r="J3359" s="8">
        <v>128</v>
      </c>
      <c r="K3359" s="8">
        <v>121</v>
      </c>
      <c r="L3359" s="7">
        <v>14399.11</v>
      </c>
      <c r="M3359" s="7">
        <v>666.93</v>
      </c>
      <c r="N3359" s="7">
        <v>205923.22</v>
      </c>
      <c r="O3359" s="8">
        <v>1090</v>
      </c>
      <c r="P3359" s="8">
        <v>1</v>
      </c>
      <c r="Q3359" s="8">
        <v>2</v>
      </c>
    </row>
    <row r="3360" spans="1:17" ht="14.5">
      <c r="A3360" s="5">
        <v>46113</v>
      </c>
      <c r="B3360" s="6">
        <v>2026</v>
      </c>
      <c r="C3360" s="6" t="s">
        <v>95</v>
      </c>
      <c r="D3360" s="6" t="s">
        <v>92</v>
      </c>
      <c r="E3360" s="6" t="s">
        <v>76</v>
      </c>
      <c r="F3360" s="6" t="s">
        <v>83</v>
      </c>
      <c r="G3360" s="6" t="s">
        <v>80</v>
      </c>
      <c r="H3360" s="7">
        <v>8435.6</v>
      </c>
      <c r="I3360" s="7">
        <v>7888.16</v>
      </c>
      <c r="J3360" s="8">
        <v>56</v>
      </c>
      <c r="K3360" s="8">
        <v>52</v>
      </c>
      <c r="L3360" s="7">
        <v>4949.66</v>
      </c>
      <c r="M3360" s="7">
        <v>460.93</v>
      </c>
      <c r="N3360" s="7">
        <v>75840.78</v>
      </c>
      <c r="O3360" s="8">
        <v>549</v>
      </c>
      <c r="P3360" s="8">
        <v>0</v>
      </c>
      <c r="Q3360" s="8">
        <v>2</v>
      </c>
    </row>
    <row r="3361" spans="1:17" ht="14.5">
      <c r="A3361" s="5">
        <v>46113</v>
      </c>
      <c r="B3361" s="6">
        <v>2026</v>
      </c>
      <c r="C3361" s="6" t="s">
        <v>95</v>
      </c>
      <c r="D3361" s="6" t="s">
        <v>92</v>
      </c>
      <c r="E3361" s="6" t="s">
        <v>76</v>
      </c>
      <c r="F3361" s="6" t="s">
        <v>83</v>
      </c>
      <c r="G3361" s="6" t="s">
        <v>81</v>
      </c>
      <c r="H3361" s="7">
        <v>10865.73</v>
      </c>
      <c r="I3361" s="7">
        <v>10554.48</v>
      </c>
      <c r="J3361" s="8">
        <v>87</v>
      </c>
      <c r="K3361" s="8">
        <v>83</v>
      </c>
      <c r="L3361" s="7">
        <v>5736.47</v>
      </c>
      <c r="M3361" s="7">
        <v>341.55</v>
      </c>
      <c r="N3361" s="7">
        <v>95228.44</v>
      </c>
      <c r="O3361" s="8">
        <v>861</v>
      </c>
      <c r="P3361" s="8">
        <v>1</v>
      </c>
      <c r="Q3361" s="8">
        <v>2</v>
      </c>
    </row>
    <row r="3362" spans="1:17" ht="14.5">
      <c r="A3362" s="5">
        <v>46143</v>
      </c>
      <c r="B3362" s="6">
        <v>2026</v>
      </c>
      <c r="C3362" s="6" t="s">
        <v>96</v>
      </c>
      <c r="D3362" s="6" t="s">
        <v>75</v>
      </c>
      <c r="E3362" s="6" t="s">
        <v>76</v>
      </c>
      <c r="F3362" s="6" t="s">
        <v>77</v>
      </c>
      <c r="G3362" s="6" t="s">
        <v>78</v>
      </c>
      <c r="H3362" s="7">
        <v>1191698.1000000001</v>
      </c>
      <c r="I3362" s="7">
        <v>1215653.93</v>
      </c>
      <c r="J3362" s="8">
        <v>15269</v>
      </c>
      <c r="K3362" s="8">
        <v>15402</v>
      </c>
      <c r="L3362" s="7">
        <v>676041.3</v>
      </c>
      <c r="M3362" s="7">
        <v>21348.3</v>
      </c>
      <c r="N3362" s="7">
        <v>6968073.6399999997</v>
      </c>
      <c r="O3362" s="8">
        <v>99968</v>
      </c>
      <c r="P3362" s="8">
        <v>68</v>
      </c>
      <c r="Q3362" s="8">
        <v>295</v>
      </c>
    </row>
    <row r="3363" spans="1:17" ht="14.5">
      <c r="A3363" s="5">
        <v>46143</v>
      </c>
      <c r="B3363" s="6">
        <v>2026</v>
      </c>
      <c r="C3363" s="6" t="s">
        <v>96</v>
      </c>
      <c r="D3363" s="6" t="s">
        <v>75</v>
      </c>
      <c r="E3363" s="6" t="s">
        <v>76</v>
      </c>
      <c r="F3363" s="6" t="s">
        <v>77</v>
      </c>
      <c r="G3363" s="6" t="s">
        <v>79</v>
      </c>
      <c r="H3363" s="7">
        <v>1240581.3999999999</v>
      </c>
      <c r="I3363" s="7">
        <v>1167782.1100000001</v>
      </c>
      <c r="J3363" s="8">
        <v>6163</v>
      </c>
      <c r="K3363" s="8">
        <v>5699</v>
      </c>
      <c r="L3363" s="7">
        <v>812807.99</v>
      </c>
      <c r="M3363" s="7">
        <v>29495.61</v>
      </c>
      <c r="N3363" s="7">
        <v>5984517.3700000001</v>
      </c>
      <c r="O3363" s="8">
        <v>30638</v>
      </c>
      <c r="P3363" s="8">
        <v>51</v>
      </c>
      <c r="Q3363" s="8">
        <v>60</v>
      </c>
    </row>
    <row r="3364" spans="1:17" ht="14.5">
      <c r="A3364" s="5">
        <v>46143</v>
      </c>
      <c r="B3364" s="6">
        <v>2026</v>
      </c>
      <c r="C3364" s="6" t="s">
        <v>96</v>
      </c>
      <c r="D3364" s="6" t="s">
        <v>75</v>
      </c>
      <c r="E3364" s="6" t="s">
        <v>76</v>
      </c>
      <c r="F3364" s="6" t="s">
        <v>77</v>
      </c>
      <c r="G3364" s="6" t="s">
        <v>80</v>
      </c>
      <c r="H3364" s="7">
        <v>385383.26</v>
      </c>
      <c r="I3364" s="7">
        <v>357361.23</v>
      </c>
      <c r="J3364" s="8">
        <v>2539</v>
      </c>
      <c r="K3364" s="8">
        <v>2360</v>
      </c>
      <c r="L3364" s="7">
        <v>267858.73</v>
      </c>
      <c r="M3364" s="7">
        <v>19985.3</v>
      </c>
      <c r="N3364" s="7">
        <v>2271829.12</v>
      </c>
      <c r="O3364" s="8">
        <v>15999</v>
      </c>
      <c r="P3364" s="8">
        <v>21</v>
      </c>
      <c r="Q3364" s="8">
        <v>32</v>
      </c>
    </row>
    <row r="3365" spans="1:17" ht="14.5">
      <c r="A3365" s="5">
        <v>46143</v>
      </c>
      <c r="B3365" s="6">
        <v>2026</v>
      </c>
      <c r="C3365" s="6" t="s">
        <v>96</v>
      </c>
      <c r="D3365" s="6" t="s">
        <v>75</v>
      </c>
      <c r="E3365" s="6" t="s">
        <v>76</v>
      </c>
      <c r="F3365" s="6" t="s">
        <v>77</v>
      </c>
      <c r="G3365" s="6" t="s">
        <v>81</v>
      </c>
      <c r="H3365" s="7">
        <v>543817.19999999995</v>
      </c>
      <c r="I3365" s="7">
        <v>541052.73</v>
      </c>
      <c r="J3365" s="8">
        <v>4362</v>
      </c>
      <c r="K3365" s="8">
        <v>4417</v>
      </c>
      <c r="L3365" s="7">
        <v>337202.43</v>
      </c>
      <c r="M3365" s="7">
        <v>15357.64</v>
      </c>
      <c r="N3365" s="7">
        <v>2968322.57</v>
      </c>
      <c r="O3365" s="8">
        <v>24540</v>
      </c>
      <c r="P3365" s="8">
        <v>30</v>
      </c>
      <c r="Q3365" s="8">
        <v>80</v>
      </c>
    </row>
    <row r="3366" spans="1:17" ht="14.5">
      <c r="A3366" s="5">
        <v>46143</v>
      </c>
      <c r="B3366" s="6">
        <v>2026</v>
      </c>
      <c r="C3366" s="6" t="s">
        <v>96</v>
      </c>
      <c r="D3366" s="6" t="s">
        <v>75</v>
      </c>
      <c r="E3366" s="6" t="s">
        <v>76</v>
      </c>
      <c r="F3366" s="6" t="s">
        <v>82</v>
      </c>
      <c r="G3366" s="6" t="s">
        <v>78</v>
      </c>
      <c r="H3366" s="7">
        <v>927196.84</v>
      </c>
      <c r="I3366" s="7">
        <v>901668.12</v>
      </c>
      <c r="J3366" s="8">
        <v>11880</v>
      </c>
      <c r="K3366" s="8">
        <v>11455</v>
      </c>
      <c r="L3366" s="7">
        <v>485131.33</v>
      </c>
      <c r="M3366" s="7">
        <v>16555.47</v>
      </c>
      <c r="N3366" s="7">
        <v>5768819.5499999998</v>
      </c>
      <c r="O3366" s="8">
        <v>80318</v>
      </c>
      <c r="P3366" s="8">
        <v>34</v>
      </c>
      <c r="Q3366" s="8">
        <v>98</v>
      </c>
    </row>
    <row r="3367" spans="1:17" ht="14.5">
      <c r="A3367" s="5">
        <v>46143</v>
      </c>
      <c r="B3367" s="6">
        <v>2026</v>
      </c>
      <c r="C3367" s="6" t="s">
        <v>96</v>
      </c>
      <c r="D3367" s="6" t="s">
        <v>75</v>
      </c>
      <c r="E3367" s="6" t="s">
        <v>76</v>
      </c>
      <c r="F3367" s="6" t="s">
        <v>82</v>
      </c>
      <c r="G3367" s="6" t="s">
        <v>79</v>
      </c>
      <c r="H3367" s="7">
        <v>1055470.18</v>
      </c>
      <c r="I3367" s="7">
        <v>969772.82</v>
      </c>
      <c r="J3367" s="8">
        <v>5243</v>
      </c>
      <c r="K3367" s="8">
        <v>4889</v>
      </c>
      <c r="L3367" s="7">
        <v>650073.69999999995</v>
      </c>
      <c r="M3367" s="7">
        <v>25870.720000000001</v>
      </c>
      <c r="N3367" s="7">
        <v>5099591.1500000004</v>
      </c>
      <c r="O3367" s="8">
        <v>28266</v>
      </c>
      <c r="P3367" s="8">
        <v>47</v>
      </c>
      <c r="Q3367" s="8">
        <v>95</v>
      </c>
    </row>
    <row r="3368" spans="1:17" ht="14.5">
      <c r="A3368" s="5">
        <v>46143</v>
      </c>
      <c r="B3368" s="6">
        <v>2026</v>
      </c>
      <c r="C3368" s="6" t="s">
        <v>96</v>
      </c>
      <c r="D3368" s="6" t="s">
        <v>75</v>
      </c>
      <c r="E3368" s="6" t="s">
        <v>76</v>
      </c>
      <c r="F3368" s="6" t="s">
        <v>82</v>
      </c>
      <c r="G3368" s="6" t="s">
        <v>80</v>
      </c>
      <c r="H3368" s="7">
        <v>354739.9</v>
      </c>
      <c r="I3368" s="7">
        <v>323883.31</v>
      </c>
      <c r="J3368" s="8">
        <v>2338</v>
      </c>
      <c r="K3368" s="8">
        <v>2108</v>
      </c>
      <c r="L3368" s="7">
        <v>224516.49</v>
      </c>
      <c r="M3368" s="7">
        <v>21333.200000000001</v>
      </c>
      <c r="N3368" s="7">
        <v>1991622.46</v>
      </c>
      <c r="O3368" s="8">
        <v>13491</v>
      </c>
      <c r="P3368" s="8">
        <v>14</v>
      </c>
      <c r="Q3368" s="8">
        <v>38</v>
      </c>
    </row>
    <row r="3369" spans="1:17" ht="14.5">
      <c r="A3369" s="5">
        <v>46143</v>
      </c>
      <c r="B3369" s="6">
        <v>2026</v>
      </c>
      <c r="C3369" s="6" t="s">
        <v>96</v>
      </c>
      <c r="D3369" s="6" t="s">
        <v>75</v>
      </c>
      <c r="E3369" s="6" t="s">
        <v>76</v>
      </c>
      <c r="F3369" s="6" t="s">
        <v>82</v>
      </c>
      <c r="G3369" s="6" t="s">
        <v>81</v>
      </c>
      <c r="H3369" s="7">
        <v>440749.67</v>
      </c>
      <c r="I3369" s="7">
        <v>420917.6</v>
      </c>
      <c r="J3369" s="8">
        <v>3536</v>
      </c>
      <c r="K3369" s="8">
        <v>3375</v>
      </c>
      <c r="L3369" s="7">
        <v>259326.79</v>
      </c>
      <c r="M3369" s="7">
        <v>13320.83</v>
      </c>
      <c r="N3369" s="7">
        <v>2506500.09</v>
      </c>
      <c r="O3369" s="8">
        <v>22189</v>
      </c>
      <c r="P3369" s="8">
        <v>23</v>
      </c>
      <c r="Q3369" s="8">
        <v>35</v>
      </c>
    </row>
    <row r="3370" spans="1:17" ht="14.5">
      <c r="A3370" s="5">
        <v>46143</v>
      </c>
      <c r="B3370" s="6">
        <v>2026</v>
      </c>
      <c r="C3370" s="6" t="s">
        <v>96</v>
      </c>
      <c r="D3370" s="6" t="s">
        <v>75</v>
      </c>
      <c r="E3370" s="6" t="s">
        <v>76</v>
      </c>
      <c r="F3370" s="6" t="s">
        <v>83</v>
      </c>
      <c r="G3370" s="6" t="s">
        <v>78</v>
      </c>
      <c r="H3370" s="7">
        <v>130716.57</v>
      </c>
      <c r="I3370" s="7">
        <v>132839.73000000001</v>
      </c>
      <c r="J3370" s="8">
        <v>1675</v>
      </c>
      <c r="K3370" s="8">
        <v>1671</v>
      </c>
      <c r="L3370" s="7">
        <v>61552.92</v>
      </c>
      <c r="M3370" s="7">
        <v>2122.83</v>
      </c>
      <c r="N3370" s="7">
        <v>1102462.3500000001</v>
      </c>
      <c r="O3370" s="8">
        <v>15302</v>
      </c>
      <c r="P3370" s="8">
        <v>6</v>
      </c>
      <c r="Q3370" s="8">
        <v>57</v>
      </c>
    </row>
    <row r="3371" spans="1:17" ht="14.5">
      <c r="A3371" s="5">
        <v>46143</v>
      </c>
      <c r="B3371" s="6">
        <v>2026</v>
      </c>
      <c r="C3371" s="6" t="s">
        <v>96</v>
      </c>
      <c r="D3371" s="6" t="s">
        <v>75</v>
      </c>
      <c r="E3371" s="6" t="s">
        <v>76</v>
      </c>
      <c r="F3371" s="6" t="s">
        <v>83</v>
      </c>
      <c r="G3371" s="6" t="s">
        <v>79</v>
      </c>
      <c r="H3371" s="7">
        <v>132337.01</v>
      </c>
      <c r="I3371" s="7">
        <v>120912.33</v>
      </c>
      <c r="J3371" s="8">
        <v>657</v>
      </c>
      <c r="K3371" s="8">
        <v>597</v>
      </c>
      <c r="L3371" s="7">
        <v>74248.350000000006</v>
      </c>
      <c r="M3371" s="7">
        <v>3242.84</v>
      </c>
      <c r="N3371" s="7">
        <v>912596.75</v>
      </c>
      <c r="O3371" s="8">
        <v>5019</v>
      </c>
      <c r="P3371" s="8">
        <v>6</v>
      </c>
      <c r="Q3371" s="8">
        <v>13</v>
      </c>
    </row>
    <row r="3372" spans="1:17" ht="14.5">
      <c r="A3372" s="5">
        <v>46143</v>
      </c>
      <c r="B3372" s="6">
        <v>2026</v>
      </c>
      <c r="C3372" s="6" t="s">
        <v>96</v>
      </c>
      <c r="D3372" s="6" t="s">
        <v>75</v>
      </c>
      <c r="E3372" s="6" t="s">
        <v>76</v>
      </c>
      <c r="F3372" s="6" t="s">
        <v>83</v>
      </c>
      <c r="G3372" s="6" t="s">
        <v>80</v>
      </c>
      <c r="H3372" s="7">
        <v>40697.61</v>
      </c>
      <c r="I3372" s="7">
        <v>36175.9</v>
      </c>
      <c r="J3372" s="8">
        <v>268</v>
      </c>
      <c r="K3372" s="8">
        <v>234</v>
      </c>
      <c r="L3372" s="7">
        <v>23930.85</v>
      </c>
      <c r="M3372" s="7">
        <v>2106.5700000000002</v>
      </c>
      <c r="N3372" s="7">
        <v>340899.87</v>
      </c>
      <c r="O3372" s="8">
        <v>2399</v>
      </c>
      <c r="P3372" s="8">
        <v>2</v>
      </c>
      <c r="Q3372" s="8">
        <v>8</v>
      </c>
    </row>
    <row r="3373" spans="1:17" ht="14.5">
      <c r="A3373" s="5">
        <v>46143</v>
      </c>
      <c r="B3373" s="6">
        <v>2026</v>
      </c>
      <c r="C3373" s="6" t="s">
        <v>96</v>
      </c>
      <c r="D3373" s="6" t="s">
        <v>75</v>
      </c>
      <c r="E3373" s="6" t="s">
        <v>76</v>
      </c>
      <c r="F3373" s="6" t="s">
        <v>83</v>
      </c>
      <c r="G3373" s="6" t="s">
        <v>81</v>
      </c>
      <c r="H3373" s="7">
        <v>54685.08</v>
      </c>
      <c r="I3373" s="7">
        <v>53114.62</v>
      </c>
      <c r="J3373" s="8">
        <v>439</v>
      </c>
      <c r="K3373" s="8">
        <v>420</v>
      </c>
      <c r="L3373" s="7">
        <v>28708.53</v>
      </c>
      <c r="M3373" s="7">
        <v>1758.74</v>
      </c>
      <c r="N3373" s="7">
        <v>431028.64</v>
      </c>
      <c r="O3373" s="8">
        <v>3916</v>
      </c>
      <c r="P3373" s="8">
        <v>3</v>
      </c>
      <c r="Q3373" s="8">
        <v>7</v>
      </c>
    </row>
    <row r="3374" spans="1:17" ht="14.5">
      <c r="A3374" s="5">
        <v>46143</v>
      </c>
      <c r="B3374" s="6">
        <v>2026</v>
      </c>
      <c r="C3374" s="6" t="s">
        <v>96</v>
      </c>
      <c r="D3374" s="6" t="s">
        <v>84</v>
      </c>
      <c r="E3374" s="6" t="s">
        <v>85</v>
      </c>
      <c r="F3374" s="6" t="s">
        <v>77</v>
      </c>
      <c r="G3374" s="6" t="s">
        <v>78</v>
      </c>
      <c r="H3374" s="7">
        <v>619307.73</v>
      </c>
      <c r="I3374" s="7">
        <v>663296.05000000005</v>
      </c>
      <c r="J3374" s="8">
        <v>7935</v>
      </c>
      <c r="K3374" s="8">
        <v>8360</v>
      </c>
      <c r="L3374" s="7">
        <v>348401.41</v>
      </c>
      <c r="M3374" s="7">
        <v>10229.76</v>
      </c>
      <c r="N3374" s="7">
        <v>5076551.3499999996</v>
      </c>
      <c r="O3374" s="8">
        <v>72067</v>
      </c>
      <c r="P3374" s="8">
        <v>30</v>
      </c>
      <c r="Q3374" s="8">
        <v>144</v>
      </c>
    </row>
    <row r="3375" spans="1:17" ht="14.5">
      <c r="A3375" s="5">
        <v>46143</v>
      </c>
      <c r="B3375" s="6">
        <v>2026</v>
      </c>
      <c r="C3375" s="6" t="s">
        <v>96</v>
      </c>
      <c r="D3375" s="6" t="s">
        <v>84</v>
      </c>
      <c r="E3375" s="6" t="s">
        <v>85</v>
      </c>
      <c r="F3375" s="6" t="s">
        <v>77</v>
      </c>
      <c r="G3375" s="6" t="s">
        <v>79</v>
      </c>
      <c r="H3375" s="7">
        <v>677397.52</v>
      </c>
      <c r="I3375" s="7">
        <v>671940.45</v>
      </c>
      <c r="J3375" s="8">
        <v>3365</v>
      </c>
      <c r="K3375" s="8">
        <v>3327</v>
      </c>
      <c r="L3375" s="7">
        <v>444217.35</v>
      </c>
      <c r="M3375" s="7">
        <v>15523.12</v>
      </c>
      <c r="N3375" s="7">
        <v>4413453.76</v>
      </c>
      <c r="O3375" s="8">
        <v>22406</v>
      </c>
      <c r="P3375" s="8">
        <v>29</v>
      </c>
      <c r="Q3375" s="8">
        <v>44</v>
      </c>
    </row>
    <row r="3376" spans="1:17" ht="14.5">
      <c r="A3376" s="5">
        <v>46143</v>
      </c>
      <c r="B3376" s="6">
        <v>2026</v>
      </c>
      <c r="C3376" s="6" t="s">
        <v>96</v>
      </c>
      <c r="D3376" s="6" t="s">
        <v>84</v>
      </c>
      <c r="E3376" s="6" t="s">
        <v>85</v>
      </c>
      <c r="F3376" s="6" t="s">
        <v>77</v>
      </c>
      <c r="G3376" s="6" t="s">
        <v>80</v>
      </c>
      <c r="H3376" s="7">
        <v>224262.99</v>
      </c>
      <c r="I3376" s="7">
        <v>216503.31</v>
      </c>
      <c r="J3376" s="8">
        <v>1478</v>
      </c>
      <c r="K3376" s="8">
        <v>1419</v>
      </c>
      <c r="L3376" s="7">
        <v>153344.26</v>
      </c>
      <c r="M3376" s="7">
        <v>13400.29</v>
      </c>
      <c r="N3376" s="7">
        <v>1669974.93</v>
      </c>
      <c r="O3376" s="8">
        <v>11319</v>
      </c>
      <c r="P3376" s="8">
        <v>10</v>
      </c>
      <c r="Q3376" s="8">
        <v>27</v>
      </c>
    </row>
    <row r="3377" spans="1:17" ht="14.5">
      <c r="A3377" s="5">
        <v>46143</v>
      </c>
      <c r="B3377" s="6">
        <v>2026</v>
      </c>
      <c r="C3377" s="6" t="s">
        <v>96</v>
      </c>
      <c r="D3377" s="6" t="s">
        <v>84</v>
      </c>
      <c r="E3377" s="6" t="s">
        <v>85</v>
      </c>
      <c r="F3377" s="6" t="s">
        <v>77</v>
      </c>
      <c r="G3377" s="6" t="s">
        <v>81</v>
      </c>
      <c r="H3377" s="7">
        <v>292968.31</v>
      </c>
      <c r="I3377" s="7">
        <v>317524.90999999997</v>
      </c>
      <c r="J3377" s="8">
        <v>2350</v>
      </c>
      <c r="K3377" s="8">
        <v>2513</v>
      </c>
      <c r="L3377" s="7">
        <v>181130.83</v>
      </c>
      <c r="M3377" s="7">
        <v>9121.89</v>
      </c>
      <c r="N3377" s="7">
        <v>2065379.99</v>
      </c>
      <c r="O3377" s="8">
        <v>17778</v>
      </c>
      <c r="P3377" s="8">
        <v>14</v>
      </c>
      <c r="Q3377" s="8">
        <v>34</v>
      </c>
    </row>
    <row r="3378" spans="1:17" ht="14.5">
      <c r="A3378" s="5">
        <v>46143</v>
      </c>
      <c r="B3378" s="6">
        <v>2026</v>
      </c>
      <c r="C3378" s="6" t="s">
        <v>96</v>
      </c>
      <c r="D3378" s="6" t="s">
        <v>84</v>
      </c>
      <c r="E3378" s="6" t="s">
        <v>85</v>
      </c>
      <c r="F3378" s="6" t="s">
        <v>82</v>
      </c>
      <c r="G3378" s="6" t="s">
        <v>78</v>
      </c>
      <c r="H3378" s="7">
        <v>575862.01</v>
      </c>
      <c r="I3378" s="7">
        <v>604720.6</v>
      </c>
      <c r="J3378" s="8">
        <v>7378</v>
      </c>
      <c r="K3378" s="8">
        <v>7700</v>
      </c>
      <c r="L3378" s="7">
        <v>299008.65999999997</v>
      </c>
      <c r="M3378" s="7">
        <v>10963.22</v>
      </c>
      <c r="N3378" s="7">
        <v>4877212.9400000004</v>
      </c>
      <c r="O3378" s="8">
        <v>68997</v>
      </c>
      <c r="P3378" s="8">
        <v>30</v>
      </c>
      <c r="Q3378" s="8">
        <v>68</v>
      </c>
    </row>
    <row r="3379" spans="1:17" ht="14.5">
      <c r="A3379" s="5">
        <v>46143</v>
      </c>
      <c r="B3379" s="6">
        <v>2026</v>
      </c>
      <c r="C3379" s="6" t="s">
        <v>96</v>
      </c>
      <c r="D3379" s="6" t="s">
        <v>84</v>
      </c>
      <c r="E3379" s="6" t="s">
        <v>85</v>
      </c>
      <c r="F3379" s="6" t="s">
        <v>82</v>
      </c>
      <c r="G3379" s="6" t="s">
        <v>79</v>
      </c>
      <c r="H3379" s="7">
        <v>623329.30000000005</v>
      </c>
      <c r="I3379" s="7">
        <v>639733.49</v>
      </c>
      <c r="J3379" s="8">
        <v>3096</v>
      </c>
      <c r="K3379" s="8">
        <v>3185</v>
      </c>
      <c r="L3379" s="7">
        <v>377717.51</v>
      </c>
      <c r="M3379" s="7">
        <v>16561.939999999999</v>
      </c>
      <c r="N3379" s="7">
        <v>4285058.46</v>
      </c>
      <c r="O3379" s="8">
        <v>23706</v>
      </c>
      <c r="P3379" s="8">
        <v>31</v>
      </c>
      <c r="Q3379" s="8">
        <v>59</v>
      </c>
    </row>
    <row r="3380" spans="1:17" ht="14.5">
      <c r="A3380" s="5">
        <v>46143</v>
      </c>
      <c r="B3380" s="6">
        <v>2026</v>
      </c>
      <c r="C3380" s="6" t="s">
        <v>96</v>
      </c>
      <c r="D3380" s="6" t="s">
        <v>84</v>
      </c>
      <c r="E3380" s="6" t="s">
        <v>85</v>
      </c>
      <c r="F3380" s="6" t="s">
        <v>82</v>
      </c>
      <c r="G3380" s="6" t="s">
        <v>80</v>
      </c>
      <c r="H3380" s="7">
        <v>213192.05</v>
      </c>
      <c r="I3380" s="7">
        <v>210205.9</v>
      </c>
      <c r="J3380" s="8">
        <v>1405</v>
      </c>
      <c r="K3380" s="8">
        <v>1373</v>
      </c>
      <c r="L3380" s="7">
        <v>135224.38</v>
      </c>
      <c r="M3380" s="7">
        <v>11978.38</v>
      </c>
      <c r="N3380" s="7">
        <v>1622872.78</v>
      </c>
      <c r="O3380" s="8">
        <v>11063</v>
      </c>
      <c r="P3380" s="8">
        <v>11</v>
      </c>
      <c r="Q3380" s="8">
        <v>14</v>
      </c>
    </row>
    <row r="3381" spans="1:17" ht="14.5">
      <c r="A3381" s="5">
        <v>46143</v>
      </c>
      <c r="B3381" s="6">
        <v>2026</v>
      </c>
      <c r="C3381" s="6" t="s">
        <v>96</v>
      </c>
      <c r="D3381" s="6" t="s">
        <v>84</v>
      </c>
      <c r="E3381" s="6" t="s">
        <v>85</v>
      </c>
      <c r="F3381" s="6" t="s">
        <v>82</v>
      </c>
      <c r="G3381" s="6" t="s">
        <v>81</v>
      </c>
      <c r="H3381" s="7">
        <v>238854.82</v>
      </c>
      <c r="I3381" s="7">
        <v>240758.73</v>
      </c>
      <c r="J3381" s="8">
        <v>1916</v>
      </c>
      <c r="K3381" s="8">
        <v>1939</v>
      </c>
      <c r="L3381" s="7">
        <v>137862.24</v>
      </c>
      <c r="M3381" s="7">
        <v>6601.37</v>
      </c>
      <c r="N3381" s="7">
        <v>1942061.69</v>
      </c>
      <c r="O3381" s="8">
        <v>17312</v>
      </c>
      <c r="P3381" s="8">
        <v>10</v>
      </c>
      <c r="Q3381" s="8">
        <v>20</v>
      </c>
    </row>
    <row r="3382" spans="1:17" ht="14.5">
      <c r="A3382" s="5">
        <v>46143</v>
      </c>
      <c r="B3382" s="6">
        <v>2026</v>
      </c>
      <c r="C3382" s="6" t="s">
        <v>96</v>
      </c>
      <c r="D3382" s="6" t="s">
        <v>84</v>
      </c>
      <c r="E3382" s="6" t="s">
        <v>85</v>
      </c>
      <c r="F3382" s="6" t="s">
        <v>83</v>
      </c>
      <c r="G3382" s="6" t="s">
        <v>78</v>
      </c>
      <c r="H3382" s="7">
        <v>75451.62</v>
      </c>
      <c r="I3382" s="7">
        <v>77989.17</v>
      </c>
      <c r="J3382" s="8">
        <v>967</v>
      </c>
      <c r="K3382" s="8">
        <v>983</v>
      </c>
      <c r="L3382" s="7">
        <v>35484.89</v>
      </c>
      <c r="M3382" s="7">
        <v>1242.58</v>
      </c>
      <c r="N3382" s="7">
        <v>873346.39</v>
      </c>
      <c r="O3382" s="8">
        <v>12000</v>
      </c>
      <c r="P3382" s="8">
        <v>3</v>
      </c>
      <c r="Q3382" s="8">
        <v>30</v>
      </c>
    </row>
    <row r="3383" spans="1:17" ht="14.5">
      <c r="A3383" s="5">
        <v>46143</v>
      </c>
      <c r="B3383" s="6">
        <v>2026</v>
      </c>
      <c r="C3383" s="6" t="s">
        <v>96</v>
      </c>
      <c r="D3383" s="6" t="s">
        <v>84</v>
      </c>
      <c r="E3383" s="6" t="s">
        <v>85</v>
      </c>
      <c r="F3383" s="6" t="s">
        <v>83</v>
      </c>
      <c r="G3383" s="6" t="s">
        <v>79</v>
      </c>
      <c r="H3383" s="7">
        <v>78001.87</v>
      </c>
      <c r="I3383" s="7">
        <v>80416.100000000006</v>
      </c>
      <c r="J3383" s="8">
        <v>387</v>
      </c>
      <c r="K3383" s="8">
        <v>405</v>
      </c>
      <c r="L3383" s="7">
        <v>43094.36</v>
      </c>
      <c r="M3383" s="7">
        <v>2074.5700000000002</v>
      </c>
      <c r="N3383" s="7">
        <v>726170.82</v>
      </c>
      <c r="O3383" s="8">
        <v>3742</v>
      </c>
      <c r="P3383" s="8">
        <v>4</v>
      </c>
      <c r="Q3383" s="8">
        <v>5</v>
      </c>
    </row>
    <row r="3384" spans="1:17" ht="14.5">
      <c r="A3384" s="5">
        <v>46143</v>
      </c>
      <c r="B3384" s="6">
        <v>2026</v>
      </c>
      <c r="C3384" s="6" t="s">
        <v>96</v>
      </c>
      <c r="D3384" s="6" t="s">
        <v>84</v>
      </c>
      <c r="E3384" s="6" t="s">
        <v>85</v>
      </c>
      <c r="F3384" s="6" t="s">
        <v>83</v>
      </c>
      <c r="G3384" s="6" t="s">
        <v>80</v>
      </c>
      <c r="H3384" s="7">
        <v>26231.39</v>
      </c>
      <c r="I3384" s="7">
        <v>25114.32</v>
      </c>
      <c r="J3384" s="8">
        <v>173</v>
      </c>
      <c r="K3384" s="8">
        <v>167</v>
      </c>
      <c r="L3384" s="7">
        <v>15267.5</v>
      </c>
      <c r="M3384" s="7">
        <v>1324.3</v>
      </c>
      <c r="N3384" s="7">
        <v>283744.03000000003</v>
      </c>
      <c r="O3384" s="8">
        <v>2036</v>
      </c>
      <c r="P3384" s="8">
        <v>1</v>
      </c>
      <c r="Q3384" s="8">
        <v>6</v>
      </c>
    </row>
    <row r="3385" spans="1:17" ht="14.5">
      <c r="A3385" s="5">
        <v>46143</v>
      </c>
      <c r="B3385" s="6">
        <v>2026</v>
      </c>
      <c r="C3385" s="6" t="s">
        <v>96</v>
      </c>
      <c r="D3385" s="6" t="s">
        <v>84</v>
      </c>
      <c r="E3385" s="6" t="s">
        <v>85</v>
      </c>
      <c r="F3385" s="6" t="s">
        <v>83</v>
      </c>
      <c r="G3385" s="6" t="s">
        <v>81</v>
      </c>
      <c r="H3385" s="7">
        <v>32998.31</v>
      </c>
      <c r="I3385" s="7">
        <v>33559.11</v>
      </c>
      <c r="J3385" s="8">
        <v>265</v>
      </c>
      <c r="K3385" s="8">
        <v>269</v>
      </c>
      <c r="L3385" s="7">
        <v>17403.14</v>
      </c>
      <c r="M3385" s="7">
        <v>936.72</v>
      </c>
      <c r="N3385" s="7">
        <v>350592.63</v>
      </c>
      <c r="O3385" s="8">
        <v>3180</v>
      </c>
      <c r="P3385" s="8">
        <v>2</v>
      </c>
      <c r="Q3385" s="8">
        <v>6</v>
      </c>
    </row>
    <row r="3386" spans="1:17" ht="14.5">
      <c r="A3386" s="5">
        <v>46143</v>
      </c>
      <c r="B3386" s="6">
        <v>2026</v>
      </c>
      <c r="C3386" s="6" t="s">
        <v>96</v>
      </c>
      <c r="D3386" s="6" t="s">
        <v>86</v>
      </c>
      <c r="E3386" s="6" t="s">
        <v>87</v>
      </c>
      <c r="F3386" s="6" t="s">
        <v>77</v>
      </c>
      <c r="G3386" s="6" t="s">
        <v>78</v>
      </c>
      <c r="H3386" s="7">
        <v>416895.03</v>
      </c>
      <c r="I3386" s="7">
        <v>418782.57</v>
      </c>
      <c r="J3386" s="8">
        <v>5342</v>
      </c>
      <c r="K3386" s="8">
        <v>5395</v>
      </c>
      <c r="L3386" s="7">
        <v>231889.08</v>
      </c>
      <c r="M3386" s="7">
        <v>7212.28</v>
      </c>
      <c r="N3386" s="7">
        <v>3925666</v>
      </c>
      <c r="O3386" s="8">
        <v>53703</v>
      </c>
      <c r="P3386" s="8">
        <v>19</v>
      </c>
      <c r="Q3386" s="8">
        <v>72</v>
      </c>
    </row>
    <row r="3387" spans="1:17" ht="14.5">
      <c r="A3387" s="5">
        <v>46143</v>
      </c>
      <c r="B3387" s="6">
        <v>2026</v>
      </c>
      <c r="C3387" s="6" t="s">
        <v>96</v>
      </c>
      <c r="D3387" s="6" t="s">
        <v>86</v>
      </c>
      <c r="E3387" s="6" t="s">
        <v>87</v>
      </c>
      <c r="F3387" s="6" t="s">
        <v>77</v>
      </c>
      <c r="G3387" s="6" t="s">
        <v>79</v>
      </c>
      <c r="H3387" s="7">
        <v>504532.99</v>
      </c>
      <c r="I3387" s="7">
        <v>513492.36</v>
      </c>
      <c r="J3387" s="8">
        <v>2506</v>
      </c>
      <c r="K3387" s="8">
        <v>2588</v>
      </c>
      <c r="L3387" s="7">
        <v>334647.65000000002</v>
      </c>
      <c r="M3387" s="7">
        <v>12917.18</v>
      </c>
      <c r="N3387" s="7">
        <v>3640634.65</v>
      </c>
      <c r="O3387" s="8">
        <v>18615</v>
      </c>
      <c r="P3387" s="8">
        <v>26</v>
      </c>
      <c r="Q3387" s="8">
        <v>33</v>
      </c>
    </row>
    <row r="3388" spans="1:17" ht="14.5">
      <c r="A3388" s="5">
        <v>46143</v>
      </c>
      <c r="B3388" s="6">
        <v>2026</v>
      </c>
      <c r="C3388" s="6" t="s">
        <v>96</v>
      </c>
      <c r="D3388" s="6" t="s">
        <v>86</v>
      </c>
      <c r="E3388" s="6" t="s">
        <v>87</v>
      </c>
      <c r="F3388" s="6" t="s">
        <v>77</v>
      </c>
      <c r="G3388" s="6" t="s">
        <v>80</v>
      </c>
      <c r="H3388" s="7">
        <v>145218.03</v>
      </c>
      <c r="I3388" s="7">
        <v>138431.32999999999</v>
      </c>
      <c r="J3388" s="8">
        <v>957</v>
      </c>
      <c r="K3388" s="8">
        <v>926</v>
      </c>
      <c r="L3388" s="7">
        <v>100479.73</v>
      </c>
      <c r="M3388" s="7">
        <v>7969.25</v>
      </c>
      <c r="N3388" s="7">
        <v>1302028.92</v>
      </c>
      <c r="O3388" s="8">
        <v>9644</v>
      </c>
      <c r="P3388" s="8">
        <v>6</v>
      </c>
      <c r="Q3388" s="8">
        <v>17</v>
      </c>
    </row>
    <row r="3389" spans="1:17" ht="14.5">
      <c r="A3389" s="5">
        <v>46143</v>
      </c>
      <c r="B3389" s="6">
        <v>2026</v>
      </c>
      <c r="C3389" s="6" t="s">
        <v>96</v>
      </c>
      <c r="D3389" s="6" t="s">
        <v>86</v>
      </c>
      <c r="E3389" s="6" t="s">
        <v>87</v>
      </c>
      <c r="F3389" s="6" t="s">
        <v>77</v>
      </c>
      <c r="G3389" s="6" t="s">
        <v>81</v>
      </c>
      <c r="H3389" s="7">
        <v>209733.54</v>
      </c>
      <c r="I3389" s="7">
        <v>202818.73</v>
      </c>
      <c r="J3389" s="8">
        <v>1682</v>
      </c>
      <c r="K3389" s="8">
        <v>1617</v>
      </c>
      <c r="L3389" s="7">
        <v>129717.86</v>
      </c>
      <c r="M3389" s="7">
        <v>6680.06</v>
      </c>
      <c r="N3389" s="7">
        <v>1725013.3</v>
      </c>
      <c r="O3389" s="8">
        <v>15002</v>
      </c>
      <c r="P3389" s="8">
        <v>8</v>
      </c>
      <c r="Q3389" s="8">
        <v>36</v>
      </c>
    </row>
    <row r="3390" spans="1:17" ht="14.5">
      <c r="A3390" s="5">
        <v>46143</v>
      </c>
      <c r="B3390" s="6">
        <v>2026</v>
      </c>
      <c r="C3390" s="6" t="s">
        <v>96</v>
      </c>
      <c r="D3390" s="6" t="s">
        <v>86</v>
      </c>
      <c r="E3390" s="6" t="s">
        <v>87</v>
      </c>
      <c r="F3390" s="6" t="s">
        <v>82</v>
      </c>
      <c r="G3390" s="6" t="s">
        <v>78</v>
      </c>
      <c r="H3390" s="7">
        <v>376199.17</v>
      </c>
      <c r="I3390" s="7">
        <v>383411.05</v>
      </c>
      <c r="J3390" s="8">
        <v>4820</v>
      </c>
      <c r="K3390" s="8">
        <v>4863</v>
      </c>
      <c r="L3390" s="7">
        <v>198163.68</v>
      </c>
      <c r="M3390" s="7">
        <v>7269.27</v>
      </c>
      <c r="N3390" s="7">
        <v>3579247.33</v>
      </c>
      <c r="O3390" s="8">
        <v>49186</v>
      </c>
      <c r="P3390" s="8">
        <v>14</v>
      </c>
      <c r="Q3390" s="8">
        <v>101</v>
      </c>
    </row>
    <row r="3391" spans="1:17" ht="14.5">
      <c r="A3391" s="5">
        <v>46143</v>
      </c>
      <c r="B3391" s="6">
        <v>2026</v>
      </c>
      <c r="C3391" s="6" t="s">
        <v>96</v>
      </c>
      <c r="D3391" s="6" t="s">
        <v>86</v>
      </c>
      <c r="E3391" s="6" t="s">
        <v>87</v>
      </c>
      <c r="F3391" s="6" t="s">
        <v>82</v>
      </c>
      <c r="G3391" s="6" t="s">
        <v>79</v>
      </c>
      <c r="H3391" s="7">
        <v>401828.54</v>
      </c>
      <c r="I3391" s="7">
        <v>407002.23</v>
      </c>
      <c r="J3391" s="8">
        <v>1996</v>
      </c>
      <c r="K3391" s="8">
        <v>2009</v>
      </c>
      <c r="L3391" s="7">
        <v>248811.77</v>
      </c>
      <c r="M3391" s="7">
        <v>10047.629999999999</v>
      </c>
      <c r="N3391" s="7">
        <v>3198987.67</v>
      </c>
      <c r="O3391" s="8">
        <v>16921</v>
      </c>
      <c r="P3391" s="8">
        <v>21</v>
      </c>
      <c r="Q3391" s="8">
        <v>42</v>
      </c>
    </row>
    <row r="3392" spans="1:17" ht="14.5">
      <c r="A3392" s="5">
        <v>46143</v>
      </c>
      <c r="B3392" s="6">
        <v>2026</v>
      </c>
      <c r="C3392" s="6" t="s">
        <v>96</v>
      </c>
      <c r="D3392" s="6" t="s">
        <v>86</v>
      </c>
      <c r="E3392" s="6" t="s">
        <v>87</v>
      </c>
      <c r="F3392" s="6" t="s">
        <v>82</v>
      </c>
      <c r="G3392" s="6" t="s">
        <v>80</v>
      </c>
      <c r="H3392" s="7">
        <v>140369.31</v>
      </c>
      <c r="I3392" s="7">
        <v>132439.97</v>
      </c>
      <c r="J3392" s="8">
        <v>925</v>
      </c>
      <c r="K3392" s="8">
        <v>882</v>
      </c>
      <c r="L3392" s="7">
        <v>90985.42</v>
      </c>
      <c r="M3392" s="7">
        <v>8481.32</v>
      </c>
      <c r="N3392" s="7">
        <v>1208113.46</v>
      </c>
      <c r="O3392" s="8">
        <v>8844</v>
      </c>
      <c r="P3392" s="8">
        <v>7</v>
      </c>
      <c r="Q3392" s="8">
        <v>10</v>
      </c>
    </row>
    <row r="3393" spans="1:17" ht="14.5">
      <c r="A3393" s="5">
        <v>46143</v>
      </c>
      <c r="B3393" s="6">
        <v>2026</v>
      </c>
      <c r="C3393" s="6" t="s">
        <v>96</v>
      </c>
      <c r="D3393" s="6" t="s">
        <v>86</v>
      </c>
      <c r="E3393" s="6" t="s">
        <v>87</v>
      </c>
      <c r="F3393" s="6" t="s">
        <v>82</v>
      </c>
      <c r="G3393" s="6" t="s">
        <v>81</v>
      </c>
      <c r="H3393" s="7">
        <v>176516.78</v>
      </c>
      <c r="I3393" s="7">
        <v>174853.21</v>
      </c>
      <c r="J3393" s="8">
        <v>1416</v>
      </c>
      <c r="K3393" s="8">
        <v>1416</v>
      </c>
      <c r="L3393" s="7">
        <v>103219.27</v>
      </c>
      <c r="M3393" s="7">
        <v>5703.28</v>
      </c>
      <c r="N3393" s="7">
        <v>1495625.41</v>
      </c>
      <c r="O3393" s="8">
        <v>13237</v>
      </c>
      <c r="P3393" s="8">
        <v>8</v>
      </c>
      <c r="Q3393" s="8">
        <v>29</v>
      </c>
    </row>
    <row r="3394" spans="1:17" ht="14.5">
      <c r="A3394" s="5">
        <v>46143</v>
      </c>
      <c r="B3394" s="6">
        <v>2026</v>
      </c>
      <c r="C3394" s="6" t="s">
        <v>96</v>
      </c>
      <c r="D3394" s="6" t="s">
        <v>86</v>
      </c>
      <c r="E3394" s="6" t="s">
        <v>87</v>
      </c>
      <c r="F3394" s="6" t="s">
        <v>83</v>
      </c>
      <c r="G3394" s="6" t="s">
        <v>78</v>
      </c>
      <c r="H3394" s="7">
        <v>49047.5</v>
      </c>
      <c r="I3394" s="7">
        <v>51682.55</v>
      </c>
      <c r="J3394" s="8">
        <v>628</v>
      </c>
      <c r="K3394" s="8">
        <v>668</v>
      </c>
      <c r="L3394" s="7">
        <v>23476.17</v>
      </c>
      <c r="M3394" s="7">
        <v>862.55</v>
      </c>
      <c r="N3394" s="7">
        <v>653130.18000000005</v>
      </c>
      <c r="O3394" s="8">
        <v>9426</v>
      </c>
      <c r="P3394" s="8">
        <v>2</v>
      </c>
      <c r="Q3394" s="8">
        <v>14</v>
      </c>
    </row>
    <row r="3395" spans="1:17" ht="14.5">
      <c r="A3395" s="5">
        <v>46143</v>
      </c>
      <c r="B3395" s="6">
        <v>2026</v>
      </c>
      <c r="C3395" s="6" t="s">
        <v>96</v>
      </c>
      <c r="D3395" s="6" t="s">
        <v>86</v>
      </c>
      <c r="E3395" s="6" t="s">
        <v>87</v>
      </c>
      <c r="F3395" s="6" t="s">
        <v>83</v>
      </c>
      <c r="G3395" s="6" t="s">
        <v>79</v>
      </c>
      <c r="H3395" s="7">
        <v>52438.73</v>
      </c>
      <c r="I3395" s="7">
        <v>49475.42</v>
      </c>
      <c r="J3395" s="8">
        <v>260</v>
      </c>
      <c r="K3395" s="8">
        <v>241</v>
      </c>
      <c r="L3395" s="7">
        <v>29279.85</v>
      </c>
      <c r="M3395" s="7">
        <v>1251.99</v>
      </c>
      <c r="N3395" s="7">
        <v>569260.07999999996</v>
      </c>
      <c r="O3395" s="8">
        <v>2996</v>
      </c>
      <c r="P3395" s="8">
        <v>2</v>
      </c>
      <c r="Q3395" s="8">
        <v>3</v>
      </c>
    </row>
    <row r="3396" spans="1:17" ht="14.5">
      <c r="A3396" s="5">
        <v>46143</v>
      </c>
      <c r="B3396" s="6">
        <v>2026</v>
      </c>
      <c r="C3396" s="6" t="s">
        <v>96</v>
      </c>
      <c r="D3396" s="6" t="s">
        <v>86</v>
      </c>
      <c r="E3396" s="6" t="s">
        <v>87</v>
      </c>
      <c r="F3396" s="6" t="s">
        <v>83</v>
      </c>
      <c r="G3396" s="6" t="s">
        <v>80</v>
      </c>
      <c r="H3396" s="7">
        <v>17272.37</v>
      </c>
      <c r="I3396" s="7">
        <v>16149.17</v>
      </c>
      <c r="J3396" s="8">
        <v>114</v>
      </c>
      <c r="K3396" s="8">
        <v>105</v>
      </c>
      <c r="L3396" s="7">
        <v>9953.9500000000007</v>
      </c>
      <c r="M3396" s="7">
        <v>949.06</v>
      </c>
      <c r="N3396" s="7">
        <v>210648.38</v>
      </c>
      <c r="O3396" s="8">
        <v>1454</v>
      </c>
      <c r="P3396" s="8">
        <v>1</v>
      </c>
      <c r="Q3396" s="8">
        <v>3</v>
      </c>
    </row>
    <row r="3397" spans="1:17" ht="14.5">
      <c r="A3397" s="5">
        <v>46143</v>
      </c>
      <c r="B3397" s="6">
        <v>2026</v>
      </c>
      <c r="C3397" s="6" t="s">
        <v>96</v>
      </c>
      <c r="D3397" s="6" t="s">
        <v>86</v>
      </c>
      <c r="E3397" s="6" t="s">
        <v>87</v>
      </c>
      <c r="F3397" s="6" t="s">
        <v>83</v>
      </c>
      <c r="G3397" s="6" t="s">
        <v>81</v>
      </c>
      <c r="H3397" s="7">
        <v>22009.200000000001</v>
      </c>
      <c r="I3397" s="7">
        <v>22153.97</v>
      </c>
      <c r="J3397" s="8">
        <v>177</v>
      </c>
      <c r="K3397" s="8">
        <v>179</v>
      </c>
      <c r="L3397" s="7">
        <v>11525.68</v>
      </c>
      <c r="M3397" s="7">
        <v>676.62</v>
      </c>
      <c r="N3397" s="7">
        <v>275688.23</v>
      </c>
      <c r="O3397" s="8">
        <v>2436</v>
      </c>
      <c r="P3397" s="8">
        <v>1</v>
      </c>
      <c r="Q3397" s="8">
        <v>5</v>
      </c>
    </row>
    <row r="3398" spans="1:17" ht="14.5">
      <c r="A3398" s="5">
        <v>46143</v>
      </c>
      <c r="B3398" s="6">
        <v>2026</v>
      </c>
      <c r="C3398" s="6" t="s">
        <v>96</v>
      </c>
      <c r="D3398" s="6" t="s">
        <v>88</v>
      </c>
      <c r="E3398" s="6" t="s">
        <v>87</v>
      </c>
      <c r="F3398" s="6" t="s">
        <v>77</v>
      </c>
      <c r="G3398" s="6" t="s">
        <v>78</v>
      </c>
      <c r="H3398" s="7">
        <v>368384.43</v>
      </c>
      <c r="I3398" s="7">
        <v>345116.52</v>
      </c>
      <c r="J3398" s="8">
        <v>4720</v>
      </c>
      <c r="K3398" s="8">
        <v>4353</v>
      </c>
      <c r="L3398" s="7">
        <v>209788.35</v>
      </c>
      <c r="M3398" s="7">
        <v>6664.04</v>
      </c>
      <c r="N3398" s="7">
        <v>3556866.65</v>
      </c>
      <c r="O3398" s="8">
        <v>46862</v>
      </c>
      <c r="P3398" s="8">
        <v>15</v>
      </c>
      <c r="Q3398" s="8">
        <v>73</v>
      </c>
    </row>
    <row r="3399" spans="1:17" ht="14.5">
      <c r="A3399" s="5">
        <v>46143</v>
      </c>
      <c r="B3399" s="6">
        <v>2026</v>
      </c>
      <c r="C3399" s="6" t="s">
        <v>96</v>
      </c>
      <c r="D3399" s="6" t="s">
        <v>88</v>
      </c>
      <c r="E3399" s="6" t="s">
        <v>87</v>
      </c>
      <c r="F3399" s="6" t="s">
        <v>77</v>
      </c>
      <c r="G3399" s="6" t="s">
        <v>79</v>
      </c>
      <c r="H3399" s="7">
        <v>383504.69</v>
      </c>
      <c r="I3399" s="7">
        <v>349891.9</v>
      </c>
      <c r="J3399" s="8">
        <v>1905</v>
      </c>
      <c r="K3399" s="8">
        <v>1760</v>
      </c>
      <c r="L3399" s="7">
        <v>252080.09</v>
      </c>
      <c r="M3399" s="7">
        <v>9103.7800000000007</v>
      </c>
      <c r="N3399" s="7">
        <v>3026464.98</v>
      </c>
      <c r="O3399" s="8">
        <v>15469</v>
      </c>
      <c r="P3399" s="8">
        <v>20</v>
      </c>
      <c r="Q3399" s="8">
        <v>16</v>
      </c>
    </row>
    <row r="3400" spans="1:17" ht="14.5">
      <c r="A3400" s="5">
        <v>46143</v>
      </c>
      <c r="B3400" s="6">
        <v>2026</v>
      </c>
      <c r="C3400" s="6" t="s">
        <v>96</v>
      </c>
      <c r="D3400" s="6" t="s">
        <v>88</v>
      </c>
      <c r="E3400" s="6" t="s">
        <v>87</v>
      </c>
      <c r="F3400" s="6" t="s">
        <v>77</v>
      </c>
      <c r="G3400" s="6" t="s">
        <v>80</v>
      </c>
      <c r="H3400" s="7">
        <v>124988.19</v>
      </c>
      <c r="I3400" s="7">
        <v>111689.1</v>
      </c>
      <c r="J3400" s="8">
        <v>824</v>
      </c>
      <c r="K3400" s="8">
        <v>736</v>
      </c>
      <c r="L3400" s="7">
        <v>85074.87</v>
      </c>
      <c r="M3400" s="7">
        <v>6474.31</v>
      </c>
      <c r="N3400" s="7">
        <v>1149824.82</v>
      </c>
      <c r="O3400" s="8">
        <v>7827</v>
      </c>
      <c r="P3400" s="8">
        <v>5</v>
      </c>
      <c r="Q3400" s="8">
        <v>7</v>
      </c>
    </row>
    <row r="3401" spans="1:17" ht="14.5">
      <c r="A3401" s="5">
        <v>46143</v>
      </c>
      <c r="B3401" s="6">
        <v>2026</v>
      </c>
      <c r="C3401" s="6" t="s">
        <v>96</v>
      </c>
      <c r="D3401" s="6" t="s">
        <v>88</v>
      </c>
      <c r="E3401" s="6" t="s">
        <v>87</v>
      </c>
      <c r="F3401" s="6" t="s">
        <v>77</v>
      </c>
      <c r="G3401" s="6" t="s">
        <v>81</v>
      </c>
      <c r="H3401" s="7">
        <v>171410.03</v>
      </c>
      <c r="I3401" s="7">
        <v>157645.94</v>
      </c>
      <c r="J3401" s="8">
        <v>1375</v>
      </c>
      <c r="K3401" s="8">
        <v>1246</v>
      </c>
      <c r="L3401" s="7">
        <v>107622.55</v>
      </c>
      <c r="M3401" s="7">
        <v>5490.36</v>
      </c>
      <c r="N3401" s="7">
        <v>1394454.3</v>
      </c>
      <c r="O3401" s="8">
        <v>12211</v>
      </c>
      <c r="P3401" s="8">
        <v>9</v>
      </c>
      <c r="Q3401" s="8">
        <v>14</v>
      </c>
    </row>
    <row r="3402" spans="1:17" ht="14.5">
      <c r="A3402" s="5">
        <v>46143</v>
      </c>
      <c r="B3402" s="6">
        <v>2026</v>
      </c>
      <c r="C3402" s="6" t="s">
        <v>96</v>
      </c>
      <c r="D3402" s="6" t="s">
        <v>88</v>
      </c>
      <c r="E3402" s="6" t="s">
        <v>87</v>
      </c>
      <c r="F3402" s="6" t="s">
        <v>82</v>
      </c>
      <c r="G3402" s="6" t="s">
        <v>78</v>
      </c>
      <c r="H3402" s="7">
        <v>338388.55</v>
      </c>
      <c r="I3402" s="7">
        <v>325725.59999999998</v>
      </c>
      <c r="J3402" s="8">
        <v>4336</v>
      </c>
      <c r="K3402" s="8">
        <v>4216</v>
      </c>
      <c r="L3402" s="7">
        <v>177947.91</v>
      </c>
      <c r="M3402" s="7">
        <v>6008.01</v>
      </c>
      <c r="N3402" s="7">
        <v>3225409.58</v>
      </c>
      <c r="O3402" s="8">
        <v>44788</v>
      </c>
      <c r="P3402" s="8">
        <v>15</v>
      </c>
      <c r="Q3402" s="8">
        <v>52</v>
      </c>
    </row>
    <row r="3403" spans="1:17" ht="14.5">
      <c r="A3403" s="5">
        <v>46143</v>
      </c>
      <c r="B3403" s="6">
        <v>2026</v>
      </c>
      <c r="C3403" s="6" t="s">
        <v>96</v>
      </c>
      <c r="D3403" s="6" t="s">
        <v>88</v>
      </c>
      <c r="E3403" s="6" t="s">
        <v>87</v>
      </c>
      <c r="F3403" s="6" t="s">
        <v>82</v>
      </c>
      <c r="G3403" s="6" t="s">
        <v>79</v>
      </c>
      <c r="H3403" s="7">
        <v>387083.99</v>
      </c>
      <c r="I3403" s="7">
        <v>344466.74</v>
      </c>
      <c r="J3403" s="8">
        <v>1923</v>
      </c>
      <c r="K3403" s="8">
        <v>1712</v>
      </c>
      <c r="L3403" s="7">
        <v>239768.21</v>
      </c>
      <c r="M3403" s="7">
        <v>9472.1299999999992</v>
      </c>
      <c r="N3403" s="7">
        <v>2912793.99</v>
      </c>
      <c r="O3403" s="8">
        <v>16191</v>
      </c>
      <c r="P3403" s="8">
        <v>16</v>
      </c>
      <c r="Q3403" s="8">
        <v>38</v>
      </c>
    </row>
    <row r="3404" spans="1:17" ht="14.5">
      <c r="A3404" s="5">
        <v>46143</v>
      </c>
      <c r="B3404" s="6">
        <v>2026</v>
      </c>
      <c r="C3404" s="6" t="s">
        <v>96</v>
      </c>
      <c r="D3404" s="6" t="s">
        <v>88</v>
      </c>
      <c r="E3404" s="6" t="s">
        <v>87</v>
      </c>
      <c r="F3404" s="6" t="s">
        <v>82</v>
      </c>
      <c r="G3404" s="6" t="s">
        <v>80</v>
      </c>
      <c r="H3404" s="7">
        <v>121836.61</v>
      </c>
      <c r="I3404" s="7">
        <v>111359.19</v>
      </c>
      <c r="J3404" s="8">
        <v>803</v>
      </c>
      <c r="K3404" s="8">
        <v>736</v>
      </c>
      <c r="L3404" s="7">
        <v>78164.479999999996</v>
      </c>
      <c r="M3404" s="7">
        <v>6666.89</v>
      </c>
      <c r="N3404" s="7">
        <v>1069043.3899999999</v>
      </c>
      <c r="O3404" s="8">
        <v>7370</v>
      </c>
      <c r="P3404" s="8">
        <v>6</v>
      </c>
      <c r="Q3404" s="8">
        <v>14</v>
      </c>
    </row>
    <row r="3405" spans="1:17" ht="14.5">
      <c r="A3405" s="5">
        <v>46143</v>
      </c>
      <c r="B3405" s="6">
        <v>2026</v>
      </c>
      <c r="C3405" s="6" t="s">
        <v>96</v>
      </c>
      <c r="D3405" s="6" t="s">
        <v>88</v>
      </c>
      <c r="E3405" s="6" t="s">
        <v>87</v>
      </c>
      <c r="F3405" s="6" t="s">
        <v>82</v>
      </c>
      <c r="G3405" s="6" t="s">
        <v>81</v>
      </c>
      <c r="H3405" s="7">
        <v>156659.07999999999</v>
      </c>
      <c r="I3405" s="7">
        <v>144166.47</v>
      </c>
      <c r="J3405" s="8">
        <v>1257</v>
      </c>
      <c r="K3405" s="8">
        <v>1140</v>
      </c>
      <c r="L3405" s="7">
        <v>89953.94</v>
      </c>
      <c r="M3405" s="7">
        <v>4313.25</v>
      </c>
      <c r="N3405" s="7">
        <v>1337414.05</v>
      </c>
      <c r="O3405" s="8">
        <v>12041</v>
      </c>
      <c r="P3405" s="8">
        <v>6</v>
      </c>
      <c r="Q3405" s="8">
        <v>24</v>
      </c>
    </row>
    <row r="3406" spans="1:17" ht="14.5">
      <c r="A3406" s="5">
        <v>46143</v>
      </c>
      <c r="B3406" s="6">
        <v>2026</v>
      </c>
      <c r="C3406" s="6" t="s">
        <v>96</v>
      </c>
      <c r="D3406" s="6" t="s">
        <v>88</v>
      </c>
      <c r="E3406" s="6" t="s">
        <v>87</v>
      </c>
      <c r="F3406" s="6" t="s">
        <v>83</v>
      </c>
      <c r="G3406" s="6" t="s">
        <v>78</v>
      </c>
      <c r="H3406" s="7">
        <v>43085.78</v>
      </c>
      <c r="I3406" s="7">
        <v>40978.46</v>
      </c>
      <c r="J3406" s="8">
        <v>552</v>
      </c>
      <c r="K3406" s="8">
        <v>522</v>
      </c>
      <c r="L3406" s="7">
        <v>20407.87</v>
      </c>
      <c r="M3406" s="7">
        <v>849.49</v>
      </c>
      <c r="N3406" s="7">
        <v>584720.36</v>
      </c>
      <c r="O3406" s="8">
        <v>8322</v>
      </c>
      <c r="P3406" s="8">
        <v>2</v>
      </c>
      <c r="Q3406" s="8">
        <v>14</v>
      </c>
    </row>
    <row r="3407" spans="1:17" ht="14.5">
      <c r="A3407" s="5">
        <v>46143</v>
      </c>
      <c r="B3407" s="6">
        <v>2026</v>
      </c>
      <c r="C3407" s="6" t="s">
        <v>96</v>
      </c>
      <c r="D3407" s="6" t="s">
        <v>88</v>
      </c>
      <c r="E3407" s="6" t="s">
        <v>87</v>
      </c>
      <c r="F3407" s="6" t="s">
        <v>83</v>
      </c>
      <c r="G3407" s="6" t="s">
        <v>79</v>
      </c>
      <c r="H3407" s="7">
        <v>42147.3</v>
      </c>
      <c r="I3407" s="7">
        <v>37650.720000000001</v>
      </c>
      <c r="J3407" s="8">
        <v>209</v>
      </c>
      <c r="K3407" s="8">
        <v>189</v>
      </c>
      <c r="L3407" s="7">
        <v>23600.959999999999</v>
      </c>
      <c r="M3407" s="7">
        <v>1038.32</v>
      </c>
      <c r="N3407" s="7">
        <v>482078.35</v>
      </c>
      <c r="O3407" s="8">
        <v>2611</v>
      </c>
      <c r="P3407" s="8">
        <v>2</v>
      </c>
      <c r="Q3407" s="8">
        <v>7</v>
      </c>
    </row>
    <row r="3408" spans="1:17" ht="14.5">
      <c r="A3408" s="5">
        <v>46143</v>
      </c>
      <c r="B3408" s="6">
        <v>2026</v>
      </c>
      <c r="C3408" s="6" t="s">
        <v>96</v>
      </c>
      <c r="D3408" s="6" t="s">
        <v>88</v>
      </c>
      <c r="E3408" s="6" t="s">
        <v>87</v>
      </c>
      <c r="F3408" s="6" t="s">
        <v>83</v>
      </c>
      <c r="G3408" s="6" t="s">
        <v>80</v>
      </c>
      <c r="H3408" s="7">
        <v>14754.16</v>
      </c>
      <c r="I3408" s="7">
        <v>13141.8</v>
      </c>
      <c r="J3408" s="8">
        <v>97</v>
      </c>
      <c r="K3408" s="8">
        <v>86</v>
      </c>
      <c r="L3408" s="7">
        <v>8592.3700000000008</v>
      </c>
      <c r="M3408" s="7">
        <v>869.1</v>
      </c>
      <c r="N3408" s="7">
        <v>187362.58</v>
      </c>
      <c r="O3408" s="8">
        <v>1308</v>
      </c>
      <c r="P3408" s="8">
        <v>1</v>
      </c>
      <c r="Q3408" s="8">
        <v>3</v>
      </c>
    </row>
    <row r="3409" spans="1:17" ht="14.5">
      <c r="A3409" s="5">
        <v>46143</v>
      </c>
      <c r="B3409" s="6">
        <v>2026</v>
      </c>
      <c r="C3409" s="6" t="s">
        <v>96</v>
      </c>
      <c r="D3409" s="6" t="s">
        <v>88</v>
      </c>
      <c r="E3409" s="6" t="s">
        <v>87</v>
      </c>
      <c r="F3409" s="6" t="s">
        <v>83</v>
      </c>
      <c r="G3409" s="6" t="s">
        <v>81</v>
      </c>
      <c r="H3409" s="7">
        <v>17521.009999999998</v>
      </c>
      <c r="I3409" s="7">
        <v>16641.04</v>
      </c>
      <c r="J3409" s="8">
        <v>141</v>
      </c>
      <c r="K3409" s="8">
        <v>134</v>
      </c>
      <c r="L3409" s="7">
        <v>9323.4</v>
      </c>
      <c r="M3409" s="7">
        <v>476.12</v>
      </c>
      <c r="N3409" s="7">
        <v>228457</v>
      </c>
      <c r="O3409" s="8">
        <v>2068</v>
      </c>
      <c r="P3409" s="8">
        <v>1</v>
      </c>
      <c r="Q3409" s="8">
        <v>4</v>
      </c>
    </row>
    <row r="3410" spans="1:17" ht="14.5">
      <c r="A3410" s="5">
        <v>46143</v>
      </c>
      <c r="B3410" s="6">
        <v>2026</v>
      </c>
      <c r="C3410" s="6" t="s">
        <v>96</v>
      </c>
      <c r="D3410" s="6" t="s">
        <v>89</v>
      </c>
      <c r="E3410" s="6" t="s">
        <v>85</v>
      </c>
      <c r="F3410" s="6" t="s">
        <v>77</v>
      </c>
      <c r="G3410" s="6" t="s">
        <v>78</v>
      </c>
      <c r="H3410" s="7">
        <v>273775.28000000003</v>
      </c>
      <c r="I3410" s="7">
        <v>277411.76</v>
      </c>
      <c r="J3410" s="8">
        <v>3508</v>
      </c>
      <c r="K3410" s="8">
        <v>3610</v>
      </c>
      <c r="L3410" s="7">
        <v>154672.85999999999</v>
      </c>
      <c r="M3410" s="7">
        <v>5105.5600000000004</v>
      </c>
      <c r="N3410" s="7">
        <v>1854370.97</v>
      </c>
      <c r="O3410" s="8">
        <v>25828</v>
      </c>
      <c r="P3410" s="8">
        <v>11</v>
      </c>
      <c r="Q3410" s="8">
        <v>71</v>
      </c>
    </row>
    <row r="3411" spans="1:17" ht="14.5">
      <c r="A3411" s="5">
        <v>46143</v>
      </c>
      <c r="B3411" s="6">
        <v>2026</v>
      </c>
      <c r="C3411" s="6" t="s">
        <v>96</v>
      </c>
      <c r="D3411" s="6" t="s">
        <v>89</v>
      </c>
      <c r="E3411" s="6" t="s">
        <v>85</v>
      </c>
      <c r="F3411" s="6" t="s">
        <v>77</v>
      </c>
      <c r="G3411" s="6" t="s">
        <v>79</v>
      </c>
      <c r="H3411" s="7">
        <v>265441.59999999998</v>
      </c>
      <c r="I3411" s="7">
        <v>256217.13</v>
      </c>
      <c r="J3411" s="8">
        <v>1319</v>
      </c>
      <c r="K3411" s="8">
        <v>1252</v>
      </c>
      <c r="L3411" s="7">
        <v>171881.4</v>
      </c>
      <c r="M3411" s="7">
        <v>6221.42</v>
      </c>
      <c r="N3411" s="7">
        <v>1615075.74</v>
      </c>
      <c r="O3411" s="8">
        <v>8819</v>
      </c>
      <c r="P3411" s="8">
        <v>13</v>
      </c>
      <c r="Q3411" s="8">
        <v>20</v>
      </c>
    </row>
    <row r="3412" spans="1:17" ht="14.5">
      <c r="A3412" s="5">
        <v>46143</v>
      </c>
      <c r="B3412" s="6">
        <v>2026</v>
      </c>
      <c r="C3412" s="6" t="s">
        <v>96</v>
      </c>
      <c r="D3412" s="6" t="s">
        <v>89</v>
      </c>
      <c r="E3412" s="6" t="s">
        <v>85</v>
      </c>
      <c r="F3412" s="6" t="s">
        <v>77</v>
      </c>
      <c r="G3412" s="6" t="s">
        <v>80</v>
      </c>
      <c r="H3412" s="7">
        <v>96214.6</v>
      </c>
      <c r="I3412" s="7">
        <v>87504.48</v>
      </c>
      <c r="J3412" s="8">
        <v>634</v>
      </c>
      <c r="K3412" s="8">
        <v>576</v>
      </c>
      <c r="L3412" s="7">
        <v>66965.03</v>
      </c>
      <c r="M3412" s="7">
        <v>5724.91</v>
      </c>
      <c r="N3412" s="7">
        <v>631298.29</v>
      </c>
      <c r="O3412" s="8">
        <v>4281</v>
      </c>
      <c r="P3412" s="8">
        <v>4</v>
      </c>
      <c r="Q3412" s="8">
        <v>5</v>
      </c>
    </row>
    <row r="3413" spans="1:17" ht="14.5">
      <c r="A3413" s="5">
        <v>46143</v>
      </c>
      <c r="B3413" s="6">
        <v>2026</v>
      </c>
      <c r="C3413" s="6" t="s">
        <v>96</v>
      </c>
      <c r="D3413" s="6" t="s">
        <v>89</v>
      </c>
      <c r="E3413" s="6" t="s">
        <v>85</v>
      </c>
      <c r="F3413" s="6" t="s">
        <v>77</v>
      </c>
      <c r="G3413" s="6" t="s">
        <v>81</v>
      </c>
      <c r="H3413" s="7">
        <v>128248.5</v>
      </c>
      <c r="I3413" s="7">
        <v>129870.94</v>
      </c>
      <c r="J3413" s="8">
        <v>1029</v>
      </c>
      <c r="K3413" s="8">
        <v>1061</v>
      </c>
      <c r="L3413" s="7">
        <v>80001.320000000007</v>
      </c>
      <c r="M3413" s="7">
        <v>3513.6</v>
      </c>
      <c r="N3413" s="7">
        <v>792178.2</v>
      </c>
      <c r="O3413" s="8">
        <v>7125</v>
      </c>
      <c r="P3413" s="8">
        <v>6</v>
      </c>
      <c r="Q3413" s="8">
        <v>17</v>
      </c>
    </row>
    <row r="3414" spans="1:17" ht="14.5">
      <c r="A3414" s="5">
        <v>46143</v>
      </c>
      <c r="B3414" s="6">
        <v>2026</v>
      </c>
      <c r="C3414" s="6" t="s">
        <v>96</v>
      </c>
      <c r="D3414" s="6" t="s">
        <v>89</v>
      </c>
      <c r="E3414" s="6" t="s">
        <v>85</v>
      </c>
      <c r="F3414" s="6" t="s">
        <v>82</v>
      </c>
      <c r="G3414" s="6" t="s">
        <v>78</v>
      </c>
      <c r="H3414" s="7">
        <v>222320.18</v>
      </c>
      <c r="I3414" s="7">
        <v>230160.06</v>
      </c>
      <c r="J3414" s="8">
        <v>2849</v>
      </c>
      <c r="K3414" s="8">
        <v>2983</v>
      </c>
      <c r="L3414" s="7">
        <v>114847.18</v>
      </c>
      <c r="M3414" s="7">
        <v>3630.25</v>
      </c>
      <c r="N3414" s="7">
        <v>1661306.21</v>
      </c>
      <c r="O3414" s="8">
        <v>23033</v>
      </c>
      <c r="P3414" s="8">
        <v>11</v>
      </c>
      <c r="Q3414" s="8">
        <v>49</v>
      </c>
    </row>
    <row r="3415" spans="1:17" ht="14.5">
      <c r="A3415" s="5">
        <v>46143</v>
      </c>
      <c r="B3415" s="6">
        <v>2026</v>
      </c>
      <c r="C3415" s="6" t="s">
        <v>96</v>
      </c>
      <c r="D3415" s="6" t="s">
        <v>89</v>
      </c>
      <c r="E3415" s="6" t="s">
        <v>85</v>
      </c>
      <c r="F3415" s="6" t="s">
        <v>82</v>
      </c>
      <c r="G3415" s="6" t="s">
        <v>79</v>
      </c>
      <c r="H3415" s="7">
        <v>248224.07</v>
      </c>
      <c r="I3415" s="7">
        <v>239353.29</v>
      </c>
      <c r="J3415" s="8">
        <v>1233</v>
      </c>
      <c r="K3415" s="8">
        <v>1198</v>
      </c>
      <c r="L3415" s="7">
        <v>150307.57999999999</v>
      </c>
      <c r="M3415" s="7">
        <v>5598.23</v>
      </c>
      <c r="N3415" s="7">
        <v>1529990.88</v>
      </c>
      <c r="O3415" s="8">
        <v>7811</v>
      </c>
      <c r="P3415" s="8">
        <v>11</v>
      </c>
      <c r="Q3415" s="8">
        <v>14</v>
      </c>
    </row>
    <row r="3416" spans="1:17" ht="14.5">
      <c r="A3416" s="5">
        <v>46143</v>
      </c>
      <c r="B3416" s="6">
        <v>2026</v>
      </c>
      <c r="C3416" s="6" t="s">
        <v>96</v>
      </c>
      <c r="D3416" s="6" t="s">
        <v>89</v>
      </c>
      <c r="E3416" s="6" t="s">
        <v>85</v>
      </c>
      <c r="F3416" s="6" t="s">
        <v>82</v>
      </c>
      <c r="G3416" s="6" t="s">
        <v>80</v>
      </c>
      <c r="H3416" s="7">
        <v>76330.179999999993</v>
      </c>
      <c r="I3416" s="7">
        <v>68422.789999999994</v>
      </c>
      <c r="J3416" s="8">
        <v>503</v>
      </c>
      <c r="K3416" s="8">
        <v>451</v>
      </c>
      <c r="L3416" s="7">
        <v>49128.1</v>
      </c>
      <c r="M3416" s="7">
        <v>4507.12</v>
      </c>
      <c r="N3416" s="7">
        <v>552762.46</v>
      </c>
      <c r="O3416" s="8">
        <v>3869</v>
      </c>
      <c r="P3416" s="8">
        <v>4</v>
      </c>
      <c r="Q3416" s="8">
        <v>8</v>
      </c>
    </row>
    <row r="3417" spans="1:17" ht="14.5">
      <c r="A3417" s="5">
        <v>46143</v>
      </c>
      <c r="B3417" s="6">
        <v>2026</v>
      </c>
      <c r="C3417" s="6" t="s">
        <v>96</v>
      </c>
      <c r="D3417" s="6" t="s">
        <v>89</v>
      </c>
      <c r="E3417" s="6" t="s">
        <v>85</v>
      </c>
      <c r="F3417" s="6" t="s">
        <v>82</v>
      </c>
      <c r="G3417" s="6" t="s">
        <v>81</v>
      </c>
      <c r="H3417" s="7">
        <v>105784.55</v>
      </c>
      <c r="I3417" s="7">
        <v>104704.88</v>
      </c>
      <c r="J3417" s="8">
        <v>849</v>
      </c>
      <c r="K3417" s="8">
        <v>840</v>
      </c>
      <c r="L3417" s="7">
        <v>61666.5</v>
      </c>
      <c r="M3417" s="7">
        <v>3376.11</v>
      </c>
      <c r="N3417" s="7">
        <v>694950.71</v>
      </c>
      <c r="O3417" s="8">
        <v>6163</v>
      </c>
      <c r="P3417" s="8">
        <v>5</v>
      </c>
      <c r="Q3417" s="8">
        <v>19</v>
      </c>
    </row>
    <row r="3418" spans="1:17" ht="14.5">
      <c r="A3418" s="5">
        <v>46143</v>
      </c>
      <c r="B3418" s="6">
        <v>2026</v>
      </c>
      <c r="C3418" s="6" t="s">
        <v>96</v>
      </c>
      <c r="D3418" s="6" t="s">
        <v>89</v>
      </c>
      <c r="E3418" s="6" t="s">
        <v>85</v>
      </c>
      <c r="F3418" s="6" t="s">
        <v>83</v>
      </c>
      <c r="G3418" s="6" t="s">
        <v>78</v>
      </c>
      <c r="H3418" s="7">
        <v>39319.5</v>
      </c>
      <c r="I3418" s="7">
        <v>39612.339999999997</v>
      </c>
      <c r="J3418" s="8">
        <v>504</v>
      </c>
      <c r="K3418" s="8">
        <v>509</v>
      </c>
      <c r="L3418" s="7">
        <v>18821.509999999998</v>
      </c>
      <c r="M3418" s="7">
        <v>683.07</v>
      </c>
      <c r="N3418" s="7">
        <v>408045.99</v>
      </c>
      <c r="O3418" s="8">
        <v>5396</v>
      </c>
      <c r="P3418" s="8">
        <v>2</v>
      </c>
      <c r="Q3418" s="8">
        <v>17</v>
      </c>
    </row>
    <row r="3419" spans="1:17" ht="14.5">
      <c r="A3419" s="5">
        <v>46143</v>
      </c>
      <c r="B3419" s="6">
        <v>2026</v>
      </c>
      <c r="C3419" s="6" t="s">
        <v>96</v>
      </c>
      <c r="D3419" s="6" t="s">
        <v>89</v>
      </c>
      <c r="E3419" s="6" t="s">
        <v>85</v>
      </c>
      <c r="F3419" s="6" t="s">
        <v>83</v>
      </c>
      <c r="G3419" s="6" t="s">
        <v>79</v>
      </c>
      <c r="H3419" s="7">
        <v>40914.370000000003</v>
      </c>
      <c r="I3419" s="7">
        <v>38740.49</v>
      </c>
      <c r="J3419" s="8">
        <v>203</v>
      </c>
      <c r="K3419" s="8">
        <v>190</v>
      </c>
      <c r="L3419" s="7">
        <v>22955.8</v>
      </c>
      <c r="M3419" s="7">
        <v>1124.43</v>
      </c>
      <c r="N3419" s="7">
        <v>344207.75</v>
      </c>
      <c r="O3419" s="8">
        <v>1936</v>
      </c>
      <c r="P3419" s="8">
        <v>2</v>
      </c>
      <c r="Q3419" s="8">
        <v>7</v>
      </c>
    </row>
    <row r="3420" spans="1:17" ht="14.5">
      <c r="A3420" s="5">
        <v>46143</v>
      </c>
      <c r="B3420" s="6">
        <v>2026</v>
      </c>
      <c r="C3420" s="6" t="s">
        <v>96</v>
      </c>
      <c r="D3420" s="6" t="s">
        <v>89</v>
      </c>
      <c r="E3420" s="6" t="s">
        <v>85</v>
      </c>
      <c r="F3420" s="6" t="s">
        <v>83</v>
      </c>
      <c r="G3420" s="6" t="s">
        <v>80</v>
      </c>
      <c r="H3420" s="7">
        <v>12981.84</v>
      </c>
      <c r="I3420" s="7">
        <v>12377.14</v>
      </c>
      <c r="J3420" s="8">
        <v>86</v>
      </c>
      <c r="K3420" s="8">
        <v>81</v>
      </c>
      <c r="L3420" s="7">
        <v>7427.9</v>
      </c>
      <c r="M3420" s="7">
        <v>744.45</v>
      </c>
      <c r="N3420" s="7">
        <v>129186.42</v>
      </c>
      <c r="O3420" s="8">
        <v>892</v>
      </c>
      <c r="P3420" s="8">
        <v>1</v>
      </c>
      <c r="Q3420" s="8">
        <v>1</v>
      </c>
    </row>
    <row r="3421" spans="1:17" ht="14.5">
      <c r="A3421" s="5">
        <v>46143</v>
      </c>
      <c r="B3421" s="6">
        <v>2026</v>
      </c>
      <c r="C3421" s="6" t="s">
        <v>96</v>
      </c>
      <c r="D3421" s="6" t="s">
        <v>89</v>
      </c>
      <c r="E3421" s="6" t="s">
        <v>85</v>
      </c>
      <c r="F3421" s="6" t="s">
        <v>83</v>
      </c>
      <c r="G3421" s="6" t="s">
        <v>81</v>
      </c>
      <c r="H3421" s="7">
        <v>17271</v>
      </c>
      <c r="I3421" s="7">
        <v>17202.36</v>
      </c>
      <c r="J3421" s="8">
        <v>139</v>
      </c>
      <c r="K3421" s="8">
        <v>136</v>
      </c>
      <c r="L3421" s="7">
        <v>9159.84</v>
      </c>
      <c r="M3421" s="7">
        <v>559.47</v>
      </c>
      <c r="N3421" s="7">
        <v>158194.21</v>
      </c>
      <c r="O3421" s="8">
        <v>1407</v>
      </c>
      <c r="P3421" s="8">
        <v>1</v>
      </c>
      <c r="Q3421" s="8">
        <v>3</v>
      </c>
    </row>
    <row r="3422" spans="1:17" ht="14.5">
      <c r="A3422" s="5">
        <v>46143</v>
      </c>
      <c r="B3422" s="6">
        <v>2026</v>
      </c>
      <c r="C3422" s="6" t="s">
        <v>96</v>
      </c>
      <c r="D3422" s="6" t="s">
        <v>90</v>
      </c>
      <c r="E3422" s="6" t="s">
        <v>91</v>
      </c>
      <c r="F3422" s="6" t="s">
        <v>77</v>
      </c>
      <c r="G3422" s="6" t="s">
        <v>78</v>
      </c>
      <c r="H3422" s="7">
        <v>245541.89</v>
      </c>
      <c r="I3422" s="7">
        <v>232248.37</v>
      </c>
      <c r="J3422" s="8">
        <v>3146</v>
      </c>
      <c r="K3422" s="8">
        <v>2963</v>
      </c>
      <c r="L3422" s="7">
        <v>136511.01999999999</v>
      </c>
      <c r="M3422" s="7">
        <v>4195.13</v>
      </c>
      <c r="N3422" s="7">
        <v>2648659.86</v>
      </c>
      <c r="O3422" s="8">
        <v>37520</v>
      </c>
      <c r="P3422" s="8">
        <v>10</v>
      </c>
      <c r="Q3422" s="8">
        <v>25</v>
      </c>
    </row>
    <row r="3423" spans="1:17" ht="14.5">
      <c r="A3423" s="5">
        <v>46143</v>
      </c>
      <c r="B3423" s="6">
        <v>2026</v>
      </c>
      <c r="C3423" s="6" t="s">
        <v>96</v>
      </c>
      <c r="D3423" s="6" t="s">
        <v>90</v>
      </c>
      <c r="E3423" s="6" t="s">
        <v>91</v>
      </c>
      <c r="F3423" s="6" t="s">
        <v>77</v>
      </c>
      <c r="G3423" s="6" t="s">
        <v>79</v>
      </c>
      <c r="H3423" s="7">
        <v>241034.25</v>
      </c>
      <c r="I3423" s="7">
        <v>223803.37</v>
      </c>
      <c r="J3423" s="8">
        <v>1197</v>
      </c>
      <c r="K3423" s="8">
        <v>1117</v>
      </c>
      <c r="L3423" s="7">
        <v>156112.69</v>
      </c>
      <c r="M3423" s="7">
        <v>5848.96</v>
      </c>
      <c r="N3423" s="7">
        <v>2212672.19</v>
      </c>
      <c r="O3423" s="8">
        <v>12201</v>
      </c>
      <c r="P3423" s="8">
        <v>13</v>
      </c>
      <c r="Q3423" s="8">
        <v>21</v>
      </c>
    </row>
    <row r="3424" spans="1:17" ht="14.5">
      <c r="A3424" s="5">
        <v>46143</v>
      </c>
      <c r="B3424" s="6">
        <v>2026</v>
      </c>
      <c r="C3424" s="6" t="s">
        <v>96</v>
      </c>
      <c r="D3424" s="6" t="s">
        <v>90</v>
      </c>
      <c r="E3424" s="6" t="s">
        <v>91</v>
      </c>
      <c r="F3424" s="6" t="s">
        <v>77</v>
      </c>
      <c r="G3424" s="6" t="s">
        <v>80</v>
      </c>
      <c r="H3424" s="7">
        <v>80824.59</v>
      </c>
      <c r="I3424" s="7">
        <v>71000.100000000006</v>
      </c>
      <c r="J3424" s="8">
        <v>533</v>
      </c>
      <c r="K3424" s="8">
        <v>474</v>
      </c>
      <c r="L3424" s="7">
        <v>56087.78</v>
      </c>
      <c r="M3424" s="7">
        <v>4559.1099999999997</v>
      </c>
      <c r="N3424" s="7">
        <v>807115</v>
      </c>
      <c r="O3424" s="8">
        <v>6029</v>
      </c>
      <c r="P3424" s="8">
        <v>5</v>
      </c>
      <c r="Q3424" s="8">
        <v>7</v>
      </c>
    </row>
    <row r="3425" spans="1:17" ht="14.5">
      <c r="A3425" s="5">
        <v>46143</v>
      </c>
      <c r="B3425" s="6">
        <v>2026</v>
      </c>
      <c r="C3425" s="6" t="s">
        <v>96</v>
      </c>
      <c r="D3425" s="6" t="s">
        <v>90</v>
      </c>
      <c r="E3425" s="6" t="s">
        <v>91</v>
      </c>
      <c r="F3425" s="6" t="s">
        <v>77</v>
      </c>
      <c r="G3425" s="6" t="s">
        <v>81</v>
      </c>
      <c r="H3425" s="7">
        <v>93650.7</v>
      </c>
      <c r="I3425" s="7">
        <v>88069.09</v>
      </c>
      <c r="J3425" s="8">
        <v>751</v>
      </c>
      <c r="K3425" s="8">
        <v>710</v>
      </c>
      <c r="L3425" s="7">
        <v>59222.34</v>
      </c>
      <c r="M3425" s="7">
        <v>2607.25</v>
      </c>
      <c r="N3425" s="7">
        <v>1023356.43</v>
      </c>
      <c r="O3425" s="8">
        <v>9197</v>
      </c>
      <c r="P3425" s="8">
        <v>5</v>
      </c>
      <c r="Q3425" s="8">
        <v>16</v>
      </c>
    </row>
    <row r="3426" spans="1:17" ht="14.5">
      <c r="A3426" s="5">
        <v>46143</v>
      </c>
      <c r="B3426" s="6">
        <v>2026</v>
      </c>
      <c r="C3426" s="6" t="s">
        <v>96</v>
      </c>
      <c r="D3426" s="6" t="s">
        <v>90</v>
      </c>
      <c r="E3426" s="6" t="s">
        <v>91</v>
      </c>
      <c r="F3426" s="6" t="s">
        <v>82</v>
      </c>
      <c r="G3426" s="6" t="s">
        <v>78</v>
      </c>
      <c r="H3426" s="7">
        <v>197007.06</v>
      </c>
      <c r="I3426" s="7">
        <v>190075.1</v>
      </c>
      <c r="J3426" s="8">
        <v>2524</v>
      </c>
      <c r="K3426" s="8">
        <v>2446</v>
      </c>
      <c r="L3426" s="7">
        <v>104351.62</v>
      </c>
      <c r="M3426" s="7">
        <v>3745.96</v>
      </c>
      <c r="N3426" s="7">
        <v>2374444.2000000002</v>
      </c>
      <c r="O3426" s="8">
        <v>33261</v>
      </c>
      <c r="P3426" s="8">
        <v>11</v>
      </c>
      <c r="Q3426" s="8">
        <v>52</v>
      </c>
    </row>
    <row r="3427" spans="1:17" ht="14.5">
      <c r="A3427" s="5">
        <v>46143</v>
      </c>
      <c r="B3427" s="6">
        <v>2026</v>
      </c>
      <c r="C3427" s="6" t="s">
        <v>96</v>
      </c>
      <c r="D3427" s="6" t="s">
        <v>90</v>
      </c>
      <c r="E3427" s="6" t="s">
        <v>91</v>
      </c>
      <c r="F3427" s="6" t="s">
        <v>82</v>
      </c>
      <c r="G3427" s="6" t="s">
        <v>79</v>
      </c>
      <c r="H3427" s="7">
        <v>209728.21</v>
      </c>
      <c r="I3427" s="7">
        <v>196272.64000000001</v>
      </c>
      <c r="J3427" s="8">
        <v>1042</v>
      </c>
      <c r="K3427" s="8">
        <v>965</v>
      </c>
      <c r="L3427" s="7">
        <v>127078.77</v>
      </c>
      <c r="M3427" s="7">
        <v>5260.2</v>
      </c>
      <c r="N3427" s="7">
        <v>2005895.26</v>
      </c>
      <c r="O3427" s="8">
        <v>10615</v>
      </c>
      <c r="P3427" s="8">
        <v>10</v>
      </c>
      <c r="Q3427" s="8">
        <v>21</v>
      </c>
    </row>
    <row r="3428" spans="1:17" ht="14.5">
      <c r="A3428" s="5">
        <v>46143</v>
      </c>
      <c r="B3428" s="6">
        <v>2026</v>
      </c>
      <c r="C3428" s="6" t="s">
        <v>96</v>
      </c>
      <c r="D3428" s="6" t="s">
        <v>90</v>
      </c>
      <c r="E3428" s="6" t="s">
        <v>91</v>
      </c>
      <c r="F3428" s="6" t="s">
        <v>82</v>
      </c>
      <c r="G3428" s="6" t="s">
        <v>80</v>
      </c>
      <c r="H3428" s="7">
        <v>77002.259999999995</v>
      </c>
      <c r="I3428" s="7">
        <v>69590.8</v>
      </c>
      <c r="J3428" s="8">
        <v>507</v>
      </c>
      <c r="K3428" s="8">
        <v>461</v>
      </c>
      <c r="L3428" s="7">
        <v>48958.02</v>
      </c>
      <c r="M3428" s="7">
        <v>4418.67</v>
      </c>
      <c r="N3428" s="7">
        <v>748027.33</v>
      </c>
      <c r="O3428" s="8">
        <v>5104</v>
      </c>
      <c r="P3428" s="8">
        <v>4</v>
      </c>
      <c r="Q3428" s="8">
        <v>5</v>
      </c>
    </row>
    <row r="3429" spans="1:17" ht="14.5">
      <c r="A3429" s="5">
        <v>46143</v>
      </c>
      <c r="B3429" s="6">
        <v>2026</v>
      </c>
      <c r="C3429" s="6" t="s">
        <v>96</v>
      </c>
      <c r="D3429" s="6" t="s">
        <v>90</v>
      </c>
      <c r="E3429" s="6" t="s">
        <v>91</v>
      </c>
      <c r="F3429" s="6" t="s">
        <v>82</v>
      </c>
      <c r="G3429" s="6" t="s">
        <v>81</v>
      </c>
      <c r="H3429" s="7">
        <v>87245.77</v>
      </c>
      <c r="I3429" s="7">
        <v>85201.56</v>
      </c>
      <c r="J3429" s="8">
        <v>700</v>
      </c>
      <c r="K3429" s="8">
        <v>674</v>
      </c>
      <c r="L3429" s="7">
        <v>51324.77</v>
      </c>
      <c r="M3429" s="7">
        <v>2453.94</v>
      </c>
      <c r="N3429" s="7">
        <v>951986.81</v>
      </c>
      <c r="O3429" s="8">
        <v>8135</v>
      </c>
      <c r="P3429" s="8">
        <v>5</v>
      </c>
      <c r="Q3429" s="8">
        <v>14</v>
      </c>
    </row>
    <row r="3430" spans="1:17" ht="14.5">
      <c r="A3430" s="5">
        <v>46143</v>
      </c>
      <c r="B3430" s="6">
        <v>2026</v>
      </c>
      <c r="C3430" s="6" t="s">
        <v>96</v>
      </c>
      <c r="D3430" s="6" t="s">
        <v>90</v>
      </c>
      <c r="E3430" s="6" t="s">
        <v>91</v>
      </c>
      <c r="F3430" s="6" t="s">
        <v>83</v>
      </c>
      <c r="G3430" s="6" t="s">
        <v>78</v>
      </c>
      <c r="H3430" s="7">
        <v>25171.29</v>
      </c>
      <c r="I3430" s="7">
        <v>23769.73</v>
      </c>
      <c r="J3430" s="8">
        <v>323</v>
      </c>
      <c r="K3430" s="8">
        <v>309</v>
      </c>
      <c r="L3430" s="7">
        <v>11905.16</v>
      </c>
      <c r="M3430" s="7">
        <v>486.69</v>
      </c>
      <c r="N3430" s="7">
        <v>432116.67</v>
      </c>
      <c r="O3430" s="8">
        <v>5937</v>
      </c>
      <c r="P3430" s="8">
        <v>1</v>
      </c>
      <c r="Q3430" s="8">
        <v>8</v>
      </c>
    </row>
    <row r="3431" spans="1:17" ht="14.5">
      <c r="A3431" s="5">
        <v>46143</v>
      </c>
      <c r="B3431" s="6">
        <v>2026</v>
      </c>
      <c r="C3431" s="6" t="s">
        <v>96</v>
      </c>
      <c r="D3431" s="6" t="s">
        <v>90</v>
      </c>
      <c r="E3431" s="6" t="s">
        <v>91</v>
      </c>
      <c r="F3431" s="6" t="s">
        <v>83</v>
      </c>
      <c r="G3431" s="6" t="s">
        <v>79</v>
      </c>
      <c r="H3431" s="7">
        <v>26772.18</v>
      </c>
      <c r="I3431" s="7">
        <v>25996.560000000001</v>
      </c>
      <c r="J3431" s="8">
        <v>133</v>
      </c>
      <c r="K3431" s="8">
        <v>129</v>
      </c>
      <c r="L3431" s="7">
        <v>14770.56</v>
      </c>
      <c r="M3431" s="7">
        <v>607.86</v>
      </c>
      <c r="N3431" s="7">
        <v>371838.47</v>
      </c>
      <c r="O3431" s="8">
        <v>1914</v>
      </c>
      <c r="P3431" s="8">
        <v>1</v>
      </c>
      <c r="Q3431" s="8">
        <v>4</v>
      </c>
    </row>
    <row r="3432" spans="1:17" ht="14.5">
      <c r="A3432" s="5">
        <v>46143</v>
      </c>
      <c r="B3432" s="6">
        <v>2026</v>
      </c>
      <c r="C3432" s="6" t="s">
        <v>96</v>
      </c>
      <c r="D3432" s="6" t="s">
        <v>90</v>
      </c>
      <c r="E3432" s="6" t="s">
        <v>91</v>
      </c>
      <c r="F3432" s="6" t="s">
        <v>83</v>
      </c>
      <c r="G3432" s="6" t="s">
        <v>80</v>
      </c>
      <c r="H3432" s="7">
        <v>10312.93</v>
      </c>
      <c r="I3432" s="7">
        <v>9431.2800000000007</v>
      </c>
      <c r="J3432" s="8">
        <v>68</v>
      </c>
      <c r="K3432" s="8">
        <v>63</v>
      </c>
      <c r="L3432" s="7">
        <v>5946.95</v>
      </c>
      <c r="M3432" s="7">
        <v>567.41999999999996</v>
      </c>
      <c r="N3432" s="7">
        <v>137596.48000000001</v>
      </c>
      <c r="O3432" s="8">
        <v>948</v>
      </c>
      <c r="P3432" s="8">
        <v>0</v>
      </c>
      <c r="Q3432" s="8">
        <v>2</v>
      </c>
    </row>
    <row r="3433" spans="1:17" ht="14.5">
      <c r="A3433" s="5">
        <v>46143</v>
      </c>
      <c r="B3433" s="6">
        <v>2026</v>
      </c>
      <c r="C3433" s="6" t="s">
        <v>96</v>
      </c>
      <c r="D3433" s="6" t="s">
        <v>90</v>
      </c>
      <c r="E3433" s="6" t="s">
        <v>91</v>
      </c>
      <c r="F3433" s="6" t="s">
        <v>83</v>
      </c>
      <c r="G3433" s="6" t="s">
        <v>81</v>
      </c>
      <c r="H3433" s="7">
        <v>11165.42</v>
      </c>
      <c r="I3433" s="7">
        <v>10716.39</v>
      </c>
      <c r="J3433" s="8">
        <v>90</v>
      </c>
      <c r="K3433" s="8">
        <v>87</v>
      </c>
      <c r="L3433" s="7">
        <v>5937.69</v>
      </c>
      <c r="M3433" s="7">
        <v>360.74</v>
      </c>
      <c r="N3433" s="7">
        <v>173471.04</v>
      </c>
      <c r="O3433" s="8">
        <v>1537</v>
      </c>
      <c r="P3433" s="8">
        <v>1</v>
      </c>
      <c r="Q3433" s="8">
        <v>1</v>
      </c>
    </row>
    <row r="3434" spans="1:17" ht="14.5">
      <c r="A3434" s="5">
        <v>46143</v>
      </c>
      <c r="B3434" s="6">
        <v>2026</v>
      </c>
      <c r="C3434" s="6" t="s">
        <v>96</v>
      </c>
      <c r="D3434" s="6" t="s">
        <v>92</v>
      </c>
      <c r="E3434" s="6" t="s">
        <v>76</v>
      </c>
      <c r="F3434" s="6" t="s">
        <v>77</v>
      </c>
      <c r="G3434" s="6" t="s">
        <v>78</v>
      </c>
      <c r="H3434" s="7">
        <v>220727.5</v>
      </c>
      <c r="I3434" s="7">
        <v>220046.71</v>
      </c>
      <c r="J3434" s="8">
        <v>2828</v>
      </c>
      <c r="K3434" s="8">
        <v>2825</v>
      </c>
      <c r="L3434" s="7">
        <v>122983.73</v>
      </c>
      <c r="M3434" s="7">
        <v>3839.95</v>
      </c>
      <c r="N3434" s="7">
        <v>1487160.79</v>
      </c>
      <c r="O3434" s="8">
        <v>19882</v>
      </c>
      <c r="P3434" s="8">
        <v>11</v>
      </c>
      <c r="Q3434" s="8">
        <v>37</v>
      </c>
    </row>
    <row r="3435" spans="1:17" ht="14.5">
      <c r="A3435" s="5">
        <v>46143</v>
      </c>
      <c r="B3435" s="6">
        <v>2026</v>
      </c>
      <c r="C3435" s="6" t="s">
        <v>96</v>
      </c>
      <c r="D3435" s="6" t="s">
        <v>92</v>
      </c>
      <c r="E3435" s="6" t="s">
        <v>76</v>
      </c>
      <c r="F3435" s="6" t="s">
        <v>77</v>
      </c>
      <c r="G3435" s="6" t="s">
        <v>79</v>
      </c>
      <c r="H3435" s="7">
        <v>248796.21</v>
      </c>
      <c r="I3435" s="7">
        <v>243575.93</v>
      </c>
      <c r="J3435" s="8">
        <v>1236</v>
      </c>
      <c r="K3435" s="8">
        <v>1221</v>
      </c>
      <c r="L3435" s="7">
        <v>165134.44</v>
      </c>
      <c r="M3435" s="7">
        <v>6056.03</v>
      </c>
      <c r="N3435" s="7">
        <v>1314465.8700000001</v>
      </c>
      <c r="O3435" s="8">
        <v>6865</v>
      </c>
      <c r="P3435" s="8">
        <v>13</v>
      </c>
      <c r="Q3435" s="8">
        <v>19</v>
      </c>
    </row>
    <row r="3436" spans="1:17" ht="14.5">
      <c r="A3436" s="5">
        <v>46143</v>
      </c>
      <c r="B3436" s="6">
        <v>2026</v>
      </c>
      <c r="C3436" s="6" t="s">
        <v>96</v>
      </c>
      <c r="D3436" s="6" t="s">
        <v>92</v>
      </c>
      <c r="E3436" s="6" t="s">
        <v>76</v>
      </c>
      <c r="F3436" s="6" t="s">
        <v>77</v>
      </c>
      <c r="G3436" s="6" t="s">
        <v>80</v>
      </c>
      <c r="H3436" s="7">
        <v>78280.42</v>
      </c>
      <c r="I3436" s="7">
        <v>73059.81</v>
      </c>
      <c r="J3436" s="8">
        <v>516</v>
      </c>
      <c r="K3436" s="8">
        <v>479</v>
      </c>
      <c r="L3436" s="7">
        <v>54176.52</v>
      </c>
      <c r="M3436" s="7">
        <v>4133.2299999999996</v>
      </c>
      <c r="N3436" s="7">
        <v>492829.34</v>
      </c>
      <c r="O3436" s="8">
        <v>3541</v>
      </c>
      <c r="P3436" s="8">
        <v>4</v>
      </c>
      <c r="Q3436" s="8">
        <v>8</v>
      </c>
    </row>
    <row r="3437" spans="1:17" ht="14.5">
      <c r="A3437" s="5">
        <v>46143</v>
      </c>
      <c r="B3437" s="6">
        <v>2026</v>
      </c>
      <c r="C3437" s="6" t="s">
        <v>96</v>
      </c>
      <c r="D3437" s="6" t="s">
        <v>92</v>
      </c>
      <c r="E3437" s="6" t="s">
        <v>76</v>
      </c>
      <c r="F3437" s="6" t="s">
        <v>77</v>
      </c>
      <c r="G3437" s="6" t="s">
        <v>81</v>
      </c>
      <c r="H3437" s="7">
        <v>103118.74</v>
      </c>
      <c r="I3437" s="7">
        <v>98487.86</v>
      </c>
      <c r="J3437" s="8">
        <v>827</v>
      </c>
      <c r="K3437" s="8">
        <v>790</v>
      </c>
      <c r="L3437" s="7">
        <v>65078.45</v>
      </c>
      <c r="M3437" s="7">
        <v>2856.89</v>
      </c>
      <c r="N3437" s="7">
        <v>637071.64</v>
      </c>
      <c r="O3437" s="8">
        <v>5317</v>
      </c>
      <c r="P3437" s="8">
        <v>6</v>
      </c>
      <c r="Q3437" s="8">
        <v>15</v>
      </c>
    </row>
    <row r="3438" spans="1:17" ht="14.5">
      <c r="A3438" s="5">
        <v>46143</v>
      </c>
      <c r="B3438" s="6">
        <v>2026</v>
      </c>
      <c r="C3438" s="6" t="s">
        <v>96</v>
      </c>
      <c r="D3438" s="6" t="s">
        <v>92</v>
      </c>
      <c r="E3438" s="6" t="s">
        <v>76</v>
      </c>
      <c r="F3438" s="6" t="s">
        <v>82</v>
      </c>
      <c r="G3438" s="6" t="s">
        <v>78</v>
      </c>
      <c r="H3438" s="7">
        <v>182829.37</v>
      </c>
      <c r="I3438" s="7">
        <v>191114.65</v>
      </c>
      <c r="J3438" s="8">
        <v>2343</v>
      </c>
      <c r="K3438" s="8">
        <v>2445</v>
      </c>
      <c r="L3438" s="7">
        <v>96098.41</v>
      </c>
      <c r="M3438" s="7">
        <v>2973.04</v>
      </c>
      <c r="N3438" s="7">
        <v>1246512.18</v>
      </c>
      <c r="O3438" s="8">
        <v>16325</v>
      </c>
      <c r="P3438" s="8">
        <v>8</v>
      </c>
      <c r="Q3438" s="8">
        <v>31</v>
      </c>
    </row>
    <row r="3439" spans="1:17" ht="14.5">
      <c r="A3439" s="5">
        <v>46143</v>
      </c>
      <c r="B3439" s="6">
        <v>2026</v>
      </c>
      <c r="C3439" s="6" t="s">
        <v>96</v>
      </c>
      <c r="D3439" s="6" t="s">
        <v>92</v>
      </c>
      <c r="E3439" s="6" t="s">
        <v>76</v>
      </c>
      <c r="F3439" s="6" t="s">
        <v>82</v>
      </c>
      <c r="G3439" s="6" t="s">
        <v>79</v>
      </c>
      <c r="H3439" s="7">
        <v>188966.71</v>
      </c>
      <c r="I3439" s="7">
        <v>183041.35</v>
      </c>
      <c r="J3439" s="8">
        <v>939</v>
      </c>
      <c r="K3439" s="8">
        <v>907</v>
      </c>
      <c r="L3439" s="7">
        <v>116128.81</v>
      </c>
      <c r="M3439" s="7">
        <v>4644.8500000000004</v>
      </c>
      <c r="N3439" s="7">
        <v>1111280.8400000001</v>
      </c>
      <c r="O3439" s="8">
        <v>5983</v>
      </c>
      <c r="P3439" s="8">
        <v>10</v>
      </c>
      <c r="Q3439" s="8">
        <v>9</v>
      </c>
    </row>
    <row r="3440" spans="1:17" ht="14.5">
      <c r="A3440" s="5">
        <v>46143</v>
      </c>
      <c r="B3440" s="6">
        <v>2026</v>
      </c>
      <c r="C3440" s="6" t="s">
        <v>96</v>
      </c>
      <c r="D3440" s="6" t="s">
        <v>92</v>
      </c>
      <c r="E3440" s="6" t="s">
        <v>76</v>
      </c>
      <c r="F3440" s="6" t="s">
        <v>82</v>
      </c>
      <c r="G3440" s="6" t="s">
        <v>80</v>
      </c>
      <c r="H3440" s="7">
        <v>61828.97</v>
      </c>
      <c r="I3440" s="7">
        <v>59342.38</v>
      </c>
      <c r="J3440" s="8">
        <v>407</v>
      </c>
      <c r="K3440" s="8">
        <v>395</v>
      </c>
      <c r="L3440" s="7">
        <v>39925.01</v>
      </c>
      <c r="M3440" s="7">
        <v>3508.73</v>
      </c>
      <c r="N3440" s="7">
        <v>403023.83</v>
      </c>
      <c r="O3440" s="8">
        <v>2737</v>
      </c>
      <c r="P3440" s="8">
        <v>3</v>
      </c>
      <c r="Q3440" s="8">
        <v>5</v>
      </c>
    </row>
    <row r="3441" spans="1:17" ht="14.5">
      <c r="A3441" s="5">
        <v>46143</v>
      </c>
      <c r="B3441" s="6">
        <v>2026</v>
      </c>
      <c r="C3441" s="6" t="s">
        <v>96</v>
      </c>
      <c r="D3441" s="6" t="s">
        <v>92</v>
      </c>
      <c r="E3441" s="6" t="s">
        <v>76</v>
      </c>
      <c r="F3441" s="6" t="s">
        <v>82</v>
      </c>
      <c r="G3441" s="6" t="s">
        <v>81</v>
      </c>
      <c r="H3441" s="7">
        <v>87899.67</v>
      </c>
      <c r="I3441" s="7">
        <v>84739.4</v>
      </c>
      <c r="J3441" s="8">
        <v>705</v>
      </c>
      <c r="K3441" s="8">
        <v>682</v>
      </c>
      <c r="L3441" s="7">
        <v>51051.6</v>
      </c>
      <c r="M3441" s="7">
        <v>2512.2600000000002</v>
      </c>
      <c r="N3441" s="7">
        <v>543273.26</v>
      </c>
      <c r="O3441" s="8">
        <v>4488</v>
      </c>
      <c r="P3441" s="8">
        <v>4</v>
      </c>
      <c r="Q3441" s="8">
        <v>13</v>
      </c>
    </row>
    <row r="3442" spans="1:17" ht="14.5">
      <c r="A3442" s="5">
        <v>46143</v>
      </c>
      <c r="B3442" s="6">
        <v>2026</v>
      </c>
      <c r="C3442" s="6" t="s">
        <v>96</v>
      </c>
      <c r="D3442" s="6" t="s">
        <v>92</v>
      </c>
      <c r="E3442" s="6" t="s">
        <v>76</v>
      </c>
      <c r="F3442" s="6" t="s">
        <v>83</v>
      </c>
      <c r="G3442" s="6" t="s">
        <v>78</v>
      </c>
      <c r="H3442" s="7">
        <v>25160.06</v>
      </c>
      <c r="I3442" s="7">
        <v>25530.87</v>
      </c>
      <c r="J3442" s="8">
        <v>322</v>
      </c>
      <c r="K3442" s="8">
        <v>330</v>
      </c>
      <c r="L3442" s="7">
        <v>12020.46</v>
      </c>
      <c r="M3442" s="7">
        <v>443.58</v>
      </c>
      <c r="N3442" s="7">
        <v>241262.54</v>
      </c>
      <c r="O3442" s="8">
        <v>3468</v>
      </c>
      <c r="P3442" s="8">
        <v>1</v>
      </c>
      <c r="Q3442" s="8">
        <v>7</v>
      </c>
    </row>
    <row r="3443" spans="1:17" ht="14.5">
      <c r="A3443" s="5">
        <v>46143</v>
      </c>
      <c r="B3443" s="6">
        <v>2026</v>
      </c>
      <c r="C3443" s="6" t="s">
        <v>96</v>
      </c>
      <c r="D3443" s="6" t="s">
        <v>92</v>
      </c>
      <c r="E3443" s="6" t="s">
        <v>76</v>
      </c>
      <c r="F3443" s="6" t="s">
        <v>83</v>
      </c>
      <c r="G3443" s="6" t="s">
        <v>79</v>
      </c>
      <c r="H3443" s="7">
        <v>24891.94</v>
      </c>
      <c r="I3443" s="7">
        <v>23529.46</v>
      </c>
      <c r="J3443" s="8">
        <v>124</v>
      </c>
      <c r="K3443" s="8">
        <v>119</v>
      </c>
      <c r="L3443" s="7">
        <v>13798.62</v>
      </c>
      <c r="M3443" s="7">
        <v>675.68</v>
      </c>
      <c r="N3443" s="7">
        <v>204171.1</v>
      </c>
      <c r="O3443" s="8">
        <v>1084</v>
      </c>
      <c r="P3443" s="8">
        <v>1</v>
      </c>
      <c r="Q3443" s="8">
        <v>3</v>
      </c>
    </row>
    <row r="3444" spans="1:17" ht="14.5">
      <c r="A3444" s="5">
        <v>46143</v>
      </c>
      <c r="B3444" s="6">
        <v>2026</v>
      </c>
      <c r="C3444" s="6" t="s">
        <v>96</v>
      </c>
      <c r="D3444" s="6" t="s">
        <v>92</v>
      </c>
      <c r="E3444" s="6" t="s">
        <v>76</v>
      </c>
      <c r="F3444" s="6" t="s">
        <v>83</v>
      </c>
      <c r="G3444" s="6" t="s">
        <v>80</v>
      </c>
      <c r="H3444" s="7">
        <v>8308.3700000000008</v>
      </c>
      <c r="I3444" s="7">
        <v>7824.58</v>
      </c>
      <c r="J3444" s="8">
        <v>55</v>
      </c>
      <c r="K3444" s="8">
        <v>52</v>
      </c>
      <c r="L3444" s="7">
        <v>4843.2299999999996</v>
      </c>
      <c r="M3444" s="7">
        <v>441.99</v>
      </c>
      <c r="N3444" s="7">
        <v>77151.63</v>
      </c>
      <c r="O3444" s="8">
        <v>551</v>
      </c>
      <c r="P3444" s="8">
        <v>0</v>
      </c>
      <c r="Q3444" s="8">
        <v>2</v>
      </c>
    </row>
    <row r="3445" spans="1:17" ht="14.5">
      <c r="A3445" s="5">
        <v>46143</v>
      </c>
      <c r="B3445" s="6">
        <v>2026</v>
      </c>
      <c r="C3445" s="6" t="s">
        <v>96</v>
      </c>
      <c r="D3445" s="6" t="s">
        <v>92</v>
      </c>
      <c r="E3445" s="6" t="s">
        <v>76</v>
      </c>
      <c r="F3445" s="6" t="s">
        <v>83</v>
      </c>
      <c r="G3445" s="6" t="s">
        <v>81</v>
      </c>
      <c r="H3445" s="7">
        <v>11473.44</v>
      </c>
      <c r="I3445" s="7">
        <v>11317.2</v>
      </c>
      <c r="J3445" s="8">
        <v>92</v>
      </c>
      <c r="K3445" s="8">
        <v>92</v>
      </c>
      <c r="L3445" s="7">
        <v>6006.12</v>
      </c>
      <c r="M3445" s="7">
        <v>335.46</v>
      </c>
      <c r="N3445" s="7">
        <v>96326.97</v>
      </c>
      <c r="O3445" s="8">
        <v>839</v>
      </c>
      <c r="P3445" s="8">
        <v>1</v>
      </c>
      <c r="Q3445" s="8">
        <v>3</v>
      </c>
    </row>
    <row r="3446" spans="1:17" ht="14.5">
      <c r="A3446" s="5">
        <v>46174</v>
      </c>
      <c r="B3446" s="6">
        <v>2026</v>
      </c>
      <c r="C3446" s="6" t="s">
        <v>97</v>
      </c>
      <c r="D3446" s="6" t="s">
        <v>75</v>
      </c>
      <c r="E3446" s="6" t="s">
        <v>76</v>
      </c>
      <c r="F3446" s="6" t="s">
        <v>77</v>
      </c>
      <c r="G3446" s="6" t="s">
        <v>78</v>
      </c>
      <c r="H3446" s="7">
        <v>1173845.48</v>
      </c>
      <c r="I3446" s="7">
        <v>1165512.67</v>
      </c>
      <c r="J3446" s="8">
        <v>15040</v>
      </c>
      <c r="K3446" s="8">
        <v>15081</v>
      </c>
      <c r="L3446" s="7">
        <v>664815.03</v>
      </c>
      <c r="M3446" s="7">
        <v>20521.21</v>
      </c>
      <c r="N3446" s="7">
        <v>6819609.8099999996</v>
      </c>
      <c r="O3446" s="8">
        <v>93926</v>
      </c>
      <c r="P3446" s="8">
        <v>61</v>
      </c>
      <c r="Q3446" s="8">
        <v>140</v>
      </c>
    </row>
    <row r="3447" spans="1:17" ht="14.5">
      <c r="A3447" s="5">
        <v>46174</v>
      </c>
      <c r="B3447" s="6">
        <v>2026</v>
      </c>
      <c r="C3447" s="6" t="s">
        <v>97</v>
      </c>
      <c r="D3447" s="6" t="s">
        <v>75</v>
      </c>
      <c r="E3447" s="6" t="s">
        <v>76</v>
      </c>
      <c r="F3447" s="6" t="s">
        <v>77</v>
      </c>
      <c r="G3447" s="6" t="s">
        <v>79</v>
      </c>
      <c r="H3447" s="7">
        <v>1174453.8</v>
      </c>
      <c r="I3447" s="7">
        <v>1141615.21</v>
      </c>
      <c r="J3447" s="8">
        <v>5834</v>
      </c>
      <c r="K3447" s="8">
        <v>5769</v>
      </c>
      <c r="L3447" s="7">
        <v>762597.92</v>
      </c>
      <c r="M3447" s="7">
        <v>29206.61</v>
      </c>
      <c r="N3447" s="7">
        <v>6053525.2199999997</v>
      </c>
      <c r="O3447" s="8">
        <v>33566</v>
      </c>
      <c r="P3447" s="8">
        <v>54</v>
      </c>
      <c r="Q3447" s="8">
        <v>73</v>
      </c>
    </row>
    <row r="3448" spans="1:17" ht="14.5">
      <c r="A3448" s="5">
        <v>46174</v>
      </c>
      <c r="B3448" s="6">
        <v>2026</v>
      </c>
      <c r="C3448" s="6" t="s">
        <v>97</v>
      </c>
      <c r="D3448" s="6" t="s">
        <v>75</v>
      </c>
      <c r="E3448" s="6" t="s">
        <v>76</v>
      </c>
      <c r="F3448" s="6" t="s">
        <v>77</v>
      </c>
      <c r="G3448" s="6" t="s">
        <v>80</v>
      </c>
      <c r="H3448" s="7">
        <v>404796.99</v>
      </c>
      <c r="I3448" s="7">
        <v>361758.79</v>
      </c>
      <c r="J3448" s="8">
        <v>2667</v>
      </c>
      <c r="K3448" s="8">
        <v>2375</v>
      </c>
      <c r="L3448" s="7">
        <v>278545.09999999998</v>
      </c>
      <c r="M3448" s="7">
        <v>21030.720000000001</v>
      </c>
      <c r="N3448" s="7">
        <v>2234784.04</v>
      </c>
      <c r="O3448" s="8">
        <v>15079</v>
      </c>
      <c r="P3448" s="8">
        <v>21</v>
      </c>
      <c r="Q3448" s="8">
        <v>44</v>
      </c>
    </row>
    <row r="3449" spans="1:17" ht="14.5">
      <c r="A3449" s="5">
        <v>46174</v>
      </c>
      <c r="B3449" s="6">
        <v>2026</v>
      </c>
      <c r="C3449" s="6" t="s">
        <v>97</v>
      </c>
      <c r="D3449" s="6" t="s">
        <v>75</v>
      </c>
      <c r="E3449" s="6" t="s">
        <v>76</v>
      </c>
      <c r="F3449" s="6" t="s">
        <v>77</v>
      </c>
      <c r="G3449" s="6" t="s">
        <v>81</v>
      </c>
      <c r="H3449" s="7">
        <v>545427.92000000004</v>
      </c>
      <c r="I3449" s="7">
        <v>543635.61</v>
      </c>
      <c r="J3449" s="8">
        <v>4375</v>
      </c>
      <c r="K3449" s="8">
        <v>4305</v>
      </c>
      <c r="L3449" s="7">
        <v>339532.58</v>
      </c>
      <c r="M3449" s="7">
        <v>16439.78</v>
      </c>
      <c r="N3449" s="7">
        <v>2896831.89</v>
      </c>
      <c r="O3449" s="8">
        <v>24600</v>
      </c>
      <c r="P3449" s="8">
        <v>31</v>
      </c>
      <c r="Q3449" s="8">
        <v>68</v>
      </c>
    </row>
    <row r="3450" spans="1:17" ht="14.5">
      <c r="A3450" s="5">
        <v>46174</v>
      </c>
      <c r="B3450" s="6">
        <v>2026</v>
      </c>
      <c r="C3450" s="6" t="s">
        <v>97</v>
      </c>
      <c r="D3450" s="6" t="s">
        <v>75</v>
      </c>
      <c r="E3450" s="6" t="s">
        <v>76</v>
      </c>
      <c r="F3450" s="6" t="s">
        <v>82</v>
      </c>
      <c r="G3450" s="6" t="s">
        <v>78</v>
      </c>
      <c r="H3450" s="7">
        <v>861072.5</v>
      </c>
      <c r="I3450" s="7">
        <v>872878.17</v>
      </c>
      <c r="J3450" s="8">
        <v>11033</v>
      </c>
      <c r="K3450" s="8">
        <v>11194</v>
      </c>
      <c r="L3450" s="7">
        <v>449251.19</v>
      </c>
      <c r="M3450" s="7">
        <v>16398.439999999999</v>
      </c>
      <c r="N3450" s="7">
        <v>5565951.9900000002</v>
      </c>
      <c r="O3450" s="8">
        <v>79198</v>
      </c>
      <c r="P3450" s="8">
        <v>33</v>
      </c>
      <c r="Q3450" s="8">
        <v>145</v>
      </c>
    </row>
    <row r="3451" spans="1:17" ht="14.5">
      <c r="A3451" s="5">
        <v>46174</v>
      </c>
      <c r="B3451" s="6">
        <v>2026</v>
      </c>
      <c r="C3451" s="6" t="s">
        <v>97</v>
      </c>
      <c r="D3451" s="6" t="s">
        <v>75</v>
      </c>
      <c r="E3451" s="6" t="s">
        <v>76</v>
      </c>
      <c r="F3451" s="6" t="s">
        <v>82</v>
      </c>
      <c r="G3451" s="6" t="s">
        <v>79</v>
      </c>
      <c r="H3451" s="7">
        <v>936816.02</v>
      </c>
      <c r="I3451" s="7">
        <v>866466.02</v>
      </c>
      <c r="J3451" s="8">
        <v>4654</v>
      </c>
      <c r="K3451" s="8">
        <v>4255</v>
      </c>
      <c r="L3451" s="7">
        <v>564733.71</v>
      </c>
      <c r="M3451" s="7">
        <v>23940.75</v>
      </c>
      <c r="N3451" s="7">
        <v>4851590.82</v>
      </c>
      <c r="O3451" s="8">
        <v>25719</v>
      </c>
      <c r="P3451" s="8">
        <v>39</v>
      </c>
      <c r="Q3451" s="8">
        <v>51</v>
      </c>
    </row>
    <row r="3452" spans="1:17" ht="14.5">
      <c r="A3452" s="5">
        <v>46174</v>
      </c>
      <c r="B3452" s="6">
        <v>2026</v>
      </c>
      <c r="C3452" s="6" t="s">
        <v>97</v>
      </c>
      <c r="D3452" s="6" t="s">
        <v>75</v>
      </c>
      <c r="E3452" s="6" t="s">
        <v>76</v>
      </c>
      <c r="F3452" s="6" t="s">
        <v>82</v>
      </c>
      <c r="G3452" s="6" t="s">
        <v>80</v>
      </c>
      <c r="H3452" s="7">
        <v>317721.08</v>
      </c>
      <c r="I3452" s="7">
        <v>280852.88</v>
      </c>
      <c r="J3452" s="8">
        <v>2094</v>
      </c>
      <c r="K3452" s="8">
        <v>1836</v>
      </c>
      <c r="L3452" s="7">
        <v>201482.5</v>
      </c>
      <c r="M3452" s="7">
        <v>15735.72</v>
      </c>
      <c r="N3452" s="7">
        <v>1839936.12</v>
      </c>
      <c r="O3452" s="8">
        <v>13517</v>
      </c>
      <c r="P3452" s="8">
        <v>15</v>
      </c>
      <c r="Q3452" s="8">
        <v>30</v>
      </c>
    </row>
    <row r="3453" spans="1:17" ht="14.5">
      <c r="A3453" s="5">
        <v>46174</v>
      </c>
      <c r="B3453" s="6">
        <v>2026</v>
      </c>
      <c r="C3453" s="6" t="s">
        <v>97</v>
      </c>
      <c r="D3453" s="6" t="s">
        <v>75</v>
      </c>
      <c r="E3453" s="6" t="s">
        <v>76</v>
      </c>
      <c r="F3453" s="6" t="s">
        <v>82</v>
      </c>
      <c r="G3453" s="6" t="s">
        <v>81</v>
      </c>
      <c r="H3453" s="7">
        <v>448141.63</v>
      </c>
      <c r="I3453" s="7">
        <v>435501.46</v>
      </c>
      <c r="J3453" s="8">
        <v>3595</v>
      </c>
      <c r="K3453" s="8">
        <v>3481</v>
      </c>
      <c r="L3453" s="7">
        <v>261284.75</v>
      </c>
      <c r="M3453" s="7">
        <v>13753.3</v>
      </c>
      <c r="N3453" s="7">
        <v>2418399.5099999998</v>
      </c>
      <c r="O3453" s="8">
        <v>20308</v>
      </c>
      <c r="P3453" s="8">
        <v>25</v>
      </c>
      <c r="Q3453" s="8">
        <v>55</v>
      </c>
    </row>
    <row r="3454" spans="1:17" ht="14.5">
      <c r="A3454" s="5">
        <v>46174</v>
      </c>
      <c r="B3454" s="6">
        <v>2026</v>
      </c>
      <c r="C3454" s="6" t="s">
        <v>97</v>
      </c>
      <c r="D3454" s="6" t="s">
        <v>75</v>
      </c>
      <c r="E3454" s="6" t="s">
        <v>76</v>
      </c>
      <c r="F3454" s="6" t="s">
        <v>83</v>
      </c>
      <c r="G3454" s="6" t="s">
        <v>78</v>
      </c>
      <c r="H3454" s="7">
        <v>122212.1</v>
      </c>
      <c r="I3454" s="7">
        <v>120219.33</v>
      </c>
      <c r="J3454" s="8">
        <v>1566</v>
      </c>
      <c r="K3454" s="8">
        <v>1546</v>
      </c>
      <c r="L3454" s="7">
        <v>57908.25</v>
      </c>
      <c r="M3454" s="7">
        <v>2308.81</v>
      </c>
      <c r="N3454" s="7">
        <v>1048883.44</v>
      </c>
      <c r="O3454" s="8">
        <v>14878</v>
      </c>
      <c r="P3454" s="8">
        <v>5</v>
      </c>
      <c r="Q3454" s="8">
        <v>20</v>
      </c>
    </row>
    <row r="3455" spans="1:17" ht="14.5">
      <c r="A3455" s="5">
        <v>46174</v>
      </c>
      <c r="B3455" s="6">
        <v>2026</v>
      </c>
      <c r="C3455" s="6" t="s">
        <v>97</v>
      </c>
      <c r="D3455" s="6" t="s">
        <v>75</v>
      </c>
      <c r="E3455" s="6" t="s">
        <v>76</v>
      </c>
      <c r="F3455" s="6" t="s">
        <v>83</v>
      </c>
      <c r="G3455" s="6" t="s">
        <v>79</v>
      </c>
      <c r="H3455" s="7">
        <v>123067.6</v>
      </c>
      <c r="I3455" s="7">
        <v>117930.08</v>
      </c>
      <c r="J3455" s="8">
        <v>611</v>
      </c>
      <c r="K3455" s="8">
        <v>581</v>
      </c>
      <c r="L3455" s="7">
        <v>67806.92</v>
      </c>
      <c r="M3455" s="7">
        <v>3226.13</v>
      </c>
      <c r="N3455" s="7">
        <v>920177.45</v>
      </c>
      <c r="O3455" s="8">
        <v>4961</v>
      </c>
      <c r="P3455" s="8">
        <v>5</v>
      </c>
      <c r="Q3455" s="8">
        <v>17</v>
      </c>
    </row>
    <row r="3456" spans="1:17" ht="14.5">
      <c r="A3456" s="5">
        <v>46174</v>
      </c>
      <c r="B3456" s="6">
        <v>2026</v>
      </c>
      <c r="C3456" s="6" t="s">
        <v>97</v>
      </c>
      <c r="D3456" s="6" t="s">
        <v>75</v>
      </c>
      <c r="E3456" s="6" t="s">
        <v>76</v>
      </c>
      <c r="F3456" s="6" t="s">
        <v>83</v>
      </c>
      <c r="G3456" s="6" t="s">
        <v>80</v>
      </c>
      <c r="H3456" s="7">
        <v>39098.81</v>
      </c>
      <c r="I3456" s="7">
        <v>36551.22</v>
      </c>
      <c r="J3456" s="8">
        <v>258</v>
      </c>
      <c r="K3456" s="8">
        <v>243</v>
      </c>
      <c r="L3456" s="7">
        <v>22683.45</v>
      </c>
      <c r="M3456" s="7">
        <v>2175.73</v>
      </c>
      <c r="N3456" s="7">
        <v>336770.11</v>
      </c>
      <c r="O3456" s="8">
        <v>2403</v>
      </c>
      <c r="P3456" s="8">
        <v>2</v>
      </c>
      <c r="Q3456" s="8">
        <v>7</v>
      </c>
    </row>
    <row r="3457" spans="1:17" ht="14.5">
      <c r="A3457" s="5">
        <v>46174</v>
      </c>
      <c r="B3457" s="6">
        <v>2026</v>
      </c>
      <c r="C3457" s="6" t="s">
        <v>97</v>
      </c>
      <c r="D3457" s="6" t="s">
        <v>75</v>
      </c>
      <c r="E3457" s="6" t="s">
        <v>76</v>
      </c>
      <c r="F3457" s="6" t="s">
        <v>83</v>
      </c>
      <c r="G3457" s="6" t="s">
        <v>81</v>
      </c>
      <c r="H3457" s="7">
        <v>54649.21</v>
      </c>
      <c r="I3457" s="7">
        <v>51526.35</v>
      </c>
      <c r="J3457" s="8">
        <v>438</v>
      </c>
      <c r="K3457" s="8">
        <v>410</v>
      </c>
      <c r="L3457" s="7">
        <v>28985.67</v>
      </c>
      <c r="M3457" s="7">
        <v>1645.47</v>
      </c>
      <c r="N3457" s="7">
        <v>427013.17</v>
      </c>
      <c r="O3457" s="8">
        <v>3776</v>
      </c>
      <c r="P3457" s="8">
        <v>2</v>
      </c>
      <c r="Q3457" s="8">
        <v>14</v>
      </c>
    </row>
    <row r="3458" spans="1:17" ht="14.5">
      <c r="A3458" s="5">
        <v>46174</v>
      </c>
      <c r="B3458" s="6">
        <v>2026</v>
      </c>
      <c r="C3458" s="6" t="s">
        <v>97</v>
      </c>
      <c r="D3458" s="6" t="s">
        <v>84</v>
      </c>
      <c r="E3458" s="6" t="s">
        <v>85</v>
      </c>
      <c r="F3458" s="6" t="s">
        <v>77</v>
      </c>
      <c r="G3458" s="6" t="s">
        <v>78</v>
      </c>
      <c r="H3458" s="7">
        <v>621678.25</v>
      </c>
      <c r="I3458" s="7">
        <v>655347.81000000006</v>
      </c>
      <c r="J3458" s="8">
        <v>7965</v>
      </c>
      <c r="K3458" s="8">
        <v>8407</v>
      </c>
      <c r="L3458" s="7">
        <v>349411.8</v>
      </c>
      <c r="M3458" s="7">
        <v>11556.69</v>
      </c>
      <c r="N3458" s="7">
        <v>5048391.24</v>
      </c>
      <c r="O3458" s="8">
        <v>66120</v>
      </c>
      <c r="P3458" s="8">
        <v>27</v>
      </c>
      <c r="Q3458" s="8">
        <v>132</v>
      </c>
    </row>
    <row r="3459" spans="1:17" ht="14.5">
      <c r="A3459" s="5">
        <v>46174</v>
      </c>
      <c r="B3459" s="6">
        <v>2026</v>
      </c>
      <c r="C3459" s="6" t="s">
        <v>97</v>
      </c>
      <c r="D3459" s="6" t="s">
        <v>84</v>
      </c>
      <c r="E3459" s="6" t="s">
        <v>85</v>
      </c>
      <c r="F3459" s="6" t="s">
        <v>77</v>
      </c>
      <c r="G3459" s="6" t="s">
        <v>79</v>
      </c>
      <c r="H3459" s="7">
        <v>680616.14</v>
      </c>
      <c r="I3459" s="7">
        <v>684962.62</v>
      </c>
      <c r="J3459" s="8">
        <v>3381</v>
      </c>
      <c r="K3459" s="8">
        <v>3344</v>
      </c>
      <c r="L3459" s="7">
        <v>442586.07</v>
      </c>
      <c r="M3459" s="7">
        <v>18071.63</v>
      </c>
      <c r="N3459" s="7">
        <v>4394311.2</v>
      </c>
      <c r="O3459" s="8">
        <v>23185</v>
      </c>
      <c r="P3459" s="8">
        <v>29</v>
      </c>
      <c r="Q3459" s="8">
        <v>34</v>
      </c>
    </row>
    <row r="3460" spans="1:17" ht="14.5">
      <c r="A3460" s="5">
        <v>46174</v>
      </c>
      <c r="B3460" s="6">
        <v>2026</v>
      </c>
      <c r="C3460" s="6" t="s">
        <v>97</v>
      </c>
      <c r="D3460" s="6" t="s">
        <v>84</v>
      </c>
      <c r="E3460" s="6" t="s">
        <v>85</v>
      </c>
      <c r="F3460" s="6" t="s">
        <v>77</v>
      </c>
      <c r="G3460" s="6" t="s">
        <v>80</v>
      </c>
      <c r="H3460" s="7">
        <v>198608.68</v>
      </c>
      <c r="I3460" s="7">
        <v>193862.63</v>
      </c>
      <c r="J3460" s="8">
        <v>1309</v>
      </c>
      <c r="K3460" s="8">
        <v>1294</v>
      </c>
      <c r="L3460" s="7">
        <v>135829.54</v>
      </c>
      <c r="M3460" s="7">
        <v>11565.62</v>
      </c>
      <c r="N3460" s="7">
        <v>1566504.51</v>
      </c>
      <c r="O3460" s="8">
        <v>11383</v>
      </c>
      <c r="P3460" s="8">
        <v>11</v>
      </c>
      <c r="Q3460" s="8">
        <v>25</v>
      </c>
    </row>
    <row r="3461" spans="1:17" ht="14.5">
      <c r="A3461" s="5">
        <v>46174</v>
      </c>
      <c r="B3461" s="6">
        <v>2026</v>
      </c>
      <c r="C3461" s="6" t="s">
        <v>97</v>
      </c>
      <c r="D3461" s="6" t="s">
        <v>84</v>
      </c>
      <c r="E3461" s="6" t="s">
        <v>85</v>
      </c>
      <c r="F3461" s="6" t="s">
        <v>77</v>
      </c>
      <c r="G3461" s="6" t="s">
        <v>81</v>
      </c>
      <c r="H3461" s="7">
        <v>288487.42</v>
      </c>
      <c r="I3461" s="7">
        <v>289309.15000000002</v>
      </c>
      <c r="J3461" s="8">
        <v>2314</v>
      </c>
      <c r="K3461" s="8">
        <v>2347</v>
      </c>
      <c r="L3461" s="7">
        <v>179574.93</v>
      </c>
      <c r="M3461" s="7">
        <v>9513.16</v>
      </c>
      <c r="N3461" s="7">
        <v>2148707.63</v>
      </c>
      <c r="O3461" s="8">
        <v>19190</v>
      </c>
      <c r="P3461" s="8">
        <v>11</v>
      </c>
      <c r="Q3461" s="8">
        <v>50</v>
      </c>
    </row>
    <row r="3462" spans="1:17" ht="14.5">
      <c r="A3462" s="5">
        <v>46174</v>
      </c>
      <c r="B3462" s="6">
        <v>2026</v>
      </c>
      <c r="C3462" s="6" t="s">
        <v>97</v>
      </c>
      <c r="D3462" s="6" t="s">
        <v>84</v>
      </c>
      <c r="E3462" s="6" t="s">
        <v>85</v>
      </c>
      <c r="F3462" s="6" t="s">
        <v>82</v>
      </c>
      <c r="G3462" s="6" t="s">
        <v>78</v>
      </c>
      <c r="H3462" s="7">
        <v>577143.68999999994</v>
      </c>
      <c r="I3462" s="7">
        <v>600189.21</v>
      </c>
      <c r="J3462" s="8">
        <v>7395</v>
      </c>
      <c r="K3462" s="8">
        <v>7585</v>
      </c>
      <c r="L3462" s="7">
        <v>299096.40000000002</v>
      </c>
      <c r="M3462" s="7">
        <v>10731.39</v>
      </c>
      <c r="N3462" s="7">
        <v>4652372.37</v>
      </c>
      <c r="O3462" s="8">
        <v>63684</v>
      </c>
      <c r="P3462" s="8">
        <v>29</v>
      </c>
      <c r="Q3462" s="8">
        <v>87</v>
      </c>
    </row>
    <row r="3463" spans="1:17" ht="14.5">
      <c r="A3463" s="5">
        <v>46174</v>
      </c>
      <c r="B3463" s="6">
        <v>2026</v>
      </c>
      <c r="C3463" s="6" t="s">
        <v>97</v>
      </c>
      <c r="D3463" s="6" t="s">
        <v>84</v>
      </c>
      <c r="E3463" s="6" t="s">
        <v>85</v>
      </c>
      <c r="F3463" s="6" t="s">
        <v>82</v>
      </c>
      <c r="G3463" s="6" t="s">
        <v>79</v>
      </c>
      <c r="H3463" s="7">
        <v>611153.71</v>
      </c>
      <c r="I3463" s="7">
        <v>633094.78</v>
      </c>
      <c r="J3463" s="8">
        <v>3036</v>
      </c>
      <c r="K3463" s="8">
        <v>3185</v>
      </c>
      <c r="L3463" s="7">
        <v>370412.29</v>
      </c>
      <c r="M3463" s="7">
        <v>14385.91</v>
      </c>
      <c r="N3463" s="7">
        <v>4048198.65</v>
      </c>
      <c r="O3463" s="8">
        <v>21222</v>
      </c>
      <c r="P3463" s="8">
        <v>26</v>
      </c>
      <c r="Q3463" s="8">
        <v>66</v>
      </c>
    </row>
    <row r="3464" spans="1:17" ht="14.5">
      <c r="A3464" s="5">
        <v>46174</v>
      </c>
      <c r="B3464" s="6">
        <v>2026</v>
      </c>
      <c r="C3464" s="6" t="s">
        <v>97</v>
      </c>
      <c r="D3464" s="6" t="s">
        <v>84</v>
      </c>
      <c r="E3464" s="6" t="s">
        <v>85</v>
      </c>
      <c r="F3464" s="6" t="s">
        <v>82</v>
      </c>
      <c r="G3464" s="6" t="s">
        <v>80</v>
      </c>
      <c r="H3464" s="7">
        <v>189481.3</v>
      </c>
      <c r="I3464" s="7">
        <v>186042.33</v>
      </c>
      <c r="J3464" s="8">
        <v>1249</v>
      </c>
      <c r="K3464" s="8">
        <v>1247</v>
      </c>
      <c r="L3464" s="7">
        <v>121276.59</v>
      </c>
      <c r="M3464" s="7">
        <v>10006.280000000001</v>
      </c>
      <c r="N3464" s="7">
        <v>1501175.14</v>
      </c>
      <c r="O3464" s="8">
        <v>11175</v>
      </c>
      <c r="P3464" s="8">
        <v>8</v>
      </c>
      <c r="Q3464" s="8">
        <v>19</v>
      </c>
    </row>
    <row r="3465" spans="1:17" ht="14.5">
      <c r="A3465" s="5">
        <v>46174</v>
      </c>
      <c r="B3465" s="6">
        <v>2026</v>
      </c>
      <c r="C3465" s="6" t="s">
        <v>97</v>
      </c>
      <c r="D3465" s="6" t="s">
        <v>84</v>
      </c>
      <c r="E3465" s="6" t="s">
        <v>85</v>
      </c>
      <c r="F3465" s="6" t="s">
        <v>82</v>
      </c>
      <c r="G3465" s="6" t="s">
        <v>81</v>
      </c>
      <c r="H3465" s="7">
        <v>246380.47</v>
      </c>
      <c r="I3465" s="7">
        <v>254118.99</v>
      </c>
      <c r="J3465" s="8">
        <v>1976</v>
      </c>
      <c r="K3465" s="8">
        <v>2052</v>
      </c>
      <c r="L3465" s="7">
        <v>143755.31</v>
      </c>
      <c r="M3465" s="7">
        <v>7667.09</v>
      </c>
      <c r="N3465" s="7">
        <v>1940744.34</v>
      </c>
      <c r="O3465" s="8">
        <v>16471</v>
      </c>
      <c r="P3465" s="8">
        <v>13</v>
      </c>
      <c r="Q3465" s="8">
        <v>34</v>
      </c>
    </row>
    <row r="3466" spans="1:17" ht="14.5">
      <c r="A3466" s="5">
        <v>46174</v>
      </c>
      <c r="B3466" s="6">
        <v>2026</v>
      </c>
      <c r="C3466" s="6" t="s">
        <v>97</v>
      </c>
      <c r="D3466" s="6" t="s">
        <v>84</v>
      </c>
      <c r="E3466" s="6" t="s">
        <v>85</v>
      </c>
      <c r="F3466" s="6" t="s">
        <v>83</v>
      </c>
      <c r="G3466" s="6" t="s">
        <v>78</v>
      </c>
      <c r="H3466" s="7">
        <v>74754.7</v>
      </c>
      <c r="I3466" s="7">
        <v>78228.73</v>
      </c>
      <c r="J3466" s="8">
        <v>958</v>
      </c>
      <c r="K3466" s="8">
        <v>1007</v>
      </c>
      <c r="L3466" s="7">
        <v>35386.85</v>
      </c>
      <c r="M3466" s="7">
        <v>1426.63</v>
      </c>
      <c r="N3466" s="7">
        <v>836041.48</v>
      </c>
      <c r="O3466" s="8">
        <v>11723</v>
      </c>
      <c r="P3466" s="8">
        <v>3</v>
      </c>
      <c r="Q3466" s="8">
        <v>30</v>
      </c>
    </row>
    <row r="3467" spans="1:17" ht="14.5">
      <c r="A3467" s="5">
        <v>46174</v>
      </c>
      <c r="B3467" s="6">
        <v>2026</v>
      </c>
      <c r="C3467" s="6" t="s">
        <v>97</v>
      </c>
      <c r="D3467" s="6" t="s">
        <v>84</v>
      </c>
      <c r="E3467" s="6" t="s">
        <v>85</v>
      </c>
      <c r="F3467" s="6" t="s">
        <v>83</v>
      </c>
      <c r="G3467" s="6" t="s">
        <v>79</v>
      </c>
      <c r="H3467" s="7">
        <v>73146.94</v>
      </c>
      <c r="I3467" s="7">
        <v>76934.240000000005</v>
      </c>
      <c r="J3467" s="8">
        <v>363</v>
      </c>
      <c r="K3467" s="8">
        <v>381</v>
      </c>
      <c r="L3467" s="7">
        <v>40425.65</v>
      </c>
      <c r="M3467" s="7">
        <v>1919.6</v>
      </c>
      <c r="N3467" s="7">
        <v>738123.15</v>
      </c>
      <c r="O3467" s="8">
        <v>4067</v>
      </c>
      <c r="P3467" s="8">
        <v>3</v>
      </c>
      <c r="Q3467" s="8">
        <v>9</v>
      </c>
    </row>
    <row r="3468" spans="1:17" ht="14.5">
      <c r="A3468" s="5">
        <v>46174</v>
      </c>
      <c r="B3468" s="6">
        <v>2026</v>
      </c>
      <c r="C3468" s="6" t="s">
        <v>97</v>
      </c>
      <c r="D3468" s="6" t="s">
        <v>84</v>
      </c>
      <c r="E3468" s="6" t="s">
        <v>85</v>
      </c>
      <c r="F3468" s="6" t="s">
        <v>83</v>
      </c>
      <c r="G3468" s="6" t="s">
        <v>80</v>
      </c>
      <c r="H3468" s="7">
        <v>23336.29</v>
      </c>
      <c r="I3468" s="7">
        <v>22079.08</v>
      </c>
      <c r="J3468" s="8">
        <v>154</v>
      </c>
      <c r="K3468" s="8">
        <v>146</v>
      </c>
      <c r="L3468" s="7">
        <v>13540.26</v>
      </c>
      <c r="M3468" s="7">
        <v>1249.52</v>
      </c>
      <c r="N3468" s="7">
        <v>266039.38</v>
      </c>
      <c r="O3468" s="8">
        <v>1826</v>
      </c>
      <c r="P3468" s="8">
        <v>1</v>
      </c>
      <c r="Q3468" s="8">
        <v>5</v>
      </c>
    </row>
    <row r="3469" spans="1:17" ht="14.5">
      <c r="A3469" s="5">
        <v>46174</v>
      </c>
      <c r="B3469" s="6">
        <v>2026</v>
      </c>
      <c r="C3469" s="6" t="s">
        <v>97</v>
      </c>
      <c r="D3469" s="6" t="s">
        <v>84</v>
      </c>
      <c r="E3469" s="6" t="s">
        <v>85</v>
      </c>
      <c r="F3469" s="6" t="s">
        <v>83</v>
      </c>
      <c r="G3469" s="6" t="s">
        <v>81</v>
      </c>
      <c r="H3469" s="7">
        <v>29335.98</v>
      </c>
      <c r="I3469" s="7">
        <v>30054.23</v>
      </c>
      <c r="J3469" s="8">
        <v>235</v>
      </c>
      <c r="K3469" s="8">
        <v>243</v>
      </c>
      <c r="L3469" s="7">
        <v>15327.19</v>
      </c>
      <c r="M3469" s="7">
        <v>964.69</v>
      </c>
      <c r="N3469" s="7">
        <v>331849.81</v>
      </c>
      <c r="O3469" s="8">
        <v>2903</v>
      </c>
      <c r="P3469" s="8">
        <v>1</v>
      </c>
      <c r="Q3469" s="8">
        <v>3</v>
      </c>
    </row>
    <row r="3470" spans="1:17" ht="14.5">
      <c r="A3470" s="5">
        <v>46174</v>
      </c>
      <c r="B3470" s="6">
        <v>2026</v>
      </c>
      <c r="C3470" s="6" t="s">
        <v>97</v>
      </c>
      <c r="D3470" s="6" t="s">
        <v>86</v>
      </c>
      <c r="E3470" s="6" t="s">
        <v>87</v>
      </c>
      <c r="F3470" s="6" t="s">
        <v>77</v>
      </c>
      <c r="G3470" s="6" t="s">
        <v>78</v>
      </c>
      <c r="H3470" s="7">
        <v>410996.88</v>
      </c>
      <c r="I3470" s="7">
        <v>435888.7</v>
      </c>
      <c r="J3470" s="8">
        <v>5266</v>
      </c>
      <c r="K3470" s="8">
        <v>5605</v>
      </c>
      <c r="L3470" s="7">
        <v>231726.91</v>
      </c>
      <c r="M3470" s="7">
        <v>6795.29</v>
      </c>
      <c r="N3470" s="7">
        <v>3807455.18</v>
      </c>
      <c r="O3470" s="8">
        <v>53372</v>
      </c>
      <c r="P3470" s="8">
        <v>23</v>
      </c>
      <c r="Q3470" s="8">
        <v>44</v>
      </c>
    </row>
    <row r="3471" spans="1:17" ht="14.5">
      <c r="A3471" s="5">
        <v>46174</v>
      </c>
      <c r="B3471" s="6">
        <v>2026</v>
      </c>
      <c r="C3471" s="6" t="s">
        <v>97</v>
      </c>
      <c r="D3471" s="6" t="s">
        <v>86</v>
      </c>
      <c r="E3471" s="6" t="s">
        <v>87</v>
      </c>
      <c r="F3471" s="6" t="s">
        <v>77</v>
      </c>
      <c r="G3471" s="6" t="s">
        <v>79</v>
      </c>
      <c r="H3471" s="7">
        <v>428598.83</v>
      </c>
      <c r="I3471" s="7">
        <v>412342.57</v>
      </c>
      <c r="J3471" s="8">
        <v>2129</v>
      </c>
      <c r="K3471" s="8">
        <v>2029</v>
      </c>
      <c r="L3471" s="7">
        <v>278491.08</v>
      </c>
      <c r="M3471" s="7">
        <v>11527.43</v>
      </c>
      <c r="N3471" s="7">
        <v>3402389.49</v>
      </c>
      <c r="O3471" s="8">
        <v>18805</v>
      </c>
      <c r="P3471" s="8">
        <v>16</v>
      </c>
      <c r="Q3471" s="8">
        <v>25</v>
      </c>
    </row>
    <row r="3472" spans="1:17" ht="14.5">
      <c r="A3472" s="5">
        <v>46174</v>
      </c>
      <c r="B3472" s="6">
        <v>2026</v>
      </c>
      <c r="C3472" s="6" t="s">
        <v>97</v>
      </c>
      <c r="D3472" s="6" t="s">
        <v>86</v>
      </c>
      <c r="E3472" s="6" t="s">
        <v>87</v>
      </c>
      <c r="F3472" s="6" t="s">
        <v>77</v>
      </c>
      <c r="G3472" s="6" t="s">
        <v>80</v>
      </c>
      <c r="H3472" s="7">
        <v>139247.57999999999</v>
      </c>
      <c r="I3472" s="7">
        <v>126067.86</v>
      </c>
      <c r="J3472" s="8">
        <v>918</v>
      </c>
      <c r="K3472" s="8">
        <v>842</v>
      </c>
      <c r="L3472" s="7">
        <v>95759.2</v>
      </c>
      <c r="M3472" s="7">
        <v>8222.34</v>
      </c>
      <c r="N3472" s="7">
        <v>1250002.3400000001</v>
      </c>
      <c r="O3472" s="8">
        <v>8532</v>
      </c>
      <c r="P3472" s="8">
        <v>7</v>
      </c>
      <c r="Q3472" s="8">
        <v>10</v>
      </c>
    </row>
    <row r="3473" spans="1:17" ht="14.5">
      <c r="A3473" s="5">
        <v>46174</v>
      </c>
      <c r="B3473" s="6">
        <v>2026</v>
      </c>
      <c r="C3473" s="6" t="s">
        <v>97</v>
      </c>
      <c r="D3473" s="6" t="s">
        <v>86</v>
      </c>
      <c r="E3473" s="6" t="s">
        <v>87</v>
      </c>
      <c r="F3473" s="6" t="s">
        <v>77</v>
      </c>
      <c r="G3473" s="6" t="s">
        <v>81</v>
      </c>
      <c r="H3473" s="7">
        <v>201342.98</v>
      </c>
      <c r="I3473" s="7">
        <v>206188.65</v>
      </c>
      <c r="J3473" s="8">
        <v>1615</v>
      </c>
      <c r="K3473" s="8">
        <v>1672</v>
      </c>
      <c r="L3473" s="7">
        <v>123932.94</v>
      </c>
      <c r="M3473" s="7">
        <v>5773.49</v>
      </c>
      <c r="N3473" s="7">
        <v>1652911.94</v>
      </c>
      <c r="O3473" s="8">
        <v>13555</v>
      </c>
      <c r="P3473" s="8">
        <v>7</v>
      </c>
      <c r="Q3473" s="8">
        <v>14</v>
      </c>
    </row>
    <row r="3474" spans="1:17" ht="14.5">
      <c r="A3474" s="5">
        <v>46174</v>
      </c>
      <c r="B3474" s="6">
        <v>2026</v>
      </c>
      <c r="C3474" s="6" t="s">
        <v>97</v>
      </c>
      <c r="D3474" s="6" t="s">
        <v>86</v>
      </c>
      <c r="E3474" s="6" t="s">
        <v>87</v>
      </c>
      <c r="F3474" s="6" t="s">
        <v>82</v>
      </c>
      <c r="G3474" s="6" t="s">
        <v>78</v>
      </c>
      <c r="H3474" s="7">
        <v>387490.29</v>
      </c>
      <c r="I3474" s="7">
        <v>400518.14</v>
      </c>
      <c r="J3474" s="8">
        <v>4965</v>
      </c>
      <c r="K3474" s="8">
        <v>5202</v>
      </c>
      <c r="L3474" s="7">
        <v>200394.32</v>
      </c>
      <c r="M3474" s="7">
        <v>7426.06</v>
      </c>
      <c r="N3474" s="7">
        <v>3639890</v>
      </c>
      <c r="O3474" s="8">
        <v>51434</v>
      </c>
      <c r="P3474" s="8">
        <v>15</v>
      </c>
      <c r="Q3474" s="8">
        <v>45</v>
      </c>
    </row>
    <row r="3475" spans="1:17" ht="14.5">
      <c r="A3475" s="5">
        <v>46174</v>
      </c>
      <c r="B3475" s="6">
        <v>2026</v>
      </c>
      <c r="C3475" s="6" t="s">
        <v>97</v>
      </c>
      <c r="D3475" s="6" t="s">
        <v>86</v>
      </c>
      <c r="E3475" s="6" t="s">
        <v>87</v>
      </c>
      <c r="F3475" s="6" t="s">
        <v>82</v>
      </c>
      <c r="G3475" s="6" t="s">
        <v>79</v>
      </c>
      <c r="H3475" s="7">
        <v>404267.76</v>
      </c>
      <c r="I3475" s="7">
        <v>400107.98</v>
      </c>
      <c r="J3475" s="8">
        <v>2008</v>
      </c>
      <c r="K3475" s="8">
        <v>1952</v>
      </c>
      <c r="L3475" s="7">
        <v>249112.17</v>
      </c>
      <c r="M3475" s="7">
        <v>10952.23</v>
      </c>
      <c r="N3475" s="7">
        <v>3083200.4</v>
      </c>
      <c r="O3475" s="8">
        <v>16768</v>
      </c>
      <c r="P3475" s="8">
        <v>18</v>
      </c>
      <c r="Q3475" s="8">
        <v>33</v>
      </c>
    </row>
    <row r="3476" spans="1:17" ht="14.5">
      <c r="A3476" s="5">
        <v>46174</v>
      </c>
      <c r="B3476" s="6">
        <v>2026</v>
      </c>
      <c r="C3476" s="6" t="s">
        <v>97</v>
      </c>
      <c r="D3476" s="6" t="s">
        <v>86</v>
      </c>
      <c r="E3476" s="6" t="s">
        <v>87</v>
      </c>
      <c r="F3476" s="6" t="s">
        <v>82</v>
      </c>
      <c r="G3476" s="6" t="s">
        <v>80</v>
      </c>
      <c r="H3476" s="7">
        <v>116363.98</v>
      </c>
      <c r="I3476" s="7">
        <v>110978.79</v>
      </c>
      <c r="J3476" s="8">
        <v>767</v>
      </c>
      <c r="K3476" s="8">
        <v>742</v>
      </c>
      <c r="L3476" s="7">
        <v>73781.48</v>
      </c>
      <c r="M3476" s="7">
        <v>6549.04</v>
      </c>
      <c r="N3476" s="7">
        <v>1120116.04</v>
      </c>
      <c r="O3476" s="8">
        <v>7606</v>
      </c>
      <c r="P3476" s="8">
        <v>6</v>
      </c>
      <c r="Q3476" s="8">
        <v>8</v>
      </c>
    </row>
    <row r="3477" spans="1:17" ht="14.5">
      <c r="A3477" s="5">
        <v>46174</v>
      </c>
      <c r="B3477" s="6">
        <v>2026</v>
      </c>
      <c r="C3477" s="6" t="s">
        <v>97</v>
      </c>
      <c r="D3477" s="6" t="s">
        <v>86</v>
      </c>
      <c r="E3477" s="6" t="s">
        <v>87</v>
      </c>
      <c r="F3477" s="6" t="s">
        <v>82</v>
      </c>
      <c r="G3477" s="6" t="s">
        <v>81</v>
      </c>
      <c r="H3477" s="7">
        <v>160344.38</v>
      </c>
      <c r="I3477" s="7">
        <v>163200.66</v>
      </c>
      <c r="J3477" s="8">
        <v>1286</v>
      </c>
      <c r="K3477" s="8">
        <v>1299</v>
      </c>
      <c r="L3477" s="7">
        <v>92794.41</v>
      </c>
      <c r="M3477" s="7">
        <v>5163.74</v>
      </c>
      <c r="N3477" s="7">
        <v>1467919.27</v>
      </c>
      <c r="O3477" s="8">
        <v>13196</v>
      </c>
      <c r="P3477" s="8">
        <v>9</v>
      </c>
      <c r="Q3477" s="8">
        <v>23</v>
      </c>
    </row>
    <row r="3478" spans="1:17" ht="14.5">
      <c r="A3478" s="5">
        <v>46174</v>
      </c>
      <c r="B3478" s="6">
        <v>2026</v>
      </c>
      <c r="C3478" s="6" t="s">
        <v>97</v>
      </c>
      <c r="D3478" s="6" t="s">
        <v>86</v>
      </c>
      <c r="E3478" s="6" t="s">
        <v>87</v>
      </c>
      <c r="F3478" s="6" t="s">
        <v>83</v>
      </c>
      <c r="G3478" s="6" t="s">
        <v>78</v>
      </c>
      <c r="H3478" s="7">
        <v>44852.59</v>
      </c>
      <c r="I3478" s="7">
        <v>46538.97</v>
      </c>
      <c r="J3478" s="8">
        <v>575</v>
      </c>
      <c r="K3478" s="8">
        <v>588</v>
      </c>
      <c r="L3478" s="7">
        <v>21374.91</v>
      </c>
      <c r="M3478" s="7">
        <v>751.34</v>
      </c>
      <c r="N3478" s="7">
        <v>625028.84</v>
      </c>
      <c r="O3478" s="8">
        <v>8812</v>
      </c>
      <c r="P3478" s="8">
        <v>2</v>
      </c>
      <c r="Q3478" s="8">
        <v>14</v>
      </c>
    </row>
    <row r="3479" spans="1:17" ht="14.5">
      <c r="A3479" s="5">
        <v>46174</v>
      </c>
      <c r="B3479" s="6">
        <v>2026</v>
      </c>
      <c r="C3479" s="6" t="s">
        <v>97</v>
      </c>
      <c r="D3479" s="6" t="s">
        <v>86</v>
      </c>
      <c r="E3479" s="6" t="s">
        <v>87</v>
      </c>
      <c r="F3479" s="6" t="s">
        <v>83</v>
      </c>
      <c r="G3479" s="6" t="s">
        <v>79</v>
      </c>
      <c r="H3479" s="7">
        <v>50593.19</v>
      </c>
      <c r="I3479" s="7">
        <v>48744.73</v>
      </c>
      <c r="J3479" s="8">
        <v>251</v>
      </c>
      <c r="K3479" s="8">
        <v>237</v>
      </c>
      <c r="L3479" s="7">
        <v>28015.119999999999</v>
      </c>
      <c r="M3479" s="7">
        <v>1209.81</v>
      </c>
      <c r="N3479" s="7">
        <v>578427.47</v>
      </c>
      <c r="O3479" s="8">
        <v>3235</v>
      </c>
      <c r="P3479" s="8">
        <v>2</v>
      </c>
      <c r="Q3479" s="8">
        <v>5</v>
      </c>
    </row>
    <row r="3480" spans="1:17" ht="14.5">
      <c r="A3480" s="5">
        <v>46174</v>
      </c>
      <c r="B3480" s="6">
        <v>2026</v>
      </c>
      <c r="C3480" s="6" t="s">
        <v>97</v>
      </c>
      <c r="D3480" s="6" t="s">
        <v>86</v>
      </c>
      <c r="E3480" s="6" t="s">
        <v>87</v>
      </c>
      <c r="F3480" s="6" t="s">
        <v>83</v>
      </c>
      <c r="G3480" s="6" t="s">
        <v>80</v>
      </c>
      <c r="H3480" s="7">
        <v>15799.18</v>
      </c>
      <c r="I3480" s="7">
        <v>14446.41</v>
      </c>
      <c r="J3480" s="8">
        <v>104</v>
      </c>
      <c r="K3480" s="8">
        <v>97</v>
      </c>
      <c r="L3480" s="7">
        <v>9258.7099999999991</v>
      </c>
      <c r="M3480" s="7">
        <v>813.28</v>
      </c>
      <c r="N3480" s="7">
        <v>204378.74</v>
      </c>
      <c r="O3480" s="8">
        <v>1496</v>
      </c>
      <c r="P3480" s="8">
        <v>1</v>
      </c>
      <c r="Q3480" s="8">
        <v>2</v>
      </c>
    </row>
    <row r="3481" spans="1:17" ht="14.5">
      <c r="A3481" s="5">
        <v>46174</v>
      </c>
      <c r="B3481" s="6">
        <v>2026</v>
      </c>
      <c r="C3481" s="6" t="s">
        <v>97</v>
      </c>
      <c r="D3481" s="6" t="s">
        <v>86</v>
      </c>
      <c r="E3481" s="6" t="s">
        <v>87</v>
      </c>
      <c r="F3481" s="6" t="s">
        <v>83</v>
      </c>
      <c r="G3481" s="6" t="s">
        <v>81</v>
      </c>
      <c r="H3481" s="7">
        <v>20931.16</v>
      </c>
      <c r="I3481" s="7">
        <v>20191.41</v>
      </c>
      <c r="J3481" s="8">
        <v>168</v>
      </c>
      <c r="K3481" s="8">
        <v>164</v>
      </c>
      <c r="L3481" s="7">
        <v>11003.84</v>
      </c>
      <c r="M3481" s="7">
        <v>629.21</v>
      </c>
      <c r="N3481" s="7">
        <v>259037.32</v>
      </c>
      <c r="O3481" s="8">
        <v>2322</v>
      </c>
      <c r="P3481" s="8">
        <v>1</v>
      </c>
      <c r="Q3481" s="8">
        <v>3</v>
      </c>
    </row>
    <row r="3482" spans="1:17" ht="14.5">
      <c r="A3482" s="5">
        <v>46174</v>
      </c>
      <c r="B3482" s="6">
        <v>2026</v>
      </c>
      <c r="C3482" s="6" t="s">
        <v>97</v>
      </c>
      <c r="D3482" s="6" t="s">
        <v>88</v>
      </c>
      <c r="E3482" s="6" t="s">
        <v>87</v>
      </c>
      <c r="F3482" s="6" t="s">
        <v>77</v>
      </c>
      <c r="G3482" s="6" t="s">
        <v>78</v>
      </c>
      <c r="H3482" s="7">
        <v>354378.58</v>
      </c>
      <c r="I3482" s="7">
        <v>339299.7</v>
      </c>
      <c r="J3482" s="8">
        <v>4541</v>
      </c>
      <c r="K3482" s="8">
        <v>4361</v>
      </c>
      <c r="L3482" s="7">
        <v>196356.97</v>
      </c>
      <c r="M3482" s="7">
        <v>6049.61</v>
      </c>
      <c r="N3482" s="7">
        <v>3376008.85</v>
      </c>
      <c r="O3482" s="8">
        <v>47460</v>
      </c>
      <c r="P3482" s="8">
        <v>13</v>
      </c>
      <c r="Q3482" s="8">
        <v>65</v>
      </c>
    </row>
    <row r="3483" spans="1:17" ht="14.5">
      <c r="A3483" s="5">
        <v>46174</v>
      </c>
      <c r="B3483" s="6">
        <v>2026</v>
      </c>
      <c r="C3483" s="6" t="s">
        <v>97</v>
      </c>
      <c r="D3483" s="6" t="s">
        <v>88</v>
      </c>
      <c r="E3483" s="6" t="s">
        <v>87</v>
      </c>
      <c r="F3483" s="6" t="s">
        <v>77</v>
      </c>
      <c r="G3483" s="6" t="s">
        <v>79</v>
      </c>
      <c r="H3483" s="7">
        <v>390316.57</v>
      </c>
      <c r="I3483" s="7">
        <v>357895.99</v>
      </c>
      <c r="J3483" s="8">
        <v>1939</v>
      </c>
      <c r="K3483" s="8">
        <v>1788</v>
      </c>
      <c r="L3483" s="7">
        <v>254632.53</v>
      </c>
      <c r="M3483" s="7">
        <v>10242.540000000001</v>
      </c>
      <c r="N3483" s="7">
        <v>2832065.65</v>
      </c>
      <c r="O3483" s="8">
        <v>15248</v>
      </c>
      <c r="P3483" s="8">
        <v>18</v>
      </c>
      <c r="Q3483" s="8">
        <v>29</v>
      </c>
    </row>
    <row r="3484" spans="1:17" ht="14.5">
      <c r="A3484" s="5">
        <v>46174</v>
      </c>
      <c r="B3484" s="6">
        <v>2026</v>
      </c>
      <c r="C3484" s="6" t="s">
        <v>97</v>
      </c>
      <c r="D3484" s="6" t="s">
        <v>88</v>
      </c>
      <c r="E3484" s="6" t="s">
        <v>87</v>
      </c>
      <c r="F3484" s="6" t="s">
        <v>77</v>
      </c>
      <c r="G3484" s="6" t="s">
        <v>80</v>
      </c>
      <c r="H3484" s="7">
        <v>121127.67999999999</v>
      </c>
      <c r="I3484" s="7">
        <v>107192.31</v>
      </c>
      <c r="J3484" s="8">
        <v>798</v>
      </c>
      <c r="K3484" s="8">
        <v>720</v>
      </c>
      <c r="L3484" s="7">
        <v>82084.509999999995</v>
      </c>
      <c r="M3484" s="7">
        <v>6090.42</v>
      </c>
      <c r="N3484" s="7">
        <v>1056123.1599999999</v>
      </c>
      <c r="O3484" s="8">
        <v>7197</v>
      </c>
      <c r="P3484" s="8">
        <v>5</v>
      </c>
      <c r="Q3484" s="8">
        <v>11</v>
      </c>
    </row>
    <row r="3485" spans="1:17" ht="14.5">
      <c r="A3485" s="5">
        <v>46174</v>
      </c>
      <c r="B3485" s="6">
        <v>2026</v>
      </c>
      <c r="C3485" s="6" t="s">
        <v>97</v>
      </c>
      <c r="D3485" s="6" t="s">
        <v>88</v>
      </c>
      <c r="E3485" s="6" t="s">
        <v>87</v>
      </c>
      <c r="F3485" s="6" t="s">
        <v>77</v>
      </c>
      <c r="G3485" s="6" t="s">
        <v>81</v>
      </c>
      <c r="H3485" s="7">
        <v>173268.91</v>
      </c>
      <c r="I3485" s="7">
        <v>160648.59</v>
      </c>
      <c r="J3485" s="8">
        <v>1390</v>
      </c>
      <c r="K3485" s="8">
        <v>1272</v>
      </c>
      <c r="L3485" s="7">
        <v>109650.25</v>
      </c>
      <c r="M3485" s="7">
        <v>5057.6899999999996</v>
      </c>
      <c r="N3485" s="7">
        <v>1409675.33</v>
      </c>
      <c r="O3485" s="8">
        <v>12521</v>
      </c>
      <c r="P3485" s="8">
        <v>7</v>
      </c>
      <c r="Q3485" s="8">
        <v>25</v>
      </c>
    </row>
    <row r="3486" spans="1:17" ht="14.5">
      <c r="A3486" s="5">
        <v>46174</v>
      </c>
      <c r="B3486" s="6">
        <v>2026</v>
      </c>
      <c r="C3486" s="6" t="s">
        <v>97</v>
      </c>
      <c r="D3486" s="6" t="s">
        <v>88</v>
      </c>
      <c r="E3486" s="6" t="s">
        <v>87</v>
      </c>
      <c r="F3486" s="6" t="s">
        <v>82</v>
      </c>
      <c r="G3486" s="6" t="s">
        <v>78</v>
      </c>
      <c r="H3486" s="7">
        <v>335931.97</v>
      </c>
      <c r="I3486" s="7">
        <v>332824.78999999998</v>
      </c>
      <c r="J3486" s="8">
        <v>4304</v>
      </c>
      <c r="K3486" s="8">
        <v>4290</v>
      </c>
      <c r="L3486" s="7">
        <v>176118.08</v>
      </c>
      <c r="M3486" s="7">
        <v>6329.86</v>
      </c>
      <c r="N3486" s="7">
        <v>3265374.35</v>
      </c>
      <c r="O3486" s="8">
        <v>45118</v>
      </c>
      <c r="P3486" s="8">
        <v>18</v>
      </c>
      <c r="Q3486" s="8">
        <v>60</v>
      </c>
    </row>
    <row r="3487" spans="1:17" ht="14.5">
      <c r="A3487" s="5">
        <v>46174</v>
      </c>
      <c r="B3487" s="6">
        <v>2026</v>
      </c>
      <c r="C3487" s="6" t="s">
        <v>97</v>
      </c>
      <c r="D3487" s="6" t="s">
        <v>88</v>
      </c>
      <c r="E3487" s="6" t="s">
        <v>87</v>
      </c>
      <c r="F3487" s="6" t="s">
        <v>82</v>
      </c>
      <c r="G3487" s="6" t="s">
        <v>79</v>
      </c>
      <c r="H3487" s="7">
        <v>337815.9</v>
      </c>
      <c r="I3487" s="7">
        <v>317954.90999999997</v>
      </c>
      <c r="J3487" s="8">
        <v>1678</v>
      </c>
      <c r="K3487" s="8">
        <v>1592</v>
      </c>
      <c r="L3487" s="7">
        <v>205180.84</v>
      </c>
      <c r="M3487" s="7">
        <v>7846.25</v>
      </c>
      <c r="N3487" s="7">
        <v>2712669.32</v>
      </c>
      <c r="O3487" s="8">
        <v>14653</v>
      </c>
      <c r="P3487" s="8">
        <v>13</v>
      </c>
      <c r="Q3487" s="8">
        <v>20</v>
      </c>
    </row>
    <row r="3488" spans="1:17" ht="14.5">
      <c r="A3488" s="5">
        <v>46174</v>
      </c>
      <c r="B3488" s="6">
        <v>2026</v>
      </c>
      <c r="C3488" s="6" t="s">
        <v>97</v>
      </c>
      <c r="D3488" s="6" t="s">
        <v>88</v>
      </c>
      <c r="E3488" s="6" t="s">
        <v>87</v>
      </c>
      <c r="F3488" s="6" t="s">
        <v>82</v>
      </c>
      <c r="G3488" s="6" t="s">
        <v>80</v>
      </c>
      <c r="H3488" s="7">
        <v>116356.06</v>
      </c>
      <c r="I3488" s="7">
        <v>105193.92</v>
      </c>
      <c r="J3488" s="8">
        <v>767</v>
      </c>
      <c r="K3488" s="8">
        <v>691</v>
      </c>
      <c r="L3488" s="7">
        <v>75126.080000000002</v>
      </c>
      <c r="M3488" s="7">
        <v>6563.51</v>
      </c>
      <c r="N3488" s="7">
        <v>1029561.86</v>
      </c>
      <c r="O3488" s="8">
        <v>7679</v>
      </c>
      <c r="P3488" s="8">
        <v>6</v>
      </c>
      <c r="Q3488" s="8">
        <v>8</v>
      </c>
    </row>
    <row r="3489" spans="1:17" ht="14.5">
      <c r="A3489" s="5">
        <v>46174</v>
      </c>
      <c r="B3489" s="6">
        <v>2026</v>
      </c>
      <c r="C3489" s="6" t="s">
        <v>97</v>
      </c>
      <c r="D3489" s="6" t="s">
        <v>88</v>
      </c>
      <c r="E3489" s="6" t="s">
        <v>87</v>
      </c>
      <c r="F3489" s="6" t="s">
        <v>82</v>
      </c>
      <c r="G3489" s="6" t="s">
        <v>81</v>
      </c>
      <c r="H3489" s="7">
        <v>150187.32999999999</v>
      </c>
      <c r="I3489" s="7">
        <v>138871.19</v>
      </c>
      <c r="J3489" s="8">
        <v>1205</v>
      </c>
      <c r="K3489" s="8">
        <v>1105</v>
      </c>
      <c r="L3489" s="7">
        <v>88473.46</v>
      </c>
      <c r="M3489" s="7">
        <v>4346.12</v>
      </c>
      <c r="N3489" s="7">
        <v>1288256.29</v>
      </c>
      <c r="O3489" s="8">
        <v>10986</v>
      </c>
      <c r="P3489" s="8">
        <v>8</v>
      </c>
      <c r="Q3489" s="8">
        <v>11</v>
      </c>
    </row>
    <row r="3490" spans="1:17" ht="14.5">
      <c r="A3490" s="5">
        <v>46174</v>
      </c>
      <c r="B3490" s="6">
        <v>2026</v>
      </c>
      <c r="C3490" s="6" t="s">
        <v>97</v>
      </c>
      <c r="D3490" s="6" t="s">
        <v>88</v>
      </c>
      <c r="E3490" s="6" t="s">
        <v>87</v>
      </c>
      <c r="F3490" s="6" t="s">
        <v>83</v>
      </c>
      <c r="G3490" s="6" t="s">
        <v>78</v>
      </c>
      <c r="H3490" s="7">
        <v>40309.31</v>
      </c>
      <c r="I3490" s="7">
        <v>39054.89</v>
      </c>
      <c r="J3490" s="8">
        <v>516</v>
      </c>
      <c r="K3490" s="8">
        <v>497</v>
      </c>
      <c r="L3490" s="7">
        <v>19077.419999999998</v>
      </c>
      <c r="M3490" s="7">
        <v>688.97</v>
      </c>
      <c r="N3490" s="7">
        <v>542820.31999999995</v>
      </c>
      <c r="O3490" s="8">
        <v>7314</v>
      </c>
      <c r="P3490" s="8">
        <v>2</v>
      </c>
      <c r="Q3490" s="8">
        <v>10</v>
      </c>
    </row>
    <row r="3491" spans="1:17" ht="14.5">
      <c r="A3491" s="5">
        <v>46174</v>
      </c>
      <c r="B3491" s="6">
        <v>2026</v>
      </c>
      <c r="C3491" s="6" t="s">
        <v>97</v>
      </c>
      <c r="D3491" s="6" t="s">
        <v>88</v>
      </c>
      <c r="E3491" s="6" t="s">
        <v>87</v>
      </c>
      <c r="F3491" s="6" t="s">
        <v>83</v>
      </c>
      <c r="G3491" s="6" t="s">
        <v>79</v>
      </c>
      <c r="H3491" s="7">
        <v>42249.41</v>
      </c>
      <c r="I3491" s="7">
        <v>40399.83</v>
      </c>
      <c r="J3491" s="8">
        <v>210</v>
      </c>
      <c r="K3491" s="8">
        <v>199</v>
      </c>
      <c r="L3491" s="7">
        <v>23398.81</v>
      </c>
      <c r="M3491" s="7">
        <v>1134.5</v>
      </c>
      <c r="N3491" s="7">
        <v>479290.8</v>
      </c>
      <c r="O3491" s="8">
        <v>2488</v>
      </c>
      <c r="P3491" s="8">
        <v>2</v>
      </c>
      <c r="Q3491" s="8">
        <v>3</v>
      </c>
    </row>
    <row r="3492" spans="1:17" ht="14.5">
      <c r="A3492" s="5">
        <v>46174</v>
      </c>
      <c r="B3492" s="6">
        <v>2026</v>
      </c>
      <c r="C3492" s="6" t="s">
        <v>97</v>
      </c>
      <c r="D3492" s="6" t="s">
        <v>88</v>
      </c>
      <c r="E3492" s="6" t="s">
        <v>87</v>
      </c>
      <c r="F3492" s="6" t="s">
        <v>83</v>
      </c>
      <c r="G3492" s="6" t="s">
        <v>80</v>
      </c>
      <c r="H3492" s="7">
        <v>13924.02</v>
      </c>
      <c r="I3492" s="7">
        <v>12279.59</v>
      </c>
      <c r="J3492" s="8">
        <v>92</v>
      </c>
      <c r="K3492" s="8">
        <v>82</v>
      </c>
      <c r="L3492" s="7">
        <v>8074.69</v>
      </c>
      <c r="M3492" s="7">
        <v>787.23</v>
      </c>
      <c r="N3492" s="7">
        <v>177294.91</v>
      </c>
      <c r="O3492" s="8">
        <v>1288</v>
      </c>
      <c r="P3492" s="8">
        <v>1</v>
      </c>
      <c r="Q3492" s="8">
        <v>3</v>
      </c>
    </row>
    <row r="3493" spans="1:17" ht="14.5">
      <c r="A3493" s="5">
        <v>46174</v>
      </c>
      <c r="B3493" s="6">
        <v>2026</v>
      </c>
      <c r="C3493" s="6" t="s">
        <v>97</v>
      </c>
      <c r="D3493" s="6" t="s">
        <v>88</v>
      </c>
      <c r="E3493" s="6" t="s">
        <v>87</v>
      </c>
      <c r="F3493" s="6" t="s">
        <v>83</v>
      </c>
      <c r="G3493" s="6" t="s">
        <v>81</v>
      </c>
      <c r="H3493" s="7">
        <v>18707.62</v>
      </c>
      <c r="I3493" s="7">
        <v>18235.099999999999</v>
      </c>
      <c r="J3493" s="8">
        <v>150</v>
      </c>
      <c r="K3493" s="8">
        <v>149</v>
      </c>
      <c r="L3493" s="7">
        <v>9830.51</v>
      </c>
      <c r="M3493" s="7">
        <v>583.69000000000005</v>
      </c>
      <c r="N3493" s="7">
        <v>221735.81</v>
      </c>
      <c r="O3493" s="8">
        <v>1841</v>
      </c>
      <c r="P3493" s="8">
        <v>1</v>
      </c>
      <c r="Q3493" s="8">
        <v>4</v>
      </c>
    </row>
    <row r="3494" spans="1:17" ht="14.5">
      <c r="A3494" s="5">
        <v>46174</v>
      </c>
      <c r="B3494" s="6">
        <v>2026</v>
      </c>
      <c r="C3494" s="6" t="s">
        <v>97</v>
      </c>
      <c r="D3494" s="6" t="s">
        <v>89</v>
      </c>
      <c r="E3494" s="6" t="s">
        <v>85</v>
      </c>
      <c r="F3494" s="6" t="s">
        <v>77</v>
      </c>
      <c r="G3494" s="6" t="s">
        <v>78</v>
      </c>
      <c r="H3494" s="7">
        <v>279731.53999999998</v>
      </c>
      <c r="I3494" s="7">
        <v>287087.32</v>
      </c>
      <c r="J3494" s="8">
        <v>3584</v>
      </c>
      <c r="K3494" s="8">
        <v>3734</v>
      </c>
      <c r="L3494" s="7">
        <v>157405.45000000001</v>
      </c>
      <c r="M3494" s="7">
        <v>5005.66</v>
      </c>
      <c r="N3494" s="7">
        <v>1943656.69</v>
      </c>
      <c r="O3494" s="8">
        <v>27955</v>
      </c>
      <c r="P3494" s="8">
        <v>13</v>
      </c>
      <c r="Q3494" s="8">
        <v>48</v>
      </c>
    </row>
    <row r="3495" spans="1:17" ht="14.5">
      <c r="A3495" s="5">
        <v>46174</v>
      </c>
      <c r="B3495" s="6">
        <v>2026</v>
      </c>
      <c r="C3495" s="6" t="s">
        <v>97</v>
      </c>
      <c r="D3495" s="6" t="s">
        <v>89</v>
      </c>
      <c r="E3495" s="6" t="s">
        <v>85</v>
      </c>
      <c r="F3495" s="6" t="s">
        <v>77</v>
      </c>
      <c r="G3495" s="6" t="s">
        <v>79</v>
      </c>
      <c r="H3495" s="7">
        <v>273818.61</v>
      </c>
      <c r="I3495" s="7">
        <v>259340.45</v>
      </c>
      <c r="J3495" s="8">
        <v>1360</v>
      </c>
      <c r="K3495" s="8">
        <v>1282</v>
      </c>
      <c r="L3495" s="7">
        <v>176912.98</v>
      </c>
      <c r="M3495" s="7">
        <v>6988.27</v>
      </c>
      <c r="N3495" s="7">
        <v>1620553.43</v>
      </c>
      <c r="O3495" s="8">
        <v>8906</v>
      </c>
      <c r="P3495" s="8">
        <v>15</v>
      </c>
      <c r="Q3495" s="8">
        <v>26</v>
      </c>
    </row>
    <row r="3496" spans="1:17" ht="14.5">
      <c r="A3496" s="5">
        <v>46174</v>
      </c>
      <c r="B3496" s="6">
        <v>2026</v>
      </c>
      <c r="C3496" s="6" t="s">
        <v>97</v>
      </c>
      <c r="D3496" s="6" t="s">
        <v>89</v>
      </c>
      <c r="E3496" s="6" t="s">
        <v>85</v>
      </c>
      <c r="F3496" s="6" t="s">
        <v>77</v>
      </c>
      <c r="G3496" s="6" t="s">
        <v>80</v>
      </c>
      <c r="H3496" s="7">
        <v>87985.61</v>
      </c>
      <c r="I3496" s="7">
        <v>78307.23</v>
      </c>
      <c r="J3496" s="8">
        <v>580</v>
      </c>
      <c r="K3496" s="8">
        <v>508</v>
      </c>
      <c r="L3496" s="7">
        <v>59591.07</v>
      </c>
      <c r="M3496" s="7">
        <v>4691.28</v>
      </c>
      <c r="N3496" s="7">
        <v>623379.16</v>
      </c>
      <c r="O3496" s="8">
        <v>4293</v>
      </c>
      <c r="P3496" s="8">
        <v>3</v>
      </c>
      <c r="Q3496" s="8">
        <v>8</v>
      </c>
    </row>
    <row r="3497" spans="1:17" ht="14.5">
      <c r="A3497" s="5">
        <v>46174</v>
      </c>
      <c r="B3497" s="6">
        <v>2026</v>
      </c>
      <c r="C3497" s="6" t="s">
        <v>97</v>
      </c>
      <c r="D3497" s="6" t="s">
        <v>89</v>
      </c>
      <c r="E3497" s="6" t="s">
        <v>85</v>
      </c>
      <c r="F3497" s="6" t="s">
        <v>77</v>
      </c>
      <c r="G3497" s="6" t="s">
        <v>81</v>
      </c>
      <c r="H3497" s="7">
        <v>118918.32</v>
      </c>
      <c r="I3497" s="7">
        <v>117724.35</v>
      </c>
      <c r="J3497" s="8">
        <v>954</v>
      </c>
      <c r="K3497" s="8">
        <v>948</v>
      </c>
      <c r="L3497" s="7">
        <v>73255.88</v>
      </c>
      <c r="M3497" s="7">
        <v>3630.95</v>
      </c>
      <c r="N3497" s="7">
        <v>757030.78</v>
      </c>
      <c r="O3497" s="8">
        <v>6459</v>
      </c>
      <c r="P3497" s="8">
        <v>6</v>
      </c>
      <c r="Q3497" s="8">
        <v>8</v>
      </c>
    </row>
    <row r="3498" spans="1:17" ht="14.5">
      <c r="A3498" s="5">
        <v>46174</v>
      </c>
      <c r="B3498" s="6">
        <v>2026</v>
      </c>
      <c r="C3498" s="6" t="s">
        <v>97</v>
      </c>
      <c r="D3498" s="6" t="s">
        <v>89</v>
      </c>
      <c r="E3498" s="6" t="s">
        <v>85</v>
      </c>
      <c r="F3498" s="6" t="s">
        <v>82</v>
      </c>
      <c r="G3498" s="6" t="s">
        <v>78</v>
      </c>
      <c r="H3498" s="7">
        <v>240516.79</v>
      </c>
      <c r="I3498" s="7">
        <v>244831.26</v>
      </c>
      <c r="J3498" s="8">
        <v>3082</v>
      </c>
      <c r="K3498" s="8">
        <v>3109</v>
      </c>
      <c r="L3498" s="7">
        <v>124256.08</v>
      </c>
      <c r="M3498" s="7">
        <v>4199.76</v>
      </c>
      <c r="N3498" s="7">
        <v>1735237</v>
      </c>
      <c r="O3498" s="8">
        <v>23092</v>
      </c>
      <c r="P3498" s="8">
        <v>13</v>
      </c>
      <c r="Q3498" s="8">
        <v>62</v>
      </c>
    </row>
    <row r="3499" spans="1:17" ht="14.5">
      <c r="A3499" s="5">
        <v>46174</v>
      </c>
      <c r="B3499" s="6">
        <v>2026</v>
      </c>
      <c r="C3499" s="6" t="s">
        <v>97</v>
      </c>
      <c r="D3499" s="6" t="s">
        <v>89</v>
      </c>
      <c r="E3499" s="6" t="s">
        <v>85</v>
      </c>
      <c r="F3499" s="6" t="s">
        <v>82</v>
      </c>
      <c r="G3499" s="6" t="s">
        <v>79</v>
      </c>
      <c r="H3499" s="7">
        <v>242805.73</v>
      </c>
      <c r="I3499" s="7">
        <v>239518.84</v>
      </c>
      <c r="J3499" s="8">
        <v>1206</v>
      </c>
      <c r="K3499" s="8">
        <v>1206</v>
      </c>
      <c r="L3499" s="7">
        <v>147054.89000000001</v>
      </c>
      <c r="M3499" s="7">
        <v>6484.05</v>
      </c>
      <c r="N3499" s="7">
        <v>1529254.57</v>
      </c>
      <c r="O3499" s="8">
        <v>7860</v>
      </c>
      <c r="P3499" s="8">
        <v>13</v>
      </c>
      <c r="Q3499" s="8">
        <v>26</v>
      </c>
    </row>
    <row r="3500" spans="1:17" ht="14.5">
      <c r="A3500" s="5">
        <v>46174</v>
      </c>
      <c r="B3500" s="6">
        <v>2026</v>
      </c>
      <c r="C3500" s="6" t="s">
        <v>97</v>
      </c>
      <c r="D3500" s="6" t="s">
        <v>89</v>
      </c>
      <c r="E3500" s="6" t="s">
        <v>85</v>
      </c>
      <c r="F3500" s="6" t="s">
        <v>82</v>
      </c>
      <c r="G3500" s="6" t="s">
        <v>80</v>
      </c>
      <c r="H3500" s="7">
        <v>72666.3</v>
      </c>
      <c r="I3500" s="7">
        <v>65343.519999999997</v>
      </c>
      <c r="J3500" s="8">
        <v>479</v>
      </c>
      <c r="K3500" s="8">
        <v>437</v>
      </c>
      <c r="L3500" s="7">
        <v>46074.26</v>
      </c>
      <c r="M3500" s="7">
        <v>3606.85</v>
      </c>
      <c r="N3500" s="7">
        <v>527776.18999999994</v>
      </c>
      <c r="O3500" s="8">
        <v>3653</v>
      </c>
      <c r="P3500" s="8">
        <v>3</v>
      </c>
      <c r="Q3500" s="8">
        <v>8</v>
      </c>
    </row>
    <row r="3501" spans="1:17" ht="14.5">
      <c r="A3501" s="5">
        <v>46174</v>
      </c>
      <c r="B3501" s="6">
        <v>2026</v>
      </c>
      <c r="C3501" s="6" t="s">
        <v>97</v>
      </c>
      <c r="D3501" s="6" t="s">
        <v>89</v>
      </c>
      <c r="E3501" s="6" t="s">
        <v>85</v>
      </c>
      <c r="F3501" s="6" t="s">
        <v>82</v>
      </c>
      <c r="G3501" s="6" t="s">
        <v>81</v>
      </c>
      <c r="H3501" s="7">
        <v>102450.15</v>
      </c>
      <c r="I3501" s="7">
        <v>103383.48</v>
      </c>
      <c r="J3501" s="8">
        <v>822</v>
      </c>
      <c r="K3501" s="8">
        <v>823</v>
      </c>
      <c r="L3501" s="7">
        <v>60196.21</v>
      </c>
      <c r="M3501" s="7">
        <v>3018.59</v>
      </c>
      <c r="N3501" s="7">
        <v>695914.45</v>
      </c>
      <c r="O3501" s="8">
        <v>5823</v>
      </c>
      <c r="P3501" s="8">
        <v>5</v>
      </c>
      <c r="Q3501" s="8">
        <v>14</v>
      </c>
    </row>
    <row r="3502" spans="1:17" ht="14.5">
      <c r="A3502" s="5">
        <v>46174</v>
      </c>
      <c r="B3502" s="6">
        <v>2026</v>
      </c>
      <c r="C3502" s="6" t="s">
        <v>97</v>
      </c>
      <c r="D3502" s="6" t="s">
        <v>89</v>
      </c>
      <c r="E3502" s="6" t="s">
        <v>85</v>
      </c>
      <c r="F3502" s="6" t="s">
        <v>83</v>
      </c>
      <c r="G3502" s="6" t="s">
        <v>78</v>
      </c>
      <c r="H3502" s="7">
        <v>36486.370000000003</v>
      </c>
      <c r="I3502" s="7">
        <v>36689.25</v>
      </c>
      <c r="J3502" s="8">
        <v>467</v>
      </c>
      <c r="K3502" s="8">
        <v>468</v>
      </c>
      <c r="L3502" s="7">
        <v>17370.11</v>
      </c>
      <c r="M3502" s="7">
        <v>658.4</v>
      </c>
      <c r="N3502" s="7">
        <v>396055.19</v>
      </c>
      <c r="O3502" s="8">
        <v>5210</v>
      </c>
      <c r="P3502" s="8">
        <v>1</v>
      </c>
      <c r="Q3502" s="8">
        <v>12</v>
      </c>
    </row>
    <row r="3503" spans="1:17" ht="14.5">
      <c r="A3503" s="5">
        <v>46174</v>
      </c>
      <c r="B3503" s="6">
        <v>2026</v>
      </c>
      <c r="C3503" s="6" t="s">
        <v>97</v>
      </c>
      <c r="D3503" s="6" t="s">
        <v>89</v>
      </c>
      <c r="E3503" s="6" t="s">
        <v>85</v>
      </c>
      <c r="F3503" s="6" t="s">
        <v>83</v>
      </c>
      <c r="G3503" s="6" t="s">
        <v>79</v>
      </c>
      <c r="H3503" s="7">
        <v>39880.980000000003</v>
      </c>
      <c r="I3503" s="7">
        <v>39715.870000000003</v>
      </c>
      <c r="J3503" s="8">
        <v>198</v>
      </c>
      <c r="K3503" s="8">
        <v>196</v>
      </c>
      <c r="L3503" s="7">
        <v>22168.15</v>
      </c>
      <c r="M3503" s="7">
        <v>910.88</v>
      </c>
      <c r="N3503" s="7">
        <v>328571.07</v>
      </c>
      <c r="O3503" s="8">
        <v>1761</v>
      </c>
      <c r="P3503" s="8">
        <v>2</v>
      </c>
      <c r="Q3503" s="8">
        <v>3</v>
      </c>
    </row>
    <row r="3504" spans="1:17" ht="14.5">
      <c r="A3504" s="5">
        <v>46174</v>
      </c>
      <c r="B3504" s="6">
        <v>2026</v>
      </c>
      <c r="C3504" s="6" t="s">
        <v>97</v>
      </c>
      <c r="D3504" s="6" t="s">
        <v>89</v>
      </c>
      <c r="E3504" s="6" t="s">
        <v>85</v>
      </c>
      <c r="F3504" s="6" t="s">
        <v>83</v>
      </c>
      <c r="G3504" s="6" t="s">
        <v>80</v>
      </c>
      <c r="H3504" s="7">
        <v>11885.65</v>
      </c>
      <c r="I3504" s="7">
        <v>11065.14</v>
      </c>
      <c r="J3504" s="8">
        <v>78</v>
      </c>
      <c r="K3504" s="8">
        <v>74</v>
      </c>
      <c r="L3504" s="7">
        <v>6827.79</v>
      </c>
      <c r="M3504" s="7">
        <v>678.59</v>
      </c>
      <c r="N3504" s="7">
        <v>120862.07</v>
      </c>
      <c r="O3504" s="8">
        <v>841</v>
      </c>
      <c r="P3504" s="8">
        <v>1</v>
      </c>
      <c r="Q3504" s="8">
        <v>2</v>
      </c>
    </row>
    <row r="3505" spans="1:17" ht="14.5">
      <c r="A3505" s="5">
        <v>46174</v>
      </c>
      <c r="B3505" s="6">
        <v>2026</v>
      </c>
      <c r="C3505" s="6" t="s">
        <v>97</v>
      </c>
      <c r="D3505" s="6" t="s">
        <v>89</v>
      </c>
      <c r="E3505" s="6" t="s">
        <v>85</v>
      </c>
      <c r="F3505" s="6" t="s">
        <v>83</v>
      </c>
      <c r="G3505" s="6" t="s">
        <v>81</v>
      </c>
      <c r="H3505" s="7">
        <v>16914.650000000001</v>
      </c>
      <c r="I3505" s="7">
        <v>16455.93</v>
      </c>
      <c r="J3505" s="8">
        <v>136</v>
      </c>
      <c r="K3505" s="8">
        <v>130</v>
      </c>
      <c r="L3505" s="7">
        <v>9017.5499999999993</v>
      </c>
      <c r="M3505" s="7">
        <v>543.08000000000004</v>
      </c>
      <c r="N3505" s="7">
        <v>161870.09</v>
      </c>
      <c r="O3505" s="8">
        <v>1367</v>
      </c>
      <c r="P3505" s="8">
        <v>1</v>
      </c>
      <c r="Q3505" s="8">
        <v>3</v>
      </c>
    </row>
    <row r="3506" spans="1:17" ht="14.5">
      <c r="A3506" s="5">
        <v>46174</v>
      </c>
      <c r="B3506" s="6">
        <v>2026</v>
      </c>
      <c r="C3506" s="6" t="s">
        <v>97</v>
      </c>
      <c r="D3506" s="6" t="s">
        <v>90</v>
      </c>
      <c r="E3506" s="6" t="s">
        <v>91</v>
      </c>
      <c r="F3506" s="6" t="s">
        <v>77</v>
      </c>
      <c r="G3506" s="6" t="s">
        <v>78</v>
      </c>
      <c r="H3506" s="7">
        <v>233882.92</v>
      </c>
      <c r="I3506" s="7">
        <v>236879.93</v>
      </c>
      <c r="J3506" s="8">
        <v>2997</v>
      </c>
      <c r="K3506" s="8">
        <v>3093</v>
      </c>
      <c r="L3506" s="7">
        <v>129774.66</v>
      </c>
      <c r="M3506" s="7">
        <v>4263.08</v>
      </c>
      <c r="N3506" s="7">
        <v>2505981.14</v>
      </c>
      <c r="O3506" s="8">
        <v>35261</v>
      </c>
      <c r="P3506" s="8">
        <v>12</v>
      </c>
      <c r="Q3506" s="8">
        <v>62</v>
      </c>
    </row>
    <row r="3507" spans="1:17" ht="14.5">
      <c r="A3507" s="5">
        <v>46174</v>
      </c>
      <c r="B3507" s="6">
        <v>2026</v>
      </c>
      <c r="C3507" s="6" t="s">
        <v>97</v>
      </c>
      <c r="D3507" s="6" t="s">
        <v>90</v>
      </c>
      <c r="E3507" s="6" t="s">
        <v>91</v>
      </c>
      <c r="F3507" s="6" t="s">
        <v>77</v>
      </c>
      <c r="G3507" s="6" t="s">
        <v>79</v>
      </c>
      <c r="H3507" s="7">
        <v>224389.76000000001</v>
      </c>
      <c r="I3507" s="7">
        <v>212457.9</v>
      </c>
      <c r="J3507" s="8">
        <v>1115</v>
      </c>
      <c r="K3507" s="8">
        <v>1059</v>
      </c>
      <c r="L3507" s="7">
        <v>145707.04999999999</v>
      </c>
      <c r="M3507" s="7">
        <v>5405.48</v>
      </c>
      <c r="N3507" s="7">
        <v>2097443.6800000002</v>
      </c>
      <c r="O3507" s="8">
        <v>10642</v>
      </c>
      <c r="P3507" s="8">
        <v>12</v>
      </c>
      <c r="Q3507" s="8">
        <v>20</v>
      </c>
    </row>
    <row r="3508" spans="1:17" ht="14.5">
      <c r="A3508" s="5">
        <v>46174</v>
      </c>
      <c r="B3508" s="6">
        <v>2026</v>
      </c>
      <c r="C3508" s="6" t="s">
        <v>97</v>
      </c>
      <c r="D3508" s="6" t="s">
        <v>90</v>
      </c>
      <c r="E3508" s="6" t="s">
        <v>91</v>
      </c>
      <c r="F3508" s="6" t="s">
        <v>77</v>
      </c>
      <c r="G3508" s="6" t="s">
        <v>80</v>
      </c>
      <c r="H3508" s="7">
        <v>83835.100000000006</v>
      </c>
      <c r="I3508" s="7">
        <v>75200.59</v>
      </c>
      <c r="J3508" s="8">
        <v>552</v>
      </c>
      <c r="K3508" s="8">
        <v>501</v>
      </c>
      <c r="L3508" s="7">
        <v>57292.54</v>
      </c>
      <c r="M3508" s="7">
        <v>4902.3</v>
      </c>
      <c r="N3508" s="7">
        <v>833840.71</v>
      </c>
      <c r="O3508" s="8">
        <v>5648</v>
      </c>
      <c r="P3508" s="8">
        <v>4</v>
      </c>
      <c r="Q3508" s="8">
        <v>6</v>
      </c>
    </row>
    <row r="3509" spans="1:17" ht="14.5">
      <c r="A3509" s="5">
        <v>46174</v>
      </c>
      <c r="B3509" s="6">
        <v>2026</v>
      </c>
      <c r="C3509" s="6" t="s">
        <v>97</v>
      </c>
      <c r="D3509" s="6" t="s">
        <v>90</v>
      </c>
      <c r="E3509" s="6" t="s">
        <v>91</v>
      </c>
      <c r="F3509" s="6" t="s">
        <v>77</v>
      </c>
      <c r="G3509" s="6" t="s">
        <v>81</v>
      </c>
      <c r="H3509" s="7">
        <v>107662.41</v>
      </c>
      <c r="I3509" s="7">
        <v>106531.32</v>
      </c>
      <c r="J3509" s="8">
        <v>864</v>
      </c>
      <c r="K3509" s="8">
        <v>854</v>
      </c>
      <c r="L3509" s="7">
        <v>67509.649999999994</v>
      </c>
      <c r="M3509" s="7">
        <v>3421.78</v>
      </c>
      <c r="N3509" s="7">
        <v>1061685.01</v>
      </c>
      <c r="O3509" s="8">
        <v>9625</v>
      </c>
      <c r="P3509" s="8">
        <v>5</v>
      </c>
      <c r="Q3509" s="8">
        <v>11</v>
      </c>
    </row>
    <row r="3510" spans="1:17" ht="14.5">
      <c r="A3510" s="5">
        <v>46174</v>
      </c>
      <c r="B3510" s="6">
        <v>2026</v>
      </c>
      <c r="C3510" s="6" t="s">
        <v>97</v>
      </c>
      <c r="D3510" s="6" t="s">
        <v>90</v>
      </c>
      <c r="E3510" s="6" t="s">
        <v>91</v>
      </c>
      <c r="F3510" s="6" t="s">
        <v>82</v>
      </c>
      <c r="G3510" s="6" t="s">
        <v>78</v>
      </c>
      <c r="H3510" s="7">
        <v>187696.45</v>
      </c>
      <c r="I3510" s="7">
        <v>184994.21</v>
      </c>
      <c r="J3510" s="8">
        <v>2405</v>
      </c>
      <c r="K3510" s="8">
        <v>2371</v>
      </c>
      <c r="L3510" s="7">
        <v>99043.94</v>
      </c>
      <c r="M3510" s="7">
        <v>3634.82</v>
      </c>
      <c r="N3510" s="7">
        <v>2228405.39</v>
      </c>
      <c r="O3510" s="8">
        <v>32006</v>
      </c>
      <c r="P3510" s="8">
        <v>9</v>
      </c>
      <c r="Q3510" s="8">
        <v>31</v>
      </c>
    </row>
    <row r="3511" spans="1:17" ht="14.5">
      <c r="A3511" s="5">
        <v>46174</v>
      </c>
      <c r="B3511" s="6">
        <v>2026</v>
      </c>
      <c r="C3511" s="6" t="s">
        <v>97</v>
      </c>
      <c r="D3511" s="6" t="s">
        <v>90</v>
      </c>
      <c r="E3511" s="6" t="s">
        <v>91</v>
      </c>
      <c r="F3511" s="6" t="s">
        <v>82</v>
      </c>
      <c r="G3511" s="6" t="s">
        <v>79</v>
      </c>
      <c r="H3511" s="7">
        <v>185168.97</v>
      </c>
      <c r="I3511" s="7">
        <v>167263.04000000001</v>
      </c>
      <c r="J3511" s="8">
        <v>920</v>
      </c>
      <c r="K3511" s="8">
        <v>826</v>
      </c>
      <c r="L3511" s="7">
        <v>113927.15</v>
      </c>
      <c r="M3511" s="7">
        <v>4409</v>
      </c>
      <c r="N3511" s="7">
        <v>1903792.91</v>
      </c>
      <c r="O3511" s="8">
        <v>10309</v>
      </c>
      <c r="P3511" s="8">
        <v>9</v>
      </c>
      <c r="Q3511" s="8">
        <v>15</v>
      </c>
    </row>
    <row r="3512" spans="1:17" ht="14.5">
      <c r="A3512" s="5">
        <v>46174</v>
      </c>
      <c r="B3512" s="6">
        <v>2026</v>
      </c>
      <c r="C3512" s="6" t="s">
        <v>97</v>
      </c>
      <c r="D3512" s="6" t="s">
        <v>90</v>
      </c>
      <c r="E3512" s="6" t="s">
        <v>91</v>
      </c>
      <c r="F3512" s="6" t="s">
        <v>82</v>
      </c>
      <c r="G3512" s="6" t="s">
        <v>80</v>
      </c>
      <c r="H3512" s="7">
        <v>79903.55</v>
      </c>
      <c r="I3512" s="7">
        <v>73175.460000000006</v>
      </c>
      <c r="J3512" s="8">
        <v>527</v>
      </c>
      <c r="K3512" s="8">
        <v>482</v>
      </c>
      <c r="L3512" s="7">
        <v>51410.03</v>
      </c>
      <c r="M3512" s="7">
        <v>4785.93</v>
      </c>
      <c r="N3512" s="7">
        <v>760261.9</v>
      </c>
      <c r="O3512" s="8">
        <v>5327</v>
      </c>
      <c r="P3512" s="8">
        <v>4</v>
      </c>
      <c r="Q3512" s="8">
        <v>7</v>
      </c>
    </row>
    <row r="3513" spans="1:17" ht="14.5">
      <c r="A3513" s="5">
        <v>46174</v>
      </c>
      <c r="B3513" s="6">
        <v>2026</v>
      </c>
      <c r="C3513" s="6" t="s">
        <v>97</v>
      </c>
      <c r="D3513" s="6" t="s">
        <v>90</v>
      </c>
      <c r="E3513" s="6" t="s">
        <v>91</v>
      </c>
      <c r="F3513" s="6" t="s">
        <v>82</v>
      </c>
      <c r="G3513" s="6" t="s">
        <v>81</v>
      </c>
      <c r="H3513" s="7">
        <v>88650.46</v>
      </c>
      <c r="I3513" s="7">
        <v>86899.08</v>
      </c>
      <c r="J3513" s="8">
        <v>711</v>
      </c>
      <c r="K3513" s="8">
        <v>686</v>
      </c>
      <c r="L3513" s="7">
        <v>51095.3</v>
      </c>
      <c r="M3513" s="7">
        <v>2470.4699999999998</v>
      </c>
      <c r="N3513" s="7">
        <v>937375.87</v>
      </c>
      <c r="O3513" s="8">
        <v>7758</v>
      </c>
      <c r="P3513" s="8">
        <v>4</v>
      </c>
      <c r="Q3513" s="8">
        <v>13</v>
      </c>
    </row>
    <row r="3514" spans="1:17" ht="14.5">
      <c r="A3514" s="5">
        <v>46174</v>
      </c>
      <c r="B3514" s="6">
        <v>2026</v>
      </c>
      <c r="C3514" s="6" t="s">
        <v>97</v>
      </c>
      <c r="D3514" s="6" t="s">
        <v>90</v>
      </c>
      <c r="E3514" s="6" t="s">
        <v>91</v>
      </c>
      <c r="F3514" s="6" t="s">
        <v>83</v>
      </c>
      <c r="G3514" s="6" t="s">
        <v>78</v>
      </c>
      <c r="H3514" s="7">
        <v>25269.99</v>
      </c>
      <c r="I3514" s="7">
        <v>24153.62</v>
      </c>
      <c r="J3514" s="8">
        <v>324</v>
      </c>
      <c r="K3514" s="8">
        <v>308</v>
      </c>
      <c r="L3514" s="7">
        <v>11881.75</v>
      </c>
      <c r="M3514" s="7">
        <v>483.05</v>
      </c>
      <c r="N3514" s="7">
        <v>409082.77</v>
      </c>
      <c r="O3514" s="8">
        <v>5831</v>
      </c>
      <c r="P3514" s="8">
        <v>1</v>
      </c>
      <c r="Q3514" s="8">
        <v>8</v>
      </c>
    </row>
    <row r="3515" spans="1:17" ht="14.5">
      <c r="A3515" s="5">
        <v>46174</v>
      </c>
      <c r="B3515" s="6">
        <v>2026</v>
      </c>
      <c r="C3515" s="6" t="s">
        <v>97</v>
      </c>
      <c r="D3515" s="6" t="s">
        <v>90</v>
      </c>
      <c r="E3515" s="6" t="s">
        <v>91</v>
      </c>
      <c r="F3515" s="6" t="s">
        <v>83</v>
      </c>
      <c r="G3515" s="6" t="s">
        <v>79</v>
      </c>
      <c r="H3515" s="7">
        <v>26583.67</v>
      </c>
      <c r="I3515" s="7">
        <v>25403.72</v>
      </c>
      <c r="J3515" s="8">
        <v>132</v>
      </c>
      <c r="K3515" s="8">
        <v>126</v>
      </c>
      <c r="L3515" s="7">
        <v>14611.04</v>
      </c>
      <c r="M3515" s="7">
        <v>608.27</v>
      </c>
      <c r="N3515" s="7">
        <v>354397.79</v>
      </c>
      <c r="O3515" s="8">
        <v>1915</v>
      </c>
      <c r="P3515" s="8">
        <v>1</v>
      </c>
      <c r="Q3515" s="8">
        <v>3</v>
      </c>
    </row>
    <row r="3516" spans="1:17" ht="14.5">
      <c r="A3516" s="5">
        <v>46174</v>
      </c>
      <c r="B3516" s="6">
        <v>2026</v>
      </c>
      <c r="C3516" s="6" t="s">
        <v>97</v>
      </c>
      <c r="D3516" s="6" t="s">
        <v>90</v>
      </c>
      <c r="E3516" s="6" t="s">
        <v>91</v>
      </c>
      <c r="F3516" s="6" t="s">
        <v>83</v>
      </c>
      <c r="G3516" s="6" t="s">
        <v>80</v>
      </c>
      <c r="H3516" s="7">
        <v>9667.01</v>
      </c>
      <c r="I3516" s="7">
        <v>8741.44</v>
      </c>
      <c r="J3516" s="8">
        <v>64</v>
      </c>
      <c r="K3516" s="8">
        <v>57</v>
      </c>
      <c r="L3516" s="7">
        <v>5652.28</v>
      </c>
      <c r="M3516" s="7">
        <v>529.29</v>
      </c>
      <c r="N3516" s="7">
        <v>129682.69</v>
      </c>
      <c r="O3516" s="8">
        <v>952</v>
      </c>
      <c r="P3516" s="8">
        <v>0</v>
      </c>
      <c r="Q3516" s="8">
        <v>1</v>
      </c>
    </row>
    <row r="3517" spans="1:17" ht="14.5">
      <c r="A3517" s="5">
        <v>46174</v>
      </c>
      <c r="B3517" s="6">
        <v>2026</v>
      </c>
      <c r="C3517" s="6" t="s">
        <v>97</v>
      </c>
      <c r="D3517" s="6" t="s">
        <v>90</v>
      </c>
      <c r="E3517" s="6" t="s">
        <v>91</v>
      </c>
      <c r="F3517" s="6" t="s">
        <v>83</v>
      </c>
      <c r="G3517" s="6" t="s">
        <v>81</v>
      </c>
      <c r="H3517" s="7">
        <v>11132.12</v>
      </c>
      <c r="I3517" s="7">
        <v>10909.94</v>
      </c>
      <c r="J3517" s="8">
        <v>89</v>
      </c>
      <c r="K3517" s="8">
        <v>86</v>
      </c>
      <c r="L3517" s="7">
        <v>5926.35</v>
      </c>
      <c r="M3517" s="7">
        <v>364.43</v>
      </c>
      <c r="N3517" s="7">
        <v>164948.91</v>
      </c>
      <c r="O3517" s="8">
        <v>1438</v>
      </c>
      <c r="P3517" s="8">
        <v>0</v>
      </c>
      <c r="Q3517" s="8">
        <v>2</v>
      </c>
    </row>
    <row r="3518" spans="1:17" ht="14.5">
      <c r="A3518" s="5">
        <v>46174</v>
      </c>
      <c r="B3518" s="6">
        <v>2026</v>
      </c>
      <c r="C3518" s="6" t="s">
        <v>97</v>
      </c>
      <c r="D3518" s="6" t="s">
        <v>92</v>
      </c>
      <c r="E3518" s="6" t="s">
        <v>76</v>
      </c>
      <c r="F3518" s="6" t="s">
        <v>77</v>
      </c>
      <c r="G3518" s="6" t="s">
        <v>78</v>
      </c>
      <c r="H3518" s="7">
        <v>232445.53</v>
      </c>
      <c r="I3518" s="7">
        <v>244093.59</v>
      </c>
      <c r="J3518" s="8">
        <v>2978</v>
      </c>
      <c r="K3518" s="8">
        <v>3177</v>
      </c>
      <c r="L3518" s="7">
        <v>129720.5</v>
      </c>
      <c r="M3518" s="7">
        <v>4073.89</v>
      </c>
      <c r="N3518" s="7">
        <v>1510560.69</v>
      </c>
      <c r="O3518" s="8">
        <v>20636</v>
      </c>
      <c r="P3518" s="8">
        <v>9</v>
      </c>
      <c r="Q3518" s="8">
        <v>29</v>
      </c>
    </row>
    <row r="3519" spans="1:17" ht="14.5">
      <c r="A3519" s="5">
        <v>46174</v>
      </c>
      <c r="B3519" s="6">
        <v>2026</v>
      </c>
      <c r="C3519" s="6" t="s">
        <v>97</v>
      </c>
      <c r="D3519" s="6" t="s">
        <v>92</v>
      </c>
      <c r="E3519" s="6" t="s">
        <v>76</v>
      </c>
      <c r="F3519" s="6" t="s">
        <v>77</v>
      </c>
      <c r="G3519" s="6" t="s">
        <v>79</v>
      </c>
      <c r="H3519" s="7">
        <v>229676.32</v>
      </c>
      <c r="I3519" s="7">
        <v>216455.39</v>
      </c>
      <c r="J3519" s="8">
        <v>1141</v>
      </c>
      <c r="K3519" s="8">
        <v>1085</v>
      </c>
      <c r="L3519" s="7">
        <v>150532.15</v>
      </c>
      <c r="M3519" s="7">
        <v>5553.17</v>
      </c>
      <c r="N3519" s="7">
        <v>1235653.6200000001</v>
      </c>
      <c r="O3519" s="8">
        <v>6447</v>
      </c>
      <c r="P3519" s="8">
        <v>11</v>
      </c>
      <c r="Q3519" s="8">
        <v>14</v>
      </c>
    </row>
    <row r="3520" spans="1:17" ht="14.5">
      <c r="A3520" s="5">
        <v>46174</v>
      </c>
      <c r="B3520" s="6">
        <v>2026</v>
      </c>
      <c r="C3520" s="6" t="s">
        <v>97</v>
      </c>
      <c r="D3520" s="6" t="s">
        <v>92</v>
      </c>
      <c r="E3520" s="6" t="s">
        <v>76</v>
      </c>
      <c r="F3520" s="6" t="s">
        <v>77</v>
      </c>
      <c r="G3520" s="6" t="s">
        <v>80</v>
      </c>
      <c r="H3520" s="7">
        <v>77148.679999999993</v>
      </c>
      <c r="I3520" s="7">
        <v>71653.3</v>
      </c>
      <c r="J3520" s="8">
        <v>508</v>
      </c>
      <c r="K3520" s="8">
        <v>466</v>
      </c>
      <c r="L3520" s="7">
        <v>53364.78</v>
      </c>
      <c r="M3520" s="7">
        <v>4369.09</v>
      </c>
      <c r="N3520" s="7">
        <v>490031.41</v>
      </c>
      <c r="O3520" s="8">
        <v>3479</v>
      </c>
      <c r="P3520" s="8">
        <v>4</v>
      </c>
      <c r="Q3520" s="8">
        <v>8</v>
      </c>
    </row>
    <row r="3521" spans="1:17" ht="14.5">
      <c r="A3521" s="5">
        <v>46174</v>
      </c>
      <c r="B3521" s="6">
        <v>2026</v>
      </c>
      <c r="C3521" s="6" t="s">
        <v>97</v>
      </c>
      <c r="D3521" s="6" t="s">
        <v>92</v>
      </c>
      <c r="E3521" s="6" t="s">
        <v>76</v>
      </c>
      <c r="F3521" s="6" t="s">
        <v>77</v>
      </c>
      <c r="G3521" s="6" t="s">
        <v>81</v>
      </c>
      <c r="H3521" s="7">
        <v>97291.3</v>
      </c>
      <c r="I3521" s="7">
        <v>93120.12</v>
      </c>
      <c r="J3521" s="8">
        <v>780</v>
      </c>
      <c r="K3521" s="8">
        <v>734</v>
      </c>
      <c r="L3521" s="7">
        <v>60346.7</v>
      </c>
      <c r="M3521" s="7">
        <v>2670.16</v>
      </c>
      <c r="N3521" s="7">
        <v>623180.46</v>
      </c>
      <c r="O3521" s="8">
        <v>5464</v>
      </c>
      <c r="P3521" s="8">
        <v>4</v>
      </c>
      <c r="Q3521" s="8">
        <v>10</v>
      </c>
    </row>
    <row r="3522" spans="1:17" ht="14.5">
      <c r="A3522" s="5">
        <v>46174</v>
      </c>
      <c r="B3522" s="6">
        <v>2026</v>
      </c>
      <c r="C3522" s="6" t="s">
        <v>97</v>
      </c>
      <c r="D3522" s="6" t="s">
        <v>92</v>
      </c>
      <c r="E3522" s="6" t="s">
        <v>76</v>
      </c>
      <c r="F3522" s="6" t="s">
        <v>82</v>
      </c>
      <c r="G3522" s="6" t="s">
        <v>78</v>
      </c>
      <c r="H3522" s="7">
        <v>185130.58</v>
      </c>
      <c r="I3522" s="7">
        <v>186334.7</v>
      </c>
      <c r="J3522" s="8">
        <v>2372</v>
      </c>
      <c r="K3522" s="8">
        <v>2383</v>
      </c>
      <c r="L3522" s="7">
        <v>95716.71</v>
      </c>
      <c r="M3522" s="7">
        <v>3219.33</v>
      </c>
      <c r="N3522" s="7">
        <v>1247471.8600000001</v>
      </c>
      <c r="O3522" s="8">
        <v>17843</v>
      </c>
      <c r="P3522" s="8">
        <v>7</v>
      </c>
      <c r="Q3522" s="8">
        <v>51</v>
      </c>
    </row>
    <row r="3523" spans="1:17" ht="14.5">
      <c r="A3523" s="5">
        <v>46174</v>
      </c>
      <c r="B3523" s="6">
        <v>2026</v>
      </c>
      <c r="C3523" s="6" t="s">
        <v>97</v>
      </c>
      <c r="D3523" s="6" t="s">
        <v>92</v>
      </c>
      <c r="E3523" s="6" t="s">
        <v>76</v>
      </c>
      <c r="F3523" s="6" t="s">
        <v>82</v>
      </c>
      <c r="G3523" s="6" t="s">
        <v>79</v>
      </c>
      <c r="H3523" s="7">
        <v>191007.61</v>
      </c>
      <c r="I3523" s="7">
        <v>181735.35</v>
      </c>
      <c r="J3523" s="8">
        <v>949</v>
      </c>
      <c r="K3523" s="8">
        <v>914</v>
      </c>
      <c r="L3523" s="7">
        <v>117540.91</v>
      </c>
      <c r="M3523" s="7">
        <v>4477.3100000000004</v>
      </c>
      <c r="N3523" s="7">
        <v>1095697.77</v>
      </c>
      <c r="O3523" s="8">
        <v>5905</v>
      </c>
      <c r="P3523" s="8">
        <v>9</v>
      </c>
      <c r="Q3523" s="8">
        <v>12</v>
      </c>
    </row>
    <row r="3524" spans="1:17" ht="14.5">
      <c r="A3524" s="5">
        <v>46174</v>
      </c>
      <c r="B3524" s="6">
        <v>2026</v>
      </c>
      <c r="C3524" s="6" t="s">
        <v>97</v>
      </c>
      <c r="D3524" s="6" t="s">
        <v>92</v>
      </c>
      <c r="E3524" s="6" t="s">
        <v>76</v>
      </c>
      <c r="F3524" s="6" t="s">
        <v>82</v>
      </c>
      <c r="G3524" s="6" t="s">
        <v>80</v>
      </c>
      <c r="H3524" s="7">
        <v>61677.73</v>
      </c>
      <c r="I3524" s="7">
        <v>55663.47</v>
      </c>
      <c r="J3524" s="8">
        <v>406</v>
      </c>
      <c r="K3524" s="8">
        <v>363</v>
      </c>
      <c r="L3524" s="7">
        <v>39130.080000000002</v>
      </c>
      <c r="M3524" s="7">
        <v>3121.18</v>
      </c>
      <c r="N3524" s="7">
        <v>417297.55</v>
      </c>
      <c r="O3524" s="8">
        <v>2862</v>
      </c>
      <c r="P3524" s="8">
        <v>3</v>
      </c>
      <c r="Q3524" s="8">
        <v>9</v>
      </c>
    </row>
    <row r="3525" spans="1:17" ht="14.5">
      <c r="A3525" s="5">
        <v>46174</v>
      </c>
      <c r="B3525" s="6">
        <v>2026</v>
      </c>
      <c r="C3525" s="6" t="s">
        <v>97</v>
      </c>
      <c r="D3525" s="6" t="s">
        <v>92</v>
      </c>
      <c r="E3525" s="6" t="s">
        <v>76</v>
      </c>
      <c r="F3525" s="6" t="s">
        <v>82</v>
      </c>
      <c r="G3525" s="6" t="s">
        <v>81</v>
      </c>
      <c r="H3525" s="7">
        <v>79170.09</v>
      </c>
      <c r="I3525" s="7">
        <v>77434.539999999994</v>
      </c>
      <c r="J3525" s="8">
        <v>635</v>
      </c>
      <c r="K3525" s="8">
        <v>614</v>
      </c>
      <c r="L3525" s="7">
        <v>45938.400000000001</v>
      </c>
      <c r="M3525" s="7">
        <v>2498.14</v>
      </c>
      <c r="N3525" s="7">
        <v>516431.39</v>
      </c>
      <c r="O3525" s="8">
        <v>4314</v>
      </c>
      <c r="P3525" s="8">
        <v>4</v>
      </c>
      <c r="Q3525" s="8">
        <v>8</v>
      </c>
    </row>
    <row r="3526" spans="1:17" ht="14.5">
      <c r="A3526" s="5">
        <v>46174</v>
      </c>
      <c r="B3526" s="6">
        <v>2026</v>
      </c>
      <c r="C3526" s="6" t="s">
        <v>97</v>
      </c>
      <c r="D3526" s="6" t="s">
        <v>92</v>
      </c>
      <c r="E3526" s="6" t="s">
        <v>76</v>
      </c>
      <c r="F3526" s="6" t="s">
        <v>83</v>
      </c>
      <c r="G3526" s="6" t="s">
        <v>78</v>
      </c>
      <c r="H3526" s="7">
        <v>23531.200000000001</v>
      </c>
      <c r="I3526" s="7">
        <v>24946</v>
      </c>
      <c r="J3526" s="8">
        <v>301</v>
      </c>
      <c r="K3526" s="8">
        <v>313</v>
      </c>
      <c r="L3526" s="7">
        <v>11019.54</v>
      </c>
      <c r="M3526" s="7">
        <v>393.57</v>
      </c>
      <c r="N3526" s="7">
        <v>219678.03</v>
      </c>
      <c r="O3526" s="8">
        <v>3077</v>
      </c>
      <c r="P3526" s="8">
        <v>1</v>
      </c>
      <c r="Q3526" s="8">
        <v>8</v>
      </c>
    </row>
    <row r="3527" spans="1:17" ht="14.5">
      <c r="A3527" s="5">
        <v>46174</v>
      </c>
      <c r="B3527" s="6">
        <v>2026</v>
      </c>
      <c r="C3527" s="6" t="s">
        <v>97</v>
      </c>
      <c r="D3527" s="6" t="s">
        <v>92</v>
      </c>
      <c r="E3527" s="6" t="s">
        <v>76</v>
      </c>
      <c r="F3527" s="6" t="s">
        <v>83</v>
      </c>
      <c r="G3527" s="6" t="s">
        <v>79</v>
      </c>
      <c r="H3527" s="7">
        <v>24431.46</v>
      </c>
      <c r="I3527" s="7">
        <v>23461.3</v>
      </c>
      <c r="J3527" s="8">
        <v>121</v>
      </c>
      <c r="K3527" s="8">
        <v>115</v>
      </c>
      <c r="L3527" s="7">
        <v>13715.8</v>
      </c>
      <c r="M3527" s="7">
        <v>549.88</v>
      </c>
      <c r="N3527" s="7">
        <v>203558.06</v>
      </c>
      <c r="O3527" s="8">
        <v>1074</v>
      </c>
      <c r="P3527" s="8">
        <v>1</v>
      </c>
      <c r="Q3527" s="8">
        <v>4</v>
      </c>
    </row>
    <row r="3528" spans="1:17" ht="14.5">
      <c r="A3528" s="5">
        <v>46174</v>
      </c>
      <c r="B3528" s="6">
        <v>2026</v>
      </c>
      <c r="C3528" s="6" t="s">
        <v>97</v>
      </c>
      <c r="D3528" s="6" t="s">
        <v>92</v>
      </c>
      <c r="E3528" s="6" t="s">
        <v>76</v>
      </c>
      <c r="F3528" s="6" t="s">
        <v>83</v>
      </c>
      <c r="G3528" s="6" t="s">
        <v>80</v>
      </c>
      <c r="H3528" s="7">
        <v>8605.25</v>
      </c>
      <c r="I3528" s="7">
        <v>8094.35</v>
      </c>
      <c r="J3528" s="8">
        <v>57</v>
      </c>
      <c r="K3528" s="8">
        <v>53</v>
      </c>
      <c r="L3528" s="7">
        <v>5019.1499999999996</v>
      </c>
      <c r="M3528" s="7">
        <v>446.23</v>
      </c>
      <c r="N3528" s="7">
        <v>74580.23</v>
      </c>
      <c r="O3528" s="8">
        <v>531</v>
      </c>
      <c r="P3528" s="8">
        <v>0</v>
      </c>
      <c r="Q3528" s="8">
        <v>1</v>
      </c>
    </row>
    <row r="3529" spans="1:17" ht="14.5">
      <c r="A3529" s="5">
        <v>46174</v>
      </c>
      <c r="B3529" s="6">
        <v>2026</v>
      </c>
      <c r="C3529" s="6" t="s">
        <v>97</v>
      </c>
      <c r="D3529" s="6" t="s">
        <v>92</v>
      </c>
      <c r="E3529" s="6" t="s">
        <v>76</v>
      </c>
      <c r="F3529" s="6" t="s">
        <v>83</v>
      </c>
      <c r="G3529" s="6" t="s">
        <v>81</v>
      </c>
      <c r="H3529" s="7">
        <v>10600.99</v>
      </c>
      <c r="I3529" s="7">
        <v>10215.73</v>
      </c>
      <c r="J3529" s="8">
        <v>85</v>
      </c>
      <c r="K3529" s="8">
        <v>82</v>
      </c>
      <c r="L3529" s="7">
        <v>5564.86</v>
      </c>
      <c r="M3529" s="7">
        <v>318.20999999999998</v>
      </c>
      <c r="N3529" s="7">
        <v>97408.61</v>
      </c>
      <c r="O3529" s="8">
        <v>809</v>
      </c>
      <c r="P3529" s="8">
        <v>0</v>
      </c>
      <c r="Q3529" s="8">
        <v>2</v>
      </c>
    </row>
    <row r="3530" spans="1:17" ht="14.5">
      <c r="A3530" s="5">
        <v>46204</v>
      </c>
      <c r="B3530" s="6">
        <v>2026</v>
      </c>
      <c r="C3530" s="6" t="s">
        <v>98</v>
      </c>
      <c r="D3530" s="6" t="s">
        <v>75</v>
      </c>
      <c r="E3530" s="6" t="s">
        <v>76</v>
      </c>
      <c r="F3530" s="6" t="s">
        <v>77</v>
      </c>
      <c r="G3530" s="6" t="s">
        <v>78</v>
      </c>
      <c r="H3530" s="7">
        <v>1071526.8899999999</v>
      </c>
      <c r="I3530" s="7">
        <v>1060307.22</v>
      </c>
      <c r="J3530" s="8">
        <v>13729</v>
      </c>
      <c r="K3530" s="8">
        <v>13741</v>
      </c>
      <c r="L3530" s="7">
        <v>593703.57999999996</v>
      </c>
      <c r="M3530" s="7">
        <v>17715.59</v>
      </c>
      <c r="N3530" s="7">
        <v>6370173.8300000001</v>
      </c>
      <c r="O3530" s="8">
        <v>91078</v>
      </c>
      <c r="P3530" s="8">
        <v>57</v>
      </c>
      <c r="Q3530" s="8">
        <v>279</v>
      </c>
    </row>
    <row r="3531" spans="1:17" ht="14.5">
      <c r="A3531" s="5">
        <v>46204</v>
      </c>
      <c r="B3531" s="6">
        <v>2026</v>
      </c>
      <c r="C3531" s="6" t="s">
        <v>98</v>
      </c>
      <c r="D3531" s="6" t="s">
        <v>75</v>
      </c>
      <c r="E3531" s="6" t="s">
        <v>76</v>
      </c>
      <c r="F3531" s="6" t="s">
        <v>77</v>
      </c>
      <c r="G3531" s="6" t="s">
        <v>79</v>
      </c>
      <c r="H3531" s="7">
        <v>1171352.52</v>
      </c>
      <c r="I3531" s="7">
        <v>1095150.25</v>
      </c>
      <c r="J3531" s="8">
        <v>5819</v>
      </c>
      <c r="K3531" s="8">
        <v>5466</v>
      </c>
      <c r="L3531" s="7">
        <v>763655.61</v>
      </c>
      <c r="M3531" s="7">
        <v>28249.119999999999</v>
      </c>
      <c r="N3531" s="7">
        <v>5493144.7699999996</v>
      </c>
      <c r="O3531" s="8">
        <v>28334</v>
      </c>
      <c r="P3531" s="8">
        <v>64</v>
      </c>
      <c r="Q3531" s="8">
        <v>125</v>
      </c>
    </row>
    <row r="3532" spans="1:17" ht="14.5">
      <c r="A3532" s="5">
        <v>46204</v>
      </c>
      <c r="B3532" s="6">
        <v>2026</v>
      </c>
      <c r="C3532" s="6" t="s">
        <v>98</v>
      </c>
      <c r="D3532" s="6" t="s">
        <v>75</v>
      </c>
      <c r="E3532" s="6" t="s">
        <v>76</v>
      </c>
      <c r="F3532" s="6" t="s">
        <v>77</v>
      </c>
      <c r="G3532" s="6" t="s">
        <v>80</v>
      </c>
      <c r="H3532" s="7">
        <v>361229.54</v>
      </c>
      <c r="I3532" s="7">
        <v>319540.19</v>
      </c>
      <c r="J3532" s="8">
        <v>2380</v>
      </c>
      <c r="K3532" s="8">
        <v>2138</v>
      </c>
      <c r="L3532" s="7">
        <v>247125.16</v>
      </c>
      <c r="M3532" s="7">
        <v>20698.87</v>
      </c>
      <c r="N3532" s="7">
        <v>2075278.8</v>
      </c>
      <c r="O3532" s="8">
        <v>14191</v>
      </c>
      <c r="P3532" s="8">
        <v>17</v>
      </c>
      <c r="Q3532" s="8">
        <v>19</v>
      </c>
    </row>
    <row r="3533" spans="1:17" ht="14.5">
      <c r="A3533" s="5">
        <v>46204</v>
      </c>
      <c r="B3533" s="6">
        <v>2026</v>
      </c>
      <c r="C3533" s="6" t="s">
        <v>98</v>
      </c>
      <c r="D3533" s="6" t="s">
        <v>75</v>
      </c>
      <c r="E3533" s="6" t="s">
        <v>76</v>
      </c>
      <c r="F3533" s="6" t="s">
        <v>77</v>
      </c>
      <c r="G3533" s="6" t="s">
        <v>81</v>
      </c>
      <c r="H3533" s="7">
        <v>473689.26</v>
      </c>
      <c r="I3533" s="7">
        <v>472593.83</v>
      </c>
      <c r="J3533" s="8">
        <v>3800</v>
      </c>
      <c r="K3533" s="8">
        <v>3837</v>
      </c>
      <c r="L3533" s="7">
        <v>297057.71000000002</v>
      </c>
      <c r="M3533" s="7">
        <v>13440.67</v>
      </c>
      <c r="N3533" s="7">
        <v>2583714.84</v>
      </c>
      <c r="O3533" s="8">
        <v>21310</v>
      </c>
      <c r="P3533" s="8">
        <v>26</v>
      </c>
      <c r="Q3533" s="8">
        <v>73</v>
      </c>
    </row>
    <row r="3534" spans="1:17" ht="14.5">
      <c r="A3534" s="5">
        <v>46204</v>
      </c>
      <c r="B3534" s="6">
        <v>2026</v>
      </c>
      <c r="C3534" s="6" t="s">
        <v>98</v>
      </c>
      <c r="D3534" s="6" t="s">
        <v>75</v>
      </c>
      <c r="E3534" s="6" t="s">
        <v>76</v>
      </c>
      <c r="F3534" s="6" t="s">
        <v>82</v>
      </c>
      <c r="G3534" s="6" t="s">
        <v>78</v>
      </c>
      <c r="H3534" s="7">
        <v>891906.1</v>
      </c>
      <c r="I3534" s="7">
        <v>908088.57</v>
      </c>
      <c r="J3534" s="8">
        <v>11428</v>
      </c>
      <c r="K3534" s="8">
        <v>11717</v>
      </c>
      <c r="L3534" s="7">
        <v>469775.79</v>
      </c>
      <c r="M3534" s="7">
        <v>16763.080000000002</v>
      </c>
      <c r="N3534" s="7">
        <v>5643298.6500000004</v>
      </c>
      <c r="O3534" s="8">
        <v>77535</v>
      </c>
      <c r="P3534" s="8">
        <v>47</v>
      </c>
      <c r="Q3534" s="8">
        <v>240</v>
      </c>
    </row>
    <row r="3535" spans="1:17" ht="14.5">
      <c r="A3535" s="5">
        <v>46204</v>
      </c>
      <c r="B3535" s="6">
        <v>2026</v>
      </c>
      <c r="C3535" s="6" t="s">
        <v>98</v>
      </c>
      <c r="D3535" s="6" t="s">
        <v>75</v>
      </c>
      <c r="E3535" s="6" t="s">
        <v>76</v>
      </c>
      <c r="F3535" s="6" t="s">
        <v>82</v>
      </c>
      <c r="G3535" s="6" t="s">
        <v>79</v>
      </c>
      <c r="H3535" s="7">
        <v>918276.13</v>
      </c>
      <c r="I3535" s="7">
        <v>855586.59</v>
      </c>
      <c r="J3535" s="8">
        <v>4561</v>
      </c>
      <c r="K3535" s="8">
        <v>4329</v>
      </c>
      <c r="L3535" s="7">
        <v>562473.17000000004</v>
      </c>
      <c r="M3535" s="7">
        <v>24213.98</v>
      </c>
      <c r="N3535" s="7">
        <v>4969341.78</v>
      </c>
      <c r="O3535" s="8">
        <v>25814</v>
      </c>
      <c r="P3535" s="8">
        <v>36</v>
      </c>
      <c r="Q3535" s="8">
        <v>53</v>
      </c>
    </row>
    <row r="3536" spans="1:17" ht="14.5">
      <c r="A3536" s="5">
        <v>46204</v>
      </c>
      <c r="B3536" s="6">
        <v>2026</v>
      </c>
      <c r="C3536" s="6" t="s">
        <v>98</v>
      </c>
      <c r="D3536" s="6" t="s">
        <v>75</v>
      </c>
      <c r="E3536" s="6" t="s">
        <v>76</v>
      </c>
      <c r="F3536" s="6" t="s">
        <v>82</v>
      </c>
      <c r="G3536" s="6" t="s">
        <v>80</v>
      </c>
      <c r="H3536" s="7">
        <v>283438.96999999997</v>
      </c>
      <c r="I3536" s="7">
        <v>253365.96</v>
      </c>
      <c r="J3536" s="8">
        <v>1868</v>
      </c>
      <c r="K3536" s="8">
        <v>1664</v>
      </c>
      <c r="L3536" s="7">
        <v>183703.88</v>
      </c>
      <c r="M3536" s="7">
        <v>14546.1</v>
      </c>
      <c r="N3536" s="7">
        <v>1725440.65</v>
      </c>
      <c r="O3536" s="8">
        <v>12859</v>
      </c>
      <c r="P3536" s="8">
        <v>13</v>
      </c>
      <c r="Q3536" s="8">
        <v>25</v>
      </c>
    </row>
    <row r="3537" spans="1:17" ht="14.5">
      <c r="A3537" s="5">
        <v>46204</v>
      </c>
      <c r="B3537" s="6">
        <v>2026</v>
      </c>
      <c r="C3537" s="6" t="s">
        <v>98</v>
      </c>
      <c r="D3537" s="6" t="s">
        <v>75</v>
      </c>
      <c r="E3537" s="6" t="s">
        <v>76</v>
      </c>
      <c r="F3537" s="6" t="s">
        <v>82</v>
      </c>
      <c r="G3537" s="6" t="s">
        <v>81</v>
      </c>
      <c r="H3537" s="7">
        <v>399228.04</v>
      </c>
      <c r="I3537" s="7">
        <v>384482.97</v>
      </c>
      <c r="J3537" s="8">
        <v>3203</v>
      </c>
      <c r="K3537" s="8">
        <v>3036</v>
      </c>
      <c r="L3537" s="7">
        <v>233497.07</v>
      </c>
      <c r="M3537" s="7">
        <v>10984.9</v>
      </c>
      <c r="N3537" s="7">
        <v>2288854.0499999998</v>
      </c>
      <c r="O3537" s="8">
        <v>19380</v>
      </c>
      <c r="P3537" s="8">
        <v>17</v>
      </c>
      <c r="Q3537" s="8">
        <v>34</v>
      </c>
    </row>
    <row r="3538" spans="1:17" ht="14.5">
      <c r="A3538" s="5">
        <v>46204</v>
      </c>
      <c r="B3538" s="6">
        <v>2026</v>
      </c>
      <c r="C3538" s="6" t="s">
        <v>98</v>
      </c>
      <c r="D3538" s="6" t="s">
        <v>75</v>
      </c>
      <c r="E3538" s="6" t="s">
        <v>76</v>
      </c>
      <c r="F3538" s="6" t="s">
        <v>83</v>
      </c>
      <c r="G3538" s="6" t="s">
        <v>78</v>
      </c>
      <c r="H3538" s="7">
        <v>115004.76</v>
      </c>
      <c r="I3538" s="7">
        <v>116347.61</v>
      </c>
      <c r="J3538" s="8">
        <v>1474</v>
      </c>
      <c r="K3538" s="8">
        <v>1497</v>
      </c>
      <c r="L3538" s="7">
        <v>55148.05</v>
      </c>
      <c r="M3538" s="7">
        <v>1921.24</v>
      </c>
      <c r="N3538" s="7">
        <v>998248.47</v>
      </c>
      <c r="O3538" s="8">
        <v>13179</v>
      </c>
      <c r="P3538" s="8">
        <v>6</v>
      </c>
      <c r="Q3538" s="8">
        <v>20</v>
      </c>
    </row>
    <row r="3539" spans="1:17" ht="14.5">
      <c r="A3539" s="5">
        <v>46204</v>
      </c>
      <c r="B3539" s="6">
        <v>2026</v>
      </c>
      <c r="C3539" s="6" t="s">
        <v>98</v>
      </c>
      <c r="D3539" s="6" t="s">
        <v>75</v>
      </c>
      <c r="E3539" s="6" t="s">
        <v>76</v>
      </c>
      <c r="F3539" s="6" t="s">
        <v>83</v>
      </c>
      <c r="G3539" s="6" t="s">
        <v>79</v>
      </c>
      <c r="H3539" s="7">
        <v>130407.84</v>
      </c>
      <c r="I3539" s="7">
        <v>122018.24000000001</v>
      </c>
      <c r="J3539" s="8">
        <v>648</v>
      </c>
      <c r="K3539" s="8">
        <v>601</v>
      </c>
      <c r="L3539" s="7">
        <v>72410.73</v>
      </c>
      <c r="M3539" s="7">
        <v>3220.58</v>
      </c>
      <c r="N3539" s="7">
        <v>887033.18</v>
      </c>
      <c r="O3539" s="8">
        <v>4705</v>
      </c>
      <c r="P3539" s="8">
        <v>7</v>
      </c>
      <c r="Q3539" s="8">
        <v>16</v>
      </c>
    </row>
    <row r="3540" spans="1:17" ht="14.5">
      <c r="A3540" s="5">
        <v>46204</v>
      </c>
      <c r="B3540" s="6">
        <v>2026</v>
      </c>
      <c r="C3540" s="6" t="s">
        <v>98</v>
      </c>
      <c r="D3540" s="6" t="s">
        <v>75</v>
      </c>
      <c r="E3540" s="6" t="s">
        <v>76</v>
      </c>
      <c r="F3540" s="6" t="s">
        <v>83</v>
      </c>
      <c r="G3540" s="6" t="s">
        <v>80</v>
      </c>
      <c r="H3540" s="7">
        <v>39164.300000000003</v>
      </c>
      <c r="I3540" s="7">
        <v>34258.99</v>
      </c>
      <c r="J3540" s="8">
        <v>258</v>
      </c>
      <c r="K3540" s="8">
        <v>230</v>
      </c>
      <c r="L3540" s="7">
        <v>22953.39</v>
      </c>
      <c r="M3540" s="7">
        <v>2193.9499999999998</v>
      </c>
      <c r="N3540" s="7">
        <v>331115.07</v>
      </c>
      <c r="O3540" s="8">
        <v>2451</v>
      </c>
      <c r="P3540" s="8">
        <v>2</v>
      </c>
      <c r="Q3540" s="8">
        <v>7</v>
      </c>
    </row>
    <row r="3541" spans="1:17" ht="14.5">
      <c r="A3541" s="5">
        <v>46204</v>
      </c>
      <c r="B3541" s="6">
        <v>2026</v>
      </c>
      <c r="C3541" s="6" t="s">
        <v>98</v>
      </c>
      <c r="D3541" s="6" t="s">
        <v>75</v>
      </c>
      <c r="E3541" s="6" t="s">
        <v>76</v>
      </c>
      <c r="F3541" s="6" t="s">
        <v>83</v>
      </c>
      <c r="G3541" s="6" t="s">
        <v>81</v>
      </c>
      <c r="H3541" s="7">
        <v>51956.36</v>
      </c>
      <c r="I3541" s="7">
        <v>48686.77</v>
      </c>
      <c r="J3541" s="8">
        <v>417</v>
      </c>
      <c r="K3541" s="8">
        <v>396</v>
      </c>
      <c r="L3541" s="7">
        <v>27770.78</v>
      </c>
      <c r="M3541" s="7">
        <v>1487.1</v>
      </c>
      <c r="N3541" s="7">
        <v>407105</v>
      </c>
      <c r="O3541" s="8">
        <v>3396</v>
      </c>
      <c r="P3541" s="8">
        <v>2</v>
      </c>
      <c r="Q3541" s="8">
        <v>6</v>
      </c>
    </row>
    <row r="3542" spans="1:17" ht="14.5">
      <c r="A3542" s="5">
        <v>46204</v>
      </c>
      <c r="B3542" s="6">
        <v>2026</v>
      </c>
      <c r="C3542" s="6" t="s">
        <v>98</v>
      </c>
      <c r="D3542" s="6" t="s">
        <v>84</v>
      </c>
      <c r="E3542" s="6" t="s">
        <v>85</v>
      </c>
      <c r="F3542" s="6" t="s">
        <v>77</v>
      </c>
      <c r="G3542" s="6" t="s">
        <v>78</v>
      </c>
      <c r="H3542" s="7">
        <v>637749.81999999995</v>
      </c>
      <c r="I3542" s="7">
        <v>691238.85</v>
      </c>
      <c r="J3542" s="8">
        <v>8171</v>
      </c>
      <c r="K3542" s="8">
        <v>9027</v>
      </c>
      <c r="L3542" s="7">
        <v>357051.13</v>
      </c>
      <c r="M3542" s="7">
        <v>11656.85</v>
      </c>
      <c r="N3542" s="7">
        <v>4946722.34</v>
      </c>
      <c r="O3542" s="8">
        <v>70786</v>
      </c>
      <c r="P3542" s="8">
        <v>34</v>
      </c>
      <c r="Q3542" s="8">
        <v>113</v>
      </c>
    </row>
    <row r="3543" spans="1:17" ht="14.5">
      <c r="A3543" s="5">
        <v>46204</v>
      </c>
      <c r="B3543" s="6">
        <v>2026</v>
      </c>
      <c r="C3543" s="6" t="s">
        <v>98</v>
      </c>
      <c r="D3543" s="6" t="s">
        <v>84</v>
      </c>
      <c r="E3543" s="6" t="s">
        <v>85</v>
      </c>
      <c r="F3543" s="6" t="s">
        <v>77</v>
      </c>
      <c r="G3543" s="6" t="s">
        <v>79</v>
      </c>
      <c r="H3543" s="7">
        <v>673684.42</v>
      </c>
      <c r="I3543" s="7">
        <v>701500.03</v>
      </c>
      <c r="J3543" s="8">
        <v>3346</v>
      </c>
      <c r="K3543" s="8">
        <v>3471</v>
      </c>
      <c r="L3543" s="7">
        <v>445645.93</v>
      </c>
      <c r="M3543" s="7">
        <v>15260.73</v>
      </c>
      <c r="N3543" s="7">
        <v>4286434.25</v>
      </c>
      <c r="O3543" s="8">
        <v>22880</v>
      </c>
      <c r="P3543" s="8">
        <v>27</v>
      </c>
      <c r="Q3543" s="8">
        <v>56</v>
      </c>
    </row>
    <row r="3544" spans="1:17" ht="14.5">
      <c r="A3544" s="5">
        <v>46204</v>
      </c>
      <c r="B3544" s="6">
        <v>2026</v>
      </c>
      <c r="C3544" s="6" t="s">
        <v>98</v>
      </c>
      <c r="D3544" s="6" t="s">
        <v>84</v>
      </c>
      <c r="E3544" s="6" t="s">
        <v>85</v>
      </c>
      <c r="F3544" s="6" t="s">
        <v>77</v>
      </c>
      <c r="G3544" s="6" t="s">
        <v>80</v>
      </c>
      <c r="H3544" s="7">
        <v>197015.43</v>
      </c>
      <c r="I3544" s="7">
        <v>189575.31</v>
      </c>
      <c r="J3544" s="8">
        <v>1298</v>
      </c>
      <c r="K3544" s="8">
        <v>1256</v>
      </c>
      <c r="L3544" s="7">
        <v>135711.21</v>
      </c>
      <c r="M3544" s="7">
        <v>10842.78</v>
      </c>
      <c r="N3544" s="7">
        <v>1524421.39</v>
      </c>
      <c r="O3544" s="8">
        <v>11319</v>
      </c>
      <c r="P3544" s="8">
        <v>9</v>
      </c>
      <c r="Q3544" s="8">
        <v>16</v>
      </c>
    </row>
    <row r="3545" spans="1:17" ht="14.5">
      <c r="A3545" s="5">
        <v>46204</v>
      </c>
      <c r="B3545" s="6">
        <v>2026</v>
      </c>
      <c r="C3545" s="6" t="s">
        <v>98</v>
      </c>
      <c r="D3545" s="6" t="s">
        <v>84</v>
      </c>
      <c r="E3545" s="6" t="s">
        <v>85</v>
      </c>
      <c r="F3545" s="6" t="s">
        <v>77</v>
      </c>
      <c r="G3545" s="6" t="s">
        <v>81</v>
      </c>
      <c r="H3545" s="7">
        <v>267745.02</v>
      </c>
      <c r="I3545" s="7">
        <v>284281.07</v>
      </c>
      <c r="J3545" s="8">
        <v>2148</v>
      </c>
      <c r="K3545" s="8">
        <v>2308</v>
      </c>
      <c r="L3545" s="7">
        <v>169275.73</v>
      </c>
      <c r="M3545" s="7">
        <v>8192.77</v>
      </c>
      <c r="N3545" s="7">
        <v>1976247.26</v>
      </c>
      <c r="O3545" s="8">
        <v>16853</v>
      </c>
      <c r="P3545" s="8">
        <v>15</v>
      </c>
      <c r="Q3545" s="8">
        <v>27</v>
      </c>
    </row>
    <row r="3546" spans="1:17" ht="14.5">
      <c r="A3546" s="5">
        <v>46204</v>
      </c>
      <c r="B3546" s="6">
        <v>2026</v>
      </c>
      <c r="C3546" s="6" t="s">
        <v>98</v>
      </c>
      <c r="D3546" s="6" t="s">
        <v>84</v>
      </c>
      <c r="E3546" s="6" t="s">
        <v>85</v>
      </c>
      <c r="F3546" s="6" t="s">
        <v>82</v>
      </c>
      <c r="G3546" s="6" t="s">
        <v>78</v>
      </c>
      <c r="H3546" s="7">
        <v>523431.75</v>
      </c>
      <c r="I3546" s="7">
        <v>569798.59</v>
      </c>
      <c r="J3546" s="8">
        <v>6707</v>
      </c>
      <c r="K3546" s="8">
        <v>7223</v>
      </c>
      <c r="L3546" s="7">
        <v>277929.11</v>
      </c>
      <c r="M3546" s="7">
        <v>9787.0499999999993</v>
      </c>
      <c r="N3546" s="7">
        <v>4406164.37</v>
      </c>
      <c r="O3546" s="8">
        <v>63081</v>
      </c>
      <c r="P3546" s="8">
        <v>29</v>
      </c>
      <c r="Q3546" s="8">
        <v>72</v>
      </c>
    </row>
    <row r="3547" spans="1:17" ht="14.5">
      <c r="A3547" s="5">
        <v>46204</v>
      </c>
      <c r="B3547" s="6">
        <v>2026</v>
      </c>
      <c r="C3547" s="6" t="s">
        <v>98</v>
      </c>
      <c r="D3547" s="6" t="s">
        <v>84</v>
      </c>
      <c r="E3547" s="6" t="s">
        <v>85</v>
      </c>
      <c r="F3547" s="6" t="s">
        <v>82</v>
      </c>
      <c r="G3547" s="6" t="s">
        <v>79</v>
      </c>
      <c r="H3547" s="7">
        <v>562968.59</v>
      </c>
      <c r="I3547" s="7">
        <v>560121.09</v>
      </c>
      <c r="J3547" s="8">
        <v>2797</v>
      </c>
      <c r="K3547" s="8">
        <v>2773</v>
      </c>
      <c r="L3547" s="7">
        <v>348080.34</v>
      </c>
      <c r="M3547" s="7">
        <v>12943.7</v>
      </c>
      <c r="N3547" s="7">
        <v>3838281.84</v>
      </c>
      <c r="O3547" s="8">
        <v>20718</v>
      </c>
      <c r="P3547" s="8">
        <v>22</v>
      </c>
      <c r="Q3547" s="8">
        <v>26</v>
      </c>
    </row>
    <row r="3548" spans="1:17" ht="14.5">
      <c r="A3548" s="5">
        <v>46204</v>
      </c>
      <c r="B3548" s="6">
        <v>2026</v>
      </c>
      <c r="C3548" s="6" t="s">
        <v>98</v>
      </c>
      <c r="D3548" s="6" t="s">
        <v>84</v>
      </c>
      <c r="E3548" s="6" t="s">
        <v>85</v>
      </c>
      <c r="F3548" s="6" t="s">
        <v>82</v>
      </c>
      <c r="G3548" s="6" t="s">
        <v>80</v>
      </c>
      <c r="H3548" s="7">
        <v>197964.32</v>
      </c>
      <c r="I3548" s="7">
        <v>194941.58</v>
      </c>
      <c r="J3548" s="8">
        <v>1304</v>
      </c>
      <c r="K3548" s="8">
        <v>1301</v>
      </c>
      <c r="L3548" s="7">
        <v>128208.98</v>
      </c>
      <c r="M3548" s="7">
        <v>10312.76</v>
      </c>
      <c r="N3548" s="7">
        <v>1522279.79</v>
      </c>
      <c r="O3548" s="8">
        <v>11239</v>
      </c>
      <c r="P3548" s="8">
        <v>10</v>
      </c>
      <c r="Q3548" s="8">
        <v>11</v>
      </c>
    </row>
    <row r="3549" spans="1:17" ht="14.5">
      <c r="A3549" s="5">
        <v>46204</v>
      </c>
      <c r="B3549" s="6">
        <v>2026</v>
      </c>
      <c r="C3549" s="6" t="s">
        <v>98</v>
      </c>
      <c r="D3549" s="6" t="s">
        <v>84</v>
      </c>
      <c r="E3549" s="6" t="s">
        <v>85</v>
      </c>
      <c r="F3549" s="6" t="s">
        <v>82</v>
      </c>
      <c r="G3549" s="6" t="s">
        <v>81</v>
      </c>
      <c r="H3549" s="7">
        <v>262287.87</v>
      </c>
      <c r="I3549" s="7">
        <v>280311.31</v>
      </c>
      <c r="J3549" s="8">
        <v>2104</v>
      </c>
      <c r="K3549" s="8">
        <v>2273</v>
      </c>
      <c r="L3549" s="7">
        <v>154580.15</v>
      </c>
      <c r="M3549" s="7">
        <v>7702.66</v>
      </c>
      <c r="N3549" s="7">
        <v>1936288.98</v>
      </c>
      <c r="O3549" s="8">
        <v>16213</v>
      </c>
      <c r="P3549" s="8">
        <v>10</v>
      </c>
      <c r="Q3549" s="8">
        <v>24</v>
      </c>
    </row>
    <row r="3550" spans="1:17" ht="14.5">
      <c r="A3550" s="5">
        <v>46204</v>
      </c>
      <c r="B3550" s="6">
        <v>2026</v>
      </c>
      <c r="C3550" s="6" t="s">
        <v>98</v>
      </c>
      <c r="D3550" s="6" t="s">
        <v>84</v>
      </c>
      <c r="E3550" s="6" t="s">
        <v>85</v>
      </c>
      <c r="F3550" s="6" t="s">
        <v>83</v>
      </c>
      <c r="G3550" s="6" t="s">
        <v>78</v>
      </c>
      <c r="H3550" s="7">
        <v>62252.58</v>
      </c>
      <c r="I3550" s="7">
        <v>67729.009999999995</v>
      </c>
      <c r="J3550" s="8">
        <v>798</v>
      </c>
      <c r="K3550" s="8">
        <v>881</v>
      </c>
      <c r="L3550" s="7">
        <v>29357.8</v>
      </c>
      <c r="M3550" s="7">
        <v>1195.6300000000001</v>
      </c>
      <c r="N3550" s="7">
        <v>753100.7</v>
      </c>
      <c r="O3550" s="8">
        <v>10051</v>
      </c>
      <c r="P3550" s="8">
        <v>3</v>
      </c>
      <c r="Q3550" s="8">
        <v>17</v>
      </c>
    </row>
    <row r="3551" spans="1:17" ht="14.5">
      <c r="A3551" s="5">
        <v>46204</v>
      </c>
      <c r="B3551" s="6">
        <v>2026</v>
      </c>
      <c r="C3551" s="6" t="s">
        <v>98</v>
      </c>
      <c r="D3551" s="6" t="s">
        <v>84</v>
      </c>
      <c r="E3551" s="6" t="s">
        <v>85</v>
      </c>
      <c r="F3551" s="6" t="s">
        <v>83</v>
      </c>
      <c r="G3551" s="6" t="s">
        <v>79</v>
      </c>
      <c r="H3551" s="7">
        <v>72272</v>
      </c>
      <c r="I3551" s="7">
        <v>71942.25</v>
      </c>
      <c r="J3551" s="8">
        <v>359</v>
      </c>
      <c r="K3551" s="8">
        <v>363</v>
      </c>
      <c r="L3551" s="7">
        <v>39502.21</v>
      </c>
      <c r="M3551" s="7">
        <v>1905.36</v>
      </c>
      <c r="N3551" s="7">
        <v>699242.25</v>
      </c>
      <c r="O3551" s="8">
        <v>3671</v>
      </c>
      <c r="P3551" s="8">
        <v>4</v>
      </c>
      <c r="Q3551" s="8">
        <v>9</v>
      </c>
    </row>
    <row r="3552" spans="1:17" ht="14.5">
      <c r="A3552" s="5">
        <v>46204</v>
      </c>
      <c r="B3552" s="6">
        <v>2026</v>
      </c>
      <c r="C3552" s="6" t="s">
        <v>98</v>
      </c>
      <c r="D3552" s="6" t="s">
        <v>84</v>
      </c>
      <c r="E3552" s="6" t="s">
        <v>85</v>
      </c>
      <c r="F3552" s="6" t="s">
        <v>83</v>
      </c>
      <c r="G3552" s="6" t="s">
        <v>80</v>
      </c>
      <c r="H3552" s="7">
        <v>23351.45</v>
      </c>
      <c r="I3552" s="7">
        <v>22617.67</v>
      </c>
      <c r="J3552" s="8">
        <v>154</v>
      </c>
      <c r="K3552" s="8">
        <v>148</v>
      </c>
      <c r="L3552" s="7">
        <v>13619.4</v>
      </c>
      <c r="M3552" s="7">
        <v>1389.63</v>
      </c>
      <c r="N3552" s="7">
        <v>256316.7</v>
      </c>
      <c r="O3552" s="8">
        <v>1808</v>
      </c>
      <c r="P3552" s="8">
        <v>1</v>
      </c>
      <c r="Q3552" s="8">
        <v>2</v>
      </c>
    </row>
    <row r="3553" spans="1:17" ht="14.5">
      <c r="A3553" s="5">
        <v>46204</v>
      </c>
      <c r="B3553" s="6">
        <v>2026</v>
      </c>
      <c r="C3553" s="6" t="s">
        <v>98</v>
      </c>
      <c r="D3553" s="6" t="s">
        <v>84</v>
      </c>
      <c r="E3553" s="6" t="s">
        <v>85</v>
      </c>
      <c r="F3553" s="6" t="s">
        <v>83</v>
      </c>
      <c r="G3553" s="6" t="s">
        <v>81</v>
      </c>
      <c r="H3553" s="7">
        <v>32468.75</v>
      </c>
      <c r="I3553" s="7">
        <v>34371.550000000003</v>
      </c>
      <c r="J3553" s="8">
        <v>260</v>
      </c>
      <c r="K3553" s="8">
        <v>272</v>
      </c>
      <c r="L3553" s="7">
        <v>17136.71</v>
      </c>
      <c r="M3553" s="7">
        <v>902.78</v>
      </c>
      <c r="N3553" s="7">
        <v>333351.76</v>
      </c>
      <c r="O3553" s="8">
        <v>2818</v>
      </c>
      <c r="P3553" s="8">
        <v>1</v>
      </c>
      <c r="Q3553" s="8">
        <v>5</v>
      </c>
    </row>
    <row r="3554" spans="1:17" ht="14.5">
      <c r="A3554" s="5">
        <v>46204</v>
      </c>
      <c r="B3554" s="6">
        <v>2026</v>
      </c>
      <c r="C3554" s="6" t="s">
        <v>98</v>
      </c>
      <c r="D3554" s="6" t="s">
        <v>86</v>
      </c>
      <c r="E3554" s="6" t="s">
        <v>87</v>
      </c>
      <c r="F3554" s="6" t="s">
        <v>77</v>
      </c>
      <c r="G3554" s="6" t="s">
        <v>78</v>
      </c>
      <c r="H3554" s="7">
        <v>413656.85</v>
      </c>
      <c r="I3554" s="7">
        <v>432568.51</v>
      </c>
      <c r="J3554" s="8">
        <v>5300</v>
      </c>
      <c r="K3554" s="8">
        <v>5568</v>
      </c>
      <c r="L3554" s="7">
        <v>233696.28</v>
      </c>
      <c r="M3554" s="7">
        <v>8015.38</v>
      </c>
      <c r="N3554" s="7">
        <v>3608004.22</v>
      </c>
      <c r="O3554" s="8">
        <v>48384</v>
      </c>
      <c r="P3554" s="8">
        <v>21</v>
      </c>
      <c r="Q3554" s="8">
        <v>103</v>
      </c>
    </row>
    <row r="3555" spans="1:17" ht="14.5">
      <c r="A3555" s="5">
        <v>46204</v>
      </c>
      <c r="B3555" s="6">
        <v>2026</v>
      </c>
      <c r="C3555" s="6" t="s">
        <v>98</v>
      </c>
      <c r="D3555" s="6" t="s">
        <v>86</v>
      </c>
      <c r="E3555" s="6" t="s">
        <v>87</v>
      </c>
      <c r="F3555" s="6" t="s">
        <v>77</v>
      </c>
      <c r="G3555" s="6" t="s">
        <v>79</v>
      </c>
      <c r="H3555" s="7">
        <v>439033.95</v>
      </c>
      <c r="I3555" s="7">
        <v>422162.28</v>
      </c>
      <c r="J3555" s="8">
        <v>2181</v>
      </c>
      <c r="K3555" s="8">
        <v>2136</v>
      </c>
      <c r="L3555" s="7">
        <v>291255.56</v>
      </c>
      <c r="M3555" s="7">
        <v>10500.94</v>
      </c>
      <c r="N3555" s="7">
        <v>3321244.09</v>
      </c>
      <c r="O3555" s="8">
        <v>18038</v>
      </c>
      <c r="P3555" s="8">
        <v>19</v>
      </c>
      <c r="Q3555" s="8">
        <v>23</v>
      </c>
    </row>
    <row r="3556" spans="1:17" ht="14.5">
      <c r="A3556" s="5">
        <v>46204</v>
      </c>
      <c r="B3556" s="6">
        <v>2026</v>
      </c>
      <c r="C3556" s="6" t="s">
        <v>98</v>
      </c>
      <c r="D3556" s="6" t="s">
        <v>86</v>
      </c>
      <c r="E3556" s="6" t="s">
        <v>87</v>
      </c>
      <c r="F3556" s="6" t="s">
        <v>77</v>
      </c>
      <c r="G3556" s="6" t="s">
        <v>80</v>
      </c>
      <c r="H3556" s="7">
        <v>144260.79999999999</v>
      </c>
      <c r="I3556" s="7">
        <v>135486.24</v>
      </c>
      <c r="J3556" s="8">
        <v>951</v>
      </c>
      <c r="K3556" s="8">
        <v>894</v>
      </c>
      <c r="L3556" s="7">
        <v>99943.95</v>
      </c>
      <c r="M3556" s="7">
        <v>8709.99</v>
      </c>
      <c r="N3556" s="7">
        <v>1255691.93</v>
      </c>
      <c r="O3556" s="8">
        <v>8960</v>
      </c>
      <c r="P3556" s="8">
        <v>6</v>
      </c>
      <c r="Q3556" s="8">
        <v>21</v>
      </c>
    </row>
    <row r="3557" spans="1:17" ht="14.5">
      <c r="A3557" s="5">
        <v>46204</v>
      </c>
      <c r="B3557" s="6">
        <v>2026</v>
      </c>
      <c r="C3557" s="6" t="s">
        <v>98</v>
      </c>
      <c r="D3557" s="6" t="s">
        <v>86</v>
      </c>
      <c r="E3557" s="6" t="s">
        <v>87</v>
      </c>
      <c r="F3557" s="6" t="s">
        <v>77</v>
      </c>
      <c r="G3557" s="6" t="s">
        <v>81</v>
      </c>
      <c r="H3557" s="7">
        <v>193453.1</v>
      </c>
      <c r="I3557" s="7">
        <v>190761.43</v>
      </c>
      <c r="J3557" s="8">
        <v>1552</v>
      </c>
      <c r="K3557" s="8">
        <v>1516</v>
      </c>
      <c r="L3557" s="7">
        <v>121487.22</v>
      </c>
      <c r="M3557" s="7">
        <v>5897.53</v>
      </c>
      <c r="N3557" s="7">
        <v>1576747.34</v>
      </c>
      <c r="O3557" s="8">
        <v>13526</v>
      </c>
      <c r="P3557" s="8">
        <v>9</v>
      </c>
      <c r="Q3557" s="8">
        <v>15</v>
      </c>
    </row>
    <row r="3558" spans="1:17" ht="14.5">
      <c r="A3558" s="5">
        <v>46204</v>
      </c>
      <c r="B3558" s="6">
        <v>2026</v>
      </c>
      <c r="C3558" s="6" t="s">
        <v>98</v>
      </c>
      <c r="D3558" s="6" t="s">
        <v>86</v>
      </c>
      <c r="E3558" s="6" t="s">
        <v>87</v>
      </c>
      <c r="F3558" s="6" t="s">
        <v>82</v>
      </c>
      <c r="G3558" s="6" t="s">
        <v>78</v>
      </c>
      <c r="H3558" s="7">
        <v>363418.52</v>
      </c>
      <c r="I3558" s="7">
        <v>362378.04</v>
      </c>
      <c r="J3558" s="8">
        <v>4656</v>
      </c>
      <c r="K3558" s="8">
        <v>4569</v>
      </c>
      <c r="L3558" s="7">
        <v>188592.42</v>
      </c>
      <c r="M3558" s="7">
        <v>6386.27</v>
      </c>
      <c r="N3558" s="7">
        <v>3456446.24</v>
      </c>
      <c r="O3558" s="8">
        <v>47369</v>
      </c>
      <c r="P3558" s="8">
        <v>14</v>
      </c>
      <c r="Q3558" s="8">
        <v>92</v>
      </c>
    </row>
    <row r="3559" spans="1:17" ht="14.5">
      <c r="A3559" s="5">
        <v>46204</v>
      </c>
      <c r="B3559" s="6">
        <v>2026</v>
      </c>
      <c r="C3559" s="6" t="s">
        <v>98</v>
      </c>
      <c r="D3559" s="6" t="s">
        <v>86</v>
      </c>
      <c r="E3559" s="6" t="s">
        <v>87</v>
      </c>
      <c r="F3559" s="6" t="s">
        <v>82</v>
      </c>
      <c r="G3559" s="6" t="s">
        <v>79</v>
      </c>
      <c r="H3559" s="7">
        <v>346949.15</v>
      </c>
      <c r="I3559" s="7">
        <v>351127.99</v>
      </c>
      <c r="J3559" s="8">
        <v>1723</v>
      </c>
      <c r="K3559" s="8">
        <v>1771</v>
      </c>
      <c r="L3559" s="7">
        <v>214467.17</v>
      </c>
      <c r="M3559" s="7">
        <v>9085.89</v>
      </c>
      <c r="N3559" s="7">
        <v>2921364.92</v>
      </c>
      <c r="O3559" s="8">
        <v>14939</v>
      </c>
      <c r="P3559" s="8">
        <v>19</v>
      </c>
      <c r="Q3559" s="8">
        <v>22</v>
      </c>
    </row>
    <row r="3560" spans="1:17" ht="14.5">
      <c r="A3560" s="5">
        <v>46204</v>
      </c>
      <c r="B3560" s="6">
        <v>2026</v>
      </c>
      <c r="C3560" s="6" t="s">
        <v>98</v>
      </c>
      <c r="D3560" s="6" t="s">
        <v>86</v>
      </c>
      <c r="E3560" s="6" t="s">
        <v>87</v>
      </c>
      <c r="F3560" s="6" t="s">
        <v>82</v>
      </c>
      <c r="G3560" s="6" t="s">
        <v>80</v>
      </c>
      <c r="H3560" s="7">
        <v>119524.98</v>
      </c>
      <c r="I3560" s="7">
        <v>110001.78</v>
      </c>
      <c r="J3560" s="8">
        <v>788</v>
      </c>
      <c r="K3560" s="8">
        <v>720</v>
      </c>
      <c r="L3560" s="7">
        <v>76568.240000000005</v>
      </c>
      <c r="M3560" s="7">
        <v>6708.09</v>
      </c>
      <c r="N3560" s="7">
        <v>1120291.8</v>
      </c>
      <c r="O3560" s="8">
        <v>7871</v>
      </c>
      <c r="P3560" s="8">
        <v>5</v>
      </c>
      <c r="Q3560" s="8">
        <v>11</v>
      </c>
    </row>
    <row r="3561" spans="1:17" ht="14.5">
      <c r="A3561" s="5">
        <v>46204</v>
      </c>
      <c r="B3561" s="6">
        <v>2026</v>
      </c>
      <c r="C3561" s="6" t="s">
        <v>98</v>
      </c>
      <c r="D3561" s="6" t="s">
        <v>86</v>
      </c>
      <c r="E3561" s="6" t="s">
        <v>87</v>
      </c>
      <c r="F3561" s="6" t="s">
        <v>82</v>
      </c>
      <c r="G3561" s="6" t="s">
        <v>81</v>
      </c>
      <c r="H3561" s="7">
        <v>146381.24</v>
      </c>
      <c r="I3561" s="7">
        <v>142166.68</v>
      </c>
      <c r="J3561" s="8">
        <v>1174</v>
      </c>
      <c r="K3561" s="8">
        <v>1121</v>
      </c>
      <c r="L3561" s="7">
        <v>84404.57</v>
      </c>
      <c r="M3561" s="7">
        <v>4171.38</v>
      </c>
      <c r="N3561" s="7">
        <v>1359200.86</v>
      </c>
      <c r="O3561" s="8">
        <v>11145</v>
      </c>
      <c r="P3561" s="8">
        <v>6</v>
      </c>
      <c r="Q3561" s="8">
        <v>23</v>
      </c>
    </row>
    <row r="3562" spans="1:17" ht="14.5">
      <c r="A3562" s="5">
        <v>46204</v>
      </c>
      <c r="B3562" s="6">
        <v>2026</v>
      </c>
      <c r="C3562" s="6" t="s">
        <v>98</v>
      </c>
      <c r="D3562" s="6" t="s">
        <v>86</v>
      </c>
      <c r="E3562" s="6" t="s">
        <v>87</v>
      </c>
      <c r="F3562" s="6" t="s">
        <v>83</v>
      </c>
      <c r="G3562" s="6" t="s">
        <v>78</v>
      </c>
      <c r="H3562" s="7">
        <v>45567.58</v>
      </c>
      <c r="I3562" s="7">
        <v>48602.57</v>
      </c>
      <c r="J3562" s="8">
        <v>584</v>
      </c>
      <c r="K3562" s="8">
        <v>619</v>
      </c>
      <c r="L3562" s="7">
        <v>21640.39</v>
      </c>
      <c r="M3562" s="7">
        <v>739.2</v>
      </c>
      <c r="N3562" s="7">
        <v>640949.16</v>
      </c>
      <c r="O3562" s="8">
        <v>8682</v>
      </c>
      <c r="P3562" s="8">
        <v>2</v>
      </c>
      <c r="Q3562" s="8">
        <v>14</v>
      </c>
    </row>
    <row r="3563" spans="1:17" ht="14.5">
      <c r="A3563" s="5">
        <v>46204</v>
      </c>
      <c r="B3563" s="6">
        <v>2026</v>
      </c>
      <c r="C3563" s="6" t="s">
        <v>98</v>
      </c>
      <c r="D3563" s="6" t="s">
        <v>86</v>
      </c>
      <c r="E3563" s="6" t="s">
        <v>87</v>
      </c>
      <c r="F3563" s="6" t="s">
        <v>83</v>
      </c>
      <c r="G3563" s="6" t="s">
        <v>79</v>
      </c>
      <c r="H3563" s="7">
        <v>50817.71</v>
      </c>
      <c r="I3563" s="7">
        <v>49158.67</v>
      </c>
      <c r="J3563" s="8">
        <v>252</v>
      </c>
      <c r="K3563" s="8">
        <v>248</v>
      </c>
      <c r="L3563" s="7">
        <v>28088.400000000001</v>
      </c>
      <c r="M3563" s="7">
        <v>1342.16</v>
      </c>
      <c r="N3563" s="7">
        <v>541173.32999999996</v>
      </c>
      <c r="O3563" s="8">
        <v>2809</v>
      </c>
      <c r="P3563" s="8">
        <v>3</v>
      </c>
      <c r="Q3563" s="8">
        <v>5</v>
      </c>
    </row>
    <row r="3564" spans="1:17" ht="14.5">
      <c r="A3564" s="5">
        <v>46204</v>
      </c>
      <c r="B3564" s="6">
        <v>2026</v>
      </c>
      <c r="C3564" s="6" t="s">
        <v>98</v>
      </c>
      <c r="D3564" s="6" t="s">
        <v>86</v>
      </c>
      <c r="E3564" s="6" t="s">
        <v>87</v>
      </c>
      <c r="F3564" s="6" t="s">
        <v>83</v>
      </c>
      <c r="G3564" s="6" t="s">
        <v>80</v>
      </c>
      <c r="H3564" s="7">
        <v>16364.75</v>
      </c>
      <c r="I3564" s="7">
        <v>14861.62</v>
      </c>
      <c r="J3564" s="8">
        <v>108</v>
      </c>
      <c r="K3564" s="8">
        <v>98</v>
      </c>
      <c r="L3564" s="7">
        <v>9593.57</v>
      </c>
      <c r="M3564" s="7">
        <v>974.22</v>
      </c>
      <c r="N3564" s="7">
        <v>195943.82</v>
      </c>
      <c r="O3564" s="8">
        <v>1353</v>
      </c>
      <c r="P3564" s="8">
        <v>1</v>
      </c>
      <c r="Q3564" s="8">
        <v>3</v>
      </c>
    </row>
    <row r="3565" spans="1:17" ht="14.5">
      <c r="A3565" s="5">
        <v>46204</v>
      </c>
      <c r="B3565" s="6">
        <v>2026</v>
      </c>
      <c r="C3565" s="6" t="s">
        <v>98</v>
      </c>
      <c r="D3565" s="6" t="s">
        <v>86</v>
      </c>
      <c r="E3565" s="6" t="s">
        <v>87</v>
      </c>
      <c r="F3565" s="6" t="s">
        <v>83</v>
      </c>
      <c r="G3565" s="6" t="s">
        <v>81</v>
      </c>
      <c r="H3565" s="7">
        <v>19605.62</v>
      </c>
      <c r="I3565" s="7">
        <v>18938.57</v>
      </c>
      <c r="J3565" s="8">
        <v>157</v>
      </c>
      <c r="K3565" s="8">
        <v>150</v>
      </c>
      <c r="L3565" s="7">
        <v>10476.06</v>
      </c>
      <c r="M3565" s="7">
        <v>597.9</v>
      </c>
      <c r="N3565" s="7">
        <v>249983.59</v>
      </c>
      <c r="O3565" s="8">
        <v>2270</v>
      </c>
      <c r="P3565" s="8">
        <v>1</v>
      </c>
      <c r="Q3565" s="8">
        <v>3</v>
      </c>
    </row>
    <row r="3566" spans="1:17" ht="14.5">
      <c r="A3566" s="5">
        <v>46204</v>
      </c>
      <c r="B3566" s="6">
        <v>2026</v>
      </c>
      <c r="C3566" s="6" t="s">
        <v>98</v>
      </c>
      <c r="D3566" s="6" t="s">
        <v>88</v>
      </c>
      <c r="E3566" s="6" t="s">
        <v>87</v>
      </c>
      <c r="F3566" s="6" t="s">
        <v>77</v>
      </c>
      <c r="G3566" s="6" t="s">
        <v>78</v>
      </c>
      <c r="H3566" s="7">
        <v>330170.83</v>
      </c>
      <c r="I3566" s="7">
        <v>322889.68</v>
      </c>
      <c r="J3566" s="8">
        <v>4230</v>
      </c>
      <c r="K3566" s="8">
        <v>4069</v>
      </c>
      <c r="L3566" s="7">
        <v>184278.83</v>
      </c>
      <c r="M3566" s="7">
        <v>6040.35</v>
      </c>
      <c r="N3566" s="7">
        <v>3173867.63</v>
      </c>
      <c r="O3566" s="8">
        <v>41821</v>
      </c>
      <c r="P3566" s="8">
        <v>13</v>
      </c>
      <c r="Q3566" s="8">
        <v>78</v>
      </c>
    </row>
    <row r="3567" spans="1:17" ht="14.5">
      <c r="A3567" s="5">
        <v>46204</v>
      </c>
      <c r="B3567" s="6">
        <v>2026</v>
      </c>
      <c r="C3567" s="6" t="s">
        <v>98</v>
      </c>
      <c r="D3567" s="6" t="s">
        <v>88</v>
      </c>
      <c r="E3567" s="6" t="s">
        <v>87</v>
      </c>
      <c r="F3567" s="6" t="s">
        <v>77</v>
      </c>
      <c r="G3567" s="6" t="s">
        <v>79</v>
      </c>
      <c r="H3567" s="7">
        <v>361101.11</v>
      </c>
      <c r="I3567" s="7">
        <v>338264.88</v>
      </c>
      <c r="J3567" s="8">
        <v>1794</v>
      </c>
      <c r="K3567" s="8">
        <v>1652</v>
      </c>
      <c r="L3567" s="7">
        <v>236578.43</v>
      </c>
      <c r="M3567" s="7">
        <v>8743.39</v>
      </c>
      <c r="N3567" s="7">
        <v>2711028.03</v>
      </c>
      <c r="O3567" s="8">
        <v>14635</v>
      </c>
      <c r="P3567" s="8">
        <v>19</v>
      </c>
      <c r="Q3567" s="8">
        <v>25</v>
      </c>
    </row>
    <row r="3568" spans="1:17" ht="14.5">
      <c r="A3568" s="5">
        <v>46204</v>
      </c>
      <c r="B3568" s="6">
        <v>2026</v>
      </c>
      <c r="C3568" s="6" t="s">
        <v>98</v>
      </c>
      <c r="D3568" s="6" t="s">
        <v>88</v>
      </c>
      <c r="E3568" s="6" t="s">
        <v>87</v>
      </c>
      <c r="F3568" s="6" t="s">
        <v>77</v>
      </c>
      <c r="G3568" s="6" t="s">
        <v>80</v>
      </c>
      <c r="H3568" s="7">
        <v>120495.59</v>
      </c>
      <c r="I3568" s="7">
        <v>104021.85</v>
      </c>
      <c r="J3568" s="8">
        <v>794</v>
      </c>
      <c r="K3568" s="8">
        <v>677</v>
      </c>
      <c r="L3568" s="7">
        <v>83806.820000000007</v>
      </c>
      <c r="M3568" s="7">
        <v>6408.79</v>
      </c>
      <c r="N3568" s="7">
        <v>1032802.89</v>
      </c>
      <c r="O3568" s="8">
        <v>7012</v>
      </c>
      <c r="P3568" s="8">
        <v>5</v>
      </c>
      <c r="Q3568" s="8">
        <v>16</v>
      </c>
    </row>
    <row r="3569" spans="1:17" ht="14.5">
      <c r="A3569" s="5">
        <v>46204</v>
      </c>
      <c r="B3569" s="6">
        <v>2026</v>
      </c>
      <c r="C3569" s="6" t="s">
        <v>98</v>
      </c>
      <c r="D3569" s="6" t="s">
        <v>88</v>
      </c>
      <c r="E3569" s="6" t="s">
        <v>87</v>
      </c>
      <c r="F3569" s="6" t="s">
        <v>77</v>
      </c>
      <c r="G3569" s="6" t="s">
        <v>81</v>
      </c>
      <c r="H3569" s="7">
        <v>148537.75</v>
      </c>
      <c r="I3569" s="7">
        <v>141278.10999999999</v>
      </c>
      <c r="J3569" s="8">
        <v>1192</v>
      </c>
      <c r="K3569" s="8">
        <v>1130</v>
      </c>
      <c r="L3569" s="7">
        <v>92464.57</v>
      </c>
      <c r="M3569" s="7">
        <v>4636.22</v>
      </c>
      <c r="N3569" s="7">
        <v>1290491.32</v>
      </c>
      <c r="O3569" s="8">
        <v>11711</v>
      </c>
      <c r="P3569" s="8">
        <v>7</v>
      </c>
      <c r="Q3569" s="8">
        <v>26</v>
      </c>
    </row>
    <row r="3570" spans="1:17" ht="14.5">
      <c r="A3570" s="5">
        <v>46204</v>
      </c>
      <c r="B3570" s="6">
        <v>2026</v>
      </c>
      <c r="C3570" s="6" t="s">
        <v>98</v>
      </c>
      <c r="D3570" s="6" t="s">
        <v>88</v>
      </c>
      <c r="E3570" s="6" t="s">
        <v>87</v>
      </c>
      <c r="F3570" s="6" t="s">
        <v>82</v>
      </c>
      <c r="G3570" s="6" t="s">
        <v>78</v>
      </c>
      <c r="H3570" s="7">
        <v>341229.65</v>
      </c>
      <c r="I3570" s="7">
        <v>334530.86</v>
      </c>
      <c r="J3570" s="8">
        <v>4372</v>
      </c>
      <c r="K3570" s="8">
        <v>4308</v>
      </c>
      <c r="L3570" s="7">
        <v>180484.45</v>
      </c>
      <c r="M3570" s="7">
        <v>5739.81</v>
      </c>
      <c r="N3570" s="7">
        <v>3121688.07</v>
      </c>
      <c r="O3570" s="8">
        <v>45127</v>
      </c>
      <c r="P3570" s="8">
        <v>13</v>
      </c>
      <c r="Q3570" s="8">
        <v>40</v>
      </c>
    </row>
    <row r="3571" spans="1:17" ht="14.5">
      <c r="A3571" s="5">
        <v>46204</v>
      </c>
      <c r="B3571" s="6">
        <v>2026</v>
      </c>
      <c r="C3571" s="6" t="s">
        <v>98</v>
      </c>
      <c r="D3571" s="6" t="s">
        <v>88</v>
      </c>
      <c r="E3571" s="6" t="s">
        <v>87</v>
      </c>
      <c r="F3571" s="6" t="s">
        <v>82</v>
      </c>
      <c r="G3571" s="6" t="s">
        <v>79</v>
      </c>
      <c r="H3571" s="7">
        <v>343982.33</v>
      </c>
      <c r="I3571" s="7">
        <v>314934.81</v>
      </c>
      <c r="J3571" s="8">
        <v>1709</v>
      </c>
      <c r="K3571" s="8">
        <v>1584</v>
      </c>
      <c r="L3571" s="7">
        <v>210977.52</v>
      </c>
      <c r="M3571" s="7">
        <v>8987.36</v>
      </c>
      <c r="N3571" s="7">
        <v>2734441.72</v>
      </c>
      <c r="O3571" s="8">
        <v>14236</v>
      </c>
      <c r="P3571" s="8">
        <v>19</v>
      </c>
      <c r="Q3571" s="8">
        <v>30</v>
      </c>
    </row>
    <row r="3572" spans="1:17" ht="14.5">
      <c r="A3572" s="5">
        <v>46204</v>
      </c>
      <c r="B3572" s="6">
        <v>2026</v>
      </c>
      <c r="C3572" s="6" t="s">
        <v>98</v>
      </c>
      <c r="D3572" s="6" t="s">
        <v>88</v>
      </c>
      <c r="E3572" s="6" t="s">
        <v>87</v>
      </c>
      <c r="F3572" s="6" t="s">
        <v>82</v>
      </c>
      <c r="G3572" s="6" t="s">
        <v>80</v>
      </c>
      <c r="H3572" s="7">
        <v>110025.68</v>
      </c>
      <c r="I3572" s="7">
        <v>97666.35</v>
      </c>
      <c r="J3572" s="8">
        <v>725</v>
      </c>
      <c r="K3572" s="8">
        <v>655</v>
      </c>
      <c r="L3572" s="7">
        <v>69675.649999999994</v>
      </c>
      <c r="M3572" s="7">
        <v>6440.04</v>
      </c>
      <c r="N3572" s="7">
        <v>1024857.88</v>
      </c>
      <c r="O3572" s="8">
        <v>7322</v>
      </c>
      <c r="P3572" s="8">
        <v>6</v>
      </c>
      <c r="Q3572" s="8">
        <v>15</v>
      </c>
    </row>
    <row r="3573" spans="1:17" ht="14.5">
      <c r="A3573" s="5">
        <v>46204</v>
      </c>
      <c r="B3573" s="6">
        <v>2026</v>
      </c>
      <c r="C3573" s="6" t="s">
        <v>98</v>
      </c>
      <c r="D3573" s="6" t="s">
        <v>88</v>
      </c>
      <c r="E3573" s="6" t="s">
        <v>87</v>
      </c>
      <c r="F3573" s="6" t="s">
        <v>82</v>
      </c>
      <c r="G3573" s="6" t="s">
        <v>81</v>
      </c>
      <c r="H3573" s="7">
        <v>145969.41</v>
      </c>
      <c r="I3573" s="7">
        <v>137890.5</v>
      </c>
      <c r="J3573" s="8">
        <v>1171</v>
      </c>
      <c r="K3573" s="8">
        <v>1089</v>
      </c>
      <c r="L3573" s="7">
        <v>85761.46</v>
      </c>
      <c r="M3573" s="7">
        <v>4002.77</v>
      </c>
      <c r="N3573" s="7">
        <v>1293670.81</v>
      </c>
      <c r="O3573" s="8">
        <v>11653</v>
      </c>
      <c r="P3573" s="8">
        <v>6</v>
      </c>
      <c r="Q3573" s="8">
        <v>26</v>
      </c>
    </row>
    <row r="3574" spans="1:17" ht="14.5">
      <c r="A3574" s="5">
        <v>46204</v>
      </c>
      <c r="B3574" s="6">
        <v>2026</v>
      </c>
      <c r="C3574" s="6" t="s">
        <v>98</v>
      </c>
      <c r="D3574" s="6" t="s">
        <v>88</v>
      </c>
      <c r="E3574" s="6" t="s">
        <v>87</v>
      </c>
      <c r="F3574" s="6" t="s">
        <v>83</v>
      </c>
      <c r="G3574" s="6" t="s">
        <v>78</v>
      </c>
      <c r="H3574" s="7">
        <v>38406.03</v>
      </c>
      <c r="I3574" s="7">
        <v>36762.47</v>
      </c>
      <c r="J3574" s="8">
        <v>492</v>
      </c>
      <c r="K3574" s="8">
        <v>477</v>
      </c>
      <c r="L3574" s="7">
        <v>18197.3</v>
      </c>
      <c r="M3574" s="7">
        <v>756.84</v>
      </c>
      <c r="N3574" s="7">
        <v>508309.73</v>
      </c>
      <c r="O3574" s="8">
        <v>6942</v>
      </c>
      <c r="P3574" s="8">
        <v>2</v>
      </c>
      <c r="Q3574" s="8">
        <v>14</v>
      </c>
    </row>
    <row r="3575" spans="1:17" ht="14.5">
      <c r="A3575" s="5">
        <v>46204</v>
      </c>
      <c r="B3575" s="6">
        <v>2026</v>
      </c>
      <c r="C3575" s="6" t="s">
        <v>98</v>
      </c>
      <c r="D3575" s="6" t="s">
        <v>88</v>
      </c>
      <c r="E3575" s="6" t="s">
        <v>87</v>
      </c>
      <c r="F3575" s="6" t="s">
        <v>83</v>
      </c>
      <c r="G3575" s="6" t="s">
        <v>79</v>
      </c>
      <c r="H3575" s="7">
        <v>42364.77</v>
      </c>
      <c r="I3575" s="7">
        <v>39290.9</v>
      </c>
      <c r="J3575" s="8">
        <v>210</v>
      </c>
      <c r="K3575" s="8">
        <v>198</v>
      </c>
      <c r="L3575" s="7">
        <v>23153.57</v>
      </c>
      <c r="M3575" s="7">
        <v>1125.6400000000001</v>
      </c>
      <c r="N3575" s="7">
        <v>451317.63</v>
      </c>
      <c r="O3575" s="8">
        <v>2464</v>
      </c>
      <c r="P3575" s="8">
        <v>2</v>
      </c>
      <c r="Q3575" s="8">
        <v>6</v>
      </c>
    </row>
    <row r="3576" spans="1:17" ht="14.5">
      <c r="A3576" s="5">
        <v>46204</v>
      </c>
      <c r="B3576" s="6">
        <v>2026</v>
      </c>
      <c r="C3576" s="6" t="s">
        <v>98</v>
      </c>
      <c r="D3576" s="6" t="s">
        <v>88</v>
      </c>
      <c r="E3576" s="6" t="s">
        <v>87</v>
      </c>
      <c r="F3576" s="6" t="s">
        <v>83</v>
      </c>
      <c r="G3576" s="6" t="s">
        <v>80</v>
      </c>
      <c r="H3576" s="7">
        <v>14416.15</v>
      </c>
      <c r="I3576" s="7">
        <v>12502.98</v>
      </c>
      <c r="J3576" s="8">
        <v>95</v>
      </c>
      <c r="K3576" s="8">
        <v>83</v>
      </c>
      <c r="L3576" s="7">
        <v>8417.49</v>
      </c>
      <c r="M3576" s="7">
        <v>859.13</v>
      </c>
      <c r="N3576" s="7">
        <v>177883.26</v>
      </c>
      <c r="O3576" s="8">
        <v>1328</v>
      </c>
      <c r="P3576" s="8">
        <v>1</v>
      </c>
      <c r="Q3576" s="8">
        <v>3</v>
      </c>
    </row>
    <row r="3577" spans="1:17" ht="14.5">
      <c r="A3577" s="5">
        <v>46204</v>
      </c>
      <c r="B3577" s="6">
        <v>2026</v>
      </c>
      <c r="C3577" s="6" t="s">
        <v>98</v>
      </c>
      <c r="D3577" s="6" t="s">
        <v>88</v>
      </c>
      <c r="E3577" s="6" t="s">
        <v>87</v>
      </c>
      <c r="F3577" s="6" t="s">
        <v>83</v>
      </c>
      <c r="G3577" s="6" t="s">
        <v>81</v>
      </c>
      <c r="H3577" s="7">
        <v>16218.24</v>
      </c>
      <c r="I3577" s="7">
        <v>15676.29</v>
      </c>
      <c r="J3577" s="8">
        <v>130</v>
      </c>
      <c r="K3577" s="8">
        <v>126</v>
      </c>
      <c r="L3577" s="7">
        <v>8567.7999999999993</v>
      </c>
      <c r="M3577" s="7">
        <v>532.53</v>
      </c>
      <c r="N3577" s="7">
        <v>211098.84</v>
      </c>
      <c r="O3577" s="8">
        <v>1765</v>
      </c>
      <c r="P3577" s="8">
        <v>1</v>
      </c>
      <c r="Q3577" s="8">
        <v>3</v>
      </c>
    </row>
    <row r="3578" spans="1:17" ht="14.5">
      <c r="A3578" s="5">
        <v>46204</v>
      </c>
      <c r="B3578" s="6">
        <v>2026</v>
      </c>
      <c r="C3578" s="6" t="s">
        <v>98</v>
      </c>
      <c r="D3578" s="6" t="s">
        <v>89</v>
      </c>
      <c r="E3578" s="6" t="s">
        <v>85</v>
      </c>
      <c r="F3578" s="6" t="s">
        <v>77</v>
      </c>
      <c r="G3578" s="6" t="s">
        <v>78</v>
      </c>
      <c r="H3578" s="7">
        <v>254662.93</v>
      </c>
      <c r="I3578" s="7">
        <v>262285.84999999998</v>
      </c>
      <c r="J3578" s="8">
        <v>3263</v>
      </c>
      <c r="K3578" s="8">
        <v>3331</v>
      </c>
      <c r="L3578" s="7">
        <v>142081.42000000001</v>
      </c>
      <c r="M3578" s="7">
        <v>4681.6499999999996</v>
      </c>
      <c r="N3578" s="7">
        <v>1742310.77</v>
      </c>
      <c r="O3578" s="8">
        <v>22866</v>
      </c>
      <c r="P3578" s="8">
        <v>9</v>
      </c>
      <c r="Q3578" s="8">
        <v>56</v>
      </c>
    </row>
    <row r="3579" spans="1:17" ht="14.5">
      <c r="A3579" s="5">
        <v>46204</v>
      </c>
      <c r="B3579" s="6">
        <v>2026</v>
      </c>
      <c r="C3579" s="6" t="s">
        <v>98</v>
      </c>
      <c r="D3579" s="6" t="s">
        <v>89</v>
      </c>
      <c r="E3579" s="6" t="s">
        <v>85</v>
      </c>
      <c r="F3579" s="6" t="s">
        <v>77</v>
      </c>
      <c r="G3579" s="6" t="s">
        <v>79</v>
      </c>
      <c r="H3579" s="7">
        <v>264286.06</v>
      </c>
      <c r="I3579" s="7">
        <v>253320.97</v>
      </c>
      <c r="J3579" s="8">
        <v>1313</v>
      </c>
      <c r="K3579" s="8">
        <v>1238</v>
      </c>
      <c r="L3579" s="7">
        <v>174013.69</v>
      </c>
      <c r="M3579" s="7">
        <v>6284.48</v>
      </c>
      <c r="N3579" s="7">
        <v>1527276.94</v>
      </c>
      <c r="O3579" s="8">
        <v>8281</v>
      </c>
      <c r="P3579" s="8">
        <v>10</v>
      </c>
      <c r="Q3579" s="8">
        <v>11</v>
      </c>
    </row>
    <row r="3580" spans="1:17" ht="14.5">
      <c r="A3580" s="5">
        <v>46204</v>
      </c>
      <c r="B3580" s="6">
        <v>2026</v>
      </c>
      <c r="C3580" s="6" t="s">
        <v>98</v>
      </c>
      <c r="D3580" s="6" t="s">
        <v>89</v>
      </c>
      <c r="E3580" s="6" t="s">
        <v>85</v>
      </c>
      <c r="F3580" s="6" t="s">
        <v>77</v>
      </c>
      <c r="G3580" s="6" t="s">
        <v>80</v>
      </c>
      <c r="H3580" s="7">
        <v>92135.11</v>
      </c>
      <c r="I3580" s="7">
        <v>86066.67</v>
      </c>
      <c r="J3580" s="8">
        <v>607</v>
      </c>
      <c r="K3580" s="8">
        <v>565</v>
      </c>
      <c r="L3580" s="7">
        <v>62851.14</v>
      </c>
      <c r="M3580" s="7">
        <v>4961.1099999999997</v>
      </c>
      <c r="N3580" s="7">
        <v>597189.49</v>
      </c>
      <c r="O3580" s="8">
        <v>4307</v>
      </c>
      <c r="P3580" s="8">
        <v>4</v>
      </c>
      <c r="Q3580" s="8">
        <v>6</v>
      </c>
    </row>
    <row r="3581" spans="1:17" ht="14.5">
      <c r="A3581" s="5">
        <v>46204</v>
      </c>
      <c r="B3581" s="6">
        <v>2026</v>
      </c>
      <c r="C3581" s="6" t="s">
        <v>98</v>
      </c>
      <c r="D3581" s="6" t="s">
        <v>89</v>
      </c>
      <c r="E3581" s="6" t="s">
        <v>85</v>
      </c>
      <c r="F3581" s="6" t="s">
        <v>77</v>
      </c>
      <c r="G3581" s="6" t="s">
        <v>81</v>
      </c>
      <c r="H3581" s="7">
        <v>114684.65</v>
      </c>
      <c r="I3581" s="7">
        <v>114462.66</v>
      </c>
      <c r="J3581" s="8">
        <v>920</v>
      </c>
      <c r="K3581" s="8">
        <v>917</v>
      </c>
      <c r="L3581" s="7">
        <v>71716.13</v>
      </c>
      <c r="M3581" s="7">
        <v>3188.11</v>
      </c>
      <c r="N3581" s="7">
        <v>727719.9</v>
      </c>
      <c r="O3581" s="8">
        <v>6539</v>
      </c>
      <c r="P3581" s="8">
        <v>7</v>
      </c>
      <c r="Q3581" s="8">
        <v>16</v>
      </c>
    </row>
    <row r="3582" spans="1:17" ht="14.5">
      <c r="A3582" s="5">
        <v>46204</v>
      </c>
      <c r="B3582" s="6">
        <v>2026</v>
      </c>
      <c r="C3582" s="6" t="s">
        <v>98</v>
      </c>
      <c r="D3582" s="6" t="s">
        <v>89</v>
      </c>
      <c r="E3582" s="6" t="s">
        <v>85</v>
      </c>
      <c r="F3582" s="6" t="s">
        <v>82</v>
      </c>
      <c r="G3582" s="6" t="s">
        <v>78</v>
      </c>
      <c r="H3582" s="7">
        <v>224119.89</v>
      </c>
      <c r="I3582" s="7">
        <v>222712.25</v>
      </c>
      <c r="J3582" s="8">
        <v>2872</v>
      </c>
      <c r="K3582" s="8">
        <v>2802</v>
      </c>
      <c r="L3582" s="7">
        <v>117123.75</v>
      </c>
      <c r="M3582" s="7">
        <v>4325.12</v>
      </c>
      <c r="N3582" s="7">
        <v>1573283.8400000001</v>
      </c>
      <c r="O3582" s="8">
        <v>21039</v>
      </c>
      <c r="P3582" s="8">
        <v>9</v>
      </c>
      <c r="Q3582" s="8">
        <v>38</v>
      </c>
    </row>
    <row r="3583" spans="1:17" ht="14.5">
      <c r="A3583" s="5">
        <v>46204</v>
      </c>
      <c r="B3583" s="6">
        <v>2026</v>
      </c>
      <c r="C3583" s="6" t="s">
        <v>98</v>
      </c>
      <c r="D3583" s="6" t="s">
        <v>89</v>
      </c>
      <c r="E3583" s="6" t="s">
        <v>85</v>
      </c>
      <c r="F3583" s="6" t="s">
        <v>82</v>
      </c>
      <c r="G3583" s="6" t="s">
        <v>79</v>
      </c>
      <c r="H3583" s="7">
        <v>238804.26</v>
      </c>
      <c r="I3583" s="7">
        <v>224125.19</v>
      </c>
      <c r="J3583" s="8">
        <v>1186</v>
      </c>
      <c r="K3583" s="8">
        <v>1091</v>
      </c>
      <c r="L3583" s="7">
        <v>146370.69</v>
      </c>
      <c r="M3583" s="7">
        <v>6278.77</v>
      </c>
      <c r="N3583" s="7">
        <v>1422755.28</v>
      </c>
      <c r="O3583" s="8">
        <v>7344</v>
      </c>
      <c r="P3583" s="8">
        <v>12</v>
      </c>
      <c r="Q3583" s="8">
        <v>25</v>
      </c>
    </row>
    <row r="3584" spans="1:17" ht="14.5">
      <c r="A3584" s="5">
        <v>46204</v>
      </c>
      <c r="B3584" s="6">
        <v>2026</v>
      </c>
      <c r="C3584" s="6" t="s">
        <v>98</v>
      </c>
      <c r="D3584" s="6" t="s">
        <v>89</v>
      </c>
      <c r="E3584" s="6" t="s">
        <v>85</v>
      </c>
      <c r="F3584" s="6" t="s">
        <v>82</v>
      </c>
      <c r="G3584" s="6" t="s">
        <v>80</v>
      </c>
      <c r="H3584" s="7">
        <v>73727.11</v>
      </c>
      <c r="I3584" s="7">
        <v>68218.87</v>
      </c>
      <c r="J3584" s="8">
        <v>486</v>
      </c>
      <c r="K3584" s="8">
        <v>456</v>
      </c>
      <c r="L3584" s="7">
        <v>47112.24</v>
      </c>
      <c r="M3584" s="7">
        <v>3950.43</v>
      </c>
      <c r="N3584" s="7">
        <v>521615.41</v>
      </c>
      <c r="O3584" s="8">
        <v>3584</v>
      </c>
      <c r="P3584" s="8">
        <v>3</v>
      </c>
      <c r="Q3584" s="8">
        <v>4</v>
      </c>
    </row>
    <row r="3585" spans="1:17" ht="14.5">
      <c r="A3585" s="5">
        <v>46204</v>
      </c>
      <c r="B3585" s="6">
        <v>2026</v>
      </c>
      <c r="C3585" s="6" t="s">
        <v>98</v>
      </c>
      <c r="D3585" s="6" t="s">
        <v>89</v>
      </c>
      <c r="E3585" s="6" t="s">
        <v>85</v>
      </c>
      <c r="F3585" s="6" t="s">
        <v>82</v>
      </c>
      <c r="G3585" s="6" t="s">
        <v>81</v>
      </c>
      <c r="H3585" s="7">
        <v>92729.279999999999</v>
      </c>
      <c r="I3585" s="7">
        <v>94423.94</v>
      </c>
      <c r="J3585" s="8">
        <v>744</v>
      </c>
      <c r="K3585" s="8">
        <v>746</v>
      </c>
      <c r="L3585" s="7">
        <v>54730.95</v>
      </c>
      <c r="M3585" s="7">
        <v>2627.88</v>
      </c>
      <c r="N3585" s="7">
        <v>669418.69999999995</v>
      </c>
      <c r="O3585" s="8">
        <v>5789</v>
      </c>
      <c r="P3585" s="8">
        <v>4</v>
      </c>
      <c r="Q3585" s="8">
        <v>9</v>
      </c>
    </row>
    <row r="3586" spans="1:17" ht="14.5">
      <c r="A3586" s="5">
        <v>46204</v>
      </c>
      <c r="B3586" s="6">
        <v>2026</v>
      </c>
      <c r="C3586" s="6" t="s">
        <v>98</v>
      </c>
      <c r="D3586" s="6" t="s">
        <v>89</v>
      </c>
      <c r="E3586" s="6" t="s">
        <v>85</v>
      </c>
      <c r="F3586" s="6" t="s">
        <v>83</v>
      </c>
      <c r="G3586" s="6" t="s">
        <v>78</v>
      </c>
      <c r="H3586" s="7">
        <v>33773.879999999997</v>
      </c>
      <c r="I3586" s="7">
        <v>32882.06</v>
      </c>
      <c r="J3586" s="8">
        <v>433</v>
      </c>
      <c r="K3586" s="8">
        <v>426</v>
      </c>
      <c r="L3586" s="7">
        <v>16091.2</v>
      </c>
      <c r="M3586" s="7">
        <v>585.92999999999995</v>
      </c>
      <c r="N3586" s="7">
        <v>353351.41</v>
      </c>
      <c r="O3586" s="8">
        <v>4793</v>
      </c>
      <c r="P3586" s="8">
        <v>2</v>
      </c>
      <c r="Q3586" s="8">
        <v>13</v>
      </c>
    </row>
    <row r="3587" spans="1:17" ht="14.5">
      <c r="A3587" s="5">
        <v>46204</v>
      </c>
      <c r="B3587" s="6">
        <v>2026</v>
      </c>
      <c r="C3587" s="6" t="s">
        <v>98</v>
      </c>
      <c r="D3587" s="6" t="s">
        <v>89</v>
      </c>
      <c r="E3587" s="6" t="s">
        <v>85</v>
      </c>
      <c r="F3587" s="6" t="s">
        <v>83</v>
      </c>
      <c r="G3587" s="6" t="s">
        <v>79</v>
      </c>
      <c r="H3587" s="7">
        <v>39608.03</v>
      </c>
      <c r="I3587" s="7">
        <v>36913.699999999997</v>
      </c>
      <c r="J3587" s="8">
        <v>197</v>
      </c>
      <c r="K3587" s="8">
        <v>181</v>
      </c>
      <c r="L3587" s="7">
        <v>21776.44</v>
      </c>
      <c r="M3587" s="7">
        <v>913.65</v>
      </c>
      <c r="N3587" s="7">
        <v>326704.21999999997</v>
      </c>
      <c r="O3587" s="8">
        <v>1716</v>
      </c>
      <c r="P3587" s="8">
        <v>2</v>
      </c>
      <c r="Q3587" s="8">
        <v>7</v>
      </c>
    </row>
    <row r="3588" spans="1:17" ht="14.5">
      <c r="A3588" s="5">
        <v>46204</v>
      </c>
      <c r="B3588" s="6">
        <v>2026</v>
      </c>
      <c r="C3588" s="6" t="s">
        <v>98</v>
      </c>
      <c r="D3588" s="6" t="s">
        <v>89</v>
      </c>
      <c r="E3588" s="6" t="s">
        <v>85</v>
      </c>
      <c r="F3588" s="6" t="s">
        <v>83</v>
      </c>
      <c r="G3588" s="6" t="s">
        <v>80</v>
      </c>
      <c r="H3588" s="7">
        <v>12768.18</v>
      </c>
      <c r="I3588" s="7">
        <v>11860</v>
      </c>
      <c r="J3588" s="8">
        <v>84</v>
      </c>
      <c r="K3588" s="8">
        <v>77</v>
      </c>
      <c r="L3588" s="7">
        <v>7313.43</v>
      </c>
      <c r="M3588" s="7">
        <v>720</v>
      </c>
      <c r="N3588" s="7">
        <v>121774.16</v>
      </c>
      <c r="O3588" s="8">
        <v>879</v>
      </c>
      <c r="P3588" s="8">
        <v>1</v>
      </c>
      <c r="Q3588" s="8">
        <v>2</v>
      </c>
    </row>
    <row r="3589" spans="1:17" ht="14.5">
      <c r="A3589" s="5">
        <v>46204</v>
      </c>
      <c r="B3589" s="6">
        <v>2026</v>
      </c>
      <c r="C3589" s="6" t="s">
        <v>98</v>
      </c>
      <c r="D3589" s="6" t="s">
        <v>89</v>
      </c>
      <c r="E3589" s="6" t="s">
        <v>85</v>
      </c>
      <c r="F3589" s="6" t="s">
        <v>83</v>
      </c>
      <c r="G3589" s="6" t="s">
        <v>81</v>
      </c>
      <c r="H3589" s="7">
        <v>15637.78</v>
      </c>
      <c r="I3589" s="7">
        <v>15660.25</v>
      </c>
      <c r="J3589" s="8">
        <v>125</v>
      </c>
      <c r="K3589" s="8">
        <v>125</v>
      </c>
      <c r="L3589" s="7">
        <v>8322.94</v>
      </c>
      <c r="M3589" s="7">
        <v>472.82</v>
      </c>
      <c r="N3589" s="7">
        <v>147746.74</v>
      </c>
      <c r="O3589" s="8">
        <v>1222</v>
      </c>
      <c r="P3589" s="8">
        <v>1</v>
      </c>
      <c r="Q3589" s="8">
        <v>2</v>
      </c>
    </row>
    <row r="3590" spans="1:17" ht="14.5">
      <c r="A3590" s="5">
        <v>46204</v>
      </c>
      <c r="B3590" s="6">
        <v>2026</v>
      </c>
      <c r="C3590" s="6" t="s">
        <v>98</v>
      </c>
      <c r="D3590" s="6" t="s">
        <v>90</v>
      </c>
      <c r="E3590" s="6" t="s">
        <v>91</v>
      </c>
      <c r="F3590" s="6" t="s">
        <v>77</v>
      </c>
      <c r="G3590" s="6" t="s">
        <v>78</v>
      </c>
      <c r="H3590" s="7">
        <v>220564.58</v>
      </c>
      <c r="I3590" s="7">
        <v>223007.09</v>
      </c>
      <c r="J3590" s="8">
        <v>2826</v>
      </c>
      <c r="K3590" s="8">
        <v>2803</v>
      </c>
      <c r="L3590" s="7">
        <v>124862.03</v>
      </c>
      <c r="M3590" s="7">
        <v>4036.49</v>
      </c>
      <c r="N3590" s="7">
        <v>2441732.4900000002</v>
      </c>
      <c r="O3590" s="8">
        <v>33966</v>
      </c>
      <c r="P3590" s="8">
        <v>9</v>
      </c>
      <c r="Q3590" s="8">
        <v>24</v>
      </c>
    </row>
    <row r="3591" spans="1:17" ht="14.5">
      <c r="A3591" s="5">
        <v>46204</v>
      </c>
      <c r="B3591" s="6">
        <v>2026</v>
      </c>
      <c r="C3591" s="6" t="s">
        <v>98</v>
      </c>
      <c r="D3591" s="6" t="s">
        <v>90</v>
      </c>
      <c r="E3591" s="6" t="s">
        <v>91</v>
      </c>
      <c r="F3591" s="6" t="s">
        <v>77</v>
      </c>
      <c r="G3591" s="6" t="s">
        <v>79</v>
      </c>
      <c r="H3591" s="7">
        <v>231328.16</v>
      </c>
      <c r="I3591" s="7">
        <v>222284.99</v>
      </c>
      <c r="J3591" s="8">
        <v>1149</v>
      </c>
      <c r="K3591" s="8">
        <v>1088</v>
      </c>
      <c r="L3591" s="7">
        <v>153368.66</v>
      </c>
      <c r="M3591" s="7">
        <v>5214.6400000000003</v>
      </c>
      <c r="N3591" s="7">
        <v>2073477.68</v>
      </c>
      <c r="O3591" s="8">
        <v>11250</v>
      </c>
      <c r="P3591" s="8">
        <v>13</v>
      </c>
      <c r="Q3591" s="8">
        <v>10</v>
      </c>
    </row>
    <row r="3592" spans="1:17" ht="14.5">
      <c r="A3592" s="5">
        <v>46204</v>
      </c>
      <c r="B3592" s="6">
        <v>2026</v>
      </c>
      <c r="C3592" s="6" t="s">
        <v>98</v>
      </c>
      <c r="D3592" s="6" t="s">
        <v>90</v>
      </c>
      <c r="E3592" s="6" t="s">
        <v>91</v>
      </c>
      <c r="F3592" s="6" t="s">
        <v>77</v>
      </c>
      <c r="G3592" s="6" t="s">
        <v>80</v>
      </c>
      <c r="H3592" s="7">
        <v>82334.87</v>
      </c>
      <c r="I3592" s="7">
        <v>75314.25</v>
      </c>
      <c r="J3592" s="8">
        <v>543</v>
      </c>
      <c r="K3592" s="8">
        <v>491</v>
      </c>
      <c r="L3592" s="7">
        <v>55982.14</v>
      </c>
      <c r="M3592" s="7">
        <v>4697.58</v>
      </c>
      <c r="N3592" s="7">
        <v>769974.02</v>
      </c>
      <c r="O3592" s="8">
        <v>5625</v>
      </c>
      <c r="P3592" s="8">
        <v>4</v>
      </c>
      <c r="Q3592" s="8">
        <v>7</v>
      </c>
    </row>
    <row r="3593" spans="1:17" ht="14.5">
      <c r="A3593" s="5">
        <v>46204</v>
      </c>
      <c r="B3593" s="6">
        <v>2026</v>
      </c>
      <c r="C3593" s="6" t="s">
        <v>98</v>
      </c>
      <c r="D3593" s="6" t="s">
        <v>90</v>
      </c>
      <c r="E3593" s="6" t="s">
        <v>91</v>
      </c>
      <c r="F3593" s="6" t="s">
        <v>77</v>
      </c>
      <c r="G3593" s="6" t="s">
        <v>81</v>
      </c>
      <c r="H3593" s="7">
        <v>90886.45</v>
      </c>
      <c r="I3593" s="7">
        <v>87529.69</v>
      </c>
      <c r="J3593" s="8">
        <v>729</v>
      </c>
      <c r="K3593" s="8">
        <v>711</v>
      </c>
      <c r="L3593" s="7">
        <v>57154.35</v>
      </c>
      <c r="M3593" s="7">
        <v>2473.5700000000002</v>
      </c>
      <c r="N3593" s="7">
        <v>968182.72</v>
      </c>
      <c r="O3593" s="8">
        <v>8391</v>
      </c>
      <c r="P3593" s="8">
        <v>5</v>
      </c>
      <c r="Q3593" s="8">
        <v>13</v>
      </c>
    </row>
    <row r="3594" spans="1:17" ht="14.5">
      <c r="A3594" s="5">
        <v>46204</v>
      </c>
      <c r="B3594" s="6">
        <v>2026</v>
      </c>
      <c r="C3594" s="6" t="s">
        <v>98</v>
      </c>
      <c r="D3594" s="6" t="s">
        <v>90</v>
      </c>
      <c r="E3594" s="6" t="s">
        <v>91</v>
      </c>
      <c r="F3594" s="6" t="s">
        <v>82</v>
      </c>
      <c r="G3594" s="6" t="s">
        <v>78</v>
      </c>
      <c r="H3594" s="7">
        <v>184992.47</v>
      </c>
      <c r="I3594" s="7">
        <v>185223.59</v>
      </c>
      <c r="J3594" s="8">
        <v>2370</v>
      </c>
      <c r="K3594" s="8">
        <v>2377</v>
      </c>
      <c r="L3594" s="7">
        <v>96973.57</v>
      </c>
      <c r="M3594" s="7">
        <v>3644.24</v>
      </c>
      <c r="N3594" s="7">
        <v>2175511.2400000002</v>
      </c>
      <c r="O3594" s="8">
        <v>31195</v>
      </c>
      <c r="P3594" s="8">
        <v>9</v>
      </c>
      <c r="Q3594" s="8">
        <v>49</v>
      </c>
    </row>
    <row r="3595" spans="1:17" ht="14.5">
      <c r="A3595" s="5">
        <v>46204</v>
      </c>
      <c r="B3595" s="6">
        <v>2026</v>
      </c>
      <c r="C3595" s="6" t="s">
        <v>98</v>
      </c>
      <c r="D3595" s="6" t="s">
        <v>90</v>
      </c>
      <c r="E3595" s="6" t="s">
        <v>91</v>
      </c>
      <c r="F3595" s="6" t="s">
        <v>82</v>
      </c>
      <c r="G3595" s="6" t="s">
        <v>79</v>
      </c>
      <c r="H3595" s="7">
        <v>187961.61</v>
      </c>
      <c r="I3595" s="7">
        <v>181850.7</v>
      </c>
      <c r="J3595" s="8">
        <v>934</v>
      </c>
      <c r="K3595" s="8">
        <v>887</v>
      </c>
      <c r="L3595" s="7">
        <v>116327.81</v>
      </c>
      <c r="M3595" s="7">
        <v>4924.8500000000004</v>
      </c>
      <c r="N3595" s="7">
        <v>1934246.1</v>
      </c>
      <c r="O3595" s="8">
        <v>10892</v>
      </c>
      <c r="P3595" s="8">
        <v>9</v>
      </c>
      <c r="Q3595" s="8">
        <v>20</v>
      </c>
    </row>
    <row r="3596" spans="1:17" ht="14.5">
      <c r="A3596" s="5">
        <v>46204</v>
      </c>
      <c r="B3596" s="6">
        <v>2026</v>
      </c>
      <c r="C3596" s="6" t="s">
        <v>98</v>
      </c>
      <c r="D3596" s="6" t="s">
        <v>90</v>
      </c>
      <c r="E3596" s="6" t="s">
        <v>91</v>
      </c>
      <c r="F3596" s="6" t="s">
        <v>82</v>
      </c>
      <c r="G3596" s="6" t="s">
        <v>80</v>
      </c>
      <c r="H3596" s="7">
        <v>69309.78</v>
      </c>
      <c r="I3596" s="7">
        <v>61202.52</v>
      </c>
      <c r="J3596" s="8">
        <v>457</v>
      </c>
      <c r="K3596" s="8">
        <v>405</v>
      </c>
      <c r="L3596" s="7">
        <v>44717.98</v>
      </c>
      <c r="M3596" s="7">
        <v>3482.72</v>
      </c>
      <c r="N3596" s="7">
        <v>709522.01</v>
      </c>
      <c r="O3596" s="8">
        <v>5100</v>
      </c>
      <c r="P3596" s="8">
        <v>3</v>
      </c>
      <c r="Q3596" s="8">
        <v>8</v>
      </c>
    </row>
    <row r="3597" spans="1:17" ht="14.5">
      <c r="A3597" s="5">
        <v>46204</v>
      </c>
      <c r="B3597" s="6">
        <v>2026</v>
      </c>
      <c r="C3597" s="6" t="s">
        <v>98</v>
      </c>
      <c r="D3597" s="6" t="s">
        <v>90</v>
      </c>
      <c r="E3597" s="6" t="s">
        <v>91</v>
      </c>
      <c r="F3597" s="6" t="s">
        <v>82</v>
      </c>
      <c r="G3597" s="6" t="s">
        <v>81</v>
      </c>
      <c r="H3597" s="7">
        <v>82986.19</v>
      </c>
      <c r="I3597" s="7">
        <v>76990.289999999994</v>
      </c>
      <c r="J3597" s="8">
        <v>666</v>
      </c>
      <c r="K3597" s="8">
        <v>623</v>
      </c>
      <c r="L3597" s="7">
        <v>48866.68</v>
      </c>
      <c r="M3597" s="7">
        <v>2379.79</v>
      </c>
      <c r="N3597" s="7">
        <v>883542.06</v>
      </c>
      <c r="O3597" s="8">
        <v>7681</v>
      </c>
      <c r="P3597" s="8">
        <v>4</v>
      </c>
      <c r="Q3597" s="8">
        <v>8</v>
      </c>
    </row>
    <row r="3598" spans="1:17" ht="14.5">
      <c r="A3598" s="5">
        <v>46204</v>
      </c>
      <c r="B3598" s="6">
        <v>2026</v>
      </c>
      <c r="C3598" s="6" t="s">
        <v>98</v>
      </c>
      <c r="D3598" s="6" t="s">
        <v>90</v>
      </c>
      <c r="E3598" s="6" t="s">
        <v>91</v>
      </c>
      <c r="F3598" s="6" t="s">
        <v>83</v>
      </c>
      <c r="G3598" s="6" t="s">
        <v>78</v>
      </c>
      <c r="H3598" s="7">
        <v>23957.05</v>
      </c>
      <c r="I3598" s="7">
        <v>23090.07</v>
      </c>
      <c r="J3598" s="8">
        <v>307</v>
      </c>
      <c r="K3598" s="8">
        <v>298</v>
      </c>
      <c r="L3598" s="7">
        <v>11301.44</v>
      </c>
      <c r="M3598" s="7">
        <v>411.69</v>
      </c>
      <c r="N3598" s="7">
        <v>390432.93</v>
      </c>
      <c r="O3598" s="8">
        <v>5125</v>
      </c>
      <c r="P3598" s="8">
        <v>1</v>
      </c>
      <c r="Q3598" s="8">
        <v>9</v>
      </c>
    </row>
    <row r="3599" spans="1:17" ht="14.5">
      <c r="A3599" s="5">
        <v>46204</v>
      </c>
      <c r="B3599" s="6">
        <v>2026</v>
      </c>
      <c r="C3599" s="6" t="s">
        <v>98</v>
      </c>
      <c r="D3599" s="6" t="s">
        <v>90</v>
      </c>
      <c r="E3599" s="6" t="s">
        <v>91</v>
      </c>
      <c r="F3599" s="6" t="s">
        <v>83</v>
      </c>
      <c r="G3599" s="6" t="s">
        <v>79</v>
      </c>
      <c r="H3599" s="7">
        <v>23407.61</v>
      </c>
      <c r="I3599" s="7">
        <v>22582.21</v>
      </c>
      <c r="J3599" s="8">
        <v>116</v>
      </c>
      <c r="K3599" s="8">
        <v>113</v>
      </c>
      <c r="L3599" s="7">
        <v>12996.11</v>
      </c>
      <c r="M3599" s="7">
        <v>581.67999999999995</v>
      </c>
      <c r="N3599" s="7">
        <v>328232.98</v>
      </c>
      <c r="O3599" s="8">
        <v>1702</v>
      </c>
      <c r="P3599" s="8">
        <v>1</v>
      </c>
      <c r="Q3599" s="8">
        <v>3</v>
      </c>
    </row>
    <row r="3600" spans="1:17" ht="14.5">
      <c r="A3600" s="5">
        <v>46204</v>
      </c>
      <c r="B3600" s="6">
        <v>2026</v>
      </c>
      <c r="C3600" s="6" t="s">
        <v>98</v>
      </c>
      <c r="D3600" s="6" t="s">
        <v>90</v>
      </c>
      <c r="E3600" s="6" t="s">
        <v>91</v>
      </c>
      <c r="F3600" s="6" t="s">
        <v>83</v>
      </c>
      <c r="G3600" s="6" t="s">
        <v>80</v>
      </c>
      <c r="H3600" s="7">
        <v>8570.73</v>
      </c>
      <c r="I3600" s="7">
        <v>7673.13</v>
      </c>
      <c r="J3600" s="8">
        <v>56</v>
      </c>
      <c r="K3600" s="8">
        <v>50</v>
      </c>
      <c r="L3600" s="7">
        <v>4972.3900000000003</v>
      </c>
      <c r="M3600" s="7">
        <v>428.68</v>
      </c>
      <c r="N3600" s="7">
        <v>124196.99</v>
      </c>
      <c r="O3600" s="8">
        <v>905</v>
      </c>
      <c r="P3600" s="8">
        <v>0</v>
      </c>
      <c r="Q3600" s="8">
        <v>1</v>
      </c>
    </row>
    <row r="3601" spans="1:17" ht="14.5">
      <c r="A3601" s="5">
        <v>46204</v>
      </c>
      <c r="B3601" s="6">
        <v>2026</v>
      </c>
      <c r="C3601" s="6" t="s">
        <v>98</v>
      </c>
      <c r="D3601" s="6" t="s">
        <v>90</v>
      </c>
      <c r="E3601" s="6" t="s">
        <v>91</v>
      </c>
      <c r="F3601" s="6" t="s">
        <v>83</v>
      </c>
      <c r="G3601" s="6" t="s">
        <v>81</v>
      </c>
      <c r="H3601" s="7">
        <v>10348.27</v>
      </c>
      <c r="I3601" s="7">
        <v>10153.620000000001</v>
      </c>
      <c r="J3601" s="8">
        <v>83</v>
      </c>
      <c r="K3601" s="8">
        <v>81</v>
      </c>
      <c r="L3601" s="7">
        <v>5451.29</v>
      </c>
      <c r="M3601" s="7">
        <v>312.32</v>
      </c>
      <c r="N3601" s="7">
        <v>158925.04999999999</v>
      </c>
      <c r="O3601" s="8">
        <v>1326</v>
      </c>
      <c r="P3601" s="8">
        <v>1</v>
      </c>
      <c r="Q3601" s="8">
        <v>1</v>
      </c>
    </row>
    <row r="3602" spans="1:17" ht="14.5">
      <c r="A3602" s="5">
        <v>46204</v>
      </c>
      <c r="B3602" s="6">
        <v>2026</v>
      </c>
      <c r="C3602" s="6" t="s">
        <v>98</v>
      </c>
      <c r="D3602" s="6" t="s">
        <v>92</v>
      </c>
      <c r="E3602" s="6" t="s">
        <v>76</v>
      </c>
      <c r="F3602" s="6" t="s">
        <v>77</v>
      </c>
      <c r="G3602" s="6" t="s">
        <v>78</v>
      </c>
      <c r="H3602" s="7">
        <v>222094.65</v>
      </c>
      <c r="I3602" s="7">
        <v>218391.16</v>
      </c>
      <c r="J3602" s="8">
        <v>2846</v>
      </c>
      <c r="K3602" s="8">
        <v>2796</v>
      </c>
      <c r="L3602" s="7">
        <v>125248.8</v>
      </c>
      <c r="M3602" s="7">
        <v>3643.54</v>
      </c>
      <c r="N3602" s="7">
        <v>1415476.47</v>
      </c>
      <c r="O3602" s="8">
        <v>19623</v>
      </c>
      <c r="P3602" s="8">
        <v>13</v>
      </c>
      <c r="Q3602" s="8">
        <v>55</v>
      </c>
    </row>
    <row r="3603" spans="1:17" ht="14.5">
      <c r="A3603" s="5">
        <v>46204</v>
      </c>
      <c r="B3603" s="6">
        <v>2026</v>
      </c>
      <c r="C3603" s="6" t="s">
        <v>98</v>
      </c>
      <c r="D3603" s="6" t="s">
        <v>92</v>
      </c>
      <c r="E3603" s="6" t="s">
        <v>76</v>
      </c>
      <c r="F3603" s="6" t="s">
        <v>77</v>
      </c>
      <c r="G3603" s="6" t="s">
        <v>79</v>
      </c>
      <c r="H3603" s="7">
        <v>230012.69</v>
      </c>
      <c r="I3603" s="7">
        <v>230235.62</v>
      </c>
      <c r="J3603" s="8">
        <v>1143</v>
      </c>
      <c r="K3603" s="8">
        <v>1150</v>
      </c>
      <c r="L3603" s="7">
        <v>152664.22</v>
      </c>
      <c r="M3603" s="7">
        <v>5834.75</v>
      </c>
      <c r="N3603" s="7">
        <v>1223622.7</v>
      </c>
      <c r="O3603" s="8">
        <v>6692</v>
      </c>
      <c r="P3603" s="8">
        <v>9</v>
      </c>
      <c r="Q3603" s="8">
        <v>17</v>
      </c>
    </row>
    <row r="3604" spans="1:17" ht="14.5">
      <c r="A3604" s="5">
        <v>46204</v>
      </c>
      <c r="B3604" s="6">
        <v>2026</v>
      </c>
      <c r="C3604" s="6" t="s">
        <v>98</v>
      </c>
      <c r="D3604" s="6" t="s">
        <v>92</v>
      </c>
      <c r="E3604" s="6" t="s">
        <v>76</v>
      </c>
      <c r="F3604" s="6" t="s">
        <v>77</v>
      </c>
      <c r="G3604" s="6" t="s">
        <v>80</v>
      </c>
      <c r="H3604" s="7">
        <v>69148.2</v>
      </c>
      <c r="I3604" s="7">
        <v>64332.2</v>
      </c>
      <c r="J3604" s="8">
        <v>456</v>
      </c>
      <c r="K3604" s="8">
        <v>432</v>
      </c>
      <c r="L3604" s="7">
        <v>48082.57</v>
      </c>
      <c r="M3604" s="7">
        <v>3568.61</v>
      </c>
      <c r="N3604" s="7">
        <v>454054.82</v>
      </c>
      <c r="O3604" s="8">
        <v>3307</v>
      </c>
      <c r="P3604" s="8">
        <v>4</v>
      </c>
      <c r="Q3604" s="8">
        <v>5</v>
      </c>
    </row>
    <row r="3605" spans="1:17" ht="14.5">
      <c r="A3605" s="5">
        <v>46204</v>
      </c>
      <c r="B3605" s="6">
        <v>2026</v>
      </c>
      <c r="C3605" s="6" t="s">
        <v>98</v>
      </c>
      <c r="D3605" s="6" t="s">
        <v>92</v>
      </c>
      <c r="E3605" s="6" t="s">
        <v>76</v>
      </c>
      <c r="F3605" s="6" t="s">
        <v>77</v>
      </c>
      <c r="G3605" s="6" t="s">
        <v>81</v>
      </c>
      <c r="H3605" s="7">
        <v>102032.99</v>
      </c>
      <c r="I3605" s="7">
        <v>98021.57</v>
      </c>
      <c r="J3605" s="8">
        <v>818</v>
      </c>
      <c r="K3605" s="8">
        <v>782</v>
      </c>
      <c r="L3605" s="7">
        <v>64030.23</v>
      </c>
      <c r="M3605" s="7">
        <v>3254.19</v>
      </c>
      <c r="N3605" s="7">
        <v>590594.5</v>
      </c>
      <c r="O3605" s="8">
        <v>5335</v>
      </c>
      <c r="P3605" s="8">
        <v>4</v>
      </c>
      <c r="Q3605" s="8">
        <v>11</v>
      </c>
    </row>
    <row r="3606" spans="1:17" ht="14.5">
      <c r="A3606" s="5">
        <v>46204</v>
      </c>
      <c r="B3606" s="6">
        <v>2026</v>
      </c>
      <c r="C3606" s="6" t="s">
        <v>98</v>
      </c>
      <c r="D3606" s="6" t="s">
        <v>92</v>
      </c>
      <c r="E3606" s="6" t="s">
        <v>76</v>
      </c>
      <c r="F3606" s="6" t="s">
        <v>82</v>
      </c>
      <c r="G3606" s="6" t="s">
        <v>78</v>
      </c>
      <c r="H3606" s="7">
        <v>166787.38</v>
      </c>
      <c r="I3606" s="7">
        <v>169523.44</v>
      </c>
      <c r="J3606" s="8">
        <v>2137</v>
      </c>
      <c r="K3606" s="8">
        <v>2176</v>
      </c>
      <c r="L3606" s="7">
        <v>86696.81</v>
      </c>
      <c r="M3606" s="7">
        <v>2847.28</v>
      </c>
      <c r="N3606" s="7">
        <v>1214858.68</v>
      </c>
      <c r="O3606" s="8">
        <v>16066</v>
      </c>
      <c r="P3606" s="8">
        <v>9</v>
      </c>
      <c r="Q3606" s="8">
        <v>22</v>
      </c>
    </row>
    <row r="3607" spans="1:17" ht="14.5">
      <c r="A3607" s="5">
        <v>46204</v>
      </c>
      <c r="B3607" s="6">
        <v>2026</v>
      </c>
      <c r="C3607" s="6" t="s">
        <v>98</v>
      </c>
      <c r="D3607" s="6" t="s">
        <v>92</v>
      </c>
      <c r="E3607" s="6" t="s">
        <v>76</v>
      </c>
      <c r="F3607" s="6" t="s">
        <v>82</v>
      </c>
      <c r="G3607" s="6" t="s">
        <v>79</v>
      </c>
      <c r="H3607" s="7">
        <v>183121.37</v>
      </c>
      <c r="I3607" s="7">
        <v>175654.3</v>
      </c>
      <c r="J3607" s="8">
        <v>910</v>
      </c>
      <c r="K3607" s="8">
        <v>870</v>
      </c>
      <c r="L3607" s="7">
        <v>110322.01</v>
      </c>
      <c r="M3607" s="7">
        <v>4864.18</v>
      </c>
      <c r="N3607" s="7">
        <v>1056351.78</v>
      </c>
      <c r="O3607" s="8">
        <v>5902</v>
      </c>
      <c r="P3607" s="8">
        <v>7</v>
      </c>
      <c r="Q3607" s="8">
        <v>9</v>
      </c>
    </row>
    <row r="3608" spans="1:17" ht="14.5">
      <c r="A3608" s="5">
        <v>46204</v>
      </c>
      <c r="B3608" s="6">
        <v>2026</v>
      </c>
      <c r="C3608" s="6" t="s">
        <v>98</v>
      </c>
      <c r="D3608" s="6" t="s">
        <v>92</v>
      </c>
      <c r="E3608" s="6" t="s">
        <v>76</v>
      </c>
      <c r="F3608" s="6" t="s">
        <v>82</v>
      </c>
      <c r="G3608" s="6" t="s">
        <v>80</v>
      </c>
      <c r="H3608" s="7">
        <v>56811.98</v>
      </c>
      <c r="I3608" s="7">
        <v>53816.04</v>
      </c>
      <c r="J3608" s="8">
        <v>374</v>
      </c>
      <c r="K3608" s="8">
        <v>357</v>
      </c>
      <c r="L3608" s="7">
        <v>35960.19</v>
      </c>
      <c r="M3608" s="7">
        <v>3325.65</v>
      </c>
      <c r="N3608" s="7">
        <v>389272.89</v>
      </c>
      <c r="O3608" s="8">
        <v>2644</v>
      </c>
      <c r="P3608" s="8">
        <v>2</v>
      </c>
      <c r="Q3608" s="8">
        <v>7</v>
      </c>
    </row>
    <row r="3609" spans="1:17" ht="14.5">
      <c r="A3609" s="5">
        <v>46204</v>
      </c>
      <c r="B3609" s="6">
        <v>2026</v>
      </c>
      <c r="C3609" s="6" t="s">
        <v>98</v>
      </c>
      <c r="D3609" s="6" t="s">
        <v>92</v>
      </c>
      <c r="E3609" s="6" t="s">
        <v>76</v>
      </c>
      <c r="F3609" s="6" t="s">
        <v>82</v>
      </c>
      <c r="G3609" s="6" t="s">
        <v>81</v>
      </c>
      <c r="H3609" s="7">
        <v>73071</v>
      </c>
      <c r="I3609" s="7">
        <v>71925.679999999993</v>
      </c>
      <c r="J3609" s="8">
        <v>586</v>
      </c>
      <c r="K3609" s="8">
        <v>587</v>
      </c>
      <c r="L3609" s="7">
        <v>41904.19</v>
      </c>
      <c r="M3609" s="7">
        <v>2017.84</v>
      </c>
      <c r="N3609" s="7">
        <v>494639.33</v>
      </c>
      <c r="O3609" s="8">
        <v>4332</v>
      </c>
      <c r="P3609" s="8">
        <v>3</v>
      </c>
      <c r="Q3609" s="8">
        <v>11</v>
      </c>
    </row>
    <row r="3610" spans="1:17" ht="14.5">
      <c r="A3610" s="5">
        <v>46204</v>
      </c>
      <c r="B3610" s="6">
        <v>2026</v>
      </c>
      <c r="C3610" s="6" t="s">
        <v>98</v>
      </c>
      <c r="D3610" s="6" t="s">
        <v>92</v>
      </c>
      <c r="E3610" s="6" t="s">
        <v>76</v>
      </c>
      <c r="F3610" s="6" t="s">
        <v>83</v>
      </c>
      <c r="G3610" s="6" t="s">
        <v>78</v>
      </c>
      <c r="H3610" s="7">
        <v>20794.349999999999</v>
      </c>
      <c r="I3610" s="7">
        <v>20845.03</v>
      </c>
      <c r="J3610" s="8">
        <v>266</v>
      </c>
      <c r="K3610" s="8">
        <v>267</v>
      </c>
      <c r="L3610" s="7">
        <v>9933.32</v>
      </c>
      <c r="M3610" s="7">
        <v>356.69</v>
      </c>
      <c r="N3610" s="7">
        <v>209873.43</v>
      </c>
      <c r="O3610" s="8">
        <v>2759</v>
      </c>
      <c r="P3610" s="8">
        <v>1</v>
      </c>
      <c r="Q3610" s="8">
        <v>7</v>
      </c>
    </row>
    <row r="3611" spans="1:17" ht="14.5">
      <c r="A3611" s="5">
        <v>46204</v>
      </c>
      <c r="B3611" s="6">
        <v>2026</v>
      </c>
      <c r="C3611" s="6" t="s">
        <v>98</v>
      </c>
      <c r="D3611" s="6" t="s">
        <v>92</v>
      </c>
      <c r="E3611" s="6" t="s">
        <v>76</v>
      </c>
      <c r="F3611" s="6" t="s">
        <v>83</v>
      </c>
      <c r="G3611" s="6" t="s">
        <v>79</v>
      </c>
      <c r="H3611" s="7">
        <v>23662.71</v>
      </c>
      <c r="I3611" s="7">
        <v>23013.200000000001</v>
      </c>
      <c r="J3611" s="8">
        <v>118</v>
      </c>
      <c r="K3611" s="8">
        <v>116</v>
      </c>
      <c r="L3611" s="7">
        <v>13000.6</v>
      </c>
      <c r="M3611" s="7">
        <v>563.82000000000005</v>
      </c>
      <c r="N3611" s="7">
        <v>191976.19</v>
      </c>
      <c r="O3611" s="8">
        <v>1070</v>
      </c>
      <c r="P3611" s="8">
        <v>1</v>
      </c>
      <c r="Q3611" s="8">
        <v>4</v>
      </c>
    </row>
    <row r="3612" spans="1:17" ht="14.5">
      <c r="A3612" s="5">
        <v>46204</v>
      </c>
      <c r="B3612" s="6">
        <v>2026</v>
      </c>
      <c r="C3612" s="6" t="s">
        <v>98</v>
      </c>
      <c r="D3612" s="6" t="s">
        <v>92</v>
      </c>
      <c r="E3612" s="6" t="s">
        <v>76</v>
      </c>
      <c r="F3612" s="6" t="s">
        <v>83</v>
      </c>
      <c r="G3612" s="6" t="s">
        <v>80</v>
      </c>
      <c r="H3612" s="7">
        <v>7969.93</v>
      </c>
      <c r="I3612" s="7">
        <v>7106.27</v>
      </c>
      <c r="J3612" s="8">
        <v>53</v>
      </c>
      <c r="K3612" s="8">
        <v>48</v>
      </c>
      <c r="L3612" s="7">
        <v>4645.76</v>
      </c>
      <c r="M3612" s="7">
        <v>457.23</v>
      </c>
      <c r="N3612" s="7">
        <v>71267.649999999994</v>
      </c>
      <c r="O3612" s="8">
        <v>503</v>
      </c>
      <c r="P3612" s="8">
        <v>0</v>
      </c>
      <c r="Q3612" s="8">
        <v>1</v>
      </c>
    </row>
    <row r="3613" spans="1:17" ht="14.5">
      <c r="A3613" s="5">
        <v>46204</v>
      </c>
      <c r="B3613" s="6">
        <v>2026</v>
      </c>
      <c r="C3613" s="6" t="s">
        <v>98</v>
      </c>
      <c r="D3613" s="6" t="s">
        <v>92</v>
      </c>
      <c r="E3613" s="6" t="s">
        <v>76</v>
      </c>
      <c r="F3613" s="6" t="s">
        <v>83</v>
      </c>
      <c r="G3613" s="6" t="s">
        <v>81</v>
      </c>
      <c r="H3613" s="7">
        <v>10139.67</v>
      </c>
      <c r="I3613" s="7">
        <v>10153.39</v>
      </c>
      <c r="J3613" s="8">
        <v>81</v>
      </c>
      <c r="K3613" s="8">
        <v>80</v>
      </c>
      <c r="L3613" s="7">
        <v>5307.11</v>
      </c>
      <c r="M3613" s="7">
        <v>320.2</v>
      </c>
      <c r="N3613" s="7">
        <v>91807.88</v>
      </c>
      <c r="O3613" s="8">
        <v>825</v>
      </c>
      <c r="P3613" s="8">
        <v>1</v>
      </c>
      <c r="Q3613" s="8">
        <v>2</v>
      </c>
    </row>
    <row r="3614" spans="1:17" ht="14.5">
      <c r="A3614" s="5">
        <v>46235</v>
      </c>
      <c r="B3614" s="6">
        <v>2026</v>
      </c>
      <c r="C3614" s="6" t="s">
        <v>99</v>
      </c>
      <c r="D3614" s="6" t="s">
        <v>75</v>
      </c>
      <c r="E3614" s="6" t="s">
        <v>76</v>
      </c>
      <c r="F3614" s="6" t="s">
        <v>77</v>
      </c>
      <c r="G3614" s="6" t="s">
        <v>78</v>
      </c>
      <c r="H3614" s="7">
        <v>1020052.84</v>
      </c>
      <c r="I3614" s="7">
        <v>1024845.73</v>
      </c>
      <c r="J3614" s="8">
        <v>13070</v>
      </c>
      <c r="K3614" s="8">
        <v>12899</v>
      </c>
      <c r="L3614" s="7">
        <v>573443.54</v>
      </c>
      <c r="M3614" s="7">
        <v>17515.29</v>
      </c>
      <c r="N3614" s="7">
        <v>6064671.2800000003</v>
      </c>
      <c r="O3614" s="8">
        <v>86502</v>
      </c>
      <c r="P3614" s="8">
        <v>51</v>
      </c>
      <c r="Q3614" s="8">
        <v>282</v>
      </c>
    </row>
    <row r="3615" spans="1:17" ht="14.5">
      <c r="A3615" s="5">
        <v>46235</v>
      </c>
      <c r="B3615" s="6">
        <v>2026</v>
      </c>
      <c r="C3615" s="6" t="s">
        <v>99</v>
      </c>
      <c r="D3615" s="6" t="s">
        <v>75</v>
      </c>
      <c r="E3615" s="6" t="s">
        <v>76</v>
      </c>
      <c r="F3615" s="6" t="s">
        <v>77</v>
      </c>
      <c r="G3615" s="6" t="s">
        <v>79</v>
      </c>
      <c r="H3615" s="7">
        <v>1005581.87</v>
      </c>
      <c r="I3615" s="7">
        <v>914839.86</v>
      </c>
      <c r="J3615" s="8">
        <v>4995</v>
      </c>
      <c r="K3615" s="8">
        <v>4598</v>
      </c>
      <c r="L3615" s="7">
        <v>659947.53</v>
      </c>
      <c r="M3615" s="7">
        <v>25607.96</v>
      </c>
      <c r="N3615" s="7">
        <v>5090110</v>
      </c>
      <c r="O3615" s="8">
        <v>26513</v>
      </c>
      <c r="P3615" s="8">
        <v>51</v>
      </c>
      <c r="Q3615" s="8">
        <v>106</v>
      </c>
    </row>
    <row r="3616" spans="1:17" ht="14.5">
      <c r="A3616" s="5">
        <v>46235</v>
      </c>
      <c r="B3616" s="6">
        <v>2026</v>
      </c>
      <c r="C3616" s="6" t="s">
        <v>99</v>
      </c>
      <c r="D3616" s="6" t="s">
        <v>75</v>
      </c>
      <c r="E3616" s="6" t="s">
        <v>76</v>
      </c>
      <c r="F3616" s="6" t="s">
        <v>77</v>
      </c>
      <c r="G3616" s="6" t="s">
        <v>80</v>
      </c>
      <c r="H3616" s="7">
        <v>368872.46</v>
      </c>
      <c r="I3616" s="7">
        <v>325758</v>
      </c>
      <c r="J3616" s="8">
        <v>2431</v>
      </c>
      <c r="K3616" s="8">
        <v>2122</v>
      </c>
      <c r="L3616" s="7">
        <v>250698.03</v>
      </c>
      <c r="M3616" s="7">
        <v>20360.5</v>
      </c>
      <c r="N3616" s="7">
        <v>1967051.39</v>
      </c>
      <c r="O3616" s="8">
        <v>13942</v>
      </c>
      <c r="P3616" s="8">
        <v>17</v>
      </c>
      <c r="Q3616" s="8">
        <v>21</v>
      </c>
    </row>
    <row r="3617" spans="1:17" ht="14.5">
      <c r="A3617" s="5">
        <v>46235</v>
      </c>
      <c r="B3617" s="6">
        <v>2026</v>
      </c>
      <c r="C3617" s="6" t="s">
        <v>99</v>
      </c>
      <c r="D3617" s="6" t="s">
        <v>75</v>
      </c>
      <c r="E3617" s="6" t="s">
        <v>76</v>
      </c>
      <c r="F3617" s="6" t="s">
        <v>77</v>
      </c>
      <c r="G3617" s="6" t="s">
        <v>81</v>
      </c>
      <c r="H3617" s="7">
        <v>440107.47</v>
      </c>
      <c r="I3617" s="7">
        <v>435693.95</v>
      </c>
      <c r="J3617" s="8">
        <v>3530</v>
      </c>
      <c r="K3617" s="8">
        <v>3549</v>
      </c>
      <c r="L3617" s="7">
        <v>276160.51</v>
      </c>
      <c r="M3617" s="7">
        <v>14237.64</v>
      </c>
      <c r="N3617" s="7">
        <v>2508669.83</v>
      </c>
      <c r="O3617" s="8">
        <v>20914</v>
      </c>
      <c r="P3617" s="8">
        <v>19</v>
      </c>
      <c r="Q3617" s="8">
        <v>67</v>
      </c>
    </row>
    <row r="3618" spans="1:17" ht="14.5">
      <c r="A3618" s="5">
        <v>46235</v>
      </c>
      <c r="B3618" s="6">
        <v>2026</v>
      </c>
      <c r="C3618" s="6" t="s">
        <v>99</v>
      </c>
      <c r="D3618" s="6" t="s">
        <v>75</v>
      </c>
      <c r="E3618" s="6" t="s">
        <v>76</v>
      </c>
      <c r="F3618" s="6" t="s">
        <v>82</v>
      </c>
      <c r="G3618" s="6" t="s">
        <v>78</v>
      </c>
      <c r="H3618" s="7">
        <v>841427.35</v>
      </c>
      <c r="I3618" s="7">
        <v>849758.7</v>
      </c>
      <c r="J3618" s="8">
        <v>10781</v>
      </c>
      <c r="K3618" s="8">
        <v>10862</v>
      </c>
      <c r="L3618" s="7">
        <v>437837.36</v>
      </c>
      <c r="M3618" s="7">
        <v>15755.25</v>
      </c>
      <c r="N3618" s="7">
        <v>5259603.01</v>
      </c>
      <c r="O3618" s="8">
        <v>71955</v>
      </c>
      <c r="P3618" s="8">
        <v>36</v>
      </c>
      <c r="Q3618" s="8">
        <v>224</v>
      </c>
    </row>
    <row r="3619" spans="1:17" ht="14.5">
      <c r="A3619" s="5">
        <v>46235</v>
      </c>
      <c r="B3619" s="6">
        <v>2026</v>
      </c>
      <c r="C3619" s="6" t="s">
        <v>99</v>
      </c>
      <c r="D3619" s="6" t="s">
        <v>75</v>
      </c>
      <c r="E3619" s="6" t="s">
        <v>76</v>
      </c>
      <c r="F3619" s="6" t="s">
        <v>82</v>
      </c>
      <c r="G3619" s="6" t="s">
        <v>79</v>
      </c>
      <c r="H3619" s="7">
        <v>857997.82</v>
      </c>
      <c r="I3619" s="7">
        <v>791176.25</v>
      </c>
      <c r="J3619" s="8">
        <v>4262</v>
      </c>
      <c r="K3619" s="8">
        <v>3895</v>
      </c>
      <c r="L3619" s="7">
        <v>516991.24</v>
      </c>
      <c r="M3619" s="7">
        <v>21137.37</v>
      </c>
      <c r="N3619" s="7">
        <v>4347683.41</v>
      </c>
      <c r="O3619" s="8">
        <v>22325</v>
      </c>
      <c r="P3619" s="8">
        <v>31</v>
      </c>
      <c r="Q3619" s="8">
        <v>68</v>
      </c>
    </row>
    <row r="3620" spans="1:17" ht="14.5">
      <c r="A3620" s="5">
        <v>46235</v>
      </c>
      <c r="B3620" s="6">
        <v>2026</v>
      </c>
      <c r="C3620" s="6" t="s">
        <v>99</v>
      </c>
      <c r="D3620" s="6" t="s">
        <v>75</v>
      </c>
      <c r="E3620" s="6" t="s">
        <v>76</v>
      </c>
      <c r="F3620" s="6" t="s">
        <v>82</v>
      </c>
      <c r="G3620" s="6" t="s">
        <v>80</v>
      </c>
      <c r="H3620" s="7">
        <v>288231.2</v>
      </c>
      <c r="I3620" s="7">
        <v>251737.04</v>
      </c>
      <c r="J3620" s="8">
        <v>1899</v>
      </c>
      <c r="K3620" s="8">
        <v>1654</v>
      </c>
      <c r="L3620" s="7">
        <v>184782.12</v>
      </c>
      <c r="M3620" s="7">
        <v>14666.63</v>
      </c>
      <c r="N3620" s="7">
        <v>1709197.83</v>
      </c>
      <c r="O3620" s="8">
        <v>12114</v>
      </c>
      <c r="P3620" s="8">
        <v>15</v>
      </c>
      <c r="Q3620" s="8">
        <v>37</v>
      </c>
    </row>
    <row r="3621" spans="1:17" ht="14.5">
      <c r="A3621" s="5">
        <v>46235</v>
      </c>
      <c r="B3621" s="6">
        <v>2026</v>
      </c>
      <c r="C3621" s="6" t="s">
        <v>99</v>
      </c>
      <c r="D3621" s="6" t="s">
        <v>75</v>
      </c>
      <c r="E3621" s="6" t="s">
        <v>76</v>
      </c>
      <c r="F3621" s="6" t="s">
        <v>82</v>
      </c>
      <c r="G3621" s="6" t="s">
        <v>81</v>
      </c>
      <c r="H3621" s="7">
        <v>385001.91</v>
      </c>
      <c r="I3621" s="7">
        <v>375361.31</v>
      </c>
      <c r="J3621" s="8">
        <v>3088</v>
      </c>
      <c r="K3621" s="8">
        <v>2957</v>
      </c>
      <c r="L3621" s="7">
        <v>226192.45</v>
      </c>
      <c r="M3621" s="7">
        <v>11694.37</v>
      </c>
      <c r="N3621" s="7">
        <v>2117901.06</v>
      </c>
      <c r="O3621" s="8">
        <v>18107</v>
      </c>
      <c r="P3621" s="8">
        <v>19</v>
      </c>
      <c r="Q3621" s="8">
        <v>41</v>
      </c>
    </row>
    <row r="3622" spans="1:17" ht="14.5">
      <c r="A3622" s="5">
        <v>46235</v>
      </c>
      <c r="B3622" s="6">
        <v>2026</v>
      </c>
      <c r="C3622" s="6" t="s">
        <v>99</v>
      </c>
      <c r="D3622" s="6" t="s">
        <v>75</v>
      </c>
      <c r="E3622" s="6" t="s">
        <v>76</v>
      </c>
      <c r="F3622" s="6" t="s">
        <v>83</v>
      </c>
      <c r="G3622" s="6" t="s">
        <v>78</v>
      </c>
      <c r="H3622" s="7">
        <v>99718.59</v>
      </c>
      <c r="I3622" s="7">
        <v>96629.33</v>
      </c>
      <c r="J3622" s="8">
        <v>1278</v>
      </c>
      <c r="K3622" s="8">
        <v>1226</v>
      </c>
      <c r="L3622" s="7">
        <v>47878.78</v>
      </c>
      <c r="M3622" s="7">
        <v>1624.19</v>
      </c>
      <c r="N3622" s="7">
        <v>902753.3</v>
      </c>
      <c r="O3622" s="8">
        <v>12855</v>
      </c>
      <c r="P3622" s="8">
        <v>5</v>
      </c>
      <c r="Q3622" s="8">
        <v>26</v>
      </c>
    </row>
    <row r="3623" spans="1:17" ht="14.5">
      <c r="A3623" s="5">
        <v>46235</v>
      </c>
      <c r="B3623" s="6">
        <v>2026</v>
      </c>
      <c r="C3623" s="6" t="s">
        <v>99</v>
      </c>
      <c r="D3623" s="6" t="s">
        <v>75</v>
      </c>
      <c r="E3623" s="6" t="s">
        <v>76</v>
      </c>
      <c r="F3623" s="6" t="s">
        <v>83</v>
      </c>
      <c r="G3623" s="6" t="s">
        <v>79</v>
      </c>
      <c r="H3623" s="7">
        <v>107627.53</v>
      </c>
      <c r="I3623" s="7">
        <v>98772.44</v>
      </c>
      <c r="J3623" s="8">
        <v>535</v>
      </c>
      <c r="K3623" s="8">
        <v>500</v>
      </c>
      <c r="L3623" s="7">
        <v>59550.81</v>
      </c>
      <c r="M3623" s="7">
        <v>2730.24</v>
      </c>
      <c r="N3623" s="7">
        <v>804744.59</v>
      </c>
      <c r="O3623" s="8">
        <v>4238</v>
      </c>
      <c r="P3623" s="8">
        <v>6</v>
      </c>
      <c r="Q3623" s="8">
        <v>8</v>
      </c>
    </row>
    <row r="3624" spans="1:17" ht="14.5">
      <c r="A3624" s="5">
        <v>46235</v>
      </c>
      <c r="B3624" s="6">
        <v>2026</v>
      </c>
      <c r="C3624" s="6" t="s">
        <v>99</v>
      </c>
      <c r="D3624" s="6" t="s">
        <v>75</v>
      </c>
      <c r="E3624" s="6" t="s">
        <v>76</v>
      </c>
      <c r="F3624" s="6" t="s">
        <v>83</v>
      </c>
      <c r="G3624" s="6" t="s">
        <v>80</v>
      </c>
      <c r="H3624" s="7">
        <v>34350.230000000003</v>
      </c>
      <c r="I3624" s="7">
        <v>31254.799999999999</v>
      </c>
      <c r="J3624" s="8">
        <v>226</v>
      </c>
      <c r="K3624" s="8">
        <v>204</v>
      </c>
      <c r="L3624" s="7">
        <v>19988.72</v>
      </c>
      <c r="M3624" s="7">
        <v>1850.4</v>
      </c>
      <c r="N3624" s="7">
        <v>295827.95</v>
      </c>
      <c r="O3624" s="8">
        <v>2101</v>
      </c>
      <c r="P3624" s="8">
        <v>2</v>
      </c>
      <c r="Q3624" s="8">
        <v>3</v>
      </c>
    </row>
    <row r="3625" spans="1:17" ht="14.5">
      <c r="A3625" s="5">
        <v>46235</v>
      </c>
      <c r="B3625" s="6">
        <v>2026</v>
      </c>
      <c r="C3625" s="6" t="s">
        <v>99</v>
      </c>
      <c r="D3625" s="6" t="s">
        <v>75</v>
      </c>
      <c r="E3625" s="6" t="s">
        <v>76</v>
      </c>
      <c r="F3625" s="6" t="s">
        <v>83</v>
      </c>
      <c r="G3625" s="6" t="s">
        <v>81</v>
      </c>
      <c r="H3625" s="7">
        <v>48462.69</v>
      </c>
      <c r="I3625" s="7">
        <v>44883.96</v>
      </c>
      <c r="J3625" s="8">
        <v>389</v>
      </c>
      <c r="K3625" s="8">
        <v>367</v>
      </c>
      <c r="L3625" s="7">
        <v>25798.52</v>
      </c>
      <c r="M3625" s="7">
        <v>1371.77</v>
      </c>
      <c r="N3625" s="7">
        <v>374594.94</v>
      </c>
      <c r="O3625" s="8">
        <v>3166</v>
      </c>
      <c r="P3625" s="8">
        <v>2</v>
      </c>
      <c r="Q3625" s="8">
        <v>11</v>
      </c>
    </row>
    <row r="3626" spans="1:17" ht="14.5">
      <c r="A3626" s="5">
        <v>46235</v>
      </c>
      <c r="B3626" s="6">
        <v>2026</v>
      </c>
      <c r="C3626" s="6" t="s">
        <v>99</v>
      </c>
      <c r="D3626" s="6" t="s">
        <v>84</v>
      </c>
      <c r="E3626" s="6" t="s">
        <v>85</v>
      </c>
      <c r="F3626" s="6" t="s">
        <v>77</v>
      </c>
      <c r="G3626" s="6" t="s">
        <v>78</v>
      </c>
      <c r="H3626" s="7">
        <v>543517.07999999996</v>
      </c>
      <c r="I3626" s="7">
        <v>598633.59</v>
      </c>
      <c r="J3626" s="8">
        <v>6964</v>
      </c>
      <c r="K3626" s="8">
        <v>7811</v>
      </c>
      <c r="L3626" s="7">
        <v>306471.95</v>
      </c>
      <c r="M3626" s="7">
        <v>9799.9699999999993</v>
      </c>
      <c r="N3626" s="7">
        <v>4448951.2300000004</v>
      </c>
      <c r="O3626" s="8">
        <v>60815</v>
      </c>
      <c r="P3626" s="8">
        <v>30</v>
      </c>
      <c r="Q3626" s="8">
        <v>101</v>
      </c>
    </row>
    <row r="3627" spans="1:17" ht="14.5">
      <c r="A3627" s="5">
        <v>46235</v>
      </c>
      <c r="B3627" s="6">
        <v>2026</v>
      </c>
      <c r="C3627" s="6" t="s">
        <v>99</v>
      </c>
      <c r="D3627" s="6" t="s">
        <v>84</v>
      </c>
      <c r="E3627" s="6" t="s">
        <v>85</v>
      </c>
      <c r="F3627" s="6" t="s">
        <v>77</v>
      </c>
      <c r="G3627" s="6" t="s">
        <v>79</v>
      </c>
      <c r="H3627" s="7">
        <v>594256.54</v>
      </c>
      <c r="I3627" s="7">
        <v>588516.14</v>
      </c>
      <c r="J3627" s="8">
        <v>2952</v>
      </c>
      <c r="K3627" s="8">
        <v>2921</v>
      </c>
      <c r="L3627" s="7">
        <v>388508.63</v>
      </c>
      <c r="M3627" s="7">
        <v>15707.26</v>
      </c>
      <c r="N3627" s="7">
        <v>3739701.69</v>
      </c>
      <c r="O3627" s="8">
        <v>20333</v>
      </c>
      <c r="P3627" s="8">
        <v>29</v>
      </c>
      <c r="Q3627" s="8">
        <v>54</v>
      </c>
    </row>
    <row r="3628" spans="1:17" ht="14.5">
      <c r="A3628" s="5">
        <v>46235</v>
      </c>
      <c r="B3628" s="6">
        <v>2026</v>
      </c>
      <c r="C3628" s="6" t="s">
        <v>99</v>
      </c>
      <c r="D3628" s="6" t="s">
        <v>84</v>
      </c>
      <c r="E3628" s="6" t="s">
        <v>85</v>
      </c>
      <c r="F3628" s="6" t="s">
        <v>77</v>
      </c>
      <c r="G3628" s="6" t="s">
        <v>80</v>
      </c>
      <c r="H3628" s="7">
        <v>196784.83</v>
      </c>
      <c r="I3628" s="7">
        <v>192785.44</v>
      </c>
      <c r="J3628" s="8">
        <v>1297</v>
      </c>
      <c r="K3628" s="8">
        <v>1266</v>
      </c>
      <c r="L3628" s="7">
        <v>136079.9</v>
      </c>
      <c r="M3628" s="7">
        <v>10507.87</v>
      </c>
      <c r="N3628" s="7">
        <v>1468993.01</v>
      </c>
      <c r="O3628" s="8">
        <v>10787</v>
      </c>
      <c r="P3628" s="8">
        <v>10</v>
      </c>
      <c r="Q3628" s="8">
        <v>26</v>
      </c>
    </row>
    <row r="3629" spans="1:17" ht="14.5">
      <c r="A3629" s="5">
        <v>46235</v>
      </c>
      <c r="B3629" s="6">
        <v>2026</v>
      </c>
      <c r="C3629" s="6" t="s">
        <v>99</v>
      </c>
      <c r="D3629" s="6" t="s">
        <v>84</v>
      </c>
      <c r="E3629" s="6" t="s">
        <v>85</v>
      </c>
      <c r="F3629" s="6" t="s">
        <v>77</v>
      </c>
      <c r="G3629" s="6" t="s">
        <v>81</v>
      </c>
      <c r="H3629" s="7">
        <v>259583.81</v>
      </c>
      <c r="I3629" s="7">
        <v>280021.57</v>
      </c>
      <c r="J3629" s="8">
        <v>2082</v>
      </c>
      <c r="K3629" s="8">
        <v>2282</v>
      </c>
      <c r="L3629" s="7">
        <v>161946.34</v>
      </c>
      <c r="M3629" s="7">
        <v>8370.15</v>
      </c>
      <c r="N3629" s="7">
        <v>1857291.13</v>
      </c>
      <c r="O3629" s="8">
        <v>16728</v>
      </c>
      <c r="P3629" s="8">
        <v>14</v>
      </c>
      <c r="Q3629" s="8">
        <v>29</v>
      </c>
    </row>
    <row r="3630" spans="1:17" ht="14.5">
      <c r="A3630" s="5">
        <v>46235</v>
      </c>
      <c r="B3630" s="6">
        <v>2026</v>
      </c>
      <c r="C3630" s="6" t="s">
        <v>99</v>
      </c>
      <c r="D3630" s="6" t="s">
        <v>84</v>
      </c>
      <c r="E3630" s="6" t="s">
        <v>85</v>
      </c>
      <c r="F3630" s="6" t="s">
        <v>82</v>
      </c>
      <c r="G3630" s="6" t="s">
        <v>78</v>
      </c>
      <c r="H3630" s="7">
        <v>515698.47</v>
      </c>
      <c r="I3630" s="7">
        <v>545632.18999999994</v>
      </c>
      <c r="J3630" s="8">
        <v>6607</v>
      </c>
      <c r="K3630" s="8">
        <v>6900</v>
      </c>
      <c r="L3630" s="7">
        <v>273621.83</v>
      </c>
      <c r="M3630" s="7">
        <v>8873.8799999999992</v>
      </c>
      <c r="N3630" s="7">
        <v>4124264.95</v>
      </c>
      <c r="O3630" s="8">
        <v>55826</v>
      </c>
      <c r="P3630" s="8">
        <v>29</v>
      </c>
      <c r="Q3630" s="8">
        <v>89</v>
      </c>
    </row>
    <row r="3631" spans="1:17" ht="14.5">
      <c r="A3631" s="5">
        <v>46235</v>
      </c>
      <c r="B3631" s="6">
        <v>2026</v>
      </c>
      <c r="C3631" s="6" t="s">
        <v>99</v>
      </c>
      <c r="D3631" s="6" t="s">
        <v>84</v>
      </c>
      <c r="E3631" s="6" t="s">
        <v>85</v>
      </c>
      <c r="F3631" s="6" t="s">
        <v>82</v>
      </c>
      <c r="G3631" s="6" t="s">
        <v>79</v>
      </c>
      <c r="H3631" s="7">
        <v>505725.34</v>
      </c>
      <c r="I3631" s="7">
        <v>510360.44</v>
      </c>
      <c r="J3631" s="8">
        <v>2512</v>
      </c>
      <c r="K3631" s="8">
        <v>2532</v>
      </c>
      <c r="L3631" s="7">
        <v>308693.38</v>
      </c>
      <c r="M3631" s="7">
        <v>13700.41</v>
      </c>
      <c r="N3631" s="7">
        <v>3560058.19</v>
      </c>
      <c r="O3631" s="8">
        <v>19480</v>
      </c>
      <c r="P3631" s="8">
        <v>25</v>
      </c>
      <c r="Q3631" s="8">
        <v>55</v>
      </c>
    </row>
    <row r="3632" spans="1:17" ht="14.5">
      <c r="A3632" s="5">
        <v>46235</v>
      </c>
      <c r="B3632" s="6">
        <v>2026</v>
      </c>
      <c r="C3632" s="6" t="s">
        <v>99</v>
      </c>
      <c r="D3632" s="6" t="s">
        <v>84</v>
      </c>
      <c r="E3632" s="6" t="s">
        <v>85</v>
      </c>
      <c r="F3632" s="6" t="s">
        <v>82</v>
      </c>
      <c r="G3632" s="6" t="s">
        <v>80</v>
      </c>
      <c r="H3632" s="7">
        <v>174796.34</v>
      </c>
      <c r="I3632" s="7">
        <v>165672.01999999999</v>
      </c>
      <c r="J3632" s="8">
        <v>1152</v>
      </c>
      <c r="K3632" s="8">
        <v>1102</v>
      </c>
      <c r="L3632" s="7">
        <v>111456.72</v>
      </c>
      <c r="M3632" s="7">
        <v>8807.7199999999993</v>
      </c>
      <c r="N3632" s="7">
        <v>1415060.44</v>
      </c>
      <c r="O3632" s="8">
        <v>10577</v>
      </c>
      <c r="P3632" s="8">
        <v>7</v>
      </c>
      <c r="Q3632" s="8">
        <v>11</v>
      </c>
    </row>
    <row r="3633" spans="1:17" ht="14.5">
      <c r="A3633" s="5">
        <v>46235</v>
      </c>
      <c r="B3633" s="6">
        <v>2026</v>
      </c>
      <c r="C3633" s="6" t="s">
        <v>99</v>
      </c>
      <c r="D3633" s="6" t="s">
        <v>84</v>
      </c>
      <c r="E3633" s="6" t="s">
        <v>85</v>
      </c>
      <c r="F3633" s="6" t="s">
        <v>82</v>
      </c>
      <c r="G3633" s="6" t="s">
        <v>81</v>
      </c>
      <c r="H3633" s="7">
        <v>207197.54</v>
      </c>
      <c r="I3633" s="7">
        <v>222131.16</v>
      </c>
      <c r="J3633" s="8">
        <v>1662</v>
      </c>
      <c r="K3633" s="8">
        <v>1801</v>
      </c>
      <c r="L3633" s="7">
        <v>121925.51</v>
      </c>
      <c r="M3633" s="7">
        <v>5757.51</v>
      </c>
      <c r="N3633" s="7">
        <v>1671799.28</v>
      </c>
      <c r="O3633" s="8">
        <v>14148</v>
      </c>
      <c r="P3633" s="8">
        <v>10</v>
      </c>
      <c r="Q3633" s="8">
        <v>28</v>
      </c>
    </row>
    <row r="3634" spans="1:17" ht="14.5">
      <c r="A3634" s="5">
        <v>46235</v>
      </c>
      <c r="B3634" s="6">
        <v>2026</v>
      </c>
      <c r="C3634" s="6" t="s">
        <v>99</v>
      </c>
      <c r="D3634" s="6" t="s">
        <v>84</v>
      </c>
      <c r="E3634" s="6" t="s">
        <v>85</v>
      </c>
      <c r="F3634" s="6" t="s">
        <v>83</v>
      </c>
      <c r="G3634" s="6" t="s">
        <v>78</v>
      </c>
      <c r="H3634" s="7">
        <v>60855.7</v>
      </c>
      <c r="I3634" s="7">
        <v>64378.73</v>
      </c>
      <c r="J3634" s="8">
        <v>780</v>
      </c>
      <c r="K3634" s="8">
        <v>815</v>
      </c>
      <c r="L3634" s="7">
        <v>29172.95</v>
      </c>
      <c r="M3634" s="7">
        <v>1190.06</v>
      </c>
      <c r="N3634" s="7">
        <v>716689.15</v>
      </c>
      <c r="O3634" s="8">
        <v>9960</v>
      </c>
      <c r="P3634" s="8">
        <v>3</v>
      </c>
      <c r="Q3634" s="8">
        <v>25</v>
      </c>
    </row>
    <row r="3635" spans="1:17" ht="14.5">
      <c r="A3635" s="5">
        <v>46235</v>
      </c>
      <c r="B3635" s="6">
        <v>2026</v>
      </c>
      <c r="C3635" s="6" t="s">
        <v>99</v>
      </c>
      <c r="D3635" s="6" t="s">
        <v>84</v>
      </c>
      <c r="E3635" s="6" t="s">
        <v>85</v>
      </c>
      <c r="F3635" s="6" t="s">
        <v>83</v>
      </c>
      <c r="G3635" s="6" t="s">
        <v>79</v>
      </c>
      <c r="H3635" s="7">
        <v>63632.75</v>
      </c>
      <c r="I3635" s="7">
        <v>66211.899999999994</v>
      </c>
      <c r="J3635" s="8">
        <v>316</v>
      </c>
      <c r="K3635" s="8">
        <v>328</v>
      </c>
      <c r="L3635" s="7">
        <v>34967.14</v>
      </c>
      <c r="M3635" s="7">
        <v>1498.61</v>
      </c>
      <c r="N3635" s="7">
        <v>630935.49</v>
      </c>
      <c r="O3635" s="8">
        <v>3200</v>
      </c>
      <c r="P3635" s="8">
        <v>3</v>
      </c>
      <c r="Q3635" s="8">
        <v>10</v>
      </c>
    </row>
    <row r="3636" spans="1:17" ht="14.5">
      <c r="A3636" s="5">
        <v>46235</v>
      </c>
      <c r="B3636" s="6">
        <v>2026</v>
      </c>
      <c r="C3636" s="6" t="s">
        <v>99</v>
      </c>
      <c r="D3636" s="6" t="s">
        <v>84</v>
      </c>
      <c r="E3636" s="6" t="s">
        <v>85</v>
      </c>
      <c r="F3636" s="6" t="s">
        <v>83</v>
      </c>
      <c r="G3636" s="6" t="s">
        <v>80</v>
      </c>
      <c r="H3636" s="7">
        <v>21903.53</v>
      </c>
      <c r="I3636" s="7">
        <v>20763.580000000002</v>
      </c>
      <c r="J3636" s="8">
        <v>144</v>
      </c>
      <c r="K3636" s="8">
        <v>136</v>
      </c>
      <c r="L3636" s="7">
        <v>12581.58</v>
      </c>
      <c r="M3636" s="7">
        <v>1190.3499999999999</v>
      </c>
      <c r="N3636" s="7">
        <v>234917.56</v>
      </c>
      <c r="O3636" s="8">
        <v>1743</v>
      </c>
      <c r="P3636" s="8">
        <v>1</v>
      </c>
      <c r="Q3636" s="8">
        <v>4</v>
      </c>
    </row>
    <row r="3637" spans="1:17" ht="14.5">
      <c r="A3637" s="5">
        <v>46235</v>
      </c>
      <c r="B3637" s="6">
        <v>2026</v>
      </c>
      <c r="C3637" s="6" t="s">
        <v>99</v>
      </c>
      <c r="D3637" s="6" t="s">
        <v>84</v>
      </c>
      <c r="E3637" s="6" t="s">
        <v>85</v>
      </c>
      <c r="F3637" s="6" t="s">
        <v>83</v>
      </c>
      <c r="G3637" s="6" t="s">
        <v>81</v>
      </c>
      <c r="H3637" s="7">
        <v>27673.88</v>
      </c>
      <c r="I3637" s="7">
        <v>28948</v>
      </c>
      <c r="J3637" s="8">
        <v>222</v>
      </c>
      <c r="K3637" s="8">
        <v>233</v>
      </c>
      <c r="L3637" s="7">
        <v>14397.86</v>
      </c>
      <c r="M3637" s="7">
        <v>810.18</v>
      </c>
      <c r="N3637" s="7">
        <v>310755.52</v>
      </c>
      <c r="O3637" s="8">
        <v>2644</v>
      </c>
      <c r="P3637" s="8">
        <v>1</v>
      </c>
      <c r="Q3637" s="8">
        <v>4</v>
      </c>
    </row>
    <row r="3638" spans="1:17" ht="14.5">
      <c r="A3638" s="5">
        <v>46235</v>
      </c>
      <c r="B3638" s="6">
        <v>2026</v>
      </c>
      <c r="C3638" s="6" t="s">
        <v>99</v>
      </c>
      <c r="D3638" s="6" t="s">
        <v>86</v>
      </c>
      <c r="E3638" s="6" t="s">
        <v>87</v>
      </c>
      <c r="F3638" s="6" t="s">
        <v>77</v>
      </c>
      <c r="G3638" s="6" t="s">
        <v>78</v>
      </c>
      <c r="H3638" s="7">
        <v>397933.69</v>
      </c>
      <c r="I3638" s="7">
        <v>410537.62</v>
      </c>
      <c r="J3638" s="8">
        <v>5099</v>
      </c>
      <c r="K3638" s="8">
        <v>5360</v>
      </c>
      <c r="L3638" s="7">
        <v>223626.56</v>
      </c>
      <c r="M3638" s="7">
        <v>7816.65</v>
      </c>
      <c r="N3638" s="7">
        <v>3406355.05</v>
      </c>
      <c r="O3638" s="8">
        <v>47734</v>
      </c>
      <c r="P3638" s="8">
        <v>22</v>
      </c>
      <c r="Q3638" s="8">
        <v>107</v>
      </c>
    </row>
    <row r="3639" spans="1:17" ht="14.5">
      <c r="A3639" s="5">
        <v>46235</v>
      </c>
      <c r="B3639" s="6">
        <v>2026</v>
      </c>
      <c r="C3639" s="6" t="s">
        <v>99</v>
      </c>
      <c r="D3639" s="6" t="s">
        <v>86</v>
      </c>
      <c r="E3639" s="6" t="s">
        <v>87</v>
      </c>
      <c r="F3639" s="6" t="s">
        <v>77</v>
      </c>
      <c r="G3639" s="6" t="s">
        <v>79</v>
      </c>
      <c r="H3639" s="7">
        <v>390791.03</v>
      </c>
      <c r="I3639" s="7">
        <v>386765.93</v>
      </c>
      <c r="J3639" s="8">
        <v>1941</v>
      </c>
      <c r="K3639" s="8">
        <v>1936</v>
      </c>
      <c r="L3639" s="7">
        <v>259138.84</v>
      </c>
      <c r="M3639" s="7">
        <v>9723.67</v>
      </c>
      <c r="N3639" s="7">
        <v>3115211.6</v>
      </c>
      <c r="O3639" s="8">
        <v>16534</v>
      </c>
      <c r="P3639" s="8">
        <v>16</v>
      </c>
      <c r="Q3639" s="8">
        <v>31</v>
      </c>
    </row>
    <row r="3640" spans="1:17" ht="14.5">
      <c r="A3640" s="5">
        <v>46235</v>
      </c>
      <c r="B3640" s="6">
        <v>2026</v>
      </c>
      <c r="C3640" s="6" t="s">
        <v>99</v>
      </c>
      <c r="D3640" s="6" t="s">
        <v>86</v>
      </c>
      <c r="E3640" s="6" t="s">
        <v>87</v>
      </c>
      <c r="F3640" s="6" t="s">
        <v>77</v>
      </c>
      <c r="G3640" s="6" t="s">
        <v>80</v>
      </c>
      <c r="H3640" s="7">
        <v>125375.12</v>
      </c>
      <c r="I3640" s="7">
        <v>114864.65</v>
      </c>
      <c r="J3640" s="8">
        <v>826</v>
      </c>
      <c r="K3640" s="8">
        <v>745</v>
      </c>
      <c r="L3640" s="7">
        <v>84844.9</v>
      </c>
      <c r="M3640" s="7">
        <v>7323.02</v>
      </c>
      <c r="N3640" s="7">
        <v>1089157.3</v>
      </c>
      <c r="O3640" s="8">
        <v>7744</v>
      </c>
      <c r="P3640" s="8">
        <v>6</v>
      </c>
      <c r="Q3640" s="8">
        <v>16</v>
      </c>
    </row>
    <row r="3641" spans="1:17" ht="14.5">
      <c r="A3641" s="5">
        <v>46235</v>
      </c>
      <c r="B3641" s="6">
        <v>2026</v>
      </c>
      <c r="C3641" s="6" t="s">
        <v>99</v>
      </c>
      <c r="D3641" s="6" t="s">
        <v>86</v>
      </c>
      <c r="E3641" s="6" t="s">
        <v>87</v>
      </c>
      <c r="F3641" s="6" t="s">
        <v>77</v>
      </c>
      <c r="G3641" s="6" t="s">
        <v>81</v>
      </c>
      <c r="H3641" s="7">
        <v>184159.2</v>
      </c>
      <c r="I3641" s="7">
        <v>182942.62</v>
      </c>
      <c r="J3641" s="8">
        <v>1477</v>
      </c>
      <c r="K3641" s="8">
        <v>1476</v>
      </c>
      <c r="L3641" s="7">
        <v>113555.15</v>
      </c>
      <c r="M3641" s="7">
        <v>5116.1400000000003</v>
      </c>
      <c r="N3641" s="7">
        <v>1475037.75</v>
      </c>
      <c r="O3641" s="8">
        <v>12400</v>
      </c>
      <c r="P3641" s="8">
        <v>10</v>
      </c>
      <c r="Q3641" s="8">
        <v>31</v>
      </c>
    </row>
    <row r="3642" spans="1:17" ht="14.5">
      <c r="A3642" s="5">
        <v>46235</v>
      </c>
      <c r="B3642" s="6">
        <v>2026</v>
      </c>
      <c r="C3642" s="6" t="s">
        <v>99</v>
      </c>
      <c r="D3642" s="6" t="s">
        <v>86</v>
      </c>
      <c r="E3642" s="6" t="s">
        <v>87</v>
      </c>
      <c r="F3642" s="6" t="s">
        <v>82</v>
      </c>
      <c r="G3642" s="6" t="s">
        <v>78</v>
      </c>
      <c r="H3642" s="7">
        <v>311190.88</v>
      </c>
      <c r="I3642" s="7">
        <v>318734.98</v>
      </c>
      <c r="J3642" s="8">
        <v>3987</v>
      </c>
      <c r="K3642" s="8">
        <v>4038</v>
      </c>
      <c r="L3642" s="7">
        <v>165342.68</v>
      </c>
      <c r="M3642" s="7">
        <v>5220.4399999999996</v>
      </c>
      <c r="N3642" s="7">
        <v>3132235.22</v>
      </c>
      <c r="O3642" s="8">
        <v>41676</v>
      </c>
      <c r="P3642" s="8">
        <v>18</v>
      </c>
      <c r="Q3642" s="8">
        <v>66</v>
      </c>
    </row>
    <row r="3643" spans="1:17" ht="14.5">
      <c r="A3643" s="5">
        <v>46235</v>
      </c>
      <c r="B3643" s="6">
        <v>2026</v>
      </c>
      <c r="C3643" s="6" t="s">
        <v>99</v>
      </c>
      <c r="D3643" s="6" t="s">
        <v>86</v>
      </c>
      <c r="E3643" s="6" t="s">
        <v>87</v>
      </c>
      <c r="F3643" s="6" t="s">
        <v>82</v>
      </c>
      <c r="G3643" s="6" t="s">
        <v>79</v>
      </c>
      <c r="H3643" s="7">
        <v>349450.03</v>
      </c>
      <c r="I3643" s="7">
        <v>330183.78999999998</v>
      </c>
      <c r="J3643" s="8">
        <v>1736</v>
      </c>
      <c r="K3643" s="8">
        <v>1638</v>
      </c>
      <c r="L3643" s="7">
        <v>212984.98</v>
      </c>
      <c r="M3643" s="7">
        <v>9113.9699999999993</v>
      </c>
      <c r="N3643" s="7">
        <v>2764957</v>
      </c>
      <c r="O3643" s="8">
        <v>14526</v>
      </c>
      <c r="P3643" s="8">
        <v>14</v>
      </c>
      <c r="Q3643" s="8">
        <v>15</v>
      </c>
    </row>
    <row r="3644" spans="1:17" ht="14.5">
      <c r="A3644" s="5">
        <v>46235</v>
      </c>
      <c r="B3644" s="6">
        <v>2026</v>
      </c>
      <c r="C3644" s="6" t="s">
        <v>99</v>
      </c>
      <c r="D3644" s="6" t="s">
        <v>86</v>
      </c>
      <c r="E3644" s="6" t="s">
        <v>87</v>
      </c>
      <c r="F3644" s="6" t="s">
        <v>82</v>
      </c>
      <c r="G3644" s="6" t="s">
        <v>80</v>
      </c>
      <c r="H3644" s="7">
        <v>116744</v>
      </c>
      <c r="I3644" s="7">
        <v>106476.06</v>
      </c>
      <c r="J3644" s="8">
        <v>769</v>
      </c>
      <c r="K3644" s="8">
        <v>708</v>
      </c>
      <c r="L3644" s="7">
        <v>75734.52</v>
      </c>
      <c r="M3644" s="7">
        <v>5934.52</v>
      </c>
      <c r="N3644" s="7">
        <v>1013721.63</v>
      </c>
      <c r="O3644" s="8">
        <v>7109</v>
      </c>
      <c r="P3644" s="8">
        <v>5</v>
      </c>
      <c r="Q3644" s="8">
        <v>8</v>
      </c>
    </row>
    <row r="3645" spans="1:17" ht="14.5">
      <c r="A3645" s="5">
        <v>46235</v>
      </c>
      <c r="B3645" s="6">
        <v>2026</v>
      </c>
      <c r="C3645" s="6" t="s">
        <v>99</v>
      </c>
      <c r="D3645" s="6" t="s">
        <v>86</v>
      </c>
      <c r="E3645" s="6" t="s">
        <v>87</v>
      </c>
      <c r="F3645" s="6" t="s">
        <v>82</v>
      </c>
      <c r="G3645" s="6" t="s">
        <v>81</v>
      </c>
      <c r="H3645" s="7">
        <v>144979.64000000001</v>
      </c>
      <c r="I3645" s="7">
        <v>146925.76999999999</v>
      </c>
      <c r="J3645" s="8">
        <v>1163</v>
      </c>
      <c r="K3645" s="8">
        <v>1165</v>
      </c>
      <c r="L3645" s="7">
        <v>84159.25</v>
      </c>
      <c r="M3645" s="7">
        <v>3947.33</v>
      </c>
      <c r="N3645" s="7">
        <v>1306168.3500000001</v>
      </c>
      <c r="O3645" s="8">
        <v>10937</v>
      </c>
      <c r="P3645" s="8">
        <v>6</v>
      </c>
      <c r="Q3645" s="8">
        <v>19</v>
      </c>
    </row>
    <row r="3646" spans="1:17" ht="14.5">
      <c r="A3646" s="5">
        <v>46235</v>
      </c>
      <c r="B3646" s="6">
        <v>2026</v>
      </c>
      <c r="C3646" s="6" t="s">
        <v>99</v>
      </c>
      <c r="D3646" s="6" t="s">
        <v>86</v>
      </c>
      <c r="E3646" s="6" t="s">
        <v>87</v>
      </c>
      <c r="F3646" s="6" t="s">
        <v>83</v>
      </c>
      <c r="G3646" s="6" t="s">
        <v>78</v>
      </c>
      <c r="H3646" s="7">
        <v>44757</v>
      </c>
      <c r="I3646" s="7">
        <v>47823.79</v>
      </c>
      <c r="J3646" s="8">
        <v>573</v>
      </c>
      <c r="K3646" s="8">
        <v>601</v>
      </c>
      <c r="L3646" s="7">
        <v>21553.15</v>
      </c>
      <c r="M3646" s="7">
        <v>743.59</v>
      </c>
      <c r="N3646" s="7">
        <v>576689.81000000006</v>
      </c>
      <c r="O3646" s="8">
        <v>8383</v>
      </c>
      <c r="P3646" s="8">
        <v>2</v>
      </c>
      <c r="Q3646" s="8">
        <v>9</v>
      </c>
    </row>
    <row r="3647" spans="1:17" ht="14.5">
      <c r="A3647" s="5">
        <v>46235</v>
      </c>
      <c r="B3647" s="6">
        <v>2026</v>
      </c>
      <c r="C3647" s="6" t="s">
        <v>99</v>
      </c>
      <c r="D3647" s="6" t="s">
        <v>86</v>
      </c>
      <c r="E3647" s="6" t="s">
        <v>87</v>
      </c>
      <c r="F3647" s="6" t="s">
        <v>83</v>
      </c>
      <c r="G3647" s="6" t="s">
        <v>79</v>
      </c>
      <c r="H3647" s="7">
        <v>46799.66</v>
      </c>
      <c r="I3647" s="7">
        <v>47140.74</v>
      </c>
      <c r="J3647" s="8">
        <v>232</v>
      </c>
      <c r="K3647" s="8">
        <v>238</v>
      </c>
      <c r="L3647" s="7">
        <v>25600.67</v>
      </c>
      <c r="M3647" s="7">
        <v>1154.54</v>
      </c>
      <c r="N3647" s="7">
        <v>514278.66</v>
      </c>
      <c r="O3647" s="8">
        <v>2899</v>
      </c>
      <c r="P3647" s="8">
        <v>3</v>
      </c>
      <c r="Q3647" s="8">
        <v>5</v>
      </c>
    </row>
    <row r="3648" spans="1:17" ht="14.5">
      <c r="A3648" s="5">
        <v>46235</v>
      </c>
      <c r="B3648" s="6">
        <v>2026</v>
      </c>
      <c r="C3648" s="6" t="s">
        <v>99</v>
      </c>
      <c r="D3648" s="6" t="s">
        <v>86</v>
      </c>
      <c r="E3648" s="6" t="s">
        <v>87</v>
      </c>
      <c r="F3648" s="6" t="s">
        <v>83</v>
      </c>
      <c r="G3648" s="6" t="s">
        <v>80</v>
      </c>
      <c r="H3648" s="7">
        <v>15680.89</v>
      </c>
      <c r="I3648" s="7">
        <v>14110.81</v>
      </c>
      <c r="J3648" s="8">
        <v>103</v>
      </c>
      <c r="K3648" s="8">
        <v>92</v>
      </c>
      <c r="L3648" s="7">
        <v>9004.1200000000008</v>
      </c>
      <c r="M3648" s="7">
        <v>814.33</v>
      </c>
      <c r="N3648" s="7">
        <v>192141.14</v>
      </c>
      <c r="O3648" s="8">
        <v>1340</v>
      </c>
      <c r="P3648" s="8">
        <v>1</v>
      </c>
      <c r="Q3648" s="8">
        <v>2</v>
      </c>
    </row>
    <row r="3649" spans="1:17" ht="14.5">
      <c r="A3649" s="5">
        <v>46235</v>
      </c>
      <c r="B3649" s="6">
        <v>2026</v>
      </c>
      <c r="C3649" s="6" t="s">
        <v>99</v>
      </c>
      <c r="D3649" s="6" t="s">
        <v>86</v>
      </c>
      <c r="E3649" s="6" t="s">
        <v>87</v>
      </c>
      <c r="F3649" s="6" t="s">
        <v>83</v>
      </c>
      <c r="G3649" s="6" t="s">
        <v>81</v>
      </c>
      <c r="H3649" s="7">
        <v>19923.599999999999</v>
      </c>
      <c r="I3649" s="7">
        <v>20009.650000000001</v>
      </c>
      <c r="J3649" s="8">
        <v>160</v>
      </c>
      <c r="K3649" s="8">
        <v>162</v>
      </c>
      <c r="L3649" s="7">
        <v>10464.290000000001</v>
      </c>
      <c r="M3649" s="7">
        <v>619.55999999999995</v>
      </c>
      <c r="N3649" s="7">
        <v>236048.14</v>
      </c>
      <c r="O3649" s="8">
        <v>2128</v>
      </c>
      <c r="P3649" s="8">
        <v>1</v>
      </c>
      <c r="Q3649" s="8">
        <v>4</v>
      </c>
    </row>
    <row r="3650" spans="1:17" ht="14.5">
      <c r="A3650" s="5">
        <v>46235</v>
      </c>
      <c r="B3650" s="6">
        <v>2026</v>
      </c>
      <c r="C3650" s="6" t="s">
        <v>99</v>
      </c>
      <c r="D3650" s="6" t="s">
        <v>88</v>
      </c>
      <c r="E3650" s="6" t="s">
        <v>87</v>
      </c>
      <c r="F3650" s="6" t="s">
        <v>77</v>
      </c>
      <c r="G3650" s="6" t="s">
        <v>78</v>
      </c>
      <c r="H3650" s="7">
        <v>314921.48</v>
      </c>
      <c r="I3650" s="7">
        <v>305802.96000000002</v>
      </c>
      <c r="J3650" s="8">
        <v>4035</v>
      </c>
      <c r="K3650" s="8">
        <v>3869</v>
      </c>
      <c r="L3650" s="7">
        <v>178604.69</v>
      </c>
      <c r="M3650" s="7">
        <v>5598</v>
      </c>
      <c r="N3650" s="7">
        <v>2941876.3</v>
      </c>
      <c r="O3650" s="8">
        <v>42219</v>
      </c>
      <c r="P3650" s="8">
        <v>15</v>
      </c>
      <c r="Q3650" s="8">
        <v>71</v>
      </c>
    </row>
    <row r="3651" spans="1:17" ht="14.5">
      <c r="A3651" s="5">
        <v>46235</v>
      </c>
      <c r="B3651" s="6">
        <v>2026</v>
      </c>
      <c r="C3651" s="6" t="s">
        <v>99</v>
      </c>
      <c r="D3651" s="6" t="s">
        <v>88</v>
      </c>
      <c r="E3651" s="6" t="s">
        <v>87</v>
      </c>
      <c r="F3651" s="6" t="s">
        <v>77</v>
      </c>
      <c r="G3651" s="6" t="s">
        <v>79</v>
      </c>
      <c r="H3651" s="7">
        <v>329977.81</v>
      </c>
      <c r="I3651" s="7">
        <v>315731</v>
      </c>
      <c r="J3651" s="8">
        <v>1639</v>
      </c>
      <c r="K3651" s="8">
        <v>1561</v>
      </c>
      <c r="L3651" s="7">
        <v>215157.96</v>
      </c>
      <c r="M3651" s="7">
        <v>8315.73</v>
      </c>
      <c r="N3651" s="7">
        <v>2527556.5299999998</v>
      </c>
      <c r="O3651" s="8">
        <v>12854</v>
      </c>
      <c r="P3651" s="8">
        <v>13</v>
      </c>
      <c r="Q3651" s="8">
        <v>20</v>
      </c>
    </row>
    <row r="3652" spans="1:17" ht="14.5">
      <c r="A3652" s="5">
        <v>46235</v>
      </c>
      <c r="B3652" s="6">
        <v>2026</v>
      </c>
      <c r="C3652" s="6" t="s">
        <v>99</v>
      </c>
      <c r="D3652" s="6" t="s">
        <v>88</v>
      </c>
      <c r="E3652" s="6" t="s">
        <v>87</v>
      </c>
      <c r="F3652" s="6" t="s">
        <v>77</v>
      </c>
      <c r="G3652" s="6" t="s">
        <v>80</v>
      </c>
      <c r="H3652" s="7">
        <v>109766.84</v>
      </c>
      <c r="I3652" s="7">
        <v>100305.06</v>
      </c>
      <c r="J3652" s="8">
        <v>723</v>
      </c>
      <c r="K3652" s="8">
        <v>650</v>
      </c>
      <c r="L3652" s="7">
        <v>75943.92</v>
      </c>
      <c r="M3652" s="7">
        <v>5824.61</v>
      </c>
      <c r="N3652" s="7">
        <v>946673</v>
      </c>
      <c r="O3652" s="8">
        <v>7004</v>
      </c>
      <c r="P3652" s="8">
        <v>5</v>
      </c>
      <c r="Q3652" s="8">
        <v>10</v>
      </c>
    </row>
    <row r="3653" spans="1:17" ht="14.5">
      <c r="A3653" s="5">
        <v>46235</v>
      </c>
      <c r="B3653" s="6">
        <v>2026</v>
      </c>
      <c r="C3653" s="6" t="s">
        <v>99</v>
      </c>
      <c r="D3653" s="6" t="s">
        <v>88</v>
      </c>
      <c r="E3653" s="6" t="s">
        <v>87</v>
      </c>
      <c r="F3653" s="6" t="s">
        <v>77</v>
      </c>
      <c r="G3653" s="6" t="s">
        <v>81</v>
      </c>
      <c r="H3653" s="7">
        <v>145934.51999999999</v>
      </c>
      <c r="I3653" s="7">
        <v>135275.03</v>
      </c>
      <c r="J3653" s="8">
        <v>1171</v>
      </c>
      <c r="K3653" s="8">
        <v>1088</v>
      </c>
      <c r="L3653" s="7">
        <v>90225.48</v>
      </c>
      <c r="M3653" s="7">
        <v>4199.32</v>
      </c>
      <c r="N3653" s="7">
        <v>1267878.3899999999</v>
      </c>
      <c r="O3653" s="8">
        <v>10612</v>
      </c>
      <c r="P3653" s="8">
        <v>8</v>
      </c>
      <c r="Q3653" s="8">
        <v>11</v>
      </c>
    </row>
    <row r="3654" spans="1:17" ht="14.5">
      <c r="A3654" s="5">
        <v>46235</v>
      </c>
      <c r="B3654" s="6">
        <v>2026</v>
      </c>
      <c r="C3654" s="6" t="s">
        <v>99</v>
      </c>
      <c r="D3654" s="6" t="s">
        <v>88</v>
      </c>
      <c r="E3654" s="6" t="s">
        <v>87</v>
      </c>
      <c r="F3654" s="6" t="s">
        <v>82</v>
      </c>
      <c r="G3654" s="6" t="s">
        <v>78</v>
      </c>
      <c r="H3654" s="7">
        <v>315143.13</v>
      </c>
      <c r="I3654" s="7">
        <v>294792.65999999997</v>
      </c>
      <c r="J3654" s="8">
        <v>4038</v>
      </c>
      <c r="K3654" s="8">
        <v>3833</v>
      </c>
      <c r="L3654" s="7">
        <v>166986.73000000001</v>
      </c>
      <c r="M3654" s="7">
        <v>5614.87</v>
      </c>
      <c r="N3654" s="7">
        <v>2939922.41</v>
      </c>
      <c r="O3654" s="8">
        <v>38925</v>
      </c>
      <c r="P3654" s="8">
        <v>17</v>
      </c>
      <c r="Q3654" s="8">
        <v>64</v>
      </c>
    </row>
    <row r="3655" spans="1:17" ht="14.5">
      <c r="A3655" s="5">
        <v>46235</v>
      </c>
      <c r="B3655" s="6">
        <v>2026</v>
      </c>
      <c r="C3655" s="6" t="s">
        <v>99</v>
      </c>
      <c r="D3655" s="6" t="s">
        <v>88</v>
      </c>
      <c r="E3655" s="6" t="s">
        <v>87</v>
      </c>
      <c r="F3655" s="6" t="s">
        <v>82</v>
      </c>
      <c r="G3655" s="6" t="s">
        <v>79</v>
      </c>
      <c r="H3655" s="7">
        <v>308769.14</v>
      </c>
      <c r="I3655" s="7">
        <v>294332.84000000003</v>
      </c>
      <c r="J3655" s="8">
        <v>1534</v>
      </c>
      <c r="K3655" s="8">
        <v>1483</v>
      </c>
      <c r="L3655" s="7">
        <v>190579.22</v>
      </c>
      <c r="M3655" s="7">
        <v>8392.35</v>
      </c>
      <c r="N3655" s="7">
        <v>2459103.69</v>
      </c>
      <c r="O3655" s="8">
        <v>12967</v>
      </c>
      <c r="P3655" s="8">
        <v>15</v>
      </c>
      <c r="Q3655" s="8">
        <v>22</v>
      </c>
    </row>
    <row r="3656" spans="1:17" ht="14.5">
      <c r="A3656" s="5">
        <v>46235</v>
      </c>
      <c r="B3656" s="6">
        <v>2026</v>
      </c>
      <c r="C3656" s="6" t="s">
        <v>99</v>
      </c>
      <c r="D3656" s="6" t="s">
        <v>88</v>
      </c>
      <c r="E3656" s="6" t="s">
        <v>87</v>
      </c>
      <c r="F3656" s="6" t="s">
        <v>82</v>
      </c>
      <c r="G3656" s="6" t="s">
        <v>80</v>
      </c>
      <c r="H3656" s="7">
        <v>99809.56</v>
      </c>
      <c r="I3656" s="7">
        <v>88920.75</v>
      </c>
      <c r="J3656" s="8">
        <v>658</v>
      </c>
      <c r="K3656" s="8">
        <v>594</v>
      </c>
      <c r="L3656" s="7">
        <v>63697.36</v>
      </c>
      <c r="M3656" s="7">
        <v>5831.03</v>
      </c>
      <c r="N3656" s="7">
        <v>957181.58</v>
      </c>
      <c r="O3656" s="8">
        <v>7093</v>
      </c>
      <c r="P3656" s="8">
        <v>6</v>
      </c>
      <c r="Q3656" s="8">
        <v>8</v>
      </c>
    </row>
    <row r="3657" spans="1:17" ht="14.5">
      <c r="A3657" s="5">
        <v>46235</v>
      </c>
      <c r="B3657" s="6">
        <v>2026</v>
      </c>
      <c r="C3657" s="6" t="s">
        <v>99</v>
      </c>
      <c r="D3657" s="6" t="s">
        <v>88</v>
      </c>
      <c r="E3657" s="6" t="s">
        <v>87</v>
      </c>
      <c r="F3657" s="6" t="s">
        <v>82</v>
      </c>
      <c r="G3657" s="6" t="s">
        <v>81</v>
      </c>
      <c r="H3657" s="7">
        <v>127782.86</v>
      </c>
      <c r="I3657" s="7">
        <v>123279</v>
      </c>
      <c r="J3657" s="8">
        <v>1025</v>
      </c>
      <c r="K3657" s="8">
        <v>972</v>
      </c>
      <c r="L3657" s="7">
        <v>74546.02</v>
      </c>
      <c r="M3657" s="7">
        <v>3862.6</v>
      </c>
      <c r="N3657" s="7">
        <v>1169245.18</v>
      </c>
      <c r="O3657" s="8">
        <v>10468</v>
      </c>
      <c r="P3657" s="8">
        <v>6</v>
      </c>
      <c r="Q3657" s="8">
        <v>9</v>
      </c>
    </row>
    <row r="3658" spans="1:17" ht="14.5">
      <c r="A3658" s="5">
        <v>46235</v>
      </c>
      <c r="B3658" s="6">
        <v>2026</v>
      </c>
      <c r="C3658" s="6" t="s">
        <v>99</v>
      </c>
      <c r="D3658" s="6" t="s">
        <v>88</v>
      </c>
      <c r="E3658" s="6" t="s">
        <v>87</v>
      </c>
      <c r="F3658" s="6" t="s">
        <v>83</v>
      </c>
      <c r="G3658" s="6" t="s">
        <v>78</v>
      </c>
      <c r="H3658" s="7">
        <v>38760.120000000003</v>
      </c>
      <c r="I3658" s="7">
        <v>38711.47</v>
      </c>
      <c r="J3658" s="8">
        <v>497</v>
      </c>
      <c r="K3658" s="8">
        <v>491</v>
      </c>
      <c r="L3658" s="7">
        <v>18203.04</v>
      </c>
      <c r="M3658" s="7">
        <v>731.25</v>
      </c>
      <c r="N3658" s="7">
        <v>492753.68</v>
      </c>
      <c r="O3658" s="8">
        <v>6513</v>
      </c>
      <c r="P3658" s="8">
        <v>2</v>
      </c>
      <c r="Q3658" s="8">
        <v>8</v>
      </c>
    </row>
    <row r="3659" spans="1:17" ht="14.5">
      <c r="A3659" s="5">
        <v>46235</v>
      </c>
      <c r="B3659" s="6">
        <v>2026</v>
      </c>
      <c r="C3659" s="6" t="s">
        <v>99</v>
      </c>
      <c r="D3659" s="6" t="s">
        <v>88</v>
      </c>
      <c r="E3659" s="6" t="s">
        <v>87</v>
      </c>
      <c r="F3659" s="6" t="s">
        <v>83</v>
      </c>
      <c r="G3659" s="6" t="s">
        <v>79</v>
      </c>
      <c r="H3659" s="7">
        <v>42305.23</v>
      </c>
      <c r="I3659" s="7">
        <v>38042.92</v>
      </c>
      <c r="J3659" s="8">
        <v>210</v>
      </c>
      <c r="K3659" s="8">
        <v>190</v>
      </c>
      <c r="L3659" s="7">
        <v>23410.77</v>
      </c>
      <c r="M3659" s="7">
        <v>954.95</v>
      </c>
      <c r="N3659" s="7">
        <v>442709.77</v>
      </c>
      <c r="O3659" s="8">
        <v>2393</v>
      </c>
      <c r="P3659" s="8">
        <v>2</v>
      </c>
      <c r="Q3659" s="8">
        <v>5</v>
      </c>
    </row>
    <row r="3660" spans="1:17" ht="14.5">
      <c r="A3660" s="5">
        <v>46235</v>
      </c>
      <c r="B3660" s="6">
        <v>2026</v>
      </c>
      <c r="C3660" s="6" t="s">
        <v>99</v>
      </c>
      <c r="D3660" s="6" t="s">
        <v>88</v>
      </c>
      <c r="E3660" s="6" t="s">
        <v>87</v>
      </c>
      <c r="F3660" s="6" t="s">
        <v>83</v>
      </c>
      <c r="G3660" s="6" t="s">
        <v>80</v>
      </c>
      <c r="H3660" s="7">
        <v>12142.63</v>
      </c>
      <c r="I3660" s="7">
        <v>10937.2</v>
      </c>
      <c r="J3660" s="8">
        <v>80</v>
      </c>
      <c r="K3660" s="8">
        <v>73</v>
      </c>
      <c r="L3660" s="7">
        <v>7041.24</v>
      </c>
      <c r="M3660" s="7">
        <v>653.66999999999996</v>
      </c>
      <c r="N3660" s="7">
        <v>153535.20000000001</v>
      </c>
      <c r="O3660" s="8">
        <v>1132</v>
      </c>
      <c r="P3660" s="8">
        <v>1</v>
      </c>
      <c r="Q3660" s="8">
        <v>3</v>
      </c>
    </row>
    <row r="3661" spans="1:17" ht="14.5">
      <c r="A3661" s="5">
        <v>46235</v>
      </c>
      <c r="B3661" s="6">
        <v>2026</v>
      </c>
      <c r="C3661" s="6" t="s">
        <v>99</v>
      </c>
      <c r="D3661" s="6" t="s">
        <v>88</v>
      </c>
      <c r="E3661" s="6" t="s">
        <v>87</v>
      </c>
      <c r="F3661" s="6" t="s">
        <v>83</v>
      </c>
      <c r="G3661" s="6" t="s">
        <v>81</v>
      </c>
      <c r="H3661" s="7">
        <v>16735.919999999998</v>
      </c>
      <c r="I3661" s="7">
        <v>15719.1</v>
      </c>
      <c r="J3661" s="8">
        <v>134</v>
      </c>
      <c r="K3661" s="8">
        <v>126</v>
      </c>
      <c r="L3661" s="7">
        <v>8910.11</v>
      </c>
      <c r="M3661" s="7">
        <v>548.26</v>
      </c>
      <c r="N3661" s="7">
        <v>194944.49</v>
      </c>
      <c r="O3661" s="8">
        <v>1602</v>
      </c>
      <c r="P3661" s="8">
        <v>1</v>
      </c>
      <c r="Q3661" s="8">
        <v>4</v>
      </c>
    </row>
    <row r="3662" spans="1:17" ht="14.5">
      <c r="A3662" s="5">
        <v>46235</v>
      </c>
      <c r="B3662" s="6">
        <v>2026</v>
      </c>
      <c r="C3662" s="6" t="s">
        <v>99</v>
      </c>
      <c r="D3662" s="6" t="s">
        <v>89</v>
      </c>
      <c r="E3662" s="6" t="s">
        <v>85</v>
      </c>
      <c r="F3662" s="6" t="s">
        <v>77</v>
      </c>
      <c r="G3662" s="6" t="s">
        <v>78</v>
      </c>
      <c r="H3662" s="7">
        <v>228751.99</v>
      </c>
      <c r="I3662" s="7">
        <v>228548.53</v>
      </c>
      <c r="J3662" s="8">
        <v>2931</v>
      </c>
      <c r="K3662" s="8">
        <v>2878</v>
      </c>
      <c r="L3662" s="7">
        <v>127943.77</v>
      </c>
      <c r="M3662" s="7">
        <v>4439.55</v>
      </c>
      <c r="N3662" s="7">
        <v>1691340.3</v>
      </c>
      <c r="O3662" s="8">
        <v>24551</v>
      </c>
      <c r="P3662" s="8">
        <v>9</v>
      </c>
      <c r="Q3662" s="8">
        <v>34</v>
      </c>
    </row>
    <row r="3663" spans="1:17" ht="14.5">
      <c r="A3663" s="5">
        <v>46235</v>
      </c>
      <c r="B3663" s="6">
        <v>2026</v>
      </c>
      <c r="C3663" s="6" t="s">
        <v>99</v>
      </c>
      <c r="D3663" s="6" t="s">
        <v>89</v>
      </c>
      <c r="E3663" s="6" t="s">
        <v>85</v>
      </c>
      <c r="F3663" s="6" t="s">
        <v>77</v>
      </c>
      <c r="G3663" s="6" t="s">
        <v>79</v>
      </c>
      <c r="H3663" s="7">
        <v>249184.77</v>
      </c>
      <c r="I3663" s="7">
        <v>241407.39</v>
      </c>
      <c r="J3663" s="8">
        <v>1238</v>
      </c>
      <c r="K3663" s="8">
        <v>1215</v>
      </c>
      <c r="L3663" s="7">
        <v>163294.99</v>
      </c>
      <c r="M3663" s="7">
        <v>6324.44</v>
      </c>
      <c r="N3663" s="7">
        <v>1472381.05</v>
      </c>
      <c r="O3663" s="8">
        <v>8143</v>
      </c>
      <c r="P3663" s="8">
        <v>10</v>
      </c>
      <c r="Q3663" s="8">
        <v>22</v>
      </c>
    </row>
    <row r="3664" spans="1:17" ht="14.5">
      <c r="A3664" s="5">
        <v>46235</v>
      </c>
      <c r="B3664" s="6">
        <v>2026</v>
      </c>
      <c r="C3664" s="6" t="s">
        <v>99</v>
      </c>
      <c r="D3664" s="6" t="s">
        <v>89</v>
      </c>
      <c r="E3664" s="6" t="s">
        <v>85</v>
      </c>
      <c r="F3664" s="6" t="s">
        <v>77</v>
      </c>
      <c r="G3664" s="6" t="s">
        <v>80</v>
      </c>
      <c r="H3664" s="7">
        <v>80555.460000000006</v>
      </c>
      <c r="I3664" s="7">
        <v>74279.53</v>
      </c>
      <c r="J3664" s="8">
        <v>531</v>
      </c>
      <c r="K3664" s="8">
        <v>486</v>
      </c>
      <c r="L3664" s="7">
        <v>54475.32</v>
      </c>
      <c r="M3664" s="7">
        <v>4465.6899999999996</v>
      </c>
      <c r="N3664" s="7">
        <v>549094.55000000005</v>
      </c>
      <c r="O3664" s="8">
        <v>3765</v>
      </c>
      <c r="P3664" s="8">
        <v>4</v>
      </c>
      <c r="Q3664" s="8">
        <v>11</v>
      </c>
    </row>
    <row r="3665" spans="1:17" ht="14.5">
      <c r="A3665" s="5">
        <v>46235</v>
      </c>
      <c r="B3665" s="6">
        <v>2026</v>
      </c>
      <c r="C3665" s="6" t="s">
        <v>99</v>
      </c>
      <c r="D3665" s="6" t="s">
        <v>89</v>
      </c>
      <c r="E3665" s="6" t="s">
        <v>85</v>
      </c>
      <c r="F3665" s="6" t="s">
        <v>77</v>
      </c>
      <c r="G3665" s="6" t="s">
        <v>81</v>
      </c>
      <c r="H3665" s="7">
        <v>104065.05</v>
      </c>
      <c r="I3665" s="7">
        <v>101507.75</v>
      </c>
      <c r="J3665" s="8">
        <v>835</v>
      </c>
      <c r="K3665" s="8">
        <v>826</v>
      </c>
      <c r="L3665" s="7">
        <v>64052.5</v>
      </c>
      <c r="M3665" s="7">
        <v>3405.26</v>
      </c>
      <c r="N3665" s="7">
        <v>667479.81000000006</v>
      </c>
      <c r="O3665" s="8">
        <v>5477</v>
      </c>
      <c r="P3665" s="8">
        <v>4</v>
      </c>
      <c r="Q3665" s="8">
        <v>16</v>
      </c>
    </row>
    <row r="3666" spans="1:17" ht="14.5">
      <c r="A3666" s="5">
        <v>46235</v>
      </c>
      <c r="B3666" s="6">
        <v>2026</v>
      </c>
      <c r="C3666" s="6" t="s">
        <v>99</v>
      </c>
      <c r="D3666" s="6" t="s">
        <v>89</v>
      </c>
      <c r="E3666" s="6" t="s">
        <v>85</v>
      </c>
      <c r="F3666" s="6" t="s">
        <v>82</v>
      </c>
      <c r="G3666" s="6" t="s">
        <v>78</v>
      </c>
      <c r="H3666" s="7">
        <v>203895.05</v>
      </c>
      <c r="I3666" s="7">
        <v>209926.55</v>
      </c>
      <c r="J3666" s="8">
        <v>2612</v>
      </c>
      <c r="K3666" s="8">
        <v>2706</v>
      </c>
      <c r="L3666" s="7">
        <v>107294.39999999999</v>
      </c>
      <c r="M3666" s="7">
        <v>3394.86</v>
      </c>
      <c r="N3666" s="7">
        <v>1527627.26</v>
      </c>
      <c r="O3666" s="8">
        <v>20199</v>
      </c>
      <c r="P3666" s="8">
        <v>11</v>
      </c>
      <c r="Q3666" s="8">
        <v>31</v>
      </c>
    </row>
    <row r="3667" spans="1:17" ht="14.5">
      <c r="A3667" s="5">
        <v>46235</v>
      </c>
      <c r="B3667" s="6">
        <v>2026</v>
      </c>
      <c r="C3667" s="6" t="s">
        <v>99</v>
      </c>
      <c r="D3667" s="6" t="s">
        <v>89</v>
      </c>
      <c r="E3667" s="6" t="s">
        <v>85</v>
      </c>
      <c r="F3667" s="6" t="s">
        <v>82</v>
      </c>
      <c r="G3667" s="6" t="s">
        <v>79</v>
      </c>
      <c r="H3667" s="7">
        <v>220799.14</v>
      </c>
      <c r="I3667" s="7">
        <v>207679.75</v>
      </c>
      <c r="J3667" s="8">
        <v>1097</v>
      </c>
      <c r="K3667" s="8">
        <v>1028</v>
      </c>
      <c r="L3667" s="7">
        <v>136410.85</v>
      </c>
      <c r="M3667" s="7">
        <v>5854.16</v>
      </c>
      <c r="N3667" s="7">
        <v>1306649.1200000001</v>
      </c>
      <c r="O3667" s="8">
        <v>7339</v>
      </c>
      <c r="P3667" s="8">
        <v>10</v>
      </c>
      <c r="Q3667" s="8">
        <v>9</v>
      </c>
    </row>
    <row r="3668" spans="1:17" ht="14.5">
      <c r="A3668" s="5">
        <v>46235</v>
      </c>
      <c r="B3668" s="6">
        <v>2026</v>
      </c>
      <c r="C3668" s="6" t="s">
        <v>99</v>
      </c>
      <c r="D3668" s="6" t="s">
        <v>89</v>
      </c>
      <c r="E3668" s="6" t="s">
        <v>85</v>
      </c>
      <c r="F3668" s="6" t="s">
        <v>82</v>
      </c>
      <c r="G3668" s="6" t="s">
        <v>80</v>
      </c>
      <c r="H3668" s="7">
        <v>72139.94</v>
      </c>
      <c r="I3668" s="7">
        <v>66620.52</v>
      </c>
      <c r="J3668" s="8">
        <v>475</v>
      </c>
      <c r="K3668" s="8">
        <v>437</v>
      </c>
      <c r="L3668" s="7">
        <v>45628.83</v>
      </c>
      <c r="M3668" s="7">
        <v>3791.53</v>
      </c>
      <c r="N3668" s="7">
        <v>483475.09</v>
      </c>
      <c r="O3668" s="8">
        <v>3509</v>
      </c>
      <c r="P3668" s="8">
        <v>3</v>
      </c>
      <c r="Q3668" s="8">
        <v>4</v>
      </c>
    </row>
    <row r="3669" spans="1:17" ht="14.5">
      <c r="A3669" s="5">
        <v>46235</v>
      </c>
      <c r="B3669" s="6">
        <v>2026</v>
      </c>
      <c r="C3669" s="6" t="s">
        <v>99</v>
      </c>
      <c r="D3669" s="6" t="s">
        <v>89</v>
      </c>
      <c r="E3669" s="6" t="s">
        <v>85</v>
      </c>
      <c r="F3669" s="6" t="s">
        <v>82</v>
      </c>
      <c r="G3669" s="6" t="s">
        <v>81</v>
      </c>
      <c r="H3669" s="7">
        <v>92788.09</v>
      </c>
      <c r="I3669" s="7">
        <v>91853.89</v>
      </c>
      <c r="J3669" s="8">
        <v>744</v>
      </c>
      <c r="K3669" s="8">
        <v>741</v>
      </c>
      <c r="L3669" s="7">
        <v>54262.65</v>
      </c>
      <c r="M3669" s="7">
        <v>3057.46</v>
      </c>
      <c r="N3669" s="7">
        <v>619344.54</v>
      </c>
      <c r="O3669" s="8">
        <v>5252</v>
      </c>
      <c r="P3669" s="8">
        <v>4</v>
      </c>
      <c r="Q3669" s="8">
        <v>11</v>
      </c>
    </row>
    <row r="3670" spans="1:17" ht="14.5">
      <c r="A3670" s="5">
        <v>46235</v>
      </c>
      <c r="B3670" s="6">
        <v>2026</v>
      </c>
      <c r="C3670" s="6" t="s">
        <v>99</v>
      </c>
      <c r="D3670" s="6" t="s">
        <v>89</v>
      </c>
      <c r="E3670" s="6" t="s">
        <v>85</v>
      </c>
      <c r="F3670" s="6" t="s">
        <v>83</v>
      </c>
      <c r="G3670" s="6" t="s">
        <v>78</v>
      </c>
      <c r="H3670" s="7">
        <v>34788.6</v>
      </c>
      <c r="I3670" s="7">
        <v>36412.15</v>
      </c>
      <c r="J3670" s="8">
        <v>446</v>
      </c>
      <c r="K3670" s="8">
        <v>466</v>
      </c>
      <c r="L3670" s="7">
        <v>16472.810000000001</v>
      </c>
      <c r="M3670" s="7">
        <v>626.66</v>
      </c>
      <c r="N3670" s="7">
        <v>343576.15</v>
      </c>
      <c r="O3670" s="8">
        <v>4542</v>
      </c>
      <c r="P3670" s="8">
        <v>2</v>
      </c>
      <c r="Q3670" s="8">
        <v>14</v>
      </c>
    </row>
    <row r="3671" spans="1:17" ht="14.5">
      <c r="A3671" s="5">
        <v>46235</v>
      </c>
      <c r="B3671" s="6">
        <v>2026</v>
      </c>
      <c r="C3671" s="6" t="s">
        <v>99</v>
      </c>
      <c r="D3671" s="6" t="s">
        <v>89</v>
      </c>
      <c r="E3671" s="6" t="s">
        <v>85</v>
      </c>
      <c r="F3671" s="6" t="s">
        <v>83</v>
      </c>
      <c r="G3671" s="6" t="s">
        <v>79</v>
      </c>
      <c r="H3671" s="7">
        <v>36333.769999999997</v>
      </c>
      <c r="I3671" s="7">
        <v>33610.839999999997</v>
      </c>
      <c r="J3671" s="8">
        <v>180</v>
      </c>
      <c r="K3671" s="8">
        <v>166</v>
      </c>
      <c r="L3671" s="7">
        <v>20344.34</v>
      </c>
      <c r="M3671" s="7">
        <v>951.77</v>
      </c>
      <c r="N3671" s="7">
        <v>300679.42</v>
      </c>
      <c r="O3671" s="8">
        <v>1602</v>
      </c>
      <c r="P3671" s="8">
        <v>2</v>
      </c>
      <c r="Q3671" s="8">
        <v>4</v>
      </c>
    </row>
    <row r="3672" spans="1:17" ht="14.5">
      <c r="A3672" s="5">
        <v>46235</v>
      </c>
      <c r="B3672" s="6">
        <v>2026</v>
      </c>
      <c r="C3672" s="6" t="s">
        <v>99</v>
      </c>
      <c r="D3672" s="6" t="s">
        <v>89</v>
      </c>
      <c r="E3672" s="6" t="s">
        <v>85</v>
      </c>
      <c r="F3672" s="6" t="s">
        <v>83</v>
      </c>
      <c r="G3672" s="6" t="s">
        <v>80</v>
      </c>
      <c r="H3672" s="7">
        <v>11124.62</v>
      </c>
      <c r="I3672" s="7">
        <v>10584.73</v>
      </c>
      <c r="J3672" s="8">
        <v>73</v>
      </c>
      <c r="K3672" s="8">
        <v>71</v>
      </c>
      <c r="L3672" s="7">
        <v>6461.07</v>
      </c>
      <c r="M3672" s="7">
        <v>558.88</v>
      </c>
      <c r="N3672" s="7">
        <v>108490.22</v>
      </c>
      <c r="O3672" s="8">
        <v>790</v>
      </c>
      <c r="P3672" s="8">
        <v>1</v>
      </c>
      <c r="Q3672" s="8">
        <v>2</v>
      </c>
    </row>
    <row r="3673" spans="1:17" ht="14.5">
      <c r="A3673" s="5">
        <v>46235</v>
      </c>
      <c r="B3673" s="6">
        <v>2026</v>
      </c>
      <c r="C3673" s="6" t="s">
        <v>99</v>
      </c>
      <c r="D3673" s="6" t="s">
        <v>89</v>
      </c>
      <c r="E3673" s="6" t="s">
        <v>85</v>
      </c>
      <c r="F3673" s="6" t="s">
        <v>83</v>
      </c>
      <c r="G3673" s="6" t="s">
        <v>81</v>
      </c>
      <c r="H3673" s="7">
        <v>15182.97</v>
      </c>
      <c r="I3673" s="7">
        <v>14553.35</v>
      </c>
      <c r="J3673" s="8">
        <v>122</v>
      </c>
      <c r="K3673" s="8">
        <v>116</v>
      </c>
      <c r="L3673" s="7">
        <v>8016.75</v>
      </c>
      <c r="M3673" s="7">
        <v>425.71</v>
      </c>
      <c r="N3673" s="7">
        <v>142843.91</v>
      </c>
      <c r="O3673" s="8">
        <v>1279</v>
      </c>
      <c r="P3673" s="8">
        <v>1</v>
      </c>
      <c r="Q3673" s="8">
        <v>2</v>
      </c>
    </row>
    <row r="3674" spans="1:17" ht="14.5">
      <c r="A3674" s="5">
        <v>46235</v>
      </c>
      <c r="B3674" s="6">
        <v>2026</v>
      </c>
      <c r="C3674" s="6" t="s">
        <v>99</v>
      </c>
      <c r="D3674" s="6" t="s">
        <v>90</v>
      </c>
      <c r="E3674" s="6" t="s">
        <v>91</v>
      </c>
      <c r="F3674" s="6" t="s">
        <v>77</v>
      </c>
      <c r="G3674" s="6" t="s">
        <v>78</v>
      </c>
      <c r="H3674" s="7">
        <v>185592.62</v>
      </c>
      <c r="I3674" s="7">
        <v>186850.79</v>
      </c>
      <c r="J3674" s="8">
        <v>2378</v>
      </c>
      <c r="K3674" s="8">
        <v>2353</v>
      </c>
      <c r="L3674" s="7">
        <v>105384.25</v>
      </c>
      <c r="M3674" s="7">
        <v>3564.16</v>
      </c>
      <c r="N3674" s="7">
        <v>2152088.52</v>
      </c>
      <c r="O3674" s="8">
        <v>29449</v>
      </c>
      <c r="P3674" s="8">
        <v>10</v>
      </c>
      <c r="Q3674" s="8">
        <v>23</v>
      </c>
    </row>
    <row r="3675" spans="1:17" ht="14.5">
      <c r="A3675" s="5">
        <v>46235</v>
      </c>
      <c r="B3675" s="6">
        <v>2026</v>
      </c>
      <c r="C3675" s="6" t="s">
        <v>99</v>
      </c>
      <c r="D3675" s="6" t="s">
        <v>90</v>
      </c>
      <c r="E3675" s="6" t="s">
        <v>91</v>
      </c>
      <c r="F3675" s="6" t="s">
        <v>77</v>
      </c>
      <c r="G3675" s="6" t="s">
        <v>79</v>
      </c>
      <c r="H3675" s="7">
        <v>196684.01</v>
      </c>
      <c r="I3675" s="7">
        <v>180923.89</v>
      </c>
      <c r="J3675" s="8">
        <v>977</v>
      </c>
      <c r="K3675" s="8">
        <v>901</v>
      </c>
      <c r="L3675" s="7">
        <v>130113</v>
      </c>
      <c r="M3675" s="7">
        <v>4633.5</v>
      </c>
      <c r="N3675" s="7">
        <v>1845081.23</v>
      </c>
      <c r="O3675" s="8">
        <v>9402</v>
      </c>
      <c r="P3675" s="8">
        <v>7</v>
      </c>
      <c r="Q3675" s="8">
        <v>18</v>
      </c>
    </row>
    <row r="3676" spans="1:17" ht="14.5">
      <c r="A3676" s="5">
        <v>46235</v>
      </c>
      <c r="B3676" s="6">
        <v>2026</v>
      </c>
      <c r="C3676" s="6" t="s">
        <v>99</v>
      </c>
      <c r="D3676" s="6" t="s">
        <v>90</v>
      </c>
      <c r="E3676" s="6" t="s">
        <v>91</v>
      </c>
      <c r="F3676" s="6" t="s">
        <v>77</v>
      </c>
      <c r="G3676" s="6" t="s">
        <v>80</v>
      </c>
      <c r="H3676" s="7">
        <v>76137.91</v>
      </c>
      <c r="I3676" s="7">
        <v>66153.509999999995</v>
      </c>
      <c r="J3676" s="8">
        <v>502</v>
      </c>
      <c r="K3676" s="8">
        <v>441</v>
      </c>
      <c r="L3676" s="7">
        <v>52135.49</v>
      </c>
      <c r="M3676" s="7">
        <v>4542.41</v>
      </c>
      <c r="N3676" s="7">
        <v>701785.44</v>
      </c>
      <c r="O3676" s="8">
        <v>4850</v>
      </c>
      <c r="P3676" s="8">
        <v>4</v>
      </c>
      <c r="Q3676" s="8">
        <v>6</v>
      </c>
    </row>
    <row r="3677" spans="1:17" ht="14.5">
      <c r="A3677" s="5">
        <v>46235</v>
      </c>
      <c r="B3677" s="6">
        <v>2026</v>
      </c>
      <c r="C3677" s="6" t="s">
        <v>99</v>
      </c>
      <c r="D3677" s="6" t="s">
        <v>90</v>
      </c>
      <c r="E3677" s="6" t="s">
        <v>91</v>
      </c>
      <c r="F3677" s="6" t="s">
        <v>77</v>
      </c>
      <c r="G3677" s="6" t="s">
        <v>81</v>
      </c>
      <c r="H3677" s="7">
        <v>89518.83</v>
      </c>
      <c r="I3677" s="7">
        <v>87075.95</v>
      </c>
      <c r="J3677" s="8">
        <v>718</v>
      </c>
      <c r="K3677" s="8">
        <v>699</v>
      </c>
      <c r="L3677" s="7">
        <v>55676.4</v>
      </c>
      <c r="M3677" s="7">
        <v>2576.37</v>
      </c>
      <c r="N3677" s="7">
        <v>907402.21</v>
      </c>
      <c r="O3677" s="8">
        <v>8180</v>
      </c>
      <c r="P3677" s="8">
        <v>4</v>
      </c>
      <c r="Q3677" s="8">
        <v>7</v>
      </c>
    </row>
    <row r="3678" spans="1:17" ht="14.5">
      <c r="A3678" s="5">
        <v>46235</v>
      </c>
      <c r="B3678" s="6">
        <v>2026</v>
      </c>
      <c r="C3678" s="6" t="s">
        <v>99</v>
      </c>
      <c r="D3678" s="6" t="s">
        <v>90</v>
      </c>
      <c r="E3678" s="6" t="s">
        <v>91</v>
      </c>
      <c r="F3678" s="6" t="s">
        <v>82</v>
      </c>
      <c r="G3678" s="6" t="s">
        <v>78</v>
      </c>
      <c r="H3678" s="7">
        <v>176017.81</v>
      </c>
      <c r="I3678" s="7">
        <v>176431.16</v>
      </c>
      <c r="J3678" s="8">
        <v>2255</v>
      </c>
      <c r="K3678" s="8">
        <v>2265</v>
      </c>
      <c r="L3678" s="7">
        <v>91840.17</v>
      </c>
      <c r="M3678" s="7">
        <v>3265.21</v>
      </c>
      <c r="N3678" s="7">
        <v>2013159.83</v>
      </c>
      <c r="O3678" s="8">
        <v>26828</v>
      </c>
      <c r="P3678" s="8">
        <v>9</v>
      </c>
      <c r="Q3678" s="8">
        <v>32</v>
      </c>
    </row>
    <row r="3679" spans="1:17" ht="14.5">
      <c r="A3679" s="5">
        <v>46235</v>
      </c>
      <c r="B3679" s="6">
        <v>2026</v>
      </c>
      <c r="C3679" s="6" t="s">
        <v>99</v>
      </c>
      <c r="D3679" s="6" t="s">
        <v>90</v>
      </c>
      <c r="E3679" s="6" t="s">
        <v>91</v>
      </c>
      <c r="F3679" s="6" t="s">
        <v>82</v>
      </c>
      <c r="G3679" s="6" t="s">
        <v>79</v>
      </c>
      <c r="H3679" s="7">
        <v>189092.35</v>
      </c>
      <c r="I3679" s="7">
        <v>182039.23</v>
      </c>
      <c r="J3679" s="8">
        <v>939</v>
      </c>
      <c r="K3679" s="8">
        <v>900</v>
      </c>
      <c r="L3679" s="7">
        <v>116315.53</v>
      </c>
      <c r="M3679" s="7">
        <v>4618.45</v>
      </c>
      <c r="N3679" s="7">
        <v>1786029.97</v>
      </c>
      <c r="O3679" s="8">
        <v>9940</v>
      </c>
      <c r="P3679" s="8">
        <v>8</v>
      </c>
      <c r="Q3679" s="8">
        <v>15</v>
      </c>
    </row>
    <row r="3680" spans="1:17" ht="14.5">
      <c r="A3680" s="5">
        <v>46235</v>
      </c>
      <c r="B3680" s="6">
        <v>2026</v>
      </c>
      <c r="C3680" s="6" t="s">
        <v>99</v>
      </c>
      <c r="D3680" s="6" t="s">
        <v>90</v>
      </c>
      <c r="E3680" s="6" t="s">
        <v>91</v>
      </c>
      <c r="F3680" s="6" t="s">
        <v>82</v>
      </c>
      <c r="G3680" s="6" t="s">
        <v>80</v>
      </c>
      <c r="H3680" s="7">
        <v>66213.55</v>
      </c>
      <c r="I3680" s="7">
        <v>60261.919999999998</v>
      </c>
      <c r="J3680" s="8">
        <v>436</v>
      </c>
      <c r="K3680" s="8">
        <v>397</v>
      </c>
      <c r="L3680" s="7">
        <v>42189.02</v>
      </c>
      <c r="M3680" s="7">
        <v>3744.27</v>
      </c>
      <c r="N3680" s="7">
        <v>644053.29</v>
      </c>
      <c r="O3680" s="8">
        <v>4784</v>
      </c>
      <c r="P3680" s="8">
        <v>4</v>
      </c>
      <c r="Q3680" s="8">
        <v>9</v>
      </c>
    </row>
    <row r="3681" spans="1:17" ht="14.5">
      <c r="A3681" s="5">
        <v>46235</v>
      </c>
      <c r="B3681" s="6">
        <v>2026</v>
      </c>
      <c r="C3681" s="6" t="s">
        <v>99</v>
      </c>
      <c r="D3681" s="6" t="s">
        <v>90</v>
      </c>
      <c r="E3681" s="6" t="s">
        <v>91</v>
      </c>
      <c r="F3681" s="6" t="s">
        <v>82</v>
      </c>
      <c r="G3681" s="6" t="s">
        <v>81</v>
      </c>
      <c r="H3681" s="7">
        <v>72466.600000000006</v>
      </c>
      <c r="I3681" s="7">
        <v>70576.44</v>
      </c>
      <c r="J3681" s="8">
        <v>581</v>
      </c>
      <c r="K3681" s="8">
        <v>575</v>
      </c>
      <c r="L3681" s="7">
        <v>42331.45</v>
      </c>
      <c r="M3681" s="7">
        <v>2182.44</v>
      </c>
      <c r="N3681" s="7">
        <v>810051.03</v>
      </c>
      <c r="O3681" s="8">
        <v>7011</v>
      </c>
      <c r="P3681" s="8">
        <v>3</v>
      </c>
      <c r="Q3681" s="8">
        <v>13</v>
      </c>
    </row>
    <row r="3682" spans="1:17" ht="14.5">
      <c r="A3682" s="5">
        <v>46235</v>
      </c>
      <c r="B3682" s="6">
        <v>2026</v>
      </c>
      <c r="C3682" s="6" t="s">
        <v>99</v>
      </c>
      <c r="D3682" s="6" t="s">
        <v>90</v>
      </c>
      <c r="E3682" s="6" t="s">
        <v>91</v>
      </c>
      <c r="F3682" s="6" t="s">
        <v>83</v>
      </c>
      <c r="G3682" s="6" t="s">
        <v>78</v>
      </c>
      <c r="H3682" s="7">
        <v>21220.42</v>
      </c>
      <c r="I3682" s="7">
        <v>21328.720000000001</v>
      </c>
      <c r="J3682" s="8">
        <v>272</v>
      </c>
      <c r="K3682" s="8">
        <v>275</v>
      </c>
      <c r="L3682" s="7">
        <v>9983.09</v>
      </c>
      <c r="M3682" s="7">
        <v>376.71</v>
      </c>
      <c r="N3682" s="7">
        <v>356322.17</v>
      </c>
      <c r="O3682" s="8">
        <v>4853</v>
      </c>
      <c r="P3682" s="8">
        <v>1</v>
      </c>
      <c r="Q3682" s="8">
        <v>6</v>
      </c>
    </row>
    <row r="3683" spans="1:17" ht="14.5">
      <c r="A3683" s="5">
        <v>46235</v>
      </c>
      <c r="B3683" s="6">
        <v>2026</v>
      </c>
      <c r="C3683" s="6" t="s">
        <v>99</v>
      </c>
      <c r="D3683" s="6" t="s">
        <v>90</v>
      </c>
      <c r="E3683" s="6" t="s">
        <v>91</v>
      </c>
      <c r="F3683" s="6" t="s">
        <v>83</v>
      </c>
      <c r="G3683" s="6" t="s">
        <v>79</v>
      </c>
      <c r="H3683" s="7">
        <v>23422.34</v>
      </c>
      <c r="I3683" s="7">
        <v>21379.119999999999</v>
      </c>
      <c r="J3683" s="8">
        <v>116</v>
      </c>
      <c r="K3683" s="8">
        <v>105</v>
      </c>
      <c r="L3683" s="7">
        <v>13095.84</v>
      </c>
      <c r="M3683" s="7">
        <v>554.19000000000005</v>
      </c>
      <c r="N3683" s="7">
        <v>317551.76</v>
      </c>
      <c r="O3683" s="8">
        <v>1643</v>
      </c>
      <c r="P3683" s="8">
        <v>1</v>
      </c>
      <c r="Q3683" s="8">
        <v>2</v>
      </c>
    </row>
    <row r="3684" spans="1:17" ht="14.5">
      <c r="A3684" s="5">
        <v>46235</v>
      </c>
      <c r="B3684" s="6">
        <v>2026</v>
      </c>
      <c r="C3684" s="6" t="s">
        <v>99</v>
      </c>
      <c r="D3684" s="6" t="s">
        <v>90</v>
      </c>
      <c r="E3684" s="6" t="s">
        <v>91</v>
      </c>
      <c r="F3684" s="6" t="s">
        <v>83</v>
      </c>
      <c r="G3684" s="6" t="s">
        <v>80</v>
      </c>
      <c r="H3684" s="7">
        <v>8134.27</v>
      </c>
      <c r="I3684" s="7">
        <v>7453.61</v>
      </c>
      <c r="J3684" s="8">
        <v>54</v>
      </c>
      <c r="K3684" s="8">
        <v>49</v>
      </c>
      <c r="L3684" s="7">
        <v>4789.59</v>
      </c>
      <c r="M3684" s="7">
        <v>420.74</v>
      </c>
      <c r="N3684" s="7">
        <v>114187.44</v>
      </c>
      <c r="O3684" s="8">
        <v>850</v>
      </c>
      <c r="P3684" s="8">
        <v>0</v>
      </c>
      <c r="Q3684" s="8">
        <v>1</v>
      </c>
    </row>
    <row r="3685" spans="1:17" ht="14.5">
      <c r="A3685" s="5">
        <v>46235</v>
      </c>
      <c r="B3685" s="6">
        <v>2026</v>
      </c>
      <c r="C3685" s="6" t="s">
        <v>99</v>
      </c>
      <c r="D3685" s="6" t="s">
        <v>90</v>
      </c>
      <c r="E3685" s="6" t="s">
        <v>91</v>
      </c>
      <c r="F3685" s="6" t="s">
        <v>83</v>
      </c>
      <c r="G3685" s="6" t="s">
        <v>81</v>
      </c>
      <c r="H3685" s="7">
        <v>9782.2999999999993</v>
      </c>
      <c r="I3685" s="7">
        <v>9697.42</v>
      </c>
      <c r="J3685" s="8">
        <v>78</v>
      </c>
      <c r="K3685" s="8">
        <v>77</v>
      </c>
      <c r="L3685" s="7">
        <v>5242.5</v>
      </c>
      <c r="M3685" s="7">
        <v>312.3</v>
      </c>
      <c r="N3685" s="7">
        <v>144595.39000000001</v>
      </c>
      <c r="O3685" s="8">
        <v>1302</v>
      </c>
      <c r="P3685" s="8">
        <v>1</v>
      </c>
      <c r="Q3685" s="8">
        <v>1</v>
      </c>
    </row>
    <row r="3686" spans="1:17" ht="14.5">
      <c r="A3686" s="5">
        <v>46235</v>
      </c>
      <c r="B3686" s="6">
        <v>2026</v>
      </c>
      <c r="C3686" s="6" t="s">
        <v>99</v>
      </c>
      <c r="D3686" s="6" t="s">
        <v>92</v>
      </c>
      <c r="E3686" s="6" t="s">
        <v>76</v>
      </c>
      <c r="F3686" s="6" t="s">
        <v>77</v>
      </c>
      <c r="G3686" s="6" t="s">
        <v>78</v>
      </c>
      <c r="H3686" s="7">
        <v>196845.01</v>
      </c>
      <c r="I3686" s="7">
        <v>200175.44</v>
      </c>
      <c r="J3686" s="8">
        <v>2522</v>
      </c>
      <c r="K3686" s="8">
        <v>2593</v>
      </c>
      <c r="L3686" s="7">
        <v>108961.08</v>
      </c>
      <c r="M3686" s="7">
        <v>3439.49</v>
      </c>
      <c r="N3686" s="7">
        <v>1330778.57</v>
      </c>
      <c r="O3686" s="8">
        <v>19086</v>
      </c>
      <c r="P3686" s="8">
        <v>9</v>
      </c>
      <c r="Q3686" s="8">
        <v>31</v>
      </c>
    </row>
    <row r="3687" spans="1:17" ht="14.5">
      <c r="A3687" s="5">
        <v>46235</v>
      </c>
      <c r="B3687" s="6">
        <v>2026</v>
      </c>
      <c r="C3687" s="6" t="s">
        <v>99</v>
      </c>
      <c r="D3687" s="6" t="s">
        <v>92</v>
      </c>
      <c r="E3687" s="6" t="s">
        <v>76</v>
      </c>
      <c r="F3687" s="6" t="s">
        <v>77</v>
      </c>
      <c r="G3687" s="6" t="s">
        <v>79</v>
      </c>
      <c r="H3687" s="7">
        <v>193662.07</v>
      </c>
      <c r="I3687" s="7">
        <v>189927.64</v>
      </c>
      <c r="J3687" s="8">
        <v>962</v>
      </c>
      <c r="K3687" s="8">
        <v>947</v>
      </c>
      <c r="L3687" s="7">
        <v>126478.92</v>
      </c>
      <c r="M3687" s="7">
        <v>4690.1099999999997</v>
      </c>
      <c r="N3687" s="7">
        <v>1105990.1200000001</v>
      </c>
      <c r="O3687" s="8">
        <v>5936</v>
      </c>
      <c r="P3687" s="8">
        <v>9</v>
      </c>
      <c r="Q3687" s="8">
        <v>11</v>
      </c>
    </row>
    <row r="3688" spans="1:17" ht="14.5">
      <c r="A3688" s="5">
        <v>46235</v>
      </c>
      <c r="B3688" s="6">
        <v>2026</v>
      </c>
      <c r="C3688" s="6" t="s">
        <v>99</v>
      </c>
      <c r="D3688" s="6" t="s">
        <v>92</v>
      </c>
      <c r="E3688" s="6" t="s">
        <v>76</v>
      </c>
      <c r="F3688" s="6" t="s">
        <v>77</v>
      </c>
      <c r="G3688" s="6" t="s">
        <v>80</v>
      </c>
      <c r="H3688" s="7">
        <v>67115.8</v>
      </c>
      <c r="I3688" s="7">
        <v>60688.28</v>
      </c>
      <c r="J3688" s="8">
        <v>442</v>
      </c>
      <c r="K3688" s="8">
        <v>397</v>
      </c>
      <c r="L3688" s="7">
        <v>45477.95</v>
      </c>
      <c r="M3688" s="7">
        <v>3656.72</v>
      </c>
      <c r="N3688" s="7">
        <v>434910.93</v>
      </c>
      <c r="O3688" s="8">
        <v>2947</v>
      </c>
      <c r="P3688" s="8">
        <v>3</v>
      </c>
      <c r="Q3688" s="8">
        <v>6</v>
      </c>
    </row>
    <row r="3689" spans="1:17" ht="14.5">
      <c r="A3689" s="5">
        <v>46235</v>
      </c>
      <c r="B3689" s="6">
        <v>2026</v>
      </c>
      <c r="C3689" s="6" t="s">
        <v>99</v>
      </c>
      <c r="D3689" s="6" t="s">
        <v>92</v>
      </c>
      <c r="E3689" s="6" t="s">
        <v>76</v>
      </c>
      <c r="F3689" s="6" t="s">
        <v>77</v>
      </c>
      <c r="G3689" s="6" t="s">
        <v>81</v>
      </c>
      <c r="H3689" s="7">
        <v>87019.34</v>
      </c>
      <c r="I3689" s="7">
        <v>83147.14</v>
      </c>
      <c r="J3689" s="8">
        <v>698</v>
      </c>
      <c r="K3689" s="8">
        <v>671</v>
      </c>
      <c r="L3689" s="7">
        <v>55063.87</v>
      </c>
      <c r="M3689" s="7">
        <v>2848.27</v>
      </c>
      <c r="N3689" s="7">
        <v>540359.59</v>
      </c>
      <c r="O3689" s="8">
        <v>4815</v>
      </c>
      <c r="P3689" s="8">
        <v>5</v>
      </c>
      <c r="Q3689" s="8">
        <v>12</v>
      </c>
    </row>
    <row r="3690" spans="1:17" ht="14.5">
      <c r="A3690" s="5">
        <v>46235</v>
      </c>
      <c r="B3690" s="6">
        <v>2026</v>
      </c>
      <c r="C3690" s="6" t="s">
        <v>99</v>
      </c>
      <c r="D3690" s="6" t="s">
        <v>92</v>
      </c>
      <c r="E3690" s="6" t="s">
        <v>76</v>
      </c>
      <c r="F3690" s="6" t="s">
        <v>82</v>
      </c>
      <c r="G3690" s="6" t="s">
        <v>78</v>
      </c>
      <c r="H3690" s="7">
        <v>167641.34</v>
      </c>
      <c r="I3690" s="7">
        <v>165252.19</v>
      </c>
      <c r="J3690" s="8">
        <v>2148</v>
      </c>
      <c r="K3690" s="8">
        <v>2149</v>
      </c>
      <c r="L3690" s="7">
        <v>88008.55</v>
      </c>
      <c r="M3690" s="7">
        <v>3144.64</v>
      </c>
      <c r="N3690" s="7">
        <v>1127458.1000000001</v>
      </c>
      <c r="O3690" s="8">
        <v>15477</v>
      </c>
      <c r="P3690" s="8">
        <v>7</v>
      </c>
      <c r="Q3690" s="8">
        <v>31</v>
      </c>
    </row>
    <row r="3691" spans="1:17" ht="14.5">
      <c r="A3691" s="5">
        <v>46235</v>
      </c>
      <c r="B3691" s="6">
        <v>2026</v>
      </c>
      <c r="C3691" s="6" t="s">
        <v>99</v>
      </c>
      <c r="D3691" s="6" t="s">
        <v>92</v>
      </c>
      <c r="E3691" s="6" t="s">
        <v>76</v>
      </c>
      <c r="F3691" s="6" t="s">
        <v>82</v>
      </c>
      <c r="G3691" s="6" t="s">
        <v>79</v>
      </c>
      <c r="H3691" s="7">
        <v>170028.59</v>
      </c>
      <c r="I3691" s="7">
        <v>168745.15</v>
      </c>
      <c r="J3691" s="8">
        <v>845</v>
      </c>
      <c r="K3691" s="8">
        <v>826</v>
      </c>
      <c r="L3691" s="7">
        <v>103552.46</v>
      </c>
      <c r="M3691" s="7">
        <v>3864.67</v>
      </c>
      <c r="N3691" s="7">
        <v>927687.29</v>
      </c>
      <c r="O3691" s="8">
        <v>4789</v>
      </c>
      <c r="P3691" s="8">
        <v>8</v>
      </c>
      <c r="Q3691" s="8">
        <v>8</v>
      </c>
    </row>
    <row r="3692" spans="1:17" ht="14.5">
      <c r="A3692" s="5">
        <v>46235</v>
      </c>
      <c r="B3692" s="6">
        <v>2026</v>
      </c>
      <c r="C3692" s="6" t="s">
        <v>99</v>
      </c>
      <c r="D3692" s="6" t="s">
        <v>92</v>
      </c>
      <c r="E3692" s="6" t="s">
        <v>76</v>
      </c>
      <c r="F3692" s="6" t="s">
        <v>82</v>
      </c>
      <c r="G3692" s="6" t="s">
        <v>80</v>
      </c>
      <c r="H3692" s="7">
        <v>52809.86</v>
      </c>
      <c r="I3692" s="7">
        <v>50388.78</v>
      </c>
      <c r="J3692" s="8">
        <v>348</v>
      </c>
      <c r="K3692" s="8">
        <v>338</v>
      </c>
      <c r="L3692" s="7">
        <v>34174.730000000003</v>
      </c>
      <c r="M3692" s="7">
        <v>3156.81</v>
      </c>
      <c r="N3692" s="7">
        <v>363028.77</v>
      </c>
      <c r="O3692" s="8">
        <v>2659</v>
      </c>
      <c r="P3692" s="8">
        <v>3</v>
      </c>
      <c r="Q3692" s="8">
        <v>4</v>
      </c>
    </row>
    <row r="3693" spans="1:17" ht="14.5">
      <c r="A3693" s="5">
        <v>46235</v>
      </c>
      <c r="B3693" s="6">
        <v>2026</v>
      </c>
      <c r="C3693" s="6" t="s">
        <v>99</v>
      </c>
      <c r="D3693" s="6" t="s">
        <v>92</v>
      </c>
      <c r="E3693" s="6" t="s">
        <v>76</v>
      </c>
      <c r="F3693" s="6" t="s">
        <v>82</v>
      </c>
      <c r="G3693" s="6" t="s">
        <v>81</v>
      </c>
      <c r="H3693" s="7">
        <v>74275.009999999995</v>
      </c>
      <c r="I3693" s="7">
        <v>76154.05</v>
      </c>
      <c r="J3693" s="8">
        <v>596</v>
      </c>
      <c r="K3693" s="8">
        <v>613</v>
      </c>
      <c r="L3693" s="7">
        <v>43275.62</v>
      </c>
      <c r="M3693" s="7">
        <v>2066.65</v>
      </c>
      <c r="N3693" s="7">
        <v>464051.17</v>
      </c>
      <c r="O3693" s="8">
        <v>4021</v>
      </c>
      <c r="P3693" s="8">
        <v>3</v>
      </c>
      <c r="Q3693" s="8">
        <v>13</v>
      </c>
    </row>
    <row r="3694" spans="1:17" ht="14.5">
      <c r="A3694" s="5">
        <v>46235</v>
      </c>
      <c r="B3694" s="6">
        <v>2026</v>
      </c>
      <c r="C3694" s="6" t="s">
        <v>99</v>
      </c>
      <c r="D3694" s="6" t="s">
        <v>92</v>
      </c>
      <c r="E3694" s="6" t="s">
        <v>76</v>
      </c>
      <c r="F3694" s="6" t="s">
        <v>83</v>
      </c>
      <c r="G3694" s="6" t="s">
        <v>78</v>
      </c>
      <c r="H3694" s="7">
        <v>20968.830000000002</v>
      </c>
      <c r="I3694" s="7">
        <v>21323.25</v>
      </c>
      <c r="J3694" s="8">
        <v>269</v>
      </c>
      <c r="K3694" s="8">
        <v>273</v>
      </c>
      <c r="L3694" s="7">
        <v>10065.56</v>
      </c>
      <c r="M3694" s="7">
        <v>406.61</v>
      </c>
      <c r="N3694" s="7">
        <v>199306.12</v>
      </c>
      <c r="O3694" s="8">
        <v>2624</v>
      </c>
      <c r="P3694" s="8">
        <v>1</v>
      </c>
      <c r="Q3694" s="8">
        <v>7</v>
      </c>
    </row>
    <row r="3695" spans="1:17" ht="14.5">
      <c r="A3695" s="5">
        <v>46235</v>
      </c>
      <c r="B3695" s="6">
        <v>2026</v>
      </c>
      <c r="C3695" s="6" t="s">
        <v>99</v>
      </c>
      <c r="D3695" s="6" t="s">
        <v>92</v>
      </c>
      <c r="E3695" s="6" t="s">
        <v>76</v>
      </c>
      <c r="F3695" s="6" t="s">
        <v>83</v>
      </c>
      <c r="G3695" s="6" t="s">
        <v>79</v>
      </c>
      <c r="H3695" s="7">
        <v>23298.93</v>
      </c>
      <c r="I3695" s="7">
        <v>21928.77</v>
      </c>
      <c r="J3695" s="8">
        <v>116</v>
      </c>
      <c r="K3695" s="8">
        <v>107</v>
      </c>
      <c r="L3695" s="7">
        <v>12958.28</v>
      </c>
      <c r="M3695" s="7">
        <v>531</v>
      </c>
      <c r="N3695" s="7">
        <v>179238.54</v>
      </c>
      <c r="O3695" s="8">
        <v>921</v>
      </c>
      <c r="P3695" s="8">
        <v>1</v>
      </c>
      <c r="Q3695" s="8">
        <v>3</v>
      </c>
    </row>
    <row r="3696" spans="1:17" ht="14.5">
      <c r="A3696" s="5">
        <v>46235</v>
      </c>
      <c r="B3696" s="6">
        <v>2026</v>
      </c>
      <c r="C3696" s="6" t="s">
        <v>99</v>
      </c>
      <c r="D3696" s="6" t="s">
        <v>92</v>
      </c>
      <c r="E3696" s="6" t="s">
        <v>76</v>
      </c>
      <c r="F3696" s="6" t="s">
        <v>83</v>
      </c>
      <c r="G3696" s="6" t="s">
        <v>80</v>
      </c>
      <c r="H3696" s="7">
        <v>7048.72</v>
      </c>
      <c r="I3696" s="7">
        <v>6475.11</v>
      </c>
      <c r="J3696" s="8">
        <v>46</v>
      </c>
      <c r="K3696" s="8">
        <v>43</v>
      </c>
      <c r="L3696" s="7">
        <v>4149.79</v>
      </c>
      <c r="M3696" s="7">
        <v>384.13</v>
      </c>
      <c r="N3696" s="7">
        <v>66803.55</v>
      </c>
      <c r="O3696" s="8">
        <v>466</v>
      </c>
      <c r="P3696" s="8">
        <v>0</v>
      </c>
      <c r="Q3696" s="8">
        <v>1</v>
      </c>
    </row>
    <row r="3697" spans="1:17" ht="14.5">
      <c r="A3697" s="5">
        <v>46235</v>
      </c>
      <c r="B3697" s="6">
        <v>2026</v>
      </c>
      <c r="C3697" s="6" t="s">
        <v>99</v>
      </c>
      <c r="D3697" s="6" t="s">
        <v>92</v>
      </c>
      <c r="E3697" s="6" t="s">
        <v>76</v>
      </c>
      <c r="F3697" s="6" t="s">
        <v>83</v>
      </c>
      <c r="G3697" s="6" t="s">
        <v>81</v>
      </c>
      <c r="H3697" s="7">
        <v>9531.43</v>
      </c>
      <c r="I3697" s="7">
        <v>9731.11</v>
      </c>
      <c r="J3697" s="8">
        <v>76</v>
      </c>
      <c r="K3697" s="8">
        <v>78</v>
      </c>
      <c r="L3697" s="7">
        <v>5092.84</v>
      </c>
      <c r="M3697" s="7">
        <v>299.14999999999998</v>
      </c>
      <c r="N3697" s="7">
        <v>83197.52</v>
      </c>
      <c r="O3697" s="8">
        <v>724</v>
      </c>
      <c r="P3697" s="8">
        <v>1</v>
      </c>
      <c r="Q3697" s="8">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workbookViewId="0">
      <selection activeCell="F11" sqref="F11"/>
    </sheetView>
  </sheetViews>
  <sheetFormatPr baseColWidth="10" defaultColWidth="8.6640625" defaultRowHeight="14"/>
  <cols>
    <col min="1" max="1" width="25.33203125" customWidth="1"/>
    <col min="2" max="2" width="14" customWidth="1"/>
    <col min="3" max="3" width="46" customWidth="1"/>
    <col min="4" max="4" width="24" customWidth="1"/>
    <col min="5" max="5" width="30" customWidth="1"/>
  </cols>
  <sheetData>
    <row r="1" spans="1:5">
      <c r="A1" s="15" t="s">
        <v>104</v>
      </c>
      <c r="B1" s="15"/>
      <c r="C1" s="15"/>
      <c r="D1" s="15"/>
      <c r="E1" s="15"/>
    </row>
    <row r="2" spans="1:5">
      <c r="A2" s="15"/>
      <c r="B2" s="15"/>
      <c r="C2" s="15"/>
      <c r="D2" s="15"/>
      <c r="E2" s="15"/>
    </row>
    <row r="3" spans="1:5" ht="14.5">
      <c r="A3" s="1"/>
      <c r="B3" s="1"/>
      <c r="C3" s="1"/>
      <c r="D3" s="1"/>
      <c r="E3" s="1"/>
    </row>
    <row r="4" spans="1:5" ht="14.5">
      <c r="A4" s="10" t="s">
        <v>105</v>
      </c>
      <c r="B4" s="10" t="s">
        <v>24</v>
      </c>
      <c r="C4" s="10" t="s">
        <v>106</v>
      </c>
      <c r="D4" s="10" t="s">
        <v>107</v>
      </c>
      <c r="E4" s="10" t="s">
        <v>108</v>
      </c>
    </row>
    <row r="5" spans="1:5" ht="14.5">
      <c r="A5" s="3" t="s">
        <v>57</v>
      </c>
      <c r="B5" s="3" t="s">
        <v>109</v>
      </c>
      <c r="C5" s="3" t="s">
        <v>110</v>
      </c>
      <c r="D5" s="79">
        <v>44986</v>
      </c>
      <c r="E5" s="3" t="s">
        <v>196</v>
      </c>
    </row>
    <row r="6" spans="1:5" ht="14.5">
      <c r="A6" s="3" t="s">
        <v>58</v>
      </c>
      <c r="B6" s="3" t="s">
        <v>111</v>
      </c>
      <c r="C6" s="3" t="s">
        <v>112</v>
      </c>
      <c r="D6" s="71">
        <v>2025</v>
      </c>
      <c r="E6" s="3" t="s">
        <v>113</v>
      </c>
    </row>
    <row r="7" spans="1:5" ht="14.5">
      <c r="A7" s="3" t="s">
        <v>59</v>
      </c>
      <c r="B7" s="3" t="s">
        <v>114</v>
      </c>
      <c r="C7" s="3" t="s">
        <v>115</v>
      </c>
      <c r="D7" s="72" t="s">
        <v>94</v>
      </c>
      <c r="E7" s="3" t="s">
        <v>116</v>
      </c>
    </row>
    <row r="8" spans="1:5" ht="14.5">
      <c r="A8" s="3" t="s">
        <v>60</v>
      </c>
      <c r="B8" s="3" t="s">
        <v>114</v>
      </c>
      <c r="C8" s="3" t="s">
        <v>117</v>
      </c>
      <c r="D8" s="72" t="s">
        <v>75</v>
      </c>
      <c r="E8" s="3" t="s">
        <v>118</v>
      </c>
    </row>
    <row r="9" spans="1:5" ht="14.5">
      <c r="A9" s="3" t="s">
        <v>61</v>
      </c>
      <c r="B9" s="3" t="s">
        <v>114</v>
      </c>
      <c r="C9" s="3" t="s">
        <v>119</v>
      </c>
      <c r="D9" s="72" t="s">
        <v>76</v>
      </c>
      <c r="E9" s="3" t="s">
        <v>120</v>
      </c>
    </row>
    <row r="10" spans="1:5" ht="14.5">
      <c r="A10" s="3" t="s">
        <v>62</v>
      </c>
      <c r="B10" s="3" t="s">
        <v>114</v>
      </c>
      <c r="C10" s="3" t="s">
        <v>121</v>
      </c>
      <c r="D10" s="72" t="s">
        <v>77</v>
      </c>
      <c r="E10" s="3" t="s">
        <v>122</v>
      </c>
    </row>
    <row r="11" spans="1:5" ht="14.5">
      <c r="A11" s="3" t="s">
        <v>63</v>
      </c>
      <c r="B11" s="3" t="s">
        <v>114</v>
      </c>
      <c r="C11" s="3" t="s">
        <v>123</v>
      </c>
      <c r="D11" s="72" t="s">
        <v>79</v>
      </c>
      <c r="E11" s="3" t="s">
        <v>124</v>
      </c>
    </row>
    <row r="12" spans="1:5" ht="14.5">
      <c r="A12" s="3" t="s">
        <v>64</v>
      </c>
      <c r="B12" s="3" t="s">
        <v>125</v>
      </c>
      <c r="C12" s="3" t="s">
        <v>126</v>
      </c>
      <c r="D12" s="69">
        <v>1250000</v>
      </c>
      <c r="E12" s="3" t="s">
        <v>127</v>
      </c>
    </row>
    <row r="13" spans="1:5" ht="14.5">
      <c r="A13" s="3" t="s">
        <v>65</v>
      </c>
      <c r="B13" s="3" t="s">
        <v>125</v>
      </c>
      <c r="C13" s="3" t="s">
        <v>128</v>
      </c>
      <c r="D13" s="70">
        <v>1300000</v>
      </c>
      <c r="E13" s="3" t="s">
        <v>129</v>
      </c>
    </row>
    <row r="14" spans="1:5" ht="14.5">
      <c r="A14" s="3" t="s">
        <v>66</v>
      </c>
      <c r="B14" s="3" t="s">
        <v>111</v>
      </c>
      <c r="C14" s="3" t="s">
        <v>130</v>
      </c>
      <c r="D14" s="75">
        <v>7200</v>
      </c>
      <c r="E14" s="3" t="s">
        <v>131</v>
      </c>
    </row>
    <row r="15" spans="1:5" ht="14.5">
      <c r="A15" s="3" t="s">
        <v>67</v>
      </c>
      <c r="B15" s="3" t="s">
        <v>111</v>
      </c>
      <c r="C15" s="3" t="s">
        <v>132</v>
      </c>
      <c r="D15" s="75">
        <v>7000</v>
      </c>
      <c r="E15" s="3" t="s">
        <v>129</v>
      </c>
    </row>
    <row r="16" spans="1:5" ht="14.5">
      <c r="A16" s="3" t="s">
        <v>68</v>
      </c>
      <c r="B16" s="3" t="s">
        <v>125</v>
      </c>
      <c r="C16" s="3" t="s">
        <v>133</v>
      </c>
      <c r="D16" s="70">
        <v>780000</v>
      </c>
      <c r="E16" s="3" t="s">
        <v>38</v>
      </c>
    </row>
    <row r="17" spans="1:5" ht="14.5">
      <c r="A17" s="3" t="s">
        <v>69</v>
      </c>
      <c r="B17" s="3" t="s">
        <v>125</v>
      </c>
      <c r="C17" s="3" t="s">
        <v>134</v>
      </c>
      <c r="D17" s="73">
        <v>32000</v>
      </c>
      <c r="E17" s="3" t="s">
        <v>135</v>
      </c>
    </row>
    <row r="18" spans="1:5" ht="14.5">
      <c r="A18" s="3" t="s">
        <v>70</v>
      </c>
      <c r="B18" s="3" t="s">
        <v>125</v>
      </c>
      <c r="C18" s="3" t="s">
        <v>136</v>
      </c>
      <c r="D18" s="73">
        <v>8500000</v>
      </c>
      <c r="E18" s="3" t="s">
        <v>44</v>
      </c>
    </row>
    <row r="19" spans="1:5" ht="14.5">
      <c r="A19" s="3" t="s">
        <v>71</v>
      </c>
      <c r="B19" s="3" t="s">
        <v>111</v>
      </c>
      <c r="C19" s="3" t="s">
        <v>137</v>
      </c>
      <c r="D19" s="74">
        <v>52000</v>
      </c>
      <c r="E19" s="3" t="s">
        <v>138</v>
      </c>
    </row>
    <row r="20" spans="1:5" ht="14.5">
      <c r="A20" s="3" t="s">
        <v>72</v>
      </c>
      <c r="B20" s="3" t="s">
        <v>111</v>
      </c>
      <c r="C20" s="3" t="s">
        <v>139</v>
      </c>
      <c r="D20" s="71">
        <v>18</v>
      </c>
      <c r="E20" s="3" t="s">
        <v>140</v>
      </c>
    </row>
    <row r="21" spans="1:5" ht="14.5">
      <c r="A21" s="3" t="s">
        <v>73</v>
      </c>
      <c r="B21" s="3" t="s">
        <v>111</v>
      </c>
      <c r="C21" s="3" t="s">
        <v>141</v>
      </c>
      <c r="D21" s="71">
        <v>96</v>
      </c>
      <c r="E21" s="3" t="s">
        <v>142</v>
      </c>
    </row>
    <row r="22" spans="1:5" ht="14.5">
      <c r="A22" s="3" t="s">
        <v>143</v>
      </c>
      <c r="B22" s="3" t="s">
        <v>125</v>
      </c>
      <c r="C22" s="3" t="s">
        <v>186</v>
      </c>
      <c r="D22" s="76">
        <v>71.959999999999994</v>
      </c>
      <c r="E22" s="3" t="s">
        <v>187</v>
      </c>
    </row>
    <row r="23" spans="1:5" ht="14.5">
      <c r="A23" s="3" t="s">
        <v>144</v>
      </c>
      <c r="B23" s="3" t="s">
        <v>188</v>
      </c>
      <c r="C23" s="3" t="s">
        <v>189</v>
      </c>
      <c r="D23" s="77">
        <v>0.55840000000000001</v>
      </c>
      <c r="E23" s="3" t="s">
        <v>40</v>
      </c>
    </row>
    <row r="24" spans="1:5" ht="20.5" customHeight="1">
      <c r="A24" s="3" t="s">
        <v>145</v>
      </c>
      <c r="B24" s="3" t="s">
        <v>188</v>
      </c>
      <c r="C24" s="3" t="s">
        <v>190</v>
      </c>
      <c r="D24" s="77">
        <v>1.0392999999999999</v>
      </c>
      <c r="E24" s="3" t="s">
        <v>191</v>
      </c>
    </row>
    <row r="25" spans="1:5" ht="14.5">
      <c r="A25" s="3" t="s">
        <v>146</v>
      </c>
      <c r="B25" s="3" t="s">
        <v>188</v>
      </c>
      <c r="C25" s="3" t="s">
        <v>192</v>
      </c>
      <c r="D25" s="77">
        <v>0.16930000000000001</v>
      </c>
      <c r="E25" s="3" t="s">
        <v>46</v>
      </c>
    </row>
    <row r="26" spans="1:5" ht="14.5">
      <c r="A26" s="3" t="s">
        <v>147</v>
      </c>
      <c r="B26" s="3" t="s">
        <v>188</v>
      </c>
      <c r="C26" s="3" t="s">
        <v>193</v>
      </c>
      <c r="D26" s="77">
        <v>1.9E-2</v>
      </c>
      <c r="E26" s="3" t="s">
        <v>37</v>
      </c>
    </row>
    <row r="27" spans="1:5" ht="14.5">
      <c r="A27" s="3" t="s">
        <v>148</v>
      </c>
      <c r="B27" s="3" t="s">
        <v>194</v>
      </c>
      <c r="C27" s="3" t="s">
        <v>195</v>
      </c>
      <c r="D27" s="78">
        <v>58.81</v>
      </c>
      <c r="E27" s="3" t="s">
        <v>43</v>
      </c>
    </row>
    <row r="28" spans="1:5">
      <c r="C28" s="50"/>
    </row>
  </sheetData>
  <mergeCells count="1">
    <mergeCell ref="A1: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9B20-9E29-48C7-9A0E-973A4BCBEDAB}">
  <dimension ref="A1:V12"/>
  <sheetViews>
    <sheetView workbookViewId="0">
      <selection activeCell="C31" sqref="C31"/>
    </sheetView>
  </sheetViews>
  <sheetFormatPr baseColWidth="10" defaultRowHeight="14"/>
  <cols>
    <col min="1" max="1" width="8.08203125" bestFit="1" customWidth="1"/>
    <col min="2" max="3" width="12.25" bestFit="1" customWidth="1"/>
    <col min="5" max="5" width="11.58203125" bestFit="1" customWidth="1"/>
    <col min="6" max="6" width="18.75" bestFit="1" customWidth="1"/>
    <col min="9" max="9" width="17.75" bestFit="1" customWidth="1"/>
    <col min="10" max="10" width="18.75" bestFit="1" customWidth="1"/>
    <col min="13" max="13" width="11.58203125" bestFit="1" customWidth="1"/>
    <col min="14" max="14" width="18.75" bestFit="1" customWidth="1"/>
    <col min="15" max="15" width="14.5" bestFit="1" customWidth="1"/>
    <col min="16" max="16" width="11.9140625" bestFit="1" customWidth="1"/>
    <col min="19" max="19" width="11.9140625" bestFit="1" customWidth="1"/>
    <col min="22" max="22" width="11.9140625" bestFit="1" customWidth="1"/>
  </cols>
  <sheetData>
    <row r="1" spans="1:22">
      <c r="A1" s="67" t="s">
        <v>58</v>
      </c>
      <c r="B1" s="68">
        <v>2026</v>
      </c>
      <c r="E1" s="67" t="s">
        <v>58</v>
      </c>
      <c r="F1" s="68">
        <v>2026</v>
      </c>
      <c r="I1" s="67" t="s">
        <v>58</v>
      </c>
      <c r="J1" s="68">
        <v>2026</v>
      </c>
      <c r="M1" s="67" t="s">
        <v>58</v>
      </c>
      <c r="N1" s="68">
        <v>2026</v>
      </c>
    </row>
    <row r="2" spans="1:22">
      <c r="E2" s="67" t="s">
        <v>59</v>
      </c>
      <c r="F2" s="67" t="s">
        <v>165</v>
      </c>
      <c r="I2" s="67" t="s">
        <v>59</v>
      </c>
      <c r="J2" s="67" t="s">
        <v>165</v>
      </c>
      <c r="M2" s="67" t="s">
        <v>59</v>
      </c>
      <c r="N2" s="67" t="s">
        <v>165</v>
      </c>
    </row>
    <row r="3" spans="1:22">
      <c r="A3" s="53" t="s">
        <v>57</v>
      </c>
      <c r="B3" s="53" t="s">
        <v>25</v>
      </c>
      <c r="C3" s="53" t="s">
        <v>177</v>
      </c>
    </row>
    <row r="4" spans="1:22">
      <c r="A4" s="22" t="s">
        <v>74</v>
      </c>
      <c r="B4" s="23">
        <v>17610859.580000002</v>
      </c>
      <c r="C4" s="23">
        <v>17249020.410000004</v>
      </c>
      <c r="E4" s="53" t="s">
        <v>60</v>
      </c>
      <c r="F4" s="53" t="s">
        <v>25</v>
      </c>
      <c r="I4" s="53" t="s">
        <v>178</v>
      </c>
      <c r="J4" s="53" t="s">
        <v>25</v>
      </c>
      <c r="M4" s="53" t="s">
        <v>60</v>
      </c>
      <c r="N4" s="53" t="s">
        <v>25</v>
      </c>
      <c r="O4" s="53" t="s">
        <v>159</v>
      </c>
      <c r="P4" s="55" t="s">
        <v>160</v>
      </c>
      <c r="R4" s="55" t="s">
        <v>60</v>
      </c>
      <c r="S4" s="55" t="s">
        <v>160</v>
      </c>
      <c r="U4" s="55" t="s">
        <v>60</v>
      </c>
      <c r="V4" s="55" t="s">
        <v>160</v>
      </c>
    </row>
    <row r="5" spans="1:22">
      <c r="A5" s="22" t="s">
        <v>93</v>
      </c>
      <c r="B5" s="23">
        <v>17773720.84</v>
      </c>
      <c r="C5" s="23">
        <v>17482551.600000005</v>
      </c>
      <c r="E5" s="22" t="s">
        <v>75</v>
      </c>
      <c r="F5" s="23">
        <v>49037538.55999998</v>
      </c>
      <c r="I5" s="22" t="s">
        <v>79</v>
      </c>
      <c r="J5" s="23">
        <v>53026067.819999978</v>
      </c>
      <c r="M5" s="22" t="s">
        <v>92</v>
      </c>
      <c r="N5" s="23">
        <v>9459112.7599999998</v>
      </c>
      <c r="O5" s="23">
        <v>60062033.82</v>
      </c>
      <c r="P5" s="19">
        <f>N5/O5</f>
        <v>0.15748905187506684</v>
      </c>
      <c r="R5" t="str">
        <f>M5</f>
        <v>Austria</v>
      </c>
      <c r="S5" s="19">
        <f>P5</f>
        <v>0.15748905187506684</v>
      </c>
      <c r="U5" t="str" cm="1">
        <f t="array" ref="U5:V11">_xlfn.SORTBY(R5:S11,S5:S11, -1)</f>
        <v>Germany</v>
      </c>
      <c r="V5" s="19">
        <v>0.17688887827681893</v>
      </c>
    </row>
    <row r="6" spans="1:22">
      <c r="A6" s="22" t="s">
        <v>175</v>
      </c>
      <c r="B6" s="23">
        <v>18620830.02</v>
      </c>
      <c r="C6" s="23">
        <v>18186599.320000004</v>
      </c>
      <c r="E6" s="22" t="s">
        <v>84</v>
      </c>
      <c r="F6" s="23">
        <v>28430416.32</v>
      </c>
      <c r="I6" s="22" t="s">
        <v>78</v>
      </c>
      <c r="J6" s="23">
        <v>50846543.099999994</v>
      </c>
      <c r="M6" s="22" t="s">
        <v>84</v>
      </c>
      <c r="N6" s="23">
        <v>28430416.32</v>
      </c>
      <c r="O6" s="23">
        <v>215947465.91000003</v>
      </c>
      <c r="P6" s="19">
        <f>N6/O6</f>
        <v>0.1316543178693696</v>
      </c>
      <c r="R6" t="str">
        <f>M6</f>
        <v>France</v>
      </c>
      <c r="S6" s="19">
        <f>P6</f>
        <v>0.1316543178693696</v>
      </c>
      <c r="U6" t="str">
        <v>Austria</v>
      </c>
      <c r="V6" s="19">
        <v>0.15748905187506684</v>
      </c>
    </row>
    <row r="7" spans="1:22">
      <c r="A7" s="22" t="s">
        <v>95</v>
      </c>
      <c r="B7" s="23">
        <v>19064124.200000007</v>
      </c>
      <c r="C7" s="23">
        <v>18757741.289999999</v>
      </c>
      <c r="E7" s="22" t="s">
        <v>86</v>
      </c>
      <c r="F7" s="23">
        <v>18900032.330000002</v>
      </c>
      <c r="I7" s="22" t="s">
        <v>81</v>
      </c>
      <c r="J7" s="23">
        <v>22730606.739999983</v>
      </c>
      <c r="M7" s="22" t="s">
        <v>75</v>
      </c>
      <c r="N7" s="23">
        <v>49037538.55999998</v>
      </c>
      <c r="O7" s="23">
        <v>277222282.36000007</v>
      </c>
      <c r="P7" s="19">
        <f>N7/O7</f>
        <v>0.17688887827681893</v>
      </c>
      <c r="R7" t="str">
        <f>M7</f>
        <v>Germany</v>
      </c>
      <c r="S7" s="19">
        <f>P7</f>
        <v>0.17688887827681893</v>
      </c>
      <c r="U7" t="str">
        <v>Netherlands</v>
      </c>
      <c r="V7" s="19">
        <v>0.14747576780518282</v>
      </c>
    </row>
    <row r="8" spans="1:22">
      <c r="A8" s="22" t="s">
        <v>176</v>
      </c>
      <c r="B8" s="23">
        <v>18932319.370000001</v>
      </c>
      <c r="C8" s="23">
        <v>18481425.460000005</v>
      </c>
      <c r="E8" s="22" t="s">
        <v>88</v>
      </c>
      <c r="F8" s="23">
        <v>16538429.060000008</v>
      </c>
      <c r="I8" s="22" t="s">
        <v>80</v>
      </c>
      <c r="J8" s="23">
        <v>17482670.559999999</v>
      </c>
      <c r="M8" s="22" t="s">
        <v>86</v>
      </c>
      <c r="N8" s="23">
        <v>18900032.330000002</v>
      </c>
      <c r="O8" s="23">
        <v>165309214.28999999</v>
      </c>
      <c r="P8" s="19">
        <f>N8/O8</f>
        <v>0.11433139048646072</v>
      </c>
      <c r="R8" t="str">
        <f>M8</f>
        <v>Italy</v>
      </c>
      <c r="S8" s="19">
        <f>P8</f>
        <v>0.11433139048646072</v>
      </c>
      <c r="U8" t="str">
        <v>France</v>
      </c>
      <c r="V8" s="19">
        <v>0.1316543178693696</v>
      </c>
    </row>
    <row r="9" spans="1:22">
      <c r="A9" s="22" t="s">
        <v>97</v>
      </c>
      <c r="B9" s="23">
        <v>18299448.719999999</v>
      </c>
      <c r="C9" s="23">
        <v>17959018.000000007</v>
      </c>
      <c r="E9" s="22" t="s">
        <v>89</v>
      </c>
      <c r="F9" s="23">
        <v>11854286.350000005</v>
      </c>
      <c r="I9" s="61" t="s">
        <v>185</v>
      </c>
      <c r="J9" s="54">
        <v>144085888.21999997</v>
      </c>
      <c r="M9" s="22" t="s">
        <v>89</v>
      </c>
      <c r="N9" s="23">
        <v>11854286.350000005</v>
      </c>
      <c r="O9" s="23">
        <v>80381248.570000008</v>
      </c>
      <c r="P9" s="19">
        <f>N9/O9</f>
        <v>0.14747576780518282</v>
      </c>
      <c r="R9" t="str">
        <f>M9</f>
        <v>Netherlands</v>
      </c>
      <c r="S9" s="19">
        <f>P9</f>
        <v>0.14747576780518282</v>
      </c>
      <c r="U9" t="str">
        <v>Italy</v>
      </c>
      <c r="V9" s="19">
        <v>0.11433139048646072</v>
      </c>
    </row>
    <row r="10" spans="1:22">
      <c r="A10" s="22" t="s">
        <v>98</v>
      </c>
      <c r="B10" s="23">
        <v>17571556.349999998</v>
      </c>
      <c r="C10" s="23">
        <v>17255632.02</v>
      </c>
      <c r="E10" s="22" t="s">
        <v>90</v>
      </c>
      <c r="F10" s="23">
        <v>9866072.8400000054</v>
      </c>
      <c r="M10" s="22" t="s">
        <v>90</v>
      </c>
      <c r="N10" s="23">
        <v>9866072.8400000054</v>
      </c>
      <c r="O10" s="23">
        <v>105082589.47000001</v>
      </c>
      <c r="P10" s="40">
        <f>N10/O10</f>
        <v>9.3888748742879682E-2</v>
      </c>
      <c r="R10" t="str">
        <f>M10</f>
        <v>Poland</v>
      </c>
      <c r="S10" s="19">
        <f>P10</f>
        <v>9.3888748742879682E-2</v>
      </c>
      <c r="U10" t="str">
        <v>Spain</v>
      </c>
      <c r="V10" s="19">
        <v>0.11360186940837243</v>
      </c>
    </row>
    <row r="11" spans="1:22">
      <c r="A11" s="22" t="s">
        <v>99</v>
      </c>
      <c r="B11" s="23">
        <v>16213029.140000001</v>
      </c>
      <c r="C11" s="23">
        <v>15854226.179999998</v>
      </c>
      <c r="E11" s="22" t="s">
        <v>92</v>
      </c>
      <c r="F11" s="23">
        <v>9459112.7599999998</v>
      </c>
      <c r="M11" s="22" t="s">
        <v>88</v>
      </c>
      <c r="N11" s="23">
        <v>16538429.060000008</v>
      </c>
      <c r="O11" s="23">
        <v>145582367.13999999</v>
      </c>
      <c r="P11" s="19">
        <f>N11/O11</f>
        <v>0.11360186940837243</v>
      </c>
      <c r="R11" t="str">
        <f>M11</f>
        <v>Spain</v>
      </c>
      <c r="S11" s="19">
        <f>P11</f>
        <v>0.11360186940837243</v>
      </c>
      <c r="U11" t="str">
        <v>Poland</v>
      </c>
      <c r="V11" s="19">
        <v>9.3888748742879682E-2</v>
      </c>
    </row>
    <row r="12" spans="1:22">
      <c r="A12" s="61" t="s">
        <v>185</v>
      </c>
      <c r="B12" s="54">
        <v>144085888.22</v>
      </c>
      <c r="C12" s="54">
        <v>141226214.28</v>
      </c>
      <c r="E12" s="61" t="s">
        <v>185</v>
      </c>
      <c r="F12" s="54">
        <v>144085888.22</v>
      </c>
      <c r="M12" s="61" t="s">
        <v>185</v>
      </c>
      <c r="N12" s="54">
        <v>144085888.22</v>
      </c>
      <c r="O12" s="54">
        <v>1049587201.5600002</v>
      </c>
      <c r="P12" s="59">
        <f>N12/O12</f>
        <v>0.13727862535465879</v>
      </c>
    </row>
  </sheetData>
  <sortState xmlns:xlrd2="http://schemas.microsoft.com/office/spreadsheetml/2017/richdata2" ref="R5:S11">
    <sortCondition descending="1" ref="S5:S11"/>
  </sortState>
  <pageMargins left="0.7" right="0.7" top="0.78740157499999996" bottom="0.78740157499999996"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E41130-7223-46AA-8657-23B60069B0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Dashboard</vt:lpstr>
      <vt:lpstr>Project_Brief</vt:lpstr>
      <vt:lpstr>Pivot_Analysis</vt:lpstr>
      <vt:lpstr>Clean_Data</vt:lpstr>
      <vt:lpstr>Raw_Data</vt:lpstr>
      <vt:lpstr>Data_Dictionary</vt:lpstr>
      <vt:lpstr>Dashboard_Data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kovru</dc:creator>
  <cp:lastModifiedBy>Ekaterina Kovru</cp:lastModifiedBy>
  <dcterms:created xsi:type="dcterms:W3CDTF">2026-09-25T21:10:46Z</dcterms:created>
  <dcterms:modified xsi:type="dcterms:W3CDTF">2026-09-27T16:50:45Z</dcterms:modified>
</cp:coreProperties>
</file>